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Gisele\Desktop\WORK\Cursos\CODER\Procesamiento de datos en Excel\pre-entrega\"/>
    </mc:Choice>
  </mc:AlternateContent>
  <xr:revisionPtr revIDLastSave="0" documentId="13_ncr:1_{D9D027D9-A571-4517-86E9-27B62C754E2A}" xr6:coauthVersionLast="47" xr6:coauthVersionMax="47" xr10:uidLastSave="{00000000-0000-0000-0000-000000000000}"/>
  <bookViews>
    <workbookView xWindow="-108" yWindow="-108" windowWidth="23256" windowHeight="12576" tabRatio="752" firstSheet="1" activeTab="1" xr2:uid="{FA6DF9B9-2F3C-4CF3-82FE-A43B5FD37E2A}"/>
  </bookViews>
  <sheets>
    <sheet name="README" sheetId="3" r:id="rId1"/>
    <sheet name="DASHBOARD" sheetId="7" r:id="rId2"/>
    <sheet name="Tabla" sheetId="2" r:id="rId3"/>
    <sheet name="Tablas auxiliares" sheetId="4" r:id="rId4"/>
    <sheet name="Aux. Vendedor" sheetId="13" r:id="rId5"/>
    <sheet name="Aux. Envío" sheetId="12" r:id="rId6"/>
    <sheet name="Aux. Categoría" sheetId="10" r:id="rId7"/>
    <sheet name="Aux. Localidad" sheetId="6" r:id="rId8"/>
    <sheet name="Aux. Info" sheetId="11" r:id="rId9"/>
    <sheet name="Preguntas y respuestas" sheetId="5" r:id="rId10"/>
  </sheets>
  <definedNames>
    <definedName name="SegmentaciónDeDatos_Envío_bonificado">#N/A</definedName>
    <definedName name="SegmentaciónDeDatos_Localidad">#N/A</definedName>
    <definedName name="SegmentaciónDeDatos_Tipo_de_venta">#N/A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10" l="1"/>
  <c r="B14" i="10" s="1"/>
  <c r="E7" i="13"/>
  <c r="F7" i="13" s="1"/>
  <c r="C15" i="6"/>
  <c r="B15" i="6" s="1"/>
  <c r="C14" i="5"/>
  <c r="C10" i="5"/>
  <c r="C8" i="5"/>
  <c r="D6" i="5"/>
  <c r="D4" i="5"/>
  <c r="R5006" i="2"/>
  <c r="Q5006" i="2"/>
  <c r="P5006" i="2"/>
  <c r="O5006" i="2"/>
  <c r="N5006" i="2"/>
  <c r="G5006" i="2"/>
  <c r="R5005" i="2"/>
  <c r="Q5005" i="2"/>
  <c r="P5005" i="2"/>
  <c r="O5005" i="2"/>
  <c r="N5005" i="2"/>
  <c r="G5005" i="2"/>
  <c r="R5004" i="2"/>
  <c r="Q5004" i="2"/>
  <c r="P5004" i="2"/>
  <c r="O5004" i="2"/>
  <c r="N5004" i="2"/>
  <c r="G5004" i="2"/>
  <c r="R5003" i="2"/>
  <c r="Q5003" i="2"/>
  <c r="P5003" i="2"/>
  <c r="O5003" i="2"/>
  <c r="N5003" i="2"/>
  <c r="G5003" i="2"/>
  <c r="R5002" i="2"/>
  <c r="Q5002" i="2"/>
  <c r="P5002" i="2"/>
  <c r="O5002" i="2"/>
  <c r="N5002" i="2"/>
  <c r="G5002" i="2"/>
  <c r="R5001" i="2"/>
  <c r="Q5001" i="2"/>
  <c r="P5001" i="2"/>
  <c r="O5001" i="2"/>
  <c r="N5001" i="2"/>
  <c r="G5001" i="2"/>
  <c r="R5000" i="2"/>
  <c r="Q5000" i="2"/>
  <c r="P5000" i="2"/>
  <c r="O5000" i="2"/>
  <c r="N5000" i="2"/>
  <c r="G5000" i="2"/>
  <c r="R4999" i="2"/>
  <c r="Q4999" i="2"/>
  <c r="P4999" i="2"/>
  <c r="O4999" i="2"/>
  <c r="N4999" i="2"/>
  <c r="G4999" i="2"/>
  <c r="R4998" i="2"/>
  <c r="Q4998" i="2"/>
  <c r="P4998" i="2"/>
  <c r="O4998" i="2"/>
  <c r="N4998" i="2"/>
  <c r="G4998" i="2"/>
  <c r="R4997" i="2"/>
  <c r="Q4997" i="2"/>
  <c r="P4997" i="2"/>
  <c r="O4997" i="2"/>
  <c r="N4997" i="2"/>
  <c r="G4997" i="2"/>
  <c r="R4996" i="2"/>
  <c r="Q4996" i="2"/>
  <c r="P4996" i="2"/>
  <c r="O4996" i="2"/>
  <c r="N4996" i="2"/>
  <c r="G4996" i="2"/>
  <c r="R4995" i="2"/>
  <c r="Q4995" i="2"/>
  <c r="P4995" i="2"/>
  <c r="O4995" i="2"/>
  <c r="N4995" i="2"/>
  <c r="G4995" i="2"/>
  <c r="R4994" i="2"/>
  <c r="Q4994" i="2"/>
  <c r="P4994" i="2"/>
  <c r="O4994" i="2"/>
  <c r="N4994" i="2"/>
  <c r="G4994" i="2"/>
  <c r="R4993" i="2"/>
  <c r="Q4993" i="2"/>
  <c r="P4993" i="2"/>
  <c r="O4993" i="2"/>
  <c r="N4993" i="2"/>
  <c r="G4993" i="2"/>
  <c r="R4992" i="2"/>
  <c r="Q4992" i="2"/>
  <c r="P4992" i="2"/>
  <c r="O4992" i="2"/>
  <c r="N4992" i="2"/>
  <c r="G4992" i="2"/>
  <c r="R4991" i="2"/>
  <c r="Q4991" i="2"/>
  <c r="P4991" i="2"/>
  <c r="O4991" i="2"/>
  <c r="N4991" i="2"/>
  <c r="G4991" i="2"/>
  <c r="R4990" i="2"/>
  <c r="Q4990" i="2"/>
  <c r="P4990" i="2"/>
  <c r="O4990" i="2"/>
  <c r="N4990" i="2"/>
  <c r="G4990" i="2"/>
  <c r="R4989" i="2"/>
  <c r="Q4989" i="2"/>
  <c r="P4989" i="2"/>
  <c r="O4989" i="2"/>
  <c r="N4989" i="2"/>
  <c r="G4989" i="2"/>
  <c r="R4988" i="2"/>
  <c r="Q4988" i="2"/>
  <c r="P4988" i="2"/>
  <c r="O4988" i="2"/>
  <c r="N4988" i="2"/>
  <c r="G4988" i="2"/>
  <c r="R4987" i="2"/>
  <c r="Q4987" i="2"/>
  <c r="P4987" i="2"/>
  <c r="O4987" i="2"/>
  <c r="N4987" i="2"/>
  <c r="G4987" i="2"/>
  <c r="R4986" i="2"/>
  <c r="Q4986" i="2"/>
  <c r="P4986" i="2"/>
  <c r="O4986" i="2"/>
  <c r="N4986" i="2"/>
  <c r="G4986" i="2"/>
  <c r="R4985" i="2"/>
  <c r="Q4985" i="2"/>
  <c r="P4985" i="2"/>
  <c r="O4985" i="2"/>
  <c r="N4985" i="2"/>
  <c r="G4985" i="2"/>
  <c r="R4984" i="2"/>
  <c r="Q4984" i="2"/>
  <c r="P4984" i="2"/>
  <c r="O4984" i="2"/>
  <c r="N4984" i="2"/>
  <c r="G4984" i="2"/>
  <c r="R4983" i="2"/>
  <c r="Q4983" i="2"/>
  <c r="P4983" i="2"/>
  <c r="O4983" i="2"/>
  <c r="N4983" i="2"/>
  <c r="G4983" i="2"/>
  <c r="R4982" i="2"/>
  <c r="Q4982" i="2"/>
  <c r="P4982" i="2"/>
  <c r="O4982" i="2"/>
  <c r="N4982" i="2"/>
  <c r="G4982" i="2"/>
  <c r="R4981" i="2"/>
  <c r="Q4981" i="2"/>
  <c r="P4981" i="2"/>
  <c r="O4981" i="2"/>
  <c r="N4981" i="2"/>
  <c r="G4981" i="2"/>
  <c r="R4980" i="2"/>
  <c r="Q4980" i="2"/>
  <c r="P4980" i="2"/>
  <c r="O4980" i="2"/>
  <c r="N4980" i="2"/>
  <c r="G4980" i="2"/>
  <c r="R4979" i="2"/>
  <c r="Q4979" i="2"/>
  <c r="P4979" i="2"/>
  <c r="O4979" i="2"/>
  <c r="N4979" i="2"/>
  <c r="G4979" i="2"/>
  <c r="R4978" i="2"/>
  <c r="Q4978" i="2"/>
  <c r="P4978" i="2"/>
  <c r="O4978" i="2"/>
  <c r="N4978" i="2"/>
  <c r="G4978" i="2"/>
  <c r="R4977" i="2"/>
  <c r="Q4977" i="2"/>
  <c r="P4977" i="2"/>
  <c r="O4977" i="2"/>
  <c r="N4977" i="2"/>
  <c r="G4977" i="2"/>
  <c r="R4976" i="2"/>
  <c r="Q4976" i="2"/>
  <c r="P4976" i="2"/>
  <c r="O4976" i="2"/>
  <c r="N4976" i="2"/>
  <c r="G4976" i="2"/>
  <c r="R4975" i="2"/>
  <c r="Q4975" i="2"/>
  <c r="P4975" i="2"/>
  <c r="O4975" i="2"/>
  <c r="N4975" i="2"/>
  <c r="G4975" i="2"/>
  <c r="R4974" i="2"/>
  <c r="Q4974" i="2"/>
  <c r="P4974" i="2"/>
  <c r="O4974" i="2"/>
  <c r="N4974" i="2"/>
  <c r="G4974" i="2"/>
  <c r="R4973" i="2"/>
  <c r="Q4973" i="2"/>
  <c r="P4973" i="2"/>
  <c r="O4973" i="2"/>
  <c r="N4973" i="2"/>
  <c r="G4973" i="2"/>
  <c r="R4972" i="2"/>
  <c r="Q4972" i="2"/>
  <c r="P4972" i="2"/>
  <c r="O4972" i="2"/>
  <c r="N4972" i="2"/>
  <c r="G4972" i="2"/>
  <c r="R4971" i="2"/>
  <c r="Q4971" i="2"/>
  <c r="P4971" i="2"/>
  <c r="O4971" i="2"/>
  <c r="N4971" i="2"/>
  <c r="G4971" i="2"/>
  <c r="R4970" i="2"/>
  <c r="Q4970" i="2"/>
  <c r="P4970" i="2"/>
  <c r="O4970" i="2"/>
  <c r="N4970" i="2"/>
  <c r="G4970" i="2"/>
  <c r="R4969" i="2"/>
  <c r="Q4969" i="2"/>
  <c r="P4969" i="2"/>
  <c r="O4969" i="2"/>
  <c r="N4969" i="2"/>
  <c r="G4969" i="2"/>
  <c r="R4968" i="2"/>
  <c r="Q4968" i="2"/>
  <c r="P4968" i="2"/>
  <c r="O4968" i="2"/>
  <c r="N4968" i="2"/>
  <c r="G4968" i="2"/>
  <c r="R4967" i="2"/>
  <c r="Q4967" i="2"/>
  <c r="P4967" i="2"/>
  <c r="O4967" i="2"/>
  <c r="N4967" i="2"/>
  <c r="G4967" i="2"/>
  <c r="R4966" i="2"/>
  <c r="Q4966" i="2"/>
  <c r="P4966" i="2"/>
  <c r="O4966" i="2"/>
  <c r="N4966" i="2"/>
  <c r="G4966" i="2"/>
  <c r="R4965" i="2"/>
  <c r="Q4965" i="2"/>
  <c r="P4965" i="2"/>
  <c r="O4965" i="2"/>
  <c r="N4965" i="2"/>
  <c r="G4965" i="2"/>
  <c r="R4964" i="2"/>
  <c r="Q4964" i="2"/>
  <c r="P4964" i="2"/>
  <c r="O4964" i="2"/>
  <c r="N4964" i="2"/>
  <c r="G4964" i="2"/>
  <c r="R4963" i="2"/>
  <c r="Q4963" i="2"/>
  <c r="P4963" i="2"/>
  <c r="O4963" i="2"/>
  <c r="N4963" i="2"/>
  <c r="G4963" i="2"/>
  <c r="R4962" i="2"/>
  <c r="Q4962" i="2"/>
  <c r="P4962" i="2"/>
  <c r="O4962" i="2"/>
  <c r="N4962" i="2"/>
  <c r="G4962" i="2"/>
  <c r="R4961" i="2"/>
  <c r="Q4961" i="2"/>
  <c r="P4961" i="2"/>
  <c r="O4961" i="2"/>
  <c r="N4961" i="2"/>
  <c r="G4961" i="2"/>
  <c r="R4960" i="2"/>
  <c r="Q4960" i="2"/>
  <c r="P4960" i="2"/>
  <c r="O4960" i="2"/>
  <c r="N4960" i="2"/>
  <c r="G4960" i="2"/>
  <c r="R4959" i="2"/>
  <c r="Q4959" i="2"/>
  <c r="P4959" i="2"/>
  <c r="O4959" i="2"/>
  <c r="N4959" i="2"/>
  <c r="G4959" i="2"/>
  <c r="R4958" i="2"/>
  <c r="Q4958" i="2"/>
  <c r="P4958" i="2"/>
  <c r="O4958" i="2"/>
  <c r="N4958" i="2"/>
  <c r="G4958" i="2"/>
  <c r="R4957" i="2"/>
  <c r="Q4957" i="2"/>
  <c r="P4957" i="2"/>
  <c r="O4957" i="2"/>
  <c r="N4957" i="2"/>
  <c r="G4957" i="2"/>
  <c r="R4956" i="2"/>
  <c r="Q4956" i="2"/>
  <c r="P4956" i="2"/>
  <c r="O4956" i="2"/>
  <c r="N4956" i="2"/>
  <c r="G4956" i="2"/>
  <c r="R4955" i="2"/>
  <c r="Q4955" i="2"/>
  <c r="P4955" i="2"/>
  <c r="O4955" i="2"/>
  <c r="N4955" i="2"/>
  <c r="G4955" i="2"/>
  <c r="R4954" i="2"/>
  <c r="Q4954" i="2"/>
  <c r="P4954" i="2"/>
  <c r="O4954" i="2"/>
  <c r="N4954" i="2"/>
  <c r="G4954" i="2"/>
  <c r="R4953" i="2"/>
  <c r="Q4953" i="2"/>
  <c r="P4953" i="2"/>
  <c r="O4953" i="2"/>
  <c r="N4953" i="2"/>
  <c r="G4953" i="2"/>
  <c r="R4952" i="2"/>
  <c r="Q4952" i="2"/>
  <c r="P4952" i="2"/>
  <c r="O4952" i="2"/>
  <c r="N4952" i="2"/>
  <c r="G4952" i="2"/>
  <c r="R4951" i="2"/>
  <c r="Q4951" i="2"/>
  <c r="P4951" i="2"/>
  <c r="O4951" i="2"/>
  <c r="N4951" i="2"/>
  <c r="G4951" i="2"/>
  <c r="R4950" i="2"/>
  <c r="Q4950" i="2"/>
  <c r="P4950" i="2"/>
  <c r="O4950" i="2"/>
  <c r="N4950" i="2"/>
  <c r="G4950" i="2"/>
  <c r="R4949" i="2"/>
  <c r="Q4949" i="2"/>
  <c r="P4949" i="2"/>
  <c r="O4949" i="2"/>
  <c r="N4949" i="2"/>
  <c r="G4949" i="2"/>
  <c r="R4948" i="2"/>
  <c r="Q4948" i="2"/>
  <c r="P4948" i="2"/>
  <c r="O4948" i="2"/>
  <c r="N4948" i="2"/>
  <c r="G4948" i="2"/>
  <c r="R4947" i="2"/>
  <c r="Q4947" i="2"/>
  <c r="P4947" i="2"/>
  <c r="O4947" i="2"/>
  <c r="N4947" i="2"/>
  <c r="G4947" i="2"/>
  <c r="R4946" i="2"/>
  <c r="Q4946" i="2"/>
  <c r="P4946" i="2"/>
  <c r="O4946" i="2"/>
  <c r="N4946" i="2"/>
  <c r="G4946" i="2"/>
  <c r="R4945" i="2"/>
  <c r="Q4945" i="2"/>
  <c r="P4945" i="2"/>
  <c r="O4945" i="2"/>
  <c r="N4945" i="2"/>
  <c r="G4945" i="2"/>
  <c r="R4944" i="2"/>
  <c r="Q4944" i="2"/>
  <c r="P4944" i="2"/>
  <c r="O4944" i="2"/>
  <c r="N4944" i="2"/>
  <c r="G4944" i="2"/>
  <c r="R4943" i="2"/>
  <c r="Q4943" i="2"/>
  <c r="P4943" i="2"/>
  <c r="O4943" i="2"/>
  <c r="N4943" i="2"/>
  <c r="G4943" i="2"/>
  <c r="R4942" i="2"/>
  <c r="Q4942" i="2"/>
  <c r="P4942" i="2"/>
  <c r="O4942" i="2"/>
  <c r="N4942" i="2"/>
  <c r="G4942" i="2"/>
  <c r="R4941" i="2"/>
  <c r="Q4941" i="2"/>
  <c r="P4941" i="2"/>
  <c r="O4941" i="2"/>
  <c r="N4941" i="2"/>
  <c r="G4941" i="2"/>
  <c r="R4940" i="2"/>
  <c r="Q4940" i="2"/>
  <c r="P4940" i="2"/>
  <c r="O4940" i="2"/>
  <c r="N4940" i="2"/>
  <c r="G4940" i="2"/>
  <c r="R4939" i="2"/>
  <c r="Q4939" i="2"/>
  <c r="P4939" i="2"/>
  <c r="O4939" i="2"/>
  <c r="N4939" i="2"/>
  <c r="G4939" i="2"/>
  <c r="R4938" i="2"/>
  <c r="Q4938" i="2"/>
  <c r="P4938" i="2"/>
  <c r="O4938" i="2"/>
  <c r="N4938" i="2"/>
  <c r="G4938" i="2"/>
  <c r="R4937" i="2"/>
  <c r="Q4937" i="2"/>
  <c r="P4937" i="2"/>
  <c r="O4937" i="2"/>
  <c r="N4937" i="2"/>
  <c r="G4937" i="2"/>
  <c r="R4936" i="2"/>
  <c r="Q4936" i="2"/>
  <c r="P4936" i="2"/>
  <c r="O4936" i="2"/>
  <c r="N4936" i="2"/>
  <c r="G4936" i="2"/>
  <c r="R4935" i="2"/>
  <c r="Q4935" i="2"/>
  <c r="P4935" i="2"/>
  <c r="O4935" i="2"/>
  <c r="N4935" i="2"/>
  <c r="G4935" i="2"/>
  <c r="R4934" i="2"/>
  <c r="Q4934" i="2"/>
  <c r="P4934" i="2"/>
  <c r="O4934" i="2"/>
  <c r="N4934" i="2"/>
  <c r="G4934" i="2"/>
  <c r="R4933" i="2"/>
  <c r="Q4933" i="2"/>
  <c r="P4933" i="2"/>
  <c r="O4933" i="2"/>
  <c r="N4933" i="2"/>
  <c r="G4933" i="2"/>
  <c r="R4932" i="2"/>
  <c r="Q4932" i="2"/>
  <c r="P4932" i="2"/>
  <c r="O4932" i="2"/>
  <c r="N4932" i="2"/>
  <c r="G4932" i="2"/>
  <c r="R4931" i="2"/>
  <c r="Q4931" i="2"/>
  <c r="P4931" i="2"/>
  <c r="O4931" i="2"/>
  <c r="N4931" i="2"/>
  <c r="G4931" i="2"/>
  <c r="R4930" i="2"/>
  <c r="Q4930" i="2"/>
  <c r="P4930" i="2"/>
  <c r="O4930" i="2"/>
  <c r="N4930" i="2"/>
  <c r="G4930" i="2"/>
  <c r="R4929" i="2"/>
  <c r="Q4929" i="2"/>
  <c r="P4929" i="2"/>
  <c r="O4929" i="2"/>
  <c r="N4929" i="2"/>
  <c r="G4929" i="2"/>
  <c r="R4928" i="2"/>
  <c r="Q4928" i="2"/>
  <c r="P4928" i="2"/>
  <c r="O4928" i="2"/>
  <c r="N4928" i="2"/>
  <c r="G4928" i="2"/>
  <c r="R4927" i="2"/>
  <c r="Q4927" i="2"/>
  <c r="P4927" i="2"/>
  <c r="O4927" i="2"/>
  <c r="N4927" i="2"/>
  <c r="G4927" i="2"/>
  <c r="R4926" i="2"/>
  <c r="Q4926" i="2"/>
  <c r="P4926" i="2"/>
  <c r="O4926" i="2"/>
  <c r="N4926" i="2"/>
  <c r="G4926" i="2"/>
  <c r="R4925" i="2"/>
  <c r="Q4925" i="2"/>
  <c r="P4925" i="2"/>
  <c r="O4925" i="2"/>
  <c r="N4925" i="2"/>
  <c r="G4925" i="2"/>
  <c r="R4924" i="2"/>
  <c r="Q4924" i="2"/>
  <c r="P4924" i="2"/>
  <c r="O4924" i="2"/>
  <c r="N4924" i="2"/>
  <c r="G4924" i="2"/>
  <c r="R4923" i="2"/>
  <c r="Q4923" i="2"/>
  <c r="P4923" i="2"/>
  <c r="O4923" i="2"/>
  <c r="N4923" i="2"/>
  <c r="G4923" i="2"/>
  <c r="R4922" i="2"/>
  <c r="Q4922" i="2"/>
  <c r="P4922" i="2"/>
  <c r="O4922" i="2"/>
  <c r="N4922" i="2"/>
  <c r="G4922" i="2"/>
  <c r="R4921" i="2"/>
  <c r="Q4921" i="2"/>
  <c r="P4921" i="2"/>
  <c r="O4921" i="2"/>
  <c r="N4921" i="2"/>
  <c r="G4921" i="2"/>
  <c r="R4920" i="2"/>
  <c r="Q4920" i="2"/>
  <c r="P4920" i="2"/>
  <c r="O4920" i="2"/>
  <c r="N4920" i="2"/>
  <c r="G4920" i="2"/>
  <c r="R4919" i="2"/>
  <c r="Q4919" i="2"/>
  <c r="P4919" i="2"/>
  <c r="O4919" i="2"/>
  <c r="N4919" i="2"/>
  <c r="G4919" i="2"/>
  <c r="R4918" i="2"/>
  <c r="Q4918" i="2"/>
  <c r="P4918" i="2"/>
  <c r="O4918" i="2"/>
  <c r="N4918" i="2"/>
  <c r="G4918" i="2"/>
  <c r="R4917" i="2"/>
  <c r="Q4917" i="2"/>
  <c r="P4917" i="2"/>
  <c r="O4917" i="2"/>
  <c r="N4917" i="2"/>
  <c r="G4917" i="2"/>
  <c r="R4916" i="2"/>
  <c r="Q4916" i="2"/>
  <c r="P4916" i="2"/>
  <c r="O4916" i="2"/>
  <c r="N4916" i="2"/>
  <c r="G4916" i="2"/>
  <c r="R4915" i="2"/>
  <c r="Q4915" i="2"/>
  <c r="P4915" i="2"/>
  <c r="O4915" i="2"/>
  <c r="N4915" i="2"/>
  <c r="G4915" i="2"/>
  <c r="R4914" i="2"/>
  <c r="Q4914" i="2"/>
  <c r="P4914" i="2"/>
  <c r="O4914" i="2"/>
  <c r="N4914" i="2"/>
  <c r="G4914" i="2"/>
  <c r="R4913" i="2"/>
  <c r="Q4913" i="2"/>
  <c r="P4913" i="2"/>
  <c r="O4913" i="2"/>
  <c r="N4913" i="2"/>
  <c r="G4913" i="2"/>
  <c r="R4912" i="2"/>
  <c r="Q4912" i="2"/>
  <c r="P4912" i="2"/>
  <c r="O4912" i="2"/>
  <c r="N4912" i="2"/>
  <c r="G4912" i="2"/>
  <c r="R4911" i="2"/>
  <c r="Q4911" i="2"/>
  <c r="P4911" i="2"/>
  <c r="O4911" i="2"/>
  <c r="N4911" i="2"/>
  <c r="G4911" i="2"/>
  <c r="R4910" i="2"/>
  <c r="Q4910" i="2"/>
  <c r="P4910" i="2"/>
  <c r="O4910" i="2"/>
  <c r="N4910" i="2"/>
  <c r="G4910" i="2"/>
  <c r="R4909" i="2"/>
  <c r="Q4909" i="2"/>
  <c r="P4909" i="2"/>
  <c r="O4909" i="2"/>
  <c r="N4909" i="2"/>
  <c r="G4909" i="2"/>
  <c r="R4908" i="2"/>
  <c r="Q4908" i="2"/>
  <c r="P4908" i="2"/>
  <c r="O4908" i="2"/>
  <c r="N4908" i="2"/>
  <c r="G4908" i="2"/>
  <c r="R4907" i="2"/>
  <c r="Q4907" i="2"/>
  <c r="P4907" i="2"/>
  <c r="O4907" i="2"/>
  <c r="N4907" i="2"/>
  <c r="G4907" i="2"/>
  <c r="R4906" i="2"/>
  <c r="Q4906" i="2"/>
  <c r="P4906" i="2"/>
  <c r="O4906" i="2"/>
  <c r="N4906" i="2"/>
  <c r="G4906" i="2"/>
  <c r="R4905" i="2"/>
  <c r="Q4905" i="2"/>
  <c r="P4905" i="2"/>
  <c r="O4905" i="2"/>
  <c r="N4905" i="2"/>
  <c r="G4905" i="2"/>
  <c r="R4904" i="2"/>
  <c r="Q4904" i="2"/>
  <c r="P4904" i="2"/>
  <c r="O4904" i="2"/>
  <c r="N4904" i="2"/>
  <c r="G4904" i="2"/>
  <c r="R4903" i="2"/>
  <c r="Q4903" i="2"/>
  <c r="P4903" i="2"/>
  <c r="O4903" i="2"/>
  <c r="N4903" i="2"/>
  <c r="G4903" i="2"/>
  <c r="R4902" i="2"/>
  <c r="Q4902" i="2"/>
  <c r="P4902" i="2"/>
  <c r="O4902" i="2"/>
  <c r="N4902" i="2"/>
  <c r="G4902" i="2"/>
  <c r="R4901" i="2"/>
  <c r="Q4901" i="2"/>
  <c r="P4901" i="2"/>
  <c r="O4901" i="2"/>
  <c r="N4901" i="2"/>
  <c r="G4901" i="2"/>
  <c r="R4900" i="2"/>
  <c r="Q4900" i="2"/>
  <c r="P4900" i="2"/>
  <c r="O4900" i="2"/>
  <c r="N4900" i="2"/>
  <c r="G4900" i="2"/>
  <c r="R4899" i="2"/>
  <c r="Q4899" i="2"/>
  <c r="P4899" i="2"/>
  <c r="O4899" i="2"/>
  <c r="N4899" i="2"/>
  <c r="G4899" i="2"/>
  <c r="R4898" i="2"/>
  <c r="Q4898" i="2"/>
  <c r="P4898" i="2"/>
  <c r="O4898" i="2"/>
  <c r="N4898" i="2"/>
  <c r="G4898" i="2"/>
  <c r="R4897" i="2"/>
  <c r="Q4897" i="2"/>
  <c r="P4897" i="2"/>
  <c r="O4897" i="2"/>
  <c r="N4897" i="2"/>
  <c r="G4897" i="2"/>
  <c r="R4896" i="2"/>
  <c r="Q4896" i="2"/>
  <c r="P4896" i="2"/>
  <c r="O4896" i="2"/>
  <c r="N4896" i="2"/>
  <c r="G4896" i="2"/>
  <c r="R4895" i="2"/>
  <c r="Q4895" i="2"/>
  <c r="P4895" i="2"/>
  <c r="O4895" i="2"/>
  <c r="N4895" i="2"/>
  <c r="G4895" i="2"/>
  <c r="R4894" i="2"/>
  <c r="Q4894" i="2"/>
  <c r="P4894" i="2"/>
  <c r="O4894" i="2"/>
  <c r="N4894" i="2"/>
  <c r="G4894" i="2"/>
  <c r="R4893" i="2"/>
  <c r="Q4893" i="2"/>
  <c r="P4893" i="2"/>
  <c r="O4893" i="2"/>
  <c r="N4893" i="2"/>
  <c r="G4893" i="2"/>
  <c r="R4892" i="2"/>
  <c r="Q4892" i="2"/>
  <c r="P4892" i="2"/>
  <c r="O4892" i="2"/>
  <c r="N4892" i="2"/>
  <c r="G4892" i="2"/>
  <c r="R4891" i="2"/>
  <c r="Q4891" i="2"/>
  <c r="P4891" i="2"/>
  <c r="O4891" i="2"/>
  <c r="N4891" i="2"/>
  <c r="G4891" i="2"/>
  <c r="R4890" i="2"/>
  <c r="Q4890" i="2"/>
  <c r="P4890" i="2"/>
  <c r="O4890" i="2"/>
  <c r="N4890" i="2"/>
  <c r="G4890" i="2"/>
  <c r="R4889" i="2"/>
  <c r="Q4889" i="2"/>
  <c r="P4889" i="2"/>
  <c r="O4889" i="2"/>
  <c r="N4889" i="2"/>
  <c r="G4889" i="2"/>
  <c r="R4888" i="2"/>
  <c r="Q4888" i="2"/>
  <c r="P4888" i="2"/>
  <c r="O4888" i="2"/>
  <c r="N4888" i="2"/>
  <c r="G4888" i="2"/>
  <c r="R4887" i="2"/>
  <c r="Q4887" i="2"/>
  <c r="P4887" i="2"/>
  <c r="O4887" i="2"/>
  <c r="N4887" i="2"/>
  <c r="G4887" i="2"/>
  <c r="R4886" i="2"/>
  <c r="Q4886" i="2"/>
  <c r="P4886" i="2"/>
  <c r="O4886" i="2"/>
  <c r="N4886" i="2"/>
  <c r="G4886" i="2"/>
  <c r="R4885" i="2"/>
  <c r="Q4885" i="2"/>
  <c r="P4885" i="2"/>
  <c r="O4885" i="2"/>
  <c r="N4885" i="2"/>
  <c r="G4885" i="2"/>
  <c r="R4884" i="2"/>
  <c r="Q4884" i="2"/>
  <c r="P4884" i="2"/>
  <c r="O4884" i="2"/>
  <c r="N4884" i="2"/>
  <c r="G4884" i="2"/>
  <c r="R4883" i="2"/>
  <c r="Q4883" i="2"/>
  <c r="P4883" i="2"/>
  <c r="O4883" i="2"/>
  <c r="N4883" i="2"/>
  <c r="G4883" i="2"/>
  <c r="R4882" i="2"/>
  <c r="Q4882" i="2"/>
  <c r="P4882" i="2"/>
  <c r="O4882" i="2"/>
  <c r="N4882" i="2"/>
  <c r="G4882" i="2"/>
  <c r="R4881" i="2"/>
  <c r="Q4881" i="2"/>
  <c r="P4881" i="2"/>
  <c r="O4881" i="2"/>
  <c r="N4881" i="2"/>
  <c r="G4881" i="2"/>
  <c r="R4880" i="2"/>
  <c r="Q4880" i="2"/>
  <c r="P4880" i="2"/>
  <c r="O4880" i="2"/>
  <c r="N4880" i="2"/>
  <c r="G4880" i="2"/>
  <c r="R4879" i="2"/>
  <c r="Q4879" i="2"/>
  <c r="P4879" i="2"/>
  <c r="O4879" i="2"/>
  <c r="N4879" i="2"/>
  <c r="G4879" i="2"/>
  <c r="R4878" i="2"/>
  <c r="Q4878" i="2"/>
  <c r="P4878" i="2"/>
  <c r="O4878" i="2"/>
  <c r="N4878" i="2"/>
  <c r="G4878" i="2"/>
  <c r="R4877" i="2"/>
  <c r="Q4877" i="2"/>
  <c r="P4877" i="2"/>
  <c r="O4877" i="2"/>
  <c r="N4877" i="2"/>
  <c r="G4877" i="2"/>
  <c r="R4876" i="2"/>
  <c r="Q4876" i="2"/>
  <c r="P4876" i="2"/>
  <c r="O4876" i="2"/>
  <c r="N4876" i="2"/>
  <c r="G4876" i="2"/>
  <c r="R4875" i="2"/>
  <c r="Q4875" i="2"/>
  <c r="P4875" i="2"/>
  <c r="O4875" i="2"/>
  <c r="N4875" i="2"/>
  <c r="G4875" i="2"/>
  <c r="R4874" i="2"/>
  <c r="Q4874" i="2"/>
  <c r="P4874" i="2"/>
  <c r="O4874" i="2"/>
  <c r="N4874" i="2"/>
  <c r="G4874" i="2"/>
  <c r="R4873" i="2"/>
  <c r="Q4873" i="2"/>
  <c r="P4873" i="2"/>
  <c r="O4873" i="2"/>
  <c r="N4873" i="2"/>
  <c r="G4873" i="2"/>
  <c r="R4872" i="2"/>
  <c r="Q4872" i="2"/>
  <c r="P4872" i="2"/>
  <c r="O4872" i="2"/>
  <c r="N4872" i="2"/>
  <c r="G4872" i="2"/>
  <c r="R4871" i="2"/>
  <c r="Q4871" i="2"/>
  <c r="P4871" i="2"/>
  <c r="O4871" i="2"/>
  <c r="N4871" i="2"/>
  <c r="G4871" i="2"/>
  <c r="R4870" i="2"/>
  <c r="Q4870" i="2"/>
  <c r="P4870" i="2"/>
  <c r="O4870" i="2"/>
  <c r="N4870" i="2"/>
  <c r="G4870" i="2"/>
  <c r="R4869" i="2"/>
  <c r="Q4869" i="2"/>
  <c r="P4869" i="2"/>
  <c r="O4869" i="2"/>
  <c r="N4869" i="2"/>
  <c r="G4869" i="2"/>
  <c r="R4868" i="2"/>
  <c r="Q4868" i="2"/>
  <c r="P4868" i="2"/>
  <c r="O4868" i="2"/>
  <c r="N4868" i="2"/>
  <c r="G4868" i="2"/>
  <c r="R4867" i="2"/>
  <c r="Q4867" i="2"/>
  <c r="P4867" i="2"/>
  <c r="O4867" i="2"/>
  <c r="N4867" i="2"/>
  <c r="G4867" i="2"/>
  <c r="R4866" i="2"/>
  <c r="Q4866" i="2"/>
  <c r="P4866" i="2"/>
  <c r="O4866" i="2"/>
  <c r="N4866" i="2"/>
  <c r="G4866" i="2"/>
  <c r="R4865" i="2"/>
  <c r="Q4865" i="2"/>
  <c r="P4865" i="2"/>
  <c r="O4865" i="2"/>
  <c r="N4865" i="2"/>
  <c r="G4865" i="2"/>
  <c r="R4864" i="2"/>
  <c r="Q4864" i="2"/>
  <c r="P4864" i="2"/>
  <c r="O4864" i="2"/>
  <c r="N4864" i="2"/>
  <c r="G4864" i="2"/>
  <c r="R4863" i="2"/>
  <c r="Q4863" i="2"/>
  <c r="P4863" i="2"/>
  <c r="O4863" i="2"/>
  <c r="N4863" i="2"/>
  <c r="G4863" i="2"/>
  <c r="R4862" i="2"/>
  <c r="Q4862" i="2"/>
  <c r="P4862" i="2"/>
  <c r="O4862" i="2"/>
  <c r="N4862" i="2"/>
  <c r="G4862" i="2"/>
  <c r="R4861" i="2"/>
  <c r="Q4861" i="2"/>
  <c r="P4861" i="2"/>
  <c r="O4861" i="2"/>
  <c r="N4861" i="2"/>
  <c r="G4861" i="2"/>
  <c r="R4860" i="2"/>
  <c r="Q4860" i="2"/>
  <c r="P4860" i="2"/>
  <c r="O4860" i="2"/>
  <c r="N4860" i="2"/>
  <c r="G4860" i="2"/>
  <c r="R4859" i="2"/>
  <c r="Q4859" i="2"/>
  <c r="P4859" i="2"/>
  <c r="O4859" i="2"/>
  <c r="N4859" i="2"/>
  <c r="G4859" i="2"/>
  <c r="R4858" i="2"/>
  <c r="Q4858" i="2"/>
  <c r="P4858" i="2"/>
  <c r="O4858" i="2"/>
  <c r="N4858" i="2"/>
  <c r="G4858" i="2"/>
  <c r="R4857" i="2"/>
  <c r="Q4857" i="2"/>
  <c r="P4857" i="2"/>
  <c r="O4857" i="2"/>
  <c r="N4857" i="2"/>
  <c r="G4857" i="2"/>
  <c r="R4856" i="2"/>
  <c r="Q4856" i="2"/>
  <c r="P4856" i="2"/>
  <c r="O4856" i="2"/>
  <c r="N4856" i="2"/>
  <c r="G4856" i="2"/>
  <c r="R4855" i="2"/>
  <c r="Q4855" i="2"/>
  <c r="P4855" i="2"/>
  <c r="O4855" i="2"/>
  <c r="N4855" i="2"/>
  <c r="G4855" i="2"/>
  <c r="R4854" i="2"/>
  <c r="Q4854" i="2"/>
  <c r="P4854" i="2"/>
  <c r="O4854" i="2"/>
  <c r="N4854" i="2"/>
  <c r="G4854" i="2"/>
  <c r="R4853" i="2"/>
  <c r="Q4853" i="2"/>
  <c r="P4853" i="2"/>
  <c r="O4853" i="2"/>
  <c r="N4853" i="2"/>
  <c r="G4853" i="2"/>
  <c r="R4852" i="2"/>
  <c r="Q4852" i="2"/>
  <c r="P4852" i="2"/>
  <c r="O4852" i="2"/>
  <c r="N4852" i="2"/>
  <c r="G4852" i="2"/>
  <c r="R4851" i="2"/>
  <c r="Q4851" i="2"/>
  <c r="P4851" i="2"/>
  <c r="O4851" i="2"/>
  <c r="N4851" i="2"/>
  <c r="G4851" i="2"/>
  <c r="R4850" i="2"/>
  <c r="Q4850" i="2"/>
  <c r="P4850" i="2"/>
  <c r="O4850" i="2"/>
  <c r="N4850" i="2"/>
  <c r="G4850" i="2"/>
  <c r="R4849" i="2"/>
  <c r="Q4849" i="2"/>
  <c r="P4849" i="2"/>
  <c r="O4849" i="2"/>
  <c r="N4849" i="2"/>
  <c r="G4849" i="2"/>
  <c r="R4848" i="2"/>
  <c r="Q4848" i="2"/>
  <c r="P4848" i="2"/>
  <c r="O4848" i="2"/>
  <c r="N4848" i="2"/>
  <c r="G4848" i="2"/>
  <c r="R4847" i="2"/>
  <c r="Q4847" i="2"/>
  <c r="P4847" i="2"/>
  <c r="O4847" i="2"/>
  <c r="N4847" i="2"/>
  <c r="G4847" i="2"/>
  <c r="R4846" i="2"/>
  <c r="Q4846" i="2"/>
  <c r="P4846" i="2"/>
  <c r="O4846" i="2"/>
  <c r="N4846" i="2"/>
  <c r="G4846" i="2"/>
  <c r="R4845" i="2"/>
  <c r="Q4845" i="2"/>
  <c r="P4845" i="2"/>
  <c r="O4845" i="2"/>
  <c r="N4845" i="2"/>
  <c r="G4845" i="2"/>
  <c r="R4844" i="2"/>
  <c r="Q4844" i="2"/>
  <c r="P4844" i="2"/>
  <c r="O4844" i="2"/>
  <c r="N4844" i="2"/>
  <c r="G4844" i="2"/>
  <c r="R4843" i="2"/>
  <c r="Q4843" i="2"/>
  <c r="P4843" i="2"/>
  <c r="O4843" i="2"/>
  <c r="N4843" i="2"/>
  <c r="G4843" i="2"/>
  <c r="R4842" i="2"/>
  <c r="Q4842" i="2"/>
  <c r="P4842" i="2"/>
  <c r="O4842" i="2"/>
  <c r="N4842" i="2"/>
  <c r="G4842" i="2"/>
  <c r="R4841" i="2"/>
  <c r="Q4841" i="2"/>
  <c r="P4841" i="2"/>
  <c r="O4841" i="2"/>
  <c r="N4841" i="2"/>
  <c r="G4841" i="2"/>
  <c r="R4840" i="2"/>
  <c r="Q4840" i="2"/>
  <c r="P4840" i="2"/>
  <c r="O4840" i="2"/>
  <c r="N4840" i="2"/>
  <c r="G4840" i="2"/>
  <c r="R4839" i="2"/>
  <c r="Q4839" i="2"/>
  <c r="P4839" i="2"/>
  <c r="O4839" i="2"/>
  <c r="N4839" i="2"/>
  <c r="G4839" i="2"/>
  <c r="R4838" i="2"/>
  <c r="Q4838" i="2"/>
  <c r="P4838" i="2"/>
  <c r="O4838" i="2"/>
  <c r="N4838" i="2"/>
  <c r="G4838" i="2"/>
  <c r="R4837" i="2"/>
  <c r="Q4837" i="2"/>
  <c r="P4837" i="2"/>
  <c r="O4837" i="2"/>
  <c r="N4837" i="2"/>
  <c r="G4837" i="2"/>
  <c r="R4836" i="2"/>
  <c r="Q4836" i="2"/>
  <c r="P4836" i="2"/>
  <c r="O4836" i="2"/>
  <c r="N4836" i="2"/>
  <c r="G4836" i="2"/>
  <c r="R4835" i="2"/>
  <c r="Q4835" i="2"/>
  <c r="P4835" i="2"/>
  <c r="O4835" i="2"/>
  <c r="N4835" i="2"/>
  <c r="G4835" i="2"/>
  <c r="R4834" i="2"/>
  <c r="Q4834" i="2"/>
  <c r="P4834" i="2"/>
  <c r="O4834" i="2"/>
  <c r="N4834" i="2"/>
  <c r="G4834" i="2"/>
  <c r="R4833" i="2"/>
  <c r="Q4833" i="2"/>
  <c r="P4833" i="2"/>
  <c r="O4833" i="2"/>
  <c r="N4833" i="2"/>
  <c r="G4833" i="2"/>
  <c r="R4832" i="2"/>
  <c r="Q4832" i="2"/>
  <c r="P4832" i="2"/>
  <c r="O4832" i="2"/>
  <c r="N4832" i="2"/>
  <c r="G4832" i="2"/>
  <c r="R4831" i="2"/>
  <c r="Q4831" i="2"/>
  <c r="P4831" i="2"/>
  <c r="O4831" i="2"/>
  <c r="N4831" i="2"/>
  <c r="G4831" i="2"/>
  <c r="R4830" i="2"/>
  <c r="Q4830" i="2"/>
  <c r="P4830" i="2"/>
  <c r="O4830" i="2"/>
  <c r="N4830" i="2"/>
  <c r="G4830" i="2"/>
  <c r="R4829" i="2"/>
  <c r="Q4829" i="2"/>
  <c r="P4829" i="2"/>
  <c r="O4829" i="2"/>
  <c r="N4829" i="2"/>
  <c r="G4829" i="2"/>
  <c r="R4828" i="2"/>
  <c r="Q4828" i="2"/>
  <c r="P4828" i="2"/>
  <c r="O4828" i="2"/>
  <c r="N4828" i="2"/>
  <c r="G4828" i="2"/>
  <c r="R4827" i="2"/>
  <c r="Q4827" i="2"/>
  <c r="P4827" i="2"/>
  <c r="O4827" i="2"/>
  <c r="N4827" i="2"/>
  <c r="G4827" i="2"/>
  <c r="R4826" i="2"/>
  <c r="Q4826" i="2"/>
  <c r="P4826" i="2"/>
  <c r="O4826" i="2"/>
  <c r="N4826" i="2"/>
  <c r="G4826" i="2"/>
  <c r="R4825" i="2"/>
  <c r="Q4825" i="2"/>
  <c r="P4825" i="2"/>
  <c r="O4825" i="2"/>
  <c r="N4825" i="2"/>
  <c r="G4825" i="2"/>
  <c r="R4824" i="2"/>
  <c r="Q4824" i="2"/>
  <c r="P4824" i="2"/>
  <c r="O4824" i="2"/>
  <c r="N4824" i="2"/>
  <c r="G4824" i="2"/>
  <c r="R4823" i="2"/>
  <c r="Q4823" i="2"/>
  <c r="P4823" i="2"/>
  <c r="O4823" i="2"/>
  <c r="N4823" i="2"/>
  <c r="G4823" i="2"/>
  <c r="R4822" i="2"/>
  <c r="Q4822" i="2"/>
  <c r="P4822" i="2"/>
  <c r="O4822" i="2"/>
  <c r="N4822" i="2"/>
  <c r="G4822" i="2"/>
  <c r="R4821" i="2"/>
  <c r="Q4821" i="2"/>
  <c r="P4821" i="2"/>
  <c r="O4821" i="2"/>
  <c r="N4821" i="2"/>
  <c r="G4821" i="2"/>
  <c r="R4820" i="2"/>
  <c r="Q4820" i="2"/>
  <c r="P4820" i="2"/>
  <c r="O4820" i="2"/>
  <c r="N4820" i="2"/>
  <c r="G4820" i="2"/>
  <c r="R4819" i="2"/>
  <c r="Q4819" i="2"/>
  <c r="P4819" i="2"/>
  <c r="O4819" i="2"/>
  <c r="N4819" i="2"/>
  <c r="G4819" i="2"/>
  <c r="R4818" i="2"/>
  <c r="Q4818" i="2"/>
  <c r="P4818" i="2"/>
  <c r="O4818" i="2"/>
  <c r="N4818" i="2"/>
  <c r="G4818" i="2"/>
  <c r="R4817" i="2"/>
  <c r="Q4817" i="2"/>
  <c r="P4817" i="2"/>
  <c r="O4817" i="2"/>
  <c r="N4817" i="2"/>
  <c r="G4817" i="2"/>
  <c r="R4816" i="2"/>
  <c r="Q4816" i="2"/>
  <c r="P4816" i="2"/>
  <c r="O4816" i="2"/>
  <c r="N4816" i="2"/>
  <c r="G4816" i="2"/>
  <c r="R4815" i="2"/>
  <c r="Q4815" i="2"/>
  <c r="P4815" i="2"/>
  <c r="O4815" i="2"/>
  <c r="N4815" i="2"/>
  <c r="G4815" i="2"/>
  <c r="R4814" i="2"/>
  <c r="Q4814" i="2"/>
  <c r="P4814" i="2"/>
  <c r="O4814" i="2"/>
  <c r="N4814" i="2"/>
  <c r="G4814" i="2"/>
  <c r="R4813" i="2"/>
  <c r="Q4813" i="2"/>
  <c r="P4813" i="2"/>
  <c r="O4813" i="2"/>
  <c r="N4813" i="2"/>
  <c r="G4813" i="2"/>
  <c r="R4812" i="2"/>
  <c r="Q4812" i="2"/>
  <c r="P4812" i="2"/>
  <c r="O4812" i="2"/>
  <c r="N4812" i="2"/>
  <c r="G4812" i="2"/>
  <c r="R4811" i="2"/>
  <c r="Q4811" i="2"/>
  <c r="P4811" i="2"/>
  <c r="O4811" i="2"/>
  <c r="N4811" i="2"/>
  <c r="G4811" i="2"/>
  <c r="R4810" i="2"/>
  <c r="Q4810" i="2"/>
  <c r="P4810" i="2"/>
  <c r="O4810" i="2"/>
  <c r="N4810" i="2"/>
  <c r="G4810" i="2"/>
  <c r="R4809" i="2"/>
  <c r="Q4809" i="2"/>
  <c r="P4809" i="2"/>
  <c r="O4809" i="2"/>
  <c r="N4809" i="2"/>
  <c r="G4809" i="2"/>
  <c r="R4808" i="2"/>
  <c r="Q4808" i="2"/>
  <c r="P4808" i="2"/>
  <c r="O4808" i="2"/>
  <c r="N4808" i="2"/>
  <c r="G4808" i="2"/>
  <c r="R4807" i="2"/>
  <c r="Q4807" i="2"/>
  <c r="P4807" i="2"/>
  <c r="O4807" i="2"/>
  <c r="N4807" i="2"/>
  <c r="G4807" i="2"/>
  <c r="R4806" i="2"/>
  <c r="Q4806" i="2"/>
  <c r="P4806" i="2"/>
  <c r="O4806" i="2"/>
  <c r="N4806" i="2"/>
  <c r="G4806" i="2"/>
  <c r="R4805" i="2"/>
  <c r="Q4805" i="2"/>
  <c r="P4805" i="2"/>
  <c r="O4805" i="2"/>
  <c r="N4805" i="2"/>
  <c r="G4805" i="2"/>
  <c r="R4804" i="2"/>
  <c r="Q4804" i="2"/>
  <c r="P4804" i="2"/>
  <c r="O4804" i="2"/>
  <c r="N4804" i="2"/>
  <c r="G4804" i="2"/>
  <c r="R4803" i="2"/>
  <c r="Q4803" i="2"/>
  <c r="P4803" i="2"/>
  <c r="O4803" i="2"/>
  <c r="N4803" i="2"/>
  <c r="G4803" i="2"/>
  <c r="R4802" i="2"/>
  <c r="Q4802" i="2"/>
  <c r="P4802" i="2"/>
  <c r="O4802" i="2"/>
  <c r="N4802" i="2"/>
  <c r="G4802" i="2"/>
  <c r="R4801" i="2"/>
  <c r="Q4801" i="2"/>
  <c r="P4801" i="2"/>
  <c r="O4801" i="2"/>
  <c r="N4801" i="2"/>
  <c r="G4801" i="2"/>
  <c r="R4800" i="2"/>
  <c r="Q4800" i="2"/>
  <c r="P4800" i="2"/>
  <c r="O4800" i="2"/>
  <c r="N4800" i="2"/>
  <c r="G4800" i="2"/>
  <c r="R4799" i="2"/>
  <c r="Q4799" i="2"/>
  <c r="P4799" i="2"/>
  <c r="O4799" i="2"/>
  <c r="N4799" i="2"/>
  <c r="G4799" i="2"/>
  <c r="R4798" i="2"/>
  <c r="Q4798" i="2"/>
  <c r="P4798" i="2"/>
  <c r="O4798" i="2"/>
  <c r="N4798" i="2"/>
  <c r="G4798" i="2"/>
  <c r="R4797" i="2"/>
  <c r="Q4797" i="2"/>
  <c r="P4797" i="2"/>
  <c r="O4797" i="2"/>
  <c r="N4797" i="2"/>
  <c r="G4797" i="2"/>
  <c r="R4796" i="2"/>
  <c r="Q4796" i="2"/>
  <c r="P4796" i="2"/>
  <c r="O4796" i="2"/>
  <c r="N4796" i="2"/>
  <c r="G4796" i="2"/>
  <c r="R4795" i="2"/>
  <c r="Q4795" i="2"/>
  <c r="P4795" i="2"/>
  <c r="O4795" i="2"/>
  <c r="N4795" i="2"/>
  <c r="G4795" i="2"/>
  <c r="R4794" i="2"/>
  <c r="Q4794" i="2"/>
  <c r="P4794" i="2"/>
  <c r="O4794" i="2"/>
  <c r="N4794" i="2"/>
  <c r="G4794" i="2"/>
  <c r="R4793" i="2"/>
  <c r="Q4793" i="2"/>
  <c r="P4793" i="2"/>
  <c r="O4793" i="2"/>
  <c r="N4793" i="2"/>
  <c r="G4793" i="2"/>
  <c r="R4792" i="2"/>
  <c r="Q4792" i="2"/>
  <c r="P4792" i="2"/>
  <c r="O4792" i="2"/>
  <c r="N4792" i="2"/>
  <c r="G4792" i="2"/>
  <c r="R4791" i="2"/>
  <c r="Q4791" i="2"/>
  <c r="P4791" i="2"/>
  <c r="O4791" i="2"/>
  <c r="N4791" i="2"/>
  <c r="G4791" i="2"/>
  <c r="R4790" i="2"/>
  <c r="Q4790" i="2"/>
  <c r="P4790" i="2"/>
  <c r="O4790" i="2"/>
  <c r="N4790" i="2"/>
  <c r="G4790" i="2"/>
  <c r="R4789" i="2"/>
  <c r="Q4789" i="2"/>
  <c r="P4789" i="2"/>
  <c r="O4789" i="2"/>
  <c r="N4789" i="2"/>
  <c r="G4789" i="2"/>
  <c r="R4788" i="2"/>
  <c r="Q4788" i="2"/>
  <c r="P4788" i="2"/>
  <c r="O4788" i="2"/>
  <c r="N4788" i="2"/>
  <c r="G4788" i="2"/>
  <c r="R4787" i="2"/>
  <c r="Q4787" i="2"/>
  <c r="P4787" i="2"/>
  <c r="O4787" i="2"/>
  <c r="N4787" i="2"/>
  <c r="G4787" i="2"/>
  <c r="R4786" i="2"/>
  <c r="Q4786" i="2"/>
  <c r="P4786" i="2"/>
  <c r="O4786" i="2"/>
  <c r="N4786" i="2"/>
  <c r="G4786" i="2"/>
  <c r="R4785" i="2"/>
  <c r="Q4785" i="2"/>
  <c r="P4785" i="2"/>
  <c r="O4785" i="2"/>
  <c r="N4785" i="2"/>
  <c r="G4785" i="2"/>
  <c r="R4784" i="2"/>
  <c r="Q4784" i="2"/>
  <c r="P4784" i="2"/>
  <c r="O4784" i="2"/>
  <c r="N4784" i="2"/>
  <c r="G4784" i="2"/>
  <c r="R4783" i="2"/>
  <c r="Q4783" i="2"/>
  <c r="P4783" i="2"/>
  <c r="O4783" i="2"/>
  <c r="N4783" i="2"/>
  <c r="G4783" i="2"/>
  <c r="R4782" i="2"/>
  <c r="Q4782" i="2"/>
  <c r="P4782" i="2"/>
  <c r="O4782" i="2"/>
  <c r="N4782" i="2"/>
  <c r="G4782" i="2"/>
  <c r="R4781" i="2"/>
  <c r="Q4781" i="2"/>
  <c r="P4781" i="2"/>
  <c r="O4781" i="2"/>
  <c r="N4781" i="2"/>
  <c r="G4781" i="2"/>
  <c r="R4780" i="2"/>
  <c r="Q4780" i="2"/>
  <c r="P4780" i="2"/>
  <c r="O4780" i="2"/>
  <c r="N4780" i="2"/>
  <c r="G4780" i="2"/>
  <c r="R4779" i="2"/>
  <c r="Q4779" i="2"/>
  <c r="P4779" i="2"/>
  <c r="O4779" i="2"/>
  <c r="N4779" i="2"/>
  <c r="G4779" i="2"/>
  <c r="R4778" i="2"/>
  <c r="Q4778" i="2"/>
  <c r="P4778" i="2"/>
  <c r="O4778" i="2"/>
  <c r="N4778" i="2"/>
  <c r="G4778" i="2"/>
  <c r="R4777" i="2"/>
  <c r="Q4777" i="2"/>
  <c r="P4777" i="2"/>
  <c r="O4777" i="2"/>
  <c r="N4777" i="2"/>
  <c r="G4777" i="2"/>
  <c r="R4776" i="2"/>
  <c r="Q4776" i="2"/>
  <c r="P4776" i="2"/>
  <c r="O4776" i="2"/>
  <c r="N4776" i="2"/>
  <c r="G4776" i="2"/>
  <c r="R4775" i="2"/>
  <c r="Q4775" i="2"/>
  <c r="P4775" i="2"/>
  <c r="O4775" i="2"/>
  <c r="N4775" i="2"/>
  <c r="G4775" i="2"/>
  <c r="R4774" i="2"/>
  <c r="Q4774" i="2"/>
  <c r="P4774" i="2"/>
  <c r="O4774" i="2"/>
  <c r="N4774" i="2"/>
  <c r="G4774" i="2"/>
  <c r="R4773" i="2"/>
  <c r="Q4773" i="2"/>
  <c r="P4773" i="2"/>
  <c r="O4773" i="2"/>
  <c r="N4773" i="2"/>
  <c r="G4773" i="2"/>
  <c r="R4772" i="2"/>
  <c r="Q4772" i="2"/>
  <c r="P4772" i="2"/>
  <c r="O4772" i="2"/>
  <c r="N4772" i="2"/>
  <c r="G4772" i="2"/>
  <c r="R4771" i="2"/>
  <c r="Q4771" i="2"/>
  <c r="P4771" i="2"/>
  <c r="O4771" i="2"/>
  <c r="N4771" i="2"/>
  <c r="G4771" i="2"/>
  <c r="R4770" i="2"/>
  <c r="Q4770" i="2"/>
  <c r="P4770" i="2"/>
  <c r="O4770" i="2"/>
  <c r="N4770" i="2"/>
  <c r="G4770" i="2"/>
  <c r="R4769" i="2"/>
  <c r="Q4769" i="2"/>
  <c r="P4769" i="2"/>
  <c r="O4769" i="2"/>
  <c r="N4769" i="2"/>
  <c r="G4769" i="2"/>
  <c r="R4768" i="2"/>
  <c r="Q4768" i="2"/>
  <c r="P4768" i="2"/>
  <c r="O4768" i="2"/>
  <c r="N4768" i="2"/>
  <c r="G4768" i="2"/>
  <c r="R4767" i="2"/>
  <c r="Q4767" i="2"/>
  <c r="P4767" i="2"/>
  <c r="O4767" i="2"/>
  <c r="N4767" i="2"/>
  <c r="G4767" i="2"/>
  <c r="R4766" i="2"/>
  <c r="Q4766" i="2"/>
  <c r="P4766" i="2"/>
  <c r="O4766" i="2"/>
  <c r="N4766" i="2"/>
  <c r="G4766" i="2"/>
  <c r="R4765" i="2"/>
  <c r="Q4765" i="2"/>
  <c r="P4765" i="2"/>
  <c r="O4765" i="2"/>
  <c r="N4765" i="2"/>
  <c r="G4765" i="2"/>
  <c r="R4764" i="2"/>
  <c r="Q4764" i="2"/>
  <c r="P4764" i="2"/>
  <c r="O4764" i="2"/>
  <c r="N4764" i="2"/>
  <c r="G4764" i="2"/>
  <c r="R4763" i="2"/>
  <c r="Q4763" i="2"/>
  <c r="P4763" i="2"/>
  <c r="O4763" i="2"/>
  <c r="N4763" i="2"/>
  <c r="G4763" i="2"/>
  <c r="R4762" i="2"/>
  <c r="Q4762" i="2"/>
  <c r="P4762" i="2"/>
  <c r="O4762" i="2"/>
  <c r="N4762" i="2"/>
  <c r="G4762" i="2"/>
  <c r="R4761" i="2"/>
  <c r="Q4761" i="2"/>
  <c r="P4761" i="2"/>
  <c r="O4761" i="2"/>
  <c r="N4761" i="2"/>
  <c r="G4761" i="2"/>
  <c r="R4760" i="2"/>
  <c r="Q4760" i="2"/>
  <c r="P4760" i="2"/>
  <c r="O4760" i="2"/>
  <c r="N4760" i="2"/>
  <c r="G4760" i="2"/>
  <c r="R4759" i="2"/>
  <c r="Q4759" i="2"/>
  <c r="P4759" i="2"/>
  <c r="O4759" i="2"/>
  <c r="N4759" i="2"/>
  <c r="G4759" i="2"/>
  <c r="R4758" i="2"/>
  <c r="Q4758" i="2"/>
  <c r="P4758" i="2"/>
  <c r="O4758" i="2"/>
  <c r="N4758" i="2"/>
  <c r="G4758" i="2"/>
  <c r="R4757" i="2"/>
  <c r="Q4757" i="2"/>
  <c r="P4757" i="2"/>
  <c r="O4757" i="2"/>
  <c r="N4757" i="2"/>
  <c r="G4757" i="2"/>
  <c r="R4756" i="2"/>
  <c r="Q4756" i="2"/>
  <c r="P4756" i="2"/>
  <c r="O4756" i="2"/>
  <c r="N4756" i="2"/>
  <c r="G4756" i="2"/>
  <c r="R4755" i="2"/>
  <c r="Q4755" i="2"/>
  <c r="P4755" i="2"/>
  <c r="O4755" i="2"/>
  <c r="N4755" i="2"/>
  <c r="G4755" i="2"/>
  <c r="R4754" i="2"/>
  <c r="Q4754" i="2"/>
  <c r="P4754" i="2"/>
  <c r="O4754" i="2"/>
  <c r="N4754" i="2"/>
  <c r="G4754" i="2"/>
  <c r="R4753" i="2"/>
  <c r="Q4753" i="2"/>
  <c r="P4753" i="2"/>
  <c r="O4753" i="2"/>
  <c r="N4753" i="2"/>
  <c r="G4753" i="2"/>
  <c r="R4752" i="2"/>
  <c r="Q4752" i="2"/>
  <c r="P4752" i="2"/>
  <c r="O4752" i="2"/>
  <c r="N4752" i="2"/>
  <c r="G4752" i="2"/>
  <c r="R4751" i="2"/>
  <c r="Q4751" i="2"/>
  <c r="P4751" i="2"/>
  <c r="O4751" i="2"/>
  <c r="N4751" i="2"/>
  <c r="G4751" i="2"/>
  <c r="R4750" i="2"/>
  <c r="Q4750" i="2"/>
  <c r="P4750" i="2"/>
  <c r="O4750" i="2"/>
  <c r="N4750" i="2"/>
  <c r="G4750" i="2"/>
  <c r="R4749" i="2"/>
  <c r="Q4749" i="2"/>
  <c r="P4749" i="2"/>
  <c r="O4749" i="2"/>
  <c r="N4749" i="2"/>
  <c r="G4749" i="2"/>
  <c r="R4748" i="2"/>
  <c r="Q4748" i="2"/>
  <c r="P4748" i="2"/>
  <c r="O4748" i="2"/>
  <c r="N4748" i="2"/>
  <c r="G4748" i="2"/>
  <c r="R4747" i="2"/>
  <c r="Q4747" i="2"/>
  <c r="P4747" i="2"/>
  <c r="O4747" i="2"/>
  <c r="N4747" i="2"/>
  <c r="G4747" i="2"/>
  <c r="R4746" i="2"/>
  <c r="Q4746" i="2"/>
  <c r="P4746" i="2"/>
  <c r="O4746" i="2"/>
  <c r="N4746" i="2"/>
  <c r="G4746" i="2"/>
  <c r="R4745" i="2"/>
  <c r="Q4745" i="2"/>
  <c r="P4745" i="2"/>
  <c r="O4745" i="2"/>
  <c r="N4745" i="2"/>
  <c r="G4745" i="2"/>
  <c r="R4744" i="2"/>
  <c r="Q4744" i="2"/>
  <c r="P4744" i="2"/>
  <c r="O4744" i="2"/>
  <c r="N4744" i="2"/>
  <c r="G4744" i="2"/>
  <c r="R4743" i="2"/>
  <c r="Q4743" i="2"/>
  <c r="P4743" i="2"/>
  <c r="O4743" i="2"/>
  <c r="N4743" i="2"/>
  <c r="G4743" i="2"/>
  <c r="R4742" i="2"/>
  <c r="Q4742" i="2"/>
  <c r="P4742" i="2"/>
  <c r="O4742" i="2"/>
  <c r="N4742" i="2"/>
  <c r="G4742" i="2"/>
  <c r="R4741" i="2"/>
  <c r="Q4741" i="2"/>
  <c r="P4741" i="2"/>
  <c r="O4741" i="2"/>
  <c r="N4741" i="2"/>
  <c r="G4741" i="2"/>
  <c r="R4740" i="2"/>
  <c r="Q4740" i="2"/>
  <c r="P4740" i="2"/>
  <c r="O4740" i="2"/>
  <c r="N4740" i="2"/>
  <c r="G4740" i="2"/>
  <c r="R4739" i="2"/>
  <c r="Q4739" i="2"/>
  <c r="P4739" i="2"/>
  <c r="O4739" i="2"/>
  <c r="N4739" i="2"/>
  <c r="G4739" i="2"/>
  <c r="R4738" i="2"/>
  <c r="Q4738" i="2"/>
  <c r="P4738" i="2"/>
  <c r="O4738" i="2"/>
  <c r="N4738" i="2"/>
  <c r="G4738" i="2"/>
  <c r="R4737" i="2"/>
  <c r="Q4737" i="2"/>
  <c r="P4737" i="2"/>
  <c r="O4737" i="2"/>
  <c r="N4737" i="2"/>
  <c r="G4737" i="2"/>
  <c r="R4736" i="2"/>
  <c r="Q4736" i="2"/>
  <c r="P4736" i="2"/>
  <c r="O4736" i="2"/>
  <c r="N4736" i="2"/>
  <c r="G4736" i="2"/>
  <c r="R4735" i="2"/>
  <c r="Q4735" i="2"/>
  <c r="P4735" i="2"/>
  <c r="O4735" i="2"/>
  <c r="N4735" i="2"/>
  <c r="G4735" i="2"/>
  <c r="R4734" i="2"/>
  <c r="Q4734" i="2"/>
  <c r="P4734" i="2"/>
  <c r="O4734" i="2"/>
  <c r="N4734" i="2"/>
  <c r="G4734" i="2"/>
  <c r="R4733" i="2"/>
  <c r="Q4733" i="2"/>
  <c r="P4733" i="2"/>
  <c r="O4733" i="2"/>
  <c r="N4733" i="2"/>
  <c r="G4733" i="2"/>
  <c r="R4732" i="2"/>
  <c r="Q4732" i="2"/>
  <c r="P4732" i="2"/>
  <c r="O4732" i="2"/>
  <c r="N4732" i="2"/>
  <c r="G4732" i="2"/>
  <c r="R4731" i="2"/>
  <c r="Q4731" i="2"/>
  <c r="P4731" i="2"/>
  <c r="O4731" i="2"/>
  <c r="N4731" i="2"/>
  <c r="G4731" i="2"/>
  <c r="R4730" i="2"/>
  <c r="Q4730" i="2"/>
  <c r="P4730" i="2"/>
  <c r="O4730" i="2"/>
  <c r="N4730" i="2"/>
  <c r="G4730" i="2"/>
  <c r="R4729" i="2"/>
  <c r="Q4729" i="2"/>
  <c r="P4729" i="2"/>
  <c r="O4729" i="2"/>
  <c r="N4729" i="2"/>
  <c r="G4729" i="2"/>
  <c r="R4728" i="2"/>
  <c r="Q4728" i="2"/>
  <c r="P4728" i="2"/>
  <c r="O4728" i="2"/>
  <c r="N4728" i="2"/>
  <c r="G4728" i="2"/>
  <c r="R4727" i="2"/>
  <c r="Q4727" i="2"/>
  <c r="P4727" i="2"/>
  <c r="O4727" i="2"/>
  <c r="N4727" i="2"/>
  <c r="G4727" i="2"/>
  <c r="R4726" i="2"/>
  <c r="Q4726" i="2"/>
  <c r="P4726" i="2"/>
  <c r="O4726" i="2"/>
  <c r="N4726" i="2"/>
  <c r="G4726" i="2"/>
  <c r="R4725" i="2"/>
  <c r="Q4725" i="2"/>
  <c r="P4725" i="2"/>
  <c r="O4725" i="2"/>
  <c r="N4725" i="2"/>
  <c r="G4725" i="2"/>
  <c r="R4724" i="2"/>
  <c r="Q4724" i="2"/>
  <c r="P4724" i="2"/>
  <c r="O4724" i="2"/>
  <c r="N4724" i="2"/>
  <c r="G4724" i="2"/>
  <c r="R4723" i="2"/>
  <c r="Q4723" i="2"/>
  <c r="P4723" i="2"/>
  <c r="O4723" i="2"/>
  <c r="N4723" i="2"/>
  <c r="G4723" i="2"/>
  <c r="R4722" i="2"/>
  <c r="Q4722" i="2"/>
  <c r="P4722" i="2"/>
  <c r="O4722" i="2"/>
  <c r="N4722" i="2"/>
  <c r="G4722" i="2"/>
  <c r="R4721" i="2"/>
  <c r="Q4721" i="2"/>
  <c r="P4721" i="2"/>
  <c r="O4721" i="2"/>
  <c r="N4721" i="2"/>
  <c r="G4721" i="2"/>
  <c r="R4720" i="2"/>
  <c r="Q4720" i="2"/>
  <c r="P4720" i="2"/>
  <c r="O4720" i="2"/>
  <c r="N4720" i="2"/>
  <c r="G4720" i="2"/>
  <c r="R4719" i="2"/>
  <c r="Q4719" i="2"/>
  <c r="P4719" i="2"/>
  <c r="O4719" i="2"/>
  <c r="N4719" i="2"/>
  <c r="G4719" i="2"/>
  <c r="R4718" i="2"/>
  <c r="Q4718" i="2"/>
  <c r="P4718" i="2"/>
  <c r="O4718" i="2"/>
  <c r="N4718" i="2"/>
  <c r="G4718" i="2"/>
  <c r="R4717" i="2"/>
  <c r="Q4717" i="2"/>
  <c r="P4717" i="2"/>
  <c r="O4717" i="2"/>
  <c r="N4717" i="2"/>
  <c r="G4717" i="2"/>
  <c r="R4716" i="2"/>
  <c r="Q4716" i="2"/>
  <c r="P4716" i="2"/>
  <c r="O4716" i="2"/>
  <c r="N4716" i="2"/>
  <c r="G4716" i="2"/>
  <c r="R4715" i="2"/>
  <c r="Q4715" i="2"/>
  <c r="P4715" i="2"/>
  <c r="O4715" i="2"/>
  <c r="N4715" i="2"/>
  <c r="G4715" i="2"/>
  <c r="R4714" i="2"/>
  <c r="Q4714" i="2"/>
  <c r="P4714" i="2"/>
  <c r="O4714" i="2"/>
  <c r="N4714" i="2"/>
  <c r="G4714" i="2"/>
  <c r="R4713" i="2"/>
  <c r="Q4713" i="2"/>
  <c r="P4713" i="2"/>
  <c r="O4713" i="2"/>
  <c r="N4713" i="2"/>
  <c r="G4713" i="2"/>
  <c r="R4712" i="2"/>
  <c r="Q4712" i="2"/>
  <c r="P4712" i="2"/>
  <c r="O4712" i="2"/>
  <c r="N4712" i="2"/>
  <c r="G4712" i="2"/>
  <c r="R4711" i="2"/>
  <c r="Q4711" i="2"/>
  <c r="P4711" i="2"/>
  <c r="O4711" i="2"/>
  <c r="N4711" i="2"/>
  <c r="G4711" i="2"/>
  <c r="R4710" i="2"/>
  <c r="Q4710" i="2"/>
  <c r="P4710" i="2"/>
  <c r="O4710" i="2"/>
  <c r="N4710" i="2"/>
  <c r="G4710" i="2"/>
  <c r="R4709" i="2"/>
  <c r="Q4709" i="2"/>
  <c r="P4709" i="2"/>
  <c r="O4709" i="2"/>
  <c r="N4709" i="2"/>
  <c r="G4709" i="2"/>
  <c r="R4708" i="2"/>
  <c r="Q4708" i="2"/>
  <c r="P4708" i="2"/>
  <c r="O4708" i="2"/>
  <c r="N4708" i="2"/>
  <c r="G4708" i="2"/>
  <c r="R4707" i="2"/>
  <c r="Q4707" i="2"/>
  <c r="P4707" i="2"/>
  <c r="O4707" i="2"/>
  <c r="N4707" i="2"/>
  <c r="G4707" i="2"/>
  <c r="R4706" i="2"/>
  <c r="Q4706" i="2"/>
  <c r="P4706" i="2"/>
  <c r="O4706" i="2"/>
  <c r="N4706" i="2"/>
  <c r="G4706" i="2"/>
  <c r="R4705" i="2"/>
  <c r="Q4705" i="2"/>
  <c r="P4705" i="2"/>
  <c r="O4705" i="2"/>
  <c r="N4705" i="2"/>
  <c r="G4705" i="2"/>
  <c r="R4704" i="2"/>
  <c r="Q4704" i="2"/>
  <c r="P4704" i="2"/>
  <c r="O4704" i="2"/>
  <c r="N4704" i="2"/>
  <c r="G4704" i="2"/>
  <c r="R4703" i="2"/>
  <c r="Q4703" i="2"/>
  <c r="P4703" i="2"/>
  <c r="O4703" i="2"/>
  <c r="N4703" i="2"/>
  <c r="G4703" i="2"/>
  <c r="R4702" i="2"/>
  <c r="Q4702" i="2"/>
  <c r="P4702" i="2"/>
  <c r="O4702" i="2"/>
  <c r="N4702" i="2"/>
  <c r="G4702" i="2"/>
  <c r="R4701" i="2"/>
  <c r="Q4701" i="2"/>
  <c r="P4701" i="2"/>
  <c r="O4701" i="2"/>
  <c r="N4701" i="2"/>
  <c r="G4701" i="2"/>
  <c r="R4700" i="2"/>
  <c r="Q4700" i="2"/>
  <c r="P4700" i="2"/>
  <c r="O4700" i="2"/>
  <c r="N4700" i="2"/>
  <c r="G4700" i="2"/>
  <c r="R4699" i="2"/>
  <c r="Q4699" i="2"/>
  <c r="P4699" i="2"/>
  <c r="O4699" i="2"/>
  <c r="N4699" i="2"/>
  <c r="G4699" i="2"/>
  <c r="R4698" i="2"/>
  <c r="Q4698" i="2"/>
  <c r="P4698" i="2"/>
  <c r="O4698" i="2"/>
  <c r="N4698" i="2"/>
  <c r="G4698" i="2"/>
  <c r="R4697" i="2"/>
  <c r="Q4697" i="2"/>
  <c r="P4697" i="2"/>
  <c r="O4697" i="2"/>
  <c r="N4697" i="2"/>
  <c r="G4697" i="2"/>
  <c r="R4696" i="2"/>
  <c r="Q4696" i="2"/>
  <c r="P4696" i="2"/>
  <c r="O4696" i="2"/>
  <c r="N4696" i="2"/>
  <c r="G4696" i="2"/>
  <c r="R4695" i="2"/>
  <c r="Q4695" i="2"/>
  <c r="P4695" i="2"/>
  <c r="O4695" i="2"/>
  <c r="N4695" i="2"/>
  <c r="G4695" i="2"/>
  <c r="R4694" i="2"/>
  <c r="Q4694" i="2"/>
  <c r="P4694" i="2"/>
  <c r="O4694" i="2"/>
  <c r="N4694" i="2"/>
  <c r="G4694" i="2"/>
  <c r="R4693" i="2"/>
  <c r="Q4693" i="2"/>
  <c r="P4693" i="2"/>
  <c r="O4693" i="2"/>
  <c r="N4693" i="2"/>
  <c r="G4693" i="2"/>
  <c r="R4692" i="2"/>
  <c r="Q4692" i="2"/>
  <c r="P4692" i="2"/>
  <c r="O4692" i="2"/>
  <c r="N4692" i="2"/>
  <c r="G4692" i="2"/>
  <c r="R4691" i="2"/>
  <c r="Q4691" i="2"/>
  <c r="P4691" i="2"/>
  <c r="O4691" i="2"/>
  <c r="N4691" i="2"/>
  <c r="G4691" i="2"/>
  <c r="R4690" i="2"/>
  <c r="Q4690" i="2"/>
  <c r="P4690" i="2"/>
  <c r="O4690" i="2"/>
  <c r="N4690" i="2"/>
  <c r="G4690" i="2"/>
  <c r="R4689" i="2"/>
  <c r="Q4689" i="2"/>
  <c r="P4689" i="2"/>
  <c r="O4689" i="2"/>
  <c r="N4689" i="2"/>
  <c r="G4689" i="2"/>
  <c r="R4688" i="2"/>
  <c r="Q4688" i="2"/>
  <c r="P4688" i="2"/>
  <c r="O4688" i="2"/>
  <c r="N4688" i="2"/>
  <c r="G4688" i="2"/>
  <c r="R4687" i="2"/>
  <c r="Q4687" i="2"/>
  <c r="P4687" i="2"/>
  <c r="O4687" i="2"/>
  <c r="N4687" i="2"/>
  <c r="G4687" i="2"/>
  <c r="R4686" i="2"/>
  <c r="Q4686" i="2"/>
  <c r="P4686" i="2"/>
  <c r="O4686" i="2"/>
  <c r="N4686" i="2"/>
  <c r="G4686" i="2"/>
  <c r="R4685" i="2"/>
  <c r="Q4685" i="2"/>
  <c r="P4685" i="2"/>
  <c r="O4685" i="2"/>
  <c r="N4685" i="2"/>
  <c r="G4685" i="2"/>
  <c r="R4684" i="2"/>
  <c r="Q4684" i="2"/>
  <c r="P4684" i="2"/>
  <c r="O4684" i="2"/>
  <c r="N4684" i="2"/>
  <c r="G4684" i="2"/>
  <c r="R4683" i="2"/>
  <c r="Q4683" i="2"/>
  <c r="P4683" i="2"/>
  <c r="O4683" i="2"/>
  <c r="N4683" i="2"/>
  <c r="G4683" i="2"/>
  <c r="R4682" i="2"/>
  <c r="Q4682" i="2"/>
  <c r="P4682" i="2"/>
  <c r="O4682" i="2"/>
  <c r="N4682" i="2"/>
  <c r="G4682" i="2"/>
  <c r="R4681" i="2"/>
  <c r="Q4681" i="2"/>
  <c r="P4681" i="2"/>
  <c r="O4681" i="2"/>
  <c r="N4681" i="2"/>
  <c r="G4681" i="2"/>
  <c r="R4680" i="2"/>
  <c r="Q4680" i="2"/>
  <c r="P4680" i="2"/>
  <c r="O4680" i="2"/>
  <c r="N4680" i="2"/>
  <c r="G4680" i="2"/>
  <c r="R4679" i="2"/>
  <c r="Q4679" i="2"/>
  <c r="P4679" i="2"/>
  <c r="O4679" i="2"/>
  <c r="N4679" i="2"/>
  <c r="G4679" i="2"/>
  <c r="R4678" i="2"/>
  <c r="Q4678" i="2"/>
  <c r="P4678" i="2"/>
  <c r="O4678" i="2"/>
  <c r="N4678" i="2"/>
  <c r="G4678" i="2"/>
  <c r="R4677" i="2"/>
  <c r="Q4677" i="2"/>
  <c r="P4677" i="2"/>
  <c r="O4677" i="2"/>
  <c r="N4677" i="2"/>
  <c r="G4677" i="2"/>
  <c r="R4676" i="2"/>
  <c r="Q4676" i="2"/>
  <c r="P4676" i="2"/>
  <c r="O4676" i="2"/>
  <c r="N4676" i="2"/>
  <c r="G4676" i="2"/>
  <c r="R4675" i="2"/>
  <c r="Q4675" i="2"/>
  <c r="P4675" i="2"/>
  <c r="O4675" i="2"/>
  <c r="N4675" i="2"/>
  <c r="G4675" i="2"/>
  <c r="R4674" i="2"/>
  <c r="Q4674" i="2"/>
  <c r="P4674" i="2"/>
  <c r="O4674" i="2"/>
  <c r="N4674" i="2"/>
  <c r="G4674" i="2"/>
  <c r="R4673" i="2"/>
  <c r="Q4673" i="2"/>
  <c r="P4673" i="2"/>
  <c r="O4673" i="2"/>
  <c r="N4673" i="2"/>
  <c r="G4673" i="2"/>
  <c r="R4672" i="2"/>
  <c r="Q4672" i="2"/>
  <c r="P4672" i="2"/>
  <c r="O4672" i="2"/>
  <c r="N4672" i="2"/>
  <c r="G4672" i="2"/>
  <c r="R4671" i="2"/>
  <c r="Q4671" i="2"/>
  <c r="P4671" i="2"/>
  <c r="O4671" i="2"/>
  <c r="N4671" i="2"/>
  <c r="G4671" i="2"/>
  <c r="R4670" i="2"/>
  <c r="Q4670" i="2"/>
  <c r="P4670" i="2"/>
  <c r="O4670" i="2"/>
  <c r="N4670" i="2"/>
  <c r="G4670" i="2"/>
  <c r="R4669" i="2"/>
  <c r="Q4669" i="2"/>
  <c r="P4669" i="2"/>
  <c r="O4669" i="2"/>
  <c r="N4669" i="2"/>
  <c r="G4669" i="2"/>
  <c r="R4668" i="2"/>
  <c r="Q4668" i="2"/>
  <c r="P4668" i="2"/>
  <c r="O4668" i="2"/>
  <c r="N4668" i="2"/>
  <c r="G4668" i="2"/>
  <c r="R4667" i="2"/>
  <c r="Q4667" i="2"/>
  <c r="P4667" i="2"/>
  <c r="O4667" i="2"/>
  <c r="N4667" i="2"/>
  <c r="G4667" i="2"/>
  <c r="R4666" i="2"/>
  <c r="Q4666" i="2"/>
  <c r="P4666" i="2"/>
  <c r="O4666" i="2"/>
  <c r="N4666" i="2"/>
  <c r="G4666" i="2"/>
  <c r="R4665" i="2"/>
  <c r="Q4665" i="2"/>
  <c r="P4665" i="2"/>
  <c r="O4665" i="2"/>
  <c r="N4665" i="2"/>
  <c r="G4665" i="2"/>
  <c r="R4664" i="2"/>
  <c r="Q4664" i="2"/>
  <c r="P4664" i="2"/>
  <c r="O4664" i="2"/>
  <c r="N4664" i="2"/>
  <c r="G4664" i="2"/>
  <c r="R4663" i="2"/>
  <c r="Q4663" i="2"/>
  <c r="P4663" i="2"/>
  <c r="O4663" i="2"/>
  <c r="N4663" i="2"/>
  <c r="G4663" i="2"/>
  <c r="R4662" i="2"/>
  <c r="Q4662" i="2"/>
  <c r="P4662" i="2"/>
  <c r="O4662" i="2"/>
  <c r="N4662" i="2"/>
  <c r="G4662" i="2"/>
  <c r="R4661" i="2"/>
  <c r="Q4661" i="2"/>
  <c r="P4661" i="2"/>
  <c r="O4661" i="2"/>
  <c r="N4661" i="2"/>
  <c r="G4661" i="2"/>
  <c r="R4660" i="2"/>
  <c r="Q4660" i="2"/>
  <c r="P4660" i="2"/>
  <c r="O4660" i="2"/>
  <c r="N4660" i="2"/>
  <c r="G4660" i="2"/>
  <c r="R4659" i="2"/>
  <c r="Q4659" i="2"/>
  <c r="P4659" i="2"/>
  <c r="O4659" i="2"/>
  <c r="N4659" i="2"/>
  <c r="G4659" i="2"/>
  <c r="R4658" i="2"/>
  <c r="Q4658" i="2"/>
  <c r="P4658" i="2"/>
  <c r="O4658" i="2"/>
  <c r="N4658" i="2"/>
  <c r="G4658" i="2"/>
  <c r="R4657" i="2"/>
  <c r="Q4657" i="2"/>
  <c r="P4657" i="2"/>
  <c r="O4657" i="2"/>
  <c r="N4657" i="2"/>
  <c r="G4657" i="2"/>
  <c r="R4656" i="2"/>
  <c r="Q4656" i="2"/>
  <c r="P4656" i="2"/>
  <c r="O4656" i="2"/>
  <c r="N4656" i="2"/>
  <c r="G4656" i="2"/>
  <c r="R4655" i="2"/>
  <c r="Q4655" i="2"/>
  <c r="P4655" i="2"/>
  <c r="O4655" i="2"/>
  <c r="N4655" i="2"/>
  <c r="G4655" i="2"/>
  <c r="R4654" i="2"/>
  <c r="Q4654" i="2"/>
  <c r="P4654" i="2"/>
  <c r="O4654" i="2"/>
  <c r="N4654" i="2"/>
  <c r="G4654" i="2"/>
  <c r="R4653" i="2"/>
  <c r="Q4653" i="2"/>
  <c r="P4653" i="2"/>
  <c r="O4653" i="2"/>
  <c r="N4653" i="2"/>
  <c r="G4653" i="2"/>
  <c r="R4652" i="2"/>
  <c r="Q4652" i="2"/>
  <c r="P4652" i="2"/>
  <c r="O4652" i="2"/>
  <c r="N4652" i="2"/>
  <c r="G4652" i="2"/>
  <c r="R4651" i="2"/>
  <c r="Q4651" i="2"/>
  <c r="P4651" i="2"/>
  <c r="O4651" i="2"/>
  <c r="N4651" i="2"/>
  <c r="G4651" i="2"/>
  <c r="R4650" i="2"/>
  <c r="Q4650" i="2"/>
  <c r="P4650" i="2"/>
  <c r="O4650" i="2"/>
  <c r="N4650" i="2"/>
  <c r="G4650" i="2"/>
  <c r="R4649" i="2"/>
  <c r="Q4649" i="2"/>
  <c r="P4649" i="2"/>
  <c r="O4649" i="2"/>
  <c r="N4649" i="2"/>
  <c r="G4649" i="2"/>
  <c r="R4648" i="2"/>
  <c r="Q4648" i="2"/>
  <c r="P4648" i="2"/>
  <c r="O4648" i="2"/>
  <c r="N4648" i="2"/>
  <c r="G4648" i="2"/>
  <c r="R4647" i="2"/>
  <c r="Q4647" i="2"/>
  <c r="P4647" i="2"/>
  <c r="O4647" i="2"/>
  <c r="N4647" i="2"/>
  <c r="G4647" i="2"/>
  <c r="R4646" i="2"/>
  <c r="Q4646" i="2"/>
  <c r="P4646" i="2"/>
  <c r="O4646" i="2"/>
  <c r="N4646" i="2"/>
  <c r="G4646" i="2"/>
  <c r="R4645" i="2"/>
  <c r="Q4645" i="2"/>
  <c r="P4645" i="2"/>
  <c r="O4645" i="2"/>
  <c r="N4645" i="2"/>
  <c r="G4645" i="2"/>
  <c r="R4644" i="2"/>
  <c r="Q4644" i="2"/>
  <c r="P4644" i="2"/>
  <c r="O4644" i="2"/>
  <c r="N4644" i="2"/>
  <c r="G4644" i="2"/>
  <c r="R4643" i="2"/>
  <c r="Q4643" i="2"/>
  <c r="P4643" i="2"/>
  <c r="O4643" i="2"/>
  <c r="N4643" i="2"/>
  <c r="G4643" i="2"/>
  <c r="R4642" i="2"/>
  <c r="Q4642" i="2"/>
  <c r="P4642" i="2"/>
  <c r="O4642" i="2"/>
  <c r="N4642" i="2"/>
  <c r="G4642" i="2"/>
  <c r="R4641" i="2"/>
  <c r="Q4641" i="2"/>
  <c r="P4641" i="2"/>
  <c r="O4641" i="2"/>
  <c r="N4641" i="2"/>
  <c r="G4641" i="2"/>
  <c r="R4640" i="2"/>
  <c r="Q4640" i="2"/>
  <c r="P4640" i="2"/>
  <c r="O4640" i="2"/>
  <c r="N4640" i="2"/>
  <c r="G4640" i="2"/>
  <c r="R4639" i="2"/>
  <c r="Q4639" i="2"/>
  <c r="P4639" i="2"/>
  <c r="O4639" i="2"/>
  <c r="N4639" i="2"/>
  <c r="G4639" i="2"/>
  <c r="R4638" i="2"/>
  <c r="Q4638" i="2"/>
  <c r="P4638" i="2"/>
  <c r="O4638" i="2"/>
  <c r="N4638" i="2"/>
  <c r="G4638" i="2"/>
  <c r="R4637" i="2"/>
  <c r="Q4637" i="2"/>
  <c r="P4637" i="2"/>
  <c r="O4637" i="2"/>
  <c r="N4637" i="2"/>
  <c r="G4637" i="2"/>
  <c r="R4636" i="2"/>
  <c r="Q4636" i="2"/>
  <c r="P4636" i="2"/>
  <c r="O4636" i="2"/>
  <c r="N4636" i="2"/>
  <c r="G4636" i="2"/>
  <c r="R4635" i="2"/>
  <c r="Q4635" i="2"/>
  <c r="P4635" i="2"/>
  <c r="O4635" i="2"/>
  <c r="N4635" i="2"/>
  <c r="G4635" i="2"/>
  <c r="R4634" i="2"/>
  <c r="Q4634" i="2"/>
  <c r="P4634" i="2"/>
  <c r="O4634" i="2"/>
  <c r="N4634" i="2"/>
  <c r="G4634" i="2"/>
  <c r="R4633" i="2"/>
  <c r="Q4633" i="2"/>
  <c r="P4633" i="2"/>
  <c r="O4633" i="2"/>
  <c r="N4633" i="2"/>
  <c r="G4633" i="2"/>
  <c r="R4632" i="2"/>
  <c r="Q4632" i="2"/>
  <c r="P4632" i="2"/>
  <c r="O4632" i="2"/>
  <c r="N4632" i="2"/>
  <c r="G4632" i="2"/>
  <c r="R4631" i="2"/>
  <c r="Q4631" i="2"/>
  <c r="P4631" i="2"/>
  <c r="O4631" i="2"/>
  <c r="N4631" i="2"/>
  <c r="G4631" i="2"/>
  <c r="R4630" i="2"/>
  <c r="Q4630" i="2"/>
  <c r="P4630" i="2"/>
  <c r="O4630" i="2"/>
  <c r="N4630" i="2"/>
  <c r="G4630" i="2"/>
  <c r="R4629" i="2"/>
  <c r="Q4629" i="2"/>
  <c r="P4629" i="2"/>
  <c r="O4629" i="2"/>
  <c r="N4629" i="2"/>
  <c r="G4629" i="2"/>
  <c r="R4628" i="2"/>
  <c r="Q4628" i="2"/>
  <c r="P4628" i="2"/>
  <c r="O4628" i="2"/>
  <c r="N4628" i="2"/>
  <c r="G4628" i="2"/>
  <c r="R4627" i="2"/>
  <c r="Q4627" i="2"/>
  <c r="P4627" i="2"/>
  <c r="O4627" i="2"/>
  <c r="N4627" i="2"/>
  <c r="G4627" i="2"/>
  <c r="R4626" i="2"/>
  <c r="Q4626" i="2"/>
  <c r="P4626" i="2"/>
  <c r="O4626" i="2"/>
  <c r="N4626" i="2"/>
  <c r="G4626" i="2"/>
  <c r="R4625" i="2"/>
  <c r="Q4625" i="2"/>
  <c r="P4625" i="2"/>
  <c r="O4625" i="2"/>
  <c r="N4625" i="2"/>
  <c r="G4625" i="2"/>
  <c r="R4624" i="2"/>
  <c r="Q4624" i="2"/>
  <c r="P4624" i="2"/>
  <c r="O4624" i="2"/>
  <c r="N4624" i="2"/>
  <c r="G4624" i="2"/>
  <c r="R4623" i="2"/>
  <c r="Q4623" i="2"/>
  <c r="P4623" i="2"/>
  <c r="O4623" i="2"/>
  <c r="N4623" i="2"/>
  <c r="G4623" i="2"/>
  <c r="R4622" i="2"/>
  <c r="Q4622" i="2"/>
  <c r="P4622" i="2"/>
  <c r="O4622" i="2"/>
  <c r="N4622" i="2"/>
  <c r="G4622" i="2"/>
  <c r="R4621" i="2"/>
  <c r="Q4621" i="2"/>
  <c r="P4621" i="2"/>
  <c r="O4621" i="2"/>
  <c r="N4621" i="2"/>
  <c r="G4621" i="2"/>
  <c r="R4620" i="2"/>
  <c r="Q4620" i="2"/>
  <c r="P4620" i="2"/>
  <c r="O4620" i="2"/>
  <c r="N4620" i="2"/>
  <c r="G4620" i="2"/>
  <c r="R4619" i="2"/>
  <c r="Q4619" i="2"/>
  <c r="P4619" i="2"/>
  <c r="O4619" i="2"/>
  <c r="N4619" i="2"/>
  <c r="G4619" i="2"/>
  <c r="R4618" i="2"/>
  <c r="Q4618" i="2"/>
  <c r="P4618" i="2"/>
  <c r="O4618" i="2"/>
  <c r="N4618" i="2"/>
  <c r="G4618" i="2"/>
  <c r="R4617" i="2"/>
  <c r="Q4617" i="2"/>
  <c r="P4617" i="2"/>
  <c r="O4617" i="2"/>
  <c r="N4617" i="2"/>
  <c r="G4617" i="2"/>
  <c r="R4616" i="2"/>
  <c r="Q4616" i="2"/>
  <c r="P4616" i="2"/>
  <c r="O4616" i="2"/>
  <c r="N4616" i="2"/>
  <c r="G4616" i="2"/>
  <c r="R4615" i="2"/>
  <c r="Q4615" i="2"/>
  <c r="P4615" i="2"/>
  <c r="O4615" i="2"/>
  <c r="N4615" i="2"/>
  <c r="G4615" i="2"/>
  <c r="R4614" i="2"/>
  <c r="Q4614" i="2"/>
  <c r="P4614" i="2"/>
  <c r="O4614" i="2"/>
  <c r="N4614" i="2"/>
  <c r="G4614" i="2"/>
  <c r="R4613" i="2"/>
  <c r="Q4613" i="2"/>
  <c r="P4613" i="2"/>
  <c r="O4613" i="2"/>
  <c r="N4613" i="2"/>
  <c r="G4613" i="2"/>
  <c r="R4612" i="2"/>
  <c r="Q4612" i="2"/>
  <c r="P4612" i="2"/>
  <c r="O4612" i="2"/>
  <c r="N4612" i="2"/>
  <c r="G4612" i="2"/>
  <c r="R4611" i="2"/>
  <c r="Q4611" i="2"/>
  <c r="P4611" i="2"/>
  <c r="O4611" i="2"/>
  <c r="N4611" i="2"/>
  <c r="G4611" i="2"/>
  <c r="R4610" i="2"/>
  <c r="Q4610" i="2"/>
  <c r="P4610" i="2"/>
  <c r="O4610" i="2"/>
  <c r="N4610" i="2"/>
  <c r="G4610" i="2"/>
  <c r="R4609" i="2"/>
  <c r="Q4609" i="2"/>
  <c r="P4609" i="2"/>
  <c r="O4609" i="2"/>
  <c r="N4609" i="2"/>
  <c r="G4609" i="2"/>
  <c r="R4608" i="2"/>
  <c r="Q4608" i="2"/>
  <c r="P4608" i="2"/>
  <c r="O4608" i="2"/>
  <c r="N4608" i="2"/>
  <c r="G4608" i="2"/>
  <c r="R4607" i="2"/>
  <c r="Q4607" i="2"/>
  <c r="P4607" i="2"/>
  <c r="O4607" i="2"/>
  <c r="N4607" i="2"/>
  <c r="G4607" i="2"/>
  <c r="R4606" i="2"/>
  <c r="Q4606" i="2"/>
  <c r="P4606" i="2"/>
  <c r="O4606" i="2"/>
  <c r="N4606" i="2"/>
  <c r="G4606" i="2"/>
  <c r="R4605" i="2"/>
  <c r="Q4605" i="2"/>
  <c r="P4605" i="2"/>
  <c r="O4605" i="2"/>
  <c r="N4605" i="2"/>
  <c r="G4605" i="2"/>
  <c r="R4604" i="2"/>
  <c r="Q4604" i="2"/>
  <c r="P4604" i="2"/>
  <c r="O4604" i="2"/>
  <c r="N4604" i="2"/>
  <c r="G4604" i="2"/>
  <c r="R4603" i="2"/>
  <c r="Q4603" i="2"/>
  <c r="P4603" i="2"/>
  <c r="O4603" i="2"/>
  <c r="N4603" i="2"/>
  <c r="G4603" i="2"/>
  <c r="R4602" i="2"/>
  <c r="Q4602" i="2"/>
  <c r="P4602" i="2"/>
  <c r="O4602" i="2"/>
  <c r="N4602" i="2"/>
  <c r="G4602" i="2"/>
  <c r="R4601" i="2"/>
  <c r="Q4601" i="2"/>
  <c r="P4601" i="2"/>
  <c r="O4601" i="2"/>
  <c r="N4601" i="2"/>
  <c r="G4601" i="2"/>
  <c r="R4600" i="2"/>
  <c r="Q4600" i="2"/>
  <c r="P4600" i="2"/>
  <c r="O4600" i="2"/>
  <c r="N4600" i="2"/>
  <c r="G4600" i="2"/>
  <c r="R4599" i="2"/>
  <c r="Q4599" i="2"/>
  <c r="P4599" i="2"/>
  <c r="O4599" i="2"/>
  <c r="N4599" i="2"/>
  <c r="G4599" i="2"/>
  <c r="R4598" i="2"/>
  <c r="Q4598" i="2"/>
  <c r="P4598" i="2"/>
  <c r="O4598" i="2"/>
  <c r="N4598" i="2"/>
  <c r="G4598" i="2"/>
  <c r="R4597" i="2"/>
  <c r="Q4597" i="2"/>
  <c r="P4597" i="2"/>
  <c r="O4597" i="2"/>
  <c r="N4597" i="2"/>
  <c r="G4597" i="2"/>
  <c r="R4596" i="2"/>
  <c r="Q4596" i="2"/>
  <c r="P4596" i="2"/>
  <c r="O4596" i="2"/>
  <c r="N4596" i="2"/>
  <c r="G4596" i="2"/>
  <c r="R4595" i="2"/>
  <c r="Q4595" i="2"/>
  <c r="P4595" i="2"/>
  <c r="O4595" i="2"/>
  <c r="N4595" i="2"/>
  <c r="G4595" i="2"/>
  <c r="R4594" i="2"/>
  <c r="Q4594" i="2"/>
  <c r="P4594" i="2"/>
  <c r="O4594" i="2"/>
  <c r="N4594" i="2"/>
  <c r="G4594" i="2"/>
  <c r="R4593" i="2"/>
  <c r="Q4593" i="2"/>
  <c r="P4593" i="2"/>
  <c r="O4593" i="2"/>
  <c r="N4593" i="2"/>
  <c r="G4593" i="2"/>
  <c r="R4592" i="2"/>
  <c r="Q4592" i="2"/>
  <c r="P4592" i="2"/>
  <c r="O4592" i="2"/>
  <c r="N4592" i="2"/>
  <c r="G4592" i="2"/>
  <c r="R4591" i="2"/>
  <c r="Q4591" i="2"/>
  <c r="P4591" i="2"/>
  <c r="O4591" i="2"/>
  <c r="N4591" i="2"/>
  <c r="G4591" i="2"/>
  <c r="R4590" i="2"/>
  <c r="Q4590" i="2"/>
  <c r="P4590" i="2"/>
  <c r="O4590" i="2"/>
  <c r="N4590" i="2"/>
  <c r="G4590" i="2"/>
  <c r="R4589" i="2"/>
  <c r="Q4589" i="2"/>
  <c r="P4589" i="2"/>
  <c r="O4589" i="2"/>
  <c r="N4589" i="2"/>
  <c r="G4589" i="2"/>
  <c r="R4588" i="2"/>
  <c r="Q4588" i="2"/>
  <c r="P4588" i="2"/>
  <c r="O4588" i="2"/>
  <c r="N4588" i="2"/>
  <c r="G4588" i="2"/>
  <c r="R4587" i="2"/>
  <c r="Q4587" i="2"/>
  <c r="P4587" i="2"/>
  <c r="O4587" i="2"/>
  <c r="N4587" i="2"/>
  <c r="G4587" i="2"/>
  <c r="R4586" i="2"/>
  <c r="Q4586" i="2"/>
  <c r="P4586" i="2"/>
  <c r="O4586" i="2"/>
  <c r="N4586" i="2"/>
  <c r="G4586" i="2"/>
  <c r="R4585" i="2"/>
  <c r="Q4585" i="2"/>
  <c r="P4585" i="2"/>
  <c r="O4585" i="2"/>
  <c r="N4585" i="2"/>
  <c r="G4585" i="2"/>
  <c r="R4584" i="2"/>
  <c r="Q4584" i="2"/>
  <c r="P4584" i="2"/>
  <c r="O4584" i="2"/>
  <c r="N4584" i="2"/>
  <c r="G4584" i="2"/>
  <c r="R4583" i="2"/>
  <c r="Q4583" i="2"/>
  <c r="P4583" i="2"/>
  <c r="O4583" i="2"/>
  <c r="N4583" i="2"/>
  <c r="G4583" i="2"/>
  <c r="R4582" i="2"/>
  <c r="Q4582" i="2"/>
  <c r="P4582" i="2"/>
  <c r="O4582" i="2"/>
  <c r="N4582" i="2"/>
  <c r="G4582" i="2"/>
  <c r="R4581" i="2"/>
  <c r="Q4581" i="2"/>
  <c r="P4581" i="2"/>
  <c r="O4581" i="2"/>
  <c r="N4581" i="2"/>
  <c r="G4581" i="2"/>
  <c r="R4580" i="2"/>
  <c r="Q4580" i="2"/>
  <c r="P4580" i="2"/>
  <c r="O4580" i="2"/>
  <c r="N4580" i="2"/>
  <c r="G4580" i="2"/>
  <c r="R4579" i="2"/>
  <c r="Q4579" i="2"/>
  <c r="P4579" i="2"/>
  <c r="O4579" i="2"/>
  <c r="N4579" i="2"/>
  <c r="G4579" i="2"/>
  <c r="R4578" i="2"/>
  <c r="Q4578" i="2"/>
  <c r="P4578" i="2"/>
  <c r="O4578" i="2"/>
  <c r="N4578" i="2"/>
  <c r="G4578" i="2"/>
  <c r="R4577" i="2"/>
  <c r="Q4577" i="2"/>
  <c r="P4577" i="2"/>
  <c r="O4577" i="2"/>
  <c r="N4577" i="2"/>
  <c r="G4577" i="2"/>
  <c r="R4576" i="2"/>
  <c r="Q4576" i="2"/>
  <c r="P4576" i="2"/>
  <c r="O4576" i="2"/>
  <c r="N4576" i="2"/>
  <c r="G4576" i="2"/>
  <c r="R4575" i="2"/>
  <c r="Q4575" i="2"/>
  <c r="P4575" i="2"/>
  <c r="O4575" i="2"/>
  <c r="N4575" i="2"/>
  <c r="G4575" i="2"/>
  <c r="R4574" i="2"/>
  <c r="Q4574" i="2"/>
  <c r="P4574" i="2"/>
  <c r="O4574" i="2"/>
  <c r="N4574" i="2"/>
  <c r="G4574" i="2"/>
  <c r="R4573" i="2"/>
  <c r="Q4573" i="2"/>
  <c r="P4573" i="2"/>
  <c r="O4573" i="2"/>
  <c r="N4573" i="2"/>
  <c r="G4573" i="2"/>
  <c r="R4572" i="2"/>
  <c r="Q4572" i="2"/>
  <c r="P4572" i="2"/>
  <c r="O4572" i="2"/>
  <c r="N4572" i="2"/>
  <c r="G4572" i="2"/>
  <c r="R4571" i="2"/>
  <c r="Q4571" i="2"/>
  <c r="P4571" i="2"/>
  <c r="O4571" i="2"/>
  <c r="N4571" i="2"/>
  <c r="G4571" i="2"/>
  <c r="R4570" i="2"/>
  <c r="Q4570" i="2"/>
  <c r="P4570" i="2"/>
  <c r="O4570" i="2"/>
  <c r="N4570" i="2"/>
  <c r="G4570" i="2"/>
  <c r="R4569" i="2"/>
  <c r="Q4569" i="2"/>
  <c r="P4569" i="2"/>
  <c r="O4569" i="2"/>
  <c r="N4569" i="2"/>
  <c r="G4569" i="2"/>
  <c r="R4568" i="2"/>
  <c r="Q4568" i="2"/>
  <c r="P4568" i="2"/>
  <c r="O4568" i="2"/>
  <c r="N4568" i="2"/>
  <c r="G4568" i="2"/>
  <c r="R4567" i="2"/>
  <c r="Q4567" i="2"/>
  <c r="P4567" i="2"/>
  <c r="O4567" i="2"/>
  <c r="N4567" i="2"/>
  <c r="G4567" i="2"/>
  <c r="R4566" i="2"/>
  <c r="Q4566" i="2"/>
  <c r="P4566" i="2"/>
  <c r="O4566" i="2"/>
  <c r="N4566" i="2"/>
  <c r="G4566" i="2"/>
  <c r="R4565" i="2"/>
  <c r="Q4565" i="2"/>
  <c r="P4565" i="2"/>
  <c r="O4565" i="2"/>
  <c r="N4565" i="2"/>
  <c r="G4565" i="2"/>
  <c r="R4564" i="2"/>
  <c r="Q4564" i="2"/>
  <c r="P4564" i="2"/>
  <c r="O4564" i="2"/>
  <c r="N4564" i="2"/>
  <c r="G4564" i="2"/>
  <c r="R4563" i="2"/>
  <c r="Q4563" i="2"/>
  <c r="P4563" i="2"/>
  <c r="O4563" i="2"/>
  <c r="N4563" i="2"/>
  <c r="G4563" i="2"/>
  <c r="R4562" i="2"/>
  <c r="Q4562" i="2"/>
  <c r="P4562" i="2"/>
  <c r="O4562" i="2"/>
  <c r="N4562" i="2"/>
  <c r="G4562" i="2"/>
  <c r="R4561" i="2"/>
  <c r="Q4561" i="2"/>
  <c r="P4561" i="2"/>
  <c r="O4561" i="2"/>
  <c r="N4561" i="2"/>
  <c r="G4561" i="2"/>
  <c r="R4560" i="2"/>
  <c r="Q4560" i="2"/>
  <c r="P4560" i="2"/>
  <c r="O4560" i="2"/>
  <c r="N4560" i="2"/>
  <c r="G4560" i="2"/>
  <c r="R4559" i="2"/>
  <c r="Q4559" i="2"/>
  <c r="P4559" i="2"/>
  <c r="O4559" i="2"/>
  <c r="N4559" i="2"/>
  <c r="G4559" i="2"/>
  <c r="R4558" i="2"/>
  <c r="Q4558" i="2"/>
  <c r="P4558" i="2"/>
  <c r="O4558" i="2"/>
  <c r="N4558" i="2"/>
  <c r="G4558" i="2"/>
  <c r="R4557" i="2"/>
  <c r="Q4557" i="2"/>
  <c r="P4557" i="2"/>
  <c r="O4557" i="2"/>
  <c r="N4557" i="2"/>
  <c r="G4557" i="2"/>
  <c r="R4556" i="2"/>
  <c r="Q4556" i="2"/>
  <c r="P4556" i="2"/>
  <c r="O4556" i="2"/>
  <c r="N4556" i="2"/>
  <c r="G4556" i="2"/>
  <c r="R4555" i="2"/>
  <c r="Q4555" i="2"/>
  <c r="P4555" i="2"/>
  <c r="O4555" i="2"/>
  <c r="N4555" i="2"/>
  <c r="G4555" i="2"/>
  <c r="R4554" i="2"/>
  <c r="Q4554" i="2"/>
  <c r="P4554" i="2"/>
  <c r="O4554" i="2"/>
  <c r="N4554" i="2"/>
  <c r="G4554" i="2"/>
  <c r="R4553" i="2"/>
  <c r="Q4553" i="2"/>
  <c r="P4553" i="2"/>
  <c r="O4553" i="2"/>
  <c r="N4553" i="2"/>
  <c r="G4553" i="2"/>
  <c r="R4552" i="2"/>
  <c r="Q4552" i="2"/>
  <c r="P4552" i="2"/>
  <c r="O4552" i="2"/>
  <c r="N4552" i="2"/>
  <c r="G4552" i="2"/>
  <c r="R4551" i="2"/>
  <c r="Q4551" i="2"/>
  <c r="P4551" i="2"/>
  <c r="O4551" i="2"/>
  <c r="N4551" i="2"/>
  <c r="G4551" i="2"/>
  <c r="R4550" i="2"/>
  <c r="Q4550" i="2"/>
  <c r="P4550" i="2"/>
  <c r="O4550" i="2"/>
  <c r="N4550" i="2"/>
  <c r="G4550" i="2"/>
  <c r="R4549" i="2"/>
  <c r="Q4549" i="2"/>
  <c r="P4549" i="2"/>
  <c r="O4549" i="2"/>
  <c r="N4549" i="2"/>
  <c r="G4549" i="2"/>
  <c r="R4548" i="2"/>
  <c r="Q4548" i="2"/>
  <c r="P4548" i="2"/>
  <c r="O4548" i="2"/>
  <c r="N4548" i="2"/>
  <c r="G4548" i="2"/>
  <c r="R4547" i="2"/>
  <c r="Q4547" i="2"/>
  <c r="P4547" i="2"/>
  <c r="O4547" i="2"/>
  <c r="N4547" i="2"/>
  <c r="G4547" i="2"/>
  <c r="R4546" i="2"/>
  <c r="Q4546" i="2"/>
  <c r="P4546" i="2"/>
  <c r="O4546" i="2"/>
  <c r="N4546" i="2"/>
  <c r="G4546" i="2"/>
  <c r="R4545" i="2"/>
  <c r="Q4545" i="2"/>
  <c r="P4545" i="2"/>
  <c r="O4545" i="2"/>
  <c r="N4545" i="2"/>
  <c r="G4545" i="2"/>
  <c r="R4544" i="2"/>
  <c r="Q4544" i="2"/>
  <c r="P4544" i="2"/>
  <c r="O4544" i="2"/>
  <c r="N4544" i="2"/>
  <c r="G4544" i="2"/>
  <c r="R4543" i="2"/>
  <c r="Q4543" i="2"/>
  <c r="P4543" i="2"/>
  <c r="O4543" i="2"/>
  <c r="N4543" i="2"/>
  <c r="G4543" i="2"/>
  <c r="R4542" i="2"/>
  <c r="Q4542" i="2"/>
  <c r="P4542" i="2"/>
  <c r="O4542" i="2"/>
  <c r="N4542" i="2"/>
  <c r="G4542" i="2"/>
  <c r="R4541" i="2"/>
  <c r="Q4541" i="2"/>
  <c r="P4541" i="2"/>
  <c r="O4541" i="2"/>
  <c r="N4541" i="2"/>
  <c r="G4541" i="2"/>
  <c r="R4540" i="2"/>
  <c r="Q4540" i="2"/>
  <c r="P4540" i="2"/>
  <c r="O4540" i="2"/>
  <c r="N4540" i="2"/>
  <c r="G4540" i="2"/>
  <c r="R4539" i="2"/>
  <c r="Q4539" i="2"/>
  <c r="P4539" i="2"/>
  <c r="O4539" i="2"/>
  <c r="N4539" i="2"/>
  <c r="G4539" i="2"/>
  <c r="R4538" i="2"/>
  <c r="Q4538" i="2"/>
  <c r="P4538" i="2"/>
  <c r="O4538" i="2"/>
  <c r="N4538" i="2"/>
  <c r="G4538" i="2"/>
  <c r="R4537" i="2"/>
  <c r="Q4537" i="2"/>
  <c r="P4537" i="2"/>
  <c r="O4537" i="2"/>
  <c r="N4537" i="2"/>
  <c r="G4537" i="2"/>
  <c r="R4536" i="2"/>
  <c r="Q4536" i="2"/>
  <c r="P4536" i="2"/>
  <c r="O4536" i="2"/>
  <c r="N4536" i="2"/>
  <c r="G4536" i="2"/>
  <c r="R4535" i="2"/>
  <c r="Q4535" i="2"/>
  <c r="P4535" i="2"/>
  <c r="O4535" i="2"/>
  <c r="N4535" i="2"/>
  <c r="G4535" i="2"/>
  <c r="R4534" i="2"/>
  <c r="Q4534" i="2"/>
  <c r="P4534" i="2"/>
  <c r="O4534" i="2"/>
  <c r="N4534" i="2"/>
  <c r="G4534" i="2"/>
  <c r="R4533" i="2"/>
  <c r="Q4533" i="2"/>
  <c r="P4533" i="2"/>
  <c r="O4533" i="2"/>
  <c r="N4533" i="2"/>
  <c r="G4533" i="2"/>
  <c r="R4532" i="2"/>
  <c r="Q4532" i="2"/>
  <c r="P4532" i="2"/>
  <c r="O4532" i="2"/>
  <c r="N4532" i="2"/>
  <c r="G4532" i="2"/>
  <c r="R4531" i="2"/>
  <c r="Q4531" i="2"/>
  <c r="P4531" i="2"/>
  <c r="O4531" i="2"/>
  <c r="N4531" i="2"/>
  <c r="G4531" i="2"/>
  <c r="R4530" i="2"/>
  <c r="Q4530" i="2"/>
  <c r="P4530" i="2"/>
  <c r="O4530" i="2"/>
  <c r="N4530" i="2"/>
  <c r="G4530" i="2"/>
  <c r="R4529" i="2"/>
  <c r="Q4529" i="2"/>
  <c r="P4529" i="2"/>
  <c r="O4529" i="2"/>
  <c r="N4529" i="2"/>
  <c r="G4529" i="2"/>
  <c r="R4528" i="2"/>
  <c r="Q4528" i="2"/>
  <c r="P4528" i="2"/>
  <c r="O4528" i="2"/>
  <c r="N4528" i="2"/>
  <c r="G4528" i="2"/>
  <c r="R4527" i="2"/>
  <c r="Q4527" i="2"/>
  <c r="P4527" i="2"/>
  <c r="O4527" i="2"/>
  <c r="N4527" i="2"/>
  <c r="G4527" i="2"/>
  <c r="R4526" i="2"/>
  <c r="Q4526" i="2"/>
  <c r="P4526" i="2"/>
  <c r="O4526" i="2"/>
  <c r="N4526" i="2"/>
  <c r="G4526" i="2"/>
  <c r="R4525" i="2"/>
  <c r="Q4525" i="2"/>
  <c r="P4525" i="2"/>
  <c r="O4525" i="2"/>
  <c r="N4525" i="2"/>
  <c r="G4525" i="2"/>
  <c r="R4524" i="2"/>
  <c r="Q4524" i="2"/>
  <c r="P4524" i="2"/>
  <c r="O4524" i="2"/>
  <c r="N4524" i="2"/>
  <c r="G4524" i="2"/>
  <c r="R4523" i="2"/>
  <c r="Q4523" i="2"/>
  <c r="P4523" i="2"/>
  <c r="O4523" i="2"/>
  <c r="N4523" i="2"/>
  <c r="G4523" i="2"/>
  <c r="R4522" i="2"/>
  <c r="Q4522" i="2"/>
  <c r="P4522" i="2"/>
  <c r="O4522" i="2"/>
  <c r="N4522" i="2"/>
  <c r="G4522" i="2"/>
  <c r="R4521" i="2"/>
  <c r="Q4521" i="2"/>
  <c r="P4521" i="2"/>
  <c r="O4521" i="2"/>
  <c r="N4521" i="2"/>
  <c r="G4521" i="2"/>
  <c r="R4520" i="2"/>
  <c r="Q4520" i="2"/>
  <c r="P4520" i="2"/>
  <c r="O4520" i="2"/>
  <c r="N4520" i="2"/>
  <c r="G4520" i="2"/>
  <c r="R4519" i="2"/>
  <c r="Q4519" i="2"/>
  <c r="P4519" i="2"/>
  <c r="O4519" i="2"/>
  <c r="N4519" i="2"/>
  <c r="G4519" i="2"/>
  <c r="R4518" i="2"/>
  <c r="Q4518" i="2"/>
  <c r="P4518" i="2"/>
  <c r="O4518" i="2"/>
  <c r="N4518" i="2"/>
  <c r="G4518" i="2"/>
  <c r="R4517" i="2"/>
  <c r="Q4517" i="2"/>
  <c r="P4517" i="2"/>
  <c r="O4517" i="2"/>
  <c r="N4517" i="2"/>
  <c r="G4517" i="2"/>
  <c r="R4516" i="2"/>
  <c r="Q4516" i="2"/>
  <c r="P4516" i="2"/>
  <c r="O4516" i="2"/>
  <c r="N4516" i="2"/>
  <c r="G4516" i="2"/>
  <c r="R4515" i="2"/>
  <c r="Q4515" i="2"/>
  <c r="P4515" i="2"/>
  <c r="O4515" i="2"/>
  <c r="N4515" i="2"/>
  <c r="G4515" i="2"/>
  <c r="R4514" i="2"/>
  <c r="Q4514" i="2"/>
  <c r="P4514" i="2"/>
  <c r="O4514" i="2"/>
  <c r="N4514" i="2"/>
  <c r="G4514" i="2"/>
  <c r="R4513" i="2"/>
  <c r="Q4513" i="2"/>
  <c r="P4513" i="2"/>
  <c r="O4513" i="2"/>
  <c r="N4513" i="2"/>
  <c r="G4513" i="2"/>
  <c r="R4512" i="2"/>
  <c r="Q4512" i="2"/>
  <c r="P4512" i="2"/>
  <c r="O4512" i="2"/>
  <c r="N4512" i="2"/>
  <c r="G4512" i="2"/>
  <c r="R4511" i="2"/>
  <c r="Q4511" i="2"/>
  <c r="P4511" i="2"/>
  <c r="O4511" i="2"/>
  <c r="N4511" i="2"/>
  <c r="G4511" i="2"/>
  <c r="R4510" i="2"/>
  <c r="Q4510" i="2"/>
  <c r="P4510" i="2"/>
  <c r="O4510" i="2"/>
  <c r="N4510" i="2"/>
  <c r="G4510" i="2"/>
  <c r="R4509" i="2"/>
  <c r="Q4509" i="2"/>
  <c r="P4509" i="2"/>
  <c r="O4509" i="2"/>
  <c r="N4509" i="2"/>
  <c r="G4509" i="2"/>
  <c r="R4508" i="2"/>
  <c r="Q4508" i="2"/>
  <c r="P4508" i="2"/>
  <c r="O4508" i="2"/>
  <c r="N4508" i="2"/>
  <c r="G4508" i="2"/>
  <c r="R4507" i="2"/>
  <c r="Q4507" i="2"/>
  <c r="P4507" i="2"/>
  <c r="O4507" i="2"/>
  <c r="N4507" i="2"/>
  <c r="G4507" i="2"/>
  <c r="R4506" i="2"/>
  <c r="Q4506" i="2"/>
  <c r="P4506" i="2"/>
  <c r="O4506" i="2"/>
  <c r="N4506" i="2"/>
  <c r="G4506" i="2"/>
  <c r="R4505" i="2"/>
  <c r="Q4505" i="2"/>
  <c r="P4505" i="2"/>
  <c r="O4505" i="2"/>
  <c r="N4505" i="2"/>
  <c r="G4505" i="2"/>
  <c r="R4504" i="2"/>
  <c r="Q4504" i="2"/>
  <c r="P4504" i="2"/>
  <c r="O4504" i="2"/>
  <c r="N4504" i="2"/>
  <c r="G4504" i="2"/>
  <c r="R4503" i="2"/>
  <c r="Q4503" i="2"/>
  <c r="P4503" i="2"/>
  <c r="O4503" i="2"/>
  <c r="N4503" i="2"/>
  <c r="G4503" i="2"/>
  <c r="R4502" i="2"/>
  <c r="Q4502" i="2"/>
  <c r="P4502" i="2"/>
  <c r="O4502" i="2"/>
  <c r="N4502" i="2"/>
  <c r="G4502" i="2"/>
  <c r="R4501" i="2"/>
  <c r="Q4501" i="2"/>
  <c r="P4501" i="2"/>
  <c r="O4501" i="2"/>
  <c r="N4501" i="2"/>
  <c r="G4501" i="2"/>
  <c r="R4500" i="2"/>
  <c r="Q4500" i="2"/>
  <c r="P4500" i="2"/>
  <c r="O4500" i="2"/>
  <c r="N4500" i="2"/>
  <c r="G4500" i="2"/>
  <c r="R4499" i="2"/>
  <c r="Q4499" i="2"/>
  <c r="P4499" i="2"/>
  <c r="O4499" i="2"/>
  <c r="N4499" i="2"/>
  <c r="G4499" i="2"/>
  <c r="R4498" i="2"/>
  <c r="Q4498" i="2"/>
  <c r="P4498" i="2"/>
  <c r="O4498" i="2"/>
  <c r="N4498" i="2"/>
  <c r="G4498" i="2"/>
  <c r="R4497" i="2"/>
  <c r="Q4497" i="2"/>
  <c r="P4497" i="2"/>
  <c r="O4497" i="2"/>
  <c r="N4497" i="2"/>
  <c r="G4497" i="2"/>
  <c r="R4496" i="2"/>
  <c r="Q4496" i="2"/>
  <c r="P4496" i="2"/>
  <c r="O4496" i="2"/>
  <c r="N4496" i="2"/>
  <c r="G4496" i="2"/>
  <c r="R4495" i="2"/>
  <c r="Q4495" i="2"/>
  <c r="P4495" i="2"/>
  <c r="O4495" i="2"/>
  <c r="N4495" i="2"/>
  <c r="G4495" i="2"/>
  <c r="R4494" i="2"/>
  <c r="Q4494" i="2"/>
  <c r="P4494" i="2"/>
  <c r="O4494" i="2"/>
  <c r="N4494" i="2"/>
  <c r="G4494" i="2"/>
  <c r="R4493" i="2"/>
  <c r="Q4493" i="2"/>
  <c r="P4493" i="2"/>
  <c r="O4493" i="2"/>
  <c r="N4493" i="2"/>
  <c r="G4493" i="2"/>
  <c r="R4492" i="2"/>
  <c r="Q4492" i="2"/>
  <c r="P4492" i="2"/>
  <c r="O4492" i="2"/>
  <c r="N4492" i="2"/>
  <c r="G4492" i="2"/>
  <c r="R4491" i="2"/>
  <c r="Q4491" i="2"/>
  <c r="P4491" i="2"/>
  <c r="O4491" i="2"/>
  <c r="N4491" i="2"/>
  <c r="G4491" i="2"/>
  <c r="R4490" i="2"/>
  <c r="Q4490" i="2"/>
  <c r="P4490" i="2"/>
  <c r="O4490" i="2"/>
  <c r="N4490" i="2"/>
  <c r="G4490" i="2"/>
  <c r="R4489" i="2"/>
  <c r="Q4489" i="2"/>
  <c r="P4489" i="2"/>
  <c r="O4489" i="2"/>
  <c r="N4489" i="2"/>
  <c r="G4489" i="2"/>
  <c r="R4488" i="2"/>
  <c r="Q4488" i="2"/>
  <c r="P4488" i="2"/>
  <c r="O4488" i="2"/>
  <c r="N4488" i="2"/>
  <c r="G4488" i="2"/>
  <c r="R4487" i="2"/>
  <c r="Q4487" i="2"/>
  <c r="P4487" i="2"/>
  <c r="O4487" i="2"/>
  <c r="N4487" i="2"/>
  <c r="G4487" i="2"/>
  <c r="R4486" i="2"/>
  <c r="Q4486" i="2"/>
  <c r="P4486" i="2"/>
  <c r="O4486" i="2"/>
  <c r="N4486" i="2"/>
  <c r="G4486" i="2"/>
  <c r="R4485" i="2"/>
  <c r="Q4485" i="2"/>
  <c r="P4485" i="2"/>
  <c r="O4485" i="2"/>
  <c r="N4485" i="2"/>
  <c r="G4485" i="2"/>
  <c r="R4484" i="2"/>
  <c r="Q4484" i="2"/>
  <c r="P4484" i="2"/>
  <c r="O4484" i="2"/>
  <c r="N4484" i="2"/>
  <c r="G4484" i="2"/>
  <c r="R4483" i="2"/>
  <c r="Q4483" i="2"/>
  <c r="P4483" i="2"/>
  <c r="O4483" i="2"/>
  <c r="N4483" i="2"/>
  <c r="G4483" i="2"/>
  <c r="R4482" i="2"/>
  <c r="Q4482" i="2"/>
  <c r="P4482" i="2"/>
  <c r="O4482" i="2"/>
  <c r="N4482" i="2"/>
  <c r="G4482" i="2"/>
  <c r="R4481" i="2"/>
  <c r="Q4481" i="2"/>
  <c r="P4481" i="2"/>
  <c r="O4481" i="2"/>
  <c r="N4481" i="2"/>
  <c r="G4481" i="2"/>
  <c r="R4480" i="2"/>
  <c r="Q4480" i="2"/>
  <c r="P4480" i="2"/>
  <c r="O4480" i="2"/>
  <c r="N4480" i="2"/>
  <c r="G4480" i="2"/>
  <c r="R4479" i="2"/>
  <c r="Q4479" i="2"/>
  <c r="P4479" i="2"/>
  <c r="O4479" i="2"/>
  <c r="N4479" i="2"/>
  <c r="G4479" i="2"/>
  <c r="R4478" i="2"/>
  <c r="Q4478" i="2"/>
  <c r="P4478" i="2"/>
  <c r="O4478" i="2"/>
  <c r="N4478" i="2"/>
  <c r="G4478" i="2"/>
  <c r="R4477" i="2"/>
  <c r="Q4477" i="2"/>
  <c r="P4477" i="2"/>
  <c r="O4477" i="2"/>
  <c r="N4477" i="2"/>
  <c r="G4477" i="2"/>
  <c r="R4476" i="2"/>
  <c r="Q4476" i="2"/>
  <c r="P4476" i="2"/>
  <c r="O4476" i="2"/>
  <c r="N4476" i="2"/>
  <c r="G4476" i="2"/>
  <c r="R4475" i="2"/>
  <c r="Q4475" i="2"/>
  <c r="P4475" i="2"/>
  <c r="O4475" i="2"/>
  <c r="N4475" i="2"/>
  <c r="G4475" i="2"/>
  <c r="R4474" i="2"/>
  <c r="Q4474" i="2"/>
  <c r="P4474" i="2"/>
  <c r="O4474" i="2"/>
  <c r="N4474" i="2"/>
  <c r="G4474" i="2"/>
  <c r="R4473" i="2"/>
  <c r="Q4473" i="2"/>
  <c r="P4473" i="2"/>
  <c r="O4473" i="2"/>
  <c r="N4473" i="2"/>
  <c r="G4473" i="2"/>
  <c r="R4472" i="2"/>
  <c r="Q4472" i="2"/>
  <c r="P4472" i="2"/>
  <c r="O4472" i="2"/>
  <c r="N4472" i="2"/>
  <c r="G4472" i="2"/>
  <c r="R4471" i="2"/>
  <c r="Q4471" i="2"/>
  <c r="P4471" i="2"/>
  <c r="O4471" i="2"/>
  <c r="N4471" i="2"/>
  <c r="G4471" i="2"/>
  <c r="R4470" i="2"/>
  <c r="Q4470" i="2"/>
  <c r="P4470" i="2"/>
  <c r="O4470" i="2"/>
  <c r="N4470" i="2"/>
  <c r="G4470" i="2"/>
  <c r="R4469" i="2"/>
  <c r="Q4469" i="2"/>
  <c r="P4469" i="2"/>
  <c r="O4469" i="2"/>
  <c r="N4469" i="2"/>
  <c r="G4469" i="2"/>
  <c r="R4468" i="2"/>
  <c r="Q4468" i="2"/>
  <c r="P4468" i="2"/>
  <c r="O4468" i="2"/>
  <c r="N4468" i="2"/>
  <c r="G4468" i="2"/>
  <c r="R4467" i="2"/>
  <c r="Q4467" i="2"/>
  <c r="P4467" i="2"/>
  <c r="O4467" i="2"/>
  <c r="N4467" i="2"/>
  <c r="G4467" i="2"/>
  <c r="R4466" i="2"/>
  <c r="Q4466" i="2"/>
  <c r="P4466" i="2"/>
  <c r="O4466" i="2"/>
  <c r="N4466" i="2"/>
  <c r="G4466" i="2"/>
  <c r="R4465" i="2"/>
  <c r="Q4465" i="2"/>
  <c r="P4465" i="2"/>
  <c r="O4465" i="2"/>
  <c r="N4465" i="2"/>
  <c r="G4465" i="2"/>
  <c r="R4464" i="2"/>
  <c r="Q4464" i="2"/>
  <c r="P4464" i="2"/>
  <c r="O4464" i="2"/>
  <c r="N4464" i="2"/>
  <c r="G4464" i="2"/>
  <c r="R4463" i="2"/>
  <c r="Q4463" i="2"/>
  <c r="P4463" i="2"/>
  <c r="O4463" i="2"/>
  <c r="N4463" i="2"/>
  <c r="G4463" i="2"/>
  <c r="R4462" i="2"/>
  <c r="Q4462" i="2"/>
  <c r="P4462" i="2"/>
  <c r="O4462" i="2"/>
  <c r="N4462" i="2"/>
  <c r="G4462" i="2"/>
  <c r="R4461" i="2"/>
  <c r="Q4461" i="2"/>
  <c r="P4461" i="2"/>
  <c r="O4461" i="2"/>
  <c r="N4461" i="2"/>
  <c r="G4461" i="2"/>
  <c r="R4460" i="2"/>
  <c r="Q4460" i="2"/>
  <c r="P4460" i="2"/>
  <c r="O4460" i="2"/>
  <c r="N4460" i="2"/>
  <c r="G4460" i="2"/>
  <c r="R4459" i="2"/>
  <c r="Q4459" i="2"/>
  <c r="P4459" i="2"/>
  <c r="O4459" i="2"/>
  <c r="N4459" i="2"/>
  <c r="G4459" i="2"/>
  <c r="R4458" i="2"/>
  <c r="Q4458" i="2"/>
  <c r="P4458" i="2"/>
  <c r="O4458" i="2"/>
  <c r="N4458" i="2"/>
  <c r="G4458" i="2"/>
  <c r="R4457" i="2"/>
  <c r="Q4457" i="2"/>
  <c r="P4457" i="2"/>
  <c r="O4457" i="2"/>
  <c r="N4457" i="2"/>
  <c r="G4457" i="2"/>
  <c r="R4456" i="2"/>
  <c r="Q4456" i="2"/>
  <c r="P4456" i="2"/>
  <c r="O4456" i="2"/>
  <c r="N4456" i="2"/>
  <c r="G4456" i="2"/>
  <c r="R4455" i="2"/>
  <c r="Q4455" i="2"/>
  <c r="P4455" i="2"/>
  <c r="O4455" i="2"/>
  <c r="N4455" i="2"/>
  <c r="G4455" i="2"/>
  <c r="R4454" i="2"/>
  <c r="Q4454" i="2"/>
  <c r="P4454" i="2"/>
  <c r="O4454" i="2"/>
  <c r="N4454" i="2"/>
  <c r="G4454" i="2"/>
  <c r="R4453" i="2"/>
  <c r="Q4453" i="2"/>
  <c r="P4453" i="2"/>
  <c r="O4453" i="2"/>
  <c r="N4453" i="2"/>
  <c r="G4453" i="2"/>
  <c r="R4452" i="2"/>
  <c r="Q4452" i="2"/>
  <c r="P4452" i="2"/>
  <c r="O4452" i="2"/>
  <c r="N4452" i="2"/>
  <c r="G4452" i="2"/>
  <c r="R4451" i="2"/>
  <c r="Q4451" i="2"/>
  <c r="P4451" i="2"/>
  <c r="O4451" i="2"/>
  <c r="N4451" i="2"/>
  <c r="G4451" i="2"/>
  <c r="R4450" i="2"/>
  <c r="Q4450" i="2"/>
  <c r="P4450" i="2"/>
  <c r="O4450" i="2"/>
  <c r="N4450" i="2"/>
  <c r="G4450" i="2"/>
  <c r="R4449" i="2"/>
  <c r="Q4449" i="2"/>
  <c r="P4449" i="2"/>
  <c r="O4449" i="2"/>
  <c r="N4449" i="2"/>
  <c r="G4449" i="2"/>
  <c r="R4448" i="2"/>
  <c r="Q4448" i="2"/>
  <c r="P4448" i="2"/>
  <c r="O4448" i="2"/>
  <c r="N4448" i="2"/>
  <c r="G4448" i="2"/>
  <c r="R4447" i="2"/>
  <c r="Q4447" i="2"/>
  <c r="P4447" i="2"/>
  <c r="O4447" i="2"/>
  <c r="N4447" i="2"/>
  <c r="G4447" i="2"/>
  <c r="R4446" i="2"/>
  <c r="Q4446" i="2"/>
  <c r="P4446" i="2"/>
  <c r="O4446" i="2"/>
  <c r="N4446" i="2"/>
  <c r="G4446" i="2"/>
  <c r="R4445" i="2"/>
  <c r="Q4445" i="2"/>
  <c r="P4445" i="2"/>
  <c r="O4445" i="2"/>
  <c r="N4445" i="2"/>
  <c r="G4445" i="2"/>
  <c r="R4444" i="2"/>
  <c r="Q4444" i="2"/>
  <c r="P4444" i="2"/>
  <c r="O4444" i="2"/>
  <c r="N4444" i="2"/>
  <c r="G4444" i="2"/>
  <c r="R4443" i="2"/>
  <c r="Q4443" i="2"/>
  <c r="P4443" i="2"/>
  <c r="O4443" i="2"/>
  <c r="N4443" i="2"/>
  <c r="G4443" i="2"/>
  <c r="R4442" i="2"/>
  <c r="Q4442" i="2"/>
  <c r="P4442" i="2"/>
  <c r="O4442" i="2"/>
  <c r="N4442" i="2"/>
  <c r="G4442" i="2"/>
  <c r="R4441" i="2"/>
  <c r="Q4441" i="2"/>
  <c r="P4441" i="2"/>
  <c r="O4441" i="2"/>
  <c r="N4441" i="2"/>
  <c r="G4441" i="2"/>
  <c r="R4440" i="2"/>
  <c r="Q4440" i="2"/>
  <c r="P4440" i="2"/>
  <c r="O4440" i="2"/>
  <c r="N4440" i="2"/>
  <c r="G4440" i="2"/>
  <c r="R4439" i="2"/>
  <c r="Q4439" i="2"/>
  <c r="P4439" i="2"/>
  <c r="O4439" i="2"/>
  <c r="N4439" i="2"/>
  <c r="G4439" i="2"/>
  <c r="R4438" i="2"/>
  <c r="Q4438" i="2"/>
  <c r="P4438" i="2"/>
  <c r="O4438" i="2"/>
  <c r="N4438" i="2"/>
  <c r="G4438" i="2"/>
  <c r="R4437" i="2"/>
  <c r="Q4437" i="2"/>
  <c r="P4437" i="2"/>
  <c r="O4437" i="2"/>
  <c r="N4437" i="2"/>
  <c r="G4437" i="2"/>
  <c r="R4436" i="2"/>
  <c r="Q4436" i="2"/>
  <c r="P4436" i="2"/>
  <c r="O4436" i="2"/>
  <c r="N4436" i="2"/>
  <c r="G4436" i="2"/>
  <c r="R4435" i="2"/>
  <c r="Q4435" i="2"/>
  <c r="P4435" i="2"/>
  <c r="O4435" i="2"/>
  <c r="N4435" i="2"/>
  <c r="G4435" i="2"/>
  <c r="R4434" i="2"/>
  <c r="Q4434" i="2"/>
  <c r="P4434" i="2"/>
  <c r="O4434" i="2"/>
  <c r="N4434" i="2"/>
  <c r="G4434" i="2"/>
  <c r="R4433" i="2"/>
  <c r="Q4433" i="2"/>
  <c r="P4433" i="2"/>
  <c r="O4433" i="2"/>
  <c r="N4433" i="2"/>
  <c r="G4433" i="2"/>
  <c r="R4432" i="2"/>
  <c r="Q4432" i="2"/>
  <c r="P4432" i="2"/>
  <c r="O4432" i="2"/>
  <c r="N4432" i="2"/>
  <c r="G4432" i="2"/>
  <c r="R4431" i="2"/>
  <c r="Q4431" i="2"/>
  <c r="P4431" i="2"/>
  <c r="O4431" i="2"/>
  <c r="N4431" i="2"/>
  <c r="G4431" i="2"/>
  <c r="R4430" i="2"/>
  <c r="Q4430" i="2"/>
  <c r="P4430" i="2"/>
  <c r="O4430" i="2"/>
  <c r="N4430" i="2"/>
  <c r="G4430" i="2"/>
  <c r="R4429" i="2"/>
  <c r="Q4429" i="2"/>
  <c r="P4429" i="2"/>
  <c r="O4429" i="2"/>
  <c r="N4429" i="2"/>
  <c r="G4429" i="2"/>
  <c r="R4428" i="2"/>
  <c r="Q4428" i="2"/>
  <c r="P4428" i="2"/>
  <c r="O4428" i="2"/>
  <c r="N4428" i="2"/>
  <c r="G4428" i="2"/>
  <c r="R4427" i="2"/>
  <c r="Q4427" i="2"/>
  <c r="P4427" i="2"/>
  <c r="O4427" i="2"/>
  <c r="N4427" i="2"/>
  <c r="G4427" i="2"/>
  <c r="R4426" i="2"/>
  <c r="Q4426" i="2"/>
  <c r="P4426" i="2"/>
  <c r="O4426" i="2"/>
  <c r="N4426" i="2"/>
  <c r="G4426" i="2"/>
  <c r="R4425" i="2"/>
  <c r="Q4425" i="2"/>
  <c r="P4425" i="2"/>
  <c r="O4425" i="2"/>
  <c r="N4425" i="2"/>
  <c r="G4425" i="2"/>
  <c r="R4424" i="2"/>
  <c r="Q4424" i="2"/>
  <c r="P4424" i="2"/>
  <c r="O4424" i="2"/>
  <c r="N4424" i="2"/>
  <c r="G4424" i="2"/>
  <c r="R4423" i="2"/>
  <c r="Q4423" i="2"/>
  <c r="P4423" i="2"/>
  <c r="O4423" i="2"/>
  <c r="N4423" i="2"/>
  <c r="G4423" i="2"/>
  <c r="R4422" i="2"/>
  <c r="Q4422" i="2"/>
  <c r="P4422" i="2"/>
  <c r="O4422" i="2"/>
  <c r="N4422" i="2"/>
  <c r="G4422" i="2"/>
  <c r="R4421" i="2"/>
  <c r="Q4421" i="2"/>
  <c r="P4421" i="2"/>
  <c r="O4421" i="2"/>
  <c r="N4421" i="2"/>
  <c r="G4421" i="2"/>
  <c r="R4420" i="2"/>
  <c r="Q4420" i="2"/>
  <c r="P4420" i="2"/>
  <c r="O4420" i="2"/>
  <c r="N4420" i="2"/>
  <c r="G4420" i="2"/>
  <c r="R4419" i="2"/>
  <c r="Q4419" i="2"/>
  <c r="P4419" i="2"/>
  <c r="O4419" i="2"/>
  <c r="N4419" i="2"/>
  <c r="G4419" i="2"/>
  <c r="R4418" i="2"/>
  <c r="Q4418" i="2"/>
  <c r="P4418" i="2"/>
  <c r="O4418" i="2"/>
  <c r="N4418" i="2"/>
  <c r="G4418" i="2"/>
  <c r="R4417" i="2"/>
  <c r="Q4417" i="2"/>
  <c r="P4417" i="2"/>
  <c r="O4417" i="2"/>
  <c r="N4417" i="2"/>
  <c r="G4417" i="2"/>
  <c r="R4416" i="2"/>
  <c r="Q4416" i="2"/>
  <c r="P4416" i="2"/>
  <c r="O4416" i="2"/>
  <c r="N4416" i="2"/>
  <c r="G4416" i="2"/>
  <c r="R4415" i="2"/>
  <c r="Q4415" i="2"/>
  <c r="P4415" i="2"/>
  <c r="O4415" i="2"/>
  <c r="N4415" i="2"/>
  <c r="G4415" i="2"/>
  <c r="R4414" i="2"/>
  <c r="Q4414" i="2"/>
  <c r="P4414" i="2"/>
  <c r="O4414" i="2"/>
  <c r="N4414" i="2"/>
  <c r="G4414" i="2"/>
  <c r="R4413" i="2"/>
  <c r="Q4413" i="2"/>
  <c r="P4413" i="2"/>
  <c r="O4413" i="2"/>
  <c r="N4413" i="2"/>
  <c r="G4413" i="2"/>
  <c r="R4412" i="2"/>
  <c r="Q4412" i="2"/>
  <c r="P4412" i="2"/>
  <c r="O4412" i="2"/>
  <c r="N4412" i="2"/>
  <c r="G4412" i="2"/>
  <c r="R4411" i="2"/>
  <c r="Q4411" i="2"/>
  <c r="P4411" i="2"/>
  <c r="O4411" i="2"/>
  <c r="N4411" i="2"/>
  <c r="G4411" i="2"/>
  <c r="R4410" i="2"/>
  <c r="Q4410" i="2"/>
  <c r="P4410" i="2"/>
  <c r="O4410" i="2"/>
  <c r="N4410" i="2"/>
  <c r="G4410" i="2"/>
  <c r="R4409" i="2"/>
  <c r="Q4409" i="2"/>
  <c r="P4409" i="2"/>
  <c r="O4409" i="2"/>
  <c r="N4409" i="2"/>
  <c r="G4409" i="2"/>
  <c r="R4408" i="2"/>
  <c r="Q4408" i="2"/>
  <c r="P4408" i="2"/>
  <c r="O4408" i="2"/>
  <c r="N4408" i="2"/>
  <c r="G4408" i="2"/>
  <c r="R4407" i="2"/>
  <c r="Q4407" i="2"/>
  <c r="P4407" i="2"/>
  <c r="O4407" i="2"/>
  <c r="N4407" i="2"/>
  <c r="G4407" i="2"/>
  <c r="R4406" i="2"/>
  <c r="Q4406" i="2"/>
  <c r="P4406" i="2"/>
  <c r="O4406" i="2"/>
  <c r="N4406" i="2"/>
  <c r="G4406" i="2"/>
  <c r="R4405" i="2"/>
  <c r="Q4405" i="2"/>
  <c r="P4405" i="2"/>
  <c r="O4405" i="2"/>
  <c r="N4405" i="2"/>
  <c r="G4405" i="2"/>
  <c r="R4404" i="2"/>
  <c r="Q4404" i="2"/>
  <c r="P4404" i="2"/>
  <c r="O4404" i="2"/>
  <c r="N4404" i="2"/>
  <c r="G4404" i="2"/>
  <c r="R4403" i="2"/>
  <c r="Q4403" i="2"/>
  <c r="P4403" i="2"/>
  <c r="O4403" i="2"/>
  <c r="N4403" i="2"/>
  <c r="G4403" i="2"/>
  <c r="R4402" i="2"/>
  <c r="Q4402" i="2"/>
  <c r="P4402" i="2"/>
  <c r="O4402" i="2"/>
  <c r="N4402" i="2"/>
  <c r="G4402" i="2"/>
  <c r="R4401" i="2"/>
  <c r="Q4401" i="2"/>
  <c r="P4401" i="2"/>
  <c r="O4401" i="2"/>
  <c r="N4401" i="2"/>
  <c r="G4401" i="2"/>
  <c r="R4400" i="2"/>
  <c r="Q4400" i="2"/>
  <c r="P4400" i="2"/>
  <c r="O4400" i="2"/>
  <c r="N4400" i="2"/>
  <c r="G4400" i="2"/>
  <c r="R4399" i="2"/>
  <c r="Q4399" i="2"/>
  <c r="P4399" i="2"/>
  <c r="O4399" i="2"/>
  <c r="N4399" i="2"/>
  <c r="G4399" i="2"/>
  <c r="R4398" i="2"/>
  <c r="Q4398" i="2"/>
  <c r="P4398" i="2"/>
  <c r="O4398" i="2"/>
  <c r="N4398" i="2"/>
  <c r="G4398" i="2"/>
  <c r="R4397" i="2"/>
  <c r="Q4397" i="2"/>
  <c r="P4397" i="2"/>
  <c r="O4397" i="2"/>
  <c r="N4397" i="2"/>
  <c r="G4397" i="2"/>
  <c r="R4396" i="2"/>
  <c r="Q4396" i="2"/>
  <c r="P4396" i="2"/>
  <c r="O4396" i="2"/>
  <c r="N4396" i="2"/>
  <c r="G4396" i="2"/>
  <c r="R4395" i="2"/>
  <c r="Q4395" i="2"/>
  <c r="P4395" i="2"/>
  <c r="O4395" i="2"/>
  <c r="N4395" i="2"/>
  <c r="G4395" i="2"/>
  <c r="R4394" i="2"/>
  <c r="Q4394" i="2"/>
  <c r="P4394" i="2"/>
  <c r="O4394" i="2"/>
  <c r="N4394" i="2"/>
  <c r="G4394" i="2"/>
  <c r="R4393" i="2"/>
  <c r="Q4393" i="2"/>
  <c r="P4393" i="2"/>
  <c r="O4393" i="2"/>
  <c r="N4393" i="2"/>
  <c r="G4393" i="2"/>
  <c r="R4392" i="2"/>
  <c r="Q4392" i="2"/>
  <c r="P4392" i="2"/>
  <c r="O4392" i="2"/>
  <c r="N4392" i="2"/>
  <c r="G4392" i="2"/>
  <c r="R4391" i="2"/>
  <c r="Q4391" i="2"/>
  <c r="P4391" i="2"/>
  <c r="O4391" i="2"/>
  <c r="N4391" i="2"/>
  <c r="G4391" i="2"/>
  <c r="R4390" i="2"/>
  <c r="Q4390" i="2"/>
  <c r="P4390" i="2"/>
  <c r="O4390" i="2"/>
  <c r="N4390" i="2"/>
  <c r="G4390" i="2"/>
  <c r="R4389" i="2"/>
  <c r="Q4389" i="2"/>
  <c r="P4389" i="2"/>
  <c r="O4389" i="2"/>
  <c r="N4389" i="2"/>
  <c r="G4389" i="2"/>
  <c r="R4388" i="2"/>
  <c r="Q4388" i="2"/>
  <c r="P4388" i="2"/>
  <c r="O4388" i="2"/>
  <c r="N4388" i="2"/>
  <c r="G4388" i="2"/>
  <c r="R4387" i="2"/>
  <c r="Q4387" i="2"/>
  <c r="P4387" i="2"/>
  <c r="O4387" i="2"/>
  <c r="N4387" i="2"/>
  <c r="G4387" i="2"/>
  <c r="R4386" i="2"/>
  <c r="Q4386" i="2"/>
  <c r="P4386" i="2"/>
  <c r="O4386" i="2"/>
  <c r="N4386" i="2"/>
  <c r="G4386" i="2"/>
  <c r="R4385" i="2"/>
  <c r="Q4385" i="2"/>
  <c r="P4385" i="2"/>
  <c r="O4385" i="2"/>
  <c r="N4385" i="2"/>
  <c r="G4385" i="2"/>
  <c r="R4384" i="2"/>
  <c r="Q4384" i="2"/>
  <c r="P4384" i="2"/>
  <c r="O4384" i="2"/>
  <c r="N4384" i="2"/>
  <c r="G4384" i="2"/>
  <c r="R4383" i="2"/>
  <c r="Q4383" i="2"/>
  <c r="P4383" i="2"/>
  <c r="O4383" i="2"/>
  <c r="N4383" i="2"/>
  <c r="G4383" i="2"/>
  <c r="R4382" i="2"/>
  <c r="Q4382" i="2"/>
  <c r="P4382" i="2"/>
  <c r="O4382" i="2"/>
  <c r="N4382" i="2"/>
  <c r="G4382" i="2"/>
  <c r="R4381" i="2"/>
  <c r="Q4381" i="2"/>
  <c r="P4381" i="2"/>
  <c r="O4381" i="2"/>
  <c r="N4381" i="2"/>
  <c r="G4381" i="2"/>
  <c r="R4380" i="2"/>
  <c r="Q4380" i="2"/>
  <c r="P4380" i="2"/>
  <c r="O4380" i="2"/>
  <c r="N4380" i="2"/>
  <c r="G4380" i="2"/>
  <c r="R4379" i="2"/>
  <c r="Q4379" i="2"/>
  <c r="P4379" i="2"/>
  <c r="O4379" i="2"/>
  <c r="N4379" i="2"/>
  <c r="G4379" i="2"/>
  <c r="R4378" i="2"/>
  <c r="Q4378" i="2"/>
  <c r="P4378" i="2"/>
  <c r="O4378" i="2"/>
  <c r="N4378" i="2"/>
  <c r="G4378" i="2"/>
  <c r="R4377" i="2"/>
  <c r="Q4377" i="2"/>
  <c r="P4377" i="2"/>
  <c r="O4377" i="2"/>
  <c r="N4377" i="2"/>
  <c r="G4377" i="2"/>
  <c r="R4376" i="2"/>
  <c r="Q4376" i="2"/>
  <c r="P4376" i="2"/>
  <c r="O4376" i="2"/>
  <c r="N4376" i="2"/>
  <c r="G4376" i="2"/>
  <c r="R4375" i="2"/>
  <c r="Q4375" i="2"/>
  <c r="P4375" i="2"/>
  <c r="O4375" i="2"/>
  <c r="N4375" i="2"/>
  <c r="G4375" i="2"/>
  <c r="R4374" i="2"/>
  <c r="Q4374" i="2"/>
  <c r="P4374" i="2"/>
  <c r="O4374" i="2"/>
  <c r="N4374" i="2"/>
  <c r="G4374" i="2"/>
  <c r="R4373" i="2"/>
  <c r="Q4373" i="2"/>
  <c r="P4373" i="2"/>
  <c r="O4373" i="2"/>
  <c r="N4373" i="2"/>
  <c r="G4373" i="2"/>
  <c r="R4372" i="2"/>
  <c r="Q4372" i="2"/>
  <c r="P4372" i="2"/>
  <c r="O4372" i="2"/>
  <c r="N4372" i="2"/>
  <c r="G4372" i="2"/>
  <c r="R4371" i="2"/>
  <c r="Q4371" i="2"/>
  <c r="P4371" i="2"/>
  <c r="O4371" i="2"/>
  <c r="N4371" i="2"/>
  <c r="G4371" i="2"/>
  <c r="R4370" i="2"/>
  <c r="Q4370" i="2"/>
  <c r="P4370" i="2"/>
  <c r="O4370" i="2"/>
  <c r="N4370" i="2"/>
  <c r="G4370" i="2"/>
  <c r="R4369" i="2"/>
  <c r="Q4369" i="2"/>
  <c r="P4369" i="2"/>
  <c r="O4369" i="2"/>
  <c r="N4369" i="2"/>
  <c r="G4369" i="2"/>
  <c r="R4368" i="2"/>
  <c r="Q4368" i="2"/>
  <c r="P4368" i="2"/>
  <c r="O4368" i="2"/>
  <c r="N4368" i="2"/>
  <c r="G4368" i="2"/>
  <c r="R4367" i="2"/>
  <c r="Q4367" i="2"/>
  <c r="P4367" i="2"/>
  <c r="O4367" i="2"/>
  <c r="N4367" i="2"/>
  <c r="G4367" i="2"/>
  <c r="R4366" i="2"/>
  <c r="Q4366" i="2"/>
  <c r="P4366" i="2"/>
  <c r="O4366" i="2"/>
  <c r="N4366" i="2"/>
  <c r="G4366" i="2"/>
  <c r="R4365" i="2"/>
  <c r="Q4365" i="2"/>
  <c r="P4365" i="2"/>
  <c r="O4365" i="2"/>
  <c r="N4365" i="2"/>
  <c r="G4365" i="2"/>
  <c r="R4364" i="2"/>
  <c r="Q4364" i="2"/>
  <c r="P4364" i="2"/>
  <c r="O4364" i="2"/>
  <c r="N4364" i="2"/>
  <c r="G4364" i="2"/>
  <c r="R4363" i="2"/>
  <c r="Q4363" i="2"/>
  <c r="P4363" i="2"/>
  <c r="O4363" i="2"/>
  <c r="N4363" i="2"/>
  <c r="G4363" i="2"/>
  <c r="R4362" i="2"/>
  <c r="Q4362" i="2"/>
  <c r="P4362" i="2"/>
  <c r="O4362" i="2"/>
  <c r="N4362" i="2"/>
  <c r="G4362" i="2"/>
  <c r="R4361" i="2"/>
  <c r="Q4361" i="2"/>
  <c r="P4361" i="2"/>
  <c r="O4361" i="2"/>
  <c r="N4361" i="2"/>
  <c r="G4361" i="2"/>
  <c r="R4360" i="2"/>
  <c r="Q4360" i="2"/>
  <c r="P4360" i="2"/>
  <c r="O4360" i="2"/>
  <c r="N4360" i="2"/>
  <c r="G4360" i="2"/>
  <c r="R4359" i="2"/>
  <c r="Q4359" i="2"/>
  <c r="P4359" i="2"/>
  <c r="O4359" i="2"/>
  <c r="N4359" i="2"/>
  <c r="G4359" i="2"/>
  <c r="R4358" i="2"/>
  <c r="Q4358" i="2"/>
  <c r="P4358" i="2"/>
  <c r="O4358" i="2"/>
  <c r="N4358" i="2"/>
  <c r="G4358" i="2"/>
  <c r="R4357" i="2"/>
  <c r="Q4357" i="2"/>
  <c r="P4357" i="2"/>
  <c r="O4357" i="2"/>
  <c r="N4357" i="2"/>
  <c r="G4357" i="2"/>
  <c r="R4356" i="2"/>
  <c r="Q4356" i="2"/>
  <c r="P4356" i="2"/>
  <c r="O4356" i="2"/>
  <c r="N4356" i="2"/>
  <c r="G4356" i="2"/>
  <c r="R4355" i="2"/>
  <c r="Q4355" i="2"/>
  <c r="P4355" i="2"/>
  <c r="O4355" i="2"/>
  <c r="N4355" i="2"/>
  <c r="G4355" i="2"/>
  <c r="R4354" i="2"/>
  <c r="Q4354" i="2"/>
  <c r="P4354" i="2"/>
  <c r="O4354" i="2"/>
  <c r="N4354" i="2"/>
  <c r="G4354" i="2"/>
  <c r="R4353" i="2"/>
  <c r="Q4353" i="2"/>
  <c r="P4353" i="2"/>
  <c r="O4353" i="2"/>
  <c r="N4353" i="2"/>
  <c r="G4353" i="2"/>
  <c r="R4352" i="2"/>
  <c r="Q4352" i="2"/>
  <c r="P4352" i="2"/>
  <c r="O4352" i="2"/>
  <c r="N4352" i="2"/>
  <c r="G4352" i="2"/>
  <c r="R4351" i="2"/>
  <c r="Q4351" i="2"/>
  <c r="P4351" i="2"/>
  <c r="O4351" i="2"/>
  <c r="N4351" i="2"/>
  <c r="G4351" i="2"/>
  <c r="R4350" i="2"/>
  <c r="Q4350" i="2"/>
  <c r="P4350" i="2"/>
  <c r="O4350" i="2"/>
  <c r="N4350" i="2"/>
  <c r="G4350" i="2"/>
  <c r="R4349" i="2"/>
  <c r="Q4349" i="2"/>
  <c r="P4349" i="2"/>
  <c r="O4349" i="2"/>
  <c r="N4349" i="2"/>
  <c r="G4349" i="2"/>
  <c r="R4348" i="2"/>
  <c r="Q4348" i="2"/>
  <c r="P4348" i="2"/>
  <c r="O4348" i="2"/>
  <c r="N4348" i="2"/>
  <c r="G4348" i="2"/>
  <c r="R4347" i="2"/>
  <c r="Q4347" i="2"/>
  <c r="P4347" i="2"/>
  <c r="O4347" i="2"/>
  <c r="N4347" i="2"/>
  <c r="G4347" i="2"/>
  <c r="R4346" i="2"/>
  <c r="Q4346" i="2"/>
  <c r="P4346" i="2"/>
  <c r="O4346" i="2"/>
  <c r="N4346" i="2"/>
  <c r="G4346" i="2"/>
  <c r="R4345" i="2"/>
  <c r="Q4345" i="2"/>
  <c r="P4345" i="2"/>
  <c r="O4345" i="2"/>
  <c r="N4345" i="2"/>
  <c r="G4345" i="2"/>
  <c r="R4344" i="2"/>
  <c r="Q4344" i="2"/>
  <c r="P4344" i="2"/>
  <c r="O4344" i="2"/>
  <c r="N4344" i="2"/>
  <c r="G4344" i="2"/>
  <c r="R4343" i="2"/>
  <c r="Q4343" i="2"/>
  <c r="P4343" i="2"/>
  <c r="O4343" i="2"/>
  <c r="N4343" i="2"/>
  <c r="G4343" i="2"/>
  <c r="R4342" i="2"/>
  <c r="Q4342" i="2"/>
  <c r="P4342" i="2"/>
  <c r="O4342" i="2"/>
  <c r="N4342" i="2"/>
  <c r="G4342" i="2"/>
  <c r="R4341" i="2"/>
  <c r="Q4341" i="2"/>
  <c r="P4341" i="2"/>
  <c r="O4341" i="2"/>
  <c r="N4341" i="2"/>
  <c r="G4341" i="2"/>
  <c r="R4340" i="2"/>
  <c r="Q4340" i="2"/>
  <c r="P4340" i="2"/>
  <c r="O4340" i="2"/>
  <c r="N4340" i="2"/>
  <c r="G4340" i="2"/>
  <c r="R4339" i="2"/>
  <c r="Q4339" i="2"/>
  <c r="P4339" i="2"/>
  <c r="O4339" i="2"/>
  <c r="N4339" i="2"/>
  <c r="G4339" i="2"/>
  <c r="R4338" i="2"/>
  <c r="Q4338" i="2"/>
  <c r="P4338" i="2"/>
  <c r="O4338" i="2"/>
  <c r="N4338" i="2"/>
  <c r="G4338" i="2"/>
  <c r="R4337" i="2"/>
  <c r="Q4337" i="2"/>
  <c r="P4337" i="2"/>
  <c r="O4337" i="2"/>
  <c r="N4337" i="2"/>
  <c r="G4337" i="2"/>
  <c r="R4336" i="2"/>
  <c r="Q4336" i="2"/>
  <c r="P4336" i="2"/>
  <c r="O4336" i="2"/>
  <c r="N4336" i="2"/>
  <c r="G4336" i="2"/>
  <c r="R4335" i="2"/>
  <c r="Q4335" i="2"/>
  <c r="P4335" i="2"/>
  <c r="O4335" i="2"/>
  <c r="N4335" i="2"/>
  <c r="G4335" i="2"/>
  <c r="R4334" i="2"/>
  <c r="Q4334" i="2"/>
  <c r="P4334" i="2"/>
  <c r="O4334" i="2"/>
  <c r="N4334" i="2"/>
  <c r="G4334" i="2"/>
  <c r="R4333" i="2"/>
  <c r="Q4333" i="2"/>
  <c r="P4333" i="2"/>
  <c r="O4333" i="2"/>
  <c r="N4333" i="2"/>
  <c r="G4333" i="2"/>
  <c r="R4332" i="2"/>
  <c r="Q4332" i="2"/>
  <c r="P4332" i="2"/>
  <c r="O4332" i="2"/>
  <c r="N4332" i="2"/>
  <c r="G4332" i="2"/>
  <c r="R4331" i="2"/>
  <c r="Q4331" i="2"/>
  <c r="P4331" i="2"/>
  <c r="O4331" i="2"/>
  <c r="N4331" i="2"/>
  <c r="G4331" i="2"/>
  <c r="R4330" i="2"/>
  <c r="Q4330" i="2"/>
  <c r="P4330" i="2"/>
  <c r="O4330" i="2"/>
  <c r="N4330" i="2"/>
  <c r="G4330" i="2"/>
  <c r="R4329" i="2"/>
  <c r="Q4329" i="2"/>
  <c r="P4329" i="2"/>
  <c r="O4329" i="2"/>
  <c r="N4329" i="2"/>
  <c r="G4329" i="2"/>
  <c r="R4328" i="2"/>
  <c r="Q4328" i="2"/>
  <c r="P4328" i="2"/>
  <c r="O4328" i="2"/>
  <c r="N4328" i="2"/>
  <c r="G4328" i="2"/>
  <c r="R4327" i="2"/>
  <c r="Q4327" i="2"/>
  <c r="P4327" i="2"/>
  <c r="O4327" i="2"/>
  <c r="N4327" i="2"/>
  <c r="G4327" i="2"/>
  <c r="R4326" i="2"/>
  <c r="Q4326" i="2"/>
  <c r="P4326" i="2"/>
  <c r="O4326" i="2"/>
  <c r="N4326" i="2"/>
  <c r="G4326" i="2"/>
  <c r="R4325" i="2"/>
  <c r="Q4325" i="2"/>
  <c r="P4325" i="2"/>
  <c r="O4325" i="2"/>
  <c r="N4325" i="2"/>
  <c r="G4325" i="2"/>
  <c r="R4324" i="2"/>
  <c r="Q4324" i="2"/>
  <c r="P4324" i="2"/>
  <c r="O4324" i="2"/>
  <c r="N4324" i="2"/>
  <c r="G4324" i="2"/>
  <c r="R4323" i="2"/>
  <c r="Q4323" i="2"/>
  <c r="P4323" i="2"/>
  <c r="O4323" i="2"/>
  <c r="N4323" i="2"/>
  <c r="G4323" i="2"/>
  <c r="R4322" i="2"/>
  <c r="Q4322" i="2"/>
  <c r="P4322" i="2"/>
  <c r="O4322" i="2"/>
  <c r="N4322" i="2"/>
  <c r="G4322" i="2"/>
  <c r="R4321" i="2"/>
  <c r="Q4321" i="2"/>
  <c r="P4321" i="2"/>
  <c r="O4321" i="2"/>
  <c r="N4321" i="2"/>
  <c r="G4321" i="2"/>
  <c r="R4320" i="2"/>
  <c r="Q4320" i="2"/>
  <c r="P4320" i="2"/>
  <c r="O4320" i="2"/>
  <c r="N4320" i="2"/>
  <c r="G4320" i="2"/>
  <c r="R4319" i="2"/>
  <c r="Q4319" i="2"/>
  <c r="P4319" i="2"/>
  <c r="O4319" i="2"/>
  <c r="N4319" i="2"/>
  <c r="G4319" i="2"/>
  <c r="R4318" i="2"/>
  <c r="Q4318" i="2"/>
  <c r="P4318" i="2"/>
  <c r="O4318" i="2"/>
  <c r="N4318" i="2"/>
  <c r="G4318" i="2"/>
  <c r="R4317" i="2"/>
  <c r="Q4317" i="2"/>
  <c r="P4317" i="2"/>
  <c r="O4317" i="2"/>
  <c r="N4317" i="2"/>
  <c r="G4317" i="2"/>
  <c r="R4316" i="2"/>
  <c r="Q4316" i="2"/>
  <c r="P4316" i="2"/>
  <c r="O4316" i="2"/>
  <c r="N4316" i="2"/>
  <c r="G4316" i="2"/>
  <c r="R4315" i="2"/>
  <c r="Q4315" i="2"/>
  <c r="P4315" i="2"/>
  <c r="O4315" i="2"/>
  <c r="N4315" i="2"/>
  <c r="G4315" i="2"/>
  <c r="R4314" i="2"/>
  <c r="Q4314" i="2"/>
  <c r="P4314" i="2"/>
  <c r="O4314" i="2"/>
  <c r="N4314" i="2"/>
  <c r="G4314" i="2"/>
  <c r="R4313" i="2"/>
  <c r="Q4313" i="2"/>
  <c r="P4313" i="2"/>
  <c r="O4313" i="2"/>
  <c r="N4313" i="2"/>
  <c r="G4313" i="2"/>
  <c r="R4312" i="2"/>
  <c r="Q4312" i="2"/>
  <c r="P4312" i="2"/>
  <c r="O4312" i="2"/>
  <c r="N4312" i="2"/>
  <c r="G4312" i="2"/>
  <c r="R4311" i="2"/>
  <c r="Q4311" i="2"/>
  <c r="P4311" i="2"/>
  <c r="O4311" i="2"/>
  <c r="N4311" i="2"/>
  <c r="G4311" i="2"/>
  <c r="R4310" i="2"/>
  <c r="Q4310" i="2"/>
  <c r="P4310" i="2"/>
  <c r="O4310" i="2"/>
  <c r="N4310" i="2"/>
  <c r="G4310" i="2"/>
  <c r="R4309" i="2"/>
  <c r="Q4309" i="2"/>
  <c r="P4309" i="2"/>
  <c r="O4309" i="2"/>
  <c r="N4309" i="2"/>
  <c r="G4309" i="2"/>
  <c r="R4308" i="2"/>
  <c r="Q4308" i="2"/>
  <c r="P4308" i="2"/>
  <c r="O4308" i="2"/>
  <c r="N4308" i="2"/>
  <c r="G4308" i="2"/>
  <c r="R4307" i="2"/>
  <c r="Q4307" i="2"/>
  <c r="P4307" i="2"/>
  <c r="O4307" i="2"/>
  <c r="N4307" i="2"/>
  <c r="G4307" i="2"/>
  <c r="R4306" i="2"/>
  <c r="Q4306" i="2"/>
  <c r="P4306" i="2"/>
  <c r="O4306" i="2"/>
  <c r="N4306" i="2"/>
  <c r="G4306" i="2"/>
  <c r="R4305" i="2"/>
  <c r="Q4305" i="2"/>
  <c r="P4305" i="2"/>
  <c r="O4305" i="2"/>
  <c r="N4305" i="2"/>
  <c r="G4305" i="2"/>
  <c r="R4304" i="2"/>
  <c r="Q4304" i="2"/>
  <c r="P4304" i="2"/>
  <c r="O4304" i="2"/>
  <c r="N4304" i="2"/>
  <c r="G4304" i="2"/>
  <c r="R4303" i="2"/>
  <c r="Q4303" i="2"/>
  <c r="P4303" i="2"/>
  <c r="O4303" i="2"/>
  <c r="N4303" i="2"/>
  <c r="G4303" i="2"/>
  <c r="R4302" i="2"/>
  <c r="Q4302" i="2"/>
  <c r="P4302" i="2"/>
  <c r="O4302" i="2"/>
  <c r="N4302" i="2"/>
  <c r="G4302" i="2"/>
  <c r="R4301" i="2"/>
  <c r="Q4301" i="2"/>
  <c r="P4301" i="2"/>
  <c r="O4301" i="2"/>
  <c r="N4301" i="2"/>
  <c r="G4301" i="2"/>
  <c r="R4300" i="2"/>
  <c r="Q4300" i="2"/>
  <c r="P4300" i="2"/>
  <c r="O4300" i="2"/>
  <c r="N4300" i="2"/>
  <c r="G4300" i="2"/>
  <c r="R4299" i="2"/>
  <c r="Q4299" i="2"/>
  <c r="P4299" i="2"/>
  <c r="O4299" i="2"/>
  <c r="N4299" i="2"/>
  <c r="G4299" i="2"/>
  <c r="R4298" i="2"/>
  <c r="Q4298" i="2"/>
  <c r="P4298" i="2"/>
  <c r="O4298" i="2"/>
  <c r="N4298" i="2"/>
  <c r="G4298" i="2"/>
  <c r="R4297" i="2"/>
  <c r="Q4297" i="2"/>
  <c r="P4297" i="2"/>
  <c r="O4297" i="2"/>
  <c r="N4297" i="2"/>
  <c r="G4297" i="2"/>
  <c r="R4296" i="2"/>
  <c r="Q4296" i="2"/>
  <c r="P4296" i="2"/>
  <c r="O4296" i="2"/>
  <c r="N4296" i="2"/>
  <c r="G4296" i="2"/>
  <c r="R4295" i="2"/>
  <c r="Q4295" i="2"/>
  <c r="P4295" i="2"/>
  <c r="O4295" i="2"/>
  <c r="N4295" i="2"/>
  <c r="G4295" i="2"/>
  <c r="R4294" i="2"/>
  <c r="Q4294" i="2"/>
  <c r="P4294" i="2"/>
  <c r="O4294" i="2"/>
  <c r="N4294" i="2"/>
  <c r="G4294" i="2"/>
  <c r="R4293" i="2"/>
  <c r="Q4293" i="2"/>
  <c r="P4293" i="2"/>
  <c r="O4293" i="2"/>
  <c r="N4293" i="2"/>
  <c r="G4293" i="2"/>
  <c r="R4292" i="2"/>
  <c r="Q4292" i="2"/>
  <c r="P4292" i="2"/>
  <c r="O4292" i="2"/>
  <c r="N4292" i="2"/>
  <c r="G4292" i="2"/>
  <c r="R4291" i="2"/>
  <c r="Q4291" i="2"/>
  <c r="P4291" i="2"/>
  <c r="O4291" i="2"/>
  <c r="N4291" i="2"/>
  <c r="G4291" i="2"/>
  <c r="R4290" i="2"/>
  <c r="Q4290" i="2"/>
  <c r="P4290" i="2"/>
  <c r="O4290" i="2"/>
  <c r="N4290" i="2"/>
  <c r="G4290" i="2"/>
  <c r="R4289" i="2"/>
  <c r="Q4289" i="2"/>
  <c r="P4289" i="2"/>
  <c r="O4289" i="2"/>
  <c r="N4289" i="2"/>
  <c r="G4289" i="2"/>
  <c r="R4288" i="2"/>
  <c r="Q4288" i="2"/>
  <c r="P4288" i="2"/>
  <c r="O4288" i="2"/>
  <c r="N4288" i="2"/>
  <c r="G4288" i="2"/>
  <c r="R4287" i="2"/>
  <c r="Q4287" i="2"/>
  <c r="P4287" i="2"/>
  <c r="O4287" i="2"/>
  <c r="N4287" i="2"/>
  <c r="G4287" i="2"/>
  <c r="R4286" i="2"/>
  <c r="Q4286" i="2"/>
  <c r="P4286" i="2"/>
  <c r="O4286" i="2"/>
  <c r="N4286" i="2"/>
  <c r="G4286" i="2"/>
  <c r="R4285" i="2"/>
  <c r="Q4285" i="2"/>
  <c r="P4285" i="2"/>
  <c r="O4285" i="2"/>
  <c r="N4285" i="2"/>
  <c r="G4285" i="2"/>
  <c r="R4284" i="2"/>
  <c r="Q4284" i="2"/>
  <c r="P4284" i="2"/>
  <c r="O4284" i="2"/>
  <c r="N4284" i="2"/>
  <c r="G4284" i="2"/>
  <c r="R4283" i="2"/>
  <c r="Q4283" i="2"/>
  <c r="P4283" i="2"/>
  <c r="O4283" i="2"/>
  <c r="N4283" i="2"/>
  <c r="G4283" i="2"/>
  <c r="R4282" i="2"/>
  <c r="Q4282" i="2"/>
  <c r="P4282" i="2"/>
  <c r="O4282" i="2"/>
  <c r="N4282" i="2"/>
  <c r="G4282" i="2"/>
  <c r="R4281" i="2"/>
  <c r="Q4281" i="2"/>
  <c r="P4281" i="2"/>
  <c r="O4281" i="2"/>
  <c r="N4281" i="2"/>
  <c r="G4281" i="2"/>
  <c r="R4280" i="2"/>
  <c r="Q4280" i="2"/>
  <c r="P4280" i="2"/>
  <c r="O4280" i="2"/>
  <c r="N4280" i="2"/>
  <c r="G4280" i="2"/>
  <c r="R4279" i="2"/>
  <c r="Q4279" i="2"/>
  <c r="P4279" i="2"/>
  <c r="O4279" i="2"/>
  <c r="N4279" i="2"/>
  <c r="G4279" i="2"/>
  <c r="R4278" i="2"/>
  <c r="Q4278" i="2"/>
  <c r="P4278" i="2"/>
  <c r="O4278" i="2"/>
  <c r="N4278" i="2"/>
  <c r="G4278" i="2"/>
  <c r="R4277" i="2"/>
  <c r="Q4277" i="2"/>
  <c r="P4277" i="2"/>
  <c r="O4277" i="2"/>
  <c r="N4277" i="2"/>
  <c r="G4277" i="2"/>
  <c r="R4276" i="2"/>
  <c r="Q4276" i="2"/>
  <c r="P4276" i="2"/>
  <c r="O4276" i="2"/>
  <c r="N4276" i="2"/>
  <c r="G4276" i="2"/>
  <c r="R4275" i="2"/>
  <c r="Q4275" i="2"/>
  <c r="P4275" i="2"/>
  <c r="O4275" i="2"/>
  <c r="N4275" i="2"/>
  <c r="G4275" i="2"/>
  <c r="R4274" i="2"/>
  <c r="Q4274" i="2"/>
  <c r="P4274" i="2"/>
  <c r="O4274" i="2"/>
  <c r="N4274" i="2"/>
  <c r="G4274" i="2"/>
  <c r="R4273" i="2"/>
  <c r="Q4273" i="2"/>
  <c r="P4273" i="2"/>
  <c r="O4273" i="2"/>
  <c r="N4273" i="2"/>
  <c r="G4273" i="2"/>
  <c r="R4272" i="2"/>
  <c r="Q4272" i="2"/>
  <c r="P4272" i="2"/>
  <c r="O4272" i="2"/>
  <c r="N4272" i="2"/>
  <c r="G4272" i="2"/>
  <c r="R4271" i="2"/>
  <c r="Q4271" i="2"/>
  <c r="P4271" i="2"/>
  <c r="O4271" i="2"/>
  <c r="N4271" i="2"/>
  <c r="G4271" i="2"/>
  <c r="R4270" i="2"/>
  <c r="Q4270" i="2"/>
  <c r="P4270" i="2"/>
  <c r="O4270" i="2"/>
  <c r="N4270" i="2"/>
  <c r="G4270" i="2"/>
  <c r="R4269" i="2"/>
  <c r="Q4269" i="2"/>
  <c r="P4269" i="2"/>
  <c r="O4269" i="2"/>
  <c r="N4269" i="2"/>
  <c r="G4269" i="2"/>
  <c r="R4268" i="2"/>
  <c r="Q4268" i="2"/>
  <c r="P4268" i="2"/>
  <c r="O4268" i="2"/>
  <c r="N4268" i="2"/>
  <c r="G4268" i="2"/>
  <c r="R4267" i="2"/>
  <c r="Q4267" i="2"/>
  <c r="P4267" i="2"/>
  <c r="O4267" i="2"/>
  <c r="N4267" i="2"/>
  <c r="G4267" i="2"/>
  <c r="R4266" i="2"/>
  <c r="Q4266" i="2"/>
  <c r="P4266" i="2"/>
  <c r="O4266" i="2"/>
  <c r="N4266" i="2"/>
  <c r="G4266" i="2"/>
  <c r="R4265" i="2"/>
  <c r="Q4265" i="2"/>
  <c r="P4265" i="2"/>
  <c r="O4265" i="2"/>
  <c r="N4265" i="2"/>
  <c r="G4265" i="2"/>
  <c r="R4264" i="2"/>
  <c r="Q4264" i="2"/>
  <c r="P4264" i="2"/>
  <c r="O4264" i="2"/>
  <c r="N4264" i="2"/>
  <c r="G4264" i="2"/>
  <c r="R4263" i="2"/>
  <c r="Q4263" i="2"/>
  <c r="P4263" i="2"/>
  <c r="O4263" i="2"/>
  <c r="N4263" i="2"/>
  <c r="G4263" i="2"/>
  <c r="R4262" i="2"/>
  <c r="Q4262" i="2"/>
  <c r="P4262" i="2"/>
  <c r="O4262" i="2"/>
  <c r="N4262" i="2"/>
  <c r="G4262" i="2"/>
  <c r="R4261" i="2"/>
  <c r="Q4261" i="2"/>
  <c r="P4261" i="2"/>
  <c r="O4261" i="2"/>
  <c r="N4261" i="2"/>
  <c r="G4261" i="2"/>
  <c r="R4260" i="2"/>
  <c r="Q4260" i="2"/>
  <c r="P4260" i="2"/>
  <c r="O4260" i="2"/>
  <c r="N4260" i="2"/>
  <c r="G4260" i="2"/>
  <c r="R4259" i="2"/>
  <c r="Q4259" i="2"/>
  <c r="P4259" i="2"/>
  <c r="O4259" i="2"/>
  <c r="N4259" i="2"/>
  <c r="G4259" i="2"/>
  <c r="R4258" i="2"/>
  <c r="Q4258" i="2"/>
  <c r="P4258" i="2"/>
  <c r="O4258" i="2"/>
  <c r="N4258" i="2"/>
  <c r="G4258" i="2"/>
  <c r="R4257" i="2"/>
  <c r="Q4257" i="2"/>
  <c r="P4257" i="2"/>
  <c r="O4257" i="2"/>
  <c r="N4257" i="2"/>
  <c r="G4257" i="2"/>
  <c r="R4256" i="2"/>
  <c r="Q4256" i="2"/>
  <c r="P4256" i="2"/>
  <c r="O4256" i="2"/>
  <c r="N4256" i="2"/>
  <c r="G4256" i="2"/>
  <c r="R4255" i="2"/>
  <c r="Q4255" i="2"/>
  <c r="P4255" i="2"/>
  <c r="O4255" i="2"/>
  <c r="N4255" i="2"/>
  <c r="G4255" i="2"/>
  <c r="R4254" i="2"/>
  <c r="Q4254" i="2"/>
  <c r="P4254" i="2"/>
  <c r="O4254" i="2"/>
  <c r="N4254" i="2"/>
  <c r="G4254" i="2"/>
  <c r="R4253" i="2"/>
  <c r="Q4253" i="2"/>
  <c r="P4253" i="2"/>
  <c r="O4253" i="2"/>
  <c r="N4253" i="2"/>
  <c r="G4253" i="2"/>
  <c r="R4252" i="2"/>
  <c r="Q4252" i="2"/>
  <c r="P4252" i="2"/>
  <c r="O4252" i="2"/>
  <c r="N4252" i="2"/>
  <c r="G4252" i="2"/>
  <c r="R4251" i="2"/>
  <c r="Q4251" i="2"/>
  <c r="P4251" i="2"/>
  <c r="O4251" i="2"/>
  <c r="N4251" i="2"/>
  <c r="G4251" i="2"/>
  <c r="R4250" i="2"/>
  <c r="Q4250" i="2"/>
  <c r="P4250" i="2"/>
  <c r="O4250" i="2"/>
  <c r="N4250" i="2"/>
  <c r="G4250" i="2"/>
  <c r="R4249" i="2"/>
  <c r="Q4249" i="2"/>
  <c r="P4249" i="2"/>
  <c r="O4249" i="2"/>
  <c r="N4249" i="2"/>
  <c r="G4249" i="2"/>
  <c r="R4248" i="2"/>
  <c r="Q4248" i="2"/>
  <c r="P4248" i="2"/>
  <c r="O4248" i="2"/>
  <c r="N4248" i="2"/>
  <c r="G4248" i="2"/>
  <c r="R4247" i="2"/>
  <c r="Q4247" i="2"/>
  <c r="P4247" i="2"/>
  <c r="O4247" i="2"/>
  <c r="N4247" i="2"/>
  <c r="G4247" i="2"/>
  <c r="R4246" i="2"/>
  <c r="Q4246" i="2"/>
  <c r="P4246" i="2"/>
  <c r="O4246" i="2"/>
  <c r="N4246" i="2"/>
  <c r="G4246" i="2"/>
  <c r="R4245" i="2"/>
  <c r="Q4245" i="2"/>
  <c r="P4245" i="2"/>
  <c r="O4245" i="2"/>
  <c r="N4245" i="2"/>
  <c r="G4245" i="2"/>
  <c r="R4244" i="2"/>
  <c r="Q4244" i="2"/>
  <c r="P4244" i="2"/>
  <c r="O4244" i="2"/>
  <c r="N4244" i="2"/>
  <c r="G4244" i="2"/>
  <c r="R4243" i="2"/>
  <c r="Q4243" i="2"/>
  <c r="P4243" i="2"/>
  <c r="O4243" i="2"/>
  <c r="N4243" i="2"/>
  <c r="G4243" i="2"/>
  <c r="R4242" i="2"/>
  <c r="Q4242" i="2"/>
  <c r="P4242" i="2"/>
  <c r="O4242" i="2"/>
  <c r="N4242" i="2"/>
  <c r="G4242" i="2"/>
  <c r="R4241" i="2"/>
  <c r="Q4241" i="2"/>
  <c r="P4241" i="2"/>
  <c r="O4241" i="2"/>
  <c r="N4241" i="2"/>
  <c r="G4241" i="2"/>
  <c r="R4240" i="2"/>
  <c r="Q4240" i="2"/>
  <c r="P4240" i="2"/>
  <c r="O4240" i="2"/>
  <c r="N4240" i="2"/>
  <c r="G4240" i="2"/>
  <c r="R4239" i="2"/>
  <c r="Q4239" i="2"/>
  <c r="P4239" i="2"/>
  <c r="O4239" i="2"/>
  <c r="N4239" i="2"/>
  <c r="G4239" i="2"/>
  <c r="R4238" i="2"/>
  <c r="Q4238" i="2"/>
  <c r="P4238" i="2"/>
  <c r="O4238" i="2"/>
  <c r="N4238" i="2"/>
  <c r="G4238" i="2"/>
  <c r="R4237" i="2"/>
  <c r="Q4237" i="2"/>
  <c r="P4237" i="2"/>
  <c r="O4237" i="2"/>
  <c r="N4237" i="2"/>
  <c r="G4237" i="2"/>
  <c r="R4236" i="2"/>
  <c r="Q4236" i="2"/>
  <c r="P4236" i="2"/>
  <c r="O4236" i="2"/>
  <c r="N4236" i="2"/>
  <c r="G4236" i="2"/>
  <c r="R4235" i="2"/>
  <c r="Q4235" i="2"/>
  <c r="P4235" i="2"/>
  <c r="O4235" i="2"/>
  <c r="N4235" i="2"/>
  <c r="G4235" i="2"/>
  <c r="R4234" i="2"/>
  <c r="Q4234" i="2"/>
  <c r="P4234" i="2"/>
  <c r="O4234" i="2"/>
  <c r="N4234" i="2"/>
  <c r="G4234" i="2"/>
  <c r="R4233" i="2"/>
  <c r="Q4233" i="2"/>
  <c r="P4233" i="2"/>
  <c r="O4233" i="2"/>
  <c r="N4233" i="2"/>
  <c r="G4233" i="2"/>
  <c r="R4232" i="2"/>
  <c r="Q4232" i="2"/>
  <c r="P4232" i="2"/>
  <c r="O4232" i="2"/>
  <c r="N4232" i="2"/>
  <c r="G4232" i="2"/>
  <c r="R4231" i="2"/>
  <c r="Q4231" i="2"/>
  <c r="P4231" i="2"/>
  <c r="O4231" i="2"/>
  <c r="N4231" i="2"/>
  <c r="G4231" i="2"/>
  <c r="R4230" i="2"/>
  <c r="Q4230" i="2"/>
  <c r="P4230" i="2"/>
  <c r="O4230" i="2"/>
  <c r="N4230" i="2"/>
  <c r="G4230" i="2"/>
  <c r="R4229" i="2"/>
  <c r="Q4229" i="2"/>
  <c r="P4229" i="2"/>
  <c r="O4229" i="2"/>
  <c r="N4229" i="2"/>
  <c r="G4229" i="2"/>
  <c r="R4228" i="2"/>
  <c r="Q4228" i="2"/>
  <c r="P4228" i="2"/>
  <c r="O4228" i="2"/>
  <c r="N4228" i="2"/>
  <c r="G4228" i="2"/>
  <c r="R4227" i="2"/>
  <c r="Q4227" i="2"/>
  <c r="P4227" i="2"/>
  <c r="O4227" i="2"/>
  <c r="N4227" i="2"/>
  <c r="G4227" i="2"/>
  <c r="R4226" i="2"/>
  <c r="Q4226" i="2"/>
  <c r="P4226" i="2"/>
  <c r="O4226" i="2"/>
  <c r="N4226" i="2"/>
  <c r="G4226" i="2"/>
  <c r="R4225" i="2"/>
  <c r="Q4225" i="2"/>
  <c r="P4225" i="2"/>
  <c r="O4225" i="2"/>
  <c r="N4225" i="2"/>
  <c r="G4225" i="2"/>
  <c r="R4224" i="2"/>
  <c r="Q4224" i="2"/>
  <c r="P4224" i="2"/>
  <c r="O4224" i="2"/>
  <c r="N4224" i="2"/>
  <c r="G4224" i="2"/>
  <c r="R4223" i="2"/>
  <c r="Q4223" i="2"/>
  <c r="P4223" i="2"/>
  <c r="O4223" i="2"/>
  <c r="N4223" i="2"/>
  <c r="G4223" i="2"/>
  <c r="R4222" i="2"/>
  <c r="Q4222" i="2"/>
  <c r="P4222" i="2"/>
  <c r="O4222" i="2"/>
  <c r="N4222" i="2"/>
  <c r="G4222" i="2"/>
  <c r="R4221" i="2"/>
  <c r="Q4221" i="2"/>
  <c r="P4221" i="2"/>
  <c r="O4221" i="2"/>
  <c r="N4221" i="2"/>
  <c r="G4221" i="2"/>
  <c r="R4220" i="2"/>
  <c r="Q4220" i="2"/>
  <c r="P4220" i="2"/>
  <c r="O4220" i="2"/>
  <c r="N4220" i="2"/>
  <c r="G4220" i="2"/>
  <c r="R4219" i="2"/>
  <c r="Q4219" i="2"/>
  <c r="P4219" i="2"/>
  <c r="O4219" i="2"/>
  <c r="N4219" i="2"/>
  <c r="G4219" i="2"/>
  <c r="R4218" i="2"/>
  <c r="Q4218" i="2"/>
  <c r="P4218" i="2"/>
  <c r="O4218" i="2"/>
  <c r="N4218" i="2"/>
  <c r="G4218" i="2"/>
  <c r="R4217" i="2"/>
  <c r="Q4217" i="2"/>
  <c r="P4217" i="2"/>
  <c r="O4217" i="2"/>
  <c r="N4217" i="2"/>
  <c r="G4217" i="2"/>
  <c r="R4216" i="2"/>
  <c r="Q4216" i="2"/>
  <c r="P4216" i="2"/>
  <c r="O4216" i="2"/>
  <c r="N4216" i="2"/>
  <c r="G4216" i="2"/>
  <c r="R4215" i="2"/>
  <c r="Q4215" i="2"/>
  <c r="P4215" i="2"/>
  <c r="O4215" i="2"/>
  <c r="N4215" i="2"/>
  <c r="G4215" i="2"/>
  <c r="R4214" i="2"/>
  <c r="Q4214" i="2"/>
  <c r="P4214" i="2"/>
  <c r="O4214" i="2"/>
  <c r="N4214" i="2"/>
  <c r="G4214" i="2"/>
  <c r="R4213" i="2"/>
  <c r="Q4213" i="2"/>
  <c r="P4213" i="2"/>
  <c r="O4213" i="2"/>
  <c r="N4213" i="2"/>
  <c r="G4213" i="2"/>
  <c r="R4212" i="2"/>
  <c r="Q4212" i="2"/>
  <c r="P4212" i="2"/>
  <c r="O4212" i="2"/>
  <c r="N4212" i="2"/>
  <c r="G4212" i="2"/>
  <c r="R4211" i="2"/>
  <c r="Q4211" i="2"/>
  <c r="P4211" i="2"/>
  <c r="O4211" i="2"/>
  <c r="N4211" i="2"/>
  <c r="G4211" i="2"/>
  <c r="R4210" i="2"/>
  <c r="Q4210" i="2"/>
  <c r="P4210" i="2"/>
  <c r="O4210" i="2"/>
  <c r="N4210" i="2"/>
  <c r="G4210" i="2"/>
  <c r="R4209" i="2"/>
  <c r="Q4209" i="2"/>
  <c r="P4209" i="2"/>
  <c r="O4209" i="2"/>
  <c r="N4209" i="2"/>
  <c r="G4209" i="2"/>
  <c r="R4208" i="2"/>
  <c r="Q4208" i="2"/>
  <c r="P4208" i="2"/>
  <c r="O4208" i="2"/>
  <c r="N4208" i="2"/>
  <c r="G4208" i="2"/>
  <c r="R4207" i="2"/>
  <c r="Q4207" i="2"/>
  <c r="P4207" i="2"/>
  <c r="O4207" i="2"/>
  <c r="N4207" i="2"/>
  <c r="G4207" i="2"/>
  <c r="R4206" i="2"/>
  <c r="Q4206" i="2"/>
  <c r="P4206" i="2"/>
  <c r="O4206" i="2"/>
  <c r="N4206" i="2"/>
  <c r="G4206" i="2"/>
  <c r="R4205" i="2"/>
  <c r="Q4205" i="2"/>
  <c r="P4205" i="2"/>
  <c r="O4205" i="2"/>
  <c r="N4205" i="2"/>
  <c r="G4205" i="2"/>
  <c r="R4204" i="2"/>
  <c r="Q4204" i="2"/>
  <c r="P4204" i="2"/>
  <c r="O4204" i="2"/>
  <c r="N4204" i="2"/>
  <c r="G4204" i="2"/>
  <c r="R4203" i="2"/>
  <c r="Q4203" i="2"/>
  <c r="P4203" i="2"/>
  <c r="O4203" i="2"/>
  <c r="N4203" i="2"/>
  <c r="G4203" i="2"/>
  <c r="R4202" i="2"/>
  <c r="Q4202" i="2"/>
  <c r="P4202" i="2"/>
  <c r="O4202" i="2"/>
  <c r="N4202" i="2"/>
  <c r="G4202" i="2"/>
  <c r="R4201" i="2"/>
  <c r="Q4201" i="2"/>
  <c r="P4201" i="2"/>
  <c r="O4201" i="2"/>
  <c r="N4201" i="2"/>
  <c r="G4201" i="2"/>
  <c r="R4200" i="2"/>
  <c r="Q4200" i="2"/>
  <c r="P4200" i="2"/>
  <c r="O4200" i="2"/>
  <c r="N4200" i="2"/>
  <c r="G4200" i="2"/>
  <c r="R4199" i="2"/>
  <c r="Q4199" i="2"/>
  <c r="P4199" i="2"/>
  <c r="O4199" i="2"/>
  <c r="N4199" i="2"/>
  <c r="G4199" i="2"/>
  <c r="R4198" i="2"/>
  <c r="Q4198" i="2"/>
  <c r="P4198" i="2"/>
  <c r="O4198" i="2"/>
  <c r="N4198" i="2"/>
  <c r="G4198" i="2"/>
  <c r="R4197" i="2"/>
  <c r="Q4197" i="2"/>
  <c r="P4197" i="2"/>
  <c r="O4197" i="2"/>
  <c r="N4197" i="2"/>
  <c r="G4197" i="2"/>
  <c r="R4196" i="2"/>
  <c r="Q4196" i="2"/>
  <c r="P4196" i="2"/>
  <c r="O4196" i="2"/>
  <c r="N4196" i="2"/>
  <c r="G4196" i="2"/>
  <c r="R4195" i="2"/>
  <c r="Q4195" i="2"/>
  <c r="P4195" i="2"/>
  <c r="O4195" i="2"/>
  <c r="N4195" i="2"/>
  <c r="G4195" i="2"/>
  <c r="R4194" i="2"/>
  <c r="Q4194" i="2"/>
  <c r="P4194" i="2"/>
  <c r="O4194" i="2"/>
  <c r="N4194" i="2"/>
  <c r="G4194" i="2"/>
  <c r="R4193" i="2"/>
  <c r="Q4193" i="2"/>
  <c r="P4193" i="2"/>
  <c r="O4193" i="2"/>
  <c r="N4193" i="2"/>
  <c r="G4193" i="2"/>
  <c r="R4192" i="2"/>
  <c r="Q4192" i="2"/>
  <c r="P4192" i="2"/>
  <c r="O4192" i="2"/>
  <c r="N4192" i="2"/>
  <c r="G4192" i="2"/>
  <c r="R4191" i="2"/>
  <c r="Q4191" i="2"/>
  <c r="P4191" i="2"/>
  <c r="O4191" i="2"/>
  <c r="N4191" i="2"/>
  <c r="G4191" i="2"/>
  <c r="R4190" i="2"/>
  <c r="Q4190" i="2"/>
  <c r="P4190" i="2"/>
  <c r="O4190" i="2"/>
  <c r="N4190" i="2"/>
  <c r="G4190" i="2"/>
  <c r="R4189" i="2"/>
  <c r="Q4189" i="2"/>
  <c r="P4189" i="2"/>
  <c r="O4189" i="2"/>
  <c r="N4189" i="2"/>
  <c r="G4189" i="2"/>
  <c r="R4188" i="2"/>
  <c r="Q4188" i="2"/>
  <c r="P4188" i="2"/>
  <c r="O4188" i="2"/>
  <c r="N4188" i="2"/>
  <c r="G4188" i="2"/>
  <c r="R4187" i="2"/>
  <c r="Q4187" i="2"/>
  <c r="P4187" i="2"/>
  <c r="O4187" i="2"/>
  <c r="N4187" i="2"/>
  <c r="G4187" i="2"/>
  <c r="R4186" i="2"/>
  <c r="Q4186" i="2"/>
  <c r="P4186" i="2"/>
  <c r="O4186" i="2"/>
  <c r="N4186" i="2"/>
  <c r="G4186" i="2"/>
  <c r="R4185" i="2"/>
  <c r="Q4185" i="2"/>
  <c r="P4185" i="2"/>
  <c r="O4185" i="2"/>
  <c r="N4185" i="2"/>
  <c r="G4185" i="2"/>
  <c r="R4184" i="2"/>
  <c r="Q4184" i="2"/>
  <c r="P4184" i="2"/>
  <c r="O4184" i="2"/>
  <c r="N4184" i="2"/>
  <c r="G4184" i="2"/>
  <c r="R4183" i="2"/>
  <c r="Q4183" i="2"/>
  <c r="P4183" i="2"/>
  <c r="O4183" i="2"/>
  <c r="N4183" i="2"/>
  <c r="G4183" i="2"/>
  <c r="R4182" i="2"/>
  <c r="Q4182" i="2"/>
  <c r="P4182" i="2"/>
  <c r="O4182" i="2"/>
  <c r="N4182" i="2"/>
  <c r="G4182" i="2"/>
  <c r="R4181" i="2"/>
  <c r="Q4181" i="2"/>
  <c r="P4181" i="2"/>
  <c r="O4181" i="2"/>
  <c r="N4181" i="2"/>
  <c r="G4181" i="2"/>
  <c r="R4180" i="2"/>
  <c r="Q4180" i="2"/>
  <c r="P4180" i="2"/>
  <c r="O4180" i="2"/>
  <c r="N4180" i="2"/>
  <c r="G4180" i="2"/>
  <c r="R4179" i="2"/>
  <c r="Q4179" i="2"/>
  <c r="P4179" i="2"/>
  <c r="O4179" i="2"/>
  <c r="N4179" i="2"/>
  <c r="G4179" i="2"/>
  <c r="R4178" i="2"/>
  <c r="Q4178" i="2"/>
  <c r="P4178" i="2"/>
  <c r="O4178" i="2"/>
  <c r="N4178" i="2"/>
  <c r="G4178" i="2"/>
  <c r="R4177" i="2"/>
  <c r="Q4177" i="2"/>
  <c r="P4177" i="2"/>
  <c r="O4177" i="2"/>
  <c r="N4177" i="2"/>
  <c r="G4177" i="2"/>
  <c r="R4176" i="2"/>
  <c r="Q4176" i="2"/>
  <c r="P4176" i="2"/>
  <c r="O4176" i="2"/>
  <c r="N4176" i="2"/>
  <c r="G4176" i="2"/>
  <c r="R4175" i="2"/>
  <c r="Q4175" i="2"/>
  <c r="P4175" i="2"/>
  <c r="O4175" i="2"/>
  <c r="N4175" i="2"/>
  <c r="G4175" i="2"/>
  <c r="R4174" i="2"/>
  <c r="Q4174" i="2"/>
  <c r="P4174" i="2"/>
  <c r="O4174" i="2"/>
  <c r="N4174" i="2"/>
  <c r="G4174" i="2"/>
  <c r="R4173" i="2"/>
  <c r="Q4173" i="2"/>
  <c r="P4173" i="2"/>
  <c r="O4173" i="2"/>
  <c r="N4173" i="2"/>
  <c r="G4173" i="2"/>
  <c r="R4172" i="2"/>
  <c r="Q4172" i="2"/>
  <c r="P4172" i="2"/>
  <c r="O4172" i="2"/>
  <c r="N4172" i="2"/>
  <c r="G4172" i="2"/>
  <c r="R4171" i="2"/>
  <c r="Q4171" i="2"/>
  <c r="P4171" i="2"/>
  <c r="O4171" i="2"/>
  <c r="N4171" i="2"/>
  <c r="G4171" i="2"/>
  <c r="R4170" i="2"/>
  <c r="Q4170" i="2"/>
  <c r="P4170" i="2"/>
  <c r="O4170" i="2"/>
  <c r="N4170" i="2"/>
  <c r="G4170" i="2"/>
  <c r="R4169" i="2"/>
  <c r="Q4169" i="2"/>
  <c r="P4169" i="2"/>
  <c r="O4169" i="2"/>
  <c r="N4169" i="2"/>
  <c r="G4169" i="2"/>
  <c r="R4168" i="2"/>
  <c r="Q4168" i="2"/>
  <c r="P4168" i="2"/>
  <c r="O4168" i="2"/>
  <c r="N4168" i="2"/>
  <c r="G4168" i="2"/>
  <c r="R4167" i="2"/>
  <c r="Q4167" i="2"/>
  <c r="P4167" i="2"/>
  <c r="O4167" i="2"/>
  <c r="N4167" i="2"/>
  <c r="G4167" i="2"/>
  <c r="R4166" i="2"/>
  <c r="Q4166" i="2"/>
  <c r="P4166" i="2"/>
  <c r="O4166" i="2"/>
  <c r="N4166" i="2"/>
  <c r="G4166" i="2"/>
  <c r="R4165" i="2"/>
  <c r="Q4165" i="2"/>
  <c r="P4165" i="2"/>
  <c r="O4165" i="2"/>
  <c r="N4165" i="2"/>
  <c r="G4165" i="2"/>
  <c r="R4164" i="2"/>
  <c r="Q4164" i="2"/>
  <c r="P4164" i="2"/>
  <c r="O4164" i="2"/>
  <c r="N4164" i="2"/>
  <c r="G4164" i="2"/>
  <c r="R4163" i="2"/>
  <c r="Q4163" i="2"/>
  <c r="P4163" i="2"/>
  <c r="O4163" i="2"/>
  <c r="N4163" i="2"/>
  <c r="G4163" i="2"/>
  <c r="R4162" i="2"/>
  <c r="Q4162" i="2"/>
  <c r="P4162" i="2"/>
  <c r="O4162" i="2"/>
  <c r="N4162" i="2"/>
  <c r="G4162" i="2"/>
  <c r="R4161" i="2"/>
  <c r="Q4161" i="2"/>
  <c r="P4161" i="2"/>
  <c r="O4161" i="2"/>
  <c r="N4161" i="2"/>
  <c r="G4161" i="2"/>
  <c r="R4160" i="2"/>
  <c r="Q4160" i="2"/>
  <c r="P4160" i="2"/>
  <c r="O4160" i="2"/>
  <c r="N4160" i="2"/>
  <c r="G4160" i="2"/>
  <c r="R4159" i="2"/>
  <c r="Q4159" i="2"/>
  <c r="P4159" i="2"/>
  <c r="O4159" i="2"/>
  <c r="N4159" i="2"/>
  <c r="G4159" i="2"/>
  <c r="R4158" i="2"/>
  <c r="Q4158" i="2"/>
  <c r="P4158" i="2"/>
  <c r="O4158" i="2"/>
  <c r="N4158" i="2"/>
  <c r="G4158" i="2"/>
  <c r="R4157" i="2"/>
  <c r="Q4157" i="2"/>
  <c r="P4157" i="2"/>
  <c r="O4157" i="2"/>
  <c r="N4157" i="2"/>
  <c r="G4157" i="2"/>
  <c r="R4156" i="2"/>
  <c r="Q4156" i="2"/>
  <c r="P4156" i="2"/>
  <c r="O4156" i="2"/>
  <c r="N4156" i="2"/>
  <c r="G4156" i="2"/>
  <c r="R4155" i="2"/>
  <c r="Q4155" i="2"/>
  <c r="P4155" i="2"/>
  <c r="O4155" i="2"/>
  <c r="N4155" i="2"/>
  <c r="G4155" i="2"/>
  <c r="R4154" i="2"/>
  <c r="Q4154" i="2"/>
  <c r="P4154" i="2"/>
  <c r="O4154" i="2"/>
  <c r="N4154" i="2"/>
  <c r="G4154" i="2"/>
  <c r="R4153" i="2"/>
  <c r="Q4153" i="2"/>
  <c r="P4153" i="2"/>
  <c r="O4153" i="2"/>
  <c r="N4153" i="2"/>
  <c r="G4153" i="2"/>
  <c r="R4152" i="2"/>
  <c r="Q4152" i="2"/>
  <c r="P4152" i="2"/>
  <c r="O4152" i="2"/>
  <c r="N4152" i="2"/>
  <c r="G4152" i="2"/>
  <c r="R4151" i="2"/>
  <c r="Q4151" i="2"/>
  <c r="P4151" i="2"/>
  <c r="O4151" i="2"/>
  <c r="N4151" i="2"/>
  <c r="G4151" i="2"/>
  <c r="R4150" i="2"/>
  <c r="Q4150" i="2"/>
  <c r="P4150" i="2"/>
  <c r="O4150" i="2"/>
  <c r="N4150" i="2"/>
  <c r="G4150" i="2"/>
  <c r="R4149" i="2"/>
  <c r="Q4149" i="2"/>
  <c r="P4149" i="2"/>
  <c r="O4149" i="2"/>
  <c r="N4149" i="2"/>
  <c r="G4149" i="2"/>
  <c r="R4148" i="2"/>
  <c r="Q4148" i="2"/>
  <c r="P4148" i="2"/>
  <c r="O4148" i="2"/>
  <c r="N4148" i="2"/>
  <c r="G4148" i="2"/>
  <c r="R4147" i="2"/>
  <c r="Q4147" i="2"/>
  <c r="P4147" i="2"/>
  <c r="O4147" i="2"/>
  <c r="N4147" i="2"/>
  <c r="G4147" i="2"/>
  <c r="R4146" i="2"/>
  <c r="Q4146" i="2"/>
  <c r="P4146" i="2"/>
  <c r="O4146" i="2"/>
  <c r="N4146" i="2"/>
  <c r="G4146" i="2"/>
  <c r="R4145" i="2"/>
  <c r="Q4145" i="2"/>
  <c r="P4145" i="2"/>
  <c r="O4145" i="2"/>
  <c r="N4145" i="2"/>
  <c r="G4145" i="2"/>
  <c r="R4144" i="2"/>
  <c r="Q4144" i="2"/>
  <c r="P4144" i="2"/>
  <c r="O4144" i="2"/>
  <c r="N4144" i="2"/>
  <c r="G4144" i="2"/>
  <c r="R4143" i="2"/>
  <c r="Q4143" i="2"/>
  <c r="P4143" i="2"/>
  <c r="O4143" i="2"/>
  <c r="N4143" i="2"/>
  <c r="G4143" i="2"/>
  <c r="R4142" i="2"/>
  <c r="Q4142" i="2"/>
  <c r="P4142" i="2"/>
  <c r="O4142" i="2"/>
  <c r="N4142" i="2"/>
  <c r="G4142" i="2"/>
  <c r="R4141" i="2"/>
  <c r="Q4141" i="2"/>
  <c r="P4141" i="2"/>
  <c r="O4141" i="2"/>
  <c r="N4141" i="2"/>
  <c r="G4141" i="2"/>
  <c r="R4140" i="2"/>
  <c r="Q4140" i="2"/>
  <c r="P4140" i="2"/>
  <c r="O4140" i="2"/>
  <c r="N4140" i="2"/>
  <c r="G4140" i="2"/>
  <c r="R4139" i="2"/>
  <c r="Q4139" i="2"/>
  <c r="P4139" i="2"/>
  <c r="O4139" i="2"/>
  <c r="N4139" i="2"/>
  <c r="G4139" i="2"/>
  <c r="R4138" i="2"/>
  <c r="Q4138" i="2"/>
  <c r="P4138" i="2"/>
  <c r="O4138" i="2"/>
  <c r="N4138" i="2"/>
  <c r="G4138" i="2"/>
  <c r="R4137" i="2"/>
  <c r="Q4137" i="2"/>
  <c r="P4137" i="2"/>
  <c r="O4137" i="2"/>
  <c r="N4137" i="2"/>
  <c r="G4137" i="2"/>
  <c r="R4136" i="2"/>
  <c r="Q4136" i="2"/>
  <c r="P4136" i="2"/>
  <c r="O4136" i="2"/>
  <c r="N4136" i="2"/>
  <c r="G4136" i="2"/>
  <c r="R4135" i="2"/>
  <c r="Q4135" i="2"/>
  <c r="P4135" i="2"/>
  <c r="O4135" i="2"/>
  <c r="N4135" i="2"/>
  <c r="G4135" i="2"/>
  <c r="R4134" i="2"/>
  <c r="Q4134" i="2"/>
  <c r="P4134" i="2"/>
  <c r="O4134" i="2"/>
  <c r="N4134" i="2"/>
  <c r="G4134" i="2"/>
  <c r="R4133" i="2"/>
  <c r="Q4133" i="2"/>
  <c r="P4133" i="2"/>
  <c r="O4133" i="2"/>
  <c r="N4133" i="2"/>
  <c r="G4133" i="2"/>
  <c r="R4132" i="2"/>
  <c r="Q4132" i="2"/>
  <c r="P4132" i="2"/>
  <c r="O4132" i="2"/>
  <c r="N4132" i="2"/>
  <c r="G4132" i="2"/>
  <c r="R4131" i="2"/>
  <c r="Q4131" i="2"/>
  <c r="P4131" i="2"/>
  <c r="O4131" i="2"/>
  <c r="N4131" i="2"/>
  <c r="G4131" i="2"/>
  <c r="R4130" i="2"/>
  <c r="Q4130" i="2"/>
  <c r="P4130" i="2"/>
  <c r="O4130" i="2"/>
  <c r="N4130" i="2"/>
  <c r="G4130" i="2"/>
  <c r="R4129" i="2"/>
  <c r="Q4129" i="2"/>
  <c r="P4129" i="2"/>
  <c r="O4129" i="2"/>
  <c r="N4129" i="2"/>
  <c r="G4129" i="2"/>
  <c r="R4128" i="2"/>
  <c r="Q4128" i="2"/>
  <c r="P4128" i="2"/>
  <c r="O4128" i="2"/>
  <c r="N4128" i="2"/>
  <c r="G4128" i="2"/>
  <c r="R4127" i="2"/>
  <c r="Q4127" i="2"/>
  <c r="P4127" i="2"/>
  <c r="O4127" i="2"/>
  <c r="N4127" i="2"/>
  <c r="G4127" i="2"/>
  <c r="R4126" i="2"/>
  <c r="Q4126" i="2"/>
  <c r="P4126" i="2"/>
  <c r="O4126" i="2"/>
  <c r="N4126" i="2"/>
  <c r="G4126" i="2"/>
  <c r="R4125" i="2"/>
  <c r="Q4125" i="2"/>
  <c r="P4125" i="2"/>
  <c r="O4125" i="2"/>
  <c r="N4125" i="2"/>
  <c r="G4125" i="2"/>
  <c r="R4124" i="2"/>
  <c r="Q4124" i="2"/>
  <c r="P4124" i="2"/>
  <c r="O4124" i="2"/>
  <c r="N4124" i="2"/>
  <c r="G4124" i="2"/>
  <c r="R4123" i="2"/>
  <c r="Q4123" i="2"/>
  <c r="P4123" i="2"/>
  <c r="O4123" i="2"/>
  <c r="N4123" i="2"/>
  <c r="G4123" i="2"/>
  <c r="R4122" i="2"/>
  <c r="Q4122" i="2"/>
  <c r="P4122" i="2"/>
  <c r="O4122" i="2"/>
  <c r="N4122" i="2"/>
  <c r="G4122" i="2"/>
  <c r="R4121" i="2"/>
  <c r="Q4121" i="2"/>
  <c r="P4121" i="2"/>
  <c r="O4121" i="2"/>
  <c r="N4121" i="2"/>
  <c r="G4121" i="2"/>
  <c r="R4120" i="2"/>
  <c r="Q4120" i="2"/>
  <c r="P4120" i="2"/>
  <c r="O4120" i="2"/>
  <c r="N4120" i="2"/>
  <c r="G4120" i="2"/>
  <c r="R4119" i="2"/>
  <c r="Q4119" i="2"/>
  <c r="P4119" i="2"/>
  <c r="O4119" i="2"/>
  <c r="N4119" i="2"/>
  <c r="G4119" i="2"/>
  <c r="R4118" i="2"/>
  <c r="Q4118" i="2"/>
  <c r="P4118" i="2"/>
  <c r="O4118" i="2"/>
  <c r="N4118" i="2"/>
  <c r="G4118" i="2"/>
  <c r="R4117" i="2"/>
  <c r="Q4117" i="2"/>
  <c r="P4117" i="2"/>
  <c r="O4117" i="2"/>
  <c r="N4117" i="2"/>
  <c r="G4117" i="2"/>
  <c r="R4116" i="2"/>
  <c r="Q4116" i="2"/>
  <c r="P4116" i="2"/>
  <c r="O4116" i="2"/>
  <c r="N4116" i="2"/>
  <c r="G4116" i="2"/>
  <c r="R4115" i="2"/>
  <c r="Q4115" i="2"/>
  <c r="P4115" i="2"/>
  <c r="O4115" i="2"/>
  <c r="N4115" i="2"/>
  <c r="G4115" i="2"/>
  <c r="R4114" i="2"/>
  <c r="Q4114" i="2"/>
  <c r="P4114" i="2"/>
  <c r="O4114" i="2"/>
  <c r="N4114" i="2"/>
  <c r="G4114" i="2"/>
  <c r="R4113" i="2"/>
  <c r="Q4113" i="2"/>
  <c r="P4113" i="2"/>
  <c r="O4113" i="2"/>
  <c r="N4113" i="2"/>
  <c r="G4113" i="2"/>
  <c r="R4112" i="2"/>
  <c r="Q4112" i="2"/>
  <c r="P4112" i="2"/>
  <c r="O4112" i="2"/>
  <c r="N4112" i="2"/>
  <c r="G4112" i="2"/>
  <c r="R4111" i="2"/>
  <c r="Q4111" i="2"/>
  <c r="P4111" i="2"/>
  <c r="O4111" i="2"/>
  <c r="N4111" i="2"/>
  <c r="G4111" i="2"/>
  <c r="R4110" i="2"/>
  <c r="Q4110" i="2"/>
  <c r="P4110" i="2"/>
  <c r="O4110" i="2"/>
  <c r="N4110" i="2"/>
  <c r="G4110" i="2"/>
  <c r="R4109" i="2"/>
  <c r="Q4109" i="2"/>
  <c r="P4109" i="2"/>
  <c r="O4109" i="2"/>
  <c r="N4109" i="2"/>
  <c r="G4109" i="2"/>
  <c r="R4108" i="2"/>
  <c r="Q4108" i="2"/>
  <c r="P4108" i="2"/>
  <c r="O4108" i="2"/>
  <c r="N4108" i="2"/>
  <c r="G4108" i="2"/>
  <c r="R4107" i="2"/>
  <c r="Q4107" i="2"/>
  <c r="P4107" i="2"/>
  <c r="O4107" i="2"/>
  <c r="N4107" i="2"/>
  <c r="G4107" i="2"/>
  <c r="R4106" i="2"/>
  <c r="Q4106" i="2"/>
  <c r="P4106" i="2"/>
  <c r="O4106" i="2"/>
  <c r="N4106" i="2"/>
  <c r="G4106" i="2"/>
  <c r="R4105" i="2"/>
  <c r="Q4105" i="2"/>
  <c r="P4105" i="2"/>
  <c r="O4105" i="2"/>
  <c r="N4105" i="2"/>
  <c r="G4105" i="2"/>
  <c r="R4104" i="2"/>
  <c r="Q4104" i="2"/>
  <c r="P4104" i="2"/>
  <c r="O4104" i="2"/>
  <c r="N4104" i="2"/>
  <c r="G4104" i="2"/>
  <c r="R4103" i="2"/>
  <c r="Q4103" i="2"/>
  <c r="P4103" i="2"/>
  <c r="O4103" i="2"/>
  <c r="N4103" i="2"/>
  <c r="G4103" i="2"/>
  <c r="R4102" i="2"/>
  <c r="Q4102" i="2"/>
  <c r="P4102" i="2"/>
  <c r="O4102" i="2"/>
  <c r="N4102" i="2"/>
  <c r="G4102" i="2"/>
  <c r="R4101" i="2"/>
  <c r="Q4101" i="2"/>
  <c r="P4101" i="2"/>
  <c r="O4101" i="2"/>
  <c r="N4101" i="2"/>
  <c r="G4101" i="2"/>
  <c r="R4100" i="2"/>
  <c r="Q4100" i="2"/>
  <c r="P4100" i="2"/>
  <c r="O4100" i="2"/>
  <c r="N4100" i="2"/>
  <c r="G4100" i="2"/>
  <c r="R4099" i="2"/>
  <c r="Q4099" i="2"/>
  <c r="P4099" i="2"/>
  <c r="O4099" i="2"/>
  <c r="N4099" i="2"/>
  <c r="G4099" i="2"/>
  <c r="R4098" i="2"/>
  <c r="Q4098" i="2"/>
  <c r="P4098" i="2"/>
  <c r="O4098" i="2"/>
  <c r="N4098" i="2"/>
  <c r="G4098" i="2"/>
  <c r="R4097" i="2"/>
  <c r="Q4097" i="2"/>
  <c r="P4097" i="2"/>
  <c r="O4097" i="2"/>
  <c r="N4097" i="2"/>
  <c r="G4097" i="2"/>
  <c r="R4096" i="2"/>
  <c r="Q4096" i="2"/>
  <c r="P4096" i="2"/>
  <c r="O4096" i="2"/>
  <c r="N4096" i="2"/>
  <c r="G4096" i="2"/>
  <c r="R4095" i="2"/>
  <c r="Q4095" i="2"/>
  <c r="P4095" i="2"/>
  <c r="O4095" i="2"/>
  <c r="N4095" i="2"/>
  <c r="G4095" i="2"/>
  <c r="R4094" i="2"/>
  <c r="Q4094" i="2"/>
  <c r="P4094" i="2"/>
  <c r="O4094" i="2"/>
  <c r="N4094" i="2"/>
  <c r="G4094" i="2"/>
  <c r="R4093" i="2"/>
  <c r="Q4093" i="2"/>
  <c r="P4093" i="2"/>
  <c r="O4093" i="2"/>
  <c r="N4093" i="2"/>
  <c r="G4093" i="2"/>
  <c r="R4092" i="2"/>
  <c r="Q4092" i="2"/>
  <c r="P4092" i="2"/>
  <c r="O4092" i="2"/>
  <c r="N4092" i="2"/>
  <c r="G4092" i="2"/>
  <c r="R4091" i="2"/>
  <c r="Q4091" i="2"/>
  <c r="P4091" i="2"/>
  <c r="O4091" i="2"/>
  <c r="N4091" i="2"/>
  <c r="G4091" i="2"/>
  <c r="R4090" i="2"/>
  <c r="Q4090" i="2"/>
  <c r="P4090" i="2"/>
  <c r="O4090" i="2"/>
  <c r="N4090" i="2"/>
  <c r="G4090" i="2"/>
  <c r="R4089" i="2"/>
  <c r="Q4089" i="2"/>
  <c r="P4089" i="2"/>
  <c r="O4089" i="2"/>
  <c r="N4089" i="2"/>
  <c r="G4089" i="2"/>
  <c r="R4088" i="2"/>
  <c r="Q4088" i="2"/>
  <c r="P4088" i="2"/>
  <c r="O4088" i="2"/>
  <c r="N4088" i="2"/>
  <c r="G4088" i="2"/>
  <c r="R4087" i="2"/>
  <c r="Q4087" i="2"/>
  <c r="P4087" i="2"/>
  <c r="O4087" i="2"/>
  <c r="N4087" i="2"/>
  <c r="G4087" i="2"/>
  <c r="R4086" i="2"/>
  <c r="Q4086" i="2"/>
  <c r="P4086" i="2"/>
  <c r="O4086" i="2"/>
  <c r="N4086" i="2"/>
  <c r="G4086" i="2"/>
  <c r="R4085" i="2"/>
  <c r="Q4085" i="2"/>
  <c r="P4085" i="2"/>
  <c r="O4085" i="2"/>
  <c r="N4085" i="2"/>
  <c r="G4085" i="2"/>
  <c r="R4084" i="2"/>
  <c r="Q4084" i="2"/>
  <c r="P4084" i="2"/>
  <c r="O4084" i="2"/>
  <c r="N4084" i="2"/>
  <c r="G4084" i="2"/>
  <c r="R4083" i="2"/>
  <c r="Q4083" i="2"/>
  <c r="P4083" i="2"/>
  <c r="O4083" i="2"/>
  <c r="N4083" i="2"/>
  <c r="G4083" i="2"/>
  <c r="R4082" i="2"/>
  <c r="Q4082" i="2"/>
  <c r="P4082" i="2"/>
  <c r="O4082" i="2"/>
  <c r="N4082" i="2"/>
  <c r="G4082" i="2"/>
  <c r="R4081" i="2"/>
  <c r="Q4081" i="2"/>
  <c r="P4081" i="2"/>
  <c r="O4081" i="2"/>
  <c r="N4081" i="2"/>
  <c r="G4081" i="2"/>
  <c r="R4080" i="2"/>
  <c r="Q4080" i="2"/>
  <c r="P4080" i="2"/>
  <c r="O4080" i="2"/>
  <c r="N4080" i="2"/>
  <c r="G4080" i="2"/>
  <c r="R4079" i="2"/>
  <c r="Q4079" i="2"/>
  <c r="P4079" i="2"/>
  <c r="O4079" i="2"/>
  <c r="N4079" i="2"/>
  <c r="G4079" i="2"/>
  <c r="R4078" i="2"/>
  <c r="Q4078" i="2"/>
  <c r="P4078" i="2"/>
  <c r="O4078" i="2"/>
  <c r="N4078" i="2"/>
  <c r="G4078" i="2"/>
  <c r="R4077" i="2"/>
  <c r="Q4077" i="2"/>
  <c r="P4077" i="2"/>
  <c r="O4077" i="2"/>
  <c r="N4077" i="2"/>
  <c r="G4077" i="2"/>
  <c r="R4076" i="2"/>
  <c r="Q4076" i="2"/>
  <c r="P4076" i="2"/>
  <c r="O4076" i="2"/>
  <c r="N4076" i="2"/>
  <c r="G4076" i="2"/>
  <c r="R4075" i="2"/>
  <c r="Q4075" i="2"/>
  <c r="P4075" i="2"/>
  <c r="O4075" i="2"/>
  <c r="N4075" i="2"/>
  <c r="G4075" i="2"/>
  <c r="R4074" i="2"/>
  <c r="Q4074" i="2"/>
  <c r="P4074" i="2"/>
  <c r="O4074" i="2"/>
  <c r="N4074" i="2"/>
  <c r="G4074" i="2"/>
  <c r="R4073" i="2"/>
  <c r="Q4073" i="2"/>
  <c r="P4073" i="2"/>
  <c r="O4073" i="2"/>
  <c r="N4073" i="2"/>
  <c r="G4073" i="2"/>
  <c r="R4072" i="2"/>
  <c r="Q4072" i="2"/>
  <c r="P4072" i="2"/>
  <c r="O4072" i="2"/>
  <c r="N4072" i="2"/>
  <c r="G4072" i="2"/>
  <c r="R4071" i="2"/>
  <c r="Q4071" i="2"/>
  <c r="P4071" i="2"/>
  <c r="O4071" i="2"/>
  <c r="N4071" i="2"/>
  <c r="G4071" i="2"/>
  <c r="R4070" i="2"/>
  <c r="Q4070" i="2"/>
  <c r="P4070" i="2"/>
  <c r="O4070" i="2"/>
  <c r="N4070" i="2"/>
  <c r="G4070" i="2"/>
  <c r="R4069" i="2"/>
  <c r="Q4069" i="2"/>
  <c r="P4069" i="2"/>
  <c r="O4069" i="2"/>
  <c r="N4069" i="2"/>
  <c r="G4069" i="2"/>
  <c r="R4068" i="2"/>
  <c r="Q4068" i="2"/>
  <c r="P4068" i="2"/>
  <c r="O4068" i="2"/>
  <c r="N4068" i="2"/>
  <c r="G4068" i="2"/>
  <c r="R4067" i="2"/>
  <c r="Q4067" i="2"/>
  <c r="P4067" i="2"/>
  <c r="O4067" i="2"/>
  <c r="N4067" i="2"/>
  <c r="G4067" i="2"/>
  <c r="R4066" i="2"/>
  <c r="Q4066" i="2"/>
  <c r="P4066" i="2"/>
  <c r="O4066" i="2"/>
  <c r="N4066" i="2"/>
  <c r="G4066" i="2"/>
  <c r="R4065" i="2"/>
  <c r="Q4065" i="2"/>
  <c r="P4065" i="2"/>
  <c r="O4065" i="2"/>
  <c r="N4065" i="2"/>
  <c r="G4065" i="2"/>
  <c r="R4064" i="2"/>
  <c r="Q4064" i="2"/>
  <c r="P4064" i="2"/>
  <c r="O4064" i="2"/>
  <c r="N4064" i="2"/>
  <c r="G4064" i="2"/>
  <c r="R4063" i="2"/>
  <c r="Q4063" i="2"/>
  <c r="P4063" i="2"/>
  <c r="O4063" i="2"/>
  <c r="N4063" i="2"/>
  <c r="G4063" i="2"/>
  <c r="R4062" i="2"/>
  <c r="Q4062" i="2"/>
  <c r="P4062" i="2"/>
  <c r="O4062" i="2"/>
  <c r="N4062" i="2"/>
  <c r="G4062" i="2"/>
  <c r="R4061" i="2"/>
  <c r="Q4061" i="2"/>
  <c r="P4061" i="2"/>
  <c r="O4061" i="2"/>
  <c r="N4061" i="2"/>
  <c r="G4061" i="2"/>
  <c r="R4060" i="2"/>
  <c r="Q4060" i="2"/>
  <c r="P4060" i="2"/>
  <c r="O4060" i="2"/>
  <c r="N4060" i="2"/>
  <c r="G4060" i="2"/>
  <c r="R4059" i="2"/>
  <c r="Q4059" i="2"/>
  <c r="P4059" i="2"/>
  <c r="O4059" i="2"/>
  <c r="N4059" i="2"/>
  <c r="G4059" i="2"/>
  <c r="R4058" i="2"/>
  <c r="Q4058" i="2"/>
  <c r="P4058" i="2"/>
  <c r="O4058" i="2"/>
  <c r="N4058" i="2"/>
  <c r="G4058" i="2"/>
  <c r="R4057" i="2"/>
  <c r="Q4057" i="2"/>
  <c r="P4057" i="2"/>
  <c r="O4057" i="2"/>
  <c r="N4057" i="2"/>
  <c r="G4057" i="2"/>
  <c r="R4056" i="2"/>
  <c r="Q4056" i="2"/>
  <c r="P4056" i="2"/>
  <c r="O4056" i="2"/>
  <c r="N4056" i="2"/>
  <c r="G4056" i="2"/>
  <c r="R4055" i="2"/>
  <c r="Q4055" i="2"/>
  <c r="P4055" i="2"/>
  <c r="O4055" i="2"/>
  <c r="N4055" i="2"/>
  <c r="G4055" i="2"/>
  <c r="R4054" i="2"/>
  <c r="Q4054" i="2"/>
  <c r="P4054" i="2"/>
  <c r="O4054" i="2"/>
  <c r="N4054" i="2"/>
  <c r="G4054" i="2"/>
  <c r="R4053" i="2"/>
  <c r="Q4053" i="2"/>
  <c r="P4053" i="2"/>
  <c r="O4053" i="2"/>
  <c r="N4053" i="2"/>
  <c r="G4053" i="2"/>
  <c r="R4052" i="2"/>
  <c r="Q4052" i="2"/>
  <c r="P4052" i="2"/>
  <c r="O4052" i="2"/>
  <c r="N4052" i="2"/>
  <c r="G4052" i="2"/>
  <c r="R4051" i="2"/>
  <c r="Q4051" i="2"/>
  <c r="P4051" i="2"/>
  <c r="O4051" i="2"/>
  <c r="N4051" i="2"/>
  <c r="G4051" i="2"/>
  <c r="R4050" i="2"/>
  <c r="Q4050" i="2"/>
  <c r="P4050" i="2"/>
  <c r="O4050" i="2"/>
  <c r="N4050" i="2"/>
  <c r="G4050" i="2"/>
  <c r="R4049" i="2"/>
  <c r="Q4049" i="2"/>
  <c r="P4049" i="2"/>
  <c r="O4049" i="2"/>
  <c r="N4049" i="2"/>
  <c r="G4049" i="2"/>
  <c r="R4048" i="2"/>
  <c r="Q4048" i="2"/>
  <c r="P4048" i="2"/>
  <c r="O4048" i="2"/>
  <c r="N4048" i="2"/>
  <c r="G4048" i="2"/>
  <c r="R4047" i="2"/>
  <c r="Q4047" i="2"/>
  <c r="P4047" i="2"/>
  <c r="O4047" i="2"/>
  <c r="N4047" i="2"/>
  <c r="G4047" i="2"/>
  <c r="R4046" i="2"/>
  <c r="Q4046" i="2"/>
  <c r="P4046" i="2"/>
  <c r="O4046" i="2"/>
  <c r="N4046" i="2"/>
  <c r="G4046" i="2"/>
  <c r="R4045" i="2"/>
  <c r="Q4045" i="2"/>
  <c r="P4045" i="2"/>
  <c r="O4045" i="2"/>
  <c r="N4045" i="2"/>
  <c r="G4045" i="2"/>
  <c r="R4044" i="2"/>
  <c r="Q4044" i="2"/>
  <c r="P4044" i="2"/>
  <c r="O4044" i="2"/>
  <c r="N4044" i="2"/>
  <c r="G4044" i="2"/>
  <c r="R4043" i="2"/>
  <c r="Q4043" i="2"/>
  <c r="P4043" i="2"/>
  <c r="O4043" i="2"/>
  <c r="N4043" i="2"/>
  <c r="G4043" i="2"/>
  <c r="R4042" i="2"/>
  <c r="Q4042" i="2"/>
  <c r="P4042" i="2"/>
  <c r="O4042" i="2"/>
  <c r="N4042" i="2"/>
  <c r="G4042" i="2"/>
  <c r="R4041" i="2"/>
  <c r="Q4041" i="2"/>
  <c r="P4041" i="2"/>
  <c r="O4041" i="2"/>
  <c r="N4041" i="2"/>
  <c r="G4041" i="2"/>
  <c r="R4040" i="2"/>
  <c r="Q4040" i="2"/>
  <c r="P4040" i="2"/>
  <c r="O4040" i="2"/>
  <c r="N4040" i="2"/>
  <c r="G4040" i="2"/>
  <c r="R4039" i="2"/>
  <c r="Q4039" i="2"/>
  <c r="P4039" i="2"/>
  <c r="O4039" i="2"/>
  <c r="N4039" i="2"/>
  <c r="G4039" i="2"/>
  <c r="R4038" i="2"/>
  <c r="Q4038" i="2"/>
  <c r="P4038" i="2"/>
  <c r="O4038" i="2"/>
  <c r="N4038" i="2"/>
  <c r="G4038" i="2"/>
  <c r="R4037" i="2"/>
  <c r="Q4037" i="2"/>
  <c r="P4037" i="2"/>
  <c r="O4037" i="2"/>
  <c r="N4037" i="2"/>
  <c r="G4037" i="2"/>
  <c r="R4036" i="2"/>
  <c r="Q4036" i="2"/>
  <c r="P4036" i="2"/>
  <c r="O4036" i="2"/>
  <c r="N4036" i="2"/>
  <c r="G4036" i="2"/>
  <c r="R4035" i="2"/>
  <c r="Q4035" i="2"/>
  <c r="P4035" i="2"/>
  <c r="O4035" i="2"/>
  <c r="N4035" i="2"/>
  <c r="G4035" i="2"/>
  <c r="R4034" i="2"/>
  <c r="Q4034" i="2"/>
  <c r="P4034" i="2"/>
  <c r="O4034" i="2"/>
  <c r="N4034" i="2"/>
  <c r="G4034" i="2"/>
  <c r="R4033" i="2"/>
  <c r="Q4033" i="2"/>
  <c r="P4033" i="2"/>
  <c r="O4033" i="2"/>
  <c r="N4033" i="2"/>
  <c r="G4033" i="2"/>
  <c r="R4032" i="2"/>
  <c r="Q4032" i="2"/>
  <c r="P4032" i="2"/>
  <c r="O4032" i="2"/>
  <c r="N4032" i="2"/>
  <c r="G4032" i="2"/>
  <c r="R4031" i="2"/>
  <c r="Q4031" i="2"/>
  <c r="P4031" i="2"/>
  <c r="O4031" i="2"/>
  <c r="N4031" i="2"/>
  <c r="G4031" i="2"/>
  <c r="R4030" i="2"/>
  <c r="Q4030" i="2"/>
  <c r="P4030" i="2"/>
  <c r="O4030" i="2"/>
  <c r="N4030" i="2"/>
  <c r="G4030" i="2"/>
  <c r="R4029" i="2"/>
  <c r="Q4029" i="2"/>
  <c r="P4029" i="2"/>
  <c r="O4029" i="2"/>
  <c r="N4029" i="2"/>
  <c r="G4029" i="2"/>
  <c r="R4028" i="2"/>
  <c r="Q4028" i="2"/>
  <c r="P4028" i="2"/>
  <c r="O4028" i="2"/>
  <c r="N4028" i="2"/>
  <c r="G4028" i="2"/>
  <c r="R4027" i="2"/>
  <c r="Q4027" i="2"/>
  <c r="P4027" i="2"/>
  <c r="O4027" i="2"/>
  <c r="N4027" i="2"/>
  <c r="G4027" i="2"/>
  <c r="R4026" i="2"/>
  <c r="Q4026" i="2"/>
  <c r="P4026" i="2"/>
  <c r="O4026" i="2"/>
  <c r="N4026" i="2"/>
  <c r="G4026" i="2"/>
  <c r="R4025" i="2"/>
  <c r="Q4025" i="2"/>
  <c r="P4025" i="2"/>
  <c r="O4025" i="2"/>
  <c r="N4025" i="2"/>
  <c r="G4025" i="2"/>
  <c r="R4024" i="2"/>
  <c r="Q4024" i="2"/>
  <c r="P4024" i="2"/>
  <c r="O4024" i="2"/>
  <c r="N4024" i="2"/>
  <c r="G4024" i="2"/>
  <c r="R4023" i="2"/>
  <c r="Q4023" i="2"/>
  <c r="P4023" i="2"/>
  <c r="O4023" i="2"/>
  <c r="N4023" i="2"/>
  <c r="G4023" i="2"/>
  <c r="R4022" i="2"/>
  <c r="Q4022" i="2"/>
  <c r="P4022" i="2"/>
  <c r="O4022" i="2"/>
  <c r="N4022" i="2"/>
  <c r="G4022" i="2"/>
  <c r="R4021" i="2"/>
  <c r="Q4021" i="2"/>
  <c r="P4021" i="2"/>
  <c r="O4021" i="2"/>
  <c r="N4021" i="2"/>
  <c r="G4021" i="2"/>
  <c r="R4020" i="2"/>
  <c r="Q4020" i="2"/>
  <c r="P4020" i="2"/>
  <c r="O4020" i="2"/>
  <c r="N4020" i="2"/>
  <c r="G4020" i="2"/>
  <c r="R4019" i="2"/>
  <c r="Q4019" i="2"/>
  <c r="P4019" i="2"/>
  <c r="O4019" i="2"/>
  <c r="N4019" i="2"/>
  <c r="G4019" i="2"/>
  <c r="R4018" i="2"/>
  <c r="Q4018" i="2"/>
  <c r="P4018" i="2"/>
  <c r="O4018" i="2"/>
  <c r="N4018" i="2"/>
  <c r="G4018" i="2"/>
  <c r="R4017" i="2"/>
  <c r="Q4017" i="2"/>
  <c r="P4017" i="2"/>
  <c r="O4017" i="2"/>
  <c r="N4017" i="2"/>
  <c r="G4017" i="2"/>
  <c r="R4016" i="2"/>
  <c r="Q4016" i="2"/>
  <c r="P4016" i="2"/>
  <c r="O4016" i="2"/>
  <c r="N4016" i="2"/>
  <c r="G4016" i="2"/>
  <c r="R4015" i="2"/>
  <c r="Q4015" i="2"/>
  <c r="P4015" i="2"/>
  <c r="O4015" i="2"/>
  <c r="N4015" i="2"/>
  <c r="G4015" i="2"/>
  <c r="R4014" i="2"/>
  <c r="Q4014" i="2"/>
  <c r="P4014" i="2"/>
  <c r="O4014" i="2"/>
  <c r="N4014" i="2"/>
  <c r="G4014" i="2"/>
  <c r="R4013" i="2"/>
  <c r="Q4013" i="2"/>
  <c r="P4013" i="2"/>
  <c r="O4013" i="2"/>
  <c r="N4013" i="2"/>
  <c r="G4013" i="2"/>
  <c r="R4012" i="2"/>
  <c r="Q4012" i="2"/>
  <c r="P4012" i="2"/>
  <c r="O4012" i="2"/>
  <c r="N4012" i="2"/>
  <c r="G4012" i="2"/>
  <c r="R4011" i="2"/>
  <c r="Q4011" i="2"/>
  <c r="P4011" i="2"/>
  <c r="O4011" i="2"/>
  <c r="N4011" i="2"/>
  <c r="G4011" i="2"/>
  <c r="R4010" i="2"/>
  <c r="Q4010" i="2"/>
  <c r="P4010" i="2"/>
  <c r="O4010" i="2"/>
  <c r="N4010" i="2"/>
  <c r="G4010" i="2"/>
  <c r="R4009" i="2"/>
  <c r="Q4009" i="2"/>
  <c r="P4009" i="2"/>
  <c r="O4009" i="2"/>
  <c r="N4009" i="2"/>
  <c r="G4009" i="2"/>
  <c r="R4008" i="2"/>
  <c r="Q4008" i="2"/>
  <c r="P4008" i="2"/>
  <c r="O4008" i="2"/>
  <c r="N4008" i="2"/>
  <c r="G4008" i="2"/>
  <c r="R4007" i="2"/>
  <c r="Q4007" i="2"/>
  <c r="P4007" i="2"/>
  <c r="O4007" i="2"/>
  <c r="N4007" i="2"/>
  <c r="G4007" i="2"/>
  <c r="R4006" i="2"/>
  <c r="Q4006" i="2"/>
  <c r="P4006" i="2"/>
  <c r="O4006" i="2"/>
  <c r="N4006" i="2"/>
  <c r="G4006" i="2"/>
  <c r="R4005" i="2"/>
  <c r="Q4005" i="2"/>
  <c r="P4005" i="2"/>
  <c r="O4005" i="2"/>
  <c r="N4005" i="2"/>
  <c r="G4005" i="2"/>
  <c r="R4004" i="2"/>
  <c r="Q4004" i="2"/>
  <c r="P4004" i="2"/>
  <c r="O4004" i="2"/>
  <c r="N4004" i="2"/>
  <c r="G4004" i="2"/>
  <c r="R4003" i="2"/>
  <c r="Q4003" i="2"/>
  <c r="P4003" i="2"/>
  <c r="O4003" i="2"/>
  <c r="N4003" i="2"/>
  <c r="G4003" i="2"/>
  <c r="R4002" i="2"/>
  <c r="Q4002" i="2"/>
  <c r="P4002" i="2"/>
  <c r="O4002" i="2"/>
  <c r="N4002" i="2"/>
  <c r="G4002" i="2"/>
  <c r="R4001" i="2"/>
  <c r="Q4001" i="2"/>
  <c r="P4001" i="2"/>
  <c r="O4001" i="2"/>
  <c r="N4001" i="2"/>
  <c r="G4001" i="2"/>
  <c r="R4000" i="2"/>
  <c r="Q4000" i="2"/>
  <c r="P4000" i="2"/>
  <c r="O4000" i="2"/>
  <c r="N4000" i="2"/>
  <c r="G4000" i="2"/>
  <c r="R3999" i="2"/>
  <c r="Q3999" i="2"/>
  <c r="P3999" i="2"/>
  <c r="O3999" i="2"/>
  <c r="N3999" i="2"/>
  <c r="G3999" i="2"/>
  <c r="R3998" i="2"/>
  <c r="Q3998" i="2"/>
  <c r="P3998" i="2"/>
  <c r="O3998" i="2"/>
  <c r="N3998" i="2"/>
  <c r="G3998" i="2"/>
  <c r="R3997" i="2"/>
  <c r="Q3997" i="2"/>
  <c r="P3997" i="2"/>
  <c r="O3997" i="2"/>
  <c r="N3997" i="2"/>
  <c r="G3997" i="2"/>
  <c r="R3996" i="2"/>
  <c r="Q3996" i="2"/>
  <c r="P3996" i="2"/>
  <c r="O3996" i="2"/>
  <c r="N3996" i="2"/>
  <c r="G3996" i="2"/>
  <c r="R3995" i="2"/>
  <c r="Q3995" i="2"/>
  <c r="P3995" i="2"/>
  <c r="O3995" i="2"/>
  <c r="N3995" i="2"/>
  <c r="G3995" i="2"/>
  <c r="R3994" i="2"/>
  <c r="Q3994" i="2"/>
  <c r="P3994" i="2"/>
  <c r="O3994" i="2"/>
  <c r="N3994" i="2"/>
  <c r="G3994" i="2"/>
  <c r="R3993" i="2"/>
  <c r="Q3993" i="2"/>
  <c r="P3993" i="2"/>
  <c r="O3993" i="2"/>
  <c r="N3993" i="2"/>
  <c r="G3993" i="2"/>
  <c r="R3992" i="2"/>
  <c r="Q3992" i="2"/>
  <c r="P3992" i="2"/>
  <c r="O3992" i="2"/>
  <c r="N3992" i="2"/>
  <c r="G3992" i="2"/>
  <c r="R3991" i="2"/>
  <c r="Q3991" i="2"/>
  <c r="P3991" i="2"/>
  <c r="O3991" i="2"/>
  <c r="N3991" i="2"/>
  <c r="G3991" i="2"/>
  <c r="R3990" i="2"/>
  <c r="Q3990" i="2"/>
  <c r="P3990" i="2"/>
  <c r="O3990" i="2"/>
  <c r="N3990" i="2"/>
  <c r="G3990" i="2"/>
  <c r="R3989" i="2"/>
  <c r="Q3989" i="2"/>
  <c r="P3989" i="2"/>
  <c r="O3989" i="2"/>
  <c r="N3989" i="2"/>
  <c r="G3989" i="2"/>
  <c r="R3988" i="2"/>
  <c r="Q3988" i="2"/>
  <c r="P3988" i="2"/>
  <c r="O3988" i="2"/>
  <c r="N3988" i="2"/>
  <c r="G3988" i="2"/>
  <c r="R3987" i="2"/>
  <c r="Q3987" i="2"/>
  <c r="P3987" i="2"/>
  <c r="O3987" i="2"/>
  <c r="N3987" i="2"/>
  <c r="G3987" i="2"/>
  <c r="R3986" i="2"/>
  <c r="Q3986" i="2"/>
  <c r="P3986" i="2"/>
  <c r="O3986" i="2"/>
  <c r="N3986" i="2"/>
  <c r="G3986" i="2"/>
  <c r="R3985" i="2"/>
  <c r="Q3985" i="2"/>
  <c r="P3985" i="2"/>
  <c r="O3985" i="2"/>
  <c r="N3985" i="2"/>
  <c r="G3985" i="2"/>
  <c r="R3984" i="2"/>
  <c r="Q3984" i="2"/>
  <c r="P3984" i="2"/>
  <c r="O3984" i="2"/>
  <c r="N3984" i="2"/>
  <c r="G3984" i="2"/>
  <c r="R3983" i="2"/>
  <c r="Q3983" i="2"/>
  <c r="P3983" i="2"/>
  <c r="O3983" i="2"/>
  <c r="N3983" i="2"/>
  <c r="G3983" i="2"/>
  <c r="R3982" i="2"/>
  <c r="Q3982" i="2"/>
  <c r="P3982" i="2"/>
  <c r="O3982" i="2"/>
  <c r="N3982" i="2"/>
  <c r="G3982" i="2"/>
  <c r="R3981" i="2"/>
  <c r="Q3981" i="2"/>
  <c r="P3981" i="2"/>
  <c r="O3981" i="2"/>
  <c r="N3981" i="2"/>
  <c r="G3981" i="2"/>
  <c r="R3980" i="2"/>
  <c r="Q3980" i="2"/>
  <c r="P3980" i="2"/>
  <c r="O3980" i="2"/>
  <c r="N3980" i="2"/>
  <c r="G3980" i="2"/>
  <c r="R3979" i="2"/>
  <c r="Q3979" i="2"/>
  <c r="P3979" i="2"/>
  <c r="O3979" i="2"/>
  <c r="N3979" i="2"/>
  <c r="G3979" i="2"/>
  <c r="R3978" i="2"/>
  <c r="Q3978" i="2"/>
  <c r="P3978" i="2"/>
  <c r="O3978" i="2"/>
  <c r="N3978" i="2"/>
  <c r="G3978" i="2"/>
  <c r="R3977" i="2"/>
  <c r="Q3977" i="2"/>
  <c r="P3977" i="2"/>
  <c r="O3977" i="2"/>
  <c r="N3977" i="2"/>
  <c r="G3977" i="2"/>
  <c r="R3976" i="2"/>
  <c r="Q3976" i="2"/>
  <c r="P3976" i="2"/>
  <c r="O3976" i="2"/>
  <c r="N3976" i="2"/>
  <c r="G3976" i="2"/>
  <c r="R3975" i="2"/>
  <c r="Q3975" i="2"/>
  <c r="P3975" i="2"/>
  <c r="O3975" i="2"/>
  <c r="N3975" i="2"/>
  <c r="G3975" i="2"/>
  <c r="R3974" i="2"/>
  <c r="Q3974" i="2"/>
  <c r="P3974" i="2"/>
  <c r="O3974" i="2"/>
  <c r="N3974" i="2"/>
  <c r="G3974" i="2"/>
  <c r="R3973" i="2"/>
  <c r="Q3973" i="2"/>
  <c r="P3973" i="2"/>
  <c r="O3973" i="2"/>
  <c r="N3973" i="2"/>
  <c r="G3973" i="2"/>
  <c r="R3972" i="2"/>
  <c r="Q3972" i="2"/>
  <c r="P3972" i="2"/>
  <c r="O3972" i="2"/>
  <c r="N3972" i="2"/>
  <c r="G3972" i="2"/>
  <c r="R3971" i="2"/>
  <c r="Q3971" i="2"/>
  <c r="P3971" i="2"/>
  <c r="O3971" i="2"/>
  <c r="N3971" i="2"/>
  <c r="G3971" i="2"/>
  <c r="R3970" i="2"/>
  <c r="Q3970" i="2"/>
  <c r="P3970" i="2"/>
  <c r="O3970" i="2"/>
  <c r="N3970" i="2"/>
  <c r="G3970" i="2"/>
  <c r="R3969" i="2"/>
  <c r="Q3969" i="2"/>
  <c r="P3969" i="2"/>
  <c r="O3969" i="2"/>
  <c r="N3969" i="2"/>
  <c r="G3969" i="2"/>
  <c r="R3968" i="2"/>
  <c r="Q3968" i="2"/>
  <c r="P3968" i="2"/>
  <c r="O3968" i="2"/>
  <c r="N3968" i="2"/>
  <c r="G3968" i="2"/>
  <c r="R3967" i="2"/>
  <c r="Q3967" i="2"/>
  <c r="P3967" i="2"/>
  <c r="O3967" i="2"/>
  <c r="N3967" i="2"/>
  <c r="G3967" i="2"/>
  <c r="R3966" i="2"/>
  <c r="Q3966" i="2"/>
  <c r="P3966" i="2"/>
  <c r="O3966" i="2"/>
  <c r="N3966" i="2"/>
  <c r="G3966" i="2"/>
  <c r="R3965" i="2"/>
  <c r="Q3965" i="2"/>
  <c r="P3965" i="2"/>
  <c r="O3965" i="2"/>
  <c r="N3965" i="2"/>
  <c r="G3965" i="2"/>
  <c r="R3964" i="2"/>
  <c r="Q3964" i="2"/>
  <c r="P3964" i="2"/>
  <c r="O3964" i="2"/>
  <c r="N3964" i="2"/>
  <c r="G3964" i="2"/>
  <c r="R3963" i="2"/>
  <c r="Q3963" i="2"/>
  <c r="P3963" i="2"/>
  <c r="O3963" i="2"/>
  <c r="N3963" i="2"/>
  <c r="G3963" i="2"/>
  <c r="R3962" i="2"/>
  <c r="Q3962" i="2"/>
  <c r="P3962" i="2"/>
  <c r="O3962" i="2"/>
  <c r="N3962" i="2"/>
  <c r="G3962" i="2"/>
  <c r="R3961" i="2"/>
  <c r="Q3961" i="2"/>
  <c r="P3961" i="2"/>
  <c r="O3961" i="2"/>
  <c r="N3961" i="2"/>
  <c r="G3961" i="2"/>
  <c r="R3960" i="2"/>
  <c r="Q3960" i="2"/>
  <c r="P3960" i="2"/>
  <c r="O3960" i="2"/>
  <c r="N3960" i="2"/>
  <c r="G3960" i="2"/>
  <c r="R3959" i="2"/>
  <c r="Q3959" i="2"/>
  <c r="P3959" i="2"/>
  <c r="O3959" i="2"/>
  <c r="N3959" i="2"/>
  <c r="G3959" i="2"/>
  <c r="R3958" i="2"/>
  <c r="Q3958" i="2"/>
  <c r="P3958" i="2"/>
  <c r="O3958" i="2"/>
  <c r="N3958" i="2"/>
  <c r="G3958" i="2"/>
  <c r="R3957" i="2"/>
  <c r="Q3957" i="2"/>
  <c r="P3957" i="2"/>
  <c r="O3957" i="2"/>
  <c r="N3957" i="2"/>
  <c r="G3957" i="2"/>
  <c r="R3956" i="2"/>
  <c r="Q3956" i="2"/>
  <c r="P3956" i="2"/>
  <c r="O3956" i="2"/>
  <c r="N3956" i="2"/>
  <c r="G3956" i="2"/>
  <c r="R3955" i="2"/>
  <c r="Q3955" i="2"/>
  <c r="P3955" i="2"/>
  <c r="O3955" i="2"/>
  <c r="N3955" i="2"/>
  <c r="G3955" i="2"/>
  <c r="R3954" i="2"/>
  <c r="Q3954" i="2"/>
  <c r="P3954" i="2"/>
  <c r="O3954" i="2"/>
  <c r="N3954" i="2"/>
  <c r="G3954" i="2"/>
  <c r="R3953" i="2"/>
  <c r="Q3953" i="2"/>
  <c r="P3953" i="2"/>
  <c r="O3953" i="2"/>
  <c r="N3953" i="2"/>
  <c r="G3953" i="2"/>
  <c r="R3952" i="2"/>
  <c r="Q3952" i="2"/>
  <c r="P3952" i="2"/>
  <c r="O3952" i="2"/>
  <c r="N3952" i="2"/>
  <c r="G3952" i="2"/>
  <c r="R3951" i="2"/>
  <c r="Q3951" i="2"/>
  <c r="P3951" i="2"/>
  <c r="O3951" i="2"/>
  <c r="N3951" i="2"/>
  <c r="G3951" i="2"/>
  <c r="R3950" i="2"/>
  <c r="Q3950" i="2"/>
  <c r="P3950" i="2"/>
  <c r="O3950" i="2"/>
  <c r="N3950" i="2"/>
  <c r="G3950" i="2"/>
  <c r="R3949" i="2"/>
  <c r="Q3949" i="2"/>
  <c r="P3949" i="2"/>
  <c r="O3949" i="2"/>
  <c r="N3949" i="2"/>
  <c r="G3949" i="2"/>
  <c r="R3948" i="2"/>
  <c r="Q3948" i="2"/>
  <c r="P3948" i="2"/>
  <c r="O3948" i="2"/>
  <c r="N3948" i="2"/>
  <c r="G3948" i="2"/>
  <c r="R3947" i="2"/>
  <c r="Q3947" i="2"/>
  <c r="P3947" i="2"/>
  <c r="O3947" i="2"/>
  <c r="N3947" i="2"/>
  <c r="G3947" i="2"/>
  <c r="R3946" i="2"/>
  <c r="Q3946" i="2"/>
  <c r="P3946" i="2"/>
  <c r="O3946" i="2"/>
  <c r="N3946" i="2"/>
  <c r="G3946" i="2"/>
  <c r="R3945" i="2"/>
  <c r="Q3945" i="2"/>
  <c r="P3945" i="2"/>
  <c r="O3945" i="2"/>
  <c r="N3945" i="2"/>
  <c r="G3945" i="2"/>
  <c r="R3944" i="2"/>
  <c r="Q3944" i="2"/>
  <c r="P3944" i="2"/>
  <c r="O3944" i="2"/>
  <c r="N3944" i="2"/>
  <c r="G3944" i="2"/>
  <c r="R3943" i="2"/>
  <c r="Q3943" i="2"/>
  <c r="P3943" i="2"/>
  <c r="O3943" i="2"/>
  <c r="N3943" i="2"/>
  <c r="G3943" i="2"/>
  <c r="R3942" i="2"/>
  <c r="Q3942" i="2"/>
  <c r="P3942" i="2"/>
  <c r="O3942" i="2"/>
  <c r="N3942" i="2"/>
  <c r="G3942" i="2"/>
  <c r="R3941" i="2"/>
  <c r="Q3941" i="2"/>
  <c r="P3941" i="2"/>
  <c r="O3941" i="2"/>
  <c r="N3941" i="2"/>
  <c r="G3941" i="2"/>
  <c r="R3940" i="2"/>
  <c r="Q3940" i="2"/>
  <c r="P3940" i="2"/>
  <c r="O3940" i="2"/>
  <c r="N3940" i="2"/>
  <c r="G3940" i="2"/>
  <c r="R3939" i="2"/>
  <c r="Q3939" i="2"/>
  <c r="P3939" i="2"/>
  <c r="O3939" i="2"/>
  <c r="N3939" i="2"/>
  <c r="G3939" i="2"/>
  <c r="R3938" i="2"/>
  <c r="Q3938" i="2"/>
  <c r="P3938" i="2"/>
  <c r="O3938" i="2"/>
  <c r="N3938" i="2"/>
  <c r="G3938" i="2"/>
  <c r="R3937" i="2"/>
  <c r="Q3937" i="2"/>
  <c r="P3937" i="2"/>
  <c r="O3937" i="2"/>
  <c r="N3937" i="2"/>
  <c r="G3937" i="2"/>
  <c r="R3936" i="2"/>
  <c r="Q3936" i="2"/>
  <c r="P3936" i="2"/>
  <c r="O3936" i="2"/>
  <c r="N3936" i="2"/>
  <c r="G3936" i="2"/>
  <c r="R3935" i="2"/>
  <c r="Q3935" i="2"/>
  <c r="P3935" i="2"/>
  <c r="O3935" i="2"/>
  <c r="N3935" i="2"/>
  <c r="G3935" i="2"/>
  <c r="R3934" i="2"/>
  <c r="Q3934" i="2"/>
  <c r="P3934" i="2"/>
  <c r="O3934" i="2"/>
  <c r="N3934" i="2"/>
  <c r="G3934" i="2"/>
  <c r="R3933" i="2"/>
  <c r="Q3933" i="2"/>
  <c r="P3933" i="2"/>
  <c r="O3933" i="2"/>
  <c r="N3933" i="2"/>
  <c r="G3933" i="2"/>
  <c r="R3932" i="2"/>
  <c r="Q3932" i="2"/>
  <c r="P3932" i="2"/>
  <c r="O3932" i="2"/>
  <c r="N3932" i="2"/>
  <c r="G3932" i="2"/>
  <c r="R3931" i="2"/>
  <c r="Q3931" i="2"/>
  <c r="P3931" i="2"/>
  <c r="O3931" i="2"/>
  <c r="N3931" i="2"/>
  <c r="G3931" i="2"/>
  <c r="R3930" i="2"/>
  <c r="Q3930" i="2"/>
  <c r="P3930" i="2"/>
  <c r="O3930" i="2"/>
  <c r="N3930" i="2"/>
  <c r="G3930" i="2"/>
  <c r="R3929" i="2"/>
  <c r="Q3929" i="2"/>
  <c r="P3929" i="2"/>
  <c r="O3929" i="2"/>
  <c r="N3929" i="2"/>
  <c r="G3929" i="2"/>
  <c r="R3928" i="2"/>
  <c r="Q3928" i="2"/>
  <c r="P3928" i="2"/>
  <c r="O3928" i="2"/>
  <c r="N3928" i="2"/>
  <c r="G3928" i="2"/>
  <c r="R3927" i="2"/>
  <c r="Q3927" i="2"/>
  <c r="P3927" i="2"/>
  <c r="O3927" i="2"/>
  <c r="N3927" i="2"/>
  <c r="G3927" i="2"/>
  <c r="R3926" i="2"/>
  <c r="Q3926" i="2"/>
  <c r="P3926" i="2"/>
  <c r="O3926" i="2"/>
  <c r="N3926" i="2"/>
  <c r="G3926" i="2"/>
  <c r="R3925" i="2"/>
  <c r="Q3925" i="2"/>
  <c r="P3925" i="2"/>
  <c r="O3925" i="2"/>
  <c r="N3925" i="2"/>
  <c r="G3925" i="2"/>
  <c r="R3924" i="2"/>
  <c r="Q3924" i="2"/>
  <c r="P3924" i="2"/>
  <c r="O3924" i="2"/>
  <c r="N3924" i="2"/>
  <c r="G3924" i="2"/>
  <c r="R3923" i="2"/>
  <c r="Q3923" i="2"/>
  <c r="P3923" i="2"/>
  <c r="O3923" i="2"/>
  <c r="N3923" i="2"/>
  <c r="G3923" i="2"/>
  <c r="R3922" i="2"/>
  <c r="Q3922" i="2"/>
  <c r="P3922" i="2"/>
  <c r="O3922" i="2"/>
  <c r="N3922" i="2"/>
  <c r="G3922" i="2"/>
  <c r="R3921" i="2"/>
  <c r="Q3921" i="2"/>
  <c r="P3921" i="2"/>
  <c r="O3921" i="2"/>
  <c r="N3921" i="2"/>
  <c r="G3921" i="2"/>
  <c r="R3920" i="2"/>
  <c r="Q3920" i="2"/>
  <c r="P3920" i="2"/>
  <c r="O3920" i="2"/>
  <c r="N3920" i="2"/>
  <c r="G3920" i="2"/>
  <c r="R3919" i="2"/>
  <c r="Q3919" i="2"/>
  <c r="P3919" i="2"/>
  <c r="O3919" i="2"/>
  <c r="N3919" i="2"/>
  <c r="G3919" i="2"/>
  <c r="R3918" i="2"/>
  <c r="Q3918" i="2"/>
  <c r="P3918" i="2"/>
  <c r="O3918" i="2"/>
  <c r="N3918" i="2"/>
  <c r="G3918" i="2"/>
  <c r="R3917" i="2"/>
  <c r="Q3917" i="2"/>
  <c r="P3917" i="2"/>
  <c r="O3917" i="2"/>
  <c r="N3917" i="2"/>
  <c r="G3917" i="2"/>
  <c r="R3916" i="2"/>
  <c r="Q3916" i="2"/>
  <c r="P3916" i="2"/>
  <c r="O3916" i="2"/>
  <c r="N3916" i="2"/>
  <c r="G3916" i="2"/>
  <c r="R3915" i="2"/>
  <c r="Q3915" i="2"/>
  <c r="P3915" i="2"/>
  <c r="O3915" i="2"/>
  <c r="N3915" i="2"/>
  <c r="G3915" i="2"/>
  <c r="R3914" i="2"/>
  <c r="Q3914" i="2"/>
  <c r="P3914" i="2"/>
  <c r="O3914" i="2"/>
  <c r="N3914" i="2"/>
  <c r="G3914" i="2"/>
  <c r="R3913" i="2"/>
  <c r="Q3913" i="2"/>
  <c r="P3913" i="2"/>
  <c r="O3913" i="2"/>
  <c r="N3913" i="2"/>
  <c r="G3913" i="2"/>
  <c r="R3912" i="2"/>
  <c r="Q3912" i="2"/>
  <c r="P3912" i="2"/>
  <c r="O3912" i="2"/>
  <c r="N3912" i="2"/>
  <c r="G3912" i="2"/>
  <c r="R3911" i="2"/>
  <c r="Q3911" i="2"/>
  <c r="P3911" i="2"/>
  <c r="O3911" i="2"/>
  <c r="N3911" i="2"/>
  <c r="G3911" i="2"/>
  <c r="R3910" i="2"/>
  <c r="Q3910" i="2"/>
  <c r="P3910" i="2"/>
  <c r="O3910" i="2"/>
  <c r="N3910" i="2"/>
  <c r="G3910" i="2"/>
  <c r="R3909" i="2"/>
  <c r="Q3909" i="2"/>
  <c r="P3909" i="2"/>
  <c r="O3909" i="2"/>
  <c r="N3909" i="2"/>
  <c r="G3909" i="2"/>
  <c r="R3908" i="2"/>
  <c r="Q3908" i="2"/>
  <c r="P3908" i="2"/>
  <c r="O3908" i="2"/>
  <c r="N3908" i="2"/>
  <c r="G3908" i="2"/>
  <c r="R3907" i="2"/>
  <c r="Q3907" i="2"/>
  <c r="P3907" i="2"/>
  <c r="O3907" i="2"/>
  <c r="N3907" i="2"/>
  <c r="G3907" i="2"/>
  <c r="R3906" i="2"/>
  <c r="Q3906" i="2"/>
  <c r="P3906" i="2"/>
  <c r="O3906" i="2"/>
  <c r="N3906" i="2"/>
  <c r="G3906" i="2"/>
  <c r="R3905" i="2"/>
  <c r="Q3905" i="2"/>
  <c r="P3905" i="2"/>
  <c r="O3905" i="2"/>
  <c r="N3905" i="2"/>
  <c r="G3905" i="2"/>
  <c r="R3904" i="2"/>
  <c r="Q3904" i="2"/>
  <c r="P3904" i="2"/>
  <c r="O3904" i="2"/>
  <c r="N3904" i="2"/>
  <c r="G3904" i="2"/>
  <c r="R3903" i="2"/>
  <c r="Q3903" i="2"/>
  <c r="P3903" i="2"/>
  <c r="O3903" i="2"/>
  <c r="N3903" i="2"/>
  <c r="G3903" i="2"/>
  <c r="R3902" i="2"/>
  <c r="Q3902" i="2"/>
  <c r="P3902" i="2"/>
  <c r="O3902" i="2"/>
  <c r="N3902" i="2"/>
  <c r="G3902" i="2"/>
  <c r="R3901" i="2"/>
  <c r="Q3901" i="2"/>
  <c r="P3901" i="2"/>
  <c r="O3901" i="2"/>
  <c r="N3901" i="2"/>
  <c r="G3901" i="2"/>
  <c r="R3900" i="2"/>
  <c r="Q3900" i="2"/>
  <c r="P3900" i="2"/>
  <c r="O3900" i="2"/>
  <c r="N3900" i="2"/>
  <c r="G3900" i="2"/>
  <c r="R3899" i="2"/>
  <c r="Q3899" i="2"/>
  <c r="P3899" i="2"/>
  <c r="O3899" i="2"/>
  <c r="N3899" i="2"/>
  <c r="G3899" i="2"/>
  <c r="R3898" i="2"/>
  <c r="Q3898" i="2"/>
  <c r="P3898" i="2"/>
  <c r="O3898" i="2"/>
  <c r="N3898" i="2"/>
  <c r="G3898" i="2"/>
  <c r="R3897" i="2"/>
  <c r="Q3897" i="2"/>
  <c r="P3897" i="2"/>
  <c r="O3897" i="2"/>
  <c r="N3897" i="2"/>
  <c r="G3897" i="2"/>
  <c r="R3896" i="2"/>
  <c r="Q3896" i="2"/>
  <c r="P3896" i="2"/>
  <c r="O3896" i="2"/>
  <c r="N3896" i="2"/>
  <c r="G3896" i="2"/>
  <c r="R3895" i="2"/>
  <c r="Q3895" i="2"/>
  <c r="P3895" i="2"/>
  <c r="O3895" i="2"/>
  <c r="N3895" i="2"/>
  <c r="G3895" i="2"/>
  <c r="R3894" i="2"/>
  <c r="Q3894" i="2"/>
  <c r="P3894" i="2"/>
  <c r="O3894" i="2"/>
  <c r="N3894" i="2"/>
  <c r="G3894" i="2"/>
  <c r="R3893" i="2"/>
  <c r="Q3893" i="2"/>
  <c r="P3893" i="2"/>
  <c r="O3893" i="2"/>
  <c r="N3893" i="2"/>
  <c r="G3893" i="2"/>
  <c r="R3892" i="2"/>
  <c r="Q3892" i="2"/>
  <c r="P3892" i="2"/>
  <c r="O3892" i="2"/>
  <c r="N3892" i="2"/>
  <c r="G3892" i="2"/>
  <c r="R3891" i="2"/>
  <c r="Q3891" i="2"/>
  <c r="P3891" i="2"/>
  <c r="O3891" i="2"/>
  <c r="N3891" i="2"/>
  <c r="G3891" i="2"/>
  <c r="R3890" i="2"/>
  <c r="Q3890" i="2"/>
  <c r="P3890" i="2"/>
  <c r="O3890" i="2"/>
  <c r="N3890" i="2"/>
  <c r="G3890" i="2"/>
  <c r="R3889" i="2"/>
  <c r="Q3889" i="2"/>
  <c r="P3889" i="2"/>
  <c r="O3889" i="2"/>
  <c r="N3889" i="2"/>
  <c r="G3889" i="2"/>
  <c r="R3888" i="2"/>
  <c r="Q3888" i="2"/>
  <c r="P3888" i="2"/>
  <c r="O3888" i="2"/>
  <c r="N3888" i="2"/>
  <c r="G3888" i="2"/>
  <c r="R3887" i="2"/>
  <c r="Q3887" i="2"/>
  <c r="P3887" i="2"/>
  <c r="O3887" i="2"/>
  <c r="N3887" i="2"/>
  <c r="G3887" i="2"/>
  <c r="R3886" i="2"/>
  <c r="Q3886" i="2"/>
  <c r="P3886" i="2"/>
  <c r="O3886" i="2"/>
  <c r="N3886" i="2"/>
  <c r="G3886" i="2"/>
  <c r="R3885" i="2"/>
  <c r="Q3885" i="2"/>
  <c r="P3885" i="2"/>
  <c r="O3885" i="2"/>
  <c r="N3885" i="2"/>
  <c r="G3885" i="2"/>
  <c r="R3884" i="2"/>
  <c r="Q3884" i="2"/>
  <c r="P3884" i="2"/>
  <c r="O3884" i="2"/>
  <c r="N3884" i="2"/>
  <c r="G3884" i="2"/>
  <c r="R3883" i="2"/>
  <c r="Q3883" i="2"/>
  <c r="P3883" i="2"/>
  <c r="O3883" i="2"/>
  <c r="N3883" i="2"/>
  <c r="G3883" i="2"/>
  <c r="R3882" i="2"/>
  <c r="Q3882" i="2"/>
  <c r="P3882" i="2"/>
  <c r="O3882" i="2"/>
  <c r="N3882" i="2"/>
  <c r="G3882" i="2"/>
  <c r="R3881" i="2"/>
  <c r="Q3881" i="2"/>
  <c r="P3881" i="2"/>
  <c r="O3881" i="2"/>
  <c r="N3881" i="2"/>
  <c r="G3881" i="2"/>
  <c r="R3880" i="2"/>
  <c r="Q3880" i="2"/>
  <c r="P3880" i="2"/>
  <c r="O3880" i="2"/>
  <c r="N3880" i="2"/>
  <c r="G3880" i="2"/>
  <c r="R3879" i="2"/>
  <c r="Q3879" i="2"/>
  <c r="P3879" i="2"/>
  <c r="O3879" i="2"/>
  <c r="N3879" i="2"/>
  <c r="G3879" i="2"/>
  <c r="R3878" i="2"/>
  <c r="Q3878" i="2"/>
  <c r="P3878" i="2"/>
  <c r="O3878" i="2"/>
  <c r="N3878" i="2"/>
  <c r="G3878" i="2"/>
  <c r="R3877" i="2"/>
  <c r="Q3877" i="2"/>
  <c r="P3877" i="2"/>
  <c r="O3877" i="2"/>
  <c r="N3877" i="2"/>
  <c r="G3877" i="2"/>
  <c r="R3876" i="2"/>
  <c r="Q3876" i="2"/>
  <c r="P3876" i="2"/>
  <c r="O3876" i="2"/>
  <c r="N3876" i="2"/>
  <c r="G3876" i="2"/>
  <c r="R3875" i="2"/>
  <c r="Q3875" i="2"/>
  <c r="P3875" i="2"/>
  <c r="O3875" i="2"/>
  <c r="N3875" i="2"/>
  <c r="G3875" i="2"/>
  <c r="R3874" i="2"/>
  <c r="Q3874" i="2"/>
  <c r="P3874" i="2"/>
  <c r="O3874" i="2"/>
  <c r="N3874" i="2"/>
  <c r="G3874" i="2"/>
  <c r="R3873" i="2"/>
  <c r="Q3873" i="2"/>
  <c r="P3873" i="2"/>
  <c r="O3873" i="2"/>
  <c r="N3873" i="2"/>
  <c r="G3873" i="2"/>
  <c r="R3872" i="2"/>
  <c r="Q3872" i="2"/>
  <c r="P3872" i="2"/>
  <c r="O3872" i="2"/>
  <c r="N3872" i="2"/>
  <c r="G3872" i="2"/>
  <c r="R3871" i="2"/>
  <c r="Q3871" i="2"/>
  <c r="P3871" i="2"/>
  <c r="O3871" i="2"/>
  <c r="N3871" i="2"/>
  <c r="G3871" i="2"/>
  <c r="R3870" i="2"/>
  <c r="Q3870" i="2"/>
  <c r="P3870" i="2"/>
  <c r="O3870" i="2"/>
  <c r="N3870" i="2"/>
  <c r="G3870" i="2"/>
  <c r="R3869" i="2"/>
  <c r="Q3869" i="2"/>
  <c r="P3869" i="2"/>
  <c r="O3869" i="2"/>
  <c r="N3869" i="2"/>
  <c r="G3869" i="2"/>
  <c r="R3868" i="2"/>
  <c r="Q3868" i="2"/>
  <c r="P3868" i="2"/>
  <c r="O3868" i="2"/>
  <c r="N3868" i="2"/>
  <c r="G3868" i="2"/>
  <c r="R3867" i="2"/>
  <c r="Q3867" i="2"/>
  <c r="P3867" i="2"/>
  <c r="O3867" i="2"/>
  <c r="N3867" i="2"/>
  <c r="G3867" i="2"/>
  <c r="R3866" i="2"/>
  <c r="Q3866" i="2"/>
  <c r="P3866" i="2"/>
  <c r="O3866" i="2"/>
  <c r="N3866" i="2"/>
  <c r="G3866" i="2"/>
  <c r="R3865" i="2"/>
  <c r="Q3865" i="2"/>
  <c r="P3865" i="2"/>
  <c r="O3865" i="2"/>
  <c r="N3865" i="2"/>
  <c r="G3865" i="2"/>
  <c r="R3864" i="2"/>
  <c r="Q3864" i="2"/>
  <c r="P3864" i="2"/>
  <c r="O3864" i="2"/>
  <c r="N3864" i="2"/>
  <c r="G3864" i="2"/>
  <c r="R3863" i="2"/>
  <c r="Q3863" i="2"/>
  <c r="P3863" i="2"/>
  <c r="O3863" i="2"/>
  <c r="N3863" i="2"/>
  <c r="G3863" i="2"/>
  <c r="R3862" i="2"/>
  <c r="Q3862" i="2"/>
  <c r="P3862" i="2"/>
  <c r="O3862" i="2"/>
  <c r="N3862" i="2"/>
  <c r="G3862" i="2"/>
  <c r="R3861" i="2"/>
  <c r="Q3861" i="2"/>
  <c r="P3861" i="2"/>
  <c r="O3861" i="2"/>
  <c r="N3861" i="2"/>
  <c r="G3861" i="2"/>
  <c r="R3860" i="2"/>
  <c r="Q3860" i="2"/>
  <c r="P3860" i="2"/>
  <c r="O3860" i="2"/>
  <c r="N3860" i="2"/>
  <c r="G3860" i="2"/>
  <c r="R3859" i="2"/>
  <c r="Q3859" i="2"/>
  <c r="P3859" i="2"/>
  <c r="O3859" i="2"/>
  <c r="N3859" i="2"/>
  <c r="G3859" i="2"/>
  <c r="R3858" i="2"/>
  <c r="Q3858" i="2"/>
  <c r="P3858" i="2"/>
  <c r="O3858" i="2"/>
  <c r="N3858" i="2"/>
  <c r="G3858" i="2"/>
  <c r="R3857" i="2"/>
  <c r="Q3857" i="2"/>
  <c r="P3857" i="2"/>
  <c r="O3857" i="2"/>
  <c r="N3857" i="2"/>
  <c r="G3857" i="2"/>
  <c r="R3856" i="2"/>
  <c r="Q3856" i="2"/>
  <c r="P3856" i="2"/>
  <c r="O3856" i="2"/>
  <c r="N3856" i="2"/>
  <c r="G3856" i="2"/>
  <c r="R3855" i="2"/>
  <c r="Q3855" i="2"/>
  <c r="P3855" i="2"/>
  <c r="O3855" i="2"/>
  <c r="N3855" i="2"/>
  <c r="G3855" i="2"/>
  <c r="R3854" i="2"/>
  <c r="Q3854" i="2"/>
  <c r="P3854" i="2"/>
  <c r="O3854" i="2"/>
  <c r="N3854" i="2"/>
  <c r="G3854" i="2"/>
  <c r="R3853" i="2"/>
  <c r="Q3853" i="2"/>
  <c r="P3853" i="2"/>
  <c r="O3853" i="2"/>
  <c r="N3853" i="2"/>
  <c r="G3853" i="2"/>
  <c r="R3852" i="2"/>
  <c r="Q3852" i="2"/>
  <c r="P3852" i="2"/>
  <c r="O3852" i="2"/>
  <c r="N3852" i="2"/>
  <c r="G3852" i="2"/>
  <c r="R3851" i="2"/>
  <c r="Q3851" i="2"/>
  <c r="P3851" i="2"/>
  <c r="O3851" i="2"/>
  <c r="N3851" i="2"/>
  <c r="G3851" i="2"/>
  <c r="R3850" i="2"/>
  <c r="Q3850" i="2"/>
  <c r="P3850" i="2"/>
  <c r="O3850" i="2"/>
  <c r="N3850" i="2"/>
  <c r="G3850" i="2"/>
  <c r="R3849" i="2"/>
  <c r="Q3849" i="2"/>
  <c r="P3849" i="2"/>
  <c r="O3849" i="2"/>
  <c r="N3849" i="2"/>
  <c r="G3849" i="2"/>
  <c r="R3848" i="2"/>
  <c r="Q3848" i="2"/>
  <c r="P3848" i="2"/>
  <c r="O3848" i="2"/>
  <c r="N3848" i="2"/>
  <c r="G3848" i="2"/>
  <c r="R3847" i="2"/>
  <c r="Q3847" i="2"/>
  <c r="P3847" i="2"/>
  <c r="O3847" i="2"/>
  <c r="N3847" i="2"/>
  <c r="G3847" i="2"/>
  <c r="R3846" i="2"/>
  <c r="Q3846" i="2"/>
  <c r="P3846" i="2"/>
  <c r="O3846" i="2"/>
  <c r="N3846" i="2"/>
  <c r="G3846" i="2"/>
  <c r="R3845" i="2"/>
  <c r="Q3845" i="2"/>
  <c r="P3845" i="2"/>
  <c r="O3845" i="2"/>
  <c r="N3845" i="2"/>
  <c r="G3845" i="2"/>
  <c r="R3844" i="2"/>
  <c r="Q3844" i="2"/>
  <c r="P3844" i="2"/>
  <c r="O3844" i="2"/>
  <c r="N3844" i="2"/>
  <c r="G3844" i="2"/>
  <c r="R3843" i="2"/>
  <c r="Q3843" i="2"/>
  <c r="P3843" i="2"/>
  <c r="O3843" i="2"/>
  <c r="N3843" i="2"/>
  <c r="G3843" i="2"/>
  <c r="R3842" i="2"/>
  <c r="Q3842" i="2"/>
  <c r="P3842" i="2"/>
  <c r="O3842" i="2"/>
  <c r="N3842" i="2"/>
  <c r="G3842" i="2"/>
  <c r="R3841" i="2"/>
  <c r="Q3841" i="2"/>
  <c r="P3841" i="2"/>
  <c r="O3841" i="2"/>
  <c r="N3841" i="2"/>
  <c r="G3841" i="2"/>
  <c r="R3840" i="2"/>
  <c r="Q3840" i="2"/>
  <c r="P3840" i="2"/>
  <c r="O3840" i="2"/>
  <c r="N3840" i="2"/>
  <c r="G3840" i="2"/>
  <c r="R3839" i="2"/>
  <c r="Q3839" i="2"/>
  <c r="P3839" i="2"/>
  <c r="O3839" i="2"/>
  <c r="N3839" i="2"/>
  <c r="G3839" i="2"/>
  <c r="R3838" i="2"/>
  <c r="Q3838" i="2"/>
  <c r="P3838" i="2"/>
  <c r="O3838" i="2"/>
  <c r="N3838" i="2"/>
  <c r="G3838" i="2"/>
  <c r="R3837" i="2"/>
  <c r="Q3837" i="2"/>
  <c r="P3837" i="2"/>
  <c r="O3837" i="2"/>
  <c r="N3837" i="2"/>
  <c r="G3837" i="2"/>
  <c r="R3836" i="2"/>
  <c r="Q3836" i="2"/>
  <c r="P3836" i="2"/>
  <c r="O3836" i="2"/>
  <c r="N3836" i="2"/>
  <c r="G3836" i="2"/>
  <c r="R3835" i="2"/>
  <c r="Q3835" i="2"/>
  <c r="P3835" i="2"/>
  <c r="O3835" i="2"/>
  <c r="N3835" i="2"/>
  <c r="G3835" i="2"/>
  <c r="R3834" i="2"/>
  <c r="Q3834" i="2"/>
  <c r="P3834" i="2"/>
  <c r="O3834" i="2"/>
  <c r="N3834" i="2"/>
  <c r="G3834" i="2"/>
  <c r="R3833" i="2"/>
  <c r="Q3833" i="2"/>
  <c r="P3833" i="2"/>
  <c r="O3833" i="2"/>
  <c r="N3833" i="2"/>
  <c r="G3833" i="2"/>
  <c r="R3832" i="2"/>
  <c r="Q3832" i="2"/>
  <c r="P3832" i="2"/>
  <c r="O3832" i="2"/>
  <c r="N3832" i="2"/>
  <c r="G3832" i="2"/>
  <c r="R3831" i="2"/>
  <c r="Q3831" i="2"/>
  <c r="P3831" i="2"/>
  <c r="O3831" i="2"/>
  <c r="N3831" i="2"/>
  <c r="G3831" i="2"/>
  <c r="R3830" i="2"/>
  <c r="Q3830" i="2"/>
  <c r="P3830" i="2"/>
  <c r="O3830" i="2"/>
  <c r="N3830" i="2"/>
  <c r="G3830" i="2"/>
  <c r="R3829" i="2"/>
  <c r="Q3829" i="2"/>
  <c r="P3829" i="2"/>
  <c r="O3829" i="2"/>
  <c r="N3829" i="2"/>
  <c r="G3829" i="2"/>
  <c r="R3828" i="2"/>
  <c r="Q3828" i="2"/>
  <c r="P3828" i="2"/>
  <c r="O3828" i="2"/>
  <c r="N3828" i="2"/>
  <c r="G3828" i="2"/>
  <c r="R3827" i="2"/>
  <c r="Q3827" i="2"/>
  <c r="P3827" i="2"/>
  <c r="O3827" i="2"/>
  <c r="N3827" i="2"/>
  <c r="G3827" i="2"/>
  <c r="R3826" i="2"/>
  <c r="Q3826" i="2"/>
  <c r="P3826" i="2"/>
  <c r="O3826" i="2"/>
  <c r="N3826" i="2"/>
  <c r="G3826" i="2"/>
  <c r="R3825" i="2"/>
  <c r="Q3825" i="2"/>
  <c r="P3825" i="2"/>
  <c r="O3825" i="2"/>
  <c r="N3825" i="2"/>
  <c r="G3825" i="2"/>
  <c r="R3824" i="2"/>
  <c r="Q3824" i="2"/>
  <c r="P3824" i="2"/>
  <c r="O3824" i="2"/>
  <c r="N3824" i="2"/>
  <c r="G3824" i="2"/>
  <c r="R3823" i="2"/>
  <c r="Q3823" i="2"/>
  <c r="P3823" i="2"/>
  <c r="O3823" i="2"/>
  <c r="N3823" i="2"/>
  <c r="G3823" i="2"/>
  <c r="R3822" i="2"/>
  <c r="Q3822" i="2"/>
  <c r="P3822" i="2"/>
  <c r="O3822" i="2"/>
  <c r="N3822" i="2"/>
  <c r="G3822" i="2"/>
  <c r="R3821" i="2"/>
  <c r="Q3821" i="2"/>
  <c r="P3821" i="2"/>
  <c r="O3821" i="2"/>
  <c r="N3821" i="2"/>
  <c r="G3821" i="2"/>
  <c r="R3820" i="2"/>
  <c r="Q3820" i="2"/>
  <c r="P3820" i="2"/>
  <c r="O3820" i="2"/>
  <c r="N3820" i="2"/>
  <c r="G3820" i="2"/>
  <c r="R3819" i="2"/>
  <c r="Q3819" i="2"/>
  <c r="P3819" i="2"/>
  <c r="O3819" i="2"/>
  <c r="N3819" i="2"/>
  <c r="G3819" i="2"/>
  <c r="R3818" i="2"/>
  <c r="Q3818" i="2"/>
  <c r="P3818" i="2"/>
  <c r="O3818" i="2"/>
  <c r="N3818" i="2"/>
  <c r="G3818" i="2"/>
  <c r="R3817" i="2"/>
  <c r="Q3817" i="2"/>
  <c r="P3817" i="2"/>
  <c r="O3817" i="2"/>
  <c r="N3817" i="2"/>
  <c r="G3817" i="2"/>
  <c r="R3816" i="2"/>
  <c r="Q3816" i="2"/>
  <c r="P3816" i="2"/>
  <c r="O3816" i="2"/>
  <c r="N3816" i="2"/>
  <c r="G3816" i="2"/>
  <c r="R3815" i="2"/>
  <c r="Q3815" i="2"/>
  <c r="P3815" i="2"/>
  <c r="O3815" i="2"/>
  <c r="N3815" i="2"/>
  <c r="G3815" i="2"/>
  <c r="R3814" i="2"/>
  <c r="Q3814" i="2"/>
  <c r="P3814" i="2"/>
  <c r="O3814" i="2"/>
  <c r="N3814" i="2"/>
  <c r="G3814" i="2"/>
  <c r="R3813" i="2"/>
  <c r="Q3813" i="2"/>
  <c r="P3813" i="2"/>
  <c r="O3813" i="2"/>
  <c r="N3813" i="2"/>
  <c r="G3813" i="2"/>
  <c r="R3812" i="2"/>
  <c r="Q3812" i="2"/>
  <c r="P3812" i="2"/>
  <c r="O3812" i="2"/>
  <c r="N3812" i="2"/>
  <c r="G3812" i="2"/>
  <c r="R3811" i="2"/>
  <c r="Q3811" i="2"/>
  <c r="P3811" i="2"/>
  <c r="O3811" i="2"/>
  <c r="N3811" i="2"/>
  <c r="G3811" i="2"/>
  <c r="R3810" i="2"/>
  <c r="Q3810" i="2"/>
  <c r="P3810" i="2"/>
  <c r="O3810" i="2"/>
  <c r="N3810" i="2"/>
  <c r="G3810" i="2"/>
  <c r="R3809" i="2"/>
  <c r="Q3809" i="2"/>
  <c r="P3809" i="2"/>
  <c r="O3809" i="2"/>
  <c r="N3809" i="2"/>
  <c r="G3809" i="2"/>
  <c r="R3808" i="2"/>
  <c r="Q3808" i="2"/>
  <c r="P3808" i="2"/>
  <c r="O3808" i="2"/>
  <c r="N3808" i="2"/>
  <c r="G3808" i="2"/>
  <c r="R3807" i="2"/>
  <c r="Q3807" i="2"/>
  <c r="P3807" i="2"/>
  <c r="O3807" i="2"/>
  <c r="N3807" i="2"/>
  <c r="G3807" i="2"/>
  <c r="R3806" i="2"/>
  <c r="Q3806" i="2"/>
  <c r="P3806" i="2"/>
  <c r="O3806" i="2"/>
  <c r="N3806" i="2"/>
  <c r="G3806" i="2"/>
  <c r="R3805" i="2"/>
  <c r="Q3805" i="2"/>
  <c r="P3805" i="2"/>
  <c r="O3805" i="2"/>
  <c r="N3805" i="2"/>
  <c r="G3805" i="2"/>
  <c r="R3804" i="2"/>
  <c r="Q3804" i="2"/>
  <c r="P3804" i="2"/>
  <c r="O3804" i="2"/>
  <c r="N3804" i="2"/>
  <c r="G3804" i="2"/>
  <c r="R3803" i="2"/>
  <c r="Q3803" i="2"/>
  <c r="P3803" i="2"/>
  <c r="O3803" i="2"/>
  <c r="N3803" i="2"/>
  <c r="G3803" i="2"/>
  <c r="R3802" i="2"/>
  <c r="Q3802" i="2"/>
  <c r="P3802" i="2"/>
  <c r="O3802" i="2"/>
  <c r="N3802" i="2"/>
  <c r="G3802" i="2"/>
  <c r="R3801" i="2"/>
  <c r="Q3801" i="2"/>
  <c r="P3801" i="2"/>
  <c r="O3801" i="2"/>
  <c r="N3801" i="2"/>
  <c r="G3801" i="2"/>
  <c r="R3800" i="2"/>
  <c r="Q3800" i="2"/>
  <c r="P3800" i="2"/>
  <c r="O3800" i="2"/>
  <c r="N3800" i="2"/>
  <c r="G3800" i="2"/>
  <c r="R3799" i="2"/>
  <c r="Q3799" i="2"/>
  <c r="P3799" i="2"/>
  <c r="O3799" i="2"/>
  <c r="N3799" i="2"/>
  <c r="G3799" i="2"/>
  <c r="R3798" i="2"/>
  <c r="Q3798" i="2"/>
  <c r="P3798" i="2"/>
  <c r="O3798" i="2"/>
  <c r="N3798" i="2"/>
  <c r="G3798" i="2"/>
  <c r="R3797" i="2"/>
  <c r="Q3797" i="2"/>
  <c r="P3797" i="2"/>
  <c r="O3797" i="2"/>
  <c r="N3797" i="2"/>
  <c r="G3797" i="2"/>
  <c r="R3796" i="2"/>
  <c r="Q3796" i="2"/>
  <c r="P3796" i="2"/>
  <c r="O3796" i="2"/>
  <c r="N3796" i="2"/>
  <c r="G3796" i="2"/>
  <c r="R3795" i="2"/>
  <c r="Q3795" i="2"/>
  <c r="P3795" i="2"/>
  <c r="O3795" i="2"/>
  <c r="N3795" i="2"/>
  <c r="G3795" i="2"/>
  <c r="R3794" i="2"/>
  <c r="Q3794" i="2"/>
  <c r="P3794" i="2"/>
  <c r="O3794" i="2"/>
  <c r="N3794" i="2"/>
  <c r="G3794" i="2"/>
  <c r="R3793" i="2"/>
  <c r="Q3793" i="2"/>
  <c r="P3793" i="2"/>
  <c r="O3793" i="2"/>
  <c r="N3793" i="2"/>
  <c r="G3793" i="2"/>
  <c r="R3792" i="2"/>
  <c r="Q3792" i="2"/>
  <c r="P3792" i="2"/>
  <c r="O3792" i="2"/>
  <c r="N3792" i="2"/>
  <c r="G3792" i="2"/>
  <c r="R3791" i="2"/>
  <c r="Q3791" i="2"/>
  <c r="P3791" i="2"/>
  <c r="O3791" i="2"/>
  <c r="N3791" i="2"/>
  <c r="G3791" i="2"/>
  <c r="R3790" i="2"/>
  <c r="Q3790" i="2"/>
  <c r="P3790" i="2"/>
  <c r="O3790" i="2"/>
  <c r="N3790" i="2"/>
  <c r="G3790" i="2"/>
  <c r="R3789" i="2"/>
  <c r="Q3789" i="2"/>
  <c r="P3789" i="2"/>
  <c r="O3789" i="2"/>
  <c r="N3789" i="2"/>
  <c r="G3789" i="2"/>
  <c r="R3788" i="2"/>
  <c r="Q3788" i="2"/>
  <c r="P3788" i="2"/>
  <c r="O3788" i="2"/>
  <c r="N3788" i="2"/>
  <c r="G3788" i="2"/>
  <c r="R3787" i="2"/>
  <c r="Q3787" i="2"/>
  <c r="P3787" i="2"/>
  <c r="O3787" i="2"/>
  <c r="N3787" i="2"/>
  <c r="G3787" i="2"/>
  <c r="R3786" i="2"/>
  <c r="Q3786" i="2"/>
  <c r="P3786" i="2"/>
  <c r="O3786" i="2"/>
  <c r="N3786" i="2"/>
  <c r="G3786" i="2"/>
  <c r="R3785" i="2"/>
  <c r="Q3785" i="2"/>
  <c r="P3785" i="2"/>
  <c r="O3785" i="2"/>
  <c r="N3785" i="2"/>
  <c r="G3785" i="2"/>
  <c r="R3784" i="2"/>
  <c r="Q3784" i="2"/>
  <c r="P3784" i="2"/>
  <c r="O3784" i="2"/>
  <c r="N3784" i="2"/>
  <c r="G3784" i="2"/>
  <c r="R3783" i="2"/>
  <c r="Q3783" i="2"/>
  <c r="P3783" i="2"/>
  <c r="O3783" i="2"/>
  <c r="N3783" i="2"/>
  <c r="G3783" i="2"/>
  <c r="R3782" i="2"/>
  <c r="Q3782" i="2"/>
  <c r="P3782" i="2"/>
  <c r="O3782" i="2"/>
  <c r="N3782" i="2"/>
  <c r="G3782" i="2"/>
  <c r="R3781" i="2"/>
  <c r="Q3781" i="2"/>
  <c r="P3781" i="2"/>
  <c r="O3781" i="2"/>
  <c r="N3781" i="2"/>
  <c r="G3781" i="2"/>
  <c r="R3780" i="2"/>
  <c r="Q3780" i="2"/>
  <c r="P3780" i="2"/>
  <c r="O3780" i="2"/>
  <c r="N3780" i="2"/>
  <c r="G3780" i="2"/>
  <c r="R3779" i="2"/>
  <c r="Q3779" i="2"/>
  <c r="P3779" i="2"/>
  <c r="O3779" i="2"/>
  <c r="N3779" i="2"/>
  <c r="G3779" i="2"/>
  <c r="R3778" i="2"/>
  <c r="Q3778" i="2"/>
  <c r="P3778" i="2"/>
  <c r="O3778" i="2"/>
  <c r="N3778" i="2"/>
  <c r="G3778" i="2"/>
  <c r="R3777" i="2"/>
  <c r="Q3777" i="2"/>
  <c r="P3777" i="2"/>
  <c r="O3777" i="2"/>
  <c r="N3777" i="2"/>
  <c r="G3777" i="2"/>
  <c r="R3776" i="2"/>
  <c r="Q3776" i="2"/>
  <c r="P3776" i="2"/>
  <c r="O3776" i="2"/>
  <c r="N3776" i="2"/>
  <c r="G3776" i="2"/>
  <c r="R3775" i="2"/>
  <c r="Q3775" i="2"/>
  <c r="P3775" i="2"/>
  <c r="O3775" i="2"/>
  <c r="N3775" i="2"/>
  <c r="G3775" i="2"/>
  <c r="R3774" i="2"/>
  <c r="Q3774" i="2"/>
  <c r="P3774" i="2"/>
  <c r="O3774" i="2"/>
  <c r="N3774" i="2"/>
  <c r="G3774" i="2"/>
  <c r="R3773" i="2"/>
  <c r="Q3773" i="2"/>
  <c r="P3773" i="2"/>
  <c r="O3773" i="2"/>
  <c r="N3773" i="2"/>
  <c r="G3773" i="2"/>
  <c r="R3772" i="2"/>
  <c r="Q3772" i="2"/>
  <c r="P3772" i="2"/>
  <c r="O3772" i="2"/>
  <c r="N3772" i="2"/>
  <c r="G3772" i="2"/>
  <c r="R3771" i="2"/>
  <c r="Q3771" i="2"/>
  <c r="P3771" i="2"/>
  <c r="O3771" i="2"/>
  <c r="N3771" i="2"/>
  <c r="G3771" i="2"/>
  <c r="R3770" i="2"/>
  <c r="Q3770" i="2"/>
  <c r="P3770" i="2"/>
  <c r="O3770" i="2"/>
  <c r="N3770" i="2"/>
  <c r="G3770" i="2"/>
  <c r="R3769" i="2"/>
  <c r="Q3769" i="2"/>
  <c r="P3769" i="2"/>
  <c r="O3769" i="2"/>
  <c r="N3769" i="2"/>
  <c r="G3769" i="2"/>
  <c r="R3768" i="2"/>
  <c r="Q3768" i="2"/>
  <c r="P3768" i="2"/>
  <c r="O3768" i="2"/>
  <c r="N3768" i="2"/>
  <c r="G3768" i="2"/>
  <c r="R3767" i="2"/>
  <c r="Q3767" i="2"/>
  <c r="P3767" i="2"/>
  <c r="O3767" i="2"/>
  <c r="N3767" i="2"/>
  <c r="G3767" i="2"/>
  <c r="R3766" i="2"/>
  <c r="Q3766" i="2"/>
  <c r="P3766" i="2"/>
  <c r="O3766" i="2"/>
  <c r="N3766" i="2"/>
  <c r="G3766" i="2"/>
  <c r="R3765" i="2"/>
  <c r="Q3765" i="2"/>
  <c r="P3765" i="2"/>
  <c r="O3765" i="2"/>
  <c r="N3765" i="2"/>
  <c r="G3765" i="2"/>
  <c r="R3764" i="2"/>
  <c r="Q3764" i="2"/>
  <c r="P3764" i="2"/>
  <c r="O3764" i="2"/>
  <c r="N3764" i="2"/>
  <c r="G3764" i="2"/>
  <c r="R3763" i="2"/>
  <c r="Q3763" i="2"/>
  <c r="P3763" i="2"/>
  <c r="O3763" i="2"/>
  <c r="N3763" i="2"/>
  <c r="G3763" i="2"/>
  <c r="R3762" i="2"/>
  <c r="Q3762" i="2"/>
  <c r="P3762" i="2"/>
  <c r="O3762" i="2"/>
  <c r="N3762" i="2"/>
  <c r="G3762" i="2"/>
  <c r="R3761" i="2"/>
  <c r="Q3761" i="2"/>
  <c r="P3761" i="2"/>
  <c r="O3761" i="2"/>
  <c r="N3761" i="2"/>
  <c r="G3761" i="2"/>
  <c r="R3760" i="2"/>
  <c r="Q3760" i="2"/>
  <c r="P3760" i="2"/>
  <c r="O3760" i="2"/>
  <c r="N3760" i="2"/>
  <c r="G3760" i="2"/>
  <c r="R3759" i="2"/>
  <c r="Q3759" i="2"/>
  <c r="P3759" i="2"/>
  <c r="O3759" i="2"/>
  <c r="N3759" i="2"/>
  <c r="G3759" i="2"/>
  <c r="R3758" i="2"/>
  <c r="Q3758" i="2"/>
  <c r="P3758" i="2"/>
  <c r="O3758" i="2"/>
  <c r="N3758" i="2"/>
  <c r="G3758" i="2"/>
  <c r="R3757" i="2"/>
  <c r="Q3757" i="2"/>
  <c r="P3757" i="2"/>
  <c r="O3757" i="2"/>
  <c r="N3757" i="2"/>
  <c r="G3757" i="2"/>
  <c r="R3756" i="2"/>
  <c r="Q3756" i="2"/>
  <c r="P3756" i="2"/>
  <c r="O3756" i="2"/>
  <c r="N3756" i="2"/>
  <c r="G3756" i="2"/>
  <c r="R3755" i="2"/>
  <c r="Q3755" i="2"/>
  <c r="P3755" i="2"/>
  <c r="O3755" i="2"/>
  <c r="N3755" i="2"/>
  <c r="G3755" i="2"/>
  <c r="R3754" i="2"/>
  <c r="Q3754" i="2"/>
  <c r="P3754" i="2"/>
  <c r="O3754" i="2"/>
  <c r="N3754" i="2"/>
  <c r="G3754" i="2"/>
  <c r="R3753" i="2"/>
  <c r="Q3753" i="2"/>
  <c r="P3753" i="2"/>
  <c r="O3753" i="2"/>
  <c r="N3753" i="2"/>
  <c r="G3753" i="2"/>
  <c r="R3752" i="2"/>
  <c r="Q3752" i="2"/>
  <c r="P3752" i="2"/>
  <c r="O3752" i="2"/>
  <c r="N3752" i="2"/>
  <c r="G3752" i="2"/>
  <c r="R3751" i="2"/>
  <c r="Q3751" i="2"/>
  <c r="P3751" i="2"/>
  <c r="O3751" i="2"/>
  <c r="N3751" i="2"/>
  <c r="G3751" i="2"/>
  <c r="R3750" i="2"/>
  <c r="Q3750" i="2"/>
  <c r="P3750" i="2"/>
  <c r="O3750" i="2"/>
  <c r="N3750" i="2"/>
  <c r="G3750" i="2"/>
  <c r="R3749" i="2"/>
  <c r="Q3749" i="2"/>
  <c r="P3749" i="2"/>
  <c r="O3749" i="2"/>
  <c r="N3749" i="2"/>
  <c r="G3749" i="2"/>
  <c r="R3748" i="2"/>
  <c r="Q3748" i="2"/>
  <c r="P3748" i="2"/>
  <c r="O3748" i="2"/>
  <c r="N3748" i="2"/>
  <c r="G3748" i="2"/>
  <c r="R3747" i="2"/>
  <c r="Q3747" i="2"/>
  <c r="P3747" i="2"/>
  <c r="O3747" i="2"/>
  <c r="N3747" i="2"/>
  <c r="G3747" i="2"/>
  <c r="R3746" i="2"/>
  <c r="Q3746" i="2"/>
  <c r="P3746" i="2"/>
  <c r="O3746" i="2"/>
  <c r="N3746" i="2"/>
  <c r="G3746" i="2"/>
  <c r="R3745" i="2"/>
  <c r="Q3745" i="2"/>
  <c r="P3745" i="2"/>
  <c r="O3745" i="2"/>
  <c r="N3745" i="2"/>
  <c r="G3745" i="2"/>
  <c r="R3744" i="2"/>
  <c r="Q3744" i="2"/>
  <c r="P3744" i="2"/>
  <c r="O3744" i="2"/>
  <c r="N3744" i="2"/>
  <c r="G3744" i="2"/>
  <c r="R3743" i="2"/>
  <c r="Q3743" i="2"/>
  <c r="P3743" i="2"/>
  <c r="O3743" i="2"/>
  <c r="N3743" i="2"/>
  <c r="G3743" i="2"/>
  <c r="R3742" i="2"/>
  <c r="Q3742" i="2"/>
  <c r="P3742" i="2"/>
  <c r="O3742" i="2"/>
  <c r="N3742" i="2"/>
  <c r="G3742" i="2"/>
  <c r="R3741" i="2"/>
  <c r="Q3741" i="2"/>
  <c r="P3741" i="2"/>
  <c r="O3741" i="2"/>
  <c r="N3741" i="2"/>
  <c r="G3741" i="2"/>
  <c r="R3740" i="2"/>
  <c r="Q3740" i="2"/>
  <c r="P3740" i="2"/>
  <c r="O3740" i="2"/>
  <c r="N3740" i="2"/>
  <c r="G3740" i="2"/>
  <c r="R3739" i="2"/>
  <c r="Q3739" i="2"/>
  <c r="P3739" i="2"/>
  <c r="O3739" i="2"/>
  <c r="N3739" i="2"/>
  <c r="G3739" i="2"/>
  <c r="R3738" i="2"/>
  <c r="Q3738" i="2"/>
  <c r="P3738" i="2"/>
  <c r="O3738" i="2"/>
  <c r="N3738" i="2"/>
  <c r="G3738" i="2"/>
  <c r="R3737" i="2"/>
  <c r="Q3737" i="2"/>
  <c r="P3737" i="2"/>
  <c r="O3737" i="2"/>
  <c r="N3737" i="2"/>
  <c r="G3737" i="2"/>
  <c r="R3736" i="2"/>
  <c r="Q3736" i="2"/>
  <c r="P3736" i="2"/>
  <c r="O3736" i="2"/>
  <c r="N3736" i="2"/>
  <c r="G3736" i="2"/>
  <c r="R3735" i="2"/>
  <c r="Q3735" i="2"/>
  <c r="P3735" i="2"/>
  <c r="O3735" i="2"/>
  <c r="N3735" i="2"/>
  <c r="G3735" i="2"/>
  <c r="R3734" i="2"/>
  <c r="Q3734" i="2"/>
  <c r="P3734" i="2"/>
  <c r="O3734" i="2"/>
  <c r="N3734" i="2"/>
  <c r="G3734" i="2"/>
  <c r="R3733" i="2"/>
  <c r="Q3733" i="2"/>
  <c r="P3733" i="2"/>
  <c r="O3733" i="2"/>
  <c r="N3733" i="2"/>
  <c r="G3733" i="2"/>
  <c r="R3732" i="2"/>
  <c r="Q3732" i="2"/>
  <c r="P3732" i="2"/>
  <c r="O3732" i="2"/>
  <c r="N3732" i="2"/>
  <c r="G3732" i="2"/>
  <c r="R3731" i="2"/>
  <c r="Q3731" i="2"/>
  <c r="P3731" i="2"/>
  <c r="O3731" i="2"/>
  <c r="N3731" i="2"/>
  <c r="G3731" i="2"/>
  <c r="R3730" i="2"/>
  <c r="Q3730" i="2"/>
  <c r="P3730" i="2"/>
  <c r="O3730" i="2"/>
  <c r="N3730" i="2"/>
  <c r="G3730" i="2"/>
  <c r="R3729" i="2"/>
  <c r="Q3729" i="2"/>
  <c r="P3729" i="2"/>
  <c r="O3729" i="2"/>
  <c r="N3729" i="2"/>
  <c r="G3729" i="2"/>
  <c r="R3728" i="2"/>
  <c r="Q3728" i="2"/>
  <c r="P3728" i="2"/>
  <c r="O3728" i="2"/>
  <c r="N3728" i="2"/>
  <c r="G3728" i="2"/>
  <c r="R3727" i="2"/>
  <c r="Q3727" i="2"/>
  <c r="P3727" i="2"/>
  <c r="O3727" i="2"/>
  <c r="N3727" i="2"/>
  <c r="G3727" i="2"/>
  <c r="R3726" i="2"/>
  <c r="Q3726" i="2"/>
  <c r="P3726" i="2"/>
  <c r="O3726" i="2"/>
  <c r="N3726" i="2"/>
  <c r="G3726" i="2"/>
  <c r="R3725" i="2"/>
  <c r="Q3725" i="2"/>
  <c r="P3725" i="2"/>
  <c r="O3725" i="2"/>
  <c r="N3725" i="2"/>
  <c r="G3725" i="2"/>
  <c r="R3724" i="2"/>
  <c r="Q3724" i="2"/>
  <c r="P3724" i="2"/>
  <c r="O3724" i="2"/>
  <c r="N3724" i="2"/>
  <c r="G3724" i="2"/>
  <c r="R3723" i="2"/>
  <c r="Q3723" i="2"/>
  <c r="P3723" i="2"/>
  <c r="O3723" i="2"/>
  <c r="N3723" i="2"/>
  <c r="G3723" i="2"/>
  <c r="R3722" i="2"/>
  <c r="Q3722" i="2"/>
  <c r="P3722" i="2"/>
  <c r="O3722" i="2"/>
  <c r="N3722" i="2"/>
  <c r="G3722" i="2"/>
  <c r="R3721" i="2"/>
  <c r="Q3721" i="2"/>
  <c r="P3721" i="2"/>
  <c r="O3721" i="2"/>
  <c r="N3721" i="2"/>
  <c r="G3721" i="2"/>
  <c r="R3720" i="2"/>
  <c r="Q3720" i="2"/>
  <c r="P3720" i="2"/>
  <c r="O3720" i="2"/>
  <c r="N3720" i="2"/>
  <c r="G3720" i="2"/>
  <c r="R3719" i="2"/>
  <c r="Q3719" i="2"/>
  <c r="P3719" i="2"/>
  <c r="O3719" i="2"/>
  <c r="N3719" i="2"/>
  <c r="G3719" i="2"/>
  <c r="R3718" i="2"/>
  <c r="Q3718" i="2"/>
  <c r="P3718" i="2"/>
  <c r="O3718" i="2"/>
  <c r="N3718" i="2"/>
  <c r="G3718" i="2"/>
  <c r="R3717" i="2"/>
  <c r="Q3717" i="2"/>
  <c r="P3717" i="2"/>
  <c r="O3717" i="2"/>
  <c r="N3717" i="2"/>
  <c r="G3717" i="2"/>
  <c r="R3716" i="2"/>
  <c r="Q3716" i="2"/>
  <c r="P3716" i="2"/>
  <c r="O3716" i="2"/>
  <c r="N3716" i="2"/>
  <c r="G3716" i="2"/>
  <c r="R3715" i="2"/>
  <c r="Q3715" i="2"/>
  <c r="P3715" i="2"/>
  <c r="O3715" i="2"/>
  <c r="N3715" i="2"/>
  <c r="G3715" i="2"/>
  <c r="R3714" i="2"/>
  <c r="Q3714" i="2"/>
  <c r="P3714" i="2"/>
  <c r="O3714" i="2"/>
  <c r="N3714" i="2"/>
  <c r="G3714" i="2"/>
  <c r="R3713" i="2"/>
  <c r="Q3713" i="2"/>
  <c r="P3713" i="2"/>
  <c r="O3713" i="2"/>
  <c r="N3713" i="2"/>
  <c r="G3713" i="2"/>
  <c r="R3712" i="2"/>
  <c r="Q3712" i="2"/>
  <c r="P3712" i="2"/>
  <c r="O3712" i="2"/>
  <c r="N3712" i="2"/>
  <c r="G3712" i="2"/>
  <c r="R3711" i="2"/>
  <c r="Q3711" i="2"/>
  <c r="P3711" i="2"/>
  <c r="O3711" i="2"/>
  <c r="N3711" i="2"/>
  <c r="G3711" i="2"/>
  <c r="R3710" i="2"/>
  <c r="Q3710" i="2"/>
  <c r="P3710" i="2"/>
  <c r="O3710" i="2"/>
  <c r="N3710" i="2"/>
  <c r="G3710" i="2"/>
  <c r="R3709" i="2"/>
  <c r="Q3709" i="2"/>
  <c r="P3709" i="2"/>
  <c r="O3709" i="2"/>
  <c r="N3709" i="2"/>
  <c r="G3709" i="2"/>
  <c r="R3708" i="2"/>
  <c r="Q3708" i="2"/>
  <c r="P3708" i="2"/>
  <c r="O3708" i="2"/>
  <c r="N3708" i="2"/>
  <c r="G3708" i="2"/>
  <c r="R3707" i="2"/>
  <c r="Q3707" i="2"/>
  <c r="P3707" i="2"/>
  <c r="O3707" i="2"/>
  <c r="N3707" i="2"/>
  <c r="G3707" i="2"/>
  <c r="R3706" i="2"/>
  <c r="Q3706" i="2"/>
  <c r="P3706" i="2"/>
  <c r="O3706" i="2"/>
  <c r="N3706" i="2"/>
  <c r="G3706" i="2"/>
  <c r="R3705" i="2"/>
  <c r="Q3705" i="2"/>
  <c r="P3705" i="2"/>
  <c r="O3705" i="2"/>
  <c r="N3705" i="2"/>
  <c r="G3705" i="2"/>
  <c r="R3704" i="2"/>
  <c r="Q3704" i="2"/>
  <c r="P3704" i="2"/>
  <c r="O3704" i="2"/>
  <c r="N3704" i="2"/>
  <c r="G3704" i="2"/>
  <c r="R3703" i="2"/>
  <c r="Q3703" i="2"/>
  <c r="P3703" i="2"/>
  <c r="O3703" i="2"/>
  <c r="N3703" i="2"/>
  <c r="G3703" i="2"/>
  <c r="R3702" i="2"/>
  <c r="Q3702" i="2"/>
  <c r="P3702" i="2"/>
  <c r="O3702" i="2"/>
  <c r="N3702" i="2"/>
  <c r="G3702" i="2"/>
  <c r="R3701" i="2"/>
  <c r="Q3701" i="2"/>
  <c r="P3701" i="2"/>
  <c r="O3701" i="2"/>
  <c r="N3701" i="2"/>
  <c r="G3701" i="2"/>
  <c r="R3700" i="2"/>
  <c r="Q3700" i="2"/>
  <c r="P3700" i="2"/>
  <c r="O3700" i="2"/>
  <c r="N3700" i="2"/>
  <c r="G3700" i="2"/>
  <c r="R3699" i="2"/>
  <c r="Q3699" i="2"/>
  <c r="P3699" i="2"/>
  <c r="O3699" i="2"/>
  <c r="N3699" i="2"/>
  <c r="G3699" i="2"/>
  <c r="R3698" i="2"/>
  <c r="Q3698" i="2"/>
  <c r="P3698" i="2"/>
  <c r="O3698" i="2"/>
  <c r="N3698" i="2"/>
  <c r="G3698" i="2"/>
  <c r="R3697" i="2"/>
  <c r="Q3697" i="2"/>
  <c r="P3697" i="2"/>
  <c r="O3697" i="2"/>
  <c r="N3697" i="2"/>
  <c r="G3697" i="2"/>
  <c r="R3696" i="2"/>
  <c r="Q3696" i="2"/>
  <c r="P3696" i="2"/>
  <c r="O3696" i="2"/>
  <c r="N3696" i="2"/>
  <c r="G3696" i="2"/>
  <c r="R3695" i="2"/>
  <c r="Q3695" i="2"/>
  <c r="P3695" i="2"/>
  <c r="O3695" i="2"/>
  <c r="N3695" i="2"/>
  <c r="G3695" i="2"/>
  <c r="R3694" i="2"/>
  <c r="Q3694" i="2"/>
  <c r="P3694" i="2"/>
  <c r="O3694" i="2"/>
  <c r="N3694" i="2"/>
  <c r="G3694" i="2"/>
  <c r="R3693" i="2"/>
  <c r="Q3693" i="2"/>
  <c r="P3693" i="2"/>
  <c r="O3693" i="2"/>
  <c r="N3693" i="2"/>
  <c r="G3693" i="2"/>
  <c r="R3692" i="2"/>
  <c r="Q3692" i="2"/>
  <c r="P3692" i="2"/>
  <c r="O3692" i="2"/>
  <c r="N3692" i="2"/>
  <c r="G3692" i="2"/>
  <c r="R3691" i="2"/>
  <c r="Q3691" i="2"/>
  <c r="P3691" i="2"/>
  <c r="O3691" i="2"/>
  <c r="N3691" i="2"/>
  <c r="G3691" i="2"/>
  <c r="R3690" i="2"/>
  <c r="Q3690" i="2"/>
  <c r="P3690" i="2"/>
  <c r="O3690" i="2"/>
  <c r="N3690" i="2"/>
  <c r="G3690" i="2"/>
  <c r="R3689" i="2"/>
  <c r="Q3689" i="2"/>
  <c r="P3689" i="2"/>
  <c r="O3689" i="2"/>
  <c r="N3689" i="2"/>
  <c r="G3689" i="2"/>
  <c r="R3688" i="2"/>
  <c r="Q3688" i="2"/>
  <c r="P3688" i="2"/>
  <c r="O3688" i="2"/>
  <c r="N3688" i="2"/>
  <c r="G3688" i="2"/>
  <c r="R3687" i="2"/>
  <c r="Q3687" i="2"/>
  <c r="P3687" i="2"/>
  <c r="O3687" i="2"/>
  <c r="N3687" i="2"/>
  <c r="G3687" i="2"/>
  <c r="R3686" i="2"/>
  <c r="Q3686" i="2"/>
  <c r="P3686" i="2"/>
  <c r="O3686" i="2"/>
  <c r="N3686" i="2"/>
  <c r="G3686" i="2"/>
  <c r="R3685" i="2"/>
  <c r="Q3685" i="2"/>
  <c r="P3685" i="2"/>
  <c r="O3685" i="2"/>
  <c r="N3685" i="2"/>
  <c r="G3685" i="2"/>
  <c r="R3684" i="2"/>
  <c r="Q3684" i="2"/>
  <c r="P3684" i="2"/>
  <c r="O3684" i="2"/>
  <c r="N3684" i="2"/>
  <c r="G3684" i="2"/>
  <c r="R3683" i="2"/>
  <c r="Q3683" i="2"/>
  <c r="P3683" i="2"/>
  <c r="O3683" i="2"/>
  <c r="N3683" i="2"/>
  <c r="G3683" i="2"/>
  <c r="R3682" i="2"/>
  <c r="Q3682" i="2"/>
  <c r="P3682" i="2"/>
  <c r="O3682" i="2"/>
  <c r="N3682" i="2"/>
  <c r="G3682" i="2"/>
  <c r="R3681" i="2"/>
  <c r="Q3681" i="2"/>
  <c r="P3681" i="2"/>
  <c r="O3681" i="2"/>
  <c r="N3681" i="2"/>
  <c r="G3681" i="2"/>
  <c r="R3680" i="2"/>
  <c r="Q3680" i="2"/>
  <c r="P3680" i="2"/>
  <c r="O3680" i="2"/>
  <c r="N3680" i="2"/>
  <c r="G3680" i="2"/>
  <c r="R3679" i="2"/>
  <c r="Q3679" i="2"/>
  <c r="P3679" i="2"/>
  <c r="O3679" i="2"/>
  <c r="N3679" i="2"/>
  <c r="G3679" i="2"/>
  <c r="R3678" i="2"/>
  <c r="Q3678" i="2"/>
  <c r="P3678" i="2"/>
  <c r="O3678" i="2"/>
  <c r="N3678" i="2"/>
  <c r="G3678" i="2"/>
  <c r="R3677" i="2"/>
  <c r="Q3677" i="2"/>
  <c r="P3677" i="2"/>
  <c r="O3677" i="2"/>
  <c r="N3677" i="2"/>
  <c r="G3677" i="2"/>
  <c r="R3676" i="2"/>
  <c r="Q3676" i="2"/>
  <c r="P3676" i="2"/>
  <c r="O3676" i="2"/>
  <c r="N3676" i="2"/>
  <c r="G3676" i="2"/>
  <c r="R3675" i="2"/>
  <c r="Q3675" i="2"/>
  <c r="P3675" i="2"/>
  <c r="O3675" i="2"/>
  <c r="N3675" i="2"/>
  <c r="G3675" i="2"/>
  <c r="R3674" i="2"/>
  <c r="Q3674" i="2"/>
  <c r="P3674" i="2"/>
  <c r="O3674" i="2"/>
  <c r="N3674" i="2"/>
  <c r="G3674" i="2"/>
  <c r="R3673" i="2"/>
  <c r="Q3673" i="2"/>
  <c r="P3673" i="2"/>
  <c r="O3673" i="2"/>
  <c r="N3673" i="2"/>
  <c r="G3673" i="2"/>
  <c r="R3672" i="2"/>
  <c r="Q3672" i="2"/>
  <c r="P3672" i="2"/>
  <c r="O3672" i="2"/>
  <c r="N3672" i="2"/>
  <c r="G3672" i="2"/>
  <c r="R3671" i="2"/>
  <c r="Q3671" i="2"/>
  <c r="P3671" i="2"/>
  <c r="O3671" i="2"/>
  <c r="N3671" i="2"/>
  <c r="G3671" i="2"/>
  <c r="R3670" i="2"/>
  <c r="Q3670" i="2"/>
  <c r="P3670" i="2"/>
  <c r="O3670" i="2"/>
  <c r="N3670" i="2"/>
  <c r="G3670" i="2"/>
  <c r="R3669" i="2"/>
  <c r="Q3669" i="2"/>
  <c r="P3669" i="2"/>
  <c r="O3669" i="2"/>
  <c r="N3669" i="2"/>
  <c r="G3669" i="2"/>
  <c r="R3668" i="2"/>
  <c r="Q3668" i="2"/>
  <c r="P3668" i="2"/>
  <c r="O3668" i="2"/>
  <c r="N3668" i="2"/>
  <c r="G3668" i="2"/>
  <c r="R3667" i="2"/>
  <c r="Q3667" i="2"/>
  <c r="P3667" i="2"/>
  <c r="O3667" i="2"/>
  <c r="N3667" i="2"/>
  <c r="G3667" i="2"/>
  <c r="R3666" i="2"/>
  <c r="Q3666" i="2"/>
  <c r="P3666" i="2"/>
  <c r="O3666" i="2"/>
  <c r="N3666" i="2"/>
  <c r="G3666" i="2"/>
  <c r="R3665" i="2"/>
  <c r="Q3665" i="2"/>
  <c r="P3665" i="2"/>
  <c r="O3665" i="2"/>
  <c r="N3665" i="2"/>
  <c r="G3665" i="2"/>
  <c r="R3664" i="2"/>
  <c r="Q3664" i="2"/>
  <c r="P3664" i="2"/>
  <c r="O3664" i="2"/>
  <c r="N3664" i="2"/>
  <c r="G3664" i="2"/>
  <c r="R3663" i="2"/>
  <c r="Q3663" i="2"/>
  <c r="P3663" i="2"/>
  <c r="O3663" i="2"/>
  <c r="N3663" i="2"/>
  <c r="G3663" i="2"/>
  <c r="R3662" i="2"/>
  <c r="Q3662" i="2"/>
  <c r="P3662" i="2"/>
  <c r="O3662" i="2"/>
  <c r="N3662" i="2"/>
  <c r="G3662" i="2"/>
  <c r="R3661" i="2"/>
  <c r="Q3661" i="2"/>
  <c r="P3661" i="2"/>
  <c r="O3661" i="2"/>
  <c r="N3661" i="2"/>
  <c r="G3661" i="2"/>
  <c r="R3660" i="2"/>
  <c r="Q3660" i="2"/>
  <c r="P3660" i="2"/>
  <c r="O3660" i="2"/>
  <c r="N3660" i="2"/>
  <c r="G3660" i="2"/>
  <c r="R3659" i="2"/>
  <c r="Q3659" i="2"/>
  <c r="P3659" i="2"/>
  <c r="O3659" i="2"/>
  <c r="N3659" i="2"/>
  <c r="G3659" i="2"/>
  <c r="R3658" i="2"/>
  <c r="Q3658" i="2"/>
  <c r="P3658" i="2"/>
  <c r="O3658" i="2"/>
  <c r="N3658" i="2"/>
  <c r="G3658" i="2"/>
  <c r="R3657" i="2"/>
  <c r="Q3657" i="2"/>
  <c r="P3657" i="2"/>
  <c r="O3657" i="2"/>
  <c r="N3657" i="2"/>
  <c r="G3657" i="2"/>
  <c r="R3656" i="2"/>
  <c r="Q3656" i="2"/>
  <c r="P3656" i="2"/>
  <c r="O3656" i="2"/>
  <c r="N3656" i="2"/>
  <c r="G3656" i="2"/>
  <c r="R3655" i="2"/>
  <c r="Q3655" i="2"/>
  <c r="P3655" i="2"/>
  <c r="O3655" i="2"/>
  <c r="N3655" i="2"/>
  <c r="G3655" i="2"/>
  <c r="R3654" i="2"/>
  <c r="Q3654" i="2"/>
  <c r="P3654" i="2"/>
  <c r="O3654" i="2"/>
  <c r="N3654" i="2"/>
  <c r="G3654" i="2"/>
  <c r="R3653" i="2"/>
  <c r="Q3653" i="2"/>
  <c r="P3653" i="2"/>
  <c r="O3653" i="2"/>
  <c r="N3653" i="2"/>
  <c r="G3653" i="2"/>
  <c r="R3652" i="2"/>
  <c r="Q3652" i="2"/>
  <c r="P3652" i="2"/>
  <c r="O3652" i="2"/>
  <c r="N3652" i="2"/>
  <c r="G3652" i="2"/>
  <c r="R3651" i="2"/>
  <c r="Q3651" i="2"/>
  <c r="P3651" i="2"/>
  <c r="O3651" i="2"/>
  <c r="N3651" i="2"/>
  <c r="G3651" i="2"/>
  <c r="R3650" i="2"/>
  <c r="Q3650" i="2"/>
  <c r="P3650" i="2"/>
  <c r="O3650" i="2"/>
  <c r="N3650" i="2"/>
  <c r="G3650" i="2"/>
  <c r="R3649" i="2"/>
  <c r="Q3649" i="2"/>
  <c r="P3649" i="2"/>
  <c r="O3649" i="2"/>
  <c r="N3649" i="2"/>
  <c r="G3649" i="2"/>
  <c r="R3648" i="2"/>
  <c r="Q3648" i="2"/>
  <c r="P3648" i="2"/>
  <c r="O3648" i="2"/>
  <c r="N3648" i="2"/>
  <c r="G3648" i="2"/>
  <c r="R3647" i="2"/>
  <c r="Q3647" i="2"/>
  <c r="P3647" i="2"/>
  <c r="O3647" i="2"/>
  <c r="N3647" i="2"/>
  <c r="G3647" i="2"/>
  <c r="R3646" i="2"/>
  <c r="Q3646" i="2"/>
  <c r="P3646" i="2"/>
  <c r="O3646" i="2"/>
  <c r="N3646" i="2"/>
  <c r="G3646" i="2"/>
  <c r="R3645" i="2"/>
  <c r="Q3645" i="2"/>
  <c r="P3645" i="2"/>
  <c r="O3645" i="2"/>
  <c r="N3645" i="2"/>
  <c r="G3645" i="2"/>
  <c r="R3644" i="2"/>
  <c r="Q3644" i="2"/>
  <c r="P3644" i="2"/>
  <c r="O3644" i="2"/>
  <c r="N3644" i="2"/>
  <c r="G3644" i="2"/>
  <c r="R3643" i="2"/>
  <c r="Q3643" i="2"/>
  <c r="P3643" i="2"/>
  <c r="O3643" i="2"/>
  <c r="N3643" i="2"/>
  <c r="G3643" i="2"/>
  <c r="R3642" i="2"/>
  <c r="Q3642" i="2"/>
  <c r="P3642" i="2"/>
  <c r="O3642" i="2"/>
  <c r="N3642" i="2"/>
  <c r="G3642" i="2"/>
  <c r="R3641" i="2"/>
  <c r="Q3641" i="2"/>
  <c r="P3641" i="2"/>
  <c r="O3641" i="2"/>
  <c r="N3641" i="2"/>
  <c r="G3641" i="2"/>
  <c r="R3640" i="2"/>
  <c r="Q3640" i="2"/>
  <c r="P3640" i="2"/>
  <c r="O3640" i="2"/>
  <c r="N3640" i="2"/>
  <c r="G3640" i="2"/>
  <c r="R3639" i="2"/>
  <c r="Q3639" i="2"/>
  <c r="P3639" i="2"/>
  <c r="O3639" i="2"/>
  <c r="N3639" i="2"/>
  <c r="G3639" i="2"/>
  <c r="R3638" i="2"/>
  <c r="Q3638" i="2"/>
  <c r="P3638" i="2"/>
  <c r="O3638" i="2"/>
  <c r="N3638" i="2"/>
  <c r="G3638" i="2"/>
  <c r="R3637" i="2"/>
  <c r="Q3637" i="2"/>
  <c r="P3637" i="2"/>
  <c r="O3637" i="2"/>
  <c r="N3637" i="2"/>
  <c r="G3637" i="2"/>
  <c r="R3636" i="2"/>
  <c r="Q3636" i="2"/>
  <c r="P3636" i="2"/>
  <c r="O3636" i="2"/>
  <c r="N3636" i="2"/>
  <c r="G3636" i="2"/>
  <c r="R3635" i="2"/>
  <c r="Q3635" i="2"/>
  <c r="P3635" i="2"/>
  <c r="O3635" i="2"/>
  <c r="N3635" i="2"/>
  <c r="G3635" i="2"/>
  <c r="R3634" i="2"/>
  <c r="Q3634" i="2"/>
  <c r="P3634" i="2"/>
  <c r="O3634" i="2"/>
  <c r="N3634" i="2"/>
  <c r="G3634" i="2"/>
  <c r="R3633" i="2"/>
  <c r="Q3633" i="2"/>
  <c r="P3633" i="2"/>
  <c r="O3633" i="2"/>
  <c r="N3633" i="2"/>
  <c r="G3633" i="2"/>
  <c r="R3632" i="2"/>
  <c r="Q3632" i="2"/>
  <c r="P3632" i="2"/>
  <c r="O3632" i="2"/>
  <c r="N3632" i="2"/>
  <c r="G3632" i="2"/>
  <c r="R3631" i="2"/>
  <c r="Q3631" i="2"/>
  <c r="P3631" i="2"/>
  <c r="O3631" i="2"/>
  <c r="N3631" i="2"/>
  <c r="G3631" i="2"/>
  <c r="R3630" i="2"/>
  <c r="Q3630" i="2"/>
  <c r="P3630" i="2"/>
  <c r="O3630" i="2"/>
  <c r="N3630" i="2"/>
  <c r="G3630" i="2"/>
  <c r="R3629" i="2"/>
  <c r="Q3629" i="2"/>
  <c r="P3629" i="2"/>
  <c r="O3629" i="2"/>
  <c r="N3629" i="2"/>
  <c r="G3629" i="2"/>
  <c r="R3628" i="2"/>
  <c r="Q3628" i="2"/>
  <c r="P3628" i="2"/>
  <c r="O3628" i="2"/>
  <c r="N3628" i="2"/>
  <c r="G3628" i="2"/>
  <c r="R3627" i="2"/>
  <c r="Q3627" i="2"/>
  <c r="P3627" i="2"/>
  <c r="O3627" i="2"/>
  <c r="N3627" i="2"/>
  <c r="G3627" i="2"/>
  <c r="R3626" i="2"/>
  <c r="Q3626" i="2"/>
  <c r="P3626" i="2"/>
  <c r="O3626" i="2"/>
  <c r="N3626" i="2"/>
  <c r="G3626" i="2"/>
  <c r="R3625" i="2"/>
  <c r="Q3625" i="2"/>
  <c r="P3625" i="2"/>
  <c r="O3625" i="2"/>
  <c r="N3625" i="2"/>
  <c r="G3625" i="2"/>
  <c r="R3624" i="2"/>
  <c r="Q3624" i="2"/>
  <c r="P3624" i="2"/>
  <c r="O3624" i="2"/>
  <c r="N3624" i="2"/>
  <c r="G3624" i="2"/>
  <c r="R3623" i="2"/>
  <c r="Q3623" i="2"/>
  <c r="P3623" i="2"/>
  <c r="O3623" i="2"/>
  <c r="N3623" i="2"/>
  <c r="G3623" i="2"/>
  <c r="R3622" i="2"/>
  <c r="Q3622" i="2"/>
  <c r="P3622" i="2"/>
  <c r="O3622" i="2"/>
  <c r="N3622" i="2"/>
  <c r="G3622" i="2"/>
  <c r="R3621" i="2"/>
  <c r="Q3621" i="2"/>
  <c r="P3621" i="2"/>
  <c r="O3621" i="2"/>
  <c r="N3621" i="2"/>
  <c r="G3621" i="2"/>
  <c r="R3620" i="2"/>
  <c r="Q3620" i="2"/>
  <c r="P3620" i="2"/>
  <c r="O3620" i="2"/>
  <c r="N3620" i="2"/>
  <c r="G3620" i="2"/>
  <c r="R3619" i="2"/>
  <c r="Q3619" i="2"/>
  <c r="P3619" i="2"/>
  <c r="O3619" i="2"/>
  <c r="N3619" i="2"/>
  <c r="G3619" i="2"/>
  <c r="R3618" i="2"/>
  <c r="Q3618" i="2"/>
  <c r="P3618" i="2"/>
  <c r="O3618" i="2"/>
  <c r="N3618" i="2"/>
  <c r="G3618" i="2"/>
  <c r="R3617" i="2"/>
  <c r="Q3617" i="2"/>
  <c r="P3617" i="2"/>
  <c r="O3617" i="2"/>
  <c r="N3617" i="2"/>
  <c r="G3617" i="2"/>
  <c r="R3616" i="2"/>
  <c r="Q3616" i="2"/>
  <c r="P3616" i="2"/>
  <c r="O3616" i="2"/>
  <c r="N3616" i="2"/>
  <c r="G3616" i="2"/>
  <c r="R3615" i="2"/>
  <c r="Q3615" i="2"/>
  <c r="P3615" i="2"/>
  <c r="O3615" i="2"/>
  <c r="N3615" i="2"/>
  <c r="G3615" i="2"/>
  <c r="R3614" i="2"/>
  <c r="Q3614" i="2"/>
  <c r="P3614" i="2"/>
  <c r="O3614" i="2"/>
  <c r="N3614" i="2"/>
  <c r="G3614" i="2"/>
  <c r="R3613" i="2"/>
  <c r="Q3613" i="2"/>
  <c r="P3613" i="2"/>
  <c r="O3613" i="2"/>
  <c r="N3613" i="2"/>
  <c r="G3613" i="2"/>
  <c r="R3612" i="2"/>
  <c r="Q3612" i="2"/>
  <c r="P3612" i="2"/>
  <c r="O3612" i="2"/>
  <c r="N3612" i="2"/>
  <c r="G3612" i="2"/>
  <c r="R3611" i="2"/>
  <c r="Q3611" i="2"/>
  <c r="P3611" i="2"/>
  <c r="O3611" i="2"/>
  <c r="N3611" i="2"/>
  <c r="G3611" i="2"/>
  <c r="R3610" i="2"/>
  <c r="Q3610" i="2"/>
  <c r="P3610" i="2"/>
  <c r="O3610" i="2"/>
  <c r="N3610" i="2"/>
  <c r="G3610" i="2"/>
  <c r="R3609" i="2"/>
  <c r="Q3609" i="2"/>
  <c r="P3609" i="2"/>
  <c r="O3609" i="2"/>
  <c r="N3609" i="2"/>
  <c r="G3609" i="2"/>
  <c r="R3608" i="2"/>
  <c r="Q3608" i="2"/>
  <c r="P3608" i="2"/>
  <c r="O3608" i="2"/>
  <c r="N3608" i="2"/>
  <c r="G3608" i="2"/>
  <c r="R3607" i="2"/>
  <c r="Q3607" i="2"/>
  <c r="P3607" i="2"/>
  <c r="O3607" i="2"/>
  <c r="N3607" i="2"/>
  <c r="G3607" i="2"/>
  <c r="R3606" i="2"/>
  <c r="Q3606" i="2"/>
  <c r="P3606" i="2"/>
  <c r="O3606" i="2"/>
  <c r="N3606" i="2"/>
  <c r="G3606" i="2"/>
  <c r="R3605" i="2"/>
  <c r="Q3605" i="2"/>
  <c r="P3605" i="2"/>
  <c r="O3605" i="2"/>
  <c r="N3605" i="2"/>
  <c r="G3605" i="2"/>
  <c r="R3604" i="2"/>
  <c r="Q3604" i="2"/>
  <c r="P3604" i="2"/>
  <c r="O3604" i="2"/>
  <c r="N3604" i="2"/>
  <c r="G3604" i="2"/>
  <c r="R3603" i="2"/>
  <c r="Q3603" i="2"/>
  <c r="P3603" i="2"/>
  <c r="O3603" i="2"/>
  <c r="N3603" i="2"/>
  <c r="G3603" i="2"/>
  <c r="R3602" i="2"/>
  <c r="Q3602" i="2"/>
  <c r="P3602" i="2"/>
  <c r="O3602" i="2"/>
  <c r="N3602" i="2"/>
  <c r="G3602" i="2"/>
  <c r="R3601" i="2"/>
  <c r="Q3601" i="2"/>
  <c r="P3601" i="2"/>
  <c r="O3601" i="2"/>
  <c r="N3601" i="2"/>
  <c r="G3601" i="2"/>
  <c r="R3600" i="2"/>
  <c r="Q3600" i="2"/>
  <c r="P3600" i="2"/>
  <c r="O3600" i="2"/>
  <c r="N3600" i="2"/>
  <c r="G3600" i="2"/>
  <c r="R3599" i="2"/>
  <c r="Q3599" i="2"/>
  <c r="P3599" i="2"/>
  <c r="O3599" i="2"/>
  <c r="N3599" i="2"/>
  <c r="G3599" i="2"/>
  <c r="R3598" i="2"/>
  <c r="Q3598" i="2"/>
  <c r="P3598" i="2"/>
  <c r="O3598" i="2"/>
  <c r="N3598" i="2"/>
  <c r="G3598" i="2"/>
  <c r="R3597" i="2"/>
  <c r="Q3597" i="2"/>
  <c r="P3597" i="2"/>
  <c r="O3597" i="2"/>
  <c r="N3597" i="2"/>
  <c r="G3597" i="2"/>
  <c r="R3596" i="2"/>
  <c r="Q3596" i="2"/>
  <c r="P3596" i="2"/>
  <c r="O3596" i="2"/>
  <c r="N3596" i="2"/>
  <c r="G3596" i="2"/>
  <c r="R3595" i="2"/>
  <c r="Q3595" i="2"/>
  <c r="P3595" i="2"/>
  <c r="O3595" i="2"/>
  <c r="N3595" i="2"/>
  <c r="G3595" i="2"/>
  <c r="R3594" i="2"/>
  <c r="Q3594" i="2"/>
  <c r="P3594" i="2"/>
  <c r="O3594" i="2"/>
  <c r="N3594" i="2"/>
  <c r="G3594" i="2"/>
  <c r="R3593" i="2"/>
  <c r="Q3593" i="2"/>
  <c r="P3593" i="2"/>
  <c r="O3593" i="2"/>
  <c r="N3593" i="2"/>
  <c r="G3593" i="2"/>
  <c r="R3592" i="2"/>
  <c r="Q3592" i="2"/>
  <c r="P3592" i="2"/>
  <c r="O3592" i="2"/>
  <c r="N3592" i="2"/>
  <c r="G3592" i="2"/>
  <c r="R3591" i="2"/>
  <c r="Q3591" i="2"/>
  <c r="P3591" i="2"/>
  <c r="O3591" i="2"/>
  <c r="N3591" i="2"/>
  <c r="G3591" i="2"/>
  <c r="R3590" i="2"/>
  <c r="Q3590" i="2"/>
  <c r="P3590" i="2"/>
  <c r="O3590" i="2"/>
  <c r="N3590" i="2"/>
  <c r="G3590" i="2"/>
  <c r="R3589" i="2"/>
  <c r="Q3589" i="2"/>
  <c r="P3589" i="2"/>
  <c r="O3589" i="2"/>
  <c r="N3589" i="2"/>
  <c r="G3589" i="2"/>
  <c r="R3588" i="2"/>
  <c r="Q3588" i="2"/>
  <c r="P3588" i="2"/>
  <c r="O3588" i="2"/>
  <c r="N3588" i="2"/>
  <c r="G3588" i="2"/>
  <c r="R3587" i="2"/>
  <c r="Q3587" i="2"/>
  <c r="P3587" i="2"/>
  <c r="O3587" i="2"/>
  <c r="N3587" i="2"/>
  <c r="G3587" i="2"/>
  <c r="R3586" i="2"/>
  <c r="Q3586" i="2"/>
  <c r="P3586" i="2"/>
  <c r="O3586" i="2"/>
  <c r="N3586" i="2"/>
  <c r="G3586" i="2"/>
  <c r="R3585" i="2"/>
  <c r="Q3585" i="2"/>
  <c r="P3585" i="2"/>
  <c r="O3585" i="2"/>
  <c r="N3585" i="2"/>
  <c r="G3585" i="2"/>
  <c r="R3584" i="2"/>
  <c r="Q3584" i="2"/>
  <c r="P3584" i="2"/>
  <c r="O3584" i="2"/>
  <c r="N3584" i="2"/>
  <c r="G3584" i="2"/>
  <c r="R3583" i="2"/>
  <c r="Q3583" i="2"/>
  <c r="P3583" i="2"/>
  <c r="O3583" i="2"/>
  <c r="N3583" i="2"/>
  <c r="G3583" i="2"/>
  <c r="R3582" i="2"/>
  <c r="Q3582" i="2"/>
  <c r="P3582" i="2"/>
  <c r="O3582" i="2"/>
  <c r="N3582" i="2"/>
  <c r="G3582" i="2"/>
  <c r="R3581" i="2"/>
  <c r="Q3581" i="2"/>
  <c r="P3581" i="2"/>
  <c r="O3581" i="2"/>
  <c r="N3581" i="2"/>
  <c r="G3581" i="2"/>
  <c r="R3580" i="2"/>
  <c r="Q3580" i="2"/>
  <c r="P3580" i="2"/>
  <c r="O3580" i="2"/>
  <c r="N3580" i="2"/>
  <c r="G3580" i="2"/>
  <c r="R3579" i="2"/>
  <c r="Q3579" i="2"/>
  <c r="P3579" i="2"/>
  <c r="O3579" i="2"/>
  <c r="N3579" i="2"/>
  <c r="G3579" i="2"/>
  <c r="R3578" i="2"/>
  <c r="Q3578" i="2"/>
  <c r="P3578" i="2"/>
  <c r="O3578" i="2"/>
  <c r="N3578" i="2"/>
  <c r="G3578" i="2"/>
  <c r="R3577" i="2"/>
  <c r="Q3577" i="2"/>
  <c r="P3577" i="2"/>
  <c r="O3577" i="2"/>
  <c r="N3577" i="2"/>
  <c r="G3577" i="2"/>
  <c r="R3576" i="2"/>
  <c r="Q3576" i="2"/>
  <c r="P3576" i="2"/>
  <c r="O3576" i="2"/>
  <c r="N3576" i="2"/>
  <c r="G3576" i="2"/>
  <c r="R3575" i="2"/>
  <c r="Q3575" i="2"/>
  <c r="P3575" i="2"/>
  <c r="O3575" i="2"/>
  <c r="N3575" i="2"/>
  <c r="G3575" i="2"/>
  <c r="R3574" i="2"/>
  <c r="Q3574" i="2"/>
  <c r="P3574" i="2"/>
  <c r="O3574" i="2"/>
  <c r="N3574" i="2"/>
  <c r="G3574" i="2"/>
  <c r="R3573" i="2"/>
  <c r="Q3573" i="2"/>
  <c r="P3573" i="2"/>
  <c r="O3573" i="2"/>
  <c r="N3573" i="2"/>
  <c r="G3573" i="2"/>
  <c r="R3572" i="2"/>
  <c r="Q3572" i="2"/>
  <c r="P3572" i="2"/>
  <c r="O3572" i="2"/>
  <c r="N3572" i="2"/>
  <c r="G3572" i="2"/>
  <c r="R3571" i="2"/>
  <c r="Q3571" i="2"/>
  <c r="P3571" i="2"/>
  <c r="O3571" i="2"/>
  <c r="N3571" i="2"/>
  <c r="G3571" i="2"/>
  <c r="R3570" i="2"/>
  <c r="Q3570" i="2"/>
  <c r="P3570" i="2"/>
  <c r="O3570" i="2"/>
  <c r="N3570" i="2"/>
  <c r="G3570" i="2"/>
  <c r="R3569" i="2"/>
  <c r="Q3569" i="2"/>
  <c r="P3569" i="2"/>
  <c r="O3569" i="2"/>
  <c r="N3569" i="2"/>
  <c r="G3569" i="2"/>
  <c r="R3568" i="2"/>
  <c r="Q3568" i="2"/>
  <c r="P3568" i="2"/>
  <c r="O3568" i="2"/>
  <c r="N3568" i="2"/>
  <c r="G3568" i="2"/>
  <c r="R3567" i="2"/>
  <c r="Q3567" i="2"/>
  <c r="P3567" i="2"/>
  <c r="O3567" i="2"/>
  <c r="N3567" i="2"/>
  <c r="G3567" i="2"/>
  <c r="R3566" i="2"/>
  <c r="Q3566" i="2"/>
  <c r="P3566" i="2"/>
  <c r="O3566" i="2"/>
  <c r="N3566" i="2"/>
  <c r="G3566" i="2"/>
  <c r="R3565" i="2"/>
  <c r="Q3565" i="2"/>
  <c r="P3565" i="2"/>
  <c r="O3565" i="2"/>
  <c r="N3565" i="2"/>
  <c r="G3565" i="2"/>
  <c r="R3564" i="2"/>
  <c r="Q3564" i="2"/>
  <c r="P3564" i="2"/>
  <c r="O3564" i="2"/>
  <c r="N3564" i="2"/>
  <c r="G3564" i="2"/>
  <c r="R3563" i="2"/>
  <c r="Q3563" i="2"/>
  <c r="P3563" i="2"/>
  <c r="O3563" i="2"/>
  <c r="N3563" i="2"/>
  <c r="G3563" i="2"/>
  <c r="R3562" i="2"/>
  <c r="Q3562" i="2"/>
  <c r="P3562" i="2"/>
  <c r="O3562" i="2"/>
  <c r="N3562" i="2"/>
  <c r="G3562" i="2"/>
  <c r="R3561" i="2"/>
  <c r="Q3561" i="2"/>
  <c r="P3561" i="2"/>
  <c r="O3561" i="2"/>
  <c r="N3561" i="2"/>
  <c r="G3561" i="2"/>
  <c r="R3560" i="2"/>
  <c r="Q3560" i="2"/>
  <c r="P3560" i="2"/>
  <c r="O3560" i="2"/>
  <c r="N3560" i="2"/>
  <c r="G3560" i="2"/>
  <c r="R3559" i="2"/>
  <c r="Q3559" i="2"/>
  <c r="P3559" i="2"/>
  <c r="O3559" i="2"/>
  <c r="N3559" i="2"/>
  <c r="G3559" i="2"/>
  <c r="R3558" i="2"/>
  <c r="Q3558" i="2"/>
  <c r="P3558" i="2"/>
  <c r="O3558" i="2"/>
  <c r="N3558" i="2"/>
  <c r="G3558" i="2"/>
  <c r="R3557" i="2"/>
  <c r="Q3557" i="2"/>
  <c r="P3557" i="2"/>
  <c r="O3557" i="2"/>
  <c r="N3557" i="2"/>
  <c r="G3557" i="2"/>
  <c r="R3556" i="2"/>
  <c r="Q3556" i="2"/>
  <c r="P3556" i="2"/>
  <c r="O3556" i="2"/>
  <c r="N3556" i="2"/>
  <c r="G3556" i="2"/>
  <c r="R3555" i="2"/>
  <c r="Q3555" i="2"/>
  <c r="P3555" i="2"/>
  <c r="O3555" i="2"/>
  <c r="N3555" i="2"/>
  <c r="G3555" i="2"/>
  <c r="R3554" i="2"/>
  <c r="Q3554" i="2"/>
  <c r="P3554" i="2"/>
  <c r="O3554" i="2"/>
  <c r="N3554" i="2"/>
  <c r="G3554" i="2"/>
  <c r="R3553" i="2"/>
  <c r="Q3553" i="2"/>
  <c r="P3553" i="2"/>
  <c r="O3553" i="2"/>
  <c r="N3553" i="2"/>
  <c r="G3553" i="2"/>
  <c r="R3552" i="2"/>
  <c r="Q3552" i="2"/>
  <c r="P3552" i="2"/>
  <c r="O3552" i="2"/>
  <c r="N3552" i="2"/>
  <c r="G3552" i="2"/>
  <c r="R3551" i="2"/>
  <c r="Q3551" i="2"/>
  <c r="P3551" i="2"/>
  <c r="O3551" i="2"/>
  <c r="N3551" i="2"/>
  <c r="G3551" i="2"/>
  <c r="R3550" i="2"/>
  <c r="Q3550" i="2"/>
  <c r="P3550" i="2"/>
  <c r="O3550" i="2"/>
  <c r="N3550" i="2"/>
  <c r="G3550" i="2"/>
  <c r="R3549" i="2"/>
  <c r="Q3549" i="2"/>
  <c r="P3549" i="2"/>
  <c r="O3549" i="2"/>
  <c r="N3549" i="2"/>
  <c r="G3549" i="2"/>
  <c r="R3548" i="2"/>
  <c r="Q3548" i="2"/>
  <c r="P3548" i="2"/>
  <c r="O3548" i="2"/>
  <c r="N3548" i="2"/>
  <c r="G3548" i="2"/>
  <c r="R3547" i="2"/>
  <c r="Q3547" i="2"/>
  <c r="P3547" i="2"/>
  <c r="O3547" i="2"/>
  <c r="N3547" i="2"/>
  <c r="G3547" i="2"/>
  <c r="R3546" i="2"/>
  <c r="Q3546" i="2"/>
  <c r="P3546" i="2"/>
  <c r="O3546" i="2"/>
  <c r="N3546" i="2"/>
  <c r="G3546" i="2"/>
  <c r="R3545" i="2"/>
  <c r="Q3545" i="2"/>
  <c r="P3545" i="2"/>
  <c r="O3545" i="2"/>
  <c r="N3545" i="2"/>
  <c r="G3545" i="2"/>
  <c r="R3544" i="2"/>
  <c r="Q3544" i="2"/>
  <c r="P3544" i="2"/>
  <c r="O3544" i="2"/>
  <c r="N3544" i="2"/>
  <c r="G3544" i="2"/>
  <c r="R3543" i="2"/>
  <c r="Q3543" i="2"/>
  <c r="P3543" i="2"/>
  <c r="O3543" i="2"/>
  <c r="N3543" i="2"/>
  <c r="G3543" i="2"/>
  <c r="R3542" i="2"/>
  <c r="Q3542" i="2"/>
  <c r="P3542" i="2"/>
  <c r="O3542" i="2"/>
  <c r="N3542" i="2"/>
  <c r="G3542" i="2"/>
  <c r="R3541" i="2"/>
  <c r="Q3541" i="2"/>
  <c r="P3541" i="2"/>
  <c r="O3541" i="2"/>
  <c r="N3541" i="2"/>
  <c r="G3541" i="2"/>
  <c r="R3540" i="2"/>
  <c r="Q3540" i="2"/>
  <c r="P3540" i="2"/>
  <c r="O3540" i="2"/>
  <c r="N3540" i="2"/>
  <c r="G3540" i="2"/>
  <c r="R3539" i="2"/>
  <c r="Q3539" i="2"/>
  <c r="P3539" i="2"/>
  <c r="O3539" i="2"/>
  <c r="N3539" i="2"/>
  <c r="G3539" i="2"/>
  <c r="R3538" i="2"/>
  <c r="Q3538" i="2"/>
  <c r="P3538" i="2"/>
  <c r="O3538" i="2"/>
  <c r="N3538" i="2"/>
  <c r="G3538" i="2"/>
  <c r="R3537" i="2"/>
  <c r="Q3537" i="2"/>
  <c r="P3537" i="2"/>
  <c r="O3537" i="2"/>
  <c r="N3537" i="2"/>
  <c r="G3537" i="2"/>
  <c r="R3536" i="2"/>
  <c r="Q3536" i="2"/>
  <c r="P3536" i="2"/>
  <c r="O3536" i="2"/>
  <c r="N3536" i="2"/>
  <c r="G3536" i="2"/>
  <c r="R3535" i="2"/>
  <c r="Q3535" i="2"/>
  <c r="P3535" i="2"/>
  <c r="O3535" i="2"/>
  <c r="N3535" i="2"/>
  <c r="G3535" i="2"/>
  <c r="R3534" i="2"/>
  <c r="Q3534" i="2"/>
  <c r="P3534" i="2"/>
  <c r="O3534" i="2"/>
  <c r="N3534" i="2"/>
  <c r="G3534" i="2"/>
  <c r="R3533" i="2"/>
  <c r="Q3533" i="2"/>
  <c r="P3533" i="2"/>
  <c r="O3533" i="2"/>
  <c r="N3533" i="2"/>
  <c r="G3533" i="2"/>
  <c r="R3532" i="2"/>
  <c r="Q3532" i="2"/>
  <c r="P3532" i="2"/>
  <c r="O3532" i="2"/>
  <c r="N3532" i="2"/>
  <c r="G3532" i="2"/>
  <c r="R3531" i="2"/>
  <c r="Q3531" i="2"/>
  <c r="P3531" i="2"/>
  <c r="O3531" i="2"/>
  <c r="N3531" i="2"/>
  <c r="G3531" i="2"/>
  <c r="R3530" i="2"/>
  <c r="Q3530" i="2"/>
  <c r="P3530" i="2"/>
  <c r="O3530" i="2"/>
  <c r="N3530" i="2"/>
  <c r="G3530" i="2"/>
  <c r="R3529" i="2"/>
  <c r="Q3529" i="2"/>
  <c r="P3529" i="2"/>
  <c r="O3529" i="2"/>
  <c r="N3529" i="2"/>
  <c r="G3529" i="2"/>
  <c r="R3528" i="2"/>
  <c r="Q3528" i="2"/>
  <c r="P3528" i="2"/>
  <c r="O3528" i="2"/>
  <c r="N3528" i="2"/>
  <c r="G3528" i="2"/>
  <c r="R3527" i="2"/>
  <c r="Q3527" i="2"/>
  <c r="P3527" i="2"/>
  <c r="O3527" i="2"/>
  <c r="N3527" i="2"/>
  <c r="G3527" i="2"/>
  <c r="R3526" i="2"/>
  <c r="Q3526" i="2"/>
  <c r="P3526" i="2"/>
  <c r="O3526" i="2"/>
  <c r="N3526" i="2"/>
  <c r="G3526" i="2"/>
  <c r="R3525" i="2"/>
  <c r="Q3525" i="2"/>
  <c r="P3525" i="2"/>
  <c r="O3525" i="2"/>
  <c r="N3525" i="2"/>
  <c r="G3525" i="2"/>
  <c r="R3524" i="2"/>
  <c r="Q3524" i="2"/>
  <c r="P3524" i="2"/>
  <c r="O3524" i="2"/>
  <c r="N3524" i="2"/>
  <c r="G3524" i="2"/>
  <c r="R3523" i="2"/>
  <c r="Q3523" i="2"/>
  <c r="P3523" i="2"/>
  <c r="O3523" i="2"/>
  <c r="N3523" i="2"/>
  <c r="G3523" i="2"/>
  <c r="R3522" i="2"/>
  <c r="Q3522" i="2"/>
  <c r="P3522" i="2"/>
  <c r="O3522" i="2"/>
  <c r="N3522" i="2"/>
  <c r="G3522" i="2"/>
  <c r="R3521" i="2"/>
  <c r="Q3521" i="2"/>
  <c r="P3521" i="2"/>
  <c r="O3521" i="2"/>
  <c r="N3521" i="2"/>
  <c r="G3521" i="2"/>
  <c r="R3520" i="2"/>
  <c r="Q3520" i="2"/>
  <c r="P3520" i="2"/>
  <c r="O3520" i="2"/>
  <c r="N3520" i="2"/>
  <c r="G3520" i="2"/>
  <c r="R3519" i="2"/>
  <c r="Q3519" i="2"/>
  <c r="P3519" i="2"/>
  <c r="O3519" i="2"/>
  <c r="N3519" i="2"/>
  <c r="G3519" i="2"/>
  <c r="R3518" i="2"/>
  <c r="Q3518" i="2"/>
  <c r="P3518" i="2"/>
  <c r="O3518" i="2"/>
  <c r="N3518" i="2"/>
  <c r="G3518" i="2"/>
  <c r="R3517" i="2"/>
  <c r="Q3517" i="2"/>
  <c r="P3517" i="2"/>
  <c r="O3517" i="2"/>
  <c r="N3517" i="2"/>
  <c r="G3517" i="2"/>
  <c r="R3516" i="2"/>
  <c r="Q3516" i="2"/>
  <c r="P3516" i="2"/>
  <c r="O3516" i="2"/>
  <c r="N3516" i="2"/>
  <c r="G3516" i="2"/>
  <c r="R3515" i="2"/>
  <c r="Q3515" i="2"/>
  <c r="P3515" i="2"/>
  <c r="O3515" i="2"/>
  <c r="N3515" i="2"/>
  <c r="G3515" i="2"/>
  <c r="R3514" i="2"/>
  <c r="Q3514" i="2"/>
  <c r="P3514" i="2"/>
  <c r="O3514" i="2"/>
  <c r="N3514" i="2"/>
  <c r="G3514" i="2"/>
  <c r="R3513" i="2"/>
  <c r="Q3513" i="2"/>
  <c r="P3513" i="2"/>
  <c r="O3513" i="2"/>
  <c r="N3513" i="2"/>
  <c r="G3513" i="2"/>
  <c r="R3512" i="2"/>
  <c r="Q3512" i="2"/>
  <c r="P3512" i="2"/>
  <c r="O3512" i="2"/>
  <c r="N3512" i="2"/>
  <c r="G3512" i="2"/>
  <c r="R3511" i="2"/>
  <c r="Q3511" i="2"/>
  <c r="P3511" i="2"/>
  <c r="O3511" i="2"/>
  <c r="N3511" i="2"/>
  <c r="G3511" i="2"/>
  <c r="R3510" i="2"/>
  <c r="Q3510" i="2"/>
  <c r="P3510" i="2"/>
  <c r="O3510" i="2"/>
  <c r="N3510" i="2"/>
  <c r="G3510" i="2"/>
  <c r="R3509" i="2"/>
  <c r="Q3509" i="2"/>
  <c r="P3509" i="2"/>
  <c r="O3509" i="2"/>
  <c r="N3509" i="2"/>
  <c r="G3509" i="2"/>
  <c r="R3508" i="2"/>
  <c r="Q3508" i="2"/>
  <c r="P3508" i="2"/>
  <c r="O3508" i="2"/>
  <c r="N3508" i="2"/>
  <c r="G3508" i="2"/>
  <c r="R3507" i="2"/>
  <c r="Q3507" i="2"/>
  <c r="P3507" i="2"/>
  <c r="O3507" i="2"/>
  <c r="N3507" i="2"/>
  <c r="G3507" i="2"/>
  <c r="R3506" i="2"/>
  <c r="Q3506" i="2"/>
  <c r="P3506" i="2"/>
  <c r="O3506" i="2"/>
  <c r="N3506" i="2"/>
  <c r="G3506" i="2"/>
  <c r="R3505" i="2"/>
  <c r="Q3505" i="2"/>
  <c r="P3505" i="2"/>
  <c r="O3505" i="2"/>
  <c r="N3505" i="2"/>
  <c r="G3505" i="2"/>
  <c r="R3504" i="2"/>
  <c r="Q3504" i="2"/>
  <c r="P3504" i="2"/>
  <c r="O3504" i="2"/>
  <c r="N3504" i="2"/>
  <c r="G3504" i="2"/>
  <c r="R3503" i="2"/>
  <c r="Q3503" i="2"/>
  <c r="P3503" i="2"/>
  <c r="O3503" i="2"/>
  <c r="N3503" i="2"/>
  <c r="G3503" i="2"/>
  <c r="R3502" i="2"/>
  <c r="Q3502" i="2"/>
  <c r="P3502" i="2"/>
  <c r="O3502" i="2"/>
  <c r="N3502" i="2"/>
  <c r="G3502" i="2"/>
  <c r="R3501" i="2"/>
  <c r="Q3501" i="2"/>
  <c r="P3501" i="2"/>
  <c r="O3501" i="2"/>
  <c r="N3501" i="2"/>
  <c r="G3501" i="2"/>
  <c r="R3500" i="2"/>
  <c r="Q3500" i="2"/>
  <c r="P3500" i="2"/>
  <c r="O3500" i="2"/>
  <c r="N3500" i="2"/>
  <c r="G3500" i="2"/>
  <c r="R3499" i="2"/>
  <c r="Q3499" i="2"/>
  <c r="P3499" i="2"/>
  <c r="O3499" i="2"/>
  <c r="N3499" i="2"/>
  <c r="G3499" i="2"/>
  <c r="R3498" i="2"/>
  <c r="Q3498" i="2"/>
  <c r="P3498" i="2"/>
  <c r="O3498" i="2"/>
  <c r="N3498" i="2"/>
  <c r="G3498" i="2"/>
  <c r="R3497" i="2"/>
  <c r="Q3497" i="2"/>
  <c r="P3497" i="2"/>
  <c r="O3497" i="2"/>
  <c r="N3497" i="2"/>
  <c r="G3497" i="2"/>
  <c r="R3496" i="2"/>
  <c r="Q3496" i="2"/>
  <c r="P3496" i="2"/>
  <c r="O3496" i="2"/>
  <c r="N3496" i="2"/>
  <c r="G3496" i="2"/>
  <c r="R3495" i="2"/>
  <c r="Q3495" i="2"/>
  <c r="P3495" i="2"/>
  <c r="O3495" i="2"/>
  <c r="N3495" i="2"/>
  <c r="G3495" i="2"/>
  <c r="R3494" i="2"/>
  <c r="Q3494" i="2"/>
  <c r="P3494" i="2"/>
  <c r="O3494" i="2"/>
  <c r="N3494" i="2"/>
  <c r="G3494" i="2"/>
  <c r="R3493" i="2"/>
  <c r="Q3493" i="2"/>
  <c r="P3493" i="2"/>
  <c r="O3493" i="2"/>
  <c r="N3493" i="2"/>
  <c r="G3493" i="2"/>
  <c r="R3492" i="2"/>
  <c r="Q3492" i="2"/>
  <c r="P3492" i="2"/>
  <c r="O3492" i="2"/>
  <c r="N3492" i="2"/>
  <c r="G3492" i="2"/>
  <c r="R3491" i="2"/>
  <c r="Q3491" i="2"/>
  <c r="P3491" i="2"/>
  <c r="O3491" i="2"/>
  <c r="N3491" i="2"/>
  <c r="G3491" i="2"/>
  <c r="R3490" i="2"/>
  <c r="Q3490" i="2"/>
  <c r="P3490" i="2"/>
  <c r="O3490" i="2"/>
  <c r="N3490" i="2"/>
  <c r="G3490" i="2"/>
  <c r="R3489" i="2"/>
  <c r="Q3489" i="2"/>
  <c r="P3489" i="2"/>
  <c r="O3489" i="2"/>
  <c r="N3489" i="2"/>
  <c r="G3489" i="2"/>
  <c r="R3488" i="2"/>
  <c r="Q3488" i="2"/>
  <c r="P3488" i="2"/>
  <c r="O3488" i="2"/>
  <c r="N3488" i="2"/>
  <c r="G3488" i="2"/>
  <c r="R3487" i="2"/>
  <c r="Q3487" i="2"/>
  <c r="P3487" i="2"/>
  <c r="O3487" i="2"/>
  <c r="N3487" i="2"/>
  <c r="G3487" i="2"/>
  <c r="R3486" i="2"/>
  <c r="Q3486" i="2"/>
  <c r="P3486" i="2"/>
  <c r="O3486" i="2"/>
  <c r="N3486" i="2"/>
  <c r="G3486" i="2"/>
  <c r="R3485" i="2"/>
  <c r="Q3485" i="2"/>
  <c r="P3485" i="2"/>
  <c r="O3485" i="2"/>
  <c r="N3485" i="2"/>
  <c r="G3485" i="2"/>
  <c r="R3484" i="2"/>
  <c r="Q3484" i="2"/>
  <c r="P3484" i="2"/>
  <c r="O3484" i="2"/>
  <c r="N3484" i="2"/>
  <c r="G3484" i="2"/>
  <c r="R3483" i="2"/>
  <c r="Q3483" i="2"/>
  <c r="P3483" i="2"/>
  <c r="O3483" i="2"/>
  <c r="N3483" i="2"/>
  <c r="G3483" i="2"/>
  <c r="R3482" i="2"/>
  <c r="Q3482" i="2"/>
  <c r="P3482" i="2"/>
  <c r="O3482" i="2"/>
  <c r="N3482" i="2"/>
  <c r="G3482" i="2"/>
  <c r="R3481" i="2"/>
  <c r="Q3481" i="2"/>
  <c r="P3481" i="2"/>
  <c r="O3481" i="2"/>
  <c r="N3481" i="2"/>
  <c r="G3481" i="2"/>
  <c r="R3480" i="2"/>
  <c r="Q3480" i="2"/>
  <c r="P3480" i="2"/>
  <c r="O3480" i="2"/>
  <c r="N3480" i="2"/>
  <c r="G3480" i="2"/>
  <c r="R3479" i="2"/>
  <c r="Q3479" i="2"/>
  <c r="P3479" i="2"/>
  <c r="O3479" i="2"/>
  <c r="N3479" i="2"/>
  <c r="G3479" i="2"/>
  <c r="R3478" i="2"/>
  <c r="Q3478" i="2"/>
  <c r="P3478" i="2"/>
  <c r="O3478" i="2"/>
  <c r="N3478" i="2"/>
  <c r="G3478" i="2"/>
  <c r="R3477" i="2"/>
  <c r="Q3477" i="2"/>
  <c r="P3477" i="2"/>
  <c r="O3477" i="2"/>
  <c r="N3477" i="2"/>
  <c r="G3477" i="2"/>
  <c r="R3476" i="2"/>
  <c r="Q3476" i="2"/>
  <c r="P3476" i="2"/>
  <c r="O3476" i="2"/>
  <c r="N3476" i="2"/>
  <c r="G3476" i="2"/>
  <c r="R3475" i="2"/>
  <c r="Q3475" i="2"/>
  <c r="P3475" i="2"/>
  <c r="O3475" i="2"/>
  <c r="N3475" i="2"/>
  <c r="G3475" i="2"/>
  <c r="R3474" i="2"/>
  <c r="Q3474" i="2"/>
  <c r="P3474" i="2"/>
  <c r="O3474" i="2"/>
  <c r="N3474" i="2"/>
  <c r="G3474" i="2"/>
  <c r="R3473" i="2"/>
  <c r="Q3473" i="2"/>
  <c r="P3473" i="2"/>
  <c r="O3473" i="2"/>
  <c r="N3473" i="2"/>
  <c r="G3473" i="2"/>
  <c r="R3472" i="2"/>
  <c r="Q3472" i="2"/>
  <c r="P3472" i="2"/>
  <c r="O3472" i="2"/>
  <c r="N3472" i="2"/>
  <c r="G3472" i="2"/>
  <c r="R3471" i="2"/>
  <c r="Q3471" i="2"/>
  <c r="P3471" i="2"/>
  <c r="O3471" i="2"/>
  <c r="N3471" i="2"/>
  <c r="G3471" i="2"/>
  <c r="R3470" i="2"/>
  <c r="Q3470" i="2"/>
  <c r="P3470" i="2"/>
  <c r="O3470" i="2"/>
  <c r="N3470" i="2"/>
  <c r="G3470" i="2"/>
  <c r="R3469" i="2"/>
  <c r="Q3469" i="2"/>
  <c r="P3469" i="2"/>
  <c r="O3469" i="2"/>
  <c r="N3469" i="2"/>
  <c r="G3469" i="2"/>
  <c r="R3468" i="2"/>
  <c r="Q3468" i="2"/>
  <c r="P3468" i="2"/>
  <c r="O3468" i="2"/>
  <c r="N3468" i="2"/>
  <c r="G3468" i="2"/>
  <c r="R3467" i="2"/>
  <c r="Q3467" i="2"/>
  <c r="P3467" i="2"/>
  <c r="O3467" i="2"/>
  <c r="N3467" i="2"/>
  <c r="G3467" i="2"/>
  <c r="R3466" i="2"/>
  <c r="Q3466" i="2"/>
  <c r="P3466" i="2"/>
  <c r="O3466" i="2"/>
  <c r="N3466" i="2"/>
  <c r="G3466" i="2"/>
  <c r="R3465" i="2"/>
  <c r="Q3465" i="2"/>
  <c r="P3465" i="2"/>
  <c r="O3465" i="2"/>
  <c r="N3465" i="2"/>
  <c r="G3465" i="2"/>
  <c r="R3464" i="2"/>
  <c r="Q3464" i="2"/>
  <c r="P3464" i="2"/>
  <c r="O3464" i="2"/>
  <c r="N3464" i="2"/>
  <c r="G3464" i="2"/>
  <c r="R3463" i="2"/>
  <c r="Q3463" i="2"/>
  <c r="P3463" i="2"/>
  <c r="O3463" i="2"/>
  <c r="N3463" i="2"/>
  <c r="G3463" i="2"/>
  <c r="R3462" i="2"/>
  <c r="Q3462" i="2"/>
  <c r="P3462" i="2"/>
  <c r="O3462" i="2"/>
  <c r="N3462" i="2"/>
  <c r="G3462" i="2"/>
  <c r="R3461" i="2"/>
  <c r="Q3461" i="2"/>
  <c r="P3461" i="2"/>
  <c r="O3461" i="2"/>
  <c r="N3461" i="2"/>
  <c r="G3461" i="2"/>
  <c r="R3460" i="2"/>
  <c r="Q3460" i="2"/>
  <c r="P3460" i="2"/>
  <c r="O3460" i="2"/>
  <c r="N3460" i="2"/>
  <c r="G3460" i="2"/>
  <c r="R3459" i="2"/>
  <c r="Q3459" i="2"/>
  <c r="P3459" i="2"/>
  <c r="O3459" i="2"/>
  <c r="N3459" i="2"/>
  <c r="G3459" i="2"/>
  <c r="R3458" i="2"/>
  <c r="Q3458" i="2"/>
  <c r="P3458" i="2"/>
  <c r="O3458" i="2"/>
  <c r="N3458" i="2"/>
  <c r="G3458" i="2"/>
  <c r="R3457" i="2"/>
  <c r="Q3457" i="2"/>
  <c r="P3457" i="2"/>
  <c r="O3457" i="2"/>
  <c r="N3457" i="2"/>
  <c r="G3457" i="2"/>
  <c r="R3456" i="2"/>
  <c r="Q3456" i="2"/>
  <c r="P3456" i="2"/>
  <c r="O3456" i="2"/>
  <c r="N3456" i="2"/>
  <c r="G3456" i="2"/>
  <c r="R3455" i="2"/>
  <c r="Q3455" i="2"/>
  <c r="P3455" i="2"/>
  <c r="O3455" i="2"/>
  <c r="N3455" i="2"/>
  <c r="G3455" i="2"/>
  <c r="R3454" i="2"/>
  <c r="Q3454" i="2"/>
  <c r="P3454" i="2"/>
  <c r="O3454" i="2"/>
  <c r="N3454" i="2"/>
  <c r="G3454" i="2"/>
  <c r="R3453" i="2"/>
  <c r="Q3453" i="2"/>
  <c r="P3453" i="2"/>
  <c r="O3453" i="2"/>
  <c r="N3453" i="2"/>
  <c r="G3453" i="2"/>
  <c r="R3452" i="2"/>
  <c r="Q3452" i="2"/>
  <c r="P3452" i="2"/>
  <c r="O3452" i="2"/>
  <c r="N3452" i="2"/>
  <c r="G3452" i="2"/>
  <c r="R3451" i="2"/>
  <c r="Q3451" i="2"/>
  <c r="P3451" i="2"/>
  <c r="O3451" i="2"/>
  <c r="N3451" i="2"/>
  <c r="G3451" i="2"/>
  <c r="R3450" i="2"/>
  <c r="Q3450" i="2"/>
  <c r="P3450" i="2"/>
  <c r="O3450" i="2"/>
  <c r="N3450" i="2"/>
  <c r="G3450" i="2"/>
  <c r="R3449" i="2"/>
  <c r="Q3449" i="2"/>
  <c r="P3449" i="2"/>
  <c r="O3449" i="2"/>
  <c r="N3449" i="2"/>
  <c r="G3449" i="2"/>
  <c r="R3448" i="2"/>
  <c r="Q3448" i="2"/>
  <c r="P3448" i="2"/>
  <c r="O3448" i="2"/>
  <c r="N3448" i="2"/>
  <c r="G3448" i="2"/>
  <c r="R3447" i="2"/>
  <c r="Q3447" i="2"/>
  <c r="P3447" i="2"/>
  <c r="O3447" i="2"/>
  <c r="N3447" i="2"/>
  <c r="G3447" i="2"/>
  <c r="R3446" i="2"/>
  <c r="Q3446" i="2"/>
  <c r="P3446" i="2"/>
  <c r="O3446" i="2"/>
  <c r="N3446" i="2"/>
  <c r="G3446" i="2"/>
  <c r="R3445" i="2"/>
  <c r="Q3445" i="2"/>
  <c r="P3445" i="2"/>
  <c r="O3445" i="2"/>
  <c r="N3445" i="2"/>
  <c r="G3445" i="2"/>
  <c r="R3444" i="2"/>
  <c r="Q3444" i="2"/>
  <c r="P3444" i="2"/>
  <c r="O3444" i="2"/>
  <c r="N3444" i="2"/>
  <c r="G3444" i="2"/>
  <c r="R3443" i="2"/>
  <c r="Q3443" i="2"/>
  <c r="P3443" i="2"/>
  <c r="O3443" i="2"/>
  <c r="N3443" i="2"/>
  <c r="G3443" i="2"/>
  <c r="R3442" i="2"/>
  <c r="Q3442" i="2"/>
  <c r="P3442" i="2"/>
  <c r="O3442" i="2"/>
  <c r="N3442" i="2"/>
  <c r="G3442" i="2"/>
  <c r="R3441" i="2"/>
  <c r="Q3441" i="2"/>
  <c r="P3441" i="2"/>
  <c r="O3441" i="2"/>
  <c r="N3441" i="2"/>
  <c r="G3441" i="2"/>
  <c r="R3440" i="2"/>
  <c r="Q3440" i="2"/>
  <c r="P3440" i="2"/>
  <c r="O3440" i="2"/>
  <c r="N3440" i="2"/>
  <c r="G3440" i="2"/>
  <c r="R3439" i="2"/>
  <c r="Q3439" i="2"/>
  <c r="P3439" i="2"/>
  <c r="O3439" i="2"/>
  <c r="N3439" i="2"/>
  <c r="G3439" i="2"/>
  <c r="R3438" i="2"/>
  <c r="Q3438" i="2"/>
  <c r="P3438" i="2"/>
  <c r="O3438" i="2"/>
  <c r="N3438" i="2"/>
  <c r="G3438" i="2"/>
  <c r="R3437" i="2"/>
  <c r="Q3437" i="2"/>
  <c r="P3437" i="2"/>
  <c r="O3437" i="2"/>
  <c r="N3437" i="2"/>
  <c r="G3437" i="2"/>
  <c r="R3436" i="2"/>
  <c r="Q3436" i="2"/>
  <c r="P3436" i="2"/>
  <c r="O3436" i="2"/>
  <c r="N3436" i="2"/>
  <c r="G3436" i="2"/>
  <c r="R3435" i="2"/>
  <c r="Q3435" i="2"/>
  <c r="P3435" i="2"/>
  <c r="O3435" i="2"/>
  <c r="N3435" i="2"/>
  <c r="G3435" i="2"/>
  <c r="R3434" i="2"/>
  <c r="Q3434" i="2"/>
  <c r="P3434" i="2"/>
  <c r="O3434" i="2"/>
  <c r="N3434" i="2"/>
  <c r="G3434" i="2"/>
  <c r="R3433" i="2"/>
  <c r="Q3433" i="2"/>
  <c r="P3433" i="2"/>
  <c r="O3433" i="2"/>
  <c r="N3433" i="2"/>
  <c r="G3433" i="2"/>
  <c r="R3432" i="2"/>
  <c r="Q3432" i="2"/>
  <c r="P3432" i="2"/>
  <c r="O3432" i="2"/>
  <c r="N3432" i="2"/>
  <c r="G3432" i="2"/>
  <c r="R3431" i="2"/>
  <c r="Q3431" i="2"/>
  <c r="P3431" i="2"/>
  <c r="O3431" i="2"/>
  <c r="N3431" i="2"/>
  <c r="G3431" i="2"/>
  <c r="R3430" i="2"/>
  <c r="Q3430" i="2"/>
  <c r="P3430" i="2"/>
  <c r="O3430" i="2"/>
  <c r="N3430" i="2"/>
  <c r="G3430" i="2"/>
  <c r="R3429" i="2"/>
  <c r="Q3429" i="2"/>
  <c r="P3429" i="2"/>
  <c r="O3429" i="2"/>
  <c r="N3429" i="2"/>
  <c r="G3429" i="2"/>
  <c r="R3428" i="2"/>
  <c r="Q3428" i="2"/>
  <c r="P3428" i="2"/>
  <c r="O3428" i="2"/>
  <c r="N3428" i="2"/>
  <c r="G3428" i="2"/>
  <c r="R3427" i="2"/>
  <c r="Q3427" i="2"/>
  <c r="P3427" i="2"/>
  <c r="O3427" i="2"/>
  <c r="N3427" i="2"/>
  <c r="G3427" i="2"/>
  <c r="R3426" i="2"/>
  <c r="Q3426" i="2"/>
  <c r="P3426" i="2"/>
  <c r="O3426" i="2"/>
  <c r="N3426" i="2"/>
  <c r="G3426" i="2"/>
  <c r="R3425" i="2"/>
  <c r="Q3425" i="2"/>
  <c r="P3425" i="2"/>
  <c r="O3425" i="2"/>
  <c r="N3425" i="2"/>
  <c r="G3425" i="2"/>
  <c r="R3424" i="2"/>
  <c r="Q3424" i="2"/>
  <c r="P3424" i="2"/>
  <c r="O3424" i="2"/>
  <c r="N3424" i="2"/>
  <c r="G3424" i="2"/>
  <c r="R3423" i="2"/>
  <c r="Q3423" i="2"/>
  <c r="P3423" i="2"/>
  <c r="O3423" i="2"/>
  <c r="N3423" i="2"/>
  <c r="G3423" i="2"/>
  <c r="R3422" i="2"/>
  <c r="Q3422" i="2"/>
  <c r="P3422" i="2"/>
  <c r="O3422" i="2"/>
  <c r="N3422" i="2"/>
  <c r="G3422" i="2"/>
  <c r="R3421" i="2"/>
  <c r="Q3421" i="2"/>
  <c r="P3421" i="2"/>
  <c r="O3421" i="2"/>
  <c r="N3421" i="2"/>
  <c r="G3421" i="2"/>
  <c r="R3420" i="2"/>
  <c r="Q3420" i="2"/>
  <c r="P3420" i="2"/>
  <c r="O3420" i="2"/>
  <c r="N3420" i="2"/>
  <c r="G3420" i="2"/>
  <c r="R3419" i="2"/>
  <c r="Q3419" i="2"/>
  <c r="P3419" i="2"/>
  <c r="O3419" i="2"/>
  <c r="N3419" i="2"/>
  <c r="G3419" i="2"/>
  <c r="R3418" i="2"/>
  <c r="Q3418" i="2"/>
  <c r="P3418" i="2"/>
  <c r="O3418" i="2"/>
  <c r="N3418" i="2"/>
  <c r="G3418" i="2"/>
  <c r="R3417" i="2"/>
  <c r="Q3417" i="2"/>
  <c r="P3417" i="2"/>
  <c r="O3417" i="2"/>
  <c r="N3417" i="2"/>
  <c r="G3417" i="2"/>
  <c r="R3416" i="2"/>
  <c r="Q3416" i="2"/>
  <c r="P3416" i="2"/>
  <c r="O3416" i="2"/>
  <c r="N3416" i="2"/>
  <c r="G3416" i="2"/>
  <c r="R3415" i="2"/>
  <c r="Q3415" i="2"/>
  <c r="P3415" i="2"/>
  <c r="O3415" i="2"/>
  <c r="N3415" i="2"/>
  <c r="G3415" i="2"/>
  <c r="R3414" i="2"/>
  <c r="Q3414" i="2"/>
  <c r="P3414" i="2"/>
  <c r="O3414" i="2"/>
  <c r="N3414" i="2"/>
  <c r="G3414" i="2"/>
  <c r="R3413" i="2"/>
  <c r="Q3413" i="2"/>
  <c r="P3413" i="2"/>
  <c r="O3413" i="2"/>
  <c r="N3413" i="2"/>
  <c r="G3413" i="2"/>
  <c r="R3412" i="2"/>
  <c r="Q3412" i="2"/>
  <c r="P3412" i="2"/>
  <c r="O3412" i="2"/>
  <c r="N3412" i="2"/>
  <c r="G3412" i="2"/>
  <c r="R3411" i="2"/>
  <c r="Q3411" i="2"/>
  <c r="P3411" i="2"/>
  <c r="O3411" i="2"/>
  <c r="N3411" i="2"/>
  <c r="G3411" i="2"/>
  <c r="R3410" i="2"/>
  <c r="Q3410" i="2"/>
  <c r="P3410" i="2"/>
  <c r="O3410" i="2"/>
  <c r="N3410" i="2"/>
  <c r="G3410" i="2"/>
  <c r="R3409" i="2"/>
  <c r="Q3409" i="2"/>
  <c r="P3409" i="2"/>
  <c r="O3409" i="2"/>
  <c r="N3409" i="2"/>
  <c r="G3409" i="2"/>
  <c r="R3408" i="2"/>
  <c r="Q3408" i="2"/>
  <c r="P3408" i="2"/>
  <c r="O3408" i="2"/>
  <c r="N3408" i="2"/>
  <c r="G3408" i="2"/>
  <c r="R3407" i="2"/>
  <c r="Q3407" i="2"/>
  <c r="P3407" i="2"/>
  <c r="O3407" i="2"/>
  <c r="N3407" i="2"/>
  <c r="G3407" i="2"/>
  <c r="R3406" i="2"/>
  <c r="Q3406" i="2"/>
  <c r="P3406" i="2"/>
  <c r="O3406" i="2"/>
  <c r="N3406" i="2"/>
  <c r="G3406" i="2"/>
  <c r="R3405" i="2"/>
  <c r="Q3405" i="2"/>
  <c r="P3405" i="2"/>
  <c r="O3405" i="2"/>
  <c r="N3405" i="2"/>
  <c r="G3405" i="2"/>
  <c r="R3404" i="2"/>
  <c r="Q3404" i="2"/>
  <c r="P3404" i="2"/>
  <c r="O3404" i="2"/>
  <c r="N3404" i="2"/>
  <c r="G3404" i="2"/>
  <c r="R3403" i="2"/>
  <c r="Q3403" i="2"/>
  <c r="P3403" i="2"/>
  <c r="O3403" i="2"/>
  <c r="N3403" i="2"/>
  <c r="G3403" i="2"/>
  <c r="R3402" i="2"/>
  <c r="Q3402" i="2"/>
  <c r="P3402" i="2"/>
  <c r="O3402" i="2"/>
  <c r="N3402" i="2"/>
  <c r="G3402" i="2"/>
  <c r="R3401" i="2"/>
  <c r="Q3401" i="2"/>
  <c r="P3401" i="2"/>
  <c r="O3401" i="2"/>
  <c r="N3401" i="2"/>
  <c r="G3401" i="2"/>
  <c r="R3400" i="2"/>
  <c r="Q3400" i="2"/>
  <c r="P3400" i="2"/>
  <c r="O3400" i="2"/>
  <c r="N3400" i="2"/>
  <c r="G3400" i="2"/>
  <c r="R3399" i="2"/>
  <c r="Q3399" i="2"/>
  <c r="P3399" i="2"/>
  <c r="O3399" i="2"/>
  <c r="N3399" i="2"/>
  <c r="G3399" i="2"/>
  <c r="R3398" i="2"/>
  <c r="Q3398" i="2"/>
  <c r="P3398" i="2"/>
  <c r="O3398" i="2"/>
  <c r="N3398" i="2"/>
  <c r="G3398" i="2"/>
  <c r="R3397" i="2"/>
  <c r="Q3397" i="2"/>
  <c r="P3397" i="2"/>
  <c r="O3397" i="2"/>
  <c r="N3397" i="2"/>
  <c r="G3397" i="2"/>
  <c r="R3396" i="2"/>
  <c r="Q3396" i="2"/>
  <c r="P3396" i="2"/>
  <c r="O3396" i="2"/>
  <c r="N3396" i="2"/>
  <c r="G3396" i="2"/>
  <c r="R3395" i="2"/>
  <c r="Q3395" i="2"/>
  <c r="P3395" i="2"/>
  <c r="O3395" i="2"/>
  <c r="N3395" i="2"/>
  <c r="G3395" i="2"/>
  <c r="R3394" i="2"/>
  <c r="Q3394" i="2"/>
  <c r="P3394" i="2"/>
  <c r="O3394" i="2"/>
  <c r="N3394" i="2"/>
  <c r="G3394" i="2"/>
  <c r="R3393" i="2"/>
  <c r="Q3393" i="2"/>
  <c r="P3393" i="2"/>
  <c r="O3393" i="2"/>
  <c r="N3393" i="2"/>
  <c r="G3393" i="2"/>
  <c r="R3392" i="2"/>
  <c r="Q3392" i="2"/>
  <c r="P3392" i="2"/>
  <c r="O3392" i="2"/>
  <c r="N3392" i="2"/>
  <c r="G3392" i="2"/>
  <c r="R3391" i="2"/>
  <c r="Q3391" i="2"/>
  <c r="P3391" i="2"/>
  <c r="O3391" i="2"/>
  <c r="N3391" i="2"/>
  <c r="G3391" i="2"/>
  <c r="R3390" i="2"/>
  <c r="Q3390" i="2"/>
  <c r="P3390" i="2"/>
  <c r="O3390" i="2"/>
  <c r="N3390" i="2"/>
  <c r="G3390" i="2"/>
  <c r="R3389" i="2"/>
  <c r="Q3389" i="2"/>
  <c r="P3389" i="2"/>
  <c r="O3389" i="2"/>
  <c r="N3389" i="2"/>
  <c r="G3389" i="2"/>
  <c r="R3388" i="2"/>
  <c r="Q3388" i="2"/>
  <c r="P3388" i="2"/>
  <c r="O3388" i="2"/>
  <c r="N3388" i="2"/>
  <c r="G3388" i="2"/>
  <c r="R3387" i="2"/>
  <c r="Q3387" i="2"/>
  <c r="P3387" i="2"/>
  <c r="O3387" i="2"/>
  <c r="N3387" i="2"/>
  <c r="G3387" i="2"/>
  <c r="R3386" i="2"/>
  <c r="Q3386" i="2"/>
  <c r="P3386" i="2"/>
  <c r="O3386" i="2"/>
  <c r="N3386" i="2"/>
  <c r="G3386" i="2"/>
  <c r="R3385" i="2"/>
  <c r="Q3385" i="2"/>
  <c r="P3385" i="2"/>
  <c r="O3385" i="2"/>
  <c r="N3385" i="2"/>
  <c r="G3385" i="2"/>
  <c r="R3384" i="2"/>
  <c r="Q3384" i="2"/>
  <c r="P3384" i="2"/>
  <c r="O3384" i="2"/>
  <c r="N3384" i="2"/>
  <c r="G3384" i="2"/>
  <c r="R3383" i="2"/>
  <c r="Q3383" i="2"/>
  <c r="P3383" i="2"/>
  <c r="O3383" i="2"/>
  <c r="N3383" i="2"/>
  <c r="G3383" i="2"/>
  <c r="R3382" i="2"/>
  <c r="Q3382" i="2"/>
  <c r="P3382" i="2"/>
  <c r="O3382" i="2"/>
  <c r="N3382" i="2"/>
  <c r="G3382" i="2"/>
  <c r="R3381" i="2"/>
  <c r="Q3381" i="2"/>
  <c r="P3381" i="2"/>
  <c r="O3381" i="2"/>
  <c r="N3381" i="2"/>
  <c r="G3381" i="2"/>
  <c r="R3380" i="2"/>
  <c r="Q3380" i="2"/>
  <c r="P3380" i="2"/>
  <c r="O3380" i="2"/>
  <c r="N3380" i="2"/>
  <c r="G3380" i="2"/>
  <c r="R3379" i="2"/>
  <c r="Q3379" i="2"/>
  <c r="P3379" i="2"/>
  <c r="O3379" i="2"/>
  <c r="N3379" i="2"/>
  <c r="G3379" i="2"/>
  <c r="R3378" i="2"/>
  <c r="Q3378" i="2"/>
  <c r="P3378" i="2"/>
  <c r="O3378" i="2"/>
  <c r="N3378" i="2"/>
  <c r="G3378" i="2"/>
  <c r="R3377" i="2"/>
  <c r="Q3377" i="2"/>
  <c r="P3377" i="2"/>
  <c r="O3377" i="2"/>
  <c r="N3377" i="2"/>
  <c r="G3377" i="2"/>
  <c r="R3376" i="2"/>
  <c r="Q3376" i="2"/>
  <c r="P3376" i="2"/>
  <c r="O3376" i="2"/>
  <c r="N3376" i="2"/>
  <c r="G3376" i="2"/>
  <c r="R3375" i="2"/>
  <c r="Q3375" i="2"/>
  <c r="P3375" i="2"/>
  <c r="O3375" i="2"/>
  <c r="N3375" i="2"/>
  <c r="G3375" i="2"/>
  <c r="R3374" i="2"/>
  <c r="Q3374" i="2"/>
  <c r="P3374" i="2"/>
  <c r="O3374" i="2"/>
  <c r="N3374" i="2"/>
  <c r="G3374" i="2"/>
  <c r="R3373" i="2"/>
  <c r="Q3373" i="2"/>
  <c r="P3373" i="2"/>
  <c r="O3373" i="2"/>
  <c r="N3373" i="2"/>
  <c r="G3373" i="2"/>
  <c r="R3372" i="2"/>
  <c r="Q3372" i="2"/>
  <c r="P3372" i="2"/>
  <c r="O3372" i="2"/>
  <c r="N3372" i="2"/>
  <c r="G3372" i="2"/>
  <c r="R3371" i="2"/>
  <c r="Q3371" i="2"/>
  <c r="P3371" i="2"/>
  <c r="O3371" i="2"/>
  <c r="N3371" i="2"/>
  <c r="G3371" i="2"/>
  <c r="R3370" i="2"/>
  <c r="Q3370" i="2"/>
  <c r="P3370" i="2"/>
  <c r="O3370" i="2"/>
  <c r="N3370" i="2"/>
  <c r="G3370" i="2"/>
  <c r="R3369" i="2"/>
  <c r="Q3369" i="2"/>
  <c r="P3369" i="2"/>
  <c r="O3369" i="2"/>
  <c r="N3369" i="2"/>
  <c r="G3369" i="2"/>
  <c r="R3368" i="2"/>
  <c r="Q3368" i="2"/>
  <c r="P3368" i="2"/>
  <c r="O3368" i="2"/>
  <c r="N3368" i="2"/>
  <c r="G3368" i="2"/>
  <c r="R3367" i="2"/>
  <c r="Q3367" i="2"/>
  <c r="P3367" i="2"/>
  <c r="O3367" i="2"/>
  <c r="N3367" i="2"/>
  <c r="G3367" i="2"/>
  <c r="R3366" i="2"/>
  <c r="Q3366" i="2"/>
  <c r="P3366" i="2"/>
  <c r="O3366" i="2"/>
  <c r="N3366" i="2"/>
  <c r="G3366" i="2"/>
  <c r="R3365" i="2"/>
  <c r="Q3365" i="2"/>
  <c r="P3365" i="2"/>
  <c r="O3365" i="2"/>
  <c r="N3365" i="2"/>
  <c r="G3365" i="2"/>
  <c r="R3364" i="2"/>
  <c r="Q3364" i="2"/>
  <c r="P3364" i="2"/>
  <c r="O3364" i="2"/>
  <c r="N3364" i="2"/>
  <c r="G3364" i="2"/>
  <c r="R3363" i="2"/>
  <c r="Q3363" i="2"/>
  <c r="P3363" i="2"/>
  <c r="O3363" i="2"/>
  <c r="N3363" i="2"/>
  <c r="G3363" i="2"/>
  <c r="R3362" i="2"/>
  <c r="Q3362" i="2"/>
  <c r="P3362" i="2"/>
  <c r="O3362" i="2"/>
  <c r="N3362" i="2"/>
  <c r="G3362" i="2"/>
  <c r="R3361" i="2"/>
  <c r="Q3361" i="2"/>
  <c r="P3361" i="2"/>
  <c r="O3361" i="2"/>
  <c r="N3361" i="2"/>
  <c r="G3361" i="2"/>
  <c r="R3360" i="2"/>
  <c r="Q3360" i="2"/>
  <c r="P3360" i="2"/>
  <c r="O3360" i="2"/>
  <c r="N3360" i="2"/>
  <c r="G3360" i="2"/>
  <c r="R3359" i="2"/>
  <c r="Q3359" i="2"/>
  <c r="P3359" i="2"/>
  <c r="O3359" i="2"/>
  <c r="N3359" i="2"/>
  <c r="G3359" i="2"/>
  <c r="R3358" i="2"/>
  <c r="Q3358" i="2"/>
  <c r="P3358" i="2"/>
  <c r="O3358" i="2"/>
  <c r="N3358" i="2"/>
  <c r="G3358" i="2"/>
  <c r="R3357" i="2"/>
  <c r="Q3357" i="2"/>
  <c r="P3357" i="2"/>
  <c r="O3357" i="2"/>
  <c r="N3357" i="2"/>
  <c r="G3357" i="2"/>
  <c r="R3356" i="2"/>
  <c r="Q3356" i="2"/>
  <c r="P3356" i="2"/>
  <c r="O3356" i="2"/>
  <c r="N3356" i="2"/>
  <c r="G3356" i="2"/>
  <c r="R3355" i="2"/>
  <c r="Q3355" i="2"/>
  <c r="P3355" i="2"/>
  <c r="O3355" i="2"/>
  <c r="N3355" i="2"/>
  <c r="G3355" i="2"/>
  <c r="R3354" i="2"/>
  <c r="Q3354" i="2"/>
  <c r="P3354" i="2"/>
  <c r="O3354" i="2"/>
  <c r="N3354" i="2"/>
  <c r="G3354" i="2"/>
  <c r="R3353" i="2"/>
  <c r="Q3353" i="2"/>
  <c r="P3353" i="2"/>
  <c r="O3353" i="2"/>
  <c r="N3353" i="2"/>
  <c r="G3353" i="2"/>
  <c r="R3352" i="2"/>
  <c r="Q3352" i="2"/>
  <c r="P3352" i="2"/>
  <c r="O3352" i="2"/>
  <c r="N3352" i="2"/>
  <c r="G3352" i="2"/>
  <c r="R3351" i="2"/>
  <c r="Q3351" i="2"/>
  <c r="P3351" i="2"/>
  <c r="O3351" i="2"/>
  <c r="N3351" i="2"/>
  <c r="G3351" i="2"/>
  <c r="R3350" i="2"/>
  <c r="Q3350" i="2"/>
  <c r="P3350" i="2"/>
  <c r="O3350" i="2"/>
  <c r="N3350" i="2"/>
  <c r="G3350" i="2"/>
  <c r="R3349" i="2"/>
  <c r="Q3349" i="2"/>
  <c r="P3349" i="2"/>
  <c r="O3349" i="2"/>
  <c r="N3349" i="2"/>
  <c r="G3349" i="2"/>
  <c r="R3348" i="2"/>
  <c r="Q3348" i="2"/>
  <c r="P3348" i="2"/>
  <c r="O3348" i="2"/>
  <c r="N3348" i="2"/>
  <c r="G3348" i="2"/>
  <c r="R3347" i="2"/>
  <c r="Q3347" i="2"/>
  <c r="P3347" i="2"/>
  <c r="O3347" i="2"/>
  <c r="N3347" i="2"/>
  <c r="G3347" i="2"/>
  <c r="R3346" i="2"/>
  <c r="Q3346" i="2"/>
  <c r="P3346" i="2"/>
  <c r="O3346" i="2"/>
  <c r="N3346" i="2"/>
  <c r="G3346" i="2"/>
  <c r="R3345" i="2"/>
  <c r="Q3345" i="2"/>
  <c r="P3345" i="2"/>
  <c r="O3345" i="2"/>
  <c r="N3345" i="2"/>
  <c r="G3345" i="2"/>
  <c r="R3344" i="2"/>
  <c r="Q3344" i="2"/>
  <c r="P3344" i="2"/>
  <c r="O3344" i="2"/>
  <c r="N3344" i="2"/>
  <c r="G3344" i="2"/>
  <c r="R3343" i="2"/>
  <c r="Q3343" i="2"/>
  <c r="P3343" i="2"/>
  <c r="O3343" i="2"/>
  <c r="N3343" i="2"/>
  <c r="G3343" i="2"/>
  <c r="R3342" i="2"/>
  <c r="Q3342" i="2"/>
  <c r="P3342" i="2"/>
  <c r="O3342" i="2"/>
  <c r="N3342" i="2"/>
  <c r="G3342" i="2"/>
  <c r="R3341" i="2"/>
  <c r="Q3341" i="2"/>
  <c r="P3341" i="2"/>
  <c r="O3341" i="2"/>
  <c r="N3341" i="2"/>
  <c r="G3341" i="2"/>
  <c r="R3340" i="2"/>
  <c r="Q3340" i="2"/>
  <c r="P3340" i="2"/>
  <c r="O3340" i="2"/>
  <c r="N3340" i="2"/>
  <c r="G3340" i="2"/>
  <c r="R3339" i="2"/>
  <c r="Q3339" i="2"/>
  <c r="P3339" i="2"/>
  <c r="O3339" i="2"/>
  <c r="N3339" i="2"/>
  <c r="G3339" i="2"/>
  <c r="R3338" i="2"/>
  <c r="Q3338" i="2"/>
  <c r="P3338" i="2"/>
  <c r="O3338" i="2"/>
  <c r="N3338" i="2"/>
  <c r="G3338" i="2"/>
  <c r="R3337" i="2"/>
  <c r="Q3337" i="2"/>
  <c r="P3337" i="2"/>
  <c r="O3337" i="2"/>
  <c r="N3337" i="2"/>
  <c r="G3337" i="2"/>
  <c r="R3336" i="2"/>
  <c r="Q3336" i="2"/>
  <c r="P3336" i="2"/>
  <c r="O3336" i="2"/>
  <c r="N3336" i="2"/>
  <c r="G3336" i="2"/>
  <c r="R3335" i="2"/>
  <c r="Q3335" i="2"/>
  <c r="P3335" i="2"/>
  <c r="O3335" i="2"/>
  <c r="N3335" i="2"/>
  <c r="G3335" i="2"/>
  <c r="R3334" i="2"/>
  <c r="Q3334" i="2"/>
  <c r="P3334" i="2"/>
  <c r="O3334" i="2"/>
  <c r="N3334" i="2"/>
  <c r="G3334" i="2"/>
  <c r="R3333" i="2"/>
  <c r="Q3333" i="2"/>
  <c r="P3333" i="2"/>
  <c r="O3333" i="2"/>
  <c r="N3333" i="2"/>
  <c r="G3333" i="2"/>
  <c r="R3332" i="2"/>
  <c r="Q3332" i="2"/>
  <c r="P3332" i="2"/>
  <c r="O3332" i="2"/>
  <c r="N3332" i="2"/>
  <c r="G3332" i="2"/>
  <c r="R3331" i="2"/>
  <c r="Q3331" i="2"/>
  <c r="P3331" i="2"/>
  <c r="O3331" i="2"/>
  <c r="N3331" i="2"/>
  <c r="G3331" i="2"/>
  <c r="R3330" i="2"/>
  <c r="Q3330" i="2"/>
  <c r="P3330" i="2"/>
  <c r="O3330" i="2"/>
  <c r="N3330" i="2"/>
  <c r="G3330" i="2"/>
  <c r="R3329" i="2"/>
  <c r="Q3329" i="2"/>
  <c r="P3329" i="2"/>
  <c r="O3329" i="2"/>
  <c r="N3329" i="2"/>
  <c r="G3329" i="2"/>
  <c r="R3328" i="2"/>
  <c r="Q3328" i="2"/>
  <c r="P3328" i="2"/>
  <c r="O3328" i="2"/>
  <c r="N3328" i="2"/>
  <c r="G3328" i="2"/>
  <c r="R3327" i="2"/>
  <c r="Q3327" i="2"/>
  <c r="P3327" i="2"/>
  <c r="O3327" i="2"/>
  <c r="N3327" i="2"/>
  <c r="G3327" i="2"/>
  <c r="R3326" i="2"/>
  <c r="Q3326" i="2"/>
  <c r="P3326" i="2"/>
  <c r="O3326" i="2"/>
  <c r="N3326" i="2"/>
  <c r="G3326" i="2"/>
  <c r="R3325" i="2"/>
  <c r="Q3325" i="2"/>
  <c r="P3325" i="2"/>
  <c r="O3325" i="2"/>
  <c r="N3325" i="2"/>
  <c r="G3325" i="2"/>
  <c r="R3324" i="2"/>
  <c r="Q3324" i="2"/>
  <c r="P3324" i="2"/>
  <c r="O3324" i="2"/>
  <c r="N3324" i="2"/>
  <c r="G3324" i="2"/>
  <c r="R3323" i="2"/>
  <c r="Q3323" i="2"/>
  <c r="P3323" i="2"/>
  <c r="O3323" i="2"/>
  <c r="N3323" i="2"/>
  <c r="G3323" i="2"/>
  <c r="R3322" i="2"/>
  <c r="Q3322" i="2"/>
  <c r="P3322" i="2"/>
  <c r="O3322" i="2"/>
  <c r="N3322" i="2"/>
  <c r="G3322" i="2"/>
  <c r="R3321" i="2"/>
  <c r="Q3321" i="2"/>
  <c r="P3321" i="2"/>
  <c r="O3321" i="2"/>
  <c r="N3321" i="2"/>
  <c r="G3321" i="2"/>
  <c r="R3320" i="2"/>
  <c r="Q3320" i="2"/>
  <c r="P3320" i="2"/>
  <c r="O3320" i="2"/>
  <c r="N3320" i="2"/>
  <c r="G3320" i="2"/>
  <c r="R3319" i="2"/>
  <c r="Q3319" i="2"/>
  <c r="P3319" i="2"/>
  <c r="O3319" i="2"/>
  <c r="N3319" i="2"/>
  <c r="G3319" i="2"/>
  <c r="R3318" i="2"/>
  <c r="Q3318" i="2"/>
  <c r="P3318" i="2"/>
  <c r="O3318" i="2"/>
  <c r="N3318" i="2"/>
  <c r="G3318" i="2"/>
  <c r="R3317" i="2"/>
  <c r="Q3317" i="2"/>
  <c r="P3317" i="2"/>
  <c r="O3317" i="2"/>
  <c r="N3317" i="2"/>
  <c r="G3317" i="2"/>
  <c r="R3316" i="2"/>
  <c r="Q3316" i="2"/>
  <c r="P3316" i="2"/>
  <c r="O3316" i="2"/>
  <c r="N3316" i="2"/>
  <c r="G3316" i="2"/>
  <c r="R3315" i="2"/>
  <c r="Q3315" i="2"/>
  <c r="P3315" i="2"/>
  <c r="O3315" i="2"/>
  <c r="N3315" i="2"/>
  <c r="G3315" i="2"/>
  <c r="R3314" i="2"/>
  <c r="Q3314" i="2"/>
  <c r="P3314" i="2"/>
  <c r="O3314" i="2"/>
  <c r="N3314" i="2"/>
  <c r="G3314" i="2"/>
  <c r="R3313" i="2"/>
  <c r="Q3313" i="2"/>
  <c r="P3313" i="2"/>
  <c r="O3313" i="2"/>
  <c r="N3313" i="2"/>
  <c r="G3313" i="2"/>
  <c r="R3312" i="2"/>
  <c r="Q3312" i="2"/>
  <c r="P3312" i="2"/>
  <c r="O3312" i="2"/>
  <c r="N3312" i="2"/>
  <c r="G3312" i="2"/>
  <c r="R3311" i="2"/>
  <c r="Q3311" i="2"/>
  <c r="P3311" i="2"/>
  <c r="O3311" i="2"/>
  <c r="N3311" i="2"/>
  <c r="G3311" i="2"/>
  <c r="R3310" i="2"/>
  <c r="Q3310" i="2"/>
  <c r="P3310" i="2"/>
  <c r="O3310" i="2"/>
  <c r="N3310" i="2"/>
  <c r="G3310" i="2"/>
  <c r="R3309" i="2"/>
  <c r="Q3309" i="2"/>
  <c r="P3309" i="2"/>
  <c r="O3309" i="2"/>
  <c r="N3309" i="2"/>
  <c r="G3309" i="2"/>
  <c r="R3308" i="2"/>
  <c r="Q3308" i="2"/>
  <c r="P3308" i="2"/>
  <c r="O3308" i="2"/>
  <c r="N3308" i="2"/>
  <c r="G3308" i="2"/>
  <c r="R3307" i="2"/>
  <c r="Q3307" i="2"/>
  <c r="P3307" i="2"/>
  <c r="O3307" i="2"/>
  <c r="N3307" i="2"/>
  <c r="G3307" i="2"/>
  <c r="R3306" i="2"/>
  <c r="Q3306" i="2"/>
  <c r="P3306" i="2"/>
  <c r="O3306" i="2"/>
  <c r="N3306" i="2"/>
  <c r="G3306" i="2"/>
  <c r="R3305" i="2"/>
  <c r="Q3305" i="2"/>
  <c r="P3305" i="2"/>
  <c r="O3305" i="2"/>
  <c r="N3305" i="2"/>
  <c r="G3305" i="2"/>
  <c r="R3304" i="2"/>
  <c r="Q3304" i="2"/>
  <c r="P3304" i="2"/>
  <c r="O3304" i="2"/>
  <c r="N3304" i="2"/>
  <c r="G3304" i="2"/>
  <c r="R3303" i="2"/>
  <c r="Q3303" i="2"/>
  <c r="P3303" i="2"/>
  <c r="O3303" i="2"/>
  <c r="N3303" i="2"/>
  <c r="G3303" i="2"/>
  <c r="R3302" i="2"/>
  <c r="Q3302" i="2"/>
  <c r="P3302" i="2"/>
  <c r="O3302" i="2"/>
  <c r="N3302" i="2"/>
  <c r="G3302" i="2"/>
  <c r="R3301" i="2"/>
  <c r="Q3301" i="2"/>
  <c r="P3301" i="2"/>
  <c r="O3301" i="2"/>
  <c r="N3301" i="2"/>
  <c r="G3301" i="2"/>
  <c r="R3300" i="2"/>
  <c r="Q3300" i="2"/>
  <c r="P3300" i="2"/>
  <c r="O3300" i="2"/>
  <c r="N3300" i="2"/>
  <c r="G3300" i="2"/>
  <c r="R3299" i="2"/>
  <c r="Q3299" i="2"/>
  <c r="P3299" i="2"/>
  <c r="O3299" i="2"/>
  <c r="N3299" i="2"/>
  <c r="G3299" i="2"/>
  <c r="R3298" i="2"/>
  <c r="Q3298" i="2"/>
  <c r="P3298" i="2"/>
  <c r="O3298" i="2"/>
  <c r="N3298" i="2"/>
  <c r="G3298" i="2"/>
  <c r="R3297" i="2"/>
  <c r="Q3297" i="2"/>
  <c r="P3297" i="2"/>
  <c r="O3297" i="2"/>
  <c r="N3297" i="2"/>
  <c r="G3297" i="2"/>
  <c r="R3296" i="2"/>
  <c r="Q3296" i="2"/>
  <c r="P3296" i="2"/>
  <c r="O3296" i="2"/>
  <c r="N3296" i="2"/>
  <c r="G3296" i="2"/>
  <c r="R3295" i="2"/>
  <c r="Q3295" i="2"/>
  <c r="P3295" i="2"/>
  <c r="O3295" i="2"/>
  <c r="N3295" i="2"/>
  <c r="G3295" i="2"/>
  <c r="R3294" i="2"/>
  <c r="Q3294" i="2"/>
  <c r="P3294" i="2"/>
  <c r="O3294" i="2"/>
  <c r="N3294" i="2"/>
  <c r="G3294" i="2"/>
  <c r="R3293" i="2"/>
  <c r="Q3293" i="2"/>
  <c r="P3293" i="2"/>
  <c r="O3293" i="2"/>
  <c r="N3293" i="2"/>
  <c r="G3293" i="2"/>
  <c r="R3292" i="2"/>
  <c r="Q3292" i="2"/>
  <c r="P3292" i="2"/>
  <c r="O3292" i="2"/>
  <c r="N3292" i="2"/>
  <c r="G3292" i="2"/>
  <c r="R3291" i="2"/>
  <c r="Q3291" i="2"/>
  <c r="P3291" i="2"/>
  <c r="O3291" i="2"/>
  <c r="N3291" i="2"/>
  <c r="G3291" i="2"/>
  <c r="R3290" i="2"/>
  <c r="Q3290" i="2"/>
  <c r="P3290" i="2"/>
  <c r="O3290" i="2"/>
  <c r="N3290" i="2"/>
  <c r="G3290" i="2"/>
  <c r="R3289" i="2"/>
  <c r="Q3289" i="2"/>
  <c r="P3289" i="2"/>
  <c r="O3289" i="2"/>
  <c r="N3289" i="2"/>
  <c r="G3289" i="2"/>
  <c r="R3288" i="2"/>
  <c r="Q3288" i="2"/>
  <c r="P3288" i="2"/>
  <c r="O3288" i="2"/>
  <c r="N3288" i="2"/>
  <c r="G3288" i="2"/>
  <c r="R3287" i="2"/>
  <c r="Q3287" i="2"/>
  <c r="P3287" i="2"/>
  <c r="O3287" i="2"/>
  <c r="N3287" i="2"/>
  <c r="G3287" i="2"/>
  <c r="R3286" i="2"/>
  <c r="Q3286" i="2"/>
  <c r="P3286" i="2"/>
  <c r="O3286" i="2"/>
  <c r="N3286" i="2"/>
  <c r="G3286" i="2"/>
  <c r="R3285" i="2"/>
  <c r="Q3285" i="2"/>
  <c r="P3285" i="2"/>
  <c r="O3285" i="2"/>
  <c r="N3285" i="2"/>
  <c r="G3285" i="2"/>
  <c r="R3284" i="2"/>
  <c r="Q3284" i="2"/>
  <c r="P3284" i="2"/>
  <c r="O3284" i="2"/>
  <c r="N3284" i="2"/>
  <c r="G3284" i="2"/>
  <c r="R3283" i="2"/>
  <c r="Q3283" i="2"/>
  <c r="P3283" i="2"/>
  <c r="O3283" i="2"/>
  <c r="N3283" i="2"/>
  <c r="G3283" i="2"/>
  <c r="R3282" i="2"/>
  <c r="Q3282" i="2"/>
  <c r="P3282" i="2"/>
  <c r="O3282" i="2"/>
  <c r="N3282" i="2"/>
  <c r="G3282" i="2"/>
  <c r="R3281" i="2"/>
  <c r="Q3281" i="2"/>
  <c r="P3281" i="2"/>
  <c r="O3281" i="2"/>
  <c r="N3281" i="2"/>
  <c r="G3281" i="2"/>
  <c r="R3280" i="2"/>
  <c r="Q3280" i="2"/>
  <c r="P3280" i="2"/>
  <c r="O3280" i="2"/>
  <c r="N3280" i="2"/>
  <c r="G3280" i="2"/>
  <c r="R3279" i="2"/>
  <c r="Q3279" i="2"/>
  <c r="P3279" i="2"/>
  <c r="O3279" i="2"/>
  <c r="N3279" i="2"/>
  <c r="G3279" i="2"/>
  <c r="R3278" i="2"/>
  <c r="Q3278" i="2"/>
  <c r="P3278" i="2"/>
  <c r="O3278" i="2"/>
  <c r="N3278" i="2"/>
  <c r="G3278" i="2"/>
  <c r="R3277" i="2"/>
  <c r="Q3277" i="2"/>
  <c r="P3277" i="2"/>
  <c r="O3277" i="2"/>
  <c r="N3277" i="2"/>
  <c r="G3277" i="2"/>
  <c r="R3276" i="2"/>
  <c r="Q3276" i="2"/>
  <c r="P3276" i="2"/>
  <c r="O3276" i="2"/>
  <c r="N3276" i="2"/>
  <c r="G3276" i="2"/>
  <c r="R3275" i="2"/>
  <c r="Q3275" i="2"/>
  <c r="P3275" i="2"/>
  <c r="O3275" i="2"/>
  <c r="N3275" i="2"/>
  <c r="G3275" i="2"/>
  <c r="R3274" i="2"/>
  <c r="Q3274" i="2"/>
  <c r="P3274" i="2"/>
  <c r="O3274" i="2"/>
  <c r="N3274" i="2"/>
  <c r="G3274" i="2"/>
  <c r="R3273" i="2"/>
  <c r="Q3273" i="2"/>
  <c r="P3273" i="2"/>
  <c r="O3273" i="2"/>
  <c r="N3273" i="2"/>
  <c r="G3273" i="2"/>
  <c r="R3272" i="2"/>
  <c r="Q3272" i="2"/>
  <c r="P3272" i="2"/>
  <c r="O3272" i="2"/>
  <c r="N3272" i="2"/>
  <c r="G3272" i="2"/>
  <c r="R3271" i="2"/>
  <c r="Q3271" i="2"/>
  <c r="P3271" i="2"/>
  <c r="O3271" i="2"/>
  <c r="N3271" i="2"/>
  <c r="G3271" i="2"/>
  <c r="R3270" i="2"/>
  <c r="Q3270" i="2"/>
  <c r="P3270" i="2"/>
  <c r="O3270" i="2"/>
  <c r="N3270" i="2"/>
  <c r="G3270" i="2"/>
  <c r="R3269" i="2"/>
  <c r="Q3269" i="2"/>
  <c r="P3269" i="2"/>
  <c r="O3269" i="2"/>
  <c r="N3269" i="2"/>
  <c r="G3269" i="2"/>
  <c r="R3268" i="2"/>
  <c r="Q3268" i="2"/>
  <c r="P3268" i="2"/>
  <c r="O3268" i="2"/>
  <c r="N3268" i="2"/>
  <c r="G3268" i="2"/>
  <c r="R3267" i="2"/>
  <c r="Q3267" i="2"/>
  <c r="P3267" i="2"/>
  <c r="O3267" i="2"/>
  <c r="N3267" i="2"/>
  <c r="G3267" i="2"/>
  <c r="R3266" i="2"/>
  <c r="Q3266" i="2"/>
  <c r="P3266" i="2"/>
  <c r="O3266" i="2"/>
  <c r="N3266" i="2"/>
  <c r="G3266" i="2"/>
  <c r="R3265" i="2"/>
  <c r="Q3265" i="2"/>
  <c r="P3265" i="2"/>
  <c r="O3265" i="2"/>
  <c r="N3265" i="2"/>
  <c r="G3265" i="2"/>
  <c r="R3264" i="2"/>
  <c r="Q3264" i="2"/>
  <c r="P3264" i="2"/>
  <c r="O3264" i="2"/>
  <c r="N3264" i="2"/>
  <c r="G3264" i="2"/>
  <c r="R3263" i="2"/>
  <c r="Q3263" i="2"/>
  <c r="P3263" i="2"/>
  <c r="O3263" i="2"/>
  <c r="N3263" i="2"/>
  <c r="G3263" i="2"/>
  <c r="R3262" i="2"/>
  <c r="Q3262" i="2"/>
  <c r="P3262" i="2"/>
  <c r="O3262" i="2"/>
  <c r="N3262" i="2"/>
  <c r="G3262" i="2"/>
  <c r="R3261" i="2"/>
  <c r="Q3261" i="2"/>
  <c r="P3261" i="2"/>
  <c r="O3261" i="2"/>
  <c r="N3261" i="2"/>
  <c r="G3261" i="2"/>
  <c r="R3260" i="2"/>
  <c r="Q3260" i="2"/>
  <c r="P3260" i="2"/>
  <c r="O3260" i="2"/>
  <c r="N3260" i="2"/>
  <c r="G3260" i="2"/>
  <c r="R3259" i="2"/>
  <c r="Q3259" i="2"/>
  <c r="P3259" i="2"/>
  <c r="O3259" i="2"/>
  <c r="N3259" i="2"/>
  <c r="G3259" i="2"/>
  <c r="R3258" i="2"/>
  <c r="Q3258" i="2"/>
  <c r="P3258" i="2"/>
  <c r="O3258" i="2"/>
  <c r="N3258" i="2"/>
  <c r="G3258" i="2"/>
  <c r="R3257" i="2"/>
  <c r="Q3257" i="2"/>
  <c r="P3257" i="2"/>
  <c r="O3257" i="2"/>
  <c r="N3257" i="2"/>
  <c r="G3257" i="2"/>
  <c r="R3256" i="2"/>
  <c r="Q3256" i="2"/>
  <c r="P3256" i="2"/>
  <c r="O3256" i="2"/>
  <c r="N3256" i="2"/>
  <c r="G3256" i="2"/>
  <c r="R3255" i="2"/>
  <c r="Q3255" i="2"/>
  <c r="P3255" i="2"/>
  <c r="O3255" i="2"/>
  <c r="N3255" i="2"/>
  <c r="G3255" i="2"/>
  <c r="R3254" i="2"/>
  <c r="Q3254" i="2"/>
  <c r="P3254" i="2"/>
  <c r="O3254" i="2"/>
  <c r="N3254" i="2"/>
  <c r="G3254" i="2"/>
  <c r="R3253" i="2"/>
  <c r="Q3253" i="2"/>
  <c r="P3253" i="2"/>
  <c r="O3253" i="2"/>
  <c r="N3253" i="2"/>
  <c r="G3253" i="2"/>
  <c r="R3252" i="2"/>
  <c r="Q3252" i="2"/>
  <c r="P3252" i="2"/>
  <c r="O3252" i="2"/>
  <c r="N3252" i="2"/>
  <c r="G3252" i="2"/>
  <c r="R3251" i="2"/>
  <c r="Q3251" i="2"/>
  <c r="P3251" i="2"/>
  <c r="O3251" i="2"/>
  <c r="N3251" i="2"/>
  <c r="G3251" i="2"/>
  <c r="R3250" i="2"/>
  <c r="Q3250" i="2"/>
  <c r="P3250" i="2"/>
  <c r="O3250" i="2"/>
  <c r="N3250" i="2"/>
  <c r="G3250" i="2"/>
  <c r="R3249" i="2"/>
  <c r="Q3249" i="2"/>
  <c r="P3249" i="2"/>
  <c r="O3249" i="2"/>
  <c r="N3249" i="2"/>
  <c r="G3249" i="2"/>
  <c r="R3248" i="2"/>
  <c r="Q3248" i="2"/>
  <c r="P3248" i="2"/>
  <c r="O3248" i="2"/>
  <c r="N3248" i="2"/>
  <c r="G3248" i="2"/>
  <c r="R3247" i="2"/>
  <c r="Q3247" i="2"/>
  <c r="P3247" i="2"/>
  <c r="O3247" i="2"/>
  <c r="N3247" i="2"/>
  <c r="G3247" i="2"/>
  <c r="R3246" i="2"/>
  <c r="Q3246" i="2"/>
  <c r="P3246" i="2"/>
  <c r="O3246" i="2"/>
  <c r="N3246" i="2"/>
  <c r="G3246" i="2"/>
  <c r="R3245" i="2"/>
  <c r="Q3245" i="2"/>
  <c r="P3245" i="2"/>
  <c r="O3245" i="2"/>
  <c r="N3245" i="2"/>
  <c r="G3245" i="2"/>
  <c r="R3244" i="2"/>
  <c r="Q3244" i="2"/>
  <c r="P3244" i="2"/>
  <c r="O3244" i="2"/>
  <c r="N3244" i="2"/>
  <c r="G3244" i="2"/>
  <c r="R3243" i="2"/>
  <c r="Q3243" i="2"/>
  <c r="P3243" i="2"/>
  <c r="O3243" i="2"/>
  <c r="N3243" i="2"/>
  <c r="G3243" i="2"/>
  <c r="R3242" i="2"/>
  <c r="Q3242" i="2"/>
  <c r="P3242" i="2"/>
  <c r="O3242" i="2"/>
  <c r="N3242" i="2"/>
  <c r="G3242" i="2"/>
  <c r="R3241" i="2"/>
  <c r="Q3241" i="2"/>
  <c r="P3241" i="2"/>
  <c r="O3241" i="2"/>
  <c r="N3241" i="2"/>
  <c r="G3241" i="2"/>
  <c r="R3240" i="2"/>
  <c r="Q3240" i="2"/>
  <c r="P3240" i="2"/>
  <c r="O3240" i="2"/>
  <c r="N3240" i="2"/>
  <c r="G3240" i="2"/>
  <c r="R3239" i="2"/>
  <c r="Q3239" i="2"/>
  <c r="P3239" i="2"/>
  <c r="O3239" i="2"/>
  <c r="N3239" i="2"/>
  <c r="G3239" i="2"/>
  <c r="R3238" i="2"/>
  <c r="Q3238" i="2"/>
  <c r="P3238" i="2"/>
  <c r="O3238" i="2"/>
  <c r="N3238" i="2"/>
  <c r="G3238" i="2"/>
  <c r="R3237" i="2"/>
  <c r="Q3237" i="2"/>
  <c r="P3237" i="2"/>
  <c r="O3237" i="2"/>
  <c r="N3237" i="2"/>
  <c r="G3237" i="2"/>
  <c r="R3236" i="2"/>
  <c r="Q3236" i="2"/>
  <c r="P3236" i="2"/>
  <c r="O3236" i="2"/>
  <c r="N3236" i="2"/>
  <c r="G3236" i="2"/>
  <c r="R3235" i="2"/>
  <c r="Q3235" i="2"/>
  <c r="P3235" i="2"/>
  <c r="O3235" i="2"/>
  <c r="N3235" i="2"/>
  <c r="G3235" i="2"/>
  <c r="R3234" i="2"/>
  <c r="Q3234" i="2"/>
  <c r="P3234" i="2"/>
  <c r="O3234" i="2"/>
  <c r="N3234" i="2"/>
  <c r="G3234" i="2"/>
  <c r="R3233" i="2"/>
  <c r="Q3233" i="2"/>
  <c r="P3233" i="2"/>
  <c r="O3233" i="2"/>
  <c r="N3233" i="2"/>
  <c r="G3233" i="2"/>
  <c r="R3232" i="2"/>
  <c r="Q3232" i="2"/>
  <c r="P3232" i="2"/>
  <c r="O3232" i="2"/>
  <c r="N3232" i="2"/>
  <c r="G3232" i="2"/>
  <c r="R3231" i="2"/>
  <c r="Q3231" i="2"/>
  <c r="P3231" i="2"/>
  <c r="O3231" i="2"/>
  <c r="N3231" i="2"/>
  <c r="G3231" i="2"/>
  <c r="R3230" i="2"/>
  <c r="Q3230" i="2"/>
  <c r="P3230" i="2"/>
  <c r="O3230" i="2"/>
  <c r="N3230" i="2"/>
  <c r="G3230" i="2"/>
  <c r="R3229" i="2"/>
  <c r="Q3229" i="2"/>
  <c r="P3229" i="2"/>
  <c r="O3229" i="2"/>
  <c r="N3229" i="2"/>
  <c r="G3229" i="2"/>
  <c r="R3228" i="2"/>
  <c r="Q3228" i="2"/>
  <c r="P3228" i="2"/>
  <c r="O3228" i="2"/>
  <c r="N3228" i="2"/>
  <c r="G3228" i="2"/>
  <c r="R3227" i="2"/>
  <c r="Q3227" i="2"/>
  <c r="P3227" i="2"/>
  <c r="O3227" i="2"/>
  <c r="N3227" i="2"/>
  <c r="G3227" i="2"/>
  <c r="R3226" i="2"/>
  <c r="Q3226" i="2"/>
  <c r="P3226" i="2"/>
  <c r="O3226" i="2"/>
  <c r="N3226" i="2"/>
  <c r="G3226" i="2"/>
  <c r="R3225" i="2"/>
  <c r="Q3225" i="2"/>
  <c r="P3225" i="2"/>
  <c r="O3225" i="2"/>
  <c r="N3225" i="2"/>
  <c r="G3225" i="2"/>
  <c r="R3224" i="2"/>
  <c r="Q3224" i="2"/>
  <c r="P3224" i="2"/>
  <c r="O3224" i="2"/>
  <c r="N3224" i="2"/>
  <c r="G3224" i="2"/>
  <c r="R3223" i="2"/>
  <c r="Q3223" i="2"/>
  <c r="P3223" i="2"/>
  <c r="O3223" i="2"/>
  <c r="N3223" i="2"/>
  <c r="G3223" i="2"/>
  <c r="R3222" i="2"/>
  <c r="Q3222" i="2"/>
  <c r="P3222" i="2"/>
  <c r="O3222" i="2"/>
  <c r="N3222" i="2"/>
  <c r="G3222" i="2"/>
  <c r="R3221" i="2"/>
  <c r="Q3221" i="2"/>
  <c r="P3221" i="2"/>
  <c r="O3221" i="2"/>
  <c r="N3221" i="2"/>
  <c r="G3221" i="2"/>
  <c r="R3220" i="2"/>
  <c r="Q3220" i="2"/>
  <c r="P3220" i="2"/>
  <c r="O3220" i="2"/>
  <c r="N3220" i="2"/>
  <c r="G3220" i="2"/>
  <c r="R3219" i="2"/>
  <c r="Q3219" i="2"/>
  <c r="P3219" i="2"/>
  <c r="O3219" i="2"/>
  <c r="N3219" i="2"/>
  <c r="G3219" i="2"/>
  <c r="R3218" i="2"/>
  <c r="Q3218" i="2"/>
  <c r="P3218" i="2"/>
  <c r="O3218" i="2"/>
  <c r="N3218" i="2"/>
  <c r="G3218" i="2"/>
  <c r="R3217" i="2"/>
  <c r="Q3217" i="2"/>
  <c r="P3217" i="2"/>
  <c r="O3217" i="2"/>
  <c r="N3217" i="2"/>
  <c r="G3217" i="2"/>
  <c r="R3216" i="2"/>
  <c r="Q3216" i="2"/>
  <c r="P3216" i="2"/>
  <c r="O3216" i="2"/>
  <c r="N3216" i="2"/>
  <c r="G3216" i="2"/>
  <c r="R3215" i="2"/>
  <c r="Q3215" i="2"/>
  <c r="P3215" i="2"/>
  <c r="O3215" i="2"/>
  <c r="N3215" i="2"/>
  <c r="G3215" i="2"/>
  <c r="R3214" i="2"/>
  <c r="Q3214" i="2"/>
  <c r="P3214" i="2"/>
  <c r="O3214" i="2"/>
  <c r="N3214" i="2"/>
  <c r="G3214" i="2"/>
  <c r="R3213" i="2"/>
  <c r="Q3213" i="2"/>
  <c r="P3213" i="2"/>
  <c r="O3213" i="2"/>
  <c r="N3213" i="2"/>
  <c r="G3213" i="2"/>
  <c r="R3212" i="2"/>
  <c r="Q3212" i="2"/>
  <c r="P3212" i="2"/>
  <c r="O3212" i="2"/>
  <c r="N3212" i="2"/>
  <c r="G3212" i="2"/>
  <c r="R3211" i="2"/>
  <c r="Q3211" i="2"/>
  <c r="P3211" i="2"/>
  <c r="O3211" i="2"/>
  <c r="N3211" i="2"/>
  <c r="G3211" i="2"/>
  <c r="R3210" i="2"/>
  <c r="Q3210" i="2"/>
  <c r="P3210" i="2"/>
  <c r="O3210" i="2"/>
  <c r="N3210" i="2"/>
  <c r="G3210" i="2"/>
  <c r="R3209" i="2"/>
  <c r="Q3209" i="2"/>
  <c r="P3209" i="2"/>
  <c r="O3209" i="2"/>
  <c r="N3209" i="2"/>
  <c r="G3209" i="2"/>
  <c r="R3208" i="2"/>
  <c r="Q3208" i="2"/>
  <c r="P3208" i="2"/>
  <c r="O3208" i="2"/>
  <c r="N3208" i="2"/>
  <c r="G3208" i="2"/>
  <c r="R3207" i="2"/>
  <c r="Q3207" i="2"/>
  <c r="P3207" i="2"/>
  <c r="O3207" i="2"/>
  <c r="N3207" i="2"/>
  <c r="G3207" i="2"/>
  <c r="R3206" i="2"/>
  <c r="Q3206" i="2"/>
  <c r="P3206" i="2"/>
  <c r="O3206" i="2"/>
  <c r="N3206" i="2"/>
  <c r="G3206" i="2"/>
  <c r="R3205" i="2"/>
  <c r="Q3205" i="2"/>
  <c r="P3205" i="2"/>
  <c r="O3205" i="2"/>
  <c r="N3205" i="2"/>
  <c r="G3205" i="2"/>
  <c r="R3204" i="2"/>
  <c r="Q3204" i="2"/>
  <c r="P3204" i="2"/>
  <c r="O3204" i="2"/>
  <c r="N3204" i="2"/>
  <c r="G3204" i="2"/>
  <c r="R3203" i="2"/>
  <c r="Q3203" i="2"/>
  <c r="P3203" i="2"/>
  <c r="O3203" i="2"/>
  <c r="N3203" i="2"/>
  <c r="G3203" i="2"/>
  <c r="R3202" i="2"/>
  <c r="Q3202" i="2"/>
  <c r="P3202" i="2"/>
  <c r="O3202" i="2"/>
  <c r="N3202" i="2"/>
  <c r="G3202" i="2"/>
  <c r="R3201" i="2"/>
  <c r="Q3201" i="2"/>
  <c r="P3201" i="2"/>
  <c r="O3201" i="2"/>
  <c r="N3201" i="2"/>
  <c r="G3201" i="2"/>
  <c r="R3200" i="2"/>
  <c r="Q3200" i="2"/>
  <c r="P3200" i="2"/>
  <c r="O3200" i="2"/>
  <c r="N3200" i="2"/>
  <c r="G3200" i="2"/>
  <c r="R3199" i="2"/>
  <c r="Q3199" i="2"/>
  <c r="P3199" i="2"/>
  <c r="O3199" i="2"/>
  <c r="N3199" i="2"/>
  <c r="G3199" i="2"/>
  <c r="R3198" i="2"/>
  <c r="Q3198" i="2"/>
  <c r="P3198" i="2"/>
  <c r="O3198" i="2"/>
  <c r="N3198" i="2"/>
  <c r="G3198" i="2"/>
  <c r="R3197" i="2"/>
  <c r="Q3197" i="2"/>
  <c r="P3197" i="2"/>
  <c r="O3197" i="2"/>
  <c r="N3197" i="2"/>
  <c r="G3197" i="2"/>
  <c r="R3196" i="2"/>
  <c r="Q3196" i="2"/>
  <c r="P3196" i="2"/>
  <c r="O3196" i="2"/>
  <c r="N3196" i="2"/>
  <c r="G3196" i="2"/>
  <c r="R3195" i="2"/>
  <c r="Q3195" i="2"/>
  <c r="P3195" i="2"/>
  <c r="O3195" i="2"/>
  <c r="N3195" i="2"/>
  <c r="G3195" i="2"/>
  <c r="R3194" i="2"/>
  <c r="Q3194" i="2"/>
  <c r="P3194" i="2"/>
  <c r="O3194" i="2"/>
  <c r="N3194" i="2"/>
  <c r="G3194" i="2"/>
  <c r="R3193" i="2"/>
  <c r="Q3193" i="2"/>
  <c r="P3193" i="2"/>
  <c r="O3193" i="2"/>
  <c r="N3193" i="2"/>
  <c r="G3193" i="2"/>
  <c r="R3192" i="2"/>
  <c r="Q3192" i="2"/>
  <c r="P3192" i="2"/>
  <c r="O3192" i="2"/>
  <c r="N3192" i="2"/>
  <c r="G3192" i="2"/>
  <c r="R3191" i="2"/>
  <c r="Q3191" i="2"/>
  <c r="P3191" i="2"/>
  <c r="O3191" i="2"/>
  <c r="N3191" i="2"/>
  <c r="G3191" i="2"/>
  <c r="R3190" i="2"/>
  <c r="Q3190" i="2"/>
  <c r="P3190" i="2"/>
  <c r="O3190" i="2"/>
  <c r="N3190" i="2"/>
  <c r="G3190" i="2"/>
  <c r="R3189" i="2"/>
  <c r="Q3189" i="2"/>
  <c r="P3189" i="2"/>
  <c r="O3189" i="2"/>
  <c r="N3189" i="2"/>
  <c r="G3189" i="2"/>
  <c r="R3188" i="2"/>
  <c r="Q3188" i="2"/>
  <c r="P3188" i="2"/>
  <c r="O3188" i="2"/>
  <c r="N3188" i="2"/>
  <c r="G3188" i="2"/>
  <c r="R3187" i="2"/>
  <c r="Q3187" i="2"/>
  <c r="P3187" i="2"/>
  <c r="O3187" i="2"/>
  <c r="N3187" i="2"/>
  <c r="G3187" i="2"/>
  <c r="R3186" i="2"/>
  <c r="Q3186" i="2"/>
  <c r="P3186" i="2"/>
  <c r="O3186" i="2"/>
  <c r="N3186" i="2"/>
  <c r="G3186" i="2"/>
  <c r="R3185" i="2"/>
  <c r="Q3185" i="2"/>
  <c r="P3185" i="2"/>
  <c r="O3185" i="2"/>
  <c r="N3185" i="2"/>
  <c r="G3185" i="2"/>
  <c r="R3184" i="2"/>
  <c r="Q3184" i="2"/>
  <c r="P3184" i="2"/>
  <c r="O3184" i="2"/>
  <c r="N3184" i="2"/>
  <c r="G3184" i="2"/>
  <c r="R3183" i="2"/>
  <c r="Q3183" i="2"/>
  <c r="P3183" i="2"/>
  <c r="O3183" i="2"/>
  <c r="N3183" i="2"/>
  <c r="G3183" i="2"/>
  <c r="R3182" i="2"/>
  <c r="Q3182" i="2"/>
  <c r="P3182" i="2"/>
  <c r="O3182" i="2"/>
  <c r="N3182" i="2"/>
  <c r="G3182" i="2"/>
  <c r="R3181" i="2"/>
  <c r="Q3181" i="2"/>
  <c r="P3181" i="2"/>
  <c r="O3181" i="2"/>
  <c r="N3181" i="2"/>
  <c r="G3181" i="2"/>
  <c r="R3180" i="2"/>
  <c r="Q3180" i="2"/>
  <c r="P3180" i="2"/>
  <c r="O3180" i="2"/>
  <c r="N3180" i="2"/>
  <c r="G3180" i="2"/>
  <c r="R3179" i="2"/>
  <c r="Q3179" i="2"/>
  <c r="P3179" i="2"/>
  <c r="O3179" i="2"/>
  <c r="N3179" i="2"/>
  <c r="G3179" i="2"/>
  <c r="R3178" i="2"/>
  <c r="Q3178" i="2"/>
  <c r="P3178" i="2"/>
  <c r="O3178" i="2"/>
  <c r="N3178" i="2"/>
  <c r="G3178" i="2"/>
  <c r="R3177" i="2"/>
  <c r="Q3177" i="2"/>
  <c r="P3177" i="2"/>
  <c r="O3177" i="2"/>
  <c r="N3177" i="2"/>
  <c r="G3177" i="2"/>
  <c r="R3176" i="2"/>
  <c r="Q3176" i="2"/>
  <c r="P3176" i="2"/>
  <c r="O3176" i="2"/>
  <c r="N3176" i="2"/>
  <c r="G3176" i="2"/>
  <c r="R3175" i="2"/>
  <c r="Q3175" i="2"/>
  <c r="P3175" i="2"/>
  <c r="O3175" i="2"/>
  <c r="N3175" i="2"/>
  <c r="G3175" i="2"/>
  <c r="R3174" i="2"/>
  <c r="Q3174" i="2"/>
  <c r="P3174" i="2"/>
  <c r="O3174" i="2"/>
  <c r="N3174" i="2"/>
  <c r="G3174" i="2"/>
  <c r="R3173" i="2"/>
  <c r="Q3173" i="2"/>
  <c r="P3173" i="2"/>
  <c r="O3173" i="2"/>
  <c r="N3173" i="2"/>
  <c r="G3173" i="2"/>
  <c r="R3172" i="2"/>
  <c r="Q3172" i="2"/>
  <c r="P3172" i="2"/>
  <c r="O3172" i="2"/>
  <c r="N3172" i="2"/>
  <c r="G3172" i="2"/>
  <c r="R3171" i="2"/>
  <c r="Q3171" i="2"/>
  <c r="P3171" i="2"/>
  <c r="O3171" i="2"/>
  <c r="N3171" i="2"/>
  <c r="G3171" i="2"/>
  <c r="R3170" i="2"/>
  <c r="Q3170" i="2"/>
  <c r="P3170" i="2"/>
  <c r="O3170" i="2"/>
  <c r="N3170" i="2"/>
  <c r="G3170" i="2"/>
  <c r="R3169" i="2"/>
  <c r="Q3169" i="2"/>
  <c r="P3169" i="2"/>
  <c r="O3169" i="2"/>
  <c r="N3169" i="2"/>
  <c r="G3169" i="2"/>
  <c r="R3168" i="2"/>
  <c r="Q3168" i="2"/>
  <c r="P3168" i="2"/>
  <c r="O3168" i="2"/>
  <c r="N3168" i="2"/>
  <c r="G3168" i="2"/>
  <c r="R3167" i="2"/>
  <c r="Q3167" i="2"/>
  <c r="P3167" i="2"/>
  <c r="O3167" i="2"/>
  <c r="N3167" i="2"/>
  <c r="G3167" i="2"/>
  <c r="R3166" i="2"/>
  <c r="Q3166" i="2"/>
  <c r="P3166" i="2"/>
  <c r="O3166" i="2"/>
  <c r="N3166" i="2"/>
  <c r="G3166" i="2"/>
  <c r="R3165" i="2"/>
  <c r="Q3165" i="2"/>
  <c r="P3165" i="2"/>
  <c r="O3165" i="2"/>
  <c r="N3165" i="2"/>
  <c r="G3165" i="2"/>
  <c r="R3164" i="2"/>
  <c r="Q3164" i="2"/>
  <c r="P3164" i="2"/>
  <c r="O3164" i="2"/>
  <c r="N3164" i="2"/>
  <c r="G3164" i="2"/>
  <c r="R3163" i="2"/>
  <c r="Q3163" i="2"/>
  <c r="P3163" i="2"/>
  <c r="O3163" i="2"/>
  <c r="N3163" i="2"/>
  <c r="G3163" i="2"/>
  <c r="R3162" i="2"/>
  <c r="Q3162" i="2"/>
  <c r="P3162" i="2"/>
  <c r="O3162" i="2"/>
  <c r="N3162" i="2"/>
  <c r="G3162" i="2"/>
  <c r="R3161" i="2"/>
  <c r="Q3161" i="2"/>
  <c r="P3161" i="2"/>
  <c r="O3161" i="2"/>
  <c r="N3161" i="2"/>
  <c r="G3161" i="2"/>
  <c r="R3160" i="2"/>
  <c r="Q3160" i="2"/>
  <c r="P3160" i="2"/>
  <c r="O3160" i="2"/>
  <c r="N3160" i="2"/>
  <c r="G3160" i="2"/>
  <c r="R3159" i="2"/>
  <c r="Q3159" i="2"/>
  <c r="P3159" i="2"/>
  <c r="O3159" i="2"/>
  <c r="N3159" i="2"/>
  <c r="G3159" i="2"/>
  <c r="R3158" i="2"/>
  <c r="Q3158" i="2"/>
  <c r="P3158" i="2"/>
  <c r="O3158" i="2"/>
  <c r="N3158" i="2"/>
  <c r="G3158" i="2"/>
  <c r="R3157" i="2"/>
  <c r="Q3157" i="2"/>
  <c r="P3157" i="2"/>
  <c r="O3157" i="2"/>
  <c r="N3157" i="2"/>
  <c r="G3157" i="2"/>
  <c r="R3156" i="2"/>
  <c r="Q3156" i="2"/>
  <c r="P3156" i="2"/>
  <c r="O3156" i="2"/>
  <c r="N3156" i="2"/>
  <c r="G3156" i="2"/>
  <c r="R3155" i="2"/>
  <c r="Q3155" i="2"/>
  <c r="P3155" i="2"/>
  <c r="O3155" i="2"/>
  <c r="N3155" i="2"/>
  <c r="G3155" i="2"/>
  <c r="R3154" i="2"/>
  <c r="Q3154" i="2"/>
  <c r="P3154" i="2"/>
  <c r="O3154" i="2"/>
  <c r="N3154" i="2"/>
  <c r="G3154" i="2"/>
  <c r="R3153" i="2"/>
  <c r="Q3153" i="2"/>
  <c r="P3153" i="2"/>
  <c r="O3153" i="2"/>
  <c r="N3153" i="2"/>
  <c r="G3153" i="2"/>
  <c r="R3152" i="2"/>
  <c r="Q3152" i="2"/>
  <c r="P3152" i="2"/>
  <c r="O3152" i="2"/>
  <c r="N3152" i="2"/>
  <c r="G3152" i="2"/>
  <c r="R3151" i="2"/>
  <c r="Q3151" i="2"/>
  <c r="P3151" i="2"/>
  <c r="O3151" i="2"/>
  <c r="N3151" i="2"/>
  <c r="G3151" i="2"/>
  <c r="R3150" i="2"/>
  <c r="Q3150" i="2"/>
  <c r="P3150" i="2"/>
  <c r="O3150" i="2"/>
  <c r="N3150" i="2"/>
  <c r="G3150" i="2"/>
  <c r="R3149" i="2"/>
  <c r="Q3149" i="2"/>
  <c r="P3149" i="2"/>
  <c r="O3149" i="2"/>
  <c r="N3149" i="2"/>
  <c r="G3149" i="2"/>
  <c r="R3148" i="2"/>
  <c r="Q3148" i="2"/>
  <c r="P3148" i="2"/>
  <c r="O3148" i="2"/>
  <c r="N3148" i="2"/>
  <c r="G3148" i="2"/>
  <c r="R3147" i="2"/>
  <c r="Q3147" i="2"/>
  <c r="P3147" i="2"/>
  <c r="O3147" i="2"/>
  <c r="N3147" i="2"/>
  <c r="G3147" i="2"/>
  <c r="R3146" i="2"/>
  <c r="Q3146" i="2"/>
  <c r="P3146" i="2"/>
  <c r="O3146" i="2"/>
  <c r="N3146" i="2"/>
  <c r="G3146" i="2"/>
  <c r="R3145" i="2"/>
  <c r="Q3145" i="2"/>
  <c r="P3145" i="2"/>
  <c r="O3145" i="2"/>
  <c r="N3145" i="2"/>
  <c r="G3145" i="2"/>
  <c r="R3144" i="2"/>
  <c r="Q3144" i="2"/>
  <c r="P3144" i="2"/>
  <c r="O3144" i="2"/>
  <c r="N3144" i="2"/>
  <c r="G3144" i="2"/>
  <c r="R3143" i="2"/>
  <c r="Q3143" i="2"/>
  <c r="P3143" i="2"/>
  <c r="O3143" i="2"/>
  <c r="N3143" i="2"/>
  <c r="G3143" i="2"/>
  <c r="R3142" i="2"/>
  <c r="Q3142" i="2"/>
  <c r="P3142" i="2"/>
  <c r="O3142" i="2"/>
  <c r="N3142" i="2"/>
  <c r="G3142" i="2"/>
  <c r="R3141" i="2"/>
  <c r="Q3141" i="2"/>
  <c r="P3141" i="2"/>
  <c r="O3141" i="2"/>
  <c r="N3141" i="2"/>
  <c r="G3141" i="2"/>
  <c r="R3140" i="2"/>
  <c r="Q3140" i="2"/>
  <c r="P3140" i="2"/>
  <c r="O3140" i="2"/>
  <c r="N3140" i="2"/>
  <c r="G3140" i="2"/>
  <c r="R3139" i="2"/>
  <c r="Q3139" i="2"/>
  <c r="P3139" i="2"/>
  <c r="O3139" i="2"/>
  <c r="N3139" i="2"/>
  <c r="G3139" i="2"/>
  <c r="R3138" i="2"/>
  <c r="Q3138" i="2"/>
  <c r="P3138" i="2"/>
  <c r="O3138" i="2"/>
  <c r="N3138" i="2"/>
  <c r="G3138" i="2"/>
  <c r="R3137" i="2"/>
  <c r="Q3137" i="2"/>
  <c r="P3137" i="2"/>
  <c r="O3137" i="2"/>
  <c r="N3137" i="2"/>
  <c r="G3137" i="2"/>
  <c r="R3136" i="2"/>
  <c r="Q3136" i="2"/>
  <c r="P3136" i="2"/>
  <c r="O3136" i="2"/>
  <c r="N3136" i="2"/>
  <c r="G3136" i="2"/>
  <c r="R3135" i="2"/>
  <c r="Q3135" i="2"/>
  <c r="P3135" i="2"/>
  <c r="O3135" i="2"/>
  <c r="N3135" i="2"/>
  <c r="G3135" i="2"/>
  <c r="R3134" i="2"/>
  <c r="Q3134" i="2"/>
  <c r="P3134" i="2"/>
  <c r="O3134" i="2"/>
  <c r="N3134" i="2"/>
  <c r="G3134" i="2"/>
  <c r="R3133" i="2"/>
  <c r="Q3133" i="2"/>
  <c r="P3133" i="2"/>
  <c r="O3133" i="2"/>
  <c r="N3133" i="2"/>
  <c r="G3133" i="2"/>
  <c r="R3132" i="2"/>
  <c r="Q3132" i="2"/>
  <c r="P3132" i="2"/>
  <c r="O3132" i="2"/>
  <c r="N3132" i="2"/>
  <c r="G3132" i="2"/>
  <c r="R3131" i="2"/>
  <c r="Q3131" i="2"/>
  <c r="P3131" i="2"/>
  <c r="O3131" i="2"/>
  <c r="N3131" i="2"/>
  <c r="G3131" i="2"/>
  <c r="R3130" i="2"/>
  <c r="Q3130" i="2"/>
  <c r="P3130" i="2"/>
  <c r="O3130" i="2"/>
  <c r="N3130" i="2"/>
  <c r="G3130" i="2"/>
  <c r="R3129" i="2"/>
  <c r="Q3129" i="2"/>
  <c r="P3129" i="2"/>
  <c r="O3129" i="2"/>
  <c r="N3129" i="2"/>
  <c r="G3129" i="2"/>
  <c r="R3128" i="2"/>
  <c r="Q3128" i="2"/>
  <c r="P3128" i="2"/>
  <c r="O3128" i="2"/>
  <c r="N3128" i="2"/>
  <c r="G3128" i="2"/>
  <c r="R3127" i="2"/>
  <c r="Q3127" i="2"/>
  <c r="P3127" i="2"/>
  <c r="O3127" i="2"/>
  <c r="N3127" i="2"/>
  <c r="G3127" i="2"/>
  <c r="R3126" i="2"/>
  <c r="Q3126" i="2"/>
  <c r="P3126" i="2"/>
  <c r="O3126" i="2"/>
  <c r="N3126" i="2"/>
  <c r="G3126" i="2"/>
  <c r="R3125" i="2"/>
  <c r="Q3125" i="2"/>
  <c r="P3125" i="2"/>
  <c r="O3125" i="2"/>
  <c r="N3125" i="2"/>
  <c r="G3125" i="2"/>
  <c r="R3124" i="2"/>
  <c r="Q3124" i="2"/>
  <c r="P3124" i="2"/>
  <c r="O3124" i="2"/>
  <c r="N3124" i="2"/>
  <c r="G3124" i="2"/>
  <c r="R3123" i="2"/>
  <c r="Q3123" i="2"/>
  <c r="P3123" i="2"/>
  <c r="O3123" i="2"/>
  <c r="N3123" i="2"/>
  <c r="G3123" i="2"/>
  <c r="R3122" i="2"/>
  <c r="Q3122" i="2"/>
  <c r="P3122" i="2"/>
  <c r="O3122" i="2"/>
  <c r="N3122" i="2"/>
  <c r="G3122" i="2"/>
  <c r="R3121" i="2"/>
  <c r="Q3121" i="2"/>
  <c r="P3121" i="2"/>
  <c r="O3121" i="2"/>
  <c r="N3121" i="2"/>
  <c r="G3121" i="2"/>
  <c r="R3120" i="2"/>
  <c r="Q3120" i="2"/>
  <c r="P3120" i="2"/>
  <c r="O3120" i="2"/>
  <c r="N3120" i="2"/>
  <c r="G3120" i="2"/>
  <c r="R3119" i="2"/>
  <c r="Q3119" i="2"/>
  <c r="P3119" i="2"/>
  <c r="O3119" i="2"/>
  <c r="N3119" i="2"/>
  <c r="G3119" i="2"/>
  <c r="R3118" i="2"/>
  <c r="Q3118" i="2"/>
  <c r="P3118" i="2"/>
  <c r="O3118" i="2"/>
  <c r="N3118" i="2"/>
  <c r="G3118" i="2"/>
  <c r="R3117" i="2"/>
  <c r="Q3117" i="2"/>
  <c r="P3117" i="2"/>
  <c r="O3117" i="2"/>
  <c r="N3117" i="2"/>
  <c r="G3117" i="2"/>
  <c r="R3116" i="2"/>
  <c r="Q3116" i="2"/>
  <c r="P3116" i="2"/>
  <c r="O3116" i="2"/>
  <c r="N3116" i="2"/>
  <c r="G3116" i="2"/>
  <c r="R3115" i="2"/>
  <c r="Q3115" i="2"/>
  <c r="P3115" i="2"/>
  <c r="O3115" i="2"/>
  <c r="N3115" i="2"/>
  <c r="G3115" i="2"/>
  <c r="R3114" i="2"/>
  <c r="Q3114" i="2"/>
  <c r="P3114" i="2"/>
  <c r="O3114" i="2"/>
  <c r="N3114" i="2"/>
  <c r="G3114" i="2"/>
  <c r="R3113" i="2"/>
  <c r="Q3113" i="2"/>
  <c r="P3113" i="2"/>
  <c r="O3113" i="2"/>
  <c r="N3113" i="2"/>
  <c r="G3113" i="2"/>
  <c r="R3112" i="2"/>
  <c r="Q3112" i="2"/>
  <c r="P3112" i="2"/>
  <c r="O3112" i="2"/>
  <c r="N3112" i="2"/>
  <c r="G3112" i="2"/>
  <c r="R3111" i="2"/>
  <c r="Q3111" i="2"/>
  <c r="P3111" i="2"/>
  <c r="O3111" i="2"/>
  <c r="N3111" i="2"/>
  <c r="G3111" i="2"/>
  <c r="R3110" i="2"/>
  <c r="Q3110" i="2"/>
  <c r="P3110" i="2"/>
  <c r="O3110" i="2"/>
  <c r="N3110" i="2"/>
  <c r="G3110" i="2"/>
  <c r="R3109" i="2"/>
  <c r="Q3109" i="2"/>
  <c r="P3109" i="2"/>
  <c r="O3109" i="2"/>
  <c r="N3109" i="2"/>
  <c r="G3109" i="2"/>
  <c r="R3108" i="2"/>
  <c r="Q3108" i="2"/>
  <c r="P3108" i="2"/>
  <c r="O3108" i="2"/>
  <c r="N3108" i="2"/>
  <c r="G3108" i="2"/>
  <c r="R3107" i="2"/>
  <c r="Q3107" i="2"/>
  <c r="P3107" i="2"/>
  <c r="O3107" i="2"/>
  <c r="N3107" i="2"/>
  <c r="G3107" i="2"/>
  <c r="R3106" i="2"/>
  <c r="Q3106" i="2"/>
  <c r="P3106" i="2"/>
  <c r="O3106" i="2"/>
  <c r="N3106" i="2"/>
  <c r="G3106" i="2"/>
  <c r="R3105" i="2"/>
  <c r="Q3105" i="2"/>
  <c r="P3105" i="2"/>
  <c r="O3105" i="2"/>
  <c r="N3105" i="2"/>
  <c r="G3105" i="2"/>
  <c r="R3104" i="2"/>
  <c r="Q3104" i="2"/>
  <c r="P3104" i="2"/>
  <c r="O3104" i="2"/>
  <c r="N3104" i="2"/>
  <c r="G3104" i="2"/>
  <c r="R3103" i="2"/>
  <c r="Q3103" i="2"/>
  <c r="P3103" i="2"/>
  <c r="O3103" i="2"/>
  <c r="N3103" i="2"/>
  <c r="G3103" i="2"/>
  <c r="R3102" i="2"/>
  <c r="Q3102" i="2"/>
  <c r="P3102" i="2"/>
  <c r="O3102" i="2"/>
  <c r="N3102" i="2"/>
  <c r="G3102" i="2"/>
  <c r="R3101" i="2"/>
  <c r="Q3101" i="2"/>
  <c r="P3101" i="2"/>
  <c r="O3101" i="2"/>
  <c r="N3101" i="2"/>
  <c r="G3101" i="2"/>
  <c r="R3100" i="2"/>
  <c r="Q3100" i="2"/>
  <c r="P3100" i="2"/>
  <c r="O3100" i="2"/>
  <c r="N3100" i="2"/>
  <c r="G3100" i="2"/>
  <c r="R3099" i="2"/>
  <c r="Q3099" i="2"/>
  <c r="P3099" i="2"/>
  <c r="O3099" i="2"/>
  <c r="N3099" i="2"/>
  <c r="G3099" i="2"/>
  <c r="R3098" i="2"/>
  <c r="Q3098" i="2"/>
  <c r="P3098" i="2"/>
  <c r="O3098" i="2"/>
  <c r="N3098" i="2"/>
  <c r="G3098" i="2"/>
  <c r="R3097" i="2"/>
  <c r="Q3097" i="2"/>
  <c r="P3097" i="2"/>
  <c r="O3097" i="2"/>
  <c r="N3097" i="2"/>
  <c r="G3097" i="2"/>
  <c r="R3096" i="2"/>
  <c r="Q3096" i="2"/>
  <c r="P3096" i="2"/>
  <c r="O3096" i="2"/>
  <c r="N3096" i="2"/>
  <c r="G3096" i="2"/>
  <c r="R3095" i="2"/>
  <c r="Q3095" i="2"/>
  <c r="P3095" i="2"/>
  <c r="O3095" i="2"/>
  <c r="N3095" i="2"/>
  <c r="G3095" i="2"/>
  <c r="R3094" i="2"/>
  <c r="Q3094" i="2"/>
  <c r="P3094" i="2"/>
  <c r="O3094" i="2"/>
  <c r="N3094" i="2"/>
  <c r="G3094" i="2"/>
  <c r="R3093" i="2"/>
  <c r="Q3093" i="2"/>
  <c r="P3093" i="2"/>
  <c r="O3093" i="2"/>
  <c r="N3093" i="2"/>
  <c r="G3093" i="2"/>
  <c r="R3092" i="2"/>
  <c r="Q3092" i="2"/>
  <c r="P3092" i="2"/>
  <c r="O3092" i="2"/>
  <c r="N3092" i="2"/>
  <c r="G3092" i="2"/>
  <c r="R3091" i="2"/>
  <c r="Q3091" i="2"/>
  <c r="P3091" i="2"/>
  <c r="O3091" i="2"/>
  <c r="N3091" i="2"/>
  <c r="G3091" i="2"/>
  <c r="R3090" i="2"/>
  <c r="Q3090" i="2"/>
  <c r="P3090" i="2"/>
  <c r="O3090" i="2"/>
  <c r="N3090" i="2"/>
  <c r="G3090" i="2"/>
  <c r="R3089" i="2"/>
  <c r="Q3089" i="2"/>
  <c r="P3089" i="2"/>
  <c r="O3089" i="2"/>
  <c r="N3089" i="2"/>
  <c r="G3089" i="2"/>
  <c r="R3088" i="2"/>
  <c r="Q3088" i="2"/>
  <c r="P3088" i="2"/>
  <c r="O3088" i="2"/>
  <c r="N3088" i="2"/>
  <c r="G3088" i="2"/>
  <c r="R3087" i="2"/>
  <c r="Q3087" i="2"/>
  <c r="P3087" i="2"/>
  <c r="O3087" i="2"/>
  <c r="N3087" i="2"/>
  <c r="G3087" i="2"/>
  <c r="R3086" i="2"/>
  <c r="Q3086" i="2"/>
  <c r="P3086" i="2"/>
  <c r="O3086" i="2"/>
  <c r="N3086" i="2"/>
  <c r="G3086" i="2"/>
  <c r="R3085" i="2"/>
  <c r="Q3085" i="2"/>
  <c r="P3085" i="2"/>
  <c r="O3085" i="2"/>
  <c r="N3085" i="2"/>
  <c r="G3085" i="2"/>
  <c r="R3084" i="2"/>
  <c r="Q3084" i="2"/>
  <c r="P3084" i="2"/>
  <c r="O3084" i="2"/>
  <c r="N3084" i="2"/>
  <c r="G3084" i="2"/>
  <c r="R3083" i="2"/>
  <c r="Q3083" i="2"/>
  <c r="P3083" i="2"/>
  <c r="O3083" i="2"/>
  <c r="N3083" i="2"/>
  <c r="G3083" i="2"/>
  <c r="R3082" i="2"/>
  <c r="Q3082" i="2"/>
  <c r="P3082" i="2"/>
  <c r="O3082" i="2"/>
  <c r="N3082" i="2"/>
  <c r="G3082" i="2"/>
  <c r="R3081" i="2"/>
  <c r="Q3081" i="2"/>
  <c r="P3081" i="2"/>
  <c r="O3081" i="2"/>
  <c r="N3081" i="2"/>
  <c r="G3081" i="2"/>
  <c r="R3080" i="2"/>
  <c r="Q3080" i="2"/>
  <c r="P3080" i="2"/>
  <c r="O3080" i="2"/>
  <c r="N3080" i="2"/>
  <c r="G3080" i="2"/>
  <c r="R3079" i="2"/>
  <c r="Q3079" i="2"/>
  <c r="P3079" i="2"/>
  <c r="O3079" i="2"/>
  <c r="N3079" i="2"/>
  <c r="G3079" i="2"/>
  <c r="R3078" i="2"/>
  <c r="Q3078" i="2"/>
  <c r="P3078" i="2"/>
  <c r="O3078" i="2"/>
  <c r="N3078" i="2"/>
  <c r="G3078" i="2"/>
  <c r="R3077" i="2"/>
  <c r="Q3077" i="2"/>
  <c r="P3077" i="2"/>
  <c r="O3077" i="2"/>
  <c r="N3077" i="2"/>
  <c r="G3077" i="2"/>
  <c r="R3076" i="2"/>
  <c r="Q3076" i="2"/>
  <c r="P3076" i="2"/>
  <c r="O3076" i="2"/>
  <c r="N3076" i="2"/>
  <c r="G3076" i="2"/>
  <c r="R3075" i="2"/>
  <c r="Q3075" i="2"/>
  <c r="P3075" i="2"/>
  <c r="O3075" i="2"/>
  <c r="N3075" i="2"/>
  <c r="G3075" i="2"/>
  <c r="R3074" i="2"/>
  <c r="Q3074" i="2"/>
  <c r="P3074" i="2"/>
  <c r="O3074" i="2"/>
  <c r="N3074" i="2"/>
  <c r="G3074" i="2"/>
  <c r="R3073" i="2"/>
  <c r="Q3073" i="2"/>
  <c r="P3073" i="2"/>
  <c r="O3073" i="2"/>
  <c r="N3073" i="2"/>
  <c r="G3073" i="2"/>
  <c r="R3072" i="2"/>
  <c r="Q3072" i="2"/>
  <c r="P3072" i="2"/>
  <c r="O3072" i="2"/>
  <c r="N3072" i="2"/>
  <c r="G3072" i="2"/>
  <c r="R3071" i="2"/>
  <c r="Q3071" i="2"/>
  <c r="P3071" i="2"/>
  <c r="O3071" i="2"/>
  <c r="N3071" i="2"/>
  <c r="G3071" i="2"/>
  <c r="R3070" i="2"/>
  <c r="Q3070" i="2"/>
  <c r="P3070" i="2"/>
  <c r="O3070" i="2"/>
  <c r="N3070" i="2"/>
  <c r="G3070" i="2"/>
  <c r="R3069" i="2"/>
  <c r="Q3069" i="2"/>
  <c r="P3069" i="2"/>
  <c r="O3069" i="2"/>
  <c r="N3069" i="2"/>
  <c r="G3069" i="2"/>
  <c r="R3068" i="2"/>
  <c r="Q3068" i="2"/>
  <c r="P3068" i="2"/>
  <c r="O3068" i="2"/>
  <c r="N3068" i="2"/>
  <c r="G3068" i="2"/>
  <c r="R3067" i="2"/>
  <c r="Q3067" i="2"/>
  <c r="P3067" i="2"/>
  <c r="O3067" i="2"/>
  <c r="N3067" i="2"/>
  <c r="G3067" i="2"/>
  <c r="R3066" i="2"/>
  <c r="Q3066" i="2"/>
  <c r="P3066" i="2"/>
  <c r="O3066" i="2"/>
  <c r="N3066" i="2"/>
  <c r="G3066" i="2"/>
  <c r="R3065" i="2"/>
  <c r="Q3065" i="2"/>
  <c r="P3065" i="2"/>
  <c r="O3065" i="2"/>
  <c r="N3065" i="2"/>
  <c r="G3065" i="2"/>
  <c r="R3064" i="2"/>
  <c r="Q3064" i="2"/>
  <c r="P3064" i="2"/>
  <c r="O3064" i="2"/>
  <c r="N3064" i="2"/>
  <c r="G3064" i="2"/>
  <c r="R3063" i="2"/>
  <c r="Q3063" i="2"/>
  <c r="P3063" i="2"/>
  <c r="O3063" i="2"/>
  <c r="N3063" i="2"/>
  <c r="G3063" i="2"/>
  <c r="R3062" i="2"/>
  <c r="Q3062" i="2"/>
  <c r="P3062" i="2"/>
  <c r="O3062" i="2"/>
  <c r="N3062" i="2"/>
  <c r="G3062" i="2"/>
  <c r="R3061" i="2"/>
  <c r="Q3061" i="2"/>
  <c r="P3061" i="2"/>
  <c r="O3061" i="2"/>
  <c r="N3061" i="2"/>
  <c r="G3061" i="2"/>
  <c r="R3060" i="2"/>
  <c r="Q3060" i="2"/>
  <c r="P3060" i="2"/>
  <c r="O3060" i="2"/>
  <c r="N3060" i="2"/>
  <c r="G3060" i="2"/>
  <c r="R3059" i="2"/>
  <c r="Q3059" i="2"/>
  <c r="P3059" i="2"/>
  <c r="O3059" i="2"/>
  <c r="N3059" i="2"/>
  <c r="G3059" i="2"/>
  <c r="R3058" i="2"/>
  <c r="Q3058" i="2"/>
  <c r="P3058" i="2"/>
  <c r="O3058" i="2"/>
  <c r="N3058" i="2"/>
  <c r="G3058" i="2"/>
  <c r="R3057" i="2"/>
  <c r="Q3057" i="2"/>
  <c r="P3057" i="2"/>
  <c r="O3057" i="2"/>
  <c r="N3057" i="2"/>
  <c r="G3057" i="2"/>
  <c r="R3056" i="2"/>
  <c r="Q3056" i="2"/>
  <c r="P3056" i="2"/>
  <c r="O3056" i="2"/>
  <c r="N3056" i="2"/>
  <c r="G3056" i="2"/>
  <c r="R3055" i="2"/>
  <c r="Q3055" i="2"/>
  <c r="P3055" i="2"/>
  <c r="O3055" i="2"/>
  <c r="N3055" i="2"/>
  <c r="G3055" i="2"/>
  <c r="R3054" i="2"/>
  <c r="Q3054" i="2"/>
  <c r="P3054" i="2"/>
  <c r="O3054" i="2"/>
  <c r="N3054" i="2"/>
  <c r="G3054" i="2"/>
  <c r="R3053" i="2"/>
  <c r="Q3053" i="2"/>
  <c r="P3053" i="2"/>
  <c r="O3053" i="2"/>
  <c r="N3053" i="2"/>
  <c r="G3053" i="2"/>
  <c r="R3052" i="2"/>
  <c r="Q3052" i="2"/>
  <c r="P3052" i="2"/>
  <c r="O3052" i="2"/>
  <c r="N3052" i="2"/>
  <c r="G3052" i="2"/>
  <c r="R3051" i="2"/>
  <c r="Q3051" i="2"/>
  <c r="P3051" i="2"/>
  <c r="O3051" i="2"/>
  <c r="N3051" i="2"/>
  <c r="G3051" i="2"/>
  <c r="R3050" i="2"/>
  <c r="Q3050" i="2"/>
  <c r="P3050" i="2"/>
  <c r="O3050" i="2"/>
  <c r="N3050" i="2"/>
  <c r="G3050" i="2"/>
  <c r="R3049" i="2"/>
  <c r="Q3049" i="2"/>
  <c r="P3049" i="2"/>
  <c r="O3049" i="2"/>
  <c r="N3049" i="2"/>
  <c r="G3049" i="2"/>
  <c r="R3048" i="2"/>
  <c r="Q3048" i="2"/>
  <c r="P3048" i="2"/>
  <c r="O3048" i="2"/>
  <c r="N3048" i="2"/>
  <c r="G3048" i="2"/>
  <c r="R3047" i="2"/>
  <c r="Q3047" i="2"/>
  <c r="P3047" i="2"/>
  <c r="O3047" i="2"/>
  <c r="N3047" i="2"/>
  <c r="G3047" i="2"/>
  <c r="R3046" i="2"/>
  <c r="Q3046" i="2"/>
  <c r="P3046" i="2"/>
  <c r="O3046" i="2"/>
  <c r="N3046" i="2"/>
  <c r="G3046" i="2"/>
  <c r="R3045" i="2"/>
  <c r="Q3045" i="2"/>
  <c r="P3045" i="2"/>
  <c r="O3045" i="2"/>
  <c r="N3045" i="2"/>
  <c r="G3045" i="2"/>
  <c r="R3044" i="2"/>
  <c r="Q3044" i="2"/>
  <c r="P3044" i="2"/>
  <c r="O3044" i="2"/>
  <c r="N3044" i="2"/>
  <c r="G3044" i="2"/>
  <c r="R3043" i="2"/>
  <c r="Q3043" i="2"/>
  <c r="P3043" i="2"/>
  <c r="O3043" i="2"/>
  <c r="N3043" i="2"/>
  <c r="G3043" i="2"/>
  <c r="R3042" i="2"/>
  <c r="Q3042" i="2"/>
  <c r="P3042" i="2"/>
  <c r="O3042" i="2"/>
  <c r="N3042" i="2"/>
  <c r="G3042" i="2"/>
  <c r="R3041" i="2"/>
  <c r="Q3041" i="2"/>
  <c r="P3041" i="2"/>
  <c r="O3041" i="2"/>
  <c r="N3041" i="2"/>
  <c r="G3041" i="2"/>
  <c r="R3040" i="2"/>
  <c r="Q3040" i="2"/>
  <c r="P3040" i="2"/>
  <c r="O3040" i="2"/>
  <c r="N3040" i="2"/>
  <c r="G3040" i="2"/>
  <c r="R3039" i="2"/>
  <c r="Q3039" i="2"/>
  <c r="P3039" i="2"/>
  <c r="O3039" i="2"/>
  <c r="N3039" i="2"/>
  <c r="G3039" i="2"/>
  <c r="R3038" i="2"/>
  <c r="Q3038" i="2"/>
  <c r="P3038" i="2"/>
  <c r="O3038" i="2"/>
  <c r="N3038" i="2"/>
  <c r="G3038" i="2"/>
  <c r="R3037" i="2"/>
  <c r="Q3037" i="2"/>
  <c r="P3037" i="2"/>
  <c r="O3037" i="2"/>
  <c r="N3037" i="2"/>
  <c r="G3037" i="2"/>
  <c r="R3036" i="2"/>
  <c r="Q3036" i="2"/>
  <c r="P3036" i="2"/>
  <c r="O3036" i="2"/>
  <c r="N3036" i="2"/>
  <c r="G3036" i="2"/>
  <c r="R3035" i="2"/>
  <c r="Q3035" i="2"/>
  <c r="P3035" i="2"/>
  <c r="O3035" i="2"/>
  <c r="N3035" i="2"/>
  <c r="G3035" i="2"/>
  <c r="R3034" i="2"/>
  <c r="Q3034" i="2"/>
  <c r="P3034" i="2"/>
  <c r="O3034" i="2"/>
  <c r="N3034" i="2"/>
  <c r="G3034" i="2"/>
  <c r="R3033" i="2"/>
  <c r="Q3033" i="2"/>
  <c r="P3033" i="2"/>
  <c r="O3033" i="2"/>
  <c r="N3033" i="2"/>
  <c r="G3033" i="2"/>
  <c r="R3032" i="2"/>
  <c r="Q3032" i="2"/>
  <c r="P3032" i="2"/>
  <c r="O3032" i="2"/>
  <c r="N3032" i="2"/>
  <c r="G3032" i="2"/>
  <c r="R3031" i="2"/>
  <c r="Q3031" i="2"/>
  <c r="P3031" i="2"/>
  <c r="O3031" i="2"/>
  <c r="N3031" i="2"/>
  <c r="G3031" i="2"/>
  <c r="R3030" i="2"/>
  <c r="Q3030" i="2"/>
  <c r="P3030" i="2"/>
  <c r="O3030" i="2"/>
  <c r="N3030" i="2"/>
  <c r="G3030" i="2"/>
  <c r="R3029" i="2"/>
  <c r="Q3029" i="2"/>
  <c r="P3029" i="2"/>
  <c r="O3029" i="2"/>
  <c r="N3029" i="2"/>
  <c r="G3029" i="2"/>
  <c r="R3028" i="2"/>
  <c r="Q3028" i="2"/>
  <c r="P3028" i="2"/>
  <c r="O3028" i="2"/>
  <c r="N3028" i="2"/>
  <c r="G3028" i="2"/>
  <c r="R3027" i="2"/>
  <c r="Q3027" i="2"/>
  <c r="P3027" i="2"/>
  <c r="O3027" i="2"/>
  <c r="N3027" i="2"/>
  <c r="G3027" i="2"/>
  <c r="R3026" i="2"/>
  <c r="Q3026" i="2"/>
  <c r="P3026" i="2"/>
  <c r="O3026" i="2"/>
  <c r="N3026" i="2"/>
  <c r="G3026" i="2"/>
  <c r="R3025" i="2"/>
  <c r="Q3025" i="2"/>
  <c r="P3025" i="2"/>
  <c r="O3025" i="2"/>
  <c r="N3025" i="2"/>
  <c r="G3025" i="2"/>
  <c r="R3024" i="2"/>
  <c r="Q3024" i="2"/>
  <c r="P3024" i="2"/>
  <c r="O3024" i="2"/>
  <c r="N3024" i="2"/>
  <c r="G3024" i="2"/>
  <c r="R3023" i="2"/>
  <c r="Q3023" i="2"/>
  <c r="P3023" i="2"/>
  <c r="O3023" i="2"/>
  <c r="N3023" i="2"/>
  <c r="G3023" i="2"/>
  <c r="R3022" i="2"/>
  <c r="Q3022" i="2"/>
  <c r="P3022" i="2"/>
  <c r="O3022" i="2"/>
  <c r="N3022" i="2"/>
  <c r="G3022" i="2"/>
  <c r="R3021" i="2"/>
  <c r="Q3021" i="2"/>
  <c r="P3021" i="2"/>
  <c r="O3021" i="2"/>
  <c r="N3021" i="2"/>
  <c r="G3021" i="2"/>
  <c r="R3020" i="2"/>
  <c r="Q3020" i="2"/>
  <c r="P3020" i="2"/>
  <c r="O3020" i="2"/>
  <c r="N3020" i="2"/>
  <c r="G3020" i="2"/>
  <c r="R3019" i="2"/>
  <c r="Q3019" i="2"/>
  <c r="P3019" i="2"/>
  <c r="O3019" i="2"/>
  <c r="N3019" i="2"/>
  <c r="G3019" i="2"/>
  <c r="R3018" i="2"/>
  <c r="Q3018" i="2"/>
  <c r="P3018" i="2"/>
  <c r="O3018" i="2"/>
  <c r="N3018" i="2"/>
  <c r="G3018" i="2"/>
  <c r="R3017" i="2"/>
  <c r="Q3017" i="2"/>
  <c r="P3017" i="2"/>
  <c r="O3017" i="2"/>
  <c r="N3017" i="2"/>
  <c r="G3017" i="2"/>
  <c r="R3016" i="2"/>
  <c r="Q3016" i="2"/>
  <c r="P3016" i="2"/>
  <c r="O3016" i="2"/>
  <c r="N3016" i="2"/>
  <c r="G3016" i="2"/>
  <c r="R3015" i="2"/>
  <c r="Q3015" i="2"/>
  <c r="P3015" i="2"/>
  <c r="O3015" i="2"/>
  <c r="N3015" i="2"/>
  <c r="G3015" i="2"/>
  <c r="R3014" i="2"/>
  <c r="Q3014" i="2"/>
  <c r="P3014" i="2"/>
  <c r="O3014" i="2"/>
  <c r="N3014" i="2"/>
  <c r="G3014" i="2"/>
  <c r="R3013" i="2"/>
  <c r="Q3013" i="2"/>
  <c r="P3013" i="2"/>
  <c r="O3013" i="2"/>
  <c r="N3013" i="2"/>
  <c r="G3013" i="2"/>
  <c r="R3012" i="2"/>
  <c r="Q3012" i="2"/>
  <c r="P3012" i="2"/>
  <c r="O3012" i="2"/>
  <c r="N3012" i="2"/>
  <c r="G3012" i="2"/>
  <c r="R3011" i="2"/>
  <c r="Q3011" i="2"/>
  <c r="P3011" i="2"/>
  <c r="O3011" i="2"/>
  <c r="N3011" i="2"/>
  <c r="G3011" i="2"/>
  <c r="R3010" i="2"/>
  <c r="Q3010" i="2"/>
  <c r="P3010" i="2"/>
  <c r="O3010" i="2"/>
  <c r="N3010" i="2"/>
  <c r="G3010" i="2"/>
  <c r="R3009" i="2"/>
  <c r="Q3009" i="2"/>
  <c r="P3009" i="2"/>
  <c r="O3009" i="2"/>
  <c r="N3009" i="2"/>
  <c r="G3009" i="2"/>
  <c r="R3008" i="2"/>
  <c r="Q3008" i="2"/>
  <c r="P3008" i="2"/>
  <c r="O3008" i="2"/>
  <c r="N3008" i="2"/>
  <c r="G3008" i="2"/>
  <c r="R3007" i="2"/>
  <c r="Q3007" i="2"/>
  <c r="P3007" i="2"/>
  <c r="O3007" i="2"/>
  <c r="N3007" i="2"/>
  <c r="G3007" i="2"/>
  <c r="R3006" i="2"/>
  <c r="Q3006" i="2"/>
  <c r="P3006" i="2"/>
  <c r="O3006" i="2"/>
  <c r="N3006" i="2"/>
  <c r="G3006" i="2"/>
  <c r="R3005" i="2"/>
  <c r="Q3005" i="2"/>
  <c r="P3005" i="2"/>
  <c r="O3005" i="2"/>
  <c r="N3005" i="2"/>
  <c r="G3005" i="2"/>
  <c r="R3004" i="2"/>
  <c r="Q3004" i="2"/>
  <c r="P3004" i="2"/>
  <c r="O3004" i="2"/>
  <c r="N3004" i="2"/>
  <c r="G3004" i="2"/>
  <c r="R3003" i="2"/>
  <c r="Q3003" i="2"/>
  <c r="P3003" i="2"/>
  <c r="O3003" i="2"/>
  <c r="N3003" i="2"/>
  <c r="G3003" i="2"/>
  <c r="R3002" i="2"/>
  <c r="Q3002" i="2"/>
  <c r="P3002" i="2"/>
  <c r="O3002" i="2"/>
  <c r="N3002" i="2"/>
  <c r="G3002" i="2"/>
  <c r="R3001" i="2"/>
  <c r="Q3001" i="2"/>
  <c r="P3001" i="2"/>
  <c r="O3001" i="2"/>
  <c r="N3001" i="2"/>
  <c r="G3001" i="2"/>
  <c r="R3000" i="2"/>
  <c r="Q3000" i="2"/>
  <c r="P3000" i="2"/>
  <c r="O3000" i="2"/>
  <c r="N3000" i="2"/>
  <c r="G3000" i="2"/>
  <c r="R2999" i="2"/>
  <c r="Q2999" i="2"/>
  <c r="P2999" i="2"/>
  <c r="O2999" i="2"/>
  <c r="N2999" i="2"/>
  <c r="G2999" i="2"/>
  <c r="R2998" i="2"/>
  <c r="Q2998" i="2"/>
  <c r="P2998" i="2"/>
  <c r="O2998" i="2"/>
  <c r="N2998" i="2"/>
  <c r="G2998" i="2"/>
  <c r="R2997" i="2"/>
  <c r="Q2997" i="2"/>
  <c r="P2997" i="2"/>
  <c r="O2997" i="2"/>
  <c r="N2997" i="2"/>
  <c r="G2997" i="2"/>
  <c r="R2996" i="2"/>
  <c r="Q2996" i="2"/>
  <c r="P2996" i="2"/>
  <c r="O2996" i="2"/>
  <c r="N2996" i="2"/>
  <c r="G2996" i="2"/>
  <c r="R2995" i="2"/>
  <c r="Q2995" i="2"/>
  <c r="P2995" i="2"/>
  <c r="O2995" i="2"/>
  <c r="N2995" i="2"/>
  <c r="G2995" i="2"/>
  <c r="R2994" i="2"/>
  <c r="Q2994" i="2"/>
  <c r="P2994" i="2"/>
  <c r="O2994" i="2"/>
  <c r="N2994" i="2"/>
  <c r="G2994" i="2"/>
  <c r="R2993" i="2"/>
  <c r="Q2993" i="2"/>
  <c r="P2993" i="2"/>
  <c r="O2993" i="2"/>
  <c r="N2993" i="2"/>
  <c r="G2993" i="2"/>
  <c r="R2992" i="2"/>
  <c r="Q2992" i="2"/>
  <c r="P2992" i="2"/>
  <c r="O2992" i="2"/>
  <c r="N2992" i="2"/>
  <c r="G2992" i="2"/>
  <c r="R2991" i="2"/>
  <c r="Q2991" i="2"/>
  <c r="P2991" i="2"/>
  <c r="O2991" i="2"/>
  <c r="N2991" i="2"/>
  <c r="G2991" i="2"/>
  <c r="R2990" i="2"/>
  <c r="Q2990" i="2"/>
  <c r="P2990" i="2"/>
  <c r="O2990" i="2"/>
  <c r="N2990" i="2"/>
  <c r="G2990" i="2"/>
  <c r="R2989" i="2"/>
  <c r="Q2989" i="2"/>
  <c r="P2989" i="2"/>
  <c r="O2989" i="2"/>
  <c r="N2989" i="2"/>
  <c r="G2989" i="2"/>
  <c r="R2988" i="2"/>
  <c r="Q2988" i="2"/>
  <c r="P2988" i="2"/>
  <c r="O2988" i="2"/>
  <c r="N2988" i="2"/>
  <c r="G2988" i="2"/>
  <c r="R2987" i="2"/>
  <c r="Q2987" i="2"/>
  <c r="P2987" i="2"/>
  <c r="O2987" i="2"/>
  <c r="N2987" i="2"/>
  <c r="G2987" i="2"/>
  <c r="R2986" i="2"/>
  <c r="Q2986" i="2"/>
  <c r="P2986" i="2"/>
  <c r="O2986" i="2"/>
  <c r="N2986" i="2"/>
  <c r="G2986" i="2"/>
  <c r="R2985" i="2"/>
  <c r="Q2985" i="2"/>
  <c r="P2985" i="2"/>
  <c r="O2985" i="2"/>
  <c r="N2985" i="2"/>
  <c r="G2985" i="2"/>
  <c r="R2984" i="2"/>
  <c r="Q2984" i="2"/>
  <c r="P2984" i="2"/>
  <c r="O2984" i="2"/>
  <c r="N2984" i="2"/>
  <c r="G2984" i="2"/>
  <c r="R2983" i="2"/>
  <c r="Q2983" i="2"/>
  <c r="P2983" i="2"/>
  <c r="O2983" i="2"/>
  <c r="N2983" i="2"/>
  <c r="G2983" i="2"/>
  <c r="R2982" i="2"/>
  <c r="Q2982" i="2"/>
  <c r="P2982" i="2"/>
  <c r="O2982" i="2"/>
  <c r="N2982" i="2"/>
  <c r="G2982" i="2"/>
  <c r="R2981" i="2"/>
  <c r="Q2981" i="2"/>
  <c r="P2981" i="2"/>
  <c r="O2981" i="2"/>
  <c r="N2981" i="2"/>
  <c r="G2981" i="2"/>
  <c r="R2980" i="2"/>
  <c r="Q2980" i="2"/>
  <c r="P2980" i="2"/>
  <c r="O2980" i="2"/>
  <c r="N2980" i="2"/>
  <c r="G2980" i="2"/>
  <c r="R2979" i="2"/>
  <c r="Q2979" i="2"/>
  <c r="P2979" i="2"/>
  <c r="O2979" i="2"/>
  <c r="N2979" i="2"/>
  <c r="G2979" i="2"/>
  <c r="R2978" i="2"/>
  <c r="Q2978" i="2"/>
  <c r="P2978" i="2"/>
  <c r="O2978" i="2"/>
  <c r="N2978" i="2"/>
  <c r="G2978" i="2"/>
  <c r="R2977" i="2"/>
  <c r="Q2977" i="2"/>
  <c r="P2977" i="2"/>
  <c r="O2977" i="2"/>
  <c r="N2977" i="2"/>
  <c r="G2977" i="2"/>
  <c r="R2976" i="2"/>
  <c r="Q2976" i="2"/>
  <c r="P2976" i="2"/>
  <c r="O2976" i="2"/>
  <c r="N2976" i="2"/>
  <c r="G2976" i="2"/>
  <c r="R2975" i="2"/>
  <c r="Q2975" i="2"/>
  <c r="P2975" i="2"/>
  <c r="O2975" i="2"/>
  <c r="N2975" i="2"/>
  <c r="G2975" i="2"/>
  <c r="R2974" i="2"/>
  <c r="Q2974" i="2"/>
  <c r="P2974" i="2"/>
  <c r="O2974" i="2"/>
  <c r="N2974" i="2"/>
  <c r="G2974" i="2"/>
  <c r="R2973" i="2"/>
  <c r="Q2973" i="2"/>
  <c r="P2973" i="2"/>
  <c r="O2973" i="2"/>
  <c r="N2973" i="2"/>
  <c r="G2973" i="2"/>
  <c r="R2972" i="2"/>
  <c r="Q2972" i="2"/>
  <c r="P2972" i="2"/>
  <c r="O2972" i="2"/>
  <c r="N2972" i="2"/>
  <c r="G2972" i="2"/>
  <c r="R2971" i="2"/>
  <c r="Q2971" i="2"/>
  <c r="P2971" i="2"/>
  <c r="O2971" i="2"/>
  <c r="N2971" i="2"/>
  <c r="G2971" i="2"/>
  <c r="R2970" i="2"/>
  <c r="Q2970" i="2"/>
  <c r="P2970" i="2"/>
  <c r="O2970" i="2"/>
  <c r="N2970" i="2"/>
  <c r="G2970" i="2"/>
  <c r="R2969" i="2"/>
  <c r="Q2969" i="2"/>
  <c r="P2969" i="2"/>
  <c r="O2969" i="2"/>
  <c r="N2969" i="2"/>
  <c r="G2969" i="2"/>
  <c r="R2968" i="2"/>
  <c r="Q2968" i="2"/>
  <c r="P2968" i="2"/>
  <c r="O2968" i="2"/>
  <c r="N2968" i="2"/>
  <c r="G2968" i="2"/>
  <c r="R2967" i="2"/>
  <c r="Q2967" i="2"/>
  <c r="P2967" i="2"/>
  <c r="O2967" i="2"/>
  <c r="N2967" i="2"/>
  <c r="G2967" i="2"/>
  <c r="R2966" i="2"/>
  <c r="Q2966" i="2"/>
  <c r="P2966" i="2"/>
  <c r="O2966" i="2"/>
  <c r="N2966" i="2"/>
  <c r="G2966" i="2"/>
  <c r="R2965" i="2"/>
  <c r="Q2965" i="2"/>
  <c r="P2965" i="2"/>
  <c r="O2965" i="2"/>
  <c r="N2965" i="2"/>
  <c r="G2965" i="2"/>
  <c r="R2964" i="2"/>
  <c r="Q2964" i="2"/>
  <c r="P2964" i="2"/>
  <c r="O2964" i="2"/>
  <c r="N2964" i="2"/>
  <c r="G2964" i="2"/>
  <c r="R2963" i="2"/>
  <c r="Q2963" i="2"/>
  <c r="P2963" i="2"/>
  <c r="O2963" i="2"/>
  <c r="N2963" i="2"/>
  <c r="G2963" i="2"/>
  <c r="R2962" i="2"/>
  <c r="Q2962" i="2"/>
  <c r="P2962" i="2"/>
  <c r="O2962" i="2"/>
  <c r="N2962" i="2"/>
  <c r="G2962" i="2"/>
  <c r="R2961" i="2"/>
  <c r="Q2961" i="2"/>
  <c r="P2961" i="2"/>
  <c r="O2961" i="2"/>
  <c r="N2961" i="2"/>
  <c r="G2961" i="2"/>
  <c r="R2960" i="2"/>
  <c r="Q2960" i="2"/>
  <c r="P2960" i="2"/>
  <c r="O2960" i="2"/>
  <c r="N2960" i="2"/>
  <c r="G2960" i="2"/>
  <c r="R2959" i="2"/>
  <c r="Q2959" i="2"/>
  <c r="P2959" i="2"/>
  <c r="O2959" i="2"/>
  <c r="N2959" i="2"/>
  <c r="G2959" i="2"/>
  <c r="R2958" i="2"/>
  <c r="Q2958" i="2"/>
  <c r="P2958" i="2"/>
  <c r="O2958" i="2"/>
  <c r="N2958" i="2"/>
  <c r="G2958" i="2"/>
  <c r="R2957" i="2"/>
  <c r="Q2957" i="2"/>
  <c r="P2957" i="2"/>
  <c r="O2957" i="2"/>
  <c r="N2957" i="2"/>
  <c r="G2957" i="2"/>
  <c r="R2956" i="2"/>
  <c r="Q2956" i="2"/>
  <c r="P2956" i="2"/>
  <c r="O2956" i="2"/>
  <c r="N2956" i="2"/>
  <c r="G2956" i="2"/>
  <c r="R2955" i="2"/>
  <c r="Q2955" i="2"/>
  <c r="P2955" i="2"/>
  <c r="O2955" i="2"/>
  <c r="N2955" i="2"/>
  <c r="G2955" i="2"/>
  <c r="R2954" i="2"/>
  <c r="Q2954" i="2"/>
  <c r="P2954" i="2"/>
  <c r="O2954" i="2"/>
  <c r="N2954" i="2"/>
  <c r="G2954" i="2"/>
  <c r="R2953" i="2"/>
  <c r="Q2953" i="2"/>
  <c r="P2953" i="2"/>
  <c r="O2953" i="2"/>
  <c r="N2953" i="2"/>
  <c r="G2953" i="2"/>
  <c r="R2952" i="2"/>
  <c r="Q2952" i="2"/>
  <c r="P2952" i="2"/>
  <c r="O2952" i="2"/>
  <c r="N2952" i="2"/>
  <c r="G2952" i="2"/>
  <c r="R2951" i="2"/>
  <c r="Q2951" i="2"/>
  <c r="P2951" i="2"/>
  <c r="O2951" i="2"/>
  <c r="N2951" i="2"/>
  <c r="G2951" i="2"/>
  <c r="R2950" i="2"/>
  <c r="Q2950" i="2"/>
  <c r="P2950" i="2"/>
  <c r="O2950" i="2"/>
  <c r="N2950" i="2"/>
  <c r="G2950" i="2"/>
  <c r="R2949" i="2"/>
  <c r="Q2949" i="2"/>
  <c r="P2949" i="2"/>
  <c r="O2949" i="2"/>
  <c r="N2949" i="2"/>
  <c r="G2949" i="2"/>
  <c r="R2948" i="2"/>
  <c r="Q2948" i="2"/>
  <c r="P2948" i="2"/>
  <c r="O2948" i="2"/>
  <c r="N2948" i="2"/>
  <c r="G2948" i="2"/>
  <c r="R2947" i="2"/>
  <c r="Q2947" i="2"/>
  <c r="P2947" i="2"/>
  <c r="O2947" i="2"/>
  <c r="N2947" i="2"/>
  <c r="G2947" i="2"/>
  <c r="R2946" i="2"/>
  <c r="Q2946" i="2"/>
  <c r="P2946" i="2"/>
  <c r="O2946" i="2"/>
  <c r="N2946" i="2"/>
  <c r="G2946" i="2"/>
  <c r="R2945" i="2"/>
  <c r="Q2945" i="2"/>
  <c r="P2945" i="2"/>
  <c r="O2945" i="2"/>
  <c r="N2945" i="2"/>
  <c r="G2945" i="2"/>
  <c r="R2944" i="2"/>
  <c r="Q2944" i="2"/>
  <c r="P2944" i="2"/>
  <c r="O2944" i="2"/>
  <c r="N2944" i="2"/>
  <c r="G2944" i="2"/>
  <c r="R2943" i="2"/>
  <c r="Q2943" i="2"/>
  <c r="P2943" i="2"/>
  <c r="O2943" i="2"/>
  <c r="N2943" i="2"/>
  <c r="G2943" i="2"/>
  <c r="R2942" i="2"/>
  <c r="Q2942" i="2"/>
  <c r="P2942" i="2"/>
  <c r="O2942" i="2"/>
  <c r="N2942" i="2"/>
  <c r="G2942" i="2"/>
  <c r="R2941" i="2"/>
  <c r="Q2941" i="2"/>
  <c r="P2941" i="2"/>
  <c r="O2941" i="2"/>
  <c r="N2941" i="2"/>
  <c r="G2941" i="2"/>
  <c r="R2940" i="2"/>
  <c r="Q2940" i="2"/>
  <c r="P2940" i="2"/>
  <c r="O2940" i="2"/>
  <c r="N2940" i="2"/>
  <c r="G2940" i="2"/>
  <c r="R2939" i="2"/>
  <c r="Q2939" i="2"/>
  <c r="P2939" i="2"/>
  <c r="O2939" i="2"/>
  <c r="N2939" i="2"/>
  <c r="G2939" i="2"/>
  <c r="R2938" i="2"/>
  <c r="Q2938" i="2"/>
  <c r="P2938" i="2"/>
  <c r="O2938" i="2"/>
  <c r="N2938" i="2"/>
  <c r="G2938" i="2"/>
  <c r="R2937" i="2"/>
  <c r="Q2937" i="2"/>
  <c r="P2937" i="2"/>
  <c r="O2937" i="2"/>
  <c r="N2937" i="2"/>
  <c r="G2937" i="2"/>
  <c r="R2936" i="2"/>
  <c r="Q2936" i="2"/>
  <c r="P2936" i="2"/>
  <c r="O2936" i="2"/>
  <c r="N2936" i="2"/>
  <c r="G2936" i="2"/>
  <c r="R2935" i="2"/>
  <c r="Q2935" i="2"/>
  <c r="P2935" i="2"/>
  <c r="O2935" i="2"/>
  <c r="N2935" i="2"/>
  <c r="G2935" i="2"/>
  <c r="R2934" i="2"/>
  <c r="Q2934" i="2"/>
  <c r="P2934" i="2"/>
  <c r="O2934" i="2"/>
  <c r="N2934" i="2"/>
  <c r="G2934" i="2"/>
  <c r="R2933" i="2"/>
  <c r="Q2933" i="2"/>
  <c r="P2933" i="2"/>
  <c r="O2933" i="2"/>
  <c r="N2933" i="2"/>
  <c r="G2933" i="2"/>
  <c r="R2932" i="2"/>
  <c r="Q2932" i="2"/>
  <c r="P2932" i="2"/>
  <c r="O2932" i="2"/>
  <c r="N2932" i="2"/>
  <c r="G2932" i="2"/>
  <c r="R2931" i="2"/>
  <c r="Q2931" i="2"/>
  <c r="P2931" i="2"/>
  <c r="O2931" i="2"/>
  <c r="N2931" i="2"/>
  <c r="G2931" i="2"/>
  <c r="R2930" i="2"/>
  <c r="Q2930" i="2"/>
  <c r="P2930" i="2"/>
  <c r="O2930" i="2"/>
  <c r="N2930" i="2"/>
  <c r="G2930" i="2"/>
  <c r="R2929" i="2"/>
  <c r="Q2929" i="2"/>
  <c r="P2929" i="2"/>
  <c r="O2929" i="2"/>
  <c r="N2929" i="2"/>
  <c r="G2929" i="2"/>
  <c r="R2928" i="2"/>
  <c r="Q2928" i="2"/>
  <c r="P2928" i="2"/>
  <c r="O2928" i="2"/>
  <c r="N2928" i="2"/>
  <c r="G2928" i="2"/>
  <c r="R2927" i="2"/>
  <c r="Q2927" i="2"/>
  <c r="P2927" i="2"/>
  <c r="O2927" i="2"/>
  <c r="N2927" i="2"/>
  <c r="G2927" i="2"/>
  <c r="R2926" i="2"/>
  <c r="Q2926" i="2"/>
  <c r="P2926" i="2"/>
  <c r="O2926" i="2"/>
  <c r="N2926" i="2"/>
  <c r="G2926" i="2"/>
  <c r="R2925" i="2"/>
  <c r="Q2925" i="2"/>
  <c r="P2925" i="2"/>
  <c r="O2925" i="2"/>
  <c r="N2925" i="2"/>
  <c r="G2925" i="2"/>
  <c r="R2924" i="2"/>
  <c r="Q2924" i="2"/>
  <c r="P2924" i="2"/>
  <c r="O2924" i="2"/>
  <c r="N2924" i="2"/>
  <c r="G2924" i="2"/>
  <c r="R2923" i="2"/>
  <c r="Q2923" i="2"/>
  <c r="P2923" i="2"/>
  <c r="O2923" i="2"/>
  <c r="N2923" i="2"/>
  <c r="G2923" i="2"/>
  <c r="R2922" i="2"/>
  <c r="Q2922" i="2"/>
  <c r="P2922" i="2"/>
  <c r="O2922" i="2"/>
  <c r="N2922" i="2"/>
  <c r="G2922" i="2"/>
  <c r="R2921" i="2"/>
  <c r="Q2921" i="2"/>
  <c r="P2921" i="2"/>
  <c r="O2921" i="2"/>
  <c r="N2921" i="2"/>
  <c r="G2921" i="2"/>
  <c r="R2920" i="2"/>
  <c r="Q2920" i="2"/>
  <c r="P2920" i="2"/>
  <c r="O2920" i="2"/>
  <c r="N2920" i="2"/>
  <c r="G2920" i="2"/>
  <c r="R2919" i="2"/>
  <c r="Q2919" i="2"/>
  <c r="P2919" i="2"/>
  <c r="O2919" i="2"/>
  <c r="N2919" i="2"/>
  <c r="G2919" i="2"/>
  <c r="R2918" i="2"/>
  <c r="Q2918" i="2"/>
  <c r="P2918" i="2"/>
  <c r="O2918" i="2"/>
  <c r="N2918" i="2"/>
  <c r="G2918" i="2"/>
  <c r="R2917" i="2"/>
  <c r="Q2917" i="2"/>
  <c r="P2917" i="2"/>
  <c r="O2917" i="2"/>
  <c r="N2917" i="2"/>
  <c r="G2917" i="2"/>
  <c r="R2916" i="2"/>
  <c r="Q2916" i="2"/>
  <c r="P2916" i="2"/>
  <c r="O2916" i="2"/>
  <c r="N2916" i="2"/>
  <c r="G2916" i="2"/>
  <c r="R2915" i="2"/>
  <c r="Q2915" i="2"/>
  <c r="P2915" i="2"/>
  <c r="O2915" i="2"/>
  <c r="N2915" i="2"/>
  <c r="G2915" i="2"/>
  <c r="R2914" i="2"/>
  <c r="Q2914" i="2"/>
  <c r="P2914" i="2"/>
  <c r="O2914" i="2"/>
  <c r="N2914" i="2"/>
  <c r="G2914" i="2"/>
  <c r="R2913" i="2"/>
  <c r="Q2913" i="2"/>
  <c r="P2913" i="2"/>
  <c r="O2913" i="2"/>
  <c r="N2913" i="2"/>
  <c r="G2913" i="2"/>
  <c r="R2912" i="2"/>
  <c r="Q2912" i="2"/>
  <c r="P2912" i="2"/>
  <c r="O2912" i="2"/>
  <c r="N2912" i="2"/>
  <c r="G2912" i="2"/>
  <c r="R2911" i="2"/>
  <c r="Q2911" i="2"/>
  <c r="P2911" i="2"/>
  <c r="O2911" i="2"/>
  <c r="N2911" i="2"/>
  <c r="G2911" i="2"/>
  <c r="R2910" i="2"/>
  <c r="Q2910" i="2"/>
  <c r="P2910" i="2"/>
  <c r="O2910" i="2"/>
  <c r="N2910" i="2"/>
  <c r="G2910" i="2"/>
  <c r="R2909" i="2"/>
  <c r="Q2909" i="2"/>
  <c r="P2909" i="2"/>
  <c r="O2909" i="2"/>
  <c r="N2909" i="2"/>
  <c r="G2909" i="2"/>
  <c r="R2908" i="2"/>
  <c r="Q2908" i="2"/>
  <c r="P2908" i="2"/>
  <c r="O2908" i="2"/>
  <c r="N2908" i="2"/>
  <c r="G2908" i="2"/>
  <c r="R2907" i="2"/>
  <c r="Q2907" i="2"/>
  <c r="P2907" i="2"/>
  <c r="O2907" i="2"/>
  <c r="N2907" i="2"/>
  <c r="G2907" i="2"/>
  <c r="R2906" i="2"/>
  <c r="Q2906" i="2"/>
  <c r="P2906" i="2"/>
  <c r="O2906" i="2"/>
  <c r="N2906" i="2"/>
  <c r="G2906" i="2"/>
  <c r="R2905" i="2"/>
  <c r="Q2905" i="2"/>
  <c r="P2905" i="2"/>
  <c r="O2905" i="2"/>
  <c r="N2905" i="2"/>
  <c r="G2905" i="2"/>
  <c r="R2904" i="2"/>
  <c r="Q2904" i="2"/>
  <c r="P2904" i="2"/>
  <c r="O2904" i="2"/>
  <c r="N2904" i="2"/>
  <c r="G2904" i="2"/>
  <c r="R2903" i="2"/>
  <c r="Q2903" i="2"/>
  <c r="P2903" i="2"/>
  <c r="O2903" i="2"/>
  <c r="N2903" i="2"/>
  <c r="G2903" i="2"/>
  <c r="R2902" i="2"/>
  <c r="Q2902" i="2"/>
  <c r="P2902" i="2"/>
  <c r="O2902" i="2"/>
  <c r="N2902" i="2"/>
  <c r="G2902" i="2"/>
  <c r="R2901" i="2"/>
  <c r="Q2901" i="2"/>
  <c r="P2901" i="2"/>
  <c r="O2901" i="2"/>
  <c r="N2901" i="2"/>
  <c r="G2901" i="2"/>
  <c r="R2900" i="2"/>
  <c r="Q2900" i="2"/>
  <c r="P2900" i="2"/>
  <c r="O2900" i="2"/>
  <c r="N2900" i="2"/>
  <c r="G2900" i="2"/>
  <c r="R2899" i="2"/>
  <c r="Q2899" i="2"/>
  <c r="P2899" i="2"/>
  <c r="O2899" i="2"/>
  <c r="N2899" i="2"/>
  <c r="G2899" i="2"/>
  <c r="R2898" i="2"/>
  <c r="Q2898" i="2"/>
  <c r="P2898" i="2"/>
  <c r="O2898" i="2"/>
  <c r="N2898" i="2"/>
  <c r="G2898" i="2"/>
  <c r="R2897" i="2"/>
  <c r="Q2897" i="2"/>
  <c r="P2897" i="2"/>
  <c r="O2897" i="2"/>
  <c r="N2897" i="2"/>
  <c r="G2897" i="2"/>
  <c r="R2896" i="2"/>
  <c r="Q2896" i="2"/>
  <c r="P2896" i="2"/>
  <c r="O2896" i="2"/>
  <c r="N2896" i="2"/>
  <c r="G2896" i="2"/>
  <c r="R2895" i="2"/>
  <c r="Q2895" i="2"/>
  <c r="P2895" i="2"/>
  <c r="O2895" i="2"/>
  <c r="N2895" i="2"/>
  <c r="G2895" i="2"/>
  <c r="R2894" i="2"/>
  <c r="Q2894" i="2"/>
  <c r="P2894" i="2"/>
  <c r="O2894" i="2"/>
  <c r="N2894" i="2"/>
  <c r="G2894" i="2"/>
  <c r="R2893" i="2"/>
  <c r="Q2893" i="2"/>
  <c r="P2893" i="2"/>
  <c r="O2893" i="2"/>
  <c r="N2893" i="2"/>
  <c r="G2893" i="2"/>
  <c r="R2892" i="2"/>
  <c r="Q2892" i="2"/>
  <c r="P2892" i="2"/>
  <c r="O2892" i="2"/>
  <c r="N2892" i="2"/>
  <c r="G2892" i="2"/>
  <c r="R2891" i="2"/>
  <c r="Q2891" i="2"/>
  <c r="P2891" i="2"/>
  <c r="O2891" i="2"/>
  <c r="N2891" i="2"/>
  <c r="G2891" i="2"/>
  <c r="R2890" i="2"/>
  <c r="Q2890" i="2"/>
  <c r="P2890" i="2"/>
  <c r="O2890" i="2"/>
  <c r="N2890" i="2"/>
  <c r="G2890" i="2"/>
  <c r="R2889" i="2"/>
  <c r="Q2889" i="2"/>
  <c r="P2889" i="2"/>
  <c r="O2889" i="2"/>
  <c r="N2889" i="2"/>
  <c r="G2889" i="2"/>
  <c r="R2888" i="2"/>
  <c r="Q2888" i="2"/>
  <c r="P2888" i="2"/>
  <c r="O2888" i="2"/>
  <c r="N2888" i="2"/>
  <c r="G2888" i="2"/>
  <c r="R2887" i="2"/>
  <c r="Q2887" i="2"/>
  <c r="P2887" i="2"/>
  <c r="O2887" i="2"/>
  <c r="N2887" i="2"/>
  <c r="G2887" i="2"/>
  <c r="R2886" i="2"/>
  <c r="Q2886" i="2"/>
  <c r="P2886" i="2"/>
  <c r="O2886" i="2"/>
  <c r="N2886" i="2"/>
  <c r="G2886" i="2"/>
  <c r="R2885" i="2"/>
  <c r="Q2885" i="2"/>
  <c r="P2885" i="2"/>
  <c r="O2885" i="2"/>
  <c r="N2885" i="2"/>
  <c r="G2885" i="2"/>
  <c r="R2884" i="2"/>
  <c r="Q2884" i="2"/>
  <c r="P2884" i="2"/>
  <c r="O2884" i="2"/>
  <c r="N2884" i="2"/>
  <c r="G2884" i="2"/>
  <c r="R2883" i="2"/>
  <c r="Q2883" i="2"/>
  <c r="P2883" i="2"/>
  <c r="O2883" i="2"/>
  <c r="N2883" i="2"/>
  <c r="G2883" i="2"/>
  <c r="R2882" i="2"/>
  <c r="Q2882" i="2"/>
  <c r="P2882" i="2"/>
  <c r="O2882" i="2"/>
  <c r="N2882" i="2"/>
  <c r="G2882" i="2"/>
  <c r="R2881" i="2"/>
  <c r="Q2881" i="2"/>
  <c r="P2881" i="2"/>
  <c r="O2881" i="2"/>
  <c r="N2881" i="2"/>
  <c r="G2881" i="2"/>
  <c r="R2880" i="2"/>
  <c r="Q2880" i="2"/>
  <c r="P2880" i="2"/>
  <c r="O2880" i="2"/>
  <c r="N2880" i="2"/>
  <c r="G2880" i="2"/>
  <c r="R2879" i="2"/>
  <c r="Q2879" i="2"/>
  <c r="P2879" i="2"/>
  <c r="O2879" i="2"/>
  <c r="N2879" i="2"/>
  <c r="G2879" i="2"/>
  <c r="R2878" i="2"/>
  <c r="Q2878" i="2"/>
  <c r="P2878" i="2"/>
  <c r="O2878" i="2"/>
  <c r="N2878" i="2"/>
  <c r="G2878" i="2"/>
  <c r="R2877" i="2"/>
  <c r="Q2877" i="2"/>
  <c r="P2877" i="2"/>
  <c r="O2877" i="2"/>
  <c r="N2877" i="2"/>
  <c r="G2877" i="2"/>
  <c r="R2876" i="2"/>
  <c r="Q2876" i="2"/>
  <c r="P2876" i="2"/>
  <c r="O2876" i="2"/>
  <c r="N2876" i="2"/>
  <c r="G2876" i="2"/>
  <c r="R2875" i="2"/>
  <c r="Q2875" i="2"/>
  <c r="P2875" i="2"/>
  <c r="O2875" i="2"/>
  <c r="N2875" i="2"/>
  <c r="G2875" i="2"/>
  <c r="R2874" i="2"/>
  <c r="Q2874" i="2"/>
  <c r="P2874" i="2"/>
  <c r="O2874" i="2"/>
  <c r="N2874" i="2"/>
  <c r="G2874" i="2"/>
  <c r="R2873" i="2"/>
  <c r="Q2873" i="2"/>
  <c r="P2873" i="2"/>
  <c r="O2873" i="2"/>
  <c r="N2873" i="2"/>
  <c r="G2873" i="2"/>
  <c r="R2872" i="2"/>
  <c r="Q2872" i="2"/>
  <c r="P2872" i="2"/>
  <c r="O2872" i="2"/>
  <c r="N2872" i="2"/>
  <c r="G2872" i="2"/>
  <c r="R2871" i="2"/>
  <c r="Q2871" i="2"/>
  <c r="P2871" i="2"/>
  <c r="O2871" i="2"/>
  <c r="N2871" i="2"/>
  <c r="G2871" i="2"/>
  <c r="R2870" i="2"/>
  <c r="Q2870" i="2"/>
  <c r="P2870" i="2"/>
  <c r="O2870" i="2"/>
  <c r="N2870" i="2"/>
  <c r="G2870" i="2"/>
  <c r="R2869" i="2"/>
  <c r="Q2869" i="2"/>
  <c r="P2869" i="2"/>
  <c r="O2869" i="2"/>
  <c r="N2869" i="2"/>
  <c r="G2869" i="2"/>
  <c r="R2868" i="2"/>
  <c r="Q2868" i="2"/>
  <c r="P2868" i="2"/>
  <c r="O2868" i="2"/>
  <c r="N2868" i="2"/>
  <c r="G2868" i="2"/>
  <c r="R2867" i="2"/>
  <c r="Q2867" i="2"/>
  <c r="P2867" i="2"/>
  <c r="O2867" i="2"/>
  <c r="N2867" i="2"/>
  <c r="G2867" i="2"/>
  <c r="R2866" i="2"/>
  <c r="Q2866" i="2"/>
  <c r="P2866" i="2"/>
  <c r="O2866" i="2"/>
  <c r="N2866" i="2"/>
  <c r="G2866" i="2"/>
  <c r="R2865" i="2"/>
  <c r="Q2865" i="2"/>
  <c r="P2865" i="2"/>
  <c r="O2865" i="2"/>
  <c r="N2865" i="2"/>
  <c r="G2865" i="2"/>
  <c r="R2864" i="2"/>
  <c r="Q2864" i="2"/>
  <c r="P2864" i="2"/>
  <c r="O2864" i="2"/>
  <c r="N2864" i="2"/>
  <c r="G2864" i="2"/>
  <c r="R2863" i="2"/>
  <c r="Q2863" i="2"/>
  <c r="P2863" i="2"/>
  <c r="O2863" i="2"/>
  <c r="N2863" i="2"/>
  <c r="G2863" i="2"/>
  <c r="R2862" i="2"/>
  <c r="Q2862" i="2"/>
  <c r="P2862" i="2"/>
  <c r="O2862" i="2"/>
  <c r="N2862" i="2"/>
  <c r="G2862" i="2"/>
  <c r="R2861" i="2"/>
  <c r="Q2861" i="2"/>
  <c r="P2861" i="2"/>
  <c r="O2861" i="2"/>
  <c r="N2861" i="2"/>
  <c r="G2861" i="2"/>
  <c r="R2860" i="2"/>
  <c r="Q2860" i="2"/>
  <c r="P2860" i="2"/>
  <c r="O2860" i="2"/>
  <c r="N2860" i="2"/>
  <c r="G2860" i="2"/>
  <c r="R2859" i="2"/>
  <c r="Q2859" i="2"/>
  <c r="P2859" i="2"/>
  <c r="O2859" i="2"/>
  <c r="N2859" i="2"/>
  <c r="G2859" i="2"/>
  <c r="R2858" i="2"/>
  <c r="Q2858" i="2"/>
  <c r="P2858" i="2"/>
  <c r="O2858" i="2"/>
  <c r="N2858" i="2"/>
  <c r="G2858" i="2"/>
  <c r="R2857" i="2"/>
  <c r="Q2857" i="2"/>
  <c r="P2857" i="2"/>
  <c r="O2857" i="2"/>
  <c r="N2857" i="2"/>
  <c r="G2857" i="2"/>
  <c r="R2856" i="2"/>
  <c r="Q2856" i="2"/>
  <c r="P2856" i="2"/>
  <c r="O2856" i="2"/>
  <c r="N2856" i="2"/>
  <c r="G2856" i="2"/>
  <c r="R2855" i="2"/>
  <c r="Q2855" i="2"/>
  <c r="P2855" i="2"/>
  <c r="O2855" i="2"/>
  <c r="N2855" i="2"/>
  <c r="G2855" i="2"/>
  <c r="R2854" i="2"/>
  <c r="Q2854" i="2"/>
  <c r="P2854" i="2"/>
  <c r="O2854" i="2"/>
  <c r="N2854" i="2"/>
  <c r="G2854" i="2"/>
  <c r="R2853" i="2"/>
  <c r="Q2853" i="2"/>
  <c r="P2853" i="2"/>
  <c r="O2853" i="2"/>
  <c r="N2853" i="2"/>
  <c r="G2853" i="2"/>
  <c r="R2852" i="2"/>
  <c r="Q2852" i="2"/>
  <c r="P2852" i="2"/>
  <c r="O2852" i="2"/>
  <c r="N2852" i="2"/>
  <c r="G2852" i="2"/>
  <c r="R2851" i="2"/>
  <c r="Q2851" i="2"/>
  <c r="P2851" i="2"/>
  <c r="O2851" i="2"/>
  <c r="N2851" i="2"/>
  <c r="G2851" i="2"/>
  <c r="R2850" i="2"/>
  <c r="Q2850" i="2"/>
  <c r="P2850" i="2"/>
  <c r="O2850" i="2"/>
  <c r="N2850" i="2"/>
  <c r="G2850" i="2"/>
  <c r="R2849" i="2"/>
  <c r="Q2849" i="2"/>
  <c r="P2849" i="2"/>
  <c r="O2849" i="2"/>
  <c r="N2849" i="2"/>
  <c r="G2849" i="2"/>
  <c r="R2848" i="2"/>
  <c r="Q2848" i="2"/>
  <c r="P2848" i="2"/>
  <c r="O2848" i="2"/>
  <c r="N2848" i="2"/>
  <c r="G2848" i="2"/>
  <c r="R2847" i="2"/>
  <c r="Q2847" i="2"/>
  <c r="P2847" i="2"/>
  <c r="O2847" i="2"/>
  <c r="N2847" i="2"/>
  <c r="G2847" i="2"/>
  <c r="R2846" i="2"/>
  <c r="Q2846" i="2"/>
  <c r="P2846" i="2"/>
  <c r="O2846" i="2"/>
  <c r="N2846" i="2"/>
  <c r="G2846" i="2"/>
  <c r="R2845" i="2"/>
  <c r="Q2845" i="2"/>
  <c r="P2845" i="2"/>
  <c r="O2845" i="2"/>
  <c r="N2845" i="2"/>
  <c r="G2845" i="2"/>
  <c r="R2844" i="2"/>
  <c r="Q2844" i="2"/>
  <c r="P2844" i="2"/>
  <c r="O2844" i="2"/>
  <c r="N2844" i="2"/>
  <c r="G2844" i="2"/>
  <c r="R2843" i="2"/>
  <c r="Q2843" i="2"/>
  <c r="P2843" i="2"/>
  <c r="O2843" i="2"/>
  <c r="N2843" i="2"/>
  <c r="G2843" i="2"/>
  <c r="R2842" i="2"/>
  <c r="Q2842" i="2"/>
  <c r="P2842" i="2"/>
  <c r="O2842" i="2"/>
  <c r="N2842" i="2"/>
  <c r="G2842" i="2"/>
  <c r="R2841" i="2"/>
  <c r="Q2841" i="2"/>
  <c r="P2841" i="2"/>
  <c r="O2841" i="2"/>
  <c r="N2841" i="2"/>
  <c r="G2841" i="2"/>
  <c r="R2840" i="2"/>
  <c r="Q2840" i="2"/>
  <c r="P2840" i="2"/>
  <c r="O2840" i="2"/>
  <c r="N2840" i="2"/>
  <c r="G2840" i="2"/>
  <c r="R2839" i="2"/>
  <c r="Q2839" i="2"/>
  <c r="P2839" i="2"/>
  <c r="O2839" i="2"/>
  <c r="N2839" i="2"/>
  <c r="G2839" i="2"/>
  <c r="R2838" i="2"/>
  <c r="Q2838" i="2"/>
  <c r="P2838" i="2"/>
  <c r="O2838" i="2"/>
  <c r="N2838" i="2"/>
  <c r="G2838" i="2"/>
  <c r="R2837" i="2"/>
  <c r="Q2837" i="2"/>
  <c r="P2837" i="2"/>
  <c r="O2837" i="2"/>
  <c r="N2837" i="2"/>
  <c r="G2837" i="2"/>
  <c r="R2836" i="2"/>
  <c r="Q2836" i="2"/>
  <c r="P2836" i="2"/>
  <c r="O2836" i="2"/>
  <c r="N2836" i="2"/>
  <c r="G2836" i="2"/>
  <c r="R2835" i="2"/>
  <c r="Q2835" i="2"/>
  <c r="P2835" i="2"/>
  <c r="O2835" i="2"/>
  <c r="N2835" i="2"/>
  <c r="G2835" i="2"/>
  <c r="R2834" i="2"/>
  <c r="Q2834" i="2"/>
  <c r="P2834" i="2"/>
  <c r="O2834" i="2"/>
  <c r="N2834" i="2"/>
  <c r="G2834" i="2"/>
  <c r="R2833" i="2"/>
  <c r="Q2833" i="2"/>
  <c r="P2833" i="2"/>
  <c r="O2833" i="2"/>
  <c r="N2833" i="2"/>
  <c r="G2833" i="2"/>
  <c r="R2832" i="2"/>
  <c r="Q2832" i="2"/>
  <c r="P2832" i="2"/>
  <c r="O2832" i="2"/>
  <c r="N2832" i="2"/>
  <c r="G2832" i="2"/>
  <c r="R2831" i="2"/>
  <c r="Q2831" i="2"/>
  <c r="P2831" i="2"/>
  <c r="O2831" i="2"/>
  <c r="N2831" i="2"/>
  <c r="G2831" i="2"/>
  <c r="R2830" i="2"/>
  <c r="Q2830" i="2"/>
  <c r="P2830" i="2"/>
  <c r="O2830" i="2"/>
  <c r="N2830" i="2"/>
  <c r="G2830" i="2"/>
  <c r="R2829" i="2"/>
  <c r="Q2829" i="2"/>
  <c r="P2829" i="2"/>
  <c r="O2829" i="2"/>
  <c r="N2829" i="2"/>
  <c r="G2829" i="2"/>
  <c r="R2828" i="2"/>
  <c r="Q2828" i="2"/>
  <c r="P2828" i="2"/>
  <c r="O2828" i="2"/>
  <c r="N2828" i="2"/>
  <c r="G2828" i="2"/>
  <c r="R2827" i="2"/>
  <c r="Q2827" i="2"/>
  <c r="P2827" i="2"/>
  <c r="O2827" i="2"/>
  <c r="N2827" i="2"/>
  <c r="G2827" i="2"/>
  <c r="R2826" i="2"/>
  <c r="Q2826" i="2"/>
  <c r="P2826" i="2"/>
  <c r="O2826" i="2"/>
  <c r="N2826" i="2"/>
  <c r="G2826" i="2"/>
  <c r="R2825" i="2"/>
  <c r="Q2825" i="2"/>
  <c r="P2825" i="2"/>
  <c r="O2825" i="2"/>
  <c r="N2825" i="2"/>
  <c r="G2825" i="2"/>
  <c r="R2824" i="2"/>
  <c r="Q2824" i="2"/>
  <c r="P2824" i="2"/>
  <c r="O2824" i="2"/>
  <c r="N2824" i="2"/>
  <c r="G2824" i="2"/>
  <c r="R2823" i="2"/>
  <c r="Q2823" i="2"/>
  <c r="P2823" i="2"/>
  <c r="O2823" i="2"/>
  <c r="N2823" i="2"/>
  <c r="G2823" i="2"/>
  <c r="R2822" i="2"/>
  <c r="Q2822" i="2"/>
  <c r="P2822" i="2"/>
  <c r="O2822" i="2"/>
  <c r="N2822" i="2"/>
  <c r="G2822" i="2"/>
  <c r="R2821" i="2"/>
  <c r="Q2821" i="2"/>
  <c r="P2821" i="2"/>
  <c r="O2821" i="2"/>
  <c r="N2821" i="2"/>
  <c r="G2821" i="2"/>
  <c r="R2820" i="2"/>
  <c r="Q2820" i="2"/>
  <c r="P2820" i="2"/>
  <c r="O2820" i="2"/>
  <c r="N2820" i="2"/>
  <c r="G2820" i="2"/>
  <c r="R2819" i="2"/>
  <c r="Q2819" i="2"/>
  <c r="P2819" i="2"/>
  <c r="O2819" i="2"/>
  <c r="N2819" i="2"/>
  <c r="G2819" i="2"/>
  <c r="R2818" i="2"/>
  <c r="Q2818" i="2"/>
  <c r="P2818" i="2"/>
  <c r="O2818" i="2"/>
  <c r="N2818" i="2"/>
  <c r="G2818" i="2"/>
  <c r="R2817" i="2"/>
  <c r="Q2817" i="2"/>
  <c r="P2817" i="2"/>
  <c r="O2817" i="2"/>
  <c r="N2817" i="2"/>
  <c r="G2817" i="2"/>
  <c r="R2816" i="2"/>
  <c r="Q2816" i="2"/>
  <c r="P2816" i="2"/>
  <c r="O2816" i="2"/>
  <c r="N2816" i="2"/>
  <c r="G2816" i="2"/>
  <c r="R2815" i="2"/>
  <c r="Q2815" i="2"/>
  <c r="P2815" i="2"/>
  <c r="O2815" i="2"/>
  <c r="N2815" i="2"/>
  <c r="G2815" i="2"/>
  <c r="R2814" i="2"/>
  <c r="Q2814" i="2"/>
  <c r="P2814" i="2"/>
  <c r="O2814" i="2"/>
  <c r="N2814" i="2"/>
  <c r="G2814" i="2"/>
  <c r="R2813" i="2"/>
  <c r="Q2813" i="2"/>
  <c r="P2813" i="2"/>
  <c r="O2813" i="2"/>
  <c r="N2813" i="2"/>
  <c r="G2813" i="2"/>
  <c r="R2812" i="2"/>
  <c r="Q2812" i="2"/>
  <c r="P2812" i="2"/>
  <c r="O2812" i="2"/>
  <c r="N2812" i="2"/>
  <c r="G2812" i="2"/>
  <c r="R2811" i="2"/>
  <c r="Q2811" i="2"/>
  <c r="P2811" i="2"/>
  <c r="O2811" i="2"/>
  <c r="N2811" i="2"/>
  <c r="G2811" i="2"/>
  <c r="R2810" i="2"/>
  <c r="Q2810" i="2"/>
  <c r="P2810" i="2"/>
  <c r="O2810" i="2"/>
  <c r="N2810" i="2"/>
  <c r="G2810" i="2"/>
  <c r="R2809" i="2"/>
  <c r="Q2809" i="2"/>
  <c r="P2809" i="2"/>
  <c r="O2809" i="2"/>
  <c r="N2809" i="2"/>
  <c r="G2809" i="2"/>
  <c r="R2808" i="2"/>
  <c r="Q2808" i="2"/>
  <c r="P2808" i="2"/>
  <c r="O2808" i="2"/>
  <c r="N2808" i="2"/>
  <c r="G2808" i="2"/>
  <c r="R2807" i="2"/>
  <c r="Q2807" i="2"/>
  <c r="P2807" i="2"/>
  <c r="O2807" i="2"/>
  <c r="N2807" i="2"/>
  <c r="G2807" i="2"/>
  <c r="R2806" i="2"/>
  <c r="Q2806" i="2"/>
  <c r="P2806" i="2"/>
  <c r="O2806" i="2"/>
  <c r="N2806" i="2"/>
  <c r="G2806" i="2"/>
  <c r="R2805" i="2"/>
  <c r="Q2805" i="2"/>
  <c r="P2805" i="2"/>
  <c r="O2805" i="2"/>
  <c r="N2805" i="2"/>
  <c r="G2805" i="2"/>
  <c r="R2804" i="2"/>
  <c r="Q2804" i="2"/>
  <c r="P2804" i="2"/>
  <c r="O2804" i="2"/>
  <c r="N2804" i="2"/>
  <c r="G2804" i="2"/>
  <c r="R2803" i="2"/>
  <c r="Q2803" i="2"/>
  <c r="P2803" i="2"/>
  <c r="O2803" i="2"/>
  <c r="N2803" i="2"/>
  <c r="G2803" i="2"/>
  <c r="R2802" i="2"/>
  <c r="Q2802" i="2"/>
  <c r="P2802" i="2"/>
  <c r="O2802" i="2"/>
  <c r="N2802" i="2"/>
  <c r="G2802" i="2"/>
  <c r="R2801" i="2"/>
  <c r="Q2801" i="2"/>
  <c r="P2801" i="2"/>
  <c r="O2801" i="2"/>
  <c r="N2801" i="2"/>
  <c r="G2801" i="2"/>
  <c r="R2800" i="2"/>
  <c r="Q2800" i="2"/>
  <c r="P2800" i="2"/>
  <c r="O2800" i="2"/>
  <c r="N2800" i="2"/>
  <c r="G2800" i="2"/>
  <c r="R2799" i="2"/>
  <c r="Q2799" i="2"/>
  <c r="P2799" i="2"/>
  <c r="O2799" i="2"/>
  <c r="N2799" i="2"/>
  <c r="G2799" i="2"/>
  <c r="R2798" i="2"/>
  <c r="Q2798" i="2"/>
  <c r="P2798" i="2"/>
  <c r="O2798" i="2"/>
  <c r="N2798" i="2"/>
  <c r="G2798" i="2"/>
  <c r="R2797" i="2"/>
  <c r="Q2797" i="2"/>
  <c r="P2797" i="2"/>
  <c r="O2797" i="2"/>
  <c r="N2797" i="2"/>
  <c r="G2797" i="2"/>
  <c r="R2796" i="2"/>
  <c r="Q2796" i="2"/>
  <c r="P2796" i="2"/>
  <c r="O2796" i="2"/>
  <c r="N2796" i="2"/>
  <c r="G2796" i="2"/>
  <c r="R2795" i="2"/>
  <c r="Q2795" i="2"/>
  <c r="P2795" i="2"/>
  <c r="O2795" i="2"/>
  <c r="N2795" i="2"/>
  <c r="G2795" i="2"/>
  <c r="R2794" i="2"/>
  <c r="Q2794" i="2"/>
  <c r="P2794" i="2"/>
  <c r="O2794" i="2"/>
  <c r="N2794" i="2"/>
  <c r="G2794" i="2"/>
  <c r="R2793" i="2"/>
  <c r="Q2793" i="2"/>
  <c r="P2793" i="2"/>
  <c r="O2793" i="2"/>
  <c r="N2793" i="2"/>
  <c r="G2793" i="2"/>
  <c r="R2792" i="2"/>
  <c r="Q2792" i="2"/>
  <c r="P2792" i="2"/>
  <c r="O2792" i="2"/>
  <c r="N2792" i="2"/>
  <c r="G2792" i="2"/>
  <c r="R2791" i="2"/>
  <c r="Q2791" i="2"/>
  <c r="P2791" i="2"/>
  <c r="O2791" i="2"/>
  <c r="N2791" i="2"/>
  <c r="G2791" i="2"/>
  <c r="R2790" i="2"/>
  <c r="Q2790" i="2"/>
  <c r="P2790" i="2"/>
  <c r="O2790" i="2"/>
  <c r="N2790" i="2"/>
  <c r="G2790" i="2"/>
  <c r="R2789" i="2"/>
  <c r="Q2789" i="2"/>
  <c r="P2789" i="2"/>
  <c r="O2789" i="2"/>
  <c r="N2789" i="2"/>
  <c r="G2789" i="2"/>
  <c r="R2788" i="2"/>
  <c r="Q2788" i="2"/>
  <c r="P2788" i="2"/>
  <c r="O2788" i="2"/>
  <c r="N2788" i="2"/>
  <c r="G2788" i="2"/>
  <c r="R2787" i="2"/>
  <c r="Q2787" i="2"/>
  <c r="P2787" i="2"/>
  <c r="O2787" i="2"/>
  <c r="N2787" i="2"/>
  <c r="G2787" i="2"/>
  <c r="R2786" i="2"/>
  <c r="Q2786" i="2"/>
  <c r="P2786" i="2"/>
  <c r="O2786" i="2"/>
  <c r="N2786" i="2"/>
  <c r="G2786" i="2"/>
  <c r="R2785" i="2"/>
  <c r="Q2785" i="2"/>
  <c r="P2785" i="2"/>
  <c r="O2785" i="2"/>
  <c r="N2785" i="2"/>
  <c r="G2785" i="2"/>
  <c r="R2784" i="2"/>
  <c r="Q2784" i="2"/>
  <c r="P2784" i="2"/>
  <c r="O2784" i="2"/>
  <c r="N2784" i="2"/>
  <c r="G2784" i="2"/>
  <c r="R2783" i="2"/>
  <c r="Q2783" i="2"/>
  <c r="P2783" i="2"/>
  <c r="O2783" i="2"/>
  <c r="N2783" i="2"/>
  <c r="G2783" i="2"/>
  <c r="R2782" i="2"/>
  <c r="Q2782" i="2"/>
  <c r="P2782" i="2"/>
  <c r="O2782" i="2"/>
  <c r="N2782" i="2"/>
  <c r="G2782" i="2"/>
  <c r="R2781" i="2"/>
  <c r="Q2781" i="2"/>
  <c r="P2781" i="2"/>
  <c r="O2781" i="2"/>
  <c r="N2781" i="2"/>
  <c r="G2781" i="2"/>
  <c r="R2780" i="2"/>
  <c r="Q2780" i="2"/>
  <c r="P2780" i="2"/>
  <c r="O2780" i="2"/>
  <c r="N2780" i="2"/>
  <c r="G2780" i="2"/>
  <c r="R2779" i="2"/>
  <c r="Q2779" i="2"/>
  <c r="P2779" i="2"/>
  <c r="O2779" i="2"/>
  <c r="N2779" i="2"/>
  <c r="G2779" i="2"/>
  <c r="R2778" i="2"/>
  <c r="Q2778" i="2"/>
  <c r="P2778" i="2"/>
  <c r="O2778" i="2"/>
  <c r="N2778" i="2"/>
  <c r="G2778" i="2"/>
  <c r="R2777" i="2"/>
  <c r="Q2777" i="2"/>
  <c r="P2777" i="2"/>
  <c r="O2777" i="2"/>
  <c r="N2777" i="2"/>
  <c r="G2777" i="2"/>
  <c r="R2776" i="2"/>
  <c r="Q2776" i="2"/>
  <c r="P2776" i="2"/>
  <c r="O2776" i="2"/>
  <c r="N2776" i="2"/>
  <c r="G2776" i="2"/>
  <c r="R2775" i="2"/>
  <c r="Q2775" i="2"/>
  <c r="P2775" i="2"/>
  <c r="O2775" i="2"/>
  <c r="N2775" i="2"/>
  <c r="G2775" i="2"/>
  <c r="R2774" i="2"/>
  <c r="Q2774" i="2"/>
  <c r="P2774" i="2"/>
  <c r="O2774" i="2"/>
  <c r="N2774" i="2"/>
  <c r="G2774" i="2"/>
  <c r="R2773" i="2"/>
  <c r="Q2773" i="2"/>
  <c r="P2773" i="2"/>
  <c r="O2773" i="2"/>
  <c r="N2773" i="2"/>
  <c r="G2773" i="2"/>
  <c r="R2772" i="2"/>
  <c r="Q2772" i="2"/>
  <c r="P2772" i="2"/>
  <c r="O2772" i="2"/>
  <c r="N2772" i="2"/>
  <c r="G2772" i="2"/>
  <c r="R2771" i="2"/>
  <c r="Q2771" i="2"/>
  <c r="P2771" i="2"/>
  <c r="O2771" i="2"/>
  <c r="N2771" i="2"/>
  <c r="G2771" i="2"/>
  <c r="R2770" i="2"/>
  <c r="Q2770" i="2"/>
  <c r="P2770" i="2"/>
  <c r="O2770" i="2"/>
  <c r="N2770" i="2"/>
  <c r="G2770" i="2"/>
  <c r="R2769" i="2"/>
  <c r="Q2769" i="2"/>
  <c r="P2769" i="2"/>
  <c r="O2769" i="2"/>
  <c r="N2769" i="2"/>
  <c r="G2769" i="2"/>
  <c r="R2768" i="2"/>
  <c r="Q2768" i="2"/>
  <c r="P2768" i="2"/>
  <c r="O2768" i="2"/>
  <c r="N2768" i="2"/>
  <c r="G2768" i="2"/>
  <c r="R2767" i="2"/>
  <c r="Q2767" i="2"/>
  <c r="P2767" i="2"/>
  <c r="O2767" i="2"/>
  <c r="N2767" i="2"/>
  <c r="G2767" i="2"/>
  <c r="R2766" i="2"/>
  <c r="Q2766" i="2"/>
  <c r="P2766" i="2"/>
  <c r="O2766" i="2"/>
  <c r="N2766" i="2"/>
  <c r="G2766" i="2"/>
  <c r="R2765" i="2"/>
  <c r="Q2765" i="2"/>
  <c r="P2765" i="2"/>
  <c r="O2765" i="2"/>
  <c r="N2765" i="2"/>
  <c r="G2765" i="2"/>
  <c r="R2764" i="2"/>
  <c r="Q2764" i="2"/>
  <c r="P2764" i="2"/>
  <c r="O2764" i="2"/>
  <c r="N2764" i="2"/>
  <c r="G2764" i="2"/>
  <c r="R2763" i="2"/>
  <c r="Q2763" i="2"/>
  <c r="P2763" i="2"/>
  <c r="O2763" i="2"/>
  <c r="N2763" i="2"/>
  <c r="G2763" i="2"/>
  <c r="R2762" i="2"/>
  <c r="Q2762" i="2"/>
  <c r="P2762" i="2"/>
  <c r="O2762" i="2"/>
  <c r="N2762" i="2"/>
  <c r="G2762" i="2"/>
  <c r="R2761" i="2"/>
  <c r="Q2761" i="2"/>
  <c r="P2761" i="2"/>
  <c r="O2761" i="2"/>
  <c r="N2761" i="2"/>
  <c r="G2761" i="2"/>
  <c r="R2760" i="2"/>
  <c r="Q2760" i="2"/>
  <c r="P2760" i="2"/>
  <c r="O2760" i="2"/>
  <c r="N2760" i="2"/>
  <c r="G2760" i="2"/>
  <c r="R2759" i="2"/>
  <c r="Q2759" i="2"/>
  <c r="P2759" i="2"/>
  <c r="O2759" i="2"/>
  <c r="N2759" i="2"/>
  <c r="G2759" i="2"/>
  <c r="R2758" i="2"/>
  <c r="Q2758" i="2"/>
  <c r="P2758" i="2"/>
  <c r="O2758" i="2"/>
  <c r="N2758" i="2"/>
  <c r="G2758" i="2"/>
  <c r="R2757" i="2"/>
  <c r="Q2757" i="2"/>
  <c r="P2757" i="2"/>
  <c r="O2757" i="2"/>
  <c r="N2757" i="2"/>
  <c r="G2757" i="2"/>
  <c r="R2756" i="2"/>
  <c r="Q2756" i="2"/>
  <c r="P2756" i="2"/>
  <c r="O2756" i="2"/>
  <c r="N2756" i="2"/>
  <c r="G2756" i="2"/>
  <c r="R2755" i="2"/>
  <c r="Q2755" i="2"/>
  <c r="P2755" i="2"/>
  <c r="O2755" i="2"/>
  <c r="N2755" i="2"/>
  <c r="G2755" i="2"/>
  <c r="R2754" i="2"/>
  <c r="Q2754" i="2"/>
  <c r="P2754" i="2"/>
  <c r="O2754" i="2"/>
  <c r="N2754" i="2"/>
  <c r="G2754" i="2"/>
  <c r="R2753" i="2"/>
  <c r="Q2753" i="2"/>
  <c r="P2753" i="2"/>
  <c r="O2753" i="2"/>
  <c r="N2753" i="2"/>
  <c r="G2753" i="2"/>
  <c r="R2752" i="2"/>
  <c r="Q2752" i="2"/>
  <c r="P2752" i="2"/>
  <c r="O2752" i="2"/>
  <c r="N2752" i="2"/>
  <c r="G2752" i="2"/>
  <c r="R2751" i="2"/>
  <c r="Q2751" i="2"/>
  <c r="P2751" i="2"/>
  <c r="O2751" i="2"/>
  <c r="N2751" i="2"/>
  <c r="G2751" i="2"/>
  <c r="R2750" i="2"/>
  <c r="Q2750" i="2"/>
  <c r="P2750" i="2"/>
  <c r="O2750" i="2"/>
  <c r="N2750" i="2"/>
  <c r="G2750" i="2"/>
  <c r="R2749" i="2"/>
  <c r="Q2749" i="2"/>
  <c r="P2749" i="2"/>
  <c r="O2749" i="2"/>
  <c r="N2749" i="2"/>
  <c r="G2749" i="2"/>
  <c r="R2748" i="2"/>
  <c r="Q2748" i="2"/>
  <c r="P2748" i="2"/>
  <c r="O2748" i="2"/>
  <c r="N2748" i="2"/>
  <c r="G2748" i="2"/>
  <c r="R2747" i="2"/>
  <c r="Q2747" i="2"/>
  <c r="P2747" i="2"/>
  <c r="O2747" i="2"/>
  <c r="N2747" i="2"/>
  <c r="G2747" i="2"/>
  <c r="R2746" i="2"/>
  <c r="Q2746" i="2"/>
  <c r="P2746" i="2"/>
  <c r="O2746" i="2"/>
  <c r="N2746" i="2"/>
  <c r="G2746" i="2"/>
  <c r="R2745" i="2"/>
  <c r="Q2745" i="2"/>
  <c r="P2745" i="2"/>
  <c r="O2745" i="2"/>
  <c r="N2745" i="2"/>
  <c r="G2745" i="2"/>
  <c r="R2744" i="2"/>
  <c r="Q2744" i="2"/>
  <c r="P2744" i="2"/>
  <c r="O2744" i="2"/>
  <c r="N2744" i="2"/>
  <c r="G2744" i="2"/>
  <c r="R2743" i="2"/>
  <c r="Q2743" i="2"/>
  <c r="P2743" i="2"/>
  <c r="O2743" i="2"/>
  <c r="N2743" i="2"/>
  <c r="G2743" i="2"/>
  <c r="R2742" i="2"/>
  <c r="Q2742" i="2"/>
  <c r="P2742" i="2"/>
  <c r="O2742" i="2"/>
  <c r="N2742" i="2"/>
  <c r="G2742" i="2"/>
  <c r="R2741" i="2"/>
  <c r="Q2741" i="2"/>
  <c r="P2741" i="2"/>
  <c r="O2741" i="2"/>
  <c r="N2741" i="2"/>
  <c r="G2741" i="2"/>
  <c r="R2740" i="2"/>
  <c r="Q2740" i="2"/>
  <c r="P2740" i="2"/>
  <c r="O2740" i="2"/>
  <c r="N2740" i="2"/>
  <c r="G2740" i="2"/>
  <c r="R2739" i="2"/>
  <c r="Q2739" i="2"/>
  <c r="P2739" i="2"/>
  <c r="O2739" i="2"/>
  <c r="N2739" i="2"/>
  <c r="G2739" i="2"/>
  <c r="R2738" i="2"/>
  <c r="Q2738" i="2"/>
  <c r="P2738" i="2"/>
  <c r="O2738" i="2"/>
  <c r="N2738" i="2"/>
  <c r="G2738" i="2"/>
  <c r="R2737" i="2"/>
  <c r="Q2737" i="2"/>
  <c r="P2737" i="2"/>
  <c r="O2737" i="2"/>
  <c r="N2737" i="2"/>
  <c r="G2737" i="2"/>
  <c r="R2736" i="2"/>
  <c r="Q2736" i="2"/>
  <c r="P2736" i="2"/>
  <c r="O2736" i="2"/>
  <c r="N2736" i="2"/>
  <c r="G2736" i="2"/>
  <c r="R2735" i="2"/>
  <c r="Q2735" i="2"/>
  <c r="P2735" i="2"/>
  <c r="O2735" i="2"/>
  <c r="N2735" i="2"/>
  <c r="G2735" i="2"/>
  <c r="R2734" i="2"/>
  <c r="Q2734" i="2"/>
  <c r="P2734" i="2"/>
  <c r="O2734" i="2"/>
  <c r="N2734" i="2"/>
  <c r="G2734" i="2"/>
  <c r="R2733" i="2"/>
  <c r="Q2733" i="2"/>
  <c r="P2733" i="2"/>
  <c r="O2733" i="2"/>
  <c r="N2733" i="2"/>
  <c r="G2733" i="2"/>
  <c r="R2732" i="2"/>
  <c r="Q2732" i="2"/>
  <c r="P2732" i="2"/>
  <c r="O2732" i="2"/>
  <c r="N2732" i="2"/>
  <c r="G2732" i="2"/>
  <c r="R2731" i="2"/>
  <c r="Q2731" i="2"/>
  <c r="P2731" i="2"/>
  <c r="O2731" i="2"/>
  <c r="N2731" i="2"/>
  <c r="G2731" i="2"/>
  <c r="R2730" i="2"/>
  <c r="Q2730" i="2"/>
  <c r="P2730" i="2"/>
  <c r="O2730" i="2"/>
  <c r="N2730" i="2"/>
  <c r="G2730" i="2"/>
  <c r="R2729" i="2"/>
  <c r="Q2729" i="2"/>
  <c r="P2729" i="2"/>
  <c r="O2729" i="2"/>
  <c r="N2729" i="2"/>
  <c r="G2729" i="2"/>
  <c r="R2728" i="2"/>
  <c r="Q2728" i="2"/>
  <c r="P2728" i="2"/>
  <c r="O2728" i="2"/>
  <c r="N2728" i="2"/>
  <c r="G2728" i="2"/>
  <c r="R2727" i="2"/>
  <c r="Q2727" i="2"/>
  <c r="P2727" i="2"/>
  <c r="O2727" i="2"/>
  <c r="N2727" i="2"/>
  <c r="G2727" i="2"/>
  <c r="R2726" i="2"/>
  <c r="Q2726" i="2"/>
  <c r="P2726" i="2"/>
  <c r="O2726" i="2"/>
  <c r="N2726" i="2"/>
  <c r="G2726" i="2"/>
  <c r="R2725" i="2"/>
  <c r="Q2725" i="2"/>
  <c r="P2725" i="2"/>
  <c r="O2725" i="2"/>
  <c r="N2725" i="2"/>
  <c r="G2725" i="2"/>
  <c r="R2724" i="2"/>
  <c r="Q2724" i="2"/>
  <c r="P2724" i="2"/>
  <c r="O2724" i="2"/>
  <c r="N2724" i="2"/>
  <c r="G2724" i="2"/>
  <c r="R2723" i="2"/>
  <c r="Q2723" i="2"/>
  <c r="P2723" i="2"/>
  <c r="O2723" i="2"/>
  <c r="N2723" i="2"/>
  <c r="G2723" i="2"/>
  <c r="R2722" i="2"/>
  <c r="Q2722" i="2"/>
  <c r="P2722" i="2"/>
  <c r="O2722" i="2"/>
  <c r="N2722" i="2"/>
  <c r="G2722" i="2"/>
  <c r="R2721" i="2"/>
  <c r="Q2721" i="2"/>
  <c r="P2721" i="2"/>
  <c r="O2721" i="2"/>
  <c r="N2721" i="2"/>
  <c r="G2721" i="2"/>
  <c r="R2720" i="2"/>
  <c r="Q2720" i="2"/>
  <c r="P2720" i="2"/>
  <c r="O2720" i="2"/>
  <c r="N2720" i="2"/>
  <c r="G2720" i="2"/>
  <c r="R2719" i="2"/>
  <c r="Q2719" i="2"/>
  <c r="P2719" i="2"/>
  <c r="O2719" i="2"/>
  <c r="N2719" i="2"/>
  <c r="G2719" i="2"/>
  <c r="R2718" i="2"/>
  <c r="Q2718" i="2"/>
  <c r="P2718" i="2"/>
  <c r="O2718" i="2"/>
  <c r="N2718" i="2"/>
  <c r="G2718" i="2"/>
  <c r="R2717" i="2"/>
  <c r="Q2717" i="2"/>
  <c r="P2717" i="2"/>
  <c r="O2717" i="2"/>
  <c r="N2717" i="2"/>
  <c r="G2717" i="2"/>
  <c r="R2716" i="2"/>
  <c r="Q2716" i="2"/>
  <c r="P2716" i="2"/>
  <c r="O2716" i="2"/>
  <c r="N2716" i="2"/>
  <c r="G2716" i="2"/>
  <c r="R2715" i="2"/>
  <c r="Q2715" i="2"/>
  <c r="P2715" i="2"/>
  <c r="O2715" i="2"/>
  <c r="N2715" i="2"/>
  <c r="G2715" i="2"/>
  <c r="R2714" i="2"/>
  <c r="Q2714" i="2"/>
  <c r="P2714" i="2"/>
  <c r="O2714" i="2"/>
  <c r="N2714" i="2"/>
  <c r="G2714" i="2"/>
  <c r="R2713" i="2"/>
  <c r="Q2713" i="2"/>
  <c r="P2713" i="2"/>
  <c r="O2713" i="2"/>
  <c r="N2713" i="2"/>
  <c r="G2713" i="2"/>
  <c r="R2712" i="2"/>
  <c r="Q2712" i="2"/>
  <c r="P2712" i="2"/>
  <c r="O2712" i="2"/>
  <c r="N2712" i="2"/>
  <c r="G2712" i="2"/>
  <c r="R2711" i="2"/>
  <c r="Q2711" i="2"/>
  <c r="P2711" i="2"/>
  <c r="O2711" i="2"/>
  <c r="N2711" i="2"/>
  <c r="G2711" i="2"/>
  <c r="R2710" i="2"/>
  <c r="Q2710" i="2"/>
  <c r="P2710" i="2"/>
  <c r="O2710" i="2"/>
  <c r="N2710" i="2"/>
  <c r="G2710" i="2"/>
  <c r="R2709" i="2"/>
  <c r="Q2709" i="2"/>
  <c r="P2709" i="2"/>
  <c r="O2709" i="2"/>
  <c r="N2709" i="2"/>
  <c r="G2709" i="2"/>
  <c r="R2708" i="2"/>
  <c r="Q2708" i="2"/>
  <c r="P2708" i="2"/>
  <c r="O2708" i="2"/>
  <c r="N2708" i="2"/>
  <c r="G2708" i="2"/>
  <c r="R2707" i="2"/>
  <c r="Q2707" i="2"/>
  <c r="P2707" i="2"/>
  <c r="O2707" i="2"/>
  <c r="N2707" i="2"/>
  <c r="G2707" i="2"/>
  <c r="R2706" i="2"/>
  <c r="Q2706" i="2"/>
  <c r="P2706" i="2"/>
  <c r="O2706" i="2"/>
  <c r="N2706" i="2"/>
  <c r="G2706" i="2"/>
  <c r="R2705" i="2"/>
  <c r="Q2705" i="2"/>
  <c r="P2705" i="2"/>
  <c r="O2705" i="2"/>
  <c r="N2705" i="2"/>
  <c r="G2705" i="2"/>
  <c r="R2704" i="2"/>
  <c r="Q2704" i="2"/>
  <c r="P2704" i="2"/>
  <c r="O2704" i="2"/>
  <c r="N2704" i="2"/>
  <c r="G2704" i="2"/>
  <c r="R2703" i="2"/>
  <c r="Q2703" i="2"/>
  <c r="P2703" i="2"/>
  <c r="O2703" i="2"/>
  <c r="N2703" i="2"/>
  <c r="G2703" i="2"/>
  <c r="R2702" i="2"/>
  <c r="Q2702" i="2"/>
  <c r="P2702" i="2"/>
  <c r="O2702" i="2"/>
  <c r="N2702" i="2"/>
  <c r="G2702" i="2"/>
  <c r="R2701" i="2"/>
  <c r="Q2701" i="2"/>
  <c r="P2701" i="2"/>
  <c r="O2701" i="2"/>
  <c r="N2701" i="2"/>
  <c r="G2701" i="2"/>
  <c r="R2700" i="2"/>
  <c r="Q2700" i="2"/>
  <c r="P2700" i="2"/>
  <c r="O2700" i="2"/>
  <c r="N2700" i="2"/>
  <c r="G2700" i="2"/>
  <c r="R2699" i="2"/>
  <c r="Q2699" i="2"/>
  <c r="P2699" i="2"/>
  <c r="O2699" i="2"/>
  <c r="N2699" i="2"/>
  <c r="G2699" i="2"/>
  <c r="R2698" i="2"/>
  <c r="Q2698" i="2"/>
  <c r="P2698" i="2"/>
  <c r="O2698" i="2"/>
  <c r="N2698" i="2"/>
  <c r="G2698" i="2"/>
  <c r="R2697" i="2"/>
  <c r="Q2697" i="2"/>
  <c r="P2697" i="2"/>
  <c r="O2697" i="2"/>
  <c r="N2697" i="2"/>
  <c r="G2697" i="2"/>
  <c r="R2696" i="2"/>
  <c r="Q2696" i="2"/>
  <c r="P2696" i="2"/>
  <c r="O2696" i="2"/>
  <c r="N2696" i="2"/>
  <c r="G2696" i="2"/>
  <c r="R2695" i="2"/>
  <c r="Q2695" i="2"/>
  <c r="P2695" i="2"/>
  <c r="O2695" i="2"/>
  <c r="N2695" i="2"/>
  <c r="G2695" i="2"/>
  <c r="R2694" i="2"/>
  <c r="Q2694" i="2"/>
  <c r="P2694" i="2"/>
  <c r="O2694" i="2"/>
  <c r="N2694" i="2"/>
  <c r="G2694" i="2"/>
  <c r="R2693" i="2"/>
  <c r="Q2693" i="2"/>
  <c r="P2693" i="2"/>
  <c r="O2693" i="2"/>
  <c r="N2693" i="2"/>
  <c r="G2693" i="2"/>
  <c r="R2692" i="2"/>
  <c r="Q2692" i="2"/>
  <c r="P2692" i="2"/>
  <c r="O2692" i="2"/>
  <c r="N2692" i="2"/>
  <c r="G2692" i="2"/>
  <c r="R2691" i="2"/>
  <c r="Q2691" i="2"/>
  <c r="P2691" i="2"/>
  <c r="O2691" i="2"/>
  <c r="N2691" i="2"/>
  <c r="G2691" i="2"/>
  <c r="R2690" i="2"/>
  <c r="Q2690" i="2"/>
  <c r="P2690" i="2"/>
  <c r="O2690" i="2"/>
  <c r="N2690" i="2"/>
  <c r="G2690" i="2"/>
  <c r="R2689" i="2"/>
  <c r="Q2689" i="2"/>
  <c r="P2689" i="2"/>
  <c r="O2689" i="2"/>
  <c r="N2689" i="2"/>
  <c r="G2689" i="2"/>
  <c r="R2688" i="2"/>
  <c r="Q2688" i="2"/>
  <c r="P2688" i="2"/>
  <c r="O2688" i="2"/>
  <c r="N2688" i="2"/>
  <c r="G2688" i="2"/>
  <c r="R2687" i="2"/>
  <c r="Q2687" i="2"/>
  <c r="P2687" i="2"/>
  <c r="O2687" i="2"/>
  <c r="N2687" i="2"/>
  <c r="G2687" i="2"/>
  <c r="R2686" i="2"/>
  <c r="Q2686" i="2"/>
  <c r="P2686" i="2"/>
  <c r="O2686" i="2"/>
  <c r="N2686" i="2"/>
  <c r="G2686" i="2"/>
  <c r="R2685" i="2"/>
  <c r="Q2685" i="2"/>
  <c r="P2685" i="2"/>
  <c r="O2685" i="2"/>
  <c r="N2685" i="2"/>
  <c r="G2685" i="2"/>
  <c r="R2684" i="2"/>
  <c r="Q2684" i="2"/>
  <c r="P2684" i="2"/>
  <c r="O2684" i="2"/>
  <c r="N2684" i="2"/>
  <c r="G2684" i="2"/>
  <c r="R2683" i="2"/>
  <c r="Q2683" i="2"/>
  <c r="P2683" i="2"/>
  <c r="O2683" i="2"/>
  <c r="N2683" i="2"/>
  <c r="G2683" i="2"/>
  <c r="R2682" i="2"/>
  <c r="Q2682" i="2"/>
  <c r="P2682" i="2"/>
  <c r="O2682" i="2"/>
  <c r="N2682" i="2"/>
  <c r="G2682" i="2"/>
  <c r="R2681" i="2"/>
  <c r="Q2681" i="2"/>
  <c r="P2681" i="2"/>
  <c r="O2681" i="2"/>
  <c r="N2681" i="2"/>
  <c r="G2681" i="2"/>
  <c r="R2680" i="2"/>
  <c r="Q2680" i="2"/>
  <c r="P2680" i="2"/>
  <c r="O2680" i="2"/>
  <c r="N2680" i="2"/>
  <c r="G2680" i="2"/>
  <c r="R2679" i="2"/>
  <c r="Q2679" i="2"/>
  <c r="P2679" i="2"/>
  <c r="O2679" i="2"/>
  <c r="N2679" i="2"/>
  <c r="G2679" i="2"/>
  <c r="R2678" i="2"/>
  <c r="Q2678" i="2"/>
  <c r="P2678" i="2"/>
  <c r="O2678" i="2"/>
  <c r="N2678" i="2"/>
  <c r="G2678" i="2"/>
  <c r="R2677" i="2"/>
  <c r="Q2677" i="2"/>
  <c r="P2677" i="2"/>
  <c r="O2677" i="2"/>
  <c r="N2677" i="2"/>
  <c r="G2677" i="2"/>
  <c r="R2676" i="2"/>
  <c r="Q2676" i="2"/>
  <c r="P2676" i="2"/>
  <c r="O2676" i="2"/>
  <c r="N2676" i="2"/>
  <c r="G2676" i="2"/>
  <c r="R2675" i="2"/>
  <c r="Q2675" i="2"/>
  <c r="P2675" i="2"/>
  <c r="O2675" i="2"/>
  <c r="N2675" i="2"/>
  <c r="G2675" i="2"/>
  <c r="R2674" i="2"/>
  <c r="Q2674" i="2"/>
  <c r="P2674" i="2"/>
  <c r="O2674" i="2"/>
  <c r="N2674" i="2"/>
  <c r="G2674" i="2"/>
  <c r="R2673" i="2"/>
  <c r="Q2673" i="2"/>
  <c r="P2673" i="2"/>
  <c r="O2673" i="2"/>
  <c r="N2673" i="2"/>
  <c r="G2673" i="2"/>
  <c r="R2672" i="2"/>
  <c r="Q2672" i="2"/>
  <c r="P2672" i="2"/>
  <c r="O2672" i="2"/>
  <c r="N2672" i="2"/>
  <c r="G2672" i="2"/>
  <c r="R2671" i="2"/>
  <c r="Q2671" i="2"/>
  <c r="P2671" i="2"/>
  <c r="O2671" i="2"/>
  <c r="N2671" i="2"/>
  <c r="G2671" i="2"/>
  <c r="R2670" i="2"/>
  <c r="Q2670" i="2"/>
  <c r="P2670" i="2"/>
  <c r="O2670" i="2"/>
  <c r="N2670" i="2"/>
  <c r="G2670" i="2"/>
  <c r="R2669" i="2"/>
  <c r="Q2669" i="2"/>
  <c r="P2669" i="2"/>
  <c r="O2669" i="2"/>
  <c r="N2669" i="2"/>
  <c r="G2669" i="2"/>
  <c r="R2668" i="2"/>
  <c r="Q2668" i="2"/>
  <c r="P2668" i="2"/>
  <c r="O2668" i="2"/>
  <c r="N2668" i="2"/>
  <c r="G2668" i="2"/>
  <c r="R2667" i="2"/>
  <c r="Q2667" i="2"/>
  <c r="P2667" i="2"/>
  <c r="O2667" i="2"/>
  <c r="N2667" i="2"/>
  <c r="G2667" i="2"/>
  <c r="R2666" i="2"/>
  <c r="Q2666" i="2"/>
  <c r="P2666" i="2"/>
  <c r="O2666" i="2"/>
  <c r="N2666" i="2"/>
  <c r="G2666" i="2"/>
  <c r="R2665" i="2"/>
  <c r="Q2665" i="2"/>
  <c r="P2665" i="2"/>
  <c r="O2665" i="2"/>
  <c r="N2665" i="2"/>
  <c r="G2665" i="2"/>
  <c r="R2664" i="2"/>
  <c r="Q2664" i="2"/>
  <c r="P2664" i="2"/>
  <c r="O2664" i="2"/>
  <c r="N2664" i="2"/>
  <c r="G2664" i="2"/>
  <c r="R2663" i="2"/>
  <c r="Q2663" i="2"/>
  <c r="P2663" i="2"/>
  <c r="O2663" i="2"/>
  <c r="N2663" i="2"/>
  <c r="G2663" i="2"/>
  <c r="R2662" i="2"/>
  <c r="Q2662" i="2"/>
  <c r="P2662" i="2"/>
  <c r="O2662" i="2"/>
  <c r="N2662" i="2"/>
  <c r="G2662" i="2"/>
  <c r="R2661" i="2"/>
  <c r="Q2661" i="2"/>
  <c r="P2661" i="2"/>
  <c r="O2661" i="2"/>
  <c r="N2661" i="2"/>
  <c r="G2661" i="2"/>
  <c r="R2660" i="2"/>
  <c r="Q2660" i="2"/>
  <c r="P2660" i="2"/>
  <c r="O2660" i="2"/>
  <c r="N2660" i="2"/>
  <c r="G2660" i="2"/>
  <c r="R2659" i="2"/>
  <c r="Q2659" i="2"/>
  <c r="P2659" i="2"/>
  <c r="O2659" i="2"/>
  <c r="N2659" i="2"/>
  <c r="G2659" i="2"/>
  <c r="R2658" i="2"/>
  <c r="Q2658" i="2"/>
  <c r="P2658" i="2"/>
  <c r="O2658" i="2"/>
  <c r="N2658" i="2"/>
  <c r="G2658" i="2"/>
  <c r="R2657" i="2"/>
  <c r="Q2657" i="2"/>
  <c r="P2657" i="2"/>
  <c r="O2657" i="2"/>
  <c r="N2657" i="2"/>
  <c r="G2657" i="2"/>
  <c r="R2656" i="2"/>
  <c r="Q2656" i="2"/>
  <c r="P2656" i="2"/>
  <c r="O2656" i="2"/>
  <c r="N2656" i="2"/>
  <c r="G2656" i="2"/>
  <c r="R2655" i="2"/>
  <c r="Q2655" i="2"/>
  <c r="P2655" i="2"/>
  <c r="O2655" i="2"/>
  <c r="N2655" i="2"/>
  <c r="G2655" i="2"/>
  <c r="R2654" i="2"/>
  <c r="Q2654" i="2"/>
  <c r="P2654" i="2"/>
  <c r="O2654" i="2"/>
  <c r="N2654" i="2"/>
  <c r="G2654" i="2"/>
  <c r="R2653" i="2"/>
  <c r="Q2653" i="2"/>
  <c r="P2653" i="2"/>
  <c r="O2653" i="2"/>
  <c r="N2653" i="2"/>
  <c r="G2653" i="2"/>
  <c r="R2652" i="2"/>
  <c r="Q2652" i="2"/>
  <c r="P2652" i="2"/>
  <c r="O2652" i="2"/>
  <c r="N2652" i="2"/>
  <c r="G2652" i="2"/>
  <c r="R2651" i="2"/>
  <c r="Q2651" i="2"/>
  <c r="P2651" i="2"/>
  <c r="O2651" i="2"/>
  <c r="N2651" i="2"/>
  <c r="G2651" i="2"/>
  <c r="R2650" i="2"/>
  <c r="Q2650" i="2"/>
  <c r="P2650" i="2"/>
  <c r="O2650" i="2"/>
  <c r="N2650" i="2"/>
  <c r="G2650" i="2"/>
  <c r="R2649" i="2"/>
  <c r="Q2649" i="2"/>
  <c r="P2649" i="2"/>
  <c r="O2649" i="2"/>
  <c r="N2649" i="2"/>
  <c r="G2649" i="2"/>
  <c r="R2648" i="2"/>
  <c r="Q2648" i="2"/>
  <c r="P2648" i="2"/>
  <c r="O2648" i="2"/>
  <c r="N2648" i="2"/>
  <c r="G2648" i="2"/>
  <c r="R2647" i="2"/>
  <c r="Q2647" i="2"/>
  <c r="P2647" i="2"/>
  <c r="O2647" i="2"/>
  <c r="N2647" i="2"/>
  <c r="G2647" i="2"/>
  <c r="R2646" i="2"/>
  <c r="Q2646" i="2"/>
  <c r="P2646" i="2"/>
  <c r="O2646" i="2"/>
  <c r="N2646" i="2"/>
  <c r="G2646" i="2"/>
  <c r="R2645" i="2"/>
  <c r="Q2645" i="2"/>
  <c r="P2645" i="2"/>
  <c r="O2645" i="2"/>
  <c r="N2645" i="2"/>
  <c r="G2645" i="2"/>
  <c r="R2644" i="2"/>
  <c r="Q2644" i="2"/>
  <c r="P2644" i="2"/>
  <c r="O2644" i="2"/>
  <c r="N2644" i="2"/>
  <c r="G2644" i="2"/>
  <c r="R2643" i="2"/>
  <c r="Q2643" i="2"/>
  <c r="P2643" i="2"/>
  <c r="O2643" i="2"/>
  <c r="N2643" i="2"/>
  <c r="G2643" i="2"/>
  <c r="R2642" i="2"/>
  <c r="Q2642" i="2"/>
  <c r="P2642" i="2"/>
  <c r="O2642" i="2"/>
  <c r="N2642" i="2"/>
  <c r="G2642" i="2"/>
  <c r="R2641" i="2"/>
  <c r="Q2641" i="2"/>
  <c r="P2641" i="2"/>
  <c r="O2641" i="2"/>
  <c r="N2641" i="2"/>
  <c r="G2641" i="2"/>
  <c r="R2640" i="2"/>
  <c r="Q2640" i="2"/>
  <c r="P2640" i="2"/>
  <c r="O2640" i="2"/>
  <c r="N2640" i="2"/>
  <c r="G2640" i="2"/>
  <c r="R2639" i="2"/>
  <c r="Q2639" i="2"/>
  <c r="P2639" i="2"/>
  <c r="O2639" i="2"/>
  <c r="N2639" i="2"/>
  <c r="G2639" i="2"/>
  <c r="R2638" i="2"/>
  <c r="Q2638" i="2"/>
  <c r="P2638" i="2"/>
  <c r="O2638" i="2"/>
  <c r="N2638" i="2"/>
  <c r="G2638" i="2"/>
  <c r="R2637" i="2"/>
  <c r="Q2637" i="2"/>
  <c r="P2637" i="2"/>
  <c r="O2637" i="2"/>
  <c r="N2637" i="2"/>
  <c r="G2637" i="2"/>
  <c r="R2636" i="2"/>
  <c r="Q2636" i="2"/>
  <c r="P2636" i="2"/>
  <c r="O2636" i="2"/>
  <c r="N2636" i="2"/>
  <c r="G2636" i="2"/>
  <c r="R2635" i="2"/>
  <c r="Q2635" i="2"/>
  <c r="P2635" i="2"/>
  <c r="O2635" i="2"/>
  <c r="N2635" i="2"/>
  <c r="G2635" i="2"/>
  <c r="R2634" i="2"/>
  <c r="Q2634" i="2"/>
  <c r="P2634" i="2"/>
  <c r="O2634" i="2"/>
  <c r="N2634" i="2"/>
  <c r="G2634" i="2"/>
  <c r="R2633" i="2"/>
  <c r="Q2633" i="2"/>
  <c r="P2633" i="2"/>
  <c r="O2633" i="2"/>
  <c r="N2633" i="2"/>
  <c r="G2633" i="2"/>
  <c r="R2632" i="2"/>
  <c r="Q2632" i="2"/>
  <c r="P2632" i="2"/>
  <c r="O2632" i="2"/>
  <c r="N2632" i="2"/>
  <c r="G2632" i="2"/>
  <c r="R2631" i="2"/>
  <c r="Q2631" i="2"/>
  <c r="P2631" i="2"/>
  <c r="O2631" i="2"/>
  <c r="N2631" i="2"/>
  <c r="G2631" i="2"/>
  <c r="R2630" i="2"/>
  <c r="Q2630" i="2"/>
  <c r="P2630" i="2"/>
  <c r="O2630" i="2"/>
  <c r="N2630" i="2"/>
  <c r="G2630" i="2"/>
  <c r="R2629" i="2"/>
  <c r="Q2629" i="2"/>
  <c r="P2629" i="2"/>
  <c r="O2629" i="2"/>
  <c r="N2629" i="2"/>
  <c r="G2629" i="2"/>
  <c r="R2628" i="2"/>
  <c r="Q2628" i="2"/>
  <c r="P2628" i="2"/>
  <c r="O2628" i="2"/>
  <c r="N2628" i="2"/>
  <c r="G2628" i="2"/>
  <c r="R2627" i="2"/>
  <c r="Q2627" i="2"/>
  <c r="P2627" i="2"/>
  <c r="O2627" i="2"/>
  <c r="N2627" i="2"/>
  <c r="G2627" i="2"/>
  <c r="R2626" i="2"/>
  <c r="Q2626" i="2"/>
  <c r="P2626" i="2"/>
  <c r="O2626" i="2"/>
  <c r="N2626" i="2"/>
  <c r="G2626" i="2"/>
  <c r="R2625" i="2"/>
  <c r="Q2625" i="2"/>
  <c r="P2625" i="2"/>
  <c r="O2625" i="2"/>
  <c r="N2625" i="2"/>
  <c r="G2625" i="2"/>
  <c r="R2624" i="2"/>
  <c r="Q2624" i="2"/>
  <c r="P2624" i="2"/>
  <c r="O2624" i="2"/>
  <c r="N2624" i="2"/>
  <c r="G2624" i="2"/>
  <c r="R2623" i="2"/>
  <c r="Q2623" i="2"/>
  <c r="P2623" i="2"/>
  <c r="O2623" i="2"/>
  <c r="N2623" i="2"/>
  <c r="G2623" i="2"/>
  <c r="R2622" i="2"/>
  <c r="Q2622" i="2"/>
  <c r="P2622" i="2"/>
  <c r="O2622" i="2"/>
  <c r="N2622" i="2"/>
  <c r="G2622" i="2"/>
  <c r="R2621" i="2"/>
  <c r="Q2621" i="2"/>
  <c r="P2621" i="2"/>
  <c r="O2621" i="2"/>
  <c r="N2621" i="2"/>
  <c r="G2621" i="2"/>
  <c r="R2620" i="2"/>
  <c r="Q2620" i="2"/>
  <c r="P2620" i="2"/>
  <c r="O2620" i="2"/>
  <c r="N2620" i="2"/>
  <c r="G2620" i="2"/>
  <c r="R2619" i="2"/>
  <c r="Q2619" i="2"/>
  <c r="P2619" i="2"/>
  <c r="O2619" i="2"/>
  <c r="N2619" i="2"/>
  <c r="G2619" i="2"/>
  <c r="R2618" i="2"/>
  <c r="Q2618" i="2"/>
  <c r="P2618" i="2"/>
  <c r="O2618" i="2"/>
  <c r="N2618" i="2"/>
  <c r="G2618" i="2"/>
  <c r="R2617" i="2"/>
  <c r="Q2617" i="2"/>
  <c r="P2617" i="2"/>
  <c r="O2617" i="2"/>
  <c r="N2617" i="2"/>
  <c r="G2617" i="2"/>
  <c r="R2616" i="2"/>
  <c r="Q2616" i="2"/>
  <c r="P2616" i="2"/>
  <c r="O2616" i="2"/>
  <c r="N2616" i="2"/>
  <c r="G2616" i="2"/>
  <c r="R2615" i="2"/>
  <c r="Q2615" i="2"/>
  <c r="P2615" i="2"/>
  <c r="O2615" i="2"/>
  <c r="N2615" i="2"/>
  <c r="G2615" i="2"/>
  <c r="R2614" i="2"/>
  <c r="Q2614" i="2"/>
  <c r="P2614" i="2"/>
  <c r="O2614" i="2"/>
  <c r="N2614" i="2"/>
  <c r="G2614" i="2"/>
  <c r="R2613" i="2"/>
  <c r="Q2613" i="2"/>
  <c r="P2613" i="2"/>
  <c r="O2613" i="2"/>
  <c r="N2613" i="2"/>
  <c r="G2613" i="2"/>
  <c r="R2612" i="2"/>
  <c r="Q2612" i="2"/>
  <c r="P2612" i="2"/>
  <c r="O2612" i="2"/>
  <c r="N2612" i="2"/>
  <c r="G2612" i="2"/>
  <c r="R2611" i="2"/>
  <c r="Q2611" i="2"/>
  <c r="P2611" i="2"/>
  <c r="O2611" i="2"/>
  <c r="N2611" i="2"/>
  <c r="G2611" i="2"/>
  <c r="R2610" i="2"/>
  <c r="Q2610" i="2"/>
  <c r="P2610" i="2"/>
  <c r="O2610" i="2"/>
  <c r="N2610" i="2"/>
  <c r="G2610" i="2"/>
  <c r="R2609" i="2"/>
  <c r="Q2609" i="2"/>
  <c r="P2609" i="2"/>
  <c r="O2609" i="2"/>
  <c r="N2609" i="2"/>
  <c r="G2609" i="2"/>
  <c r="R2608" i="2"/>
  <c r="Q2608" i="2"/>
  <c r="P2608" i="2"/>
  <c r="O2608" i="2"/>
  <c r="N2608" i="2"/>
  <c r="G2608" i="2"/>
  <c r="R2607" i="2"/>
  <c r="Q2607" i="2"/>
  <c r="P2607" i="2"/>
  <c r="O2607" i="2"/>
  <c r="N2607" i="2"/>
  <c r="G2607" i="2"/>
  <c r="R2606" i="2"/>
  <c r="Q2606" i="2"/>
  <c r="P2606" i="2"/>
  <c r="O2606" i="2"/>
  <c r="N2606" i="2"/>
  <c r="G2606" i="2"/>
  <c r="R2605" i="2"/>
  <c r="Q2605" i="2"/>
  <c r="P2605" i="2"/>
  <c r="O2605" i="2"/>
  <c r="N2605" i="2"/>
  <c r="G2605" i="2"/>
  <c r="R2604" i="2"/>
  <c r="Q2604" i="2"/>
  <c r="P2604" i="2"/>
  <c r="O2604" i="2"/>
  <c r="N2604" i="2"/>
  <c r="G2604" i="2"/>
  <c r="R2603" i="2"/>
  <c r="Q2603" i="2"/>
  <c r="P2603" i="2"/>
  <c r="O2603" i="2"/>
  <c r="N2603" i="2"/>
  <c r="G2603" i="2"/>
  <c r="R2602" i="2"/>
  <c r="Q2602" i="2"/>
  <c r="P2602" i="2"/>
  <c r="O2602" i="2"/>
  <c r="N2602" i="2"/>
  <c r="G2602" i="2"/>
  <c r="R2601" i="2"/>
  <c r="Q2601" i="2"/>
  <c r="P2601" i="2"/>
  <c r="O2601" i="2"/>
  <c r="N2601" i="2"/>
  <c r="G2601" i="2"/>
  <c r="R2600" i="2"/>
  <c r="Q2600" i="2"/>
  <c r="P2600" i="2"/>
  <c r="O2600" i="2"/>
  <c r="N2600" i="2"/>
  <c r="G2600" i="2"/>
  <c r="R2599" i="2"/>
  <c r="Q2599" i="2"/>
  <c r="P2599" i="2"/>
  <c r="O2599" i="2"/>
  <c r="N2599" i="2"/>
  <c r="G2599" i="2"/>
  <c r="R2598" i="2"/>
  <c r="Q2598" i="2"/>
  <c r="P2598" i="2"/>
  <c r="O2598" i="2"/>
  <c r="N2598" i="2"/>
  <c r="G2598" i="2"/>
  <c r="R2597" i="2"/>
  <c r="Q2597" i="2"/>
  <c r="P2597" i="2"/>
  <c r="O2597" i="2"/>
  <c r="N2597" i="2"/>
  <c r="G2597" i="2"/>
  <c r="R2596" i="2"/>
  <c r="Q2596" i="2"/>
  <c r="P2596" i="2"/>
  <c r="O2596" i="2"/>
  <c r="N2596" i="2"/>
  <c r="G2596" i="2"/>
  <c r="R2595" i="2"/>
  <c r="Q2595" i="2"/>
  <c r="P2595" i="2"/>
  <c r="O2595" i="2"/>
  <c r="N2595" i="2"/>
  <c r="G2595" i="2"/>
  <c r="R2594" i="2"/>
  <c r="Q2594" i="2"/>
  <c r="P2594" i="2"/>
  <c r="O2594" i="2"/>
  <c r="N2594" i="2"/>
  <c r="G2594" i="2"/>
  <c r="R2593" i="2"/>
  <c r="Q2593" i="2"/>
  <c r="P2593" i="2"/>
  <c r="O2593" i="2"/>
  <c r="N2593" i="2"/>
  <c r="G2593" i="2"/>
  <c r="R2592" i="2"/>
  <c r="Q2592" i="2"/>
  <c r="P2592" i="2"/>
  <c r="O2592" i="2"/>
  <c r="N2592" i="2"/>
  <c r="G2592" i="2"/>
  <c r="R2591" i="2"/>
  <c r="Q2591" i="2"/>
  <c r="P2591" i="2"/>
  <c r="O2591" i="2"/>
  <c r="N2591" i="2"/>
  <c r="G2591" i="2"/>
  <c r="R2590" i="2"/>
  <c r="Q2590" i="2"/>
  <c r="P2590" i="2"/>
  <c r="O2590" i="2"/>
  <c r="N2590" i="2"/>
  <c r="G2590" i="2"/>
  <c r="R2589" i="2"/>
  <c r="Q2589" i="2"/>
  <c r="P2589" i="2"/>
  <c r="O2589" i="2"/>
  <c r="N2589" i="2"/>
  <c r="G2589" i="2"/>
  <c r="R2588" i="2"/>
  <c r="Q2588" i="2"/>
  <c r="P2588" i="2"/>
  <c r="O2588" i="2"/>
  <c r="N2588" i="2"/>
  <c r="G2588" i="2"/>
  <c r="R2587" i="2"/>
  <c r="Q2587" i="2"/>
  <c r="P2587" i="2"/>
  <c r="O2587" i="2"/>
  <c r="N2587" i="2"/>
  <c r="G2587" i="2"/>
  <c r="R2586" i="2"/>
  <c r="Q2586" i="2"/>
  <c r="P2586" i="2"/>
  <c r="O2586" i="2"/>
  <c r="N2586" i="2"/>
  <c r="G2586" i="2"/>
  <c r="R2585" i="2"/>
  <c r="Q2585" i="2"/>
  <c r="P2585" i="2"/>
  <c r="O2585" i="2"/>
  <c r="N2585" i="2"/>
  <c r="G2585" i="2"/>
  <c r="R2584" i="2"/>
  <c r="Q2584" i="2"/>
  <c r="P2584" i="2"/>
  <c r="O2584" i="2"/>
  <c r="N2584" i="2"/>
  <c r="G2584" i="2"/>
  <c r="R2583" i="2"/>
  <c r="Q2583" i="2"/>
  <c r="P2583" i="2"/>
  <c r="O2583" i="2"/>
  <c r="N2583" i="2"/>
  <c r="G2583" i="2"/>
  <c r="R2582" i="2"/>
  <c r="Q2582" i="2"/>
  <c r="P2582" i="2"/>
  <c r="O2582" i="2"/>
  <c r="N2582" i="2"/>
  <c r="G2582" i="2"/>
  <c r="R2581" i="2"/>
  <c r="Q2581" i="2"/>
  <c r="P2581" i="2"/>
  <c r="O2581" i="2"/>
  <c r="N2581" i="2"/>
  <c r="G2581" i="2"/>
  <c r="R2580" i="2"/>
  <c r="Q2580" i="2"/>
  <c r="P2580" i="2"/>
  <c r="O2580" i="2"/>
  <c r="N2580" i="2"/>
  <c r="G2580" i="2"/>
  <c r="R2579" i="2"/>
  <c r="Q2579" i="2"/>
  <c r="P2579" i="2"/>
  <c r="O2579" i="2"/>
  <c r="N2579" i="2"/>
  <c r="G2579" i="2"/>
  <c r="R2578" i="2"/>
  <c r="Q2578" i="2"/>
  <c r="P2578" i="2"/>
  <c r="O2578" i="2"/>
  <c r="N2578" i="2"/>
  <c r="G2578" i="2"/>
  <c r="R2577" i="2"/>
  <c r="Q2577" i="2"/>
  <c r="P2577" i="2"/>
  <c r="O2577" i="2"/>
  <c r="N2577" i="2"/>
  <c r="G2577" i="2"/>
  <c r="R2576" i="2"/>
  <c r="Q2576" i="2"/>
  <c r="P2576" i="2"/>
  <c r="O2576" i="2"/>
  <c r="N2576" i="2"/>
  <c r="G2576" i="2"/>
  <c r="R2575" i="2"/>
  <c r="Q2575" i="2"/>
  <c r="P2575" i="2"/>
  <c r="O2575" i="2"/>
  <c r="N2575" i="2"/>
  <c r="G2575" i="2"/>
  <c r="R2574" i="2"/>
  <c r="Q2574" i="2"/>
  <c r="P2574" i="2"/>
  <c r="O2574" i="2"/>
  <c r="N2574" i="2"/>
  <c r="G2574" i="2"/>
  <c r="R2573" i="2"/>
  <c r="Q2573" i="2"/>
  <c r="P2573" i="2"/>
  <c r="O2573" i="2"/>
  <c r="N2573" i="2"/>
  <c r="G2573" i="2"/>
  <c r="R2572" i="2"/>
  <c r="Q2572" i="2"/>
  <c r="P2572" i="2"/>
  <c r="O2572" i="2"/>
  <c r="N2572" i="2"/>
  <c r="G2572" i="2"/>
  <c r="R2571" i="2"/>
  <c r="Q2571" i="2"/>
  <c r="P2571" i="2"/>
  <c r="O2571" i="2"/>
  <c r="N2571" i="2"/>
  <c r="G2571" i="2"/>
  <c r="R2570" i="2"/>
  <c r="Q2570" i="2"/>
  <c r="P2570" i="2"/>
  <c r="O2570" i="2"/>
  <c r="N2570" i="2"/>
  <c r="G2570" i="2"/>
  <c r="R2569" i="2"/>
  <c r="Q2569" i="2"/>
  <c r="P2569" i="2"/>
  <c r="O2569" i="2"/>
  <c r="N2569" i="2"/>
  <c r="G2569" i="2"/>
  <c r="R2568" i="2"/>
  <c r="Q2568" i="2"/>
  <c r="P2568" i="2"/>
  <c r="O2568" i="2"/>
  <c r="N2568" i="2"/>
  <c r="G2568" i="2"/>
  <c r="R2567" i="2"/>
  <c r="Q2567" i="2"/>
  <c r="P2567" i="2"/>
  <c r="O2567" i="2"/>
  <c r="N2567" i="2"/>
  <c r="G2567" i="2"/>
  <c r="R2566" i="2"/>
  <c r="Q2566" i="2"/>
  <c r="P2566" i="2"/>
  <c r="O2566" i="2"/>
  <c r="N2566" i="2"/>
  <c r="G2566" i="2"/>
  <c r="R2565" i="2"/>
  <c r="Q2565" i="2"/>
  <c r="P2565" i="2"/>
  <c r="O2565" i="2"/>
  <c r="N2565" i="2"/>
  <c r="G2565" i="2"/>
  <c r="R2564" i="2"/>
  <c r="Q2564" i="2"/>
  <c r="P2564" i="2"/>
  <c r="O2564" i="2"/>
  <c r="N2564" i="2"/>
  <c r="G2564" i="2"/>
  <c r="R2563" i="2"/>
  <c r="Q2563" i="2"/>
  <c r="P2563" i="2"/>
  <c r="O2563" i="2"/>
  <c r="N2563" i="2"/>
  <c r="G2563" i="2"/>
  <c r="R2562" i="2"/>
  <c r="Q2562" i="2"/>
  <c r="P2562" i="2"/>
  <c r="O2562" i="2"/>
  <c r="N2562" i="2"/>
  <c r="G2562" i="2"/>
  <c r="R2561" i="2"/>
  <c r="Q2561" i="2"/>
  <c r="P2561" i="2"/>
  <c r="O2561" i="2"/>
  <c r="N2561" i="2"/>
  <c r="G2561" i="2"/>
  <c r="R2560" i="2"/>
  <c r="Q2560" i="2"/>
  <c r="P2560" i="2"/>
  <c r="O2560" i="2"/>
  <c r="N2560" i="2"/>
  <c r="G2560" i="2"/>
  <c r="R2559" i="2"/>
  <c r="Q2559" i="2"/>
  <c r="P2559" i="2"/>
  <c r="O2559" i="2"/>
  <c r="N2559" i="2"/>
  <c r="G2559" i="2"/>
  <c r="R2558" i="2"/>
  <c r="Q2558" i="2"/>
  <c r="P2558" i="2"/>
  <c r="O2558" i="2"/>
  <c r="N2558" i="2"/>
  <c r="G2558" i="2"/>
  <c r="R2557" i="2"/>
  <c r="Q2557" i="2"/>
  <c r="P2557" i="2"/>
  <c r="O2557" i="2"/>
  <c r="N2557" i="2"/>
  <c r="G2557" i="2"/>
  <c r="R2556" i="2"/>
  <c r="Q2556" i="2"/>
  <c r="P2556" i="2"/>
  <c r="O2556" i="2"/>
  <c r="N2556" i="2"/>
  <c r="G2556" i="2"/>
  <c r="R2555" i="2"/>
  <c r="Q2555" i="2"/>
  <c r="P2555" i="2"/>
  <c r="O2555" i="2"/>
  <c r="N2555" i="2"/>
  <c r="G2555" i="2"/>
  <c r="R2554" i="2"/>
  <c r="Q2554" i="2"/>
  <c r="P2554" i="2"/>
  <c r="O2554" i="2"/>
  <c r="N2554" i="2"/>
  <c r="G2554" i="2"/>
  <c r="R2553" i="2"/>
  <c r="Q2553" i="2"/>
  <c r="P2553" i="2"/>
  <c r="O2553" i="2"/>
  <c r="N2553" i="2"/>
  <c r="G2553" i="2"/>
  <c r="R2552" i="2"/>
  <c r="Q2552" i="2"/>
  <c r="P2552" i="2"/>
  <c r="O2552" i="2"/>
  <c r="N2552" i="2"/>
  <c r="G2552" i="2"/>
  <c r="R2551" i="2"/>
  <c r="Q2551" i="2"/>
  <c r="P2551" i="2"/>
  <c r="O2551" i="2"/>
  <c r="N2551" i="2"/>
  <c r="G2551" i="2"/>
  <c r="R2550" i="2"/>
  <c r="Q2550" i="2"/>
  <c r="P2550" i="2"/>
  <c r="O2550" i="2"/>
  <c r="N2550" i="2"/>
  <c r="G2550" i="2"/>
  <c r="R2549" i="2"/>
  <c r="Q2549" i="2"/>
  <c r="P2549" i="2"/>
  <c r="O2549" i="2"/>
  <c r="N2549" i="2"/>
  <c r="G2549" i="2"/>
  <c r="R2548" i="2"/>
  <c r="Q2548" i="2"/>
  <c r="P2548" i="2"/>
  <c r="O2548" i="2"/>
  <c r="N2548" i="2"/>
  <c r="G2548" i="2"/>
  <c r="R2547" i="2"/>
  <c r="Q2547" i="2"/>
  <c r="P2547" i="2"/>
  <c r="O2547" i="2"/>
  <c r="N2547" i="2"/>
  <c r="G2547" i="2"/>
  <c r="R2546" i="2"/>
  <c r="Q2546" i="2"/>
  <c r="P2546" i="2"/>
  <c r="O2546" i="2"/>
  <c r="N2546" i="2"/>
  <c r="G2546" i="2"/>
  <c r="R2545" i="2"/>
  <c r="Q2545" i="2"/>
  <c r="P2545" i="2"/>
  <c r="O2545" i="2"/>
  <c r="N2545" i="2"/>
  <c r="G2545" i="2"/>
  <c r="R2544" i="2"/>
  <c r="Q2544" i="2"/>
  <c r="P2544" i="2"/>
  <c r="O2544" i="2"/>
  <c r="N2544" i="2"/>
  <c r="G2544" i="2"/>
  <c r="R2543" i="2"/>
  <c r="Q2543" i="2"/>
  <c r="P2543" i="2"/>
  <c r="O2543" i="2"/>
  <c r="N2543" i="2"/>
  <c r="G2543" i="2"/>
  <c r="R2542" i="2"/>
  <c r="Q2542" i="2"/>
  <c r="P2542" i="2"/>
  <c r="O2542" i="2"/>
  <c r="N2542" i="2"/>
  <c r="G2542" i="2"/>
  <c r="R2541" i="2"/>
  <c r="Q2541" i="2"/>
  <c r="P2541" i="2"/>
  <c r="O2541" i="2"/>
  <c r="N2541" i="2"/>
  <c r="G2541" i="2"/>
  <c r="R2540" i="2"/>
  <c r="Q2540" i="2"/>
  <c r="P2540" i="2"/>
  <c r="O2540" i="2"/>
  <c r="N2540" i="2"/>
  <c r="G2540" i="2"/>
  <c r="R2539" i="2"/>
  <c r="Q2539" i="2"/>
  <c r="P2539" i="2"/>
  <c r="O2539" i="2"/>
  <c r="N2539" i="2"/>
  <c r="G2539" i="2"/>
  <c r="R2538" i="2"/>
  <c r="Q2538" i="2"/>
  <c r="P2538" i="2"/>
  <c r="O2538" i="2"/>
  <c r="N2538" i="2"/>
  <c r="G2538" i="2"/>
  <c r="R2537" i="2"/>
  <c r="Q2537" i="2"/>
  <c r="P2537" i="2"/>
  <c r="O2537" i="2"/>
  <c r="N2537" i="2"/>
  <c r="G2537" i="2"/>
  <c r="R2536" i="2"/>
  <c r="Q2536" i="2"/>
  <c r="P2536" i="2"/>
  <c r="O2536" i="2"/>
  <c r="N2536" i="2"/>
  <c r="G2536" i="2"/>
  <c r="R2535" i="2"/>
  <c r="Q2535" i="2"/>
  <c r="P2535" i="2"/>
  <c r="O2535" i="2"/>
  <c r="N2535" i="2"/>
  <c r="G2535" i="2"/>
  <c r="R2534" i="2"/>
  <c r="Q2534" i="2"/>
  <c r="P2534" i="2"/>
  <c r="O2534" i="2"/>
  <c r="N2534" i="2"/>
  <c r="G2534" i="2"/>
  <c r="R2533" i="2"/>
  <c r="Q2533" i="2"/>
  <c r="P2533" i="2"/>
  <c r="O2533" i="2"/>
  <c r="N2533" i="2"/>
  <c r="G2533" i="2"/>
  <c r="R2532" i="2"/>
  <c r="Q2532" i="2"/>
  <c r="P2532" i="2"/>
  <c r="O2532" i="2"/>
  <c r="N2532" i="2"/>
  <c r="G2532" i="2"/>
  <c r="R2531" i="2"/>
  <c r="Q2531" i="2"/>
  <c r="P2531" i="2"/>
  <c r="O2531" i="2"/>
  <c r="N2531" i="2"/>
  <c r="G2531" i="2"/>
  <c r="R2530" i="2"/>
  <c r="Q2530" i="2"/>
  <c r="P2530" i="2"/>
  <c r="O2530" i="2"/>
  <c r="N2530" i="2"/>
  <c r="G2530" i="2"/>
  <c r="R2529" i="2"/>
  <c r="Q2529" i="2"/>
  <c r="P2529" i="2"/>
  <c r="O2529" i="2"/>
  <c r="N2529" i="2"/>
  <c r="G2529" i="2"/>
  <c r="R2528" i="2"/>
  <c r="Q2528" i="2"/>
  <c r="P2528" i="2"/>
  <c r="O2528" i="2"/>
  <c r="N2528" i="2"/>
  <c r="G2528" i="2"/>
  <c r="R2527" i="2"/>
  <c r="Q2527" i="2"/>
  <c r="P2527" i="2"/>
  <c r="O2527" i="2"/>
  <c r="N2527" i="2"/>
  <c r="G2527" i="2"/>
  <c r="R2526" i="2"/>
  <c r="Q2526" i="2"/>
  <c r="P2526" i="2"/>
  <c r="O2526" i="2"/>
  <c r="N2526" i="2"/>
  <c r="G2526" i="2"/>
  <c r="R2525" i="2"/>
  <c r="Q2525" i="2"/>
  <c r="P2525" i="2"/>
  <c r="O2525" i="2"/>
  <c r="N2525" i="2"/>
  <c r="G2525" i="2"/>
  <c r="R2524" i="2"/>
  <c r="Q2524" i="2"/>
  <c r="P2524" i="2"/>
  <c r="O2524" i="2"/>
  <c r="N2524" i="2"/>
  <c r="G2524" i="2"/>
  <c r="R2523" i="2"/>
  <c r="Q2523" i="2"/>
  <c r="P2523" i="2"/>
  <c r="O2523" i="2"/>
  <c r="N2523" i="2"/>
  <c r="G2523" i="2"/>
  <c r="R2522" i="2"/>
  <c r="Q2522" i="2"/>
  <c r="P2522" i="2"/>
  <c r="O2522" i="2"/>
  <c r="N2522" i="2"/>
  <c r="G2522" i="2"/>
  <c r="R2521" i="2"/>
  <c r="Q2521" i="2"/>
  <c r="P2521" i="2"/>
  <c r="O2521" i="2"/>
  <c r="N2521" i="2"/>
  <c r="G2521" i="2"/>
  <c r="R2520" i="2"/>
  <c r="Q2520" i="2"/>
  <c r="P2520" i="2"/>
  <c r="O2520" i="2"/>
  <c r="N2520" i="2"/>
  <c r="G2520" i="2"/>
  <c r="R2519" i="2"/>
  <c r="Q2519" i="2"/>
  <c r="P2519" i="2"/>
  <c r="O2519" i="2"/>
  <c r="N2519" i="2"/>
  <c r="G2519" i="2"/>
  <c r="R2518" i="2"/>
  <c r="Q2518" i="2"/>
  <c r="P2518" i="2"/>
  <c r="O2518" i="2"/>
  <c r="N2518" i="2"/>
  <c r="G2518" i="2"/>
  <c r="R2517" i="2"/>
  <c r="Q2517" i="2"/>
  <c r="P2517" i="2"/>
  <c r="O2517" i="2"/>
  <c r="N2517" i="2"/>
  <c r="G2517" i="2"/>
  <c r="R2516" i="2"/>
  <c r="Q2516" i="2"/>
  <c r="P2516" i="2"/>
  <c r="O2516" i="2"/>
  <c r="N2516" i="2"/>
  <c r="G2516" i="2"/>
  <c r="R2515" i="2"/>
  <c r="Q2515" i="2"/>
  <c r="P2515" i="2"/>
  <c r="O2515" i="2"/>
  <c r="N2515" i="2"/>
  <c r="G2515" i="2"/>
  <c r="R2514" i="2"/>
  <c r="Q2514" i="2"/>
  <c r="P2514" i="2"/>
  <c r="O2514" i="2"/>
  <c r="N2514" i="2"/>
  <c r="G2514" i="2"/>
  <c r="R2513" i="2"/>
  <c r="Q2513" i="2"/>
  <c r="P2513" i="2"/>
  <c r="O2513" i="2"/>
  <c r="N2513" i="2"/>
  <c r="G2513" i="2"/>
  <c r="R2512" i="2"/>
  <c r="Q2512" i="2"/>
  <c r="P2512" i="2"/>
  <c r="O2512" i="2"/>
  <c r="N2512" i="2"/>
  <c r="G2512" i="2"/>
  <c r="R2511" i="2"/>
  <c r="Q2511" i="2"/>
  <c r="P2511" i="2"/>
  <c r="O2511" i="2"/>
  <c r="N2511" i="2"/>
  <c r="G2511" i="2"/>
  <c r="R2510" i="2"/>
  <c r="Q2510" i="2"/>
  <c r="P2510" i="2"/>
  <c r="O2510" i="2"/>
  <c r="N2510" i="2"/>
  <c r="G2510" i="2"/>
  <c r="R2509" i="2"/>
  <c r="Q2509" i="2"/>
  <c r="P2509" i="2"/>
  <c r="O2509" i="2"/>
  <c r="N2509" i="2"/>
  <c r="G2509" i="2"/>
  <c r="R2508" i="2"/>
  <c r="Q2508" i="2"/>
  <c r="P2508" i="2"/>
  <c r="O2508" i="2"/>
  <c r="N2508" i="2"/>
  <c r="G2508" i="2"/>
  <c r="R2507" i="2"/>
  <c r="Q2507" i="2"/>
  <c r="P2507" i="2"/>
  <c r="O2507" i="2"/>
  <c r="N2507" i="2"/>
  <c r="G2507" i="2"/>
  <c r="R2506" i="2"/>
  <c r="Q2506" i="2"/>
  <c r="P2506" i="2"/>
  <c r="O2506" i="2"/>
  <c r="N2506" i="2"/>
  <c r="G2506" i="2"/>
  <c r="R2505" i="2"/>
  <c r="Q2505" i="2"/>
  <c r="P2505" i="2"/>
  <c r="O2505" i="2"/>
  <c r="N2505" i="2"/>
  <c r="G2505" i="2"/>
  <c r="R2504" i="2"/>
  <c r="Q2504" i="2"/>
  <c r="P2504" i="2"/>
  <c r="O2504" i="2"/>
  <c r="N2504" i="2"/>
  <c r="G2504" i="2"/>
  <c r="R2503" i="2"/>
  <c r="Q2503" i="2"/>
  <c r="P2503" i="2"/>
  <c r="O2503" i="2"/>
  <c r="N2503" i="2"/>
  <c r="G2503" i="2"/>
  <c r="R2502" i="2"/>
  <c r="Q2502" i="2"/>
  <c r="P2502" i="2"/>
  <c r="O2502" i="2"/>
  <c r="N2502" i="2"/>
  <c r="G2502" i="2"/>
  <c r="R2501" i="2"/>
  <c r="Q2501" i="2"/>
  <c r="P2501" i="2"/>
  <c r="O2501" i="2"/>
  <c r="N2501" i="2"/>
  <c r="G2501" i="2"/>
  <c r="R2500" i="2"/>
  <c r="Q2500" i="2"/>
  <c r="P2500" i="2"/>
  <c r="O2500" i="2"/>
  <c r="N2500" i="2"/>
  <c r="G2500" i="2"/>
  <c r="R2499" i="2"/>
  <c r="Q2499" i="2"/>
  <c r="P2499" i="2"/>
  <c r="O2499" i="2"/>
  <c r="N2499" i="2"/>
  <c r="G2499" i="2"/>
  <c r="R2498" i="2"/>
  <c r="Q2498" i="2"/>
  <c r="P2498" i="2"/>
  <c r="O2498" i="2"/>
  <c r="N2498" i="2"/>
  <c r="G2498" i="2"/>
  <c r="R2497" i="2"/>
  <c r="Q2497" i="2"/>
  <c r="P2497" i="2"/>
  <c r="O2497" i="2"/>
  <c r="N2497" i="2"/>
  <c r="G2497" i="2"/>
  <c r="R2496" i="2"/>
  <c r="Q2496" i="2"/>
  <c r="P2496" i="2"/>
  <c r="O2496" i="2"/>
  <c r="N2496" i="2"/>
  <c r="G2496" i="2"/>
  <c r="R2495" i="2"/>
  <c r="Q2495" i="2"/>
  <c r="P2495" i="2"/>
  <c r="O2495" i="2"/>
  <c r="N2495" i="2"/>
  <c r="G2495" i="2"/>
  <c r="R2494" i="2"/>
  <c r="Q2494" i="2"/>
  <c r="P2494" i="2"/>
  <c r="O2494" i="2"/>
  <c r="N2494" i="2"/>
  <c r="G2494" i="2"/>
  <c r="R2493" i="2"/>
  <c r="Q2493" i="2"/>
  <c r="P2493" i="2"/>
  <c r="O2493" i="2"/>
  <c r="N2493" i="2"/>
  <c r="G2493" i="2"/>
  <c r="R2492" i="2"/>
  <c r="Q2492" i="2"/>
  <c r="P2492" i="2"/>
  <c r="O2492" i="2"/>
  <c r="N2492" i="2"/>
  <c r="G2492" i="2"/>
  <c r="R2491" i="2"/>
  <c r="Q2491" i="2"/>
  <c r="P2491" i="2"/>
  <c r="O2491" i="2"/>
  <c r="N2491" i="2"/>
  <c r="G2491" i="2"/>
  <c r="R2490" i="2"/>
  <c r="Q2490" i="2"/>
  <c r="P2490" i="2"/>
  <c r="O2490" i="2"/>
  <c r="N2490" i="2"/>
  <c r="G2490" i="2"/>
  <c r="R2489" i="2"/>
  <c r="Q2489" i="2"/>
  <c r="P2489" i="2"/>
  <c r="O2489" i="2"/>
  <c r="N2489" i="2"/>
  <c r="G2489" i="2"/>
  <c r="R2488" i="2"/>
  <c r="Q2488" i="2"/>
  <c r="P2488" i="2"/>
  <c r="O2488" i="2"/>
  <c r="N2488" i="2"/>
  <c r="G2488" i="2"/>
  <c r="R2487" i="2"/>
  <c r="Q2487" i="2"/>
  <c r="P2487" i="2"/>
  <c r="O2487" i="2"/>
  <c r="N2487" i="2"/>
  <c r="G2487" i="2"/>
  <c r="R2486" i="2"/>
  <c r="Q2486" i="2"/>
  <c r="P2486" i="2"/>
  <c r="O2486" i="2"/>
  <c r="N2486" i="2"/>
  <c r="G2486" i="2"/>
  <c r="R2485" i="2"/>
  <c r="Q2485" i="2"/>
  <c r="P2485" i="2"/>
  <c r="O2485" i="2"/>
  <c r="N2485" i="2"/>
  <c r="G2485" i="2"/>
  <c r="R2484" i="2"/>
  <c r="Q2484" i="2"/>
  <c r="P2484" i="2"/>
  <c r="O2484" i="2"/>
  <c r="N2484" i="2"/>
  <c r="G2484" i="2"/>
  <c r="R2483" i="2"/>
  <c r="Q2483" i="2"/>
  <c r="P2483" i="2"/>
  <c r="O2483" i="2"/>
  <c r="N2483" i="2"/>
  <c r="G2483" i="2"/>
  <c r="R2482" i="2"/>
  <c r="Q2482" i="2"/>
  <c r="P2482" i="2"/>
  <c r="O2482" i="2"/>
  <c r="N2482" i="2"/>
  <c r="G2482" i="2"/>
  <c r="R2481" i="2"/>
  <c r="Q2481" i="2"/>
  <c r="P2481" i="2"/>
  <c r="O2481" i="2"/>
  <c r="N2481" i="2"/>
  <c r="G2481" i="2"/>
  <c r="R2480" i="2"/>
  <c r="Q2480" i="2"/>
  <c r="P2480" i="2"/>
  <c r="O2480" i="2"/>
  <c r="N2480" i="2"/>
  <c r="G2480" i="2"/>
  <c r="R2479" i="2"/>
  <c r="Q2479" i="2"/>
  <c r="P2479" i="2"/>
  <c r="O2479" i="2"/>
  <c r="N2479" i="2"/>
  <c r="G2479" i="2"/>
  <c r="R2478" i="2"/>
  <c r="Q2478" i="2"/>
  <c r="P2478" i="2"/>
  <c r="O2478" i="2"/>
  <c r="N2478" i="2"/>
  <c r="G2478" i="2"/>
  <c r="R2477" i="2"/>
  <c r="Q2477" i="2"/>
  <c r="P2477" i="2"/>
  <c r="O2477" i="2"/>
  <c r="N2477" i="2"/>
  <c r="G2477" i="2"/>
  <c r="R2476" i="2"/>
  <c r="Q2476" i="2"/>
  <c r="P2476" i="2"/>
  <c r="O2476" i="2"/>
  <c r="N2476" i="2"/>
  <c r="G2476" i="2"/>
  <c r="R2475" i="2"/>
  <c r="Q2475" i="2"/>
  <c r="P2475" i="2"/>
  <c r="O2475" i="2"/>
  <c r="N2475" i="2"/>
  <c r="G2475" i="2"/>
  <c r="R2474" i="2"/>
  <c r="Q2474" i="2"/>
  <c r="P2474" i="2"/>
  <c r="O2474" i="2"/>
  <c r="N2474" i="2"/>
  <c r="G2474" i="2"/>
  <c r="R2473" i="2"/>
  <c r="Q2473" i="2"/>
  <c r="P2473" i="2"/>
  <c r="O2473" i="2"/>
  <c r="N2473" i="2"/>
  <c r="G2473" i="2"/>
  <c r="R2472" i="2"/>
  <c r="Q2472" i="2"/>
  <c r="P2472" i="2"/>
  <c r="O2472" i="2"/>
  <c r="N2472" i="2"/>
  <c r="G2472" i="2"/>
  <c r="R2471" i="2"/>
  <c r="Q2471" i="2"/>
  <c r="P2471" i="2"/>
  <c r="O2471" i="2"/>
  <c r="N2471" i="2"/>
  <c r="G2471" i="2"/>
  <c r="R2470" i="2"/>
  <c r="Q2470" i="2"/>
  <c r="P2470" i="2"/>
  <c r="O2470" i="2"/>
  <c r="N2470" i="2"/>
  <c r="G2470" i="2"/>
  <c r="R2469" i="2"/>
  <c r="Q2469" i="2"/>
  <c r="P2469" i="2"/>
  <c r="O2469" i="2"/>
  <c r="N2469" i="2"/>
  <c r="G2469" i="2"/>
  <c r="R2468" i="2"/>
  <c r="Q2468" i="2"/>
  <c r="P2468" i="2"/>
  <c r="O2468" i="2"/>
  <c r="N2468" i="2"/>
  <c r="G2468" i="2"/>
  <c r="R2467" i="2"/>
  <c r="Q2467" i="2"/>
  <c r="P2467" i="2"/>
  <c r="O2467" i="2"/>
  <c r="N2467" i="2"/>
  <c r="G2467" i="2"/>
  <c r="R2466" i="2"/>
  <c r="Q2466" i="2"/>
  <c r="P2466" i="2"/>
  <c r="O2466" i="2"/>
  <c r="N2466" i="2"/>
  <c r="G2466" i="2"/>
  <c r="R2465" i="2"/>
  <c r="Q2465" i="2"/>
  <c r="P2465" i="2"/>
  <c r="O2465" i="2"/>
  <c r="N2465" i="2"/>
  <c r="G2465" i="2"/>
  <c r="R2464" i="2"/>
  <c r="Q2464" i="2"/>
  <c r="P2464" i="2"/>
  <c r="O2464" i="2"/>
  <c r="N2464" i="2"/>
  <c r="G2464" i="2"/>
  <c r="R2463" i="2"/>
  <c r="Q2463" i="2"/>
  <c r="P2463" i="2"/>
  <c r="O2463" i="2"/>
  <c r="N2463" i="2"/>
  <c r="G2463" i="2"/>
  <c r="R2462" i="2"/>
  <c r="Q2462" i="2"/>
  <c r="P2462" i="2"/>
  <c r="O2462" i="2"/>
  <c r="N2462" i="2"/>
  <c r="G2462" i="2"/>
  <c r="R2461" i="2"/>
  <c r="Q2461" i="2"/>
  <c r="P2461" i="2"/>
  <c r="O2461" i="2"/>
  <c r="N2461" i="2"/>
  <c r="G2461" i="2"/>
  <c r="R2460" i="2"/>
  <c r="Q2460" i="2"/>
  <c r="P2460" i="2"/>
  <c r="O2460" i="2"/>
  <c r="N2460" i="2"/>
  <c r="G2460" i="2"/>
  <c r="R2459" i="2"/>
  <c r="Q2459" i="2"/>
  <c r="P2459" i="2"/>
  <c r="O2459" i="2"/>
  <c r="N2459" i="2"/>
  <c r="G2459" i="2"/>
  <c r="R2458" i="2"/>
  <c r="Q2458" i="2"/>
  <c r="P2458" i="2"/>
  <c r="O2458" i="2"/>
  <c r="N2458" i="2"/>
  <c r="G2458" i="2"/>
  <c r="R2457" i="2"/>
  <c r="Q2457" i="2"/>
  <c r="P2457" i="2"/>
  <c r="O2457" i="2"/>
  <c r="N2457" i="2"/>
  <c r="G2457" i="2"/>
  <c r="R2456" i="2"/>
  <c r="Q2456" i="2"/>
  <c r="P2456" i="2"/>
  <c r="O2456" i="2"/>
  <c r="N2456" i="2"/>
  <c r="G2456" i="2"/>
  <c r="R2455" i="2"/>
  <c r="Q2455" i="2"/>
  <c r="P2455" i="2"/>
  <c r="O2455" i="2"/>
  <c r="N2455" i="2"/>
  <c r="G2455" i="2"/>
  <c r="R2454" i="2"/>
  <c r="Q2454" i="2"/>
  <c r="P2454" i="2"/>
  <c r="O2454" i="2"/>
  <c r="N2454" i="2"/>
  <c r="G2454" i="2"/>
  <c r="R2453" i="2"/>
  <c r="Q2453" i="2"/>
  <c r="P2453" i="2"/>
  <c r="O2453" i="2"/>
  <c r="N2453" i="2"/>
  <c r="G2453" i="2"/>
  <c r="R2452" i="2"/>
  <c r="Q2452" i="2"/>
  <c r="P2452" i="2"/>
  <c r="O2452" i="2"/>
  <c r="N2452" i="2"/>
  <c r="G2452" i="2"/>
  <c r="R2451" i="2"/>
  <c r="Q2451" i="2"/>
  <c r="P2451" i="2"/>
  <c r="O2451" i="2"/>
  <c r="N2451" i="2"/>
  <c r="G2451" i="2"/>
  <c r="R2450" i="2"/>
  <c r="Q2450" i="2"/>
  <c r="P2450" i="2"/>
  <c r="O2450" i="2"/>
  <c r="N2450" i="2"/>
  <c r="G2450" i="2"/>
  <c r="R2449" i="2"/>
  <c r="Q2449" i="2"/>
  <c r="P2449" i="2"/>
  <c r="O2449" i="2"/>
  <c r="N2449" i="2"/>
  <c r="G2449" i="2"/>
  <c r="R2448" i="2"/>
  <c r="Q2448" i="2"/>
  <c r="P2448" i="2"/>
  <c r="O2448" i="2"/>
  <c r="N2448" i="2"/>
  <c r="G2448" i="2"/>
  <c r="R2447" i="2"/>
  <c r="Q2447" i="2"/>
  <c r="P2447" i="2"/>
  <c r="O2447" i="2"/>
  <c r="N2447" i="2"/>
  <c r="G2447" i="2"/>
  <c r="R2446" i="2"/>
  <c r="Q2446" i="2"/>
  <c r="P2446" i="2"/>
  <c r="O2446" i="2"/>
  <c r="N2446" i="2"/>
  <c r="G2446" i="2"/>
  <c r="R2445" i="2"/>
  <c r="Q2445" i="2"/>
  <c r="P2445" i="2"/>
  <c r="O2445" i="2"/>
  <c r="N2445" i="2"/>
  <c r="G2445" i="2"/>
  <c r="R2444" i="2"/>
  <c r="Q2444" i="2"/>
  <c r="P2444" i="2"/>
  <c r="O2444" i="2"/>
  <c r="N2444" i="2"/>
  <c r="G2444" i="2"/>
  <c r="R2443" i="2"/>
  <c r="Q2443" i="2"/>
  <c r="P2443" i="2"/>
  <c r="O2443" i="2"/>
  <c r="N2443" i="2"/>
  <c r="G2443" i="2"/>
  <c r="R2442" i="2"/>
  <c r="Q2442" i="2"/>
  <c r="P2442" i="2"/>
  <c r="O2442" i="2"/>
  <c r="N2442" i="2"/>
  <c r="G2442" i="2"/>
  <c r="R2441" i="2"/>
  <c r="Q2441" i="2"/>
  <c r="P2441" i="2"/>
  <c r="O2441" i="2"/>
  <c r="N2441" i="2"/>
  <c r="G2441" i="2"/>
  <c r="R2440" i="2"/>
  <c r="Q2440" i="2"/>
  <c r="P2440" i="2"/>
  <c r="O2440" i="2"/>
  <c r="N2440" i="2"/>
  <c r="G2440" i="2"/>
  <c r="R2439" i="2"/>
  <c r="Q2439" i="2"/>
  <c r="P2439" i="2"/>
  <c r="O2439" i="2"/>
  <c r="N2439" i="2"/>
  <c r="G2439" i="2"/>
  <c r="R2438" i="2"/>
  <c r="Q2438" i="2"/>
  <c r="P2438" i="2"/>
  <c r="O2438" i="2"/>
  <c r="N2438" i="2"/>
  <c r="G2438" i="2"/>
  <c r="R2437" i="2"/>
  <c r="Q2437" i="2"/>
  <c r="P2437" i="2"/>
  <c r="O2437" i="2"/>
  <c r="N2437" i="2"/>
  <c r="G2437" i="2"/>
  <c r="R2436" i="2"/>
  <c r="Q2436" i="2"/>
  <c r="P2436" i="2"/>
  <c r="O2436" i="2"/>
  <c r="N2436" i="2"/>
  <c r="G2436" i="2"/>
  <c r="R2435" i="2"/>
  <c r="Q2435" i="2"/>
  <c r="P2435" i="2"/>
  <c r="O2435" i="2"/>
  <c r="N2435" i="2"/>
  <c r="G2435" i="2"/>
  <c r="R2434" i="2"/>
  <c r="Q2434" i="2"/>
  <c r="P2434" i="2"/>
  <c r="O2434" i="2"/>
  <c r="N2434" i="2"/>
  <c r="G2434" i="2"/>
  <c r="R2433" i="2"/>
  <c r="Q2433" i="2"/>
  <c r="P2433" i="2"/>
  <c r="O2433" i="2"/>
  <c r="N2433" i="2"/>
  <c r="G2433" i="2"/>
  <c r="R2432" i="2"/>
  <c r="Q2432" i="2"/>
  <c r="P2432" i="2"/>
  <c r="O2432" i="2"/>
  <c r="N2432" i="2"/>
  <c r="G2432" i="2"/>
  <c r="R2431" i="2"/>
  <c r="Q2431" i="2"/>
  <c r="P2431" i="2"/>
  <c r="O2431" i="2"/>
  <c r="N2431" i="2"/>
  <c r="G2431" i="2"/>
  <c r="R2430" i="2"/>
  <c r="Q2430" i="2"/>
  <c r="P2430" i="2"/>
  <c r="O2430" i="2"/>
  <c r="N2430" i="2"/>
  <c r="G2430" i="2"/>
  <c r="R2429" i="2"/>
  <c r="Q2429" i="2"/>
  <c r="P2429" i="2"/>
  <c r="O2429" i="2"/>
  <c r="N2429" i="2"/>
  <c r="G2429" i="2"/>
  <c r="R2428" i="2"/>
  <c r="Q2428" i="2"/>
  <c r="P2428" i="2"/>
  <c r="O2428" i="2"/>
  <c r="N2428" i="2"/>
  <c r="G2428" i="2"/>
  <c r="R2427" i="2"/>
  <c r="Q2427" i="2"/>
  <c r="P2427" i="2"/>
  <c r="O2427" i="2"/>
  <c r="N2427" i="2"/>
  <c r="G2427" i="2"/>
  <c r="R2426" i="2"/>
  <c r="Q2426" i="2"/>
  <c r="P2426" i="2"/>
  <c r="O2426" i="2"/>
  <c r="N2426" i="2"/>
  <c r="G2426" i="2"/>
  <c r="R2425" i="2"/>
  <c r="Q2425" i="2"/>
  <c r="P2425" i="2"/>
  <c r="O2425" i="2"/>
  <c r="N2425" i="2"/>
  <c r="G2425" i="2"/>
  <c r="R2424" i="2"/>
  <c r="Q2424" i="2"/>
  <c r="P2424" i="2"/>
  <c r="O2424" i="2"/>
  <c r="N2424" i="2"/>
  <c r="G2424" i="2"/>
  <c r="R2423" i="2"/>
  <c r="Q2423" i="2"/>
  <c r="P2423" i="2"/>
  <c r="O2423" i="2"/>
  <c r="N2423" i="2"/>
  <c r="G2423" i="2"/>
  <c r="R2422" i="2"/>
  <c r="Q2422" i="2"/>
  <c r="P2422" i="2"/>
  <c r="O2422" i="2"/>
  <c r="N2422" i="2"/>
  <c r="G2422" i="2"/>
  <c r="R2421" i="2"/>
  <c r="Q2421" i="2"/>
  <c r="P2421" i="2"/>
  <c r="O2421" i="2"/>
  <c r="N2421" i="2"/>
  <c r="G2421" i="2"/>
  <c r="R2420" i="2"/>
  <c r="Q2420" i="2"/>
  <c r="P2420" i="2"/>
  <c r="O2420" i="2"/>
  <c r="N2420" i="2"/>
  <c r="G2420" i="2"/>
  <c r="R2419" i="2"/>
  <c r="Q2419" i="2"/>
  <c r="P2419" i="2"/>
  <c r="O2419" i="2"/>
  <c r="N2419" i="2"/>
  <c r="G2419" i="2"/>
  <c r="R2418" i="2"/>
  <c r="Q2418" i="2"/>
  <c r="P2418" i="2"/>
  <c r="O2418" i="2"/>
  <c r="N2418" i="2"/>
  <c r="G2418" i="2"/>
  <c r="R2417" i="2"/>
  <c r="Q2417" i="2"/>
  <c r="P2417" i="2"/>
  <c r="O2417" i="2"/>
  <c r="N2417" i="2"/>
  <c r="G2417" i="2"/>
  <c r="R2416" i="2"/>
  <c r="Q2416" i="2"/>
  <c r="P2416" i="2"/>
  <c r="O2416" i="2"/>
  <c r="N2416" i="2"/>
  <c r="G2416" i="2"/>
  <c r="R2415" i="2"/>
  <c r="Q2415" i="2"/>
  <c r="P2415" i="2"/>
  <c r="O2415" i="2"/>
  <c r="N2415" i="2"/>
  <c r="G2415" i="2"/>
  <c r="R2414" i="2"/>
  <c r="Q2414" i="2"/>
  <c r="P2414" i="2"/>
  <c r="O2414" i="2"/>
  <c r="N2414" i="2"/>
  <c r="G2414" i="2"/>
  <c r="R2413" i="2"/>
  <c r="Q2413" i="2"/>
  <c r="P2413" i="2"/>
  <c r="O2413" i="2"/>
  <c r="N2413" i="2"/>
  <c r="G2413" i="2"/>
  <c r="R2412" i="2"/>
  <c r="Q2412" i="2"/>
  <c r="P2412" i="2"/>
  <c r="O2412" i="2"/>
  <c r="N2412" i="2"/>
  <c r="G2412" i="2"/>
  <c r="R2411" i="2"/>
  <c r="Q2411" i="2"/>
  <c r="P2411" i="2"/>
  <c r="O2411" i="2"/>
  <c r="N2411" i="2"/>
  <c r="G2411" i="2"/>
  <c r="R2410" i="2"/>
  <c r="Q2410" i="2"/>
  <c r="P2410" i="2"/>
  <c r="O2410" i="2"/>
  <c r="N2410" i="2"/>
  <c r="G2410" i="2"/>
  <c r="R2409" i="2"/>
  <c r="Q2409" i="2"/>
  <c r="P2409" i="2"/>
  <c r="O2409" i="2"/>
  <c r="N2409" i="2"/>
  <c r="G2409" i="2"/>
  <c r="R2408" i="2"/>
  <c r="Q2408" i="2"/>
  <c r="P2408" i="2"/>
  <c r="O2408" i="2"/>
  <c r="N2408" i="2"/>
  <c r="G2408" i="2"/>
  <c r="R2407" i="2"/>
  <c r="Q2407" i="2"/>
  <c r="P2407" i="2"/>
  <c r="O2407" i="2"/>
  <c r="N2407" i="2"/>
  <c r="G2407" i="2"/>
  <c r="R2406" i="2"/>
  <c r="Q2406" i="2"/>
  <c r="P2406" i="2"/>
  <c r="O2406" i="2"/>
  <c r="N2406" i="2"/>
  <c r="G2406" i="2"/>
  <c r="R2405" i="2"/>
  <c r="Q2405" i="2"/>
  <c r="P2405" i="2"/>
  <c r="O2405" i="2"/>
  <c r="N2405" i="2"/>
  <c r="G2405" i="2"/>
  <c r="R2404" i="2"/>
  <c r="Q2404" i="2"/>
  <c r="P2404" i="2"/>
  <c r="O2404" i="2"/>
  <c r="N2404" i="2"/>
  <c r="G2404" i="2"/>
  <c r="R2403" i="2"/>
  <c r="Q2403" i="2"/>
  <c r="P2403" i="2"/>
  <c r="O2403" i="2"/>
  <c r="N2403" i="2"/>
  <c r="G2403" i="2"/>
  <c r="R2402" i="2"/>
  <c r="Q2402" i="2"/>
  <c r="P2402" i="2"/>
  <c r="O2402" i="2"/>
  <c r="N2402" i="2"/>
  <c r="G2402" i="2"/>
  <c r="R2401" i="2"/>
  <c r="Q2401" i="2"/>
  <c r="P2401" i="2"/>
  <c r="O2401" i="2"/>
  <c r="N2401" i="2"/>
  <c r="G2401" i="2"/>
  <c r="R2400" i="2"/>
  <c r="Q2400" i="2"/>
  <c r="P2400" i="2"/>
  <c r="O2400" i="2"/>
  <c r="N2400" i="2"/>
  <c r="G2400" i="2"/>
  <c r="R2399" i="2"/>
  <c r="Q2399" i="2"/>
  <c r="P2399" i="2"/>
  <c r="O2399" i="2"/>
  <c r="N2399" i="2"/>
  <c r="G2399" i="2"/>
  <c r="R2398" i="2"/>
  <c r="Q2398" i="2"/>
  <c r="P2398" i="2"/>
  <c r="O2398" i="2"/>
  <c r="N2398" i="2"/>
  <c r="G2398" i="2"/>
  <c r="R2397" i="2"/>
  <c r="Q2397" i="2"/>
  <c r="P2397" i="2"/>
  <c r="O2397" i="2"/>
  <c r="N2397" i="2"/>
  <c r="G2397" i="2"/>
  <c r="R2396" i="2"/>
  <c r="Q2396" i="2"/>
  <c r="P2396" i="2"/>
  <c r="O2396" i="2"/>
  <c r="N2396" i="2"/>
  <c r="G2396" i="2"/>
  <c r="R2395" i="2"/>
  <c r="Q2395" i="2"/>
  <c r="P2395" i="2"/>
  <c r="O2395" i="2"/>
  <c r="N2395" i="2"/>
  <c r="G2395" i="2"/>
  <c r="R2394" i="2"/>
  <c r="Q2394" i="2"/>
  <c r="P2394" i="2"/>
  <c r="O2394" i="2"/>
  <c r="N2394" i="2"/>
  <c r="G2394" i="2"/>
  <c r="R2393" i="2"/>
  <c r="Q2393" i="2"/>
  <c r="P2393" i="2"/>
  <c r="O2393" i="2"/>
  <c r="N2393" i="2"/>
  <c r="G2393" i="2"/>
  <c r="R2392" i="2"/>
  <c r="Q2392" i="2"/>
  <c r="P2392" i="2"/>
  <c r="O2392" i="2"/>
  <c r="N2392" i="2"/>
  <c r="G2392" i="2"/>
  <c r="R2391" i="2"/>
  <c r="Q2391" i="2"/>
  <c r="P2391" i="2"/>
  <c r="O2391" i="2"/>
  <c r="N2391" i="2"/>
  <c r="G2391" i="2"/>
  <c r="R2390" i="2"/>
  <c r="Q2390" i="2"/>
  <c r="P2390" i="2"/>
  <c r="O2390" i="2"/>
  <c r="N2390" i="2"/>
  <c r="G2390" i="2"/>
  <c r="R2389" i="2"/>
  <c r="Q2389" i="2"/>
  <c r="P2389" i="2"/>
  <c r="O2389" i="2"/>
  <c r="N2389" i="2"/>
  <c r="G2389" i="2"/>
  <c r="R2388" i="2"/>
  <c r="Q2388" i="2"/>
  <c r="P2388" i="2"/>
  <c r="O2388" i="2"/>
  <c r="N2388" i="2"/>
  <c r="G2388" i="2"/>
  <c r="R2387" i="2"/>
  <c r="Q2387" i="2"/>
  <c r="P2387" i="2"/>
  <c r="O2387" i="2"/>
  <c r="N2387" i="2"/>
  <c r="G2387" i="2"/>
  <c r="R2386" i="2"/>
  <c r="Q2386" i="2"/>
  <c r="P2386" i="2"/>
  <c r="O2386" i="2"/>
  <c r="N2386" i="2"/>
  <c r="G2386" i="2"/>
  <c r="R2385" i="2"/>
  <c r="Q2385" i="2"/>
  <c r="P2385" i="2"/>
  <c r="O2385" i="2"/>
  <c r="N2385" i="2"/>
  <c r="G2385" i="2"/>
  <c r="R2384" i="2"/>
  <c r="Q2384" i="2"/>
  <c r="P2384" i="2"/>
  <c r="O2384" i="2"/>
  <c r="N2384" i="2"/>
  <c r="G2384" i="2"/>
  <c r="R2383" i="2"/>
  <c r="Q2383" i="2"/>
  <c r="P2383" i="2"/>
  <c r="O2383" i="2"/>
  <c r="N2383" i="2"/>
  <c r="G2383" i="2"/>
  <c r="R2382" i="2"/>
  <c r="Q2382" i="2"/>
  <c r="P2382" i="2"/>
  <c r="O2382" i="2"/>
  <c r="N2382" i="2"/>
  <c r="G2382" i="2"/>
  <c r="R2381" i="2"/>
  <c r="Q2381" i="2"/>
  <c r="P2381" i="2"/>
  <c r="O2381" i="2"/>
  <c r="N2381" i="2"/>
  <c r="G2381" i="2"/>
  <c r="R2380" i="2"/>
  <c r="Q2380" i="2"/>
  <c r="P2380" i="2"/>
  <c r="O2380" i="2"/>
  <c r="N2380" i="2"/>
  <c r="G2380" i="2"/>
  <c r="R2379" i="2"/>
  <c r="Q2379" i="2"/>
  <c r="P2379" i="2"/>
  <c r="O2379" i="2"/>
  <c r="N2379" i="2"/>
  <c r="G2379" i="2"/>
  <c r="R2378" i="2"/>
  <c r="Q2378" i="2"/>
  <c r="P2378" i="2"/>
  <c r="O2378" i="2"/>
  <c r="N2378" i="2"/>
  <c r="G2378" i="2"/>
  <c r="R2377" i="2"/>
  <c r="Q2377" i="2"/>
  <c r="P2377" i="2"/>
  <c r="O2377" i="2"/>
  <c r="N2377" i="2"/>
  <c r="G2377" i="2"/>
  <c r="R2376" i="2"/>
  <c r="Q2376" i="2"/>
  <c r="P2376" i="2"/>
  <c r="O2376" i="2"/>
  <c r="N2376" i="2"/>
  <c r="G2376" i="2"/>
  <c r="R2375" i="2"/>
  <c r="Q2375" i="2"/>
  <c r="P2375" i="2"/>
  <c r="O2375" i="2"/>
  <c r="N2375" i="2"/>
  <c r="G2375" i="2"/>
  <c r="R2374" i="2"/>
  <c r="Q2374" i="2"/>
  <c r="P2374" i="2"/>
  <c r="O2374" i="2"/>
  <c r="N2374" i="2"/>
  <c r="G2374" i="2"/>
  <c r="R2373" i="2"/>
  <c r="Q2373" i="2"/>
  <c r="P2373" i="2"/>
  <c r="O2373" i="2"/>
  <c r="N2373" i="2"/>
  <c r="G2373" i="2"/>
  <c r="R2372" i="2"/>
  <c r="Q2372" i="2"/>
  <c r="P2372" i="2"/>
  <c r="O2372" i="2"/>
  <c r="N2372" i="2"/>
  <c r="G2372" i="2"/>
  <c r="R2371" i="2"/>
  <c r="Q2371" i="2"/>
  <c r="P2371" i="2"/>
  <c r="O2371" i="2"/>
  <c r="N2371" i="2"/>
  <c r="G2371" i="2"/>
  <c r="R2370" i="2"/>
  <c r="Q2370" i="2"/>
  <c r="P2370" i="2"/>
  <c r="O2370" i="2"/>
  <c r="N2370" i="2"/>
  <c r="G2370" i="2"/>
  <c r="R2369" i="2"/>
  <c r="Q2369" i="2"/>
  <c r="P2369" i="2"/>
  <c r="O2369" i="2"/>
  <c r="N2369" i="2"/>
  <c r="G2369" i="2"/>
  <c r="R2368" i="2"/>
  <c r="Q2368" i="2"/>
  <c r="P2368" i="2"/>
  <c r="O2368" i="2"/>
  <c r="N2368" i="2"/>
  <c r="G2368" i="2"/>
  <c r="R2367" i="2"/>
  <c r="Q2367" i="2"/>
  <c r="P2367" i="2"/>
  <c r="O2367" i="2"/>
  <c r="N2367" i="2"/>
  <c r="G2367" i="2"/>
  <c r="R2366" i="2"/>
  <c r="Q2366" i="2"/>
  <c r="P2366" i="2"/>
  <c r="O2366" i="2"/>
  <c r="N2366" i="2"/>
  <c r="G2366" i="2"/>
  <c r="R2365" i="2"/>
  <c r="Q2365" i="2"/>
  <c r="P2365" i="2"/>
  <c r="O2365" i="2"/>
  <c r="N2365" i="2"/>
  <c r="G2365" i="2"/>
  <c r="R2364" i="2"/>
  <c r="Q2364" i="2"/>
  <c r="P2364" i="2"/>
  <c r="O2364" i="2"/>
  <c r="N2364" i="2"/>
  <c r="G2364" i="2"/>
  <c r="R2363" i="2"/>
  <c r="Q2363" i="2"/>
  <c r="P2363" i="2"/>
  <c r="O2363" i="2"/>
  <c r="N2363" i="2"/>
  <c r="G2363" i="2"/>
  <c r="R2362" i="2"/>
  <c r="Q2362" i="2"/>
  <c r="P2362" i="2"/>
  <c r="O2362" i="2"/>
  <c r="N2362" i="2"/>
  <c r="G2362" i="2"/>
  <c r="R2361" i="2"/>
  <c r="Q2361" i="2"/>
  <c r="P2361" i="2"/>
  <c r="O2361" i="2"/>
  <c r="N2361" i="2"/>
  <c r="G2361" i="2"/>
  <c r="R2360" i="2"/>
  <c r="Q2360" i="2"/>
  <c r="P2360" i="2"/>
  <c r="O2360" i="2"/>
  <c r="N2360" i="2"/>
  <c r="G2360" i="2"/>
  <c r="R2359" i="2"/>
  <c r="Q2359" i="2"/>
  <c r="P2359" i="2"/>
  <c r="O2359" i="2"/>
  <c r="N2359" i="2"/>
  <c r="G2359" i="2"/>
  <c r="R2358" i="2"/>
  <c r="Q2358" i="2"/>
  <c r="P2358" i="2"/>
  <c r="O2358" i="2"/>
  <c r="N2358" i="2"/>
  <c r="G2358" i="2"/>
  <c r="R2357" i="2"/>
  <c r="Q2357" i="2"/>
  <c r="P2357" i="2"/>
  <c r="O2357" i="2"/>
  <c r="N2357" i="2"/>
  <c r="G2357" i="2"/>
  <c r="R2356" i="2"/>
  <c r="Q2356" i="2"/>
  <c r="P2356" i="2"/>
  <c r="O2356" i="2"/>
  <c r="N2356" i="2"/>
  <c r="G2356" i="2"/>
  <c r="R2355" i="2"/>
  <c r="Q2355" i="2"/>
  <c r="P2355" i="2"/>
  <c r="O2355" i="2"/>
  <c r="N2355" i="2"/>
  <c r="G2355" i="2"/>
  <c r="R2354" i="2"/>
  <c r="Q2354" i="2"/>
  <c r="P2354" i="2"/>
  <c r="O2354" i="2"/>
  <c r="N2354" i="2"/>
  <c r="G2354" i="2"/>
  <c r="R2353" i="2"/>
  <c r="Q2353" i="2"/>
  <c r="P2353" i="2"/>
  <c r="O2353" i="2"/>
  <c r="N2353" i="2"/>
  <c r="G2353" i="2"/>
  <c r="R2352" i="2"/>
  <c r="Q2352" i="2"/>
  <c r="P2352" i="2"/>
  <c r="O2352" i="2"/>
  <c r="N2352" i="2"/>
  <c r="G2352" i="2"/>
  <c r="R2351" i="2"/>
  <c r="Q2351" i="2"/>
  <c r="P2351" i="2"/>
  <c r="O2351" i="2"/>
  <c r="N2351" i="2"/>
  <c r="G2351" i="2"/>
  <c r="R2350" i="2"/>
  <c r="Q2350" i="2"/>
  <c r="P2350" i="2"/>
  <c r="O2350" i="2"/>
  <c r="N2350" i="2"/>
  <c r="G2350" i="2"/>
  <c r="R2349" i="2"/>
  <c r="Q2349" i="2"/>
  <c r="P2349" i="2"/>
  <c r="O2349" i="2"/>
  <c r="N2349" i="2"/>
  <c r="G2349" i="2"/>
  <c r="R2348" i="2"/>
  <c r="Q2348" i="2"/>
  <c r="P2348" i="2"/>
  <c r="O2348" i="2"/>
  <c r="N2348" i="2"/>
  <c r="G2348" i="2"/>
  <c r="R2347" i="2"/>
  <c r="Q2347" i="2"/>
  <c r="P2347" i="2"/>
  <c r="O2347" i="2"/>
  <c r="N2347" i="2"/>
  <c r="G2347" i="2"/>
  <c r="R2346" i="2"/>
  <c r="Q2346" i="2"/>
  <c r="P2346" i="2"/>
  <c r="O2346" i="2"/>
  <c r="N2346" i="2"/>
  <c r="G2346" i="2"/>
  <c r="R2345" i="2"/>
  <c r="Q2345" i="2"/>
  <c r="P2345" i="2"/>
  <c r="O2345" i="2"/>
  <c r="N2345" i="2"/>
  <c r="G2345" i="2"/>
  <c r="R2344" i="2"/>
  <c r="Q2344" i="2"/>
  <c r="P2344" i="2"/>
  <c r="O2344" i="2"/>
  <c r="N2344" i="2"/>
  <c r="G2344" i="2"/>
  <c r="R2343" i="2"/>
  <c r="Q2343" i="2"/>
  <c r="P2343" i="2"/>
  <c r="O2343" i="2"/>
  <c r="N2343" i="2"/>
  <c r="G2343" i="2"/>
  <c r="R2342" i="2"/>
  <c r="Q2342" i="2"/>
  <c r="P2342" i="2"/>
  <c r="O2342" i="2"/>
  <c r="N2342" i="2"/>
  <c r="G2342" i="2"/>
  <c r="R2341" i="2"/>
  <c r="Q2341" i="2"/>
  <c r="P2341" i="2"/>
  <c r="O2341" i="2"/>
  <c r="N2341" i="2"/>
  <c r="G2341" i="2"/>
  <c r="R2340" i="2"/>
  <c r="Q2340" i="2"/>
  <c r="P2340" i="2"/>
  <c r="O2340" i="2"/>
  <c r="N2340" i="2"/>
  <c r="G2340" i="2"/>
  <c r="R2339" i="2"/>
  <c r="Q2339" i="2"/>
  <c r="P2339" i="2"/>
  <c r="O2339" i="2"/>
  <c r="N2339" i="2"/>
  <c r="G2339" i="2"/>
  <c r="R2338" i="2"/>
  <c r="Q2338" i="2"/>
  <c r="P2338" i="2"/>
  <c r="O2338" i="2"/>
  <c r="N2338" i="2"/>
  <c r="G2338" i="2"/>
  <c r="R2337" i="2"/>
  <c r="Q2337" i="2"/>
  <c r="P2337" i="2"/>
  <c r="O2337" i="2"/>
  <c r="N2337" i="2"/>
  <c r="G2337" i="2"/>
  <c r="R2336" i="2"/>
  <c r="Q2336" i="2"/>
  <c r="P2336" i="2"/>
  <c r="O2336" i="2"/>
  <c r="N2336" i="2"/>
  <c r="G2336" i="2"/>
  <c r="R2335" i="2"/>
  <c r="Q2335" i="2"/>
  <c r="P2335" i="2"/>
  <c r="O2335" i="2"/>
  <c r="N2335" i="2"/>
  <c r="G2335" i="2"/>
  <c r="R2334" i="2"/>
  <c r="Q2334" i="2"/>
  <c r="P2334" i="2"/>
  <c r="O2334" i="2"/>
  <c r="N2334" i="2"/>
  <c r="G2334" i="2"/>
  <c r="R2333" i="2"/>
  <c r="Q2333" i="2"/>
  <c r="P2333" i="2"/>
  <c r="O2333" i="2"/>
  <c r="N2333" i="2"/>
  <c r="G2333" i="2"/>
  <c r="R2332" i="2"/>
  <c r="Q2332" i="2"/>
  <c r="P2332" i="2"/>
  <c r="O2332" i="2"/>
  <c r="N2332" i="2"/>
  <c r="G2332" i="2"/>
  <c r="R2331" i="2"/>
  <c r="Q2331" i="2"/>
  <c r="P2331" i="2"/>
  <c r="O2331" i="2"/>
  <c r="N2331" i="2"/>
  <c r="G2331" i="2"/>
  <c r="R2330" i="2"/>
  <c r="Q2330" i="2"/>
  <c r="P2330" i="2"/>
  <c r="O2330" i="2"/>
  <c r="N2330" i="2"/>
  <c r="G2330" i="2"/>
  <c r="R2329" i="2"/>
  <c r="Q2329" i="2"/>
  <c r="P2329" i="2"/>
  <c r="O2329" i="2"/>
  <c r="N2329" i="2"/>
  <c r="G2329" i="2"/>
  <c r="R2328" i="2"/>
  <c r="Q2328" i="2"/>
  <c r="P2328" i="2"/>
  <c r="O2328" i="2"/>
  <c r="N2328" i="2"/>
  <c r="G2328" i="2"/>
  <c r="R2327" i="2"/>
  <c r="Q2327" i="2"/>
  <c r="P2327" i="2"/>
  <c r="O2327" i="2"/>
  <c r="N2327" i="2"/>
  <c r="G2327" i="2"/>
  <c r="R2326" i="2"/>
  <c r="Q2326" i="2"/>
  <c r="P2326" i="2"/>
  <c r="O2326" i="2"/>
  <c r="N2326" i="2"/>
  <c r="G2326" i="2"/>
  <c r="R2325" i="2"/>
  <c r="Q2325" i="2"/>
  <c r="P2325" i="2"/>
  <c r="O2325" i="2"/>
  <c r="N2325" i="2"/>
  <c r="G2325" i="2"/>
  <c r="R2324" i="2"/>
  <c r="Q2324" i="2"/>
  <c r="P2324" i="2"/>
  <c r="O2324" i="2"/>
  <c r="N2324" i="2"/>
  <c r="G2324" i="2"/>
  <c r="R2323" i="2"/>
  <c r="Q2323" i="2"/>
  <c r="P2323" i="2"/>
  <c r="O2323" i="2"/>
  <c r="N2323" i="2"/>
  <c r="G2323" i="2"/>
  <c r="R2322" i="2"/>
  <c r="Q2322" i="2"/>
  <c r="P2322" i="2"/>
  <c r="O2322" i="2"/>
  <c r="N2322" i="2"/>
  <c r="G2322" i="2"/>
  <c r="R2321" i="2"/>
  <c r="Q2321" i="2"/>
  <c r="P2321" i="2"/>
  <c r="O2321" i="2"/>
  <c r="N2321" i="2"/>
  <c r="G2321" i="2"/>
  <c r="R2320" i="2"/>
  <c r="Q2320" i="2"/>
  <c r="P2320" i="2"/>
  <c r="O2320" i="2"/>
  <c r="N2320" i="2"/>
  <c r="G2320" i="2"/>
  <c r="R2319" i="2"/>
  <c r="Q2319" i="2"/>
  <c r="P2319" i="2"/>
  <c r="O2319" i="2"/>
  <c r="N2319" i="2"/>
  <c r="G2319" i="2"/>
  <c r="R2318" i="2"/>
  <c r="Q2318" i="2"/>
  <c r="P2318" i="2"/>
  <c r="O2318" i="2"/>
  <c r="N2318" i="2"/>
  <c r="G2318" i="2"/>
  <c r="R2317" i="2"/>
  <c r="Q2317" i="2"/>
  <c r="P2317" i="2"/>
  <c r="O2317" i="2"/>
  <c r="N2317" i="2"/>
  <c r="G2317" i="2"/>
  <c r="R2316" i="2"/>
  <c r="Q2316" i="2"/>
  <c r="P2316" i="2"/>
  <c r="O2316" i="2"/>
  <c r="N2316" i="2"/>
  <c r="G2316" i="2"/>
  <c r="R2315" i="2"/>
  <c r="Q2315" i="2"/>
  <c r="P2315" i="2"/>
  <c r="O2315" i="2"/>
  <c r="N2315" i="2"/>
  <c r="G2315" i="2"/>
  <c r="R2314" i="2"/>
  <c r="Q2314" i="2"/>
  <c r="P2314" i="2"/>
  <c r="O2314" i="2"/>
  <c r="N2314" i="2"/>
  <c r="G2314" i="2"/>
  <c r="R2313" i="2"/>
  <c r="Q2313" i="2"/>
  <c r="P2313" i="2"/>
  <c r="O2313" i="2"/>
  <c r="N2313" i="2"/>
  <c r="G2313" i="2"/>
  <c r="R2312" i="2"/>
  <c r="Q2312" i="2"/>
  <c r="P2312" i="2"/>
  <c r="O2312" i="2"/>
  <c r="N2312" i="2"/>
  <c r="G2312" i="2"/>
  <c r="R2311" i="2"/>
  <c r="Q2311" i="2"/>
  <c r="P2311" i="2"/>
  <c r="O2311" i="2"/>
  <c r="N2311" i="2"/>
  <c r="G2311" i="2"/>
  <c r="R2310" i="2"/>
  <c r="Q2310" i="2"/>
  <c r="P2310" i="2"/>
  <c r="O2310" i="2"/>
  <c r="N2310" i="2"/>
  <c r="G2310" i="2"/>
  <c r="R2309" i="2"/>
  <c r="Q2309" i="2"/>
  <c r="P2309" i="2"/>
  <c r="O2309" i="2"/>
  <c r="N2309" i="2"/>
  <c r="G2309" i="2"/>
  <c r="R2308" i="2"/>
  <c r="Q2308" i="2"/>
  <c r="P2308" i="2"/>
  <c r="O2308" i="2"/>
  <c r="N2308" i="2"/>
  <c r="G2308" i="2"/>
  <c r="R2307" i="2"/>
  <c r="Q2307" i="2"/>
  <c r="P2307" i="2"/>
  <c r="O2307" i="2"/>
  <c r="N2307" i="2"/>
  <c r="G2307" i="2"/>
  <c r="R2306" i="2"/>
  <c r="Q2306" i="2"/>
  <c r="P2306" i="2"/>
  <c r="O2306" i="2"/>
  <c r="N2306" i="2"/>
  <c r="G2306" i="2"/>
  <c r="R2305" i="2"/>
  <c r="Q2305" i="2"/>
  <c r="P2305" i="2"/>
  <c r="O2305" i="2"/>
  <c r="N2305" i="2"/>
  <c r="G2305" i="2"/>
  <c r="R2304" i="2"/>
  <c r="Q2304" i="2"/>
  <c r="P2304" i="2"/>
  <c r="O2304" i="2"/>
  <c r="N2304" i="2"/>
  <c r="G2304" i="2"/>
  <c r="R2303" i="2"/>
  <c r="Q2303" i="2"/>
  <c r="P2303" i="2"/>
  <c r="O2303" i="2"/>
  <c r="N2303" i="2"/>
  <c r="G2303" i="2"/>
  <c r="R2302" i="2"/>
  <c r="Q2302" i="2"/>
  <c r="P2302" i="2"/>
  <c r="O2302" i="2"/>
  <c r="N2302" i="2"/>
  <c r="G2302" i="2"/>
  <c r="R2301" i="2"/>
  <c r="Q2301" i="2"/>
  <c r="P2301" i="2"/>
  <c r="O2301" i="2"/>
  <c r="N2301" i="2"/>
  <c r="G2301" i="2"/>
  <c r="R2300" i="2"/>
  <c r="Q2300" i="2"/>
  <c r="P2300" i="2"/>
  <c r="O2300" i="2"/>
  <c r="N2300" i="2"/>
  <c r="G2300" i="2"/>
  <c r="R2299" i="2"/>
  <c r="Q2299" i="2"/>
  <c r="P2299" i="2"/>
  <c r="O2299" i="2"/>
  <c r="N2299" i="2"/>
  <c r="G2299" i="2"/>
  <c r="R2298" i="2"/>
  <c r="Q2298" i="2"/>
  <c r="P2298" i="2"/>
  <c r="O2298" i="2"/>
  <c r="N2298" i="2"/>
  <c r="G2298" i="2"/>
  <c r="R2297" i="2"/>
  <c r="Q2297" i="2"/>
  <c r="P2297" i="2"/>
  <c r="O2297" i="2"/>
  <c r="N2297" i="2"/>
  <c r="G2297" i="2"/>
  <c r="R2296" i="2"/>
  <c r="Q2296" i="2"/>
  <c r="P2296" i="2"/>
  <c r="O2296" i="2"/>
  <c r="N2296" i="2"/>
  <c r="G2296" i="2"/>
  <c r="R2295" i="2"/>
  <c r="Q2295" i="2"/>
  <c r="P2295" i="2"/>
  <c r="O2295" i="2"/>
  <c r="N2295" i="2"/>
  <c r="G2295" i="2"/>
  <c r="R2294" i="2"/>
  <c r="Q2294" i="2"/>
  <c r="P2294" i="2"/>
  <c r="O2294" i="2"/>
  <c r="N2294" i="2"/>
  <c r="G2294" i="2"/>
  <c r="R2293" i="2"/>
  <c r="Q2293" i="2"/>
  <c r="P2293" i="2"/>
  <c r="O2293" i="2"/>
  <c r="N2293" i="2"/>
  <c r="G2293" i="2"/>
  <c r="R2292" i="2"/>
  <c r="Q2292" i="2"/>
  <c r="P2292" i="2"/>
  <c r="O2292" i="2"/>
  <c r="N2292" i="2"/>
  <c r="G2292" i="2"/>
  <c r="R2291" i="2"/>
  <c r="Q2291" i="2"/>
  <c r="P2291" i="2"/>
  <c r="O2291" i="2"/>
  <c r="N2291" i="2"/>
  <c r="G2291" i="2"/>
  <c r="R2290" i="2"/>
  <c r="Q2290" i="2"/>
  <c r="P2290" i="2"/>
  <c r="O2290" i="2"/>
  <c r="N2290" i="2"/>
  <c r="G2290" i="2"/>
  <c r="R2289" i="2"/>
  <c r="Q2289" i="2"/>
  <c r="P2289" i="2"/>
  <c r="O2289" i="2"/>
  <c r="N2289" i="2"/>
  <c r="G2289" i="2"/>
  <c r="R2288" i="2"/>
  <c r="Q2288" i="2"/>
  <c r="P2288" i="2"/>
  <c r="O2288" i="2"/>
  <c r="N2288" i="2"/>
  <c r="G2288" i="2"/>
  <c r="R2287" i="2"/>
  <c r="Q2287" i="2"/>
  <c r="P2287" i="2"/>
  <c r="O2287" i="2"/>
  <c r="N2287" i="2"/>
  <c r="G2287" i="2"/>
  <c r="R2286" i="2"/>
  <c r="Q2286" i="2"/>
  <c r="P2286" i="2"/>
  <c r="O2286" i="2"/>
  <c r="N2286" i="2"/>
  <c r="G2286" i="2"/>
  <c r="R2285" i="2"/>
  <c r="Q2285" i="2"/>
  <c r="P2285" i="2"/>
  <c r="O2285" i="2"/>
  <c r="N2285" i="2"/>
  <c r="G2285" i="2"/>
  <c r="R2284" i="2"/>
  <c r="Q2284" i="2"/>
  <c r="P2284" i="2"/>
  <c r="O2284" i="2"/>
  <c r="N2284" i="2"/>
  <c r="G2284" i="2"/>
  <c r="R2283" i="2"/>
  <c r="Q2283" i="2"/>
  <c r="P2283" i="2"/>
  <c r="O2283" i="2"/>
  <c r="N2283" i="2"/>
  <c r="G2283" i="2"/>
  <c r="R2282" i="2"/>
  <c r="Q2282" i="2"/>
  <c r="P2282" i="2"/>
  <c r="O2282" i="2"/>
  <c r="N2282" i="2"/>
  <c r="G2282" i="2"/>
  <c r="R2281" i="2"/>
  <c r="Q2281" i="2"/>
  <c r="P2281" i="2"/>
  <c r="O2281" i="2"/>
  <c r="N2281" i="2"/>
  <c r="G2281" i="2"/>
  <c r="R2280" i="2"/>
  <c r="Q2280" i="2"/>
  <c r="P2280" i="2"/>
  <c r="O2280" i="2"/>
  <c r="N2280" i="2"/>
  <c r="G2280" i="2"/>
  <c r="R2279" i="2"/>
  <c r="Q2279" i="2"/>
  <c r="P2279" i="2"/>
  <c r="O2279" i="2"/>
  <c r="N2279" i="2"/>
  <c r="G2279" i="2"/>
  <c r="R2278" i="2"/>
  <c r="Q2278" i="2"/>
  <c r="P2278" i="2"/>
  <c r="O2278" i="2"/>
  <c r="N2278" i="2"/>
  <c r="G2278" i="2"/>
  <c r="R2277" i="2"/>
  <c r="Q2277" i="2"/>
  <c r="P2277" i="2"/>
  <c r="O2277" i="2"/>
  <c r="N2277" i="2"/>
  <c r="G2277" i="2"/>
  <c r="R2276" i="2"/>
  <c r="Q2276" i="2"/>
  <c r="P2276" i="2"/>
  <c r="O2276" i="2"/>
  <c r="N2276" i="2"/>
  <c r="G2276" i="2"/>
  <c r="R2275" i="2"/>
  <c r="Q2275" i="2"/>
  <c r="P2275" i="2"/>
  <c r="O2275" i="2"/>
  <c r="N2275" i="2"/>
  <c r="G2275" i="2"/>
  <c r="R2274" i="2"/>
  <c r="Q2274" i="2"/>
  <c r="P2274" i="2"/>
  <c r="O2274" i="2"/>
  <c r="N2274" i="2"/>
  <c r="G2274" i="2"/>
  <c r="R2273" i="2"/>
  <c r="Q2273" i="2"/>
  <c r="P2273" i="2"/>
  <c r="O2273" i="2"/>
  <c r="N2273" i="2"/>
  <c r="G2273" i="2"/>
  <c r="R2272" i="2"/>
  <c r="Q2272" i="2"/>
  <c r="P2272" i="2"/>
  <c r="O2272" i="2"/>
  <c r="N2272" i="2"/>
  <c r="G2272" i="2"/>
  <c r="R2271" i="2"/>
  <c r="Q2271" i="2"/>
  <c r="P2271" i="2"/>
  <c r="O2271" i="2"/>
  <c r="N2271" i="2"/>
  <c r="G2271" i="2"/>
  <c r="R2270" i="2"/>
  <c r="Q2270" i="2"/>
  <c r="P2270" i="2"/>
  <c r="O2270" i="2"/>
  <c r="N2270" i="2"/>
  <c r="G2270" i="2"/>
  <c r="R2269" i="2"/>
  <c r="Q2269" i="2"/>
  <c r="P2269" i="2"/>
  <c r="O2269" i="2"/>
  <c r="N2269" i="2"/>
  <c r="G2269" i="2"/>
  <c r="R2268" i="2"/>
  <c r="Q2268" i="2"/>
  <c r="P2268" i="2"/>
  <c r="O2268" i="2"/>
  <c r="N2268" i="2"/>
  <c r="G2268" i="2"/>
  <c r="R2267" i="2"/>
  <c r="Q2267" i="2"/>
  <c r="P2267" i="2"/>
  <c r="O2267" i="2"/>
  <c r="N2267" i="2"/>
  <c r="G2267" i="2"/>
  <c r="R2266" i="2"/>
  <c r="Q2266" i="2"/>
  <c r="P2266" i="2"/>
  <c r="O2266" i="2"/>
  <c r="N2266" i="2"/>
  <c r="G2266" i="2"/>
  <c r="R2265" i="2"/>
  <c r="Q2265" i="2"/>
  <c r="P2265" i="2"/>
  <c r="O2265" i="2"/>
  <c r="N2265" i="2"/>
  <c r="G2265" i="2"/>
  <c r="R2264" i="2"/>
  <c r="Q2264" i="2"/>
  <c r="P2264" i="2"/>
  <c r="O2264" i="2"/>
  <c r="N2264" i="2"/>
  <c r="G2264" i="2"/>
  <c r="R2263" i="2"/>
  <c r="Q2263" i="2"/>
  <c r="P2263" i="2"/>
  <c r="O2263" i="2"/>
  <c r="N2263" i="2"/>
  <c r="G2263" i="2"/>
  <c r="R2262" i="2"/>
  <c r="Q2262" i="2"/>
  <c r="P2262" i="2"/>
  <c r="O2262" i="2"/>
  <c r="N2262" i="2"/>
  <c r="G2262" i="2"/>
  <c r="R2261" i="2"/>
  <c r="Q2261" i="2"/>
  <c r="P2261" i="2"/>
  <c r="O2261" i="2"/>
  <c r="N2261" i="2"/>
  <c r="G2261" i="2"/>
  <c r="R2260" i="2"/>
  <c r="Q2260" i="2"/>
  <c r="P2260" i="2"/>
  <c r="O2260" i="2"/>
  <c r="N2260" i="2"/>
  <c r="G2260" i="2"/>
  <c r="R2259" i="2"/>
  <c r="Q2259" i="2"/>
  <c r="P2259" i="2"/>
  <c r="O2259" i="2"/>
  <c r="N2259" i="2"/>
  <c r="G2259" i="2"/>
  <c r="R2258" i="2"/>
  <c r="Q2258" i="2"/>
  <c r="P2258" i="2"/>
  <c r="O2258" i="2"/>
  <c r="N2258" i="2"/>
  <c r="G2258" i="2"/>
  <c r="R2257" i="2"/>
  <c r="Q2257" i="2"/>
  <c r="P2257" i="2"/>
  <c r="O2257" i="2"/>
  <c r="N2257" i="2"/>
  <c r="G2257" i="2"/>
  <c r="R2256" i="2"/>
  <c r="Q2256" i="2"/>
  <c r="P2256" i="2"/>
  <c r="O2256" i="2"/>
  <c r="N2256" i="2"/>
  <c r="G2256" i="2"/>
  <c r="R2255" i="2"/>
  <c r="Q2255" i="2"/>
  <c r="P2255" i="2"/>
  <c r="O2255" i="2"/>
  <c r="N2255" i="2"/>
  <c r="G2255" i="2"/>
  <c r="R2254" i="2"/>
  <c r="Q2254" i="2"/>
  <c r="P2254" i="2"/>
  <c r="O2254" i="2"/>
  <c r="N2254" i="2"/>
  <c r="G2254" i="2"/>
  <c r="R2253" i="2"/>
  <c r="Q2253" i="2"/>
  <c r="P2253" i="2"/>
  <c r="O2253" i="2"/>
  <c r="N2253" i="2"/>
  <c r="G2253" i="2"/>
  <c r="R2252" i="2"/>
  <c r="Q2252" i="2"/>
  <c r="P2252" i="2"/>
  <c r="O2252" i="2"/>
  <c r="N2252" i="2"/>
  <c r="G2252" i="2"/>
  <c r="R2251" i="2"/>
  <c r="Q2251" i="2"/>
  <c r="P2251" i="2"/>
  <c r="O2251" i="2"/>
  <c r="N2251" i="2"/>
  <c r="G2251" i="2"/>
  <c r="R2250" i="2"/>
  <c r="Q2250" i="2"/>
  <c r="P2250" i="2"/>
  <c r="O2250" i="2"/>
  <c r="N2250" i="2"/>
  <c r="G2250" i="2"/>
  <c r="R2249" i="2"/>
  <c r="Q2249" i="2"/>
  <c r="P2249" i="2"/>
  <c r="O2249" i="2"/>
  <c r="N2249" i="2"/>
  <c r="G2249" i="2"/>
  <c r="R2248" i="2"/>
  <c r="Q2248" i="2"/>
  <c r="P2248" i="2"/>
  <c r="O2248" i="2"/>
  <c r="N2248" i="2"/>
  <c r="G2248" i="2"/>
  <c r="R2247" i="2"/>
  <c r="Q2247" i="2"/>
  <c r="P2247" i="2"/>
  <c r="O2247" i="2"/>
  <c r="N2247" i="2"/>
  <c r="G2247" i="2"/>
  <c r="R2246" i="2"/>
  <c r="Q2246" i="2"/>
  <c r="P2246" i="2"/>
  <c r="O2246" i="2"/>
  <c r="N2246" i="2"/>
  <c r="G2246" i="2"/>
  <c r="R2245" i="2"/>
  <c r="Q2245" i="2"/>
  <c r="P2245" i="2"/>
  <c r="O2245" i="2"/>
  <c r="N2245" i="2"/>
  <c r="G2245" i="2"/>
  <c r="R2244" i="2"/>
  <c r="Q2244" i="2"/>
  <c r="P2244" i="2"/>
  <c r="O2244" i="2"/>
  <c r="N2244" i="2"/>
  <c r="G2244" i="2"/>
  <c r="R2243" i="2"/>
  <c r="Q2243" i="2"/>
  <c r="P2243" i="2"/>
  <c r="O2243" i="2"/>
  <c r="N2243" i="2"/>
  <c r="G2243" i="2"/>
  <c r="R2242" i="2"/>
  <c r="Q2242" i="2"/>
  <c r="P2242" i="2"/>
  <c r="O2242" i="2"/>
  <c r="N2242" i="2"/>
  <c r="G2242" i="2"/>
  <c r="R2241" i="2"/>
  <c r="Q2241" i="2"/>
  <c r="P2241" i="2"/>
  <c r="O2241" i="2"/>
  <c r="N2241" i="2"/>
  <c r="G2241" i="2"/>
  <c r="R2240" i="2"/>
  <c r="Q2240" i="2"/>
  <c r="P2240" i="2"/>
  <c r="O2240" i="2"/>
  <c r="N2240" i="2"/>
  <c r="G2240" i="2"/>
  <c r="R2239" i="2"/>
  <c r="Q2239" i="2"/>
  <c r="P2239" i="2"/>
  <c r="O2239" i="2"/>
  <c r="N2239" i="2"/>
  <c r="G2239" i="2"/>
  <c r="R2238" i="2"/>
  <c r="Q2238" i="2"/>
  <c r="P2238" i="2"/>
  <c r="O2238" i="2"/>
  <c r="N2238" i="2"/>
  <c r="G2238" i="2"/>
  <c r="R2237" i="2"/>
  <c r="Q2237" i="2"/>
  <c r="P2237" i="2"/>
  <c r="O2237" i="2"/>
  <c r="N2237" i="2"/>
  <c r="G2237" i="2"/>
  <c r="R2236" i="2"/>
  <c r="Q2236" i="2"/>
  <c r="P2236" i="2"/>
  <c r="O2236" i="2"/>
  <c r="N2236" i="2"/>
  <c r="G2236" i="2"/>
  <c r="R2235" i="2"/>
  <c r="Q2235" i="2"/>
  <c r="P2235" i="2"/>
  <c r="O2235" i="2"/>
  <c r="N2235" i="2"/>
  <c r="G2235" i="2"/>
  <c r="R2234" i="2"/>
  <c r="Q2234" i="2"/>
  <c r="P2234" i="2"/>
  <c r="O2234" i="2"/>
  <c r="N2234" i="2"/>
  <c r="G2234" i="2"/>
  <c r="R2233" i="2"/>
  <c r="Q2233" i="2"/>
  <c r="P2233" i="2"/>
  <c r="O2233" i="2"/>
  <c r="N2233" i="2"/>
  <c r="G2233" i="2"/>
  <c r="R2232" i="2"/>
  <c r="Q2232" i="2"/>
  <c r="P2232" i="2"/>
  <c r="O2232" i="2"/>
  <c r="N2232" i="2"/>
  <c r="G2232" i="2"/>
  <c r="R2231" i="2"/>
  <c r="Q2231" i="2"/>
  <c r="P2231" i="2"/>
  <c r="O2231" i="2"/>
  <c r="N2231" i="2"/>
  <c r="G2231" i="2"/>
  <c r="R2230" i="2"/>
  <c r="Q2230" i="2"/>
  <c r="P2230" i="2"/>
  <c r="O2230" i="2"/>
  <c r="N2230" i="2"/>
  <c r="G2230" i="2"/>
  <c r="R2229" i="2"/>
  <c r="Q2229" i="2"/>
  <c r="P2229" i="2"/>
  <c r="O2229" i="2"/>
  <c r="N2229" i="2"/>
  <c r="G2229" i="2"/>
  <c r="R2228" i="2"/>
  <c r="Q2228" i="2"/>
  <c r="P2228" i="2"/>
  <c r="O2228" i="2"/>
  <c r="N2228" i="2"/>
  <c r="G2228" i="2"/>
  <c r="R2227" i="2"/>
  <c r="Q2227" i="2"/>
  <c r="P2227" i="2"/>
  <c r="O2227" i="2"/>
  <c r="N2227" i="2"/>
  <c r="G2227" i="2"/>
  <c r="R2226" i="2"/>
  <c r="Q2226" i="2"/>
  <c r="P2226" i="2"/>
  <c r="O2226" i="2"/>
  <c r="N2226" i="2"/>
  <c r="G2226" i="2"/>
  <c r="R2225" i="2"/>
  <c r="Q2225" i="2"/>
  <c r="P2225" i="2"/>
  <c r="O2225" i="2"/>
  <c r="N2225" i="2"/>
  <c r="G2225" i="2"/>
  <c r="R2224" i="2"/>
  <c r="Q2224" i="2"/>
  <c r="P2224" i="2"/>
  <c r="O2224" i="2"/>
  <c r="N2224" i="2"/>
  <c r="G2224" i="2"/>
  <c r="R2223" i="2"/>
  <c r="Q2223" i="2"/>
  <c r="P2223" i="2"/>
  <c r="O2223" i="2"/>
  <c r="N2223" i="2"/>
  <c r="G2223" i="2"/>
  <c r="R2222" i="2"/>
  <c r="Q2222" i="2"/>
  <c r="P2222" i="2"/>
  <c r="O2222" i="2"/>
  <c r="N2222" i="2"/>
  <c r="G2222" i="2"/>
  <c r="R2221" i="2"/>
  <c r="Q2221" i="2"/>
  <c r="P2221" i="2"/>
  <c r="O2221" i="2"/>
  <c r="N2221" i="2"/>
  <c r="G2221" i="2"/>
  <c r="R2220" i="2"/>
  <c r="Q2220" i="2"/>
  <c r="P2220" i="2"/>
  <c r="O2220" i="2"/>
  <c r="N2220" i="2"/>
  <c r="G2220" i="2"/>
  <c r="R2219" i="2"/>
  <c r="Q2219" i="2"/>
  <c r="P2219" i="2"/>
  <c r="O2219" i="2"/>
  <c r="N2219" i="2"/>
  <c r="G2219" i="2"/>
  <c r="R2218" i="2"/>
  <c r="Q2218" i="2"/>
  <c r="P2218" i="2"/>
  <c r="O2218" i="2"/>
  <c r="N2218" i="2"/>
  <c r="G2218" i="2"/>
  <c r="R2217" i="2"/>
  <c r="Q2217" i="2"/>
  <c r="P2217" i="2"/>
  <c r="O2217" i="2"/>
  <c r="N2217" i="2"/>
  <c r="G2217" i="2"/>
  <c r="R2216" i="2"/>
  <c r="Q2216" i="2"/>
  <c r="P2216" i="2"/>
  <c r="O2216" i="2"/>
  <c r="N2216" i="2"/>
  <c r="G2216" i="2"/>
  <c r="R2215" i="2"/>
  <c r="Q2215" i="2"/>
  <c r="P2215" i="2"/>
  <c r="O2215" i="2"/>
  <c r="N2215" i="2"/>
  <c r="G2215" i="2"/>
  <c r="R2214" i="2"/>
  <c r="Q2214" i="2"/>
  <c r="P2214" i="2"/>
  <c r="O2214" i="2"/>
  <c r="N2214" i="2"/>
  <c r="G2214" i="2"/>
  <c r="R2213" i="2"/>
  <c r="Q2213" i="2"/>
  <c r="P2213" i="2"/>
  <c r="O2213" i="2"/>
  <c r="N2213" i="2"/>
  <c r="G2213" i="2"/>
  <c r="R2212" i="2"/>
  <c r="Q2212" i="2"/>
  <c r="P2212" i="2"/>
  <c r="O2212" i="2"/>
  <c r="N2212" i="2"/>
  <c r="G2212" i="2"/>
  <c r="R2211" i="2"/>
  <c r="Q2211" i="2"/>
  <c r="P2211" i="2"/>
  <c r="O2211" i="2"/>
  <c r="N2211" i="2"/>
  <c r="G2211" i="2"/>
  <c r="R2210" i="2"/>
  <c r="Q2210" i="2"/>
  <c r="P2210" i="2"/>
  <c r="O2210" i="2"/>
  <c r="N2210" i="2"/>
  <c r="G2210" i="2"/>
  <c r="R2209" i="2"/>
  <c r="Q2209" i="2"/>
  <c r="P2209" i="2"/>
  <c r="O2209" i="2"/>
  <c r="N2209" i="2"/>
  <c r="G2209" i="2"/>
  <c r="R2208" i="2"/>
  <c r="Q2208" i="2"/>
  <c r="P2208" i="2"/>
  <c r="O2208" i="2"/>
  <c r="N2208" i="2"/>
  <c r="G2208" i="2"/>
  <c r="R2207" i="2"/>
  <c r="Q2207" i="2"/>
  <c r="P2207" i="2"/>
  <c r="O2207" i="2"/>
  <c r="N2207" i="2"/>
  <c r="G2207" i="2"/>
  <c r="R2206" i="2"/>
  <c r="Q2206" i="2"/>
  <c r="P2206" i="2"/>
  <c r="O2206" i="2"/>
  <c r="N2206" i="2"/>
  <c r="G2206" i="2"/>
  <c r="R2205" i="2"/>
  <c r="Q2205" i="2"/>
  <c r="P2205" i="2"/>
  <c r="O2205" i="2"/>
  <c r="N2205" i="2"/>
  <c r="G2205" i="2"/>
  <c r="R2204" i="2"/>
  <c r="Q2204" i="2"/>
  <c r="P2204" i="2"/>
  <c r="O2204" i="2"/>
  <c r="N2204" i="2"/>
  <c r="G2204" i="2"/>
  <c r="R2203" i="2"/>
  <c r="Q2203" i="2"/>
  <c r="P2203" i="2"/>
  <c r="O2203" i="2"/>
  <c r="N2203" i="2"/>
  <c r="G2203" i="2"/>
  <c r="R2202" i="2"/>
  <c r="Q2202" i="2"/>
  <c r="P2202" i="2"/>
  <c r="O2202" i="2"/>
  <c r="N2202" i="2"/>
  <c r="G2202" i="2"/>
  <c r="R2201" i="2"/>
  <c r="Q2201" i="2"/>
  <c r="P2201" i="2"/>
  <c r="O2201" i="2"/>
  <c r="N2201" i="2"/>
  <c r="G2201" i="2"/>
  <c r="R2200" i="2"/>
  <c r="Q2200" i="2"/>
  <c r="P2200" i="2"/>
  <c r="O2200" i="2"/>
  <c r="N2200" i="2"/>
  <c r="G2200" i="2"/>
  <c r="R2199" i="2"/>
  <c r="Q2199" i="2"/>
  <c r="P2199" i="2"/>
  <c r="O2199" i="2"/>
  <c r="N2199" i="2"/>
  <c r="G2199" i="2"/>
  <c r="R2198" i="2"/>
  <c r="Q2198" i="2"/>
  <c r="P2198" i="2"/>
  <c r="O2198" i="2"/>
  <c r="N2198" i="2"/>
  <c r="G2198" i="2"/>
  <c r="R2197" i="2"/>
  <c r="Q2197" i="2"/>
  <c r="P2197" i="2"/>
  <c r="O2197" i="2"/>
  <c r="N2197" i="2"/>
  <c r="G2197" i="2"/>
  <c r="R2196" i="2"/>
  <c r="Q2196" i="2"/>
  <c r="P2196" i="2"/>
  <c r="O2196" i="2"/>
  <c r="N2196" i="2"/>
  <c r="G2196" i="2"/>
  <c r="R2195" i="2"/>
  <c r="Q2195" i="2"/>
  <c r="P2195" i="2"/>
  <c r="O2195" i="2"/>
  <c r="N2195" i="2"/>
  <c r="G2195" i="2"/>
  <c r="R2194" i="2"/>
  <c r="Q2194" i="2"/>
  <c r="P2194" i="2"/>
  <c r="O2194" i="2"/>
  <c r="N2194" i="2"/>
  <c r="G2194" i="2"/>
  <c r="R2193" i="2"/>
  <c r="Q2193" i="2"/>
  <c r="P2193" i="2"/>
  <c r="O2193" i="2"/>
  <c r="N2193" i="2"/>
  <c r="G2193" i="2"/>
  <c r="R2192" i="2"/>
  <c r="Q2192" i="2"/>
  <c r="P2192" i="2"/>
  <c r="O2192" i="2"/>
  <c r="N2192" i="2"/>
  <c r="G2192" i="2"/>
  <c r="R2191" i="2"/>
  <c r="Q2191" i="2"/>
  <c r="P2191" i="2"/>
  <c r="O2191" i="2"/>
  <c r="N2191" i="2"/>
  <c r="G2191" i="2"/>
  <c r="R2190" i="2"/>
  <c r="Q2190" i="2"/>
  <c r="P2190" i="2"/>
  <c r="O2190" i="2"/>
  <c r="N2190" i="2"/>
  <c r="G2190" i="2"/>
  <c r="R2189" i="2"/>
  <c r="Q2189" i="2"/>
  <c r="P2189" i="2"/>
  <c r="O2189" i="2"/>
  <c r="N2189" i="2"/>
  <c r="G2189" i="2"/>
  <c r="R2188" i="2"/>
  <c r="Q2188" i="2"/>
  <c r="P2188" i="2"/>
  <c r="O2188" i="2"/>
  <c r="N2188" i="2"/>
  <c r="G2188" i="2"/>
  <c r="R2187" i="2"/>
  <c r="Q2187" i="2"/>
  <c r="P2187" i="2"/>
  <c r="O2187" i="2"/>
  <c r="N2187" i="2"/>
  <c r="G2187" i="2"/>
  <c r="R2186" i="2"/>
  <c r="Q2186" i="2"/>
  <c r="P2186" i="2"/>
  <c r="O2186" i="2"/>
  <c r="N2186" i="2"/>
  <c r="G2186" i="2"/>
  <c r="R2185" i="2"/>
  <c r="Q2185" i="2"/>
  <c r="P2185" i="2"/>
  <c r="O2185" i="2"/>
  <c r="N2185" i="2"/>
  <c r="G2185" i="2"/>
  <c r="R2184" i="2"/>
  <c r="Q2184" i="2"/>
  <c r="P2184" i="2"/>
  <c r="O2184" i="2"/>
  <c r="N2184" i="2"/>
  <c r="G2184" i="2"/>
  <c r="R2183" i="2"/>
  <c r="Q2183" i="2"/>
  <c r="P2183" i="2"/>
  <c r="O2183" i="2"/>
  <c r="N2183" i="2"/>
  <c r="G2183" i="2"/>
  <c r="R2182" i="2"/>
  <c r="Q2182" i="2"/>
  <c r="P2182" i="2"/>
  <c r="O2182" i="2"/>
  <c r="N2182" i="2"/>
  <c r="G2182" i="2"/>
  <c r="R2181" i="2"/>
  <c r="Q2181" i="2"/>
  <c r="P2181" i="2"/>
  <c r="O2181" i="2"/>
  <c r="N2181" i="2"/>
  <c r="G2181" i="2"/>
  <c r="R2180" i="2"/>
  <c r="Q2180" i="2"/>
  <c r="P2180" i="2"/>
  <c r="O2180" i="2"/>
  <c r="N2180" i="2"/>
  <c r="G2180" i="2"/>
  <c r="R2179" i="2"/>
  <c r="Q2179" i="2"/>
  <c r="P2179" i="2"/>
  <c r="O2179" i="2"/>
  <c r="N2179" i="2"/>
  <c r="G2179" i="2"/>
  <c r="R2178" i="2"/>
  <c r="Q2178" i="2"/>
  <c r="P2178" i="2"/>
  <c r="O2178" i="2"/>
  <c r="N2178" i="2"/>
  <c r="G2178" i="2"/>
  <c r="R2177" i="2"/>
  <c r="Q2177" i="2"/>
  <c r="P2177" i="2"/>
  <c r="O2177" i="2"/>
  <c r="N2177" i="2"/>
  <c r="G2177" i="2"/>
  <c r="R2176" i="2"/>
  <c r="Q2176" i="2"/>
  <c r="P2176" i="2"/>
  <c r="O2176" i="2"/>
  <c r="N2176" i="2"/>
  <c r="G2176" i="2"/>
  <c r="R2175" i="2"/>
  <c r="Q2175" i="2"/>
  <c r="P2175" i="2"/>
  <c r="O2175" i="2"/>
  <c r="N2175" i="2"/>
  <c r="G2175" i="2"/>
  <c r="R2174" i="2"/>
  <c r="Q2174" i="2"/>
  <c r="P2174" i="2"/>
  <c r="O2174" i="2"/>
  <c r="N2174" i="2"/>
  <c r="G2174" i="2"/>
  <c r="R2173" i="2"/>
  <c r="Q2173" i="2"/>
  <c r="P2173" i="2"/>
  <c r="O2173" i="2"/>
  <c r="N2173" i="2"/>
  <c r="G2173" i="2"/>
  <c r="R2172" i="2"/>
  <c r="Q2172" i="2"/>
  <c r="P2172" i="2"/>
  <c r="O2172" i="2"/>
  <c r="N2172" i="2"/>
  <c r="G2172" i="2"/>
  <c r="R2171" i="2"/>
  <c r="Q2171" i="2"/>
  <c r="P2171" i="2"/>
  <c r="O2171" i="2"/>
  <c r="N2171" i="2"/>
  <c r="G2171" i="2"/>
  <c r="R2170" i="2"/>
  <c r="Q2170" i="2"/>
  <c r="P2170" i="2"/>
  <c r="O2170" i="2"/>
  <c r="N2170" i="2"/>
  <c r="G2170" i="2"/>
  <c r="R2169" i="2"/>
  <c r="Q2169" i="2"/>
  <c r="P2169" i="2"/>
  <c r="O2169" i="2"/>
  <c r="N2169" i="2"/>
  <c r="G2169" i="2"/>
  <c r="R2168" i="2"/>
  <c r="Q2168" i="2"/>
  <c r="P2168" i="2"/>
  <c r="O2168" i="2"/>
  <c r="N2168" i="2"/>
  <c r="G2168" i="2"/>
  <c r="R2167" i="2"/>
  <c r="Q2167" i="2"/>
  <c r="P2167" i="2"/>
  <c r="O2167" i="2"/>
  <c r="N2167" i="2"/>
  <c r="G2167" i="2"/>
  <c r="R2166" i="2"/>
  <c r="Q2166" i="2"/>
  <c r="P2166" i="2"/>
  <c r="O2166" i="2"/>
  <c r="N2166" i="2"/>
  <c r="G2166" i="2"/>
  <c r="R2165" i="2"/>
  <c r="Q2165" i="2"/>
  <c r="P2165" i="2"/>
  <c r="O2165" i="2"/>
  <c r="N2165" i="2"/>
  <c r="G2165" i="2"/>
  <c r="R2164" i="2"/>
  <c r="Q2164" i="2"/>
  <c r="P2164" i="2"/>
  <c r="O2164" i="2"/>
  <c r="N2164" i="2"/>
  <c r="G2164" i="2"/>
  <c r="R2163" i="2"/>
  <c r="Q2163" i="2"/>
  <c r="P2163" i="2"/>
  <c r="O2163" i="2"/>
  <c r="N2163" i="2"/>
  <c r="G2163" i="2"/>
  <c r="R2162" i="2"/>
  <c r="Q2162" i="2"/>
  <c r="P2162" i="2"/>
  <c r="O2162" i="2"/>
  <c r="N2162" i="2"/>
  <c r="G2162" i="2"/>
  <c r="R2161" i="2"/>
  <c r="Q2161" i="2"/>
  <c r="P2161" i="2"/>
  <c r="O2161" i="2"/>
  <c r="N2161" i="2"/>
  <c r="G2161" i="2"/>
  <c r="R2160" i="2"/>
  <c r="Q2160" i="2"/>
  <c r="P2160" i="2"/>
  <c r="O2160" i="2"/>
  <c r="N2160" i="2"/>
  <c r="G2160" i="2"/>
  <c r="R2159" i="2"/>
  <c r="Q2159" i="2"/>
  <c r="P2159" i="2"/>
  <c r="O2159" i="2"/>
  <c r="N2159" i="2"/>
  <c r="G2159" i="2"/>
  <c r="R2158" i="2"/>
  <c r="Q2158" i="2"/>
  <c r="P2158" i="2"/>
  <c r="O2158" i="2"/>
  <c r="N2158" i="2"/>
  <c r="G2158" i="2"/>
  <c r="R2157" i="2"/>
  <c r="Q2157" i="2"/>
  <c r="P2157" i="2"/>
  <c r="O2157" i="2"/>
  <c r="N2157" i="2"/>
  <c r="G2157" i="2"/>
  <c r="R2156" i="2"/>
  <c r="Q2156" i="2"/>
  <c r="P2156" i="2"/>
  <c r="O2156" i="2"/>
  <c r="N2156" i="2"/>
  <c r="G2156" i="2"/>
  <c r="R2155" i="2"/>
  <c r="Q2155" i="2"/>
  <c r="P2155" i="2"/>
  <c r="O2155" i="2"/>
  <c r="N2155" i="2"/>
  <c r="G2155" i="2"/>
  <c r="R2154" i="2"/>
  <c r="Q2154" i="2"/>
  <c r="P2154" i="2"/>
  <c r="O2154" i="2"/>
  <c r="N2154" i="2"/>
  <c r="G2154" i="2"/>
  <c r="R2153" i="2"/>
  <c r="Q2153" i="2"/>
  <c r="P2153" i="2"/>
  <c r="O2153" i="2"/>
  <c r="N2153" i="2"/>
  <c r="G2153" i="2"/>
  <c r="R2152" i="2"/>
  <c r="Q2152" i="2"/>
  <c r="P2152" i="2"/>
  <c r="O2152" i="2"/>
  <c r="N2152" i="2"/>
  <c r="G2152" i="2"/>
  <c r="R2151" i="2"/>
  <c r="Q2151" i="2"/>
  <c r="P2151" i="2"/>
  <c r="O2151" i="2"/>
  <c r="N2151" i="2"/>
  <c r="G2151" i="2"/>
  <c r="R2150" i="2"/>
  <c r="Q2150" i="2"/>
  <c r="P2150" i="2"/>
  <c r="O2150" i="2"/>
  <c r="N2150" i="2"/>
  <c r="G2150" i="2"/>
  <c r="R2149" i="2"/>
  <c r="Q2149" i="2"/>
  <c r="P2149" i="2"/>
  <c r="O2149" i="2"/>
  <c r="N2149" i="2"/>
  <c r="G2149" i="2"/>
  <c r="R2148" i="2"/>
  <c r="Q2148" i="2"/>
  <c r="P2148" i="2"/>
  <c r="O2148" i="2"/>
  <c r="N2148" i="2"/>
  <c r="G2148" i="2"/>
  <c r="R2147" i="2"/>
  <c r="Q2147" i="2"/>
  <c r="P2147" i="2"/>
  <c r="O2147" i="2"/>
  <c r="N2147" i="2"/>
  <c r="G2147" i="2"/>
  <c r="R2146" i="2"/>
  <c r="Q2146" i="2"/>
  <c r="P2146" i="2"/>
  <c r="O2146" i="2"/>
  <c r="N2146" i="2"/>
  <c r="G2146" i="2"/>
  <c r="R2145" i="2"/>
  <c r="Q2145" i="2"/>
  <c r="P2145" i="2"/>
  <c r="O2145" i="2"/>
  <c r="N2145" i="2"/>
  <c r="G2145" i="2"/>
  <c r="R2144" i="2"/>
  <c r="Q2144" i="2"/>
  <c r="P2144" i="2"/>
  <c r="O2144" i="2"/>
  <c r="N2144" i="2"/>
  <c r="G2144" i="2"/>
  <c r="R2143" i="2"/>
  <c r="Q2143" i="2"/>
  <c r="P2143" i="2"/>
  <c r="O2143" i="2"/>
  <c r="N2143" i="2"/>
  <c r="G2143" i="2"/>
  <c r="R2142" i="2"/>
  <c r="Q2142" i="2"/>
  <c r="P2142" i="2"/>
  <c r="O2142" i="2"/>
  <c r="N2142" i="2"/>
  <c r="G2142" i="2"/>
  <c r="R2141" i="2"/>
  <c r="Q2141" i="2"/>
  <c r="P2141" i="2"/>
  <c r="O2141" i="2"/>
  <c r="N2141" i="2"/>
  <c r="G2141" i="2"/>
  <c r="R2140" i="2"/>
  <c r="Q2140" i="2"/>
  <c r="P2140" i="2"/>
  <c r="O2140" i="2"/>
  <c r="N2140" i="2"/>
  <c r="G2140" i="2"/>
  <c r="R2139" i="2"/>
  <c r="Q2139" i="2"/>
  <c r="P2139" i="2"/>
  <c r="O2139" i="2"/>
  <c r="N2139" i="2"/>
  <c r="G2139" i="2"/>
  <c r="R2138" i="2"/>
  <c r="Q2138" i="2"/>
  <c r="P2138" i="2"/>
  <c r="O2138" i="2"/>
  <c r="N2138" i="2"/>
  <c r="G2138" i="2"/>
  <c r="R2137" i="2"/>
  <c r="Q2137" i="2"/>
  <c r="P2137" i="2"/>
  <c r="O2137" i="2"/>
  <c r="N2137" i="2"/>
  <c r="G2137" i="2"/>
  <c r="R2136" i="2"/>
  <c r="Q2136" i="2"/>
  <c r="P2136" i="2"/>
  <c r="O2136" i="2"/>
  <c r="N2136" i="2"/>
  <c r="G2136" i="2"/>
  <c r="R2135" i="2"/>
  <c r="Q2135" i="2"/>
  <c r="P2135" i="2"/>
  <c r="O2135" i="2"/>
  <c r="N2135" i="2"/>
  <c r="G2135" i="2"/>
  <c r="R2134" i="2"/>
  <c r="Q2134" i="2"/>
  <c r="P2134" i="2"/>
  <c r="O2134" i="2"/>
  <c r="N2134" i="2"/>
  <c r="G2134" i="2"/>
  <c r="R2133" i="2"/>
  <c r="Q2133" i="2"/>
  <c r="P2133" i="2"/>
  <c r="O2133" i="2"/>
  <c r="N2133" i="2"/>
  <c r="G2133" i="2"/>
  <c r="R2132" i="2"/>
  <c r="Q2132" i="2"/>
  <c r="P2132" i="2"/>
  <c r="O2132" i="2"/>
  <c r="N2132" i="2"/>
  <c r="G2132" i="2"/>
  <c r="R2131" i="2"/>
  <c r="Q2131" i="2"/>
  <c r="P2131" i="2"/>
  <c r="O2131" i="2"/>
  <c r="N2131" i="2"/>
  <c r="G2131" i="2"/>
  <c r="R2130" i="2"/>
  <c r="Q2130" i="2"/>
  <c r="P2130" i="2"/>
  <c r="O2130" i="2"/>
  <c r="N2130" i="2"/>
  <c r="G2130" i="2"/>
  <c r="R2129" i="2"/>
  <c r="Q2129" i="2"/>
  <c r="P2129" i="2"/>
  <c r="O2129" i="2"/>
  <c r="N2129" i="2"/>
  <c r="G2129" i="2"/>
  <c r="R2128" i="2"/>
  <c r="Q2128" i="2"/>
  <c r="P2128" i="2"/>
  <c r="O2128" i="2"/>
  <c r="N2128" i="2"/>
  <c r="G2128" i="2"/>
  <c r="R2127" i="2"/>
  <c r="Q2127" i="2"/>
  <c r="P2127" i="2"/>
  <c r="O2127" i="2"/>
  <c r="N2127" i="2"/>
  <c r="G2127" i="2"/>
  <c r="R2126" i="2"/>
  <c r="Q2126" i="2"/>
  <c r="P2126" i="2"/>
  <c r="O2126" i="2"/>
  <c r="N2126" i="2"/>
  <c r="G2126" i="2"/>
  <c r="R2125" i="2"/>
  <c r="Q2125" i="2"/>
  <c r="P2125" i="2"/>
  <c r="O2125" i="2"/>
  <c r="N2125" i="2"/>
  <c r="G2125" i="2"/>
  <c r="R2124" i="2"/>
  <c r="Q2124" i="2"/>
  <c r="P2124" i="2"/>
  <c r="O2124" i="2"/>
  <c r="N2124" i="2"/>
  <c r="G2124" i="2"/>
  <c r="R2123" i="2"/>
  <c r="Q2123" i="2"/>
  <c r="P2123" i="2"/>
  <c r="O2123" i="2"/>
  <c r="N2123" i="2"/>
  <c r="G2123" i="2"/>
  <c r="R2122" i="2"/>
  <c r="Q2122" i="2"/>
  <c r="P2122" i="2"/>
  <c r="O2122" i="2"/>
  <c r="N2122" i="2"/>
  <c r="G2122" i="2"/>
  <c r="R2121" i="2"/>
  <c r="Q2121" i="2"/>
  <c r="P2121" i="2"/>
  <c r="O2121" i="2"/>
  <c r="N2121" i="2"/>
  <c r="G2121" i="2"/>
  <c r="R2120" i="2"/>
  <c r="Q2120" i="2"/>
  <c r="P2120" i="2"/>
  <c r="O2120" i="2"/>
  <c r="N2120" i="2"/>
  <c r="G2120" i="2"/>
  <c r="R2119" i="2"/>
  <c r="Q2119" i="2"/>
  <c r="P2119" i="2"/>
  <c r="O2119" i="2"/>
  <c r="N2119" i="2"/>
  <c r="G2119" i="2"/>
  <c r="R2118" i="2"/>
  <c r="Q2118" i="2"/>
  <c r="P2118" i="2"/>
  <c r="O2118" i="2"/>
  <c r="N2118" i="2"/>
  <c r="G2118" i="2"/>
  <c r="R2117" i="2"/>
  <c r="Q2117" i="2"/>
  <c r="P2117" i="2"/>
  <c r="O2117" i="2"/>
  <c r="N2117" i="2"/>
  <c r="G2117" i="2"/>
  <c r="R2116" i="2"/>
  <c r="Q2116" i="2"/>
  <c r="P2116" i="2"/>
  <c r="O2116" i="2"/>
  <c r="N2116" i="2"/>
  <c r="G2116" i="2"/>
  <c r="R2115" i="2"/>
  <c r="Q2115" i="2"/>
  <c r="P2115" i="2"/>
  <c r="O2115" i="2"/>
  <c r="N2115" i="2"/>
  <c r="G2115" i="2"/>
  <c r="R2114" i="2"/>
  <c r="Q2114" i="2"/>
  <c r="P2114" i="2"/>
  <c r="O2114" i="2"/>
  <c r="N2114" i="2"/>
  <c r="G2114" i="2"/>
  <c r="R2113" i="2"/>
  <c r="Q2113" i="2"/>
  <c r="P2113" i="2"/>
  <c r="O2113" i="2"/>
  <c r="N2113" i="2"/>
  <c r="G2113" i="2"/>
  <c r="R2112" i="2"/>
  <c r="Q2112" i="2"/>
  <c r="P2112" i="2"/>
  <c r="O2112" i="2"/>
  <c r="N2112" i="2"/>
  <c r="G2112" i="2"/>
  <c r="R2111" i="2"/>
  <c r="Q2111" i="2"/>
  <c r="P2111" i="2"/>
  <c r="O2111" i="2"/>
  <c r="N2111" i="2"/>
  <c r="G2111" i="2"/>
  <c r="R2110" i="2"/>
  <c r="Q2110" i="2"/>
  <c r="P2110" i="2"/>
  <c r="O2110" i="2"/>
  <c r="N2110" i="2"/>
  <c r="G2110" i="2"/>
  <c r="R2109" i="2"/>
  <c r="Q2109" i="2"/>
  <c r="P2109" i="2"/>
  <c r="O2109" i="2"/>
  <c r="N2109" i="2"/>
  <c r="G2109" i="2"/>
  <c r="R2108" i="2"/>
  <c r="Q2108" i="2"/>
  <c r="P2108" i="2"/>
  <c r="O2108" i="2"/>
  <c r="N2108" i="2"/>
  <c r="G2108" i="2"/>
  <c r="R2107" i="2"/>
  <c r="Q2107" i="2"/>
  <c r="P2107" i="2"/>
  <c r="O2107" i="2"/>
  <c r="N2107" i="2"/>
  <c r="G2107" i="2"/>
  <c r="R2106" i="2"/>
  <c r="Q2106" i="2"/>
  <c r="P2106" i="2"/>
  <c r="O2106" i="2"/>
  <c r="N2106" i="2"/>
  <c r="G2106" i="2"/>
  <c r="R2105" i="2"/>
  <c r="Q2105" i="2"/>
  <c r="P2105" i="2"/>
  <c r="O2105" i="2"/>
  <c r="N2105" i="2"/>
  <c r="G2105" i="2"/>
  <c r="R2104" i="2"/>
  <c r="Q2104" i="2"/>
  <c r="P2104" i="2"/>
  <c r="O2104" i="2"/>
  <c r="N2104" i="2"/>
  <c r="G2104" i="2"/>
  <c r="R2103" i="2"/>
  <c r="Q2103" i="2"/>
  <c r="P2103" i="2"/>
  <c r="O2103" i="2"/>
  <c r="N2103" i="2"/>
  <c r="G2103" i="2"/>
  <c r="R2102" i="2"/>
  <c r="Q2102" i="2"/>
  <c r="P2102" i="2"/>
  <c r="O2102" i="2"/>
  <c r="N2102" i="2"/>
  <c r="G2102" i="2"/>
  <c r="R2101" i="2"/>
  <c r="Q2101" i="2"/>
  <c r="P2101" i="2"/>
  <c r="O2101" i="2"/>
  <c r="N2101" i="2"/>
  <c r="G2101" i="2"/>
  <c r="R2100" i="2"/>
  <c r="Q2100" i="2"/>
  <c r="P2100" i="2"/>
  <c r="O2100" i="2"/>
  <c r="N2100" i="2"/>
  <c r="G2100" i="2"/>
  <c r="R2099" i="2"/>
  <c r="Q2099" i="2"/>
  <c r="P2099" i="2"/>
  <c r="O2099" i="2"/>
  <c r="N2099" i="2"/>
  <c r="G2099" i="2"/>
  <c r="R2098" i="2"/>
  <c r="Q2098" i="2"/>
  <c r="P2098" i="2"/>
  <c r="O2098" i="2"/>
  <c r="N2098" i="2"/>
  <c r="G2098" i="2"/>
  <c r="R2097" i="2"/>
  <c r="Q2097" i="2"/>
  <c r="P2097" i="2"/>
  <c r="O2097" i="2"/>
  <c r="N2097" i="2"/>
  <c r="G2097" i="2"/>
  <c r="R2096" i="2"/>
  <c r="Q2096" i="2"/>
  <c r="P2096" i="2"/>
  <c r="O2096" i="2"/>
  <c r="N2096" i="2"/>
  <c r="G2096" i="2"/>
  <c r="R2095" i="2"/>
  <c r="Q2095" i="2"/>
  <c r="P2095" i="2"/>
  <c r="O2095" i="2"/>
  <c r="N2095" i="2"/>
  <c r="G2095" i="2"/>
  <c r="R2094" i="2"/>
  <c r="Q2094" i="2"/>
  <c r="P2094" i="2"/>
  <c r="O2094" i="2"/>
  <c r="N2094" i="2"/>
  <c r="G2094" i="2"/>
  <c r="R2093" i="2"/>
  <c r="Q2093" i="2"/>
  <c r="P2093" i="2"/>
  <c r="O2093" i="2"/>
  <c r="N2093" i="2"/>
  <c r="G2093" i="2"/>
  <c r="R2092" i="2"/>
  <c r="Q2092" i="2"/>
  <c r="P2092" i="2"/>
  <c r="O2092" i="2"/>
  <c r="N2092" i="2"/>
  <c r="G2092" i="2"/>
  <c r="R2091" i="2"/>
  <c r="Q2091" i="2"/>
  <c r="P2091" i="2"/>
  <c r="O2091" i="2"/>
  <c r="N2091" i="2"/>
  <c r="G2091" i="2"/>
  <c r="R2090" i="2"/>
  <c r="Q2090" i="2"/>
  <c r="P2090" i="2"/>
  <c r="O2090" i="2"/>
  <c r="N2090" i="2"/>
  <c r="G2090" i="2"/>
  <c r="R2089" i="2"/>
  <c r="Q2089" i="2"/>
  <c r="P2089" i="2"/>
  <c r="O2089" i="2"/>
  <c r="N2089" i="2"/>
  <c r="G2089" i="2"/>
  <c r="R2088" i="2"/>
  <c r="Q2088" i="2"/>
  <c r="P2088" i="2"/>
  <c r="O2088" i="2"/>
  <c r="N2088" i="2"/>
  <c r="G2088" i="2"/>
  <c r="R2087" i="2"/>
  <c r="Q2087" i="2"/>
  <c r="P2087" i="2"/>
  <c r="O2087" i="2"/>
  <c r="N2087" i="2"/>
  <c r="G2087" i="2"/>
  <c r="R2086" i="2"/>
  <c r="Q2086" i="2"/>
  <c r="P2086" i="2"/>
  <c r="O2086" i="2"/>
  <c r="N2086" i="2"/>
  <c r="G2086" i="2"/>
  <c r="R2085" i="2"/>
  <c r="Q2085" i="2"/>
  <c r="P2085" i="2"/>
  <c r="O2085" i="2"/>
  <c r="N2085" i="2"/>
  <c r="G2085" i="2"/>
  <c r="R2084" i="2"/>
  <c r="Q2084" i="2"/>
  <c r="P2084" i="2"/>
  <c r="O2084" i="2"/>
  <c r="N2084" i="2"/>
  <c r="G2084" i="2"/>
  <c r="R2083" i="2"/>
  <c r="Q2083" i="2"/>
  <c r="P2083" i="2"/>
  <c r="O2083" i="2"/>
  <c r="N2083" i="2"/>
  <c r="G2083" i="2"/>
  <c r="R2082" i="2"/>
  <c r="Q2082" i="2"/>
  <c r="P2082" i="2"/>
  <c r="O2082" i="2"/>
  <c r="N2082" i="2"/>
  <c r="G2082" i="2"/>
  <c r="R2081" i="2"/>
  <c r="Q2081" i="2"/>
  <c r="P2081" i="2"/>
  <c r="O2081" i="2"/>
  <c r="N2081" i="2"/>
  <c r="G2081" i="2"/>
  <c r="R2080" i="2"/>
  <c r="Q2080" i="2"/>
  <c r="P2080" i="2"/>
  <c r="O2080" i="2"/>
  <c r="N2080" i="2"/>
  <c r="G2080" i="2"/>
  <c r="R2079" i="2"/>
  <c r="Q2079" i="2"/>
  <c r="P2079" i="2"/>
  <c r="O2079" i="2"/>
  <c r="N2079" i="2"/>
  <c r="G2079" i="2"/>
  <c r="R2078" i="2"/>
  <c r="Q2078" i="2"/>
  <c r="P2078" i="2"/>
  <c r="O2078" i="2"/>
  <c r="N2078" i="2"/>
  <c r="G2078" i="2"/>
  <c r="R2077" i="2"/>
  <c r="Q2077" i="2"/>
  <c r="P2077" i="2"/>
  <c r="O2077" i="2"/>
  <c r="N2077" i="2"/>
  <c r="G2077" i="2"/>
  <c r="R2076" i="2"/>
  <c r="Q2076" i="2"/>
  <c r="P2076" i="2"/>
  <c r="O2076" i="2"/>
  <c r="N2076" i="2"/>
  <c r="G2076" i="2"/>
  <c r="R2075" i="2"/>
  <c r="Q2075" i="2"/>
  <c r="P2075" i="2"/>
  <c r="O2075" i="2"/>
  <c r="N2075" i="2"/>
  <c r="G2075" i="2"/>
  <c r="R2074" i="2"/>
  <c r="Q2074" i="2"/>
  <c r="P2074" i="2"/>
  <c r="O2074" i="2"/>
  <c r="N2074" i="2"/>
  <c r="G2074" i="2"/>
  <c r="R2073" i="2"/>
  <c r="Q2073" i="2"/>
  <c r="P2073" i="2"/>
  <c r="O2073" i="2"/>
  <c r="N2073" i="2"/>
  <c r="G2073" i="2"/>
  <c r="R2072" i="2"/>
  <c r="Q2072" i="2"/>
  <c r="P2072" i="2"/>
  <c r="O2072" i="2"/>
  <c r="N2072" i="2"/>
  <c r="G2072" i="2"/>
  <c r="R2071" i="2"/>
  <c r="Q2071" i="2"/>
  <c r="P2071" i="2"/>
  <c r="O2071" i="2"/>
  <c r="N2071" i="2"/>
  <c r="G2071" i="2"/>
  <c r="R2070" i="2"/>
  <c r="Q2070" i="2"/>
  <c r="P2070" i="2"/>
  <c r="O2070" i="2"/>
  <c r="N2070" i="2"/>
  <c r="G2070" i="2"/>
  <c r="R2069" i="2"/>
  <c r="Q2069" i="2"/>
  <c r="P2069" i="2"/>
  <c r="O2069" i="2"/>
  <c r="N2069" i="2"/>
  <c r="G2069" i="2"/>
  <c r="R2068" i="2"/>
  <c r="Q2068" i="2"/>
  <c r="P2068" i="2"/>
  <c r="O2068" i="2"/>
  <c r="N2068" i="2"/>
  <c r="G2068" i="2"/>
  <c r="R2067" i="2"/>
  <c r="Q2067" i="2"/>
  <c r="P2067" i="2"/>
  <c r="O2067" i="2"/>
  <c r="N2067" i="2"/>
  <c r="G2067" i="2"/>
  <c r="R2066" i="2"/>
  <c r="Q2066" i="2"/>
  <c r="P2066" i="2"/>
  <c r="O2066" i="2"/>
  <c r="N2066" i="2"/>
  <c r="G2066" i="2"/>
  <c r="R2065" i="2"/>
  <c r="Q2065" i="2"/>
  <c r="P2065" i="2"/>
  <c r="O2065" i="2"/>
  <c r="N2065" i="2"/>
  <c r="G2065" i="2"/>
  <c r="R2064" i="2"/>
  <c r="Q2064" i="2"/>
  <c r="P2064" i="2"/>
  <c r="O2064" i="2"/>
  <c r="N2064" i="2"/>
  <c r="G2064" i="2"/>
  <c r="R2063" i="2"/>
  <c r="Q2063" i="2"/>
  <c r="P2063" i="2"/>
  <c r="O2063" i="2"/>
  <c r="N2063" i="2"/>
  <c r="G2063" i="2"/>
  <c r="R2062" i="2"/>
  <c r="Q2062" i="2"/>
  <c r="P2062" i="2"/>
  <c r="O2062" i="2"/>
  <c r="N2062" i="2"/>
  <c r="G2062" i="2"/>
  <c r="R2061" i="2"/>
  <c r="Q2061" i="2"/>
  <c r="P2061" i="2"/>
  <c r="O2061" i="2"/>
  <c r="N2061" i="2"/>
  <c r="G2061" i="2"/>
  <c r="R2060" i="2"/>
  <c r="Q2060" i="2"/>
  <c r="P2060" i="2"/>
  <c r="O2060" i="2"/>
  <c r="N2060" i="2"/>
  <c r="G2060" i="2"/>
  <c r="R2059" i="2"/>
  <c r="Q2059" i="2"/>
  <c r="P2059" i="2"/>
  <c r="O2059" i="2"/>
  <c r="N2059" i="2"/>
  <c r="G2059" i="2"/>
  <c r="R2058" i="2"/>
  <c r="Q2058" i="2"/>
  <c r="P2058" i="2"/>
  <c r="O2058" i="2"/>
  <c r="N2058" i="2"/>
  <c r="G2058" i="2"/>
  <c r="R2057" i="2"/>
  <c r="Q2057" i="2"/>
  <c r="P2057" i="2"/>
  <c r="O2057" i="2"/>
  <c r="N2057" i="2"/>
  <c r="G2057" i="2"/>
  <c r="R2056" i="2"/>
  <c r="Q2056" i="2"/>
  <c r="P2056" i="2"/>
  <c r="O2056" i="2"/>
  <c r="N2056" i="2"/>
  <c r="G2056" i="2"/>
  <c r="R2055" i="2"/>
  <c r="Q2055" i="2"/>
  <c r="P2055" i="2"/>
  <c r="O2055" i="2"/>
  <c r="N2055" i="2"/>
  <c r="G2055" i="2"/>
  <c r="R2054" i="2"/>
  <c r="Q2054" i="2"/>
  <c r="P2054" i="2"/>
  <c r="O2054" i="2"/>
  <c r="N2054" i="2"/>
  <c r="G2054" i="2"/>
  <c r="R2053" i="2"/>
  <c r="Q2053" i="2"/>
  <c r="P2053" i="2"/>
  <c r="O2053" i="2"/>
  <c r="N2053" i="2"/>
  <c r="G2053" i="2"/>
  <c r="R2052" i="2"/>
  <c r="Q2052" i="2"/>
  <c r="P2052" i="2"/>
  <c r="O2052" i="2"/>
  <c r="N2052" i="2"/>
  <c r="G2052" i="2"/>
  <c r="R2051" i="2"/>
  <c r="Q2051" i="2"/>
  <c r="P2051" i="2"/>
  <c r="O2051" i="2"/>
  <c r="N2051" i="2"/>
  <c r="G2051" i="2"/>
  <c r="R2050" i="2"/>
  <c r="Q2050" i="2"/>
  <c r="P2050" i="2"/>
  <c r="O2050" i="2"/>
  <c r="N2050" i="2"/>
  <c r="G2050" i="2"/>
  <c r="R2049" i="2"/>
  <c r="Q2049" i="2"/>
  <c r="P2049" i="2"/>
  <c r="O2049" i="2"/>
  <c r="N2049" i="2"/>
  <c r="G2049" i="2"/>
  <c r="R2048" i="2"/>
  <c r="Q2048" i="2"/>
  <c r="P2048" i="2"/>
  <c r="O2048" i="2"/>
  <c r="N2048" i="2"/>
  <c r="G2048" i="2"/>
  <c r="R2047" i="2"/>
  <c r="Q2047" i="2"/>
  <c r="P2047" i="2"/>
  <c r="O2047" i="2"/>
  <c r="N2047" i="2"/>
  <c r="G2047" i="2"/>
  <c r="R2046" i="2"/>
  <c r="Q2046" i="2"/>
  <c r="P2046" i="2"/>
  <c r="O2046" i="2"/>
  <c r="N2046" i="2"/>
  <c r="G2046" i="2"/>
  <c r="R2045" i="2"/>
  <c r="Q2045" i="2"/>
  <c r="P2045" i="2"/>
  <c r="O2045" i="2"/>
  <c r="N2045" i="2"/>
  <c r="G2045" i="2"/>
  <c r="R2044" i="2"/>
  <c r="Q2044" i="2"/>
  <c r="P2044" i="2"/>
  <c r="O2044" i="2"/>
  <c r="N2044" i="2"/>
  <c r="G2044" i="2"/>
  <c r="R2043" i="2"/>
  <c r="Q2043" i="2"/>
  <c r="P2043" i="2"/>
  <c r="O2043" i="2"/>
  <c r="N2043" i="2"/>
  <c r="G2043" i="2"/>
  <c r="R2042" i="2"/>
  <c r="Q2042" i="2"/>
  <c r="P2042" i="2"/>
  <c r="O2042" i="2"/>
  <c r="N2042" i="2"/>
  <c r="G2042" i="2"/>
  <c r="R2041" i="2"/>
  <c r="Q2041" i="2"/>
  <c r="P2041" i="2"/>
  <c r="O2041" i="2"/>
  <c r="N2041" i="2"/>
  <c r="G2041" i="2"/>
  <c r="R2040" i="2"/>
  <c r="Q2040" i="2"/>
  <c r="P2040" i="2"/>
  <c r="O2040" i="2"/>
  <c r="N2040" i="2"/>
  <c r="G2040" i="2"/>
  <c r="R2039" i="2"/>
  <c r="Q2039" i="2"/>
  <c r="P2039" i="2"/>
  <c r="O2039" i="2"/>
  <c r="N2039" i="2"/>
  <c r="G2039" i="2"/>
  <c r="R2038" i="2"/>
  <c r="Q2038" i="2"/>
  <c r="P2038" i="2"/>
  <c r="O2038" i="2"/>
  <c r="N2038" i="2"/>
  <c r="G2038" i="2"/>
  <c r="R2037" i="2"/>
  <c r="Q2037" i="2"/>
  <c r="P2037" i="2"/>
  <c r="O2037" i="2"/>
  <c r="N2037" i="2"/>
  <c r="G2037" i="2"/>
  <c r="R2036" i="2"/>
  <c r="Q2036" i="2"/>
  <c r="P2036" i="2"/>
  <c r="O2036" i="2"/>
  <c r="N2036" i="2"/>
  <c r="G2036" i="2"/>
  <c r="R2035" i="2"/>
  <c r="Q2035" i="2"/>
  <c r="P2035" i="2"/>
  <c r="O2035" i="2"/>
  <c r="N2035" i="2"/>
  <c r="G2035" i="2"/>
  <c r="R2034" i="2"/>
  <c r="Q2034" i="2"/>
  <c r="P2034" i="2"/>
  <c r="O2034" i="2"/>
  <c r="N2034" i="2"/>
  <c r="G2034" i="2"/>
  <c r="R2033" i="2"/>
  <c r="Q2033" i="2"/>
  <c r="P2033" i="2"/>
  <c r="O2033" i="2"/>
  <c r="N2033" i="2"/>
  <c r="G2033" i="2"/>
  <c r="R2032" i="2"/>
  <c r="Q2032" i="2"/>
  <c r="P2032" i="2"/>
  <c r="O2032" i="2"/>
  <c r="N2032" i="2"/>
  <c r="G2032" i="2"/>
  <c r="R2031" i="2"/>
  <c r="Q2031" i="2"/>
  <c r="P2031" i="2"/>
  <c r="O2031" i="2"/>
  <c r="N2031" i="2"/>
  <c r="G2031" i="2"/>
  <c r="R2030" i="2"/>
  <c r="Q2030" i="2"/>
  <c r="P2030" i="2"/>
  <c r="O2030" i="2"/>
  <c r="N2030" i="2"/>
  <c r="G2030" i="2"/>
  <c r="R2029" i="2"/>
  <c r="Q2029" i="2"/>
  <c r="P2029" i="2"/>
  <c r="O2029" i="2"/>
  <c r="N2029" i="2"/>
  <c r="G2029" i="2"/>
  <c r="R2028" i="2"/>
  <c r="Q2028" i="2"/>
  <c r="P2028" i="2"/>
  <c r="O2028" i="2"/>
  <c r="N2028" i="2"/>
  <c r="G2028" i="2"/>
  <c r="R2027" i="2"/>
  <c r="Q2027" i="2"/>
  <c r="P2027" i="2"/>
  <c r="O2027" i="2"/>
  <c r="N2027" i="2"/>
  <c r="G2027" i="2"/>
  <c r="R2026" i="2"/>
  <c r="Q2026" i="2"/>
  <c r="P2026" i="2"/>
  <c r="O2026" i="2"/>
  <c r="N2026" i="2"/>
  <c r="G2026" i="2"/>
  <c r="R2025" i="2"/>
  <c r="Q2025" i="2"/>
  <c r="P2025" i="2"/>
  <c r="O2025" i="2"/>
  <c r="N2025" i="2"/>
  <c r="G2025" i="2"/>
  <c r="R2024" i="2"/>
  <c r="Q2024" i="2"/>
  <c r="P2024" i="2"/>
  <c r="O2024" i="2"/>
  <c r="N2024" i="2"/>
  <c r="G2024" i="2"/>
  <c r="R2023" i="2"/>
  <c r="Q2023" i="2"/>
  <c r="P2023" i="2"/>
  <c r="O2023" i="2"/>
  <c r="N2023" i="2"/>
  <c r="G2023" i="2"/>
  <c r="R2022" i="2"/>
  <c r="Q2022" i="2"/>
  <c r="P2022" i="2"/>
  <c r="O2022" i="2"/>
  <c r="N2022" i="2"/>
  <c r="G2022" i="2"/>
  <c r="R2021" i="2"/>
  <c r="Q2021" i="2"/>
  <c r="P2021" i="2"/>
  <c r="O2021" i="2"/>
  <c r="N2021" i="2"/>
  <c r="G2021" i="2"/>
  <c r="R2020" i="2"/>
  <c r="Q2020" i="2"/>
  <c r="P2020" i="2"/>
  <c r="O2020" i="2"/>
  <c r="N2020" i="2"/>
  <c r="G2020" i="2"/>
  <c r="R2019" i="2"/>
  <c r="Q2019" i="2"/>
  <c r="P2019" i="2"/>
  <c r="O2019" i="2"/>
  <c r="N2019" i="2"/>
  <c r="G2019" i="2"/>
  <c r="R2018" i="2"/>
  <c r="Q2018" i="2"/>
  <c r="P2018" i="2"/>
  <c r="O2018" i="2"/>
  <c r="N2018" i="2"/>
  <c r="G2018" i="2"/>
  <c r="R2017" i="2"/>
  <c r="Q2017" i="2"/>
  <c r="P2017" i="2"/>
  <c r="O2017" i="2"/>
  <c r="N2017" i="2"/>
  <c r="G2017" i="2"/>
  <c r="R2016" i="2"/>
  <c r="Q2016" i="2"/>
  <c r="P2016" i="2"/>
  <c r="O2016" i="2"/>
  <c r="N2016" i="2"/>
  <c r="G2016" i="2"/>
  <c r="R2015" i="2"/>
  <c r="Q2015" i="2"/>
  <c r="P2015" i="2"/>
  <c r="O2015" i="2"/>
  <c r="N2015" i="2"/>
  <c r="G2015" i="2"/>
  <c r="R2014" i="2"/>
  <c r="Q2014" i="2"/>
  <c r="P2014" i="2"/>
  <c r="O2014" i="2"/>
  <c r="N2014" i="2"/>
  <c r="G2014" i="2"/>
  <c r="R2013" i="2"/>
  <c r="Q2013" i="2"/>
  <c r="P2013" i="2"/>
  <c r="O2013" i="2"/>
  <c r="N2013" i="2"/>
  <c r="G2013" i="2"/>
  <c r="R2012" i="2"/>
  <c r="Q2012" i="2"/>
  <c r="P2012" i="2"/>
  <c r="O2012" i="2"/>
  <c r="N2012" i="2"/>
  <c r="G2012" i="2"/>
  <c r="R2011" i="2"/>
  <c r="Q2011" i="2"/>
  <c r="P2011" i="2"/>
  <c r="O2011" i="2"/>
  <c r="N2011" i="2"/>
  <c r="G2011" i="2"/>
  <c r="R2010" i="2"/>
  <c r="Q2010" i="2"/>
  <c r="P2010" i="2"/>
  <c r="O2010" i="2"/>
  <c r="N2010" i="2"/>
  <c r="G2010" i="2"/>
  <c r="R2009" i="2"/>
  <c r="Q2009" i="2"/>
  <c r="P2009" i="2"/>
  <c r="O2009" i="2"/>
  <c r="N2009" i="2"/>
  <c r="G2009" i="2"/>
  <c r="R2008" i="2"/>
  <c r="Q2008" i="2"/>
  <c r="P2008" i="2"/>
  <c r="O2008" i="2"/>
  <c r="N2008" i="2"/>
  <c r="G2008" i="2"/>
  <c r="R2007" i="2"/>
  <c r="Q2007" i="2"/>
  <c r="P2007" i="2"/>
  <c r="O2007" i="2"/>
  <c r="N2007" i="2"/>
  <c r="G2007" i="2"/>
  <c r="R2006" i="2"/>
  <c r="Q2006" i="2"/>
  <c r="P2006" i="2"/>
  <c r="O2006" i="2"/>
  <c r="N2006" i="2"/>
  <c r="G2006" i="2"/>
  <c r="R2005" i="2"/>
  <c r="Q2005" i="2"/>
  <c r="P2005" i="2"/>
  <c r="O2005" i="2"/>
  <c r="N2005" i="2"/>
  <c r="G2005" i="2"/>
  <c r="R2004" i="2"/>
  <c r="Q2004" i="2"/>
  <c r="P2004" i="2"/>
  <c r="O2004" i="2"/>
  <c r="N2004" i="2"/>
  <c r="G2004" i="2"/>
  <c r="R2003" i="2"/>
  <c r="Q2003" i="2"/>
  <c r="P2003" i="2"/>
  <c r="O2003" i="2"/>
  <c r="N2003" i="2"/>
  <c r="G2003" i="2"/>
  <c r="R2002" i="2"/>
  <c r="Q2002" i="2"/>
  <c r="P2002" i="2"/>
  <c r="O2002" i="2"/>
  <c r="N2002" i="2"/>
  <c r="G2002" i="2"/>
  <c r="R2001" i="2"/>
  <c r="Q2001" i="2"/>
  <c r="P2001" i="2"/>
  <c r="O2001" i="2"/>
  <c r="N2001" i="2"/>
  <c r="G2001" i="2"/>
  <c r="R2000" i="2"/>
  <c r="Q2000" i="2"/>
  <c r="P2000" i="2"/>
  <c r="O2000" i="2"/>
  <c r="N2000" i="2"/>
  <c r="G2000" i="2"/>
  <c r="R1999" i="2"/>
  <c r="Q1999" i="2"/>
  <c r="P1999" i="2"/>
  <c r="O1999" i="2"/>
  <c r="N1999" i="2"/>
  <c r="G1999" i="2"/>
  <c r="R1998" i="2"/>
  <c r="Q1998" i="2"/>
  <c r="P1998" i="2"/>
  <c r="O1998" i="2"/>
  <c r="N1998" i="2"/>
  <c r="G1998" i="2"/>
  <c r="R1997" i="2"/>
  <c r="Q1997" i="2"/>
  <c r="P1997" i="2"/>
  <c r="O1997" i="2"/>
  <c r="N1997" i="2"/>
  <c r="G1997" i="2"/>
  <c r="R1996" i="2"/>
  <c r="Q1996" i="2"/>
  <c r="P1996" i="2"/>
  <c r="O1996" i="2"/>
  <c r="N1996" i="2"/>
  <c r="G1996" i="2"/>
  <c r="R1995" i="2"/>
  <c r="Q1995" i="2"/>
  <c r="P1995" i="2"/>
  <c r="O1995" i="2"/>
  <c r="N1995" i="2"/>
  <c r="G1995" i="2"/>
  <c r="R1994" i="2"/>
  <c r="Q1994" i="2"/>
  <c r="P1994" i="2"/>
  <c r="O1994" i="2"/>
  <c r="N1994" i="2"/>
  <c r="G1994" i="2"/>
  <c r="R1993" i="2"/>
  <c r="Q1993" i="2"/>
  <c r="P1993" i="2"/>
  <c r="O1993" i="2"/>
  <c r="N1993" i="2"/>
  <c r="G1993" i="2"/>
  <c r="R1992" i="2"/>
  <c r="Q1992" i="2"/>
  <c r="P1992" i="2"/>
  <c r="O1992" i="2"/>
  <c r="N1992" i="2"/>
  <c r="G1992" i="2"/>
  <c r="R1991" i="2"/>
  <c r="Q1991" i="2"/>
  <c r="P1991" i="2"/>
  <c r="O1991" i="2"/>
  <c r="N1991" i="2"/>
  <c r="G1991" i="2"/>
  <c r="R1990" i="2"/>
  <c r="Q1990" i="2"/>
  <c r="P1990" i="2"/>
  <c r="O1990" i="2"/>
  <c r="N1990" i="2"/>
  <c r="G1990" i="2"/>
  <c r="R1989" i="2"/>
  <c r="Q1989" i="2"/>
  <c r="P1989" i="2"/>
  <c r="O1989" i="2"/>
  <c r="N1989" i="2"/>
  <c r="G1989" i="2"/>
  <c r="R1988" i="2"/>
  <c r="Q1988" i="2"/>
  <c r="P1988" i="2"/>
  <c r="O1988" i="2"/>
  <c r="N1988" i="2"/>
  <c r="G1988" i="2"/>
  <c r="R1987" i="2"/>
  <c r="Q1987" i="2"/>
  <c r="P1987" i="2"/>
  <c r="O1987" i="2"/>
  <c r="N1987" i="2"/>
  <c r="G1987" i="2"/>
  <c r="R1986" i="2"/>
  <c r="Q1986" i="2"/>
  <c r="P1986" i="2"/>
  <c r="O1986" i="2"/>
  <c r="N1986" i="2"/>
  <c r="G1986" i="2"/>
  <c r="R1985" i="2"/>
  <c r="Q1985" i="2"/>
  <c r="P1985" i="2"/>
  <c r="O1985" i="2"/>
  <c r="N1985" i="2"/>
  <c r="G1985" i="2"/>
  <c r="R1984" i="2"/>
  <c r="Q1984" i="2"/>
  <c r="P1984" i="2"/>
  <c r="O1984" i="2"/>
  <c r="N1984" i="2"/>
  <c r="G1984" i="2"/>
  <c r="R1983" i="2"/>
  <c r="Q1983" i="2"/>
  <c r="P1983" i="2"/>
  <c r="O1983" i="2"/>
  <c r="N1983" i="2"/>
  <c r="G1983" i="2"/>
  <c r="R1982" i="2"/>
  <c r="Q1982" i="2"/>
  <c r="P1982" i="2"/>
  <c r="O1982" i="2"/>
  <c r="N1982" i="2"/>
  <c r="G1982" i="2"/>
  <c r="R1981" i="2"/>
  <c r="Q1981" i="2"/>
  <c r="P1981" i="2"/>
  <c r="O1981" i="2"/>
  <c r="N1981" i="2"/>
  <c r="G1981" i="2"/>
  <c r="R1980" i="2"/>
  <c r="Q1980" i="2"/>
  <c r="P1980" i="2"/>
  <c r="O1980" i="2"/>
  <c r="N1980" i="2"/>
  <c r="G1980" i="2"/>
  <c r="R1979" i="2"/>
  <c r="Q1979" i="2"/>
  <c r="P1979" i="2"/>
  <c r="O1979" i="2"/>
  <c r="N1979" i="2"/>
  <c r="G1979" i="2"/>
  <c r="R1978" i="2"/>
  <c r="Q1978" i="2"/>
  <c r="P1978" i="2"/>
  <c r="O1978" i="2"/>
  <c r="N1978" i="2"/>
  <c r="G1978" i="2"/>
  <c r="R1977" i="2"/>
  <c r="Q1977" i="2"/>
  <c r="P1977" i="2"/>
  <c r="O1977" i="2"/>
  <c r="N1977" i="2"/>
  <c r="G1977" i="2"/>
  <c r="R1976" i="2"/>
  <c r="Q1976" i="2"/>
  <c r="P1976" i="2"/>
  <c r="O1976" i="2"/>
  <c r="N1976" i="2"/>
  <c r="G1976" i="2"/>
  <c r="R1975" i="2"/>
  <c r="Q1975" i="2"/>
  <c r="P1975" i="2"/>
  <c r="O1975" i="2"/>
  <c r="N1975" i="2"/>
  <c r="G1975" i="2"/>
  <c r="R1974" i="2"/>
  <c r="Q1974" i="2"/>
  <c r="P1974" i="2"/>
  <c r="O1974" i="2"/>
  <c r="N1974" i="2"/>
  <c r="G1974" i="2"/>
  <c r="R1973" i="2"/>
  <c r="Q1973" i="2"/>
  <c r="P1973" i="2"/>
  <c r="O1973" i="2"/>
  <c r="N1973" i="2"/>
  <c r="G1973" i="2"/>
  <c r="R1972" i="2"/>
  <c r="Q1972" i="2"/>
  <c r="P1972" i="2"/>
  <c r="O1972" i="2"/>
  <c r="N1972" i="2"/>
  <c r="G1972" i="2"/>
  <c r="R1971" i="2"/>
  <c r="Q1971" i="2"/>
  <c r="P1971" i="2"/>
  <c r="O1971" i="2"/>
  <c r="N1971" i="2"/>
  <c r="G1971" i="2"/>
  <c r="R1970" i="2"/>
  <c r="Q1970" i="2"/>
  <c r="P1970" i="2"/>
  <c r="O1970" i="2"/>
  <c r="N1970" i="2"/>
  <c r="G1970" i="2"/>
  <c r="R1969" i="2"/>
  <c r="Q1969" i="2"/>
  <c r="P1969" i="2"/>
  <c r="O1969" i="2"/>
  <c r="N1969" i="2"/>
  <c r="G1969" i="2"/>
  <c r="R1968" i="2"/>
  <c r="Q1968" i="2"/>
  <c r="P1968" i="2"/>
  <c r="O1968" i="2"/>
  <c r="N1968" i="2"/>
  <c r="G1968" i="2"/>
  <c r="R1967" i="2"/>
  <c r="Q1967" i="2"/>
  <c r="P1967" i="2"/>
  <c r="O1967" i="2"/>
  <c r="N1967" i="2"/>
  <c r="G1967" i="2"/>
  <c r="R1966" i="2"/>
  <c r="Q1966" i="2"/>
  <c r="P1966" i="2"/>
  <c r="O1966" i="2"/>
  <c r="N1966" i="2"/>
  <c r="G1966" i="2"/>
  <c r="R1965" i="2"/>
  <c r="Q1965" i="2"/>
  <c r="P1965" i="2"/>
  <c r="O1965" i="2"/>
  <c r="N1965" i="2"/>
  <c r="G1965" i="2"/>
  <c r="R1964" i="2"/>
  <c r="Q1964" i="2"/>
  <c r="P1964" i="2"/>
  <c r="O1964" i="2"/>
  <c r="N1964" i="2"/>
  <c r="G1964" i="2"/>
  <c r="R1963" i="2"/>
  <c r="Q1963" i="2"/>
  <c r="P1963" i="2"/>
  <c r="O1963" i="2"/>
  <c r="N1963" i="2"/>
  <c r="G1963" i="2"/>
  <c r="R1962" i="2"/>
  <c r="Q1962" i="2"/>
  <c r="P1962" i="2"/>
  <c r="O1962" i="2"/>
  <c r="N1962" i="2"/>
  <c r="G1962" i="2"/>
  <c r="R1961" i="2"/>
  <c r="Q1961" i="2"/>
  <c r="P1961" i="2"/>
  <c r="O1961" i="2"/>
  <c r="N1961" i="2"/>
  <c r="G1961" i="2"/>
  <c r="R1960" i="2"/>
  <c r="Q1960" i="2"/>
  <c r="P1960" i="2"/>
  <c r="O1960" i="2"/>
  <c r="N1960" i="2"/>
  <c r="G1960" i="2"/>
  <c r="R1959" i="2"/>
  <c r="Q1959" i="2"/>
  <c r="P1959" i="2"/>
  <c r="O1959" i="2"/>
  <c r="N1959" i="2"/>
  <c r="G1959" i="2"/>
  <c r="R1958" i="2"/>
  <c r="Q1958" i="2"/>
  <c r="P1958" i="2"/>
  <c r="O1958" i="2"/>
  <c r="N1958" i="2"/>
  <c r="G1958" i="2"/>
  <c r="R1957" i="2"/>
  <c r="Q1957" i="2"/>
  <c r="P1957" i="2"/>
  <c r="O1957" i="2"/>
  <c r="N1957" i="2"/>
  <c r="G1957" i="2"/>
  <c r="R1956" i="2"/>
  <c r="Q1956" i="2"/>
  <c r="P1956" i="2"/>
  <c r="O1956" i="2"/>
  <c r="N1956" i="2"/>
  <c r="G1956" i="2"/>
  <c r="R1955" i="2"/>
  <c r="Q1955" i="2"/>
  <c r="P1955" i="2"/>
  <c r="O1955" i="2"/>
  <c r="N1955" i="2"/>
  <c r="G1955" i="2"/>
  <c r="R1954" i="2"/>
  <c r="Q1954" i="2"/>
  <c r="P1954" i="2"/>
  <c r="O1954" i="2"/>
  <c r="N1954" i="2"/>
  <c r="G1954" i="2"/>
  <c r="R1953" i="2"/>
  <c r="Q1953" i="2"/>
  <c r="P1953" i="2"/>
  <c r="O1953" i="2"/>
  <c r="N1953" i="2"/>
  <c r="G1953" i="2"/>
  <c r="R1952" i="2"/>
  <c r="Q1952" i="2"/>
  <c r="P1952" i="2"/>
  <c r="O1952" i="2"/>
  <c r="N1952" i="2"/>
  <c r="G1952" i="2"/>
  <c r="R1951" i="2"/>
  <c r="Q1951" i="2"/>
  <c r="P1951" i="2"/>
  <c r="O1951" i="2"/>
  <c r="N1951" i="2"/>
  <c r="G1951" i="2"/>
  <c r="R1950" i="2"/>
  <c r="Q1950" i="2"/>
  <c r="P1950" i="2"/>
  <c r="O1950" i="2"/>
  <c r="N1950" i="2"/>
  <c r="G1950" i="2"/>
  <c r="R1949" i="2"/>
  <c r="Q1949" i="2"/>
  <c r="P1949" i="2"/>
  <c r="O1949" i="2"/>
  <c r="N1949" i="2"/>
  <c r="G1949" i="2"/>
  <c r="R1948" i="2"/>
  <c r="Q1948" i="2"/>
  <c r="P1948" i="2"/>
  <c r="O1948" i="2"/>
  <c r="N1948" i="2"/>
  <c r="G1948" i="2"/>
  <c r="R1947" i="2"/>
  <c r="Q1947" i="2"/>
  <c r="P1947" i="2"/>
  <c r="O1947" i="2"/>
  <c r="N1947" i="2"/>
  <c r="G1947" i="2"/>
  <c r="R1946" i="2"/>
  <c r="Q1946" i="2"/>
  <c r="P1946" i="2"/>
  <c r="O1946" i="2"/>
  <c r="N1946" i="2"/>
  <c r="G1946" i="2"/>
  <c r="R1945" i="2"/>
  <c r="Q1945" i="2"/>
  <c r="P1945" i="2"/>
  <c r="O1945" i="2"/>
  <c r="N1945" i="2"/>
  <c r="G1945" i="2"/>
  <c r="R1944" i="2"/>
  <c r="Q1944" i="2"/>
  <c r="P1944" i="2"/>
  <c r="O1944" i="2"/>
  <c r="N1944" i="2"/>
  <c r="G1944" i="2"/>
  <c r="R1943" i="2"/>
  <c r="Q1943" i="2"/>
  <c r="P1943" i="2"/>
  <c r="O1943" i="2"/>
  <c r="N1943" i="2"/>
  <c r="G1943" i="2"/>
  <c r="R1942" i="2"/>
  <c r="Q1942" i="2"/>
  <c r="P1942" i="2"/>
  <c r="O1942" i="2"/>
  <c r="N1942" i="2"/>
  <c r="G1942" i="2"/>
  <c r="R1941" i="2"/>
  <c r="Q1941" i="2"/>
  <c r="P1941" i="2"/>
  <c r="O1941" i="2"/>
  <c r="N1941" i="2"/>
  <c r="G1941" i="2"/>
  <c r="R1940" i="2"/>
  <c r="Q1940" i="2"/>
  <c r="P1940" i="2"/>
  <c r="O1940" i="2"/>
  <c r="N1940" i="2"/>
  <c r="G1940" i="2"/>
  <c r="R1939" i="2"/>
  <c r="Q1939" i="2"/>
  <c r="P1939" i="2"/>
  <c r="O1939" i="2"/>
  <c r="N1939" i="2"/>
  <c r="G1939" i="2"/>
  <c r="R1938" i="2"/>
  <c r="Q1938" i="2"/>
  <c r="P1938" i="2"/>
  <c r="O1938" i="2"/>
  <c r="N1938" i="2"/>
  <c r="G1938" i="2"/>
  <c r="R1937" i="2"/>
  <c r="Q1937" i="2"/>
  <c r="P1937" i="2"/>
  <c r="O1937" i="2"/>
  <c r="N1937" i="2"/>
  <c r="G1937" i="2"/>
  <c r="R1936" i="2"/>
  <c r="Q1936" i="2"/>
  <c r="P1936" i="2"/>
  <c r="O1936" i="2"/>
  <c r="N1936" i="2"/>
  <c r="G1936" i="2"/>
  <c r="R1935" i="2"/>
  <c r="Q1935" i="2"/>
  <c r="P1935" i="2"/>
  <c r="O1935" i="2"/>
  <c r="N1935" i="2"/>
  <c r="G1935" i="2"/>
  <c r="R1934" i="2"/>
  <c r="Q1934" i="2"/>
  <c r="P1934" i="2"/>
  <c r="O1934" i="2"/>
  <c r="N1934" i="2"/>
  <c r="G1934" i="2"/>
  <c r="R1933" i="2"/>
  <c r="Q1933" i="2"/>
  <c r="P1933" i="2"/>
  <c r="O1933" i="2"/>
  <c r="N1933" i="2"/>
  <c r="G1933" i="2"/>
  <c r="R1932" i="2"/>
  <c r="Q1932" i="2"/>
  <c r="P1932" i="2"/>
  <c r="O1932" i="2"/>
  <c r="N1932" i="2"/>
  <c r="G1932" i="2"/>
  <c r="R1931" i="2"/>
  <c r="Q1931" i="2"/>
  <c r="P1931" i="2"/>
  <c r="O1931" i="2"/>
  <c r="N1931" i="2"/>
  <c r="G1931" i="2"/>
  <c r="R1930" i="2"/>
  <c r="Q1930" i="2"/>
  <c r="P1930" i="2"/>
  <c r="O1930" i="2"/>
  <c r="N1930" i="2"/>
  <c r="G1930" i="2"/>
  <c r="R1929" i="2"/>
  <c r="Q1929" i="2"/>
  <c r="P1929" i="2"/>
  <c r="O1929" i="2"/>
  <c r="N1929" i="2"/>
  <c r="G1929" i="2"/>
  <c r="R1928" i="2"/>
  <c r="Q1928" i="2"/>
  <c r="P1928" i="2"/>
  <c r="O1928" i="2"/>
  <c r="N1928" i="2"/>
  <c r="G1928" i="2"/>
  <c r="R1927" i="2"/>
  <c r="Q1927" i="2"/>
  <c r="P1927" i="2"/>
  <c r="O1927" i="2"/>
  <c r="N1927" i="2"/>
  <c r="G1927" i="2"/>
  <c r="R1926" i="2"/>
  <c r="Q1926" i="2"/>
  <c r="P1926" i="2"/>
  <c r="O1926" i="2"/>
  <c r="N1926" i="2"/>
  <c r="G1926" i="2"/>
  <c r="R1925" i="2"/>
  <c r="Q1925" i="2"/>
  <c r="P1925" i="2"/>
  <c r="O1925" i="2"/>
  <c r="N1925" i="2"/>
  <c r="G1925" i="2"/>
  <c r="R1924" i="2"/>
  <c r="Q1924" i="2"/>
  <c r="P1924" i="2"/>
  <c r="O1924" i="2"/>
  <c r="N1924" i="2"/>
  <c r="G1924" i="2"/>
  <c r="R1923" i="2"/>
  <c r="Q1923" i="2"/>
  <c r="P1923" i="2"/>
  <c r="O1923" i="2"/>
  <c r="N1923" i="2"/>
  <c r="G1923" i="2"/>
  <c r="R1922" i="2"/>
  <c r="Q1922" i="2"/>
  <c r="P1922" i="2"/>
  <c r="O1922" i="2"/>
  <c r="N1922" i="2"/>
  <c r="G1922" i="2"/>
  <c r="R1921" i="2"/>
  <c r="Q1921" i="2"/>
  <c r="P1921" i="2"/>
  <c r="O1921" i="2"/>
  <c r="N1921" i="2"/>
  <c r="G1921" i="2"/>
  <c r="R1920" i="2"/>
  <c r="Q1920" i="2"/>
  <c r="P1920" i="2"/>
  <c r="O1920" i="2"/>
  <c r="N1920" i="2"/>
  <c r="G1920" i="2"/>
  <c r="R1919" i="2"/>
  <c r="Q1919" i="2"/>
  <c r="P1919" i="2"/>
  <c r="O1919" i="2"/>
  <c r="N1919" i="2"/>
  <c r="G1919" i="2"/>
  <c r="R1918" i="2"/>
  <c r="Q1918" i="2"/>
  <c r="P1918" i="2"/>
  <c r="O1918" i="2"/>
  <c r="N1918" i="2"/>
  <c r="G1918" i="2"/>
  <c r="R1917" i="2"/>
  <c r="Q1917" i="2"/>
  <c r="P1917" i="2"/>
  <c r="O1917" i="2"/>
  <c r="N1917" i="2"/>
  <c r="G1917" i="2"/>
  <c r="R1916" i="2"/>
  <c r="Q1916" i="2"/>
  <c r="P1916" i="2"/>
  <c r="O1916" i="2"/>
  <c r="N1916" i="2"/>
  <c r="G1916" i="2"/>
  <c r="R1915" i="2"/>
  <c r="Q1915" i="2"/>
  <c r="P1915" i="2"/>
  <c r="O1915" i="2"/>
  <c r="N1915" i="2"/>
  <c r="G1915" i="2"/>
  <c r="R1914" i="2"/>
  <c r="Q1914" i="2"/>
  <c r="P1914" i="2"/>
  <c r="O1914" i="2"/>
  <c r="N1914" i="2"/>
  <c r="G1914" i="2"/>
  <c r="R1913" i="2"/>
  <c r="Q1913" i="2"/>
  <c r="P1913" i="2"/>
  <c r="O1913" i="2"/>
  <c r="N1913" i="2"/>
  <c r="G1913" i="2"/>
  <c r="R1912" i="2"/>
  <c r="Q1912" i="2"/>
  <c r="P1912" i="2"/>
  <c r="O1912" i="2"/>
  <c r="N1912" i="2"/>
  <c r="G1912" i="2"/>
  <c r="R1911" i="2"/>
  <c r="Q1911" i="2"/>
  <c r="P1911" i="2"/>
  <c r="O1911" i="2"/>
  <c r="N1911" i="2"/>
  <c r="G1911" i="2"/>
  <c r="R1910" i="2"/>
  <c r="Q1910" i="2"/>
  <c r="P1910" i="2"/>
  <c r="O1910" i="2"/>
  <c r="N1910" i="2"/>
  <c r="G1910" i="2"/>
  <c r="R1909" i="2"/>
  <c r="Q1909" i="2"/>
  <c r="P1909" i="2"/>
  <c r="O1909" i="2"/>
  <c r="N1909" i="2"/>
  <c r="G1909" i="2"/>
  <c r="R1908" i="2"/>
  <c r="Q1908" i="2"/>
  <c r="P1908" i="2"/>
  <c r="O1908" i="2"/>
  <c r="N1908" i="2"/>
  <c r="G1908" i="2"/>
  <c r="R1907" i="2"/>
  <c r="Q1907" i="2"/>
  <c r="P1907" i="2"/>
  <c r="O1907" i="2"/>
  <c r="N1907" i="2"/>
  <c r="G1907" i="2"/>
  <c r="R1906" i="2"/>
  <c r="Q1906" i="2"/>
  <c r="P1906" i="2"/>
  <c r="O1906" i="2"/>
  <c r="N1906" i="2"/>
  <c r="G1906" i="2"/>
  <c r="R1905" i="2"/>
  <c r="Q1905" i="2"/>
  <c r="P1905" i="2"/>
  <c r="O1905" i="2"/>
  <c r="N1905" i="2"/>
  <c r="G1905" i="2"/>
  <c r="R1904" i="2"/>
  <c r="Q1904" i="2"/>
  <c r="P1904" i="2"/>
  <c r="O1904" i="2"/>
  <c r="N1904" i="2"/>
  <c r="G1904" i="2"/>
  <c r="R1903" i="2"/>
  <c r="Q1903" i="2"/>
  <c r="P1903" i="2"/>
  <c r="O1903" i="2"/>
  <c r="N1903" i="2"/>
  <c r="G1903" i="2"/>
  <c r="R1902" i="2"/>
  <c r="Q1902" i="2"/>
  <c r="P1902" i="2"/>
  <c r="O1902" i="2"/>
  <c r="N1902" i="2"/>
  <c r="G1902" i="2"/>
  <c r="R1901" i="2"/>
  <c r="Q1901" i="2"/>
  <c r="P1901" i="2"/>
  <c r="O1901" i="2"/>
  <c r="N1901" i="2"/>
  <c r="G1901" i="2"/>
  <c r="R1900" i="2"/>
  <c r="Q1900" i="2"/>
  <c r="P1900" i="2"/>
  <c r="O1900" i="2"/>
  <c r="N1900" i="2"/>
  <c r="G1900" i="2"/>
  <c r="R1899" i="2"/>
  <c r="Q1899" i="2"/>
  <c r="P1899" i="2"/>
  <c r="O1899" i="2"/>
  <c r="N1899" i="2"/>
  <c r="G1899" i="2"/>
  <c r="R1898" i="2"/>
  <c r="Q1898" i="2"/>
  <c r="P1898" i="2"/>
  <c r="O1898" i="2"/>
  <c r="N1898" i="2"/>
  <c r="G1898" i="2"/>
  <c r="R1897" i="2"/>
  <c r="Q1897" i="2"/>
  <c r="P1897" i="2"/>
  <c r="O1897" i="2"/>
  <c r="N1897" i="2"/>
  <c r="G1897" i="2"/>
  <c r="R1896" i="2"/>
  <c r="Q1896" i="2"/>
  <c r="P1896" i="2"/>
  <c r="O1896" i="2"/>
  <c r="N1896" i="2"/>
  <c r="G1896" i="2"/>
  <c r="R1895" i="2"/>
  <c r="Q1895" i="2"/>
  <c r="P1895" i="2"/>
  <c r="O1895" i="2"/>
  <c r="N1895" i="2"/>
  <c r="G1895" i="2"/>
  <c r="R1894" i="2"/>
  <c r="Q1894" i="2"/>
  <c r="P1894" i="2"/>
  <c r="O1894" i="2"/>
  <c r="N1894" i="2"/>
  <c r="G1894" i="2"/>
  <c r="R1893" i="2"/>
  <c r="Q1893" i="2"/>
  <c r="P1893" i="2"/>
  <c r="O1893" i="2"/>
  <c r="N1893" i="2"/>
  <c r="G1893" i="2"/>
  <c r="R1892" i="2"/>
  <c r="Q1892" i="2"/>
  <c r="P1892" i="2"/>
  <c r="O1892" i="2"/>
  <c r="N1892" i="2"/>
  <c r="G1892" i="2"/>
  <c r="R1891" i="2"/>
  <c r="Q1891" i="2"/>
  <c r="P1891" i="2"/>
  <c r="O1891" i="2"/>
  <c r="N1891" i="2"/>
  <c r="G1891" i="2"/>
  <c r="R1890" i="2"/>
  <c r="Q1890" i="2"/>
  <c r="P1890" i="2"/>
  <c r="O1890" i="2"/>
  <c r="N1890" i="2"/>
  <c r="G1890" i="2"/>
  <c r="R1889" i="2"/>
  <c r="Q1889" i="2"/>
  <c r="P1889" i="2"/>
  <c r="O1889" i="2"/>
  <c r="N1889" i="2"/>
  <c r="G1889" i="2"/>
  <c r="R1888" i="2"/>
  <c r="Q1888" i="2"/>
  <c r="P1888" i="2"/>
  <c r="O1888" i="2"/>
  <c r="N1888" i="2"/>
  <c r="G1888" i="2"/>
  <c r="R1887" i="2"/>
  <c r="Q1887" i="2"/>
  <c r="P1887" i="2"/>
  <c r="O1887" i="2"/>
  <c r="N1887" i="2"/>
  <c r="G1887" i="2"/>
  <c r="R1886" i="2"/>
  <c r="Q1886" i="2"/>
  <c r="P1886" i="2"/>
  <c r="O1886" i="2"/>
  <c r="N1886" i="2"/>
  <c r="G1886" i="2"/>
  <c r="R1885" i="2"/>
  <c r="Q1885" i="2"/>
  <c r="P1885" i="2"/>
  <c r="O1885" i="2"/>
  <c r="N1885" i="2"/>
  <c r="G1885" i="2"/>
  <c r="R1884" i="2"/>
  <c r="Q1884" i="2"/>
  <c r="P1884" i="2"/>
  <c r="O1884" i="2"/>
  <c r="N1884" i="2"/>
  <c r="G1884" i="2"/>
  <c r="R1883" i="2"/>
  <c r="Q1883" i="2"/>
  <c r="P1883" i="2"/>
  <c r="O1883" i="2"/>
  <c r="N1883" i="2"/>
  <c r="G1883" i="2"/>
  <c r="R1882" i="2"/>
  <c r="Q1882" i="2"/>
  <c r="P1882" i="2"/>
  <c r="O1882" i="2"/>
  <c r="N1882" i="2"/>
  <c r="G1882" i="2"/>
  <c r="R1881" i="2"/>
  <c r="Q1881" i="2"/>
  <c r="P1881" i="2"/>
  <c r="O1881" i="2"/>
  <c r="N1881" i="2"/>
  <c r="G1881" i="2"/>
  <c r="R1880" i="2"/>
  <c r="Q1880" i="2"/>
  <c r="P1880" i="2"/>
  <c r="O1880" i="2"/>
  <c r="N1880" i="2"/>
  <c r="G1880" i="2"/>
  <c r="R1879" i="2"/>
  <c r="Q1879" i="2"/>
  <c r="P1879" i="2"/>
  <c r="O1879" i="2"/>
  <c r="N1879" i="2"/>
  <c r="G1879" i="2"/>
  <c r="R1878" i="2"/>
  <c r="Q1878" i="2"/>
  <c r="P1878" i="2"/>
  <c r="O1878" i="2"/>
  <c r="N1878" i="2"/>
  <c r="G1878" i="2"/>
  <c r="R1877" i="2"/>
  <c r="Q1877" i="2"/>
  <c r="P1877" i="2"/>
  <c r="O1877" i="2"/>
  <c r="N1877" i="2"/>
  <c r="G1877" i="2"/>
  <c r="R1876" i="2"/>
  <c r="Q1876" i="2"/>
  <c r="P1876" i="2"/>
  <c r="O1876" i="2"/>
  <c r="N1876" i="2"/>
  <c r="G1876" i="2"/>
  <c r="R1875" i="2"/>
  <c r="Q1875" i="2"/>
  <c r="P1875" i="2"/>
  <c r="O1875" i="2"/>
  <c r="N1875" i="2"/>
  <c r="G1875" i="2"/>
  <c r="R1874" i="2"/>
  <c r="Q1874" i="2"/>
  <c r="P1874" i="2"/>
  <c r="O1874" i="2"/>
  <c r="N1874" i="2"/>
  <c r="G1874" i="2"/>
  <c r="R1873" i="2"/>
  <c r="Q1873" i="2"/>
  <c r="P1873" i="2"/>
  <c r="O1873" i="2"/>
  <c r="N1873" i="2"/>
  <c r="G1873" i="2"/>
  <c r="R1872" i="2"/>
  <c r="Q1872" i="2"/>
  <c r="P1872" i="2"/>
  <c r="O1872" i="2"/>
  <c r="N1872" i="2"/>
  <c r="G1872" i="2"/>
  <c r="R1871" i="2"/>
  <c r="Q1871" i="2"/>
  <c r="P1871" i="2"/>
  <c r="O1871" i="2"/>
  <c r="N1871" i="2"/>
  <c r="G1871" i="2"/>
  <c r="R1870" i="2"/>
  <c r="Q1870" i="2"/>
  <c r="P1870" i="2"/>
  <c r="O1870" i="2"/>
  <c r="N1870" i="2"/>
  <c r="G1870" i="2"/>
  <c r="R1869" i="2"/>
  <c r="Q1869" i="2"/>
  <c r="P1869" i="2"/>
  <c r="O1869" i="2"/>
  <c r="N1869" i="2"/>
  <c r="G1869" i="2"/>
  <c r="R1868" i="2"/>
  <c r="Q1868" i="2"/>
  <c r="P1868" i="2"/>
  <c r="O1868" i="2"/>
  <c r="N1868" i="2"/>
  <c r="G1868" i="2"/>
  <c r="R1867" i="2"/>
  <c r="Q1867" i="2"/>
  <c r="P1867" i="2"/>
  <c r="O1867" i="2"/>
  <c r="N1867" i="2"/>
  <c r="G1867" i="2"/>
  <c r="R1866" i="2"/>
  <c r="Q1866" i="2"/>
  <c r="P1866" i="2"/>
  <c r="O1866" i="2"/>
  <c r="N1866" i="2"/>
  <c r="G1866" i="2"/>
  <c r="R1865" i="2"/>
  <c r="Q1865" i="2"/>
  <c r="P1865" i="2"/>
  <c r="O1865" i="2"/>
  <c r="N1865" i="2"/>
  <c r="G1865" i="2"/>
  <c r="R1864" i="2"/>
  <c r="Q1864" i="2"/>
  <c r="P1864" i="2"/>
  <c r="O1864" i="2"/>
  <c r="N1864" i="2"/>
  <c r="G1864" i="2"/>
  <c r="R1863" i="2"/>
  <c r="Q1863" i="2"/>
  <c r="P1863" i="2"/>
  <c r="O1863" i="2"/>
  <c r="N1863" i="2"/>
  <c r="G1863" i="2"/>
  <c r="R1862" i="2"/>
  <c r="Q1862" i="2"/>
  <c r="P1862" i="2"/>
  <c r="O1862" i="2"/>
  <c r="N1862" i="2"/>
  <c r="G1862" i="2"/>
  <c r="R1861" i="2"/>
  <c r="Q1861" i="2"/>
  <c r="P1861" i="2"/>
  <c r="O1861" i="2"/>
  <c r="N1861" i="2"/>
  <c r="G1861" i="2"/>
  <c r="R1860" i="2"/>
  <c r="Q1860" i="2"/>
  <c r="P1860" i="2"/>
  <c r="O1860" i="2"/>
  <c r="N1860" i="2"/>
  <c r="G1860" i="2"/>
  <c r="R1859" i="2"/>
  <c r="Q1859" i="2"/>
  <c r="P1859" i="2"/>
  <c r="O1859" i="2"/>
  <c r="N1859" i="2"/>
  <c r="G1859" i="2"/>
  <c r="R1858" i="2"/>
  <c r="Q1858" i="2"/>
  <c r="P1858" i="2"/>
  <c r="O1858" i="2"/>
  <c r="N1858" i="2"/>
  <c r="G1858" i="2"/>
  <c r="R1857" i="2"/>
  <c r="Q1857" i="2"/>
  <c r="P1857" i="2"/>
  <c r="O1857" i="2"/>
  <c r="N1857" i="2"/>
  <c r="G1857" i="2"/>
  <c r="R1856" i="2"/>
  <c r="Q1856" i="2"/>
  <c r="P1856" i="2"/>
  <c r="O1856" i="2"/>
  <c r="N1856" i="2"/>
  <c r="G1856" i="2"/>
  <c r="R1855" i="2"/>
  <c r="Q1855" i="2"/>
  <c r="P1855" i="2"/>
  <c r="O1855" i="2"/>
  <c r="N1855" i="2"/>
  <c r="G1855" i="2"/>
  <c r="R1854" i="2"/>
  <c r="Q1854" i="2"/>
  <c r="P1854" i="2"/>
  <c r="O1854" i="2"/>
  <c r="N1854" i="2"/>
  <c r="G1854" i="2"/>
  <c r="R1853" i="2"/>
  <c r="Q1853" i="2"/>
  <c r="P1853" i="2"/>
  <c r="O1853" i="2"/>
  <c r="N1853" i="2"/>
  <c r="G1853" i="2"/>
  <c r="R1852" i="2"/>
  <c r="Q1852" i="2"/>
  <c r="P1852" i="2"/>
  <c r="O1852" i="2"/>
  <c r="N1852" i="2"/>
  <c r="G1852" i="2"/>
  <c r="R1851" i="2"/>
  <c r="Q1851" i="2"/>
  <c r="P1851" i="2"/>
  <c r="O1851" i="2"/>
  <c r="N1851" i="2"/>
  <c r="G1851" i="2"/>
  <c r="R1850" i="2"/>
  <c r="Q1850" i="2"/>
  <c r="P1850" i="2"/>
  <c r="O1850" i="2"/>
  <c r="N1850" i="2"/>
  <c r="G1850" i="2"/>
  <c r="R1849" i="2"/>
  <c r="Q1849" i="2"/>
  <c r="P1849" i="2"/>
  <c r="O1849" i="2"/>
  <c r="N1849" i="2"/>
  <c r="G1849" i="2"/>
  <c r="R1848" i="2"/>
  <c r="Q1848" i="2"/>
  <c r="P1848" i="2"/>
  <c r="O1848" i="2"/>
  <c r="N1848" i="2"/>
  <c r="G1848" i="2"/>
  <c r="R1847" i="2"/>
  <c r="Q1847" i="2"/>
  <c r="P1847" i="2"/>
  <c r="O1847" i="2"/>
  <c r="N1847" i="2"/>
  <c r="G1847" i="2"/>
  <c r="R1846" i="2"/>
  <c r="Q1846" i="2"/>
  <c r="P1846" i="2"/>
  <c r="O1846" i="2"/>
  <c r="N1846" i="2"/>
  <c r="G1846" i="2"/>
  <c r="R1845" i="2"/>
  <c r="Q1845" i="2"/>
  <c r="P1845" i="2"/>
  <c r="O1845" i="2"/>
  <c r="N1845" i="2"/>
  <c r="G1845" i="2"/>
  <c r="R1844" i="2"/>
  <c r="Q1844" i="2"/>
  <c r="P1844" i="2"/>
  <c r="O1844" i="2"/>
  <c r="N1844" i="2"/>
  <c r="G1844" i="2"/>
  <c r="R1843" i="2"/>
  <c r="Q1843" i="2"/>
  <c r="P1843" i="2"/>
  <c r="O1843" i="2"/>
  <c r="N1843" i="2"/>
  <c r="G1843" i="2"/>
  <c r="R1842" i="2"/>
  <c r="Q1842" i="2"/>
  <c r="P1842" i="2"/>
  <c r="O1842" i="2"/>
  <c r="N1842" i="2"/>
  <c r="G1842" i="2"/>
  <c r="R1841" i="2"/>
  <c r="Q1841" i="2"/>
  <c r="P1841" i="2"/>
  <c r="O1841" i="2"/>
  <c r="N1841" i="2"/>
  <c r="G1841" i="2"/>
  <c r="R1840" i="2"/>
  <c r="Q1840" i="2"/>
  <c r="P1840" i="2"/>
  <c r="O1840" i="2"/>
  <c r="N1840" i="2"/>
  <c r="G1840" i="2"/>
  <c r="R1839" i="2"/>
  <c r="Q1839" i="2"/>
  <c r="P1839" i="2"/>
  <c r="O1839" i="2"/>
  <c r="N1839" i="2"/>
  <c r="G1839" i="2"/>
  <c r="R1838" i="2"/>
  <c r="Q1838" i="2"/>
  <c r="P1838" i="2"/>
  <c r="O1838" i="2"/>
  <c r="N1838" i="2"/>
  <c r="G1838" i="2"/>
  <c r="R1837" i="2"/>
  <c r="Q1837" i="2"/>
  <c r="P1837" i="2"/>
  <c r="O1837" i="2"/>
  <c r="N1837" i="2"/>
  <c r="G1837" i="2"/>
  <c r="R1836" i="2"/>
  <c r="Q1836" i="2"/>
  <c r="P1836" i="2"/>
  <c r="O1836" i="2"/>
  <c r="N1836" i="2"/>
  <c r="G1836" i="2"/>
  <c r="R1835" i="2"/>
  <c r="Q1835" i="2"/>
  <c r="P1835" i="2"/>
  <c r="O1835" i="2"/>
  <c r="N1835" i="2"/>
  <c r="G1835" i="2"/>
  <c r="R1834" i="2"/>
  <c r="Q1834" i="2"/>
  <c r="P1834" i="2"/>
  <c r="O1834" i="2"/>
  <c r="N1834" i="2"/>
  <c r="G1834" i="2"/>
  <c r="R1833" i="2"/>
  <c r="Q1833" i="2"/>
  <c r="P1833" i="2"/>
  <c r="O1833" i="2"/>
  <c r="N1833" i="2"/>
  <c r="G1833" i="2"/>
  <c r="R1832" i="2"/>
  <c r="Q1832" i="2"/>
  <c r="P1832" i="2"/>
  <c r="O1832" i="2"/>
  <c r="N1832" i="2"/>
  <c r="G1832" i="2"/>
  <c r="R1831" i="2"/>
  <c r="Q1831" i="2"/>
  <c r="P1831" i="2"/>
  <c r="O1831" i="2"/>
  <c r="N1831" i="2"/>
  <c r="G1831" i="2"/>
  <c r="R1830" i="2"/>
  <c r="Q1830" i="2"/>
  <c r="P1830" i="2"/>
  <c r="O1830" i="2"/>
  <c r="N1830" i="2"/>
  <c r="G1830" i="2"/>
  <c r="R1829" i="2"/>
  <c r="Q1829" i="2"/>
  <c r="P1829" i="2"/>
  <c r="O1829" i="2"/>
  <c r="N1829" i="2"/>
  <c r="G1829" i="2"/>
  <c r="R1828" i="2"/>
  <c r="Q1828" i="2"/>
  <c r="P1828" i="2"/>
  <c r="O1828" i="2"/>
  <c r="N1828" i="2"/>
  <c r="G1828" i="2"/>
  <c r="R1827" i="2"/>
  <c r="Q1827" i="2"/>
  <c r="P1827" i="2"/>
  <c r="O1827" i="2"/>
  <c r="N1827" i="2"/>
  <c r="G1827" i="2"/>
  <c r="R1826" i="2"/>
  <c r="Q1826" i="2"/>
  <c r="P1826" i="2"/>
  <c r="O1826" i="2"/>
  <c r="N1826" i="2"/>
  <c r="G1826" i="2"/>
  <c r="R1825" i="2"/>
  <c r="Q1825" i="2"/>
  <c r="P1825" i="2"/>
  <c r="O1825" i="2"/>
  <c r="N1825" i="2"/>
  <c r="G1825" i="2"/>
  <c r="R1824" i="2"/>
  <c r="Q1824" i="2"/>
  <c r="P1824" i="2"/>
  <c r="O1824" i="2"/>
  <c r="N1824" i="2"/>
  <c r="G1824" i="2"/>
  <c r="R1823" i="2"/>
  <c r="Q1823" i="2"/>
  <c r="P1823" i="2"/>
  <c r="O1823" i="2"/>
  <c r="N1823" i="2"/>
  <c r="G1823" i="2"/>
  <c r="R1822" i="2"/>
  <c r="Q1822" i="2"/>
  <c r="P1822" i="2"/>
  <c r="O1822" i="2"/>
  <c r="N1822" i="2"/>
  <c r="G1822" i="2"/>
  <c r="R1821" i="2"/>
  <c r="Q1821" i="2"/>
  <c r="P1821" i="2"/>
  <c r="O1821" i="2"/>
  <c r="N1821" i="2"/>
  <c r="G1821" i="2"/>
  <c r="R1820" i="2"/>
  <c r="Q1820" i="2"/>
  <c r="P1820" i="2"/>
  <c r="O1820" i="2"/>
  <c r="N1820" i="2"/>
  <c r="G1820" i="2"/>
  <c r="R1819" i="2"/>
  <c r="Q1819" i="2"/>
  <c r="P1819" i="2"/>
  <c r="O1819" i="2"/>
  <c r="N1819" i="2"/>
  <c r="G1819" i="2"/>
  <c r="R1818" i="2"/>
  <c r="Q1818" i="2"/>
  <c r="P1818" i="2"/>
  <c r="O1818" i="2"/>
  <c r="N1818" i="2"/>
  <c r="G1818" i="2"/>
  <c r="R1817" i="2"/>
  <c r="Q1817" i="2"/>
  <c r="P1817" i="2"/>
  <c r="O1817" i="2"/>
  <c r="N1817" i="2"/>
  <c r="G1817" i="2"/>
  <c r="R1816" i="2"/>
  <c r="Q1816" i="2"/>
  <c r="P1816" i="2"/>
  <c r="O1816" i="2"/>
  <c r="N1816" i="2"/>
  <c r="G1816" i="2"/>
  <c r="R1815" i="2"/>
  <c r="Q1815" i="2"/>
  <c r="P1815" i="2"/>
  <c r="O1815" i="2"/>
  <c r="N1815" i="2"/>
  <c r="G1815" i="2"/>
  <c r="R1814" i="2"/>
  <c r="Q1814" i="2"/>
  <c r="P1814" i="2"/>
  <c r="O1814" i="2"/>
  <c r="N1814" i="2"/>
  <c r="G1814" i="2"/>
  <c r="R1813" i="2"/>
  <c r="Q1813" i="2"/>
  <c r="P1813" i="2"/>
  <c r="O1813" i="2"/>
  <c r="N1813" i="2"/>
  <c r="G1813" i="2"/>
  <c r="R1812" i="2"/>
  <c r="Q1812" i="2"/>
  <c r="P1812" i="2"/>
  <c r="O1812" i="2"/>
  <c r="N1812" i="2"/>
  <c r="G1812" i="2"/>
  <c r="R1811" i="2"/>
  <c r="Q1811" i="2"/>
  <c r="P1811" i="2"/>
  <c r="O1811" i="2"/>
  <c r="N1811" i="2"/>
  <c r="G1811" i="2"/>
  <c r="R1810" i="2"/>
  <c r="Q1810" i="2"/>
  <c r="P1810" i="2"/>
  <c r="O1810" i="2"/>
  <c r="N1810" i="2"/>
  <c r="G1810" i="2"/>
  <c r="R1809" i="2"/>
  <c r="Q1809" i="2"/>
  <c r="P1809" i="2"/>
  <c r="O1809" i="2"/>
  <c r="N1809" i="2"/>
  <c r="G1809" i="2"/>
  <c r="R1808" i="2"/>
  <c r="Q1808" i="2"/>
  <c r="P1808" i="2"/>
  <c r="O1808" i="2"/>
  <c r="N1808" i="2"/>
  <c r="G1808" i="2"/>
  <c r="R1807" i="2"/>
  <c r="Q1807" i="2"/>
  <c r="P1807" i="2"/>
  <c r="O1807" i="2"/>
  <c r="N1807" i="2"/>
  <c r="G1807" i="2"/>
  <c r="R1806" i="2"/>
  <c r="Q1806" i="2"/>
  <c r="P1806" i="2"/>
  <c r="O1806" i="2"/>
  <c r="N1806" i="2"/>
  <c r="G1806" i="2"/>
  <c r="R1805" i="2"/>
  <c r="Q1805" i="2"/>
  <c r="P1805" i="2"/>
  <c r="O1805" i="2"/>
  <c r="N1805" i="2"/>
  <c r="G1805" i="2"/>
  <c r="R1804" i="2"/>
  <c r="Q1804" i="2"/>
  <c r="P1804" i="2"/>
  <c r="O1804" i="2"/>
  <c r="N1804" i="2"/>
  <c r="G1804" i="2"/>
  <c r="R1803" i="2"/>
  <c r="Q1803" i="2"/>
  <c r="P1803" i="2"/>
  <c r="O1803" i="2"/>
  <c r="N1803" i="2"/>
  <c r="G1803" i="2"/>
  <c r="R1802" i="2"/>
  <c r="Q1802" i="2"/>
  <c r="P1802" i="2"/>
  <c r="O1802" i="2"/>
  <c r="N1802" i="2"/>
  <c r="G1802" i="2"/>
  <c r="R1801" i="2"/>
  <c r="Q1801" i="2"/>
  <c r="P1801" i="2"/>
  <c r="O1801" i="2"/>
  <c r="N1801" i="2"/>
  <c r="G1801" i="2"/>
  <c r="R1800" i="2"/>
  <c r="Q1800" i="2"/>
  <c r="P1800" i="2"/>
  <c r="O1800" i="2"/>
  <c r="N1800" i="2"/>
  <c r="G1800" i="2"/>
  <c r="R1799" i="2"/>
  <c r="Q1799" i="2"/>
  <c r="P1799" i="2"/>
  <c r="O1799" i="2"/>
  <c r="N1799" i="2"/>
  <c r="G1799" i="2"/>
  <c r="R1798" i="2"/>
  <c r="Q1798" i="2"/>
  <c r="P1798" i="2"/>
  <c r="O1798" i="2"/>
  <c r="N1798" i="2"/>
  <c r="G1798" i="2"/>
  <c r="R1797" i="2"/>
  <c r="Q1797" i="2"/>
  <c r="P1797" i="2"/>
  <c r="O1797" i="2"/>
  <c r="N1797" i="2"/>
  <c r="G1797" i="2"/>
  <c r="R1796" i="2"/>
  <c r="Q1796" i="2"/>
  <c r="P1796" i="2"/>
  <c r="O1796" i="2"/>
  <c r="N1796" i="2"/>
  <c r="G1796" i="2"/>
  <c r="R1795" i="2"/>
  <c r="Q1795" i="2"/>
  <c r="P1795" i="2"/>
  <c r="O1795" i="2"/>
  <c r="N1795" i="2"/>
  <c r="G1795" i="2"/>
  <c r="R1794" i="2"/>
  <c r="Q1794" i="2"/>
  <c r="P1794" i="2"/>
  <c r="O1794" i="2"/>
  <c r="N1794" i="2"/>
  <c r="G1794" i="2"/>
  <c r="R1793" i="2"/>
  <c r="Q1793" i="2"/>
  <c r="P1793" i="2"/>
  <c r="O1793" i="2"/>
  <c r="N1793" i="2"/>
  <c r="G1793" i="2"/>
  <c r="R1792" i="2"/>
  <c r="Q1792" i="2"/>
  <c r="P1792" i="2"/>
  <c r="O1792" i="2"/>
  <c r="N1792" i="2"/>
  <c r="G1792" i="2"/>
  <c r="R1791" i="2"/>
  <c r="Q1791" i="2"/>
  <c r="P1791" i="2"/>
  <c r="O1791" i="2"/>
  <c r="N1791" i="2"/>
  <c r="G1791" i="2"/>
  <c r="R1790" i="2"/>
  <c r="Q1790" i="2"/>
  <c r="P1790" i="2"/>
  <c r="O1790" i="2"/>
  <c r="N1790" i="2"/>
  <c r="G1790" i="2"/>
  <c r="R1789" i="2"/>
  <c r="Q1789" i="2"/>
  <c r="P1789" i="2"/>
  <c r="O1789" i="2"/>
  <c r="N1789" i="2"/>
  <c r="G1789" i="2"/>
  <c r="R1788" i="2"/>
  <c r="Q1788" i="2"/>
  <c r="P1788" i="2"/>
  <c r="O1788" i="2"/>
  <c r="N1788" i="2"/>
  <c r="G1788" i="2"/>
  <c r="R1787" i="2"/>
  <c r="Q1787" i="2"/>
  <c r="P1787" i="2"/>
  <c r="O1787" i="2"/>
  <c r="N1787" i="2"/>
  <c r="G1787" i="2"/>
  <c r="R1786" i="2"/>
  <c r="Q1786" i="2"/>
  <c r="P1786" i="2"/>
  <c r="O1786" i="2"/>
  <c r="N1786" i="2"/>
  <c r="G1786" i="2"/>
  <c r="R1785" i="2"/>
  <c r="Q1785" i="2"/>
  <c r="P1785" i="2"/>
  <c r="O1785" i="2"/>
  <c r="N1785" i="2"/>
  <c r="G1785" i="2"/>
  <c r="R1784" i="2"/>
  <c r="Q1784" i="2"/>
  <c r="P1784" i="2"/>
  <c r="O1784" i="2"/>
  <c r="N1784" i="2"/>
  <c r="G1784" i="2"/>
  <c r="R1783" i="2"/>
  <c r="Q1783" i="2"/>
  <c r="P1783" i="2"/>
  <c r="O1783" i="2"/>
  <c r="N1783" i="2"/>
  <c r="G1783" i="2"/>
  <c r="R1782" i="2"/>
  <c r="Q1782" i="2"/>
  <c r="P1782" i="2"/>
  <c r="O1782" i="2"/>
  <c r="N1782" i="2"/>
  <c r="G1782" i="2"/>
  <c r="R1781" i="2"/>
  <c r="Q1781" i="2"/>
  <c r="P1781" i="2"/>
  <c r="O1781" i="2"/>
  <c r="N1781" i="2"/>
  <c r="G1781" i="2"/>
  <c r="R1780" i="2"/>
  <c r="Q1780" i="2"/>
  <c r="P1780" i="2"/>
  <c r="O1780" i="2"/>
  <c r="N1780" i="2"/>
  <c r="G1780" i="2"/>
  <c r="R1779" i="2"/>
  <c r="Q1779" i="2"/>
  <c r="P1779" i="2"/>
  <c r="O1779" i="2"/>
  <c r="N1779" i="2"/>
  <c r="G1779" i="2"/>
  <c r="R1778" i="2"/>
  <c r="Q1778" i="2"/>
  <c r="P1778" i="2"/>
  <c r="O1778" i="2"/>
  <c r="N1778" i="2"/>
  <c r="G1778" i="2"/>
  <c r="R1777" i="2"/>
  <c r="Q1777" i="2"/>
  <c r="P1777" i="2"/>
  <c r="O1777" i="2"/>
  <c r="N1777" i="2"/>
  <c r="G1777" i="2"/>
  <c r="R1776" i="2"/>
  <c r="Q1776" i="2"/>
  <c r="P1776" i="2"/>
  <c r="O1776" i="2"/>
  <c r="N1776" i="2"/>
  <c r="G1776" i="2"/>
  <c r="R1775" i="2"/>
  <c r="Q1775" i="2"/>
  <c r="P1775" i="2"/>
  <c r="O1775" i="2"/>
  <c r="N1775" i="2"/>
  <c r="G1775" i="2"/>
  <c r="R1774" i="2"/>
  <c r="Q1774" i="2"/>
  <c r="P1774" i="2"/>
  <c r="O1774" i="2"/>
  <c r="N1774" i="2"/>
  <c r="G1774" i="2"/>
  <c r="R1773" i="2"/>
  <c r="Q1773" i="2"/>
  <c r="P1773" i="2"/>
  <c r="O1773" i="2"/>
  <c r="N1773" i="2"/>
  <c r="G1773" i="2"/>
  <c r="R1772" i="2"/>
  <c r="Q1772" i="2"/>
  <c r="P1772" i="2"/>
  <c r="O1772" i="2"/>
  <c r="N1772" i="2"/>
  <c r="G1772" i="2"/>
  <c r="R1771" i="2"/>
  <c r="Q1771" i="2"/>
  <c r="P1771" i="2"/>
  <c r="O1771" i="2"/>
  <c r="N1771" i="2"/>
  <c r="G1771" i="2"/>
  <c r="R1770" i="2"/>
  <c r="Q1770" i="2"/>
  <c r="P1770" i="2"/>
  <c r="O1770" i="2"/>
  <c r="N1770" i="2"/>
  <c r="G1770" i="2"/>
  <c r="R1769" i="2"/>
  <c r="Q1769" i="2"/>
  <c r="P1769" i="2"/>
  <c r="O1769" i="2"/>
  <c r="N1769" i="2"/>
  <c r="G1769" i="2"/>
  <c r="R1768" i="2"/>
  <c r="Q1768" i="2"/>
  <c r="P1768" i="2"/>
  <c r="O1768" i="2"/>
  <c r="N1768" i="2"/>
  <c r="G1768" i="2"/>
  <c r="R1767" i="2"/>
  <c r="Q1767" i="2"/>
  <c r="P1767" i="2"/>
  <c r="O1767" i="2"/>
  <c r="N1767" i="2"/>
  <c r="G1767" i="2"/>
  <c r="R1766" i="2"/>
  <c r="Q1766" i="2"/>
  <c r="P1766" i="2"/>
  <c r="O1766" i="2"/>
  <c r="N1766" i="2"/>
  <c r="G1766" i="2"/>
  <c r="R1765" i="2"/>
  <c r="Q1765" i="2"/>
  <c r="P1765" i="2"/>
  <c r="O1765" i="2"/>
  <c r="N1765" i="2"/>
  <c r="G1765" i="2"/>
  <c r="R1764" i="2"/>
  <c r="Q1764" i="2"/>
  <c r="P1764" i="2"/>
  <c r="O1764" i="2"/>
  <c r="N1764" i="2"/>
  <c r="G1764" i="2"/>
  <c r="R1763" i="2"/>
  <c r="Q1763" i="2"/>
  <c r="P1763" i="2"/>
  <c r="O1763" i="2"/>
  <c r="N1763" i="2"/>
  <c r="G1763" i="2"/>
  <c r="R1762" i="2"/>
  <c r="Q1762" i="2"/>
  <c r="P1762" i="2"/>
  <c r="O1762" i="2"/>
  <c r="N1762" i="2"/>
  <c r="G1762" i="2"/>
  <c r="R1761" i="2"/>
  <c r="Q1761" i="2"/>
  <c r="P1761" i="2"/>
  <c r="O1761" i="2"/>
  <c r="N1761" i="2"/>
  <c r="G1761" i="2"/>
  <c r="R1760" i="2"/>
  <c r="Q1760" i="2"/>
  <c r="P1760" i="2"/>
  <c r="O1760" i="2"/>
  <c r="N1760" i="2"/>
  <c r="G1760" i="2"/>
  <c r="R1759" i="2"/>
  <c r="Q1759" i="2"/>
  <c r="P1759" i="2"/>
  <c r="O1759" i="2"/>
  <c r="N1759" i="2"/>
  <c r="G1759" i="2"/>
  <c r="R1758" i="2"/>
  <c r="Q1758" i="2"/>
  <c r="P1758" i="2"/>
  <c r="O1758" i="2"/>
  <c r="N1758" i="2"/>
  <c r="G1758" i="2"/>
  <c r="R1757" i="2"/>
  <c r="Q1757" i="2"/>
  <c r="P1757" i="2"/>
  <c r="O1757" i="2"/>
  <c r="N1757" i="2"/>
  <c r="G1757" i="2"/>
  <c r="R1756" i="2"/>
  <c r="Q1756" i="2"/>
  <c r="P1756" i="2"/>
  <c r="O1756" i="2"/>
  <c r="N1756" i="2"/>
  <c r="G1756" i="2"/>
  <c r="R1755" i="2"/>
  <c r="Q1755" i="2"/>
  <c r="P1755" i="2"/>
  <c r="O1755" i="2"/>
  <c r="N1755" i="2"/>
  <c r="G1755" i="2"/>
  <c r="R1754" i="2"/>
  <c r="Q1754" i="2"/>
  <c r="P1754" i="2"/>
  <c r="O1754" i="2"/>
  <c r="N1754" i="2"/>
  <c r="G1754" i="2"/>
  <c r="R1753" i="2"/>
  <c r="Q1753" i="2"/>
  <c r="P1753" i="2"/>
  <c r="O1753" i="2"/>
  <c r="N1753" i="2"/>
  <c r="G1753" i="2"/>
  <c r="R1752" i="2"/>
  <c r="Q1752" i="2"/>
  <c r="P1752" i="2"/>
  <c r="O1752" i="2"/>
  <c r="N1752" i="2"/>
  <c r="G1752" i="2"/>
  <c r="R1751" i="2"/>
  <c r="Q1751" i="2"/>
  <c r="P1751" i="2"/>
  <c r="O1751" i="2"/>
  <c r="N1751" i="2"/>
  <c r="G1751" i="2"/>
  <c r="R1750" i="2"/>
  <c r="Q1750" i="2"/>
  <c r="P1750" i="2"/>
  <c r="O1750" i="2"/>
  <c r="N1750" i="2"/>
  <c r="G1750" i="2"/>
  <c r="R1749" i="2"/>
  <c r="Q1749" i="2"/>
  <c r="P1749" i="2"/>
  <c r="O1749" i="2"/>
  <c r="N1749" i="2"/>
  <c r="G1749" i="2"/>
  <c r="R1748" i="2"/>
  <c r="Q1748" i="2"/>
  <c r="P1748" i="2"/>
  <c r="O1748" i="2"/>
  <c r="N1748" i="2"/>
  <c r="G1748" i="2"/>
  <c r="R1747" i="2"/>
  <c r="Q1747" i="2"/>
  <c r="P1747" i="2"/>
  <c r="O1747" i="2"/>
  <c r="N1747" i="2"/>
  <c r="G1747" i="2"/>
  <c r="R1746" i="2"/>
  <c r="Q1746" i="2"/>
  <c r="P1746" i="2"/>
  <c r="O1746" i="2"/>
  <c r="N1746" i="2"/>
  <c r="G1746" i="2"/>
  <c r="R1745" i="2"/>
  <c r="Q1745" i="2"/>
  <c r="P1745" i="2"/>
  <c r="O1745" i="2"/>
  <c r="N1745" i="2"/>
  <c r="G1745" i="2"/>
  <c r="R1744" i="2"/>
  <c r="Q1744" i="2"/>
  <c r="P1744" i="2"/>
  <c r="O1744" i="2"/>
  <c r="N1744" i="2"/>
  <c r="G1744" i="2"/>
  <c r="R1743" i="2"/>
  <c r="Q1743" i="2"/>
  <c r="P1743" i="2"/>
  <c r="O1743" i="2"/>
  <c r="N1743" i="2"/>
  <c r="G1743" i="2"/>
  <c r="R1742" i="2"/>
  <c r="Q1742" i="2"/>
  <c r="P1742" i="2"/>
  <c r="O1742" i="2"/>
  <c r="N1742" i="2"/>
  <c r="G1742" i="2"/>
  <c r="R1741" i="2"/>
  <c r="Q1741" i="2"/>
  <c r="P1741" i="2"/>
  <c r="O1741" i="2"/>
  <c r="N1741" i="2"/>
  <c r="G1741" i="2"/>
  <c r="R1740" i="2"/>
  <c r="Q1740" i="2"/>
  <c r="P1740" i="2"/>
  <c r="O1740" i="2"/>
  <c r="N1740" i="2"/>
  <c r="G1740" i="2"/>
  <c r="R1739" i="2"/>
  <c r="Q1739" i="2"/>
  <c r="P1739" i="2"/>
  <c r="O1739" i="2"/>
  <c r="N1739" i="2"/>
  <c r="G1739" i="2"/>
  <c r="R1738" i="2"/>
  <c r="Q1738" i="2"/>
  <c r="P1738" i="2"/>
  <c r="O1738" i="2"/>
  <c r="N1738" i="2"/>
  <c r="G1738" i="2"/>
  <c r="R1737" i="2"/>
  <c r="Q1737" i="2"/>
  <c r="P1737" i="2"/>
  <c r="O1737" i="2"/>
  <c r="N1737" i="2"/>
  <c r="G1737" i="2"/>
  <c r="R1736" i="2"/>
  <c r="Q1736" i="2"/>
  <c r="P1736" i="2"/>
  <c r="O1736" i="2"/>
  <c r="N1736" i="2"/>
  <c r="G1736" i="2"/>
  <c r="R1735" i="2"/>
  <c r="Q1735" i="2"/>
  <c r="P1735" i="2"/>
  <c r="O1735" i="2"/>
  <c r="N1735" i="2"/>
  <c r="G1735" i="2"/>
  <c r="R1734" i="2"/>
  <c r="Q1734" i="2"/>
  <c r="P1734" i="2"/>
  <c r="O1734" i="2"/>
  <c r="N1734" i="2"/>
  <c r="G1734" i="2"/>
  <c r="R1733" i="2"/>
  <c r="Q1733" i="2"/>
  <c r="P1733" i="2"/>
  <c r="O1733" i="2"/>
  <c r="N1733" i="2"/>
  <c r="G1733" i="2"/>
  <c r="R1732" i="2"/>
  <c r="Q1732" i="2"/>
  <c r="P1732" i="2"/>
  <c r="O1732" i="2"/>
  <c r="N1732" i="2"/>
  <c r="G1732" i="2"/>
  <c r="R1731" i="2"/>
  <c r="Q1731" i="2"/>
  <c r="P1731" i="2"/>
  <c r="O1731" i="2"/>
  <c r="N1731" i="2"/>
  <c r="G1731" i="2"/>
  <c r="R1730" i="2"/>
  <c r="Q1730" i="2"/>
  <c r="P1730" i="2"/>
  <c r="O1730" i="2"/>
  <c r="N1730" i="2"/>
  <c r="G1730" i="2"/>
  <c r="R1729" i="2"/>
  <c r="Q1729" i="2"/>
  <c r="P1729" i="2"/>
  <c r="O1729" i="2"/>
  <c r="N1729" i="2"/>
  <c r="G1729" i="2"/>
  <c r="R1728" i="2"/>
  <c r="Q1728" i="2"/>
  <c r="P1728" i="2"/>
  <c r="O1728" i="2"/>
  <c r="N1728" i="2"/>
  <c r="G1728" i="2"/>
  <c r="R1727" i="2"/>
  <c r="Q1727" i="2"/>
  <c r="P1727" i="2"/>
  <c r="O1727" i="2"/>
  <c r="N1727" i="2"/>
  <c r="G1727" i="2"/>
  <c r="R1726" i="2"/>
  <c r="Q1726" i="2"/>
  <c r="P1726" i="2"/>
  <c r="O1726" i="2"/>
  <c r="N1726" i="2"/>
  <c r="G1726" i="2"/>
  <c r="R1725" i="2"/>
  <c r="Q1725" i="2"/>
  <c r="P1725" i="2"/>
  <c r="O1725" i="2"/>
  <c r="N1725" i="2"/>
  <c r="G1725" i="2"/>
  <c r="R1724" i="2"/>
  <c r="Q1724" i="2"/>
  <c r="P1724" i="2"/>
  <c r="O1724" i="2"/>
  <c r="N1724" i="2"/>
  <c r="G1724" i="2"/>
  <c r="R1723" i="2"/>
  <c r="Q1723" i="2"/>
  <c r="P1723" i="2"/>
  <c r="O1723" i="2"/>
  <c r="N1723" i="2"/>
  <c r="G1723" i="2"/>
  <c r="R1722" i="2"/>
  <c r="Q1722" i="2"/>
  <c r="P1722" i="2"/>
  <c r="O1722" i="2"/>
  <c r="N1722" i="2"/>
  <c r="G1722" i="2"/>
  <c r="R1721" i="2"/>
  <c r="Q1721" i="2"/>
  <c r="P1721" i="2"/>
  <c r="O1721" i="2"/>
  <c r="N1721" i="2"/>
  <c r="G1721" i="2"/>
  <c r="R1720" i="2"/>
  <c r="Q1720" i="2"/>
  <c r="P1720" i="2"/>
  <c r="O1720" i="2"/>
  <c r="N1720" i="2"/>
  <c r="G1720" i="2"/>
  <c r="R1719" i="2"/>
  <c r="Q1719" i="2"/>
  <c r="P1719" i="2"/>
  <c r="O1719" i="2"/>
  <c r="N1719" i="2"/>
  <c r="G1719" i="2"/>
  <c r="R1718" i="2"/>
  <c r="Q1718" i="2"/>
  <c r="P1718" i="2"/>
  <c r="O1718" i="2"/>
  <c r="N1718" i="2"/>
  <c r="G1718" i="2"/>
  <c r="R1717" i="2"/>
  <c r="Q1717" i="2"/>
  <c r="P1717" i="2"/>
  <c r="O1717" i="2"/>
  <c r="N1717" i="2"/>
  <c r="G1717" i="2"/>
  <c r="R1716" i="2"/>
  <c r="Q1716" i="2"/>
  <c r="P1716" i="2"/>
  <c r="O1716" i="2"/>
  <c r="N1716" i="2"/>
  <c r="G1716" i="2"/>
  <c r="R1715" i="2"/>
  <c r="Q1715" i="2"/>
  <c r="P1715" i="2"/>
  <c r="O1715" i="2"/>
  <c r="N1715" i="2"/>
  <c r="G1715" i="2"/>
  <c r="R1714" i="2"/>
  <c r="Q1714" i="2"/>
  <c r="P1714" i="2"/>
  <c r="O1714" i="2"/>
  <c r="N1714" i="2"/>
  <c r="G1714" i="2"/>
  <c r="R1713" i="2"/>
  <c r="Q1713" i="2"/>
  <c r="P1713" i="2"/>
  <c r="O1713" i="2"/>
  <c r="N1713" i="2"/>
  <c r="G1713" i="2"/>
  <c r="R1712" i="2"/>
  <c r="Q1712" i="2"/>
  <c r="P1712" i="2"/>
  <c r="O1712" i="2"/>
  <c r="N1712" i="2"/>
  <c r="G1712" i="2"/>
  <c r="R1711" i="2"/>
  <c r="Q1711" i="2"/>
  <c r="P1711" i="2"/>
  <c r="O1711" i="2"/>
  <c r="N1711" i="2"/>
  <c r="G1711" i="2"/>
  <c r="R1710" i="2"/>
  <c r="Q1710" i="2"/>
  <c r="P1710" i="2"/>
  <c r="O1710" i="2"/>
  <c r="N1710" i="2"/>
  <c r="G1710" i="2"/>
  <c r="R1709" i="2"/>
  <c r="Q1709" i="2"/>
  <c r="P1709" i="2"/>
  <c r="O1709" i="2"/>
  <c r="N1709" i="2"/>
  <c r="G1709" i="2"/>
  <c r="R1708" i="2"/>
  <c r="Q1708" i="2"/>
  <c r="P1708" i="2"/>
  <c r="O1708" i="2"/>
  <c r="N1708" i="2"/>
  <c r="G1708" i="2"/>
  <c r="R1707" i="2"/>
  <c r="Q1707" i="2"/>
  <c r="P1707" i="2"/>
  <c r="O1707" i="2"/>
  <c r="N1707" i="2"/>
  <c r="G1707" i="2"/>
  <c r="R1706" i="2"/>
  <c r="Q1706" i="2"/>
  <c r="P1706" i="2"/>
  <c r="O1706" i="2"/>
  <c r="N1706" i="2"/>
  <c r="G1706" i="2"/>
  <c r="R1705" i="2"/>
  <c r="Q1705" i="2"/>
  <c r="P1705" i="2"/>
  <c r="O1705" i="2"/>
  <c r="N1705" i="2"/>
  <c r="G1705" i="2"/>
  <c r="R1704" i="2"/>
  <c r="Q1704" i="2"/>
  <c r="P1704" i="2"/>
  <c r="O1704" i="2"/>
  <c r="N1704" i="2"/>
  <c r="G1704" i="2"/>
  <c r="R1703" i="2"/>
  <c r="Q1703" i="2"/>
  <c r="P1703" i="2"/>
  <c r="O1703" i="2"/>
  <c r="N1703" i="2"/>
  <c r="G1703" i="2"/>
  <c r="R1702" i="2"/>
  <c r="Q1702" i="2"/>
  <c r="P1702" i="2"/>
  <c r="O1702" i="2"/>
  <c r="N1702" i="2"/>
  <c r="G1702" i="2"/>
  <c r="R1701" i="2"/>
  <c r="Q1701" i="2"/>
  <c r="P1701" i="2"/>
  <c r="O1701" i="2"/>
  <c r="N1701" i="2"/>
  <c r="G1701" i="2"/>
  <c r="R1700" i="2"/>
  <c r="Q1700" i="2"/>
  <c r="P1700" i="2"/>
  <c r="O1700" i="2"/>
  <c r="N1700" i="2"/>
  <c r="G1700" i="2"/>
  <c r="R1699" i="2"/>
  <c r="Q1699" i="2"/>
  <c r="P1699" i="2"/>
  <c r="O1699" i="2"/>
  <c r="N1699" i="2"/>
  <c r="G1699" i="2"/>
  <c r="R1698" i="2"/>
  <c r="Q1698" i="2"/>
  <c r="P1698" i="2"/>
  <c r="O1698" i="2"/>
  <c r="N1698" i="2"/>
  <c r="G1698" i="2"/>
  <c r="R1697" i="2"/>
  <c r="Q1697" i="2"/>
  <c r="P1697" i="2"/>
  <c r="O1697" i="2"/>
  <c r="N1697" i="2"/>
  <c r="G1697" i="2"/>
  <c r="R1696" i="2"/>
  <c r="Q1696" i="2"/>
  <c r="P1696" i="2"/>
  <c r="O1696" i="2"/>
  <c r="N1696" i="2"/>
  <c r="G1696" i="2"/>
  <c r="R1695" i="2"/>
  <c r="Q1695" i="2"/>
  <c r="P1695" i="2"/>
  <c r="O1695" i="2"/>
  <c r="N1695" i="2"/>
  <c r="G1695" i="2"/>
  <c r="R1694" i="2"/>
  <c r="Q1694" i="2"/>
  <c r="P1694" i="2"/>
  <c r="O1694" i="2"/>
  <c r="N1694" i="2"/>
  <c r="G1694" i="2"/>
  <c r="R1693" i="2"/>
  <c r="Q1693" i="2"/>
  <c r="P1693" i="2"/>
  <c r="O1693" i="2"/>
  <c r="N1693" i="2"/>
  <c r="G1693" i="2"/>
  <c r="R1692" i="2"/>
  <c r="Q1692" i="2"/>
  <c r="P1692" i="2"/>
  <c r="O1692" i="2"/>
  <c r="N1692" i="2"/>
  <c r="G1692" i="2"/>
  <c r="R1691" i="2"/>
  <c r="Q1691" i="2"/>
  <c r="P1691" i="2"/>
  <c r="O1691" i="2"/>
  <c r="N1691" i="2"/>
  <c r="G1691" i="2"/>
  <c r="R1690" i="2"/>
  <c r="Q1690" i="2"/>
  <c r="P1690" i="2"/>
  <c r="O1690" i="2"/>
  <c r="N1690" i="2"/>
  <c r="G1690" i="2"/>
  <c r="R1689" i="2"/>
  <c r="Q1689" i="2"/>
  <c r="P1689" i="2"/>
  <c r="O1689" i="2"/>
  <c r="N1689" i="2"/>
  <c r="G1689" i="2"/>
  <c r="R1688" i="2"/>
  <c r="Q1688" i="2"/>
  <c r="P1688" i="2"/>
  <c r="O1688" i="2"/>
  <c r="N1688" i="2"/>
  <c r="G1688" i="2"/>
  <c r="R1687" i="2"/>
  <c r="Q1687" i="2"/>
  <c r="P1687" i="2"/>
  <c r="O1687" i="2"/>
  <c r="N1687" i="2"/>
  <c r="G1687" i="2"/>
  <c r="R1686" i="2"/>
  <c r="Q1686" i="2"/>
  <c r="P1686" i="2"/>
  <c r="O1686" i="2"/>
  <c r="N1686" i="2"/>
  <c r="G1686" i="2"/>
  <c r="R1685" i="2"/>
  <c r="Q1685" i="2"/>
  <c r="P1685" i="2"/>
  <c r="O1685" i="2"/>
  <c r="N1685" i="2"/>
  <c r="G1685" i="2"/>
  <c r="R1684" i="2"/>
  <c r="Q1684" i="2"/>
  <c r="P1684" i="2"/>
  <c r="O1684" i="2"/>
  <c r="N1684" i="2"/>
  <c r="G1684" i="2"/>
  <c r="R1683" i="2"/>
  <c r="Q1683" i="2"/>
  <c r="P1683" i="2"/>
  <c r="O1683" i="2"/>
  <c r="N1683" i="2"/>
  <c r="G1683" i="2"/>
  <c r="R1682" i="2"/>
  <c r="Q1682" i="2"/>
  <c r="P1682" i="2"/>
  <c r="O1682" i="2"/>
  <c r="N1682" i="2"/>
  <c r="G1682" i="2"/>
  <c r="R1681" i="2"/>
  <c r="Q1681" i="2"/>
  <c r="P1681" i="2"/>
  <c r="O1681" i="2"/>
  <c r="N1681" i="2"/>
  <c r="G1681" i="2"/>
  <c r="R1680" i="2"/>
  <c r="Q1680" i="2"/>
  <c r="P1680" i="2"/>
  <c r="O1680" i="2"/>
  <c r="N1680" i="2"/>
  <c r="G1680" i="2"/>
  <c r="R1679" i="2"/>
  <c r="Q1679" i="2"/>
  <c r="P1679" i="2"/>
  <c r="O1679" i="2"/>
  <c r="N1679" i="2"/>
  <c r="G1679" i="2"/>
  <c r="R1678" i="2"/>
  <c r="Q1678" i="2"/>
  <c r="P1678" i="2"/>
  <c r="O1678" i="2"/>
  <c r="N1678" i="2"/>
  <c r="G1678" i="2"/>
  <c r="R1677" i="2"/>
  <c r="Q1677" i="2"/>
  <c r="P1677" i="2"/>
  <c r="O1677" i="2"/>
  <c r="N1677" i="2"/>
  <c r="G1677" i="2"/>
  <c r="R1676" i="2"/>
  <c r="Q1676" i="2"/>
  <c r="P1676" i="2"/>
  <c r="O1676" i="2"/>
  <c r="N1676" i="2"/>
  <c r="G1676" i="2"/>
  <c r="R1675" i="2"/>
  <c r="Q1675" i="2"/>
  <c r="P1675" i="2"/>
  <c r="O1675" i="2"/>
  <c r="N1675" i="2"/>
  <c r="G1675" i="2"/>
  <c r="R1674" i="2"/>
  <c r="Q1674" i="2"/>
  <c r="P1674" i="2"/>
  <c r="O1674" i="2"/>
  <c r="N1674" i="2"/>
  <c r="G1674" i="2"/>
  <c r="R1673" i="2"/>
  <c r="Q1673" i="2"/>
  <c r="P1673" i="2"/>
  <c r="O1673" i="2"/>
  <c r="N1673" i="2"/>
  <c r="G1673" i="2"/>
  <c r="R1672" i="2"/>
  <c r="Q1672" i="2"/>
  <c r="P1672" i="2"/>
  <c r="O1672" i="2"/>
  <c r="N1672" i="2"/>
  <c r="G1672" i="2"/>
  <c r="R1671" i="2"/>
  <c r="Q1671" i="2"/>
  <c r="P1671" i="2"/>
  <c r="O1671" i="2"/>
  <c r="N1671" i="2"/>
  <c r="G1671" i="2"/>
  <c r="R1670" i="2"/>
  <c r="Q1670" i="2"/>
  <c r="P1670" i="2"/>
  <c r="O1670" i="2"/>
  <c r="N1670" i="2"/>
  <c r="G1670" i="2"/>
  <c r="R1669" i="2"/>
  <c r="Q1669" i="2"/>
  <c r="P1669" i="2"/>
  <c r="O1669" i="2"/>
  <c r="N1669" i="2"/>
  <c r="G1669" i="2"/>
  <c r="R1668" i="2"/>
  <c r="Q1668" i="2"/>
  <c r="P1668" i="2"/>
  <c r="O1668" i="2"/>
  <c r="N1668" i="2"/>
  <c r="G1668" i="2"/>
  <c r="R1667" i="2"/>
  <c r="Q1667" i="2"/>
  <c r="P1667" i="2"/>
  <c r="O1667" i="2"/>
  <c r="N1667" i="2"/>
  <c r="G1667" i="2"/>
  <c r="R1666" i="2"/>
  <c r="Q1666" i="2"/>
  <c r="P1666" i="2"/>
  <c r="O1666" i="2"/>
  <c r="N1666" i="2"/>
  <c r="G1666" i="2"/>
  <c r="R1665" i="2"/>
  <c r="Q1665" i="2"/>
  <c r="P1665" i="2"/>
  <c r="O1665" i="2"/>
  <c r="N1665" i="2"/>
  <c r="G1665" i="2"/>
  <c r="R1664" i="2"/>
  <c r="Q1664" i="2"/>
  <c r="P1664" i="2"/>
  <c r="O1664" i="2"/>
  <c r="N1664" i="2"/>
  <c r="G1664" i="2"/>
  <c r="R1663" i="2"/>
  <c r="Q1663" i="2"/>
  <c r="P1663" i="2"/>
  <c r="O1663" i="2"/>
  <c r="N1663" i="2"/>
  <c r="G1663" i="2"/>
  <c r="R1662" i="2"/>
  <c r="Q1662" i="2"/>
  <c r="P1662" i="2"/>
  <c r="O1662" i="2"/>
  <c r="N1662" i="2"/>
  <c r="G1662" i="2"/>
  <c r="R1661" i="2"/>
  <c r="Q1661" i="2"/>
  <c r="P1661" i="2"/>
  <c r="O1661" i="2"/>
  <c r="N1661" i="2"/>
  <c r="G1661" i="2"/>
  <c r="R1660" i="2"/>
  <c r="Q1660" i="2"/>
  <c r="P1660" i="2"/>
  <c r="O1660" i="2"/>
  <c r="N1660" i="2"/>
  <c r="G1660" i="2"/>
  <c r="R1659" i="2"/>
  <c r="Q1659" i="2"/>
  <c r="P1659" i="2"/>
  <c r="O1659" i="2"/>
  <c r="N1659" i="2"/>
  <c r="G1659" i="2"/>
  <c r="R1658" i="2"/>
  <c r="Q1658" i="2"/>
  <c r="P1658" i="2"/>
  <c r="O1658" i="2"/>
  <c r="N1658" i="2"/>
  <c r="G1658" i="2"/>
  <c r="R1657" i="2"/>
  <c r="Q1657" i="2"/>
  <c r="P1657" i="2"/>
  <c r="O1657" i="2"/>
  <c r="N1657" i="2"/>
  <c r="G1657" i="2"/>
  <c r="R1656" i="2"/>
  <c r="Q1656" i="2"/>
  <c r="P1656" i="2"/>
  <c r="O1656" i="2"/>
  <c r="N1656" i="2"/>
  <c r="G1656" i="2"/>
  <c r="R1655" i="2"/>
  <c r="Q1655" i="2"/>
  <c r="P1655" i="2"/>
  <c r="O1655" i="2"/>
  <c r="N1655" i="2"/>
  <c r="G1655" i="2"/>
  <c r="R1654" i="2"/>
  <c r="Q1654" i="2"/>
  <c r="P1654" i="2"/>
  <c r="O1654" i="2"/>
  <c r="N1654" i="2"/>
  <c r="G1654" i="2"/>
  <c r="R1653" i="2"/>
  <c r="Q1653" i="2"/>
  <c r="P1653" i="2"/>
  <c r="O1653" i="2"/>
  <c r="N1653" i="2"/>
  <c r="G1653" i="2"/>
  <c r="R1652" i="2"/>
  <c r="Q1652" i="2"/>
  <c r="P1652" i="2"/>
  <c r="O1652" i="2"/>
  <c r="N1652" i="2"/>
  <c r="G1652" i="2"/>
  <c r="R1651" i="2"/>
  <c r="Q1651" i="2"/>
  <c r="P1651" i="2"/>
  <c r="O1651" i="2"/>
  <c r="N1651" i="2"/>
  <c r="G1651" i="2"/>
  <c r="R1650" i="2"/>
  <c r="Q1650" i="2"/>
  <c r="P1650" i="2"/>
  <c r="O1650" i="2"/>
  <c r="N1650" i="2"/>
  <c r="G1650" i="2"/>
  <c r="R1649" i="2"/>
  <c r="Q1649" i="2"/>
  <c r="P1649" i="2"/>
  <c r="O1649" i="2"/>
  <c r="N1649" i="2"/>
  <c r="G1649" i="2"/>
  <c r="R1648" i="2"/>
  <c r="Q1648" i="2"/>
  <c r="P1648" i="2"/>
  <c r="O1648" i="2"/>
  <c r="N1648" i="2"/>
  <c r="G1648" i="2"/>
  <c r="R1647" i="2"/>
  <c r="Q1647" i="2"/>
  <c r="P1647" i="2"/>
  <c r="O1647" i="2"/>
  <c r="N1647" i="2"/>
  <c r="G1647" i="2"/>
  <c r="R1646" i="2"/>
  <c r="Q1646" i="2"/>
  <c r="P1646" i="2"/>
  <c r="O1646" i="2"/>
  <c r="N1646" i="2"/>
  <c r="G1646" i="2"/>
  <c r="R1645" i="2"/>
  <c r="Q1645" i="2"/>
  <c r="P1645" i="2"/>
  <c r="O1645" i="2"/>
  <c r="N1645" i="2"/>
  <c r="G1645" i="2"/>
  <c r="R1644" i="2"/>
  <c r="Q1644" i="2"/>
  <c r="P1644" i="2"/>
  <c r="O1644" i="2"/>
  <c r="N1644" i="2"/>
  <c r="G1644" i="2"/>
  <c r="R1643" i="2"/>
  <c r="Q1643" i="2"/>
  <c r="P1643" i="2"/>
  <c r="O1643" i="2"/>
  <c r="N1643" i="2"/>
  <c r="G1643" i="2"/>
  <c r="R1642" i="2"/>
  <c r="Q1642" i="2"/>
  <c r="P1642" i="2"/>
  <c r="O1642" i="2"/>
  <c r="N1642" i="2"/>
  <c r="G1642" i="2"/>
  <c r="R1641" i="2"/>
  <c r="Q1641" i="2"/>
  <c r="P1641" i="2"/>
  <c r="O1641" i="2"/>
  <c r="N1641" i="2"/>
  <c r="G1641" i="2"/>
  <c r="R1640" i="2"/>
  <c r="Q1640" i="2"/>
  <c r="P1640" i="2"/>
  <c r="O1640" i="2"/>
  <c r="N1640" i="2"/>
  <c r="G1640" i="2"/>
  <c r="R1639" i="2"/>
  <c r="Q1639" i="2"/>
  <c r="P1639" i="2"/>
  <c r="O1639" i="2"/>
  <c r="N1639" i="2"/>
  <c r="G1639" i="2"/>
  <c r="R1638" i="2"/>
  <c r="Q1638" i="2"/>
  <c r="P1638" i="2"/>
  <c r="O1638" i="2"/>
  <c r="N1638" i="2"/>
  <c r="G1638" i="2"/>
  <c r="R1637" i="2"/>
  <c r="Q1637" i="2"/>
  <c r="P1637" i="2"/>
  <c r="O1637" i="2"/>
  <c r="N1637" i="2"/>
  <c r="G1637" i="2"/>
  <c r="R1636" i="2"/>
  <c r="Q1636" i="2"/>
  <c r="P1636" i="2"/>
  <c r="O1636" i="2"/>
  <c r="N1636" i="2"/>
  <c r="G1636" i="2"/>
  <c r="R1635" i="2"/>
  <c r="Q1635" i="2"/>
  <c r="P1635" i="2"/>
  <c r="O1635" i="2"/>
  <c r="N1635" i="2"/>
  <c r="G1635" i="2"/>
  <c r="R1634" i="2"/>
  <c r="Q1634" i="2"/>
  <c r="P1634" i="2"/>
  <c r="O1634" i="2"/>
  <c r="N1634" i="2"/>
  <c r="G1634" i="2"/>
  <c r="R1633" i="2"/>
  <c r="Q1633" i="2"/>
  <c r="P1633" i="2"/>
  <c r="O1633" i="2"/>
  <c r="N1633" i="2"/>
  <c r="G1633" i="2"/>
  <c r="R1632" i="2"/>
  <c r="Q1632" i="2"/>
  <c r="P1632" i="2"/>
  <c r="O1632" i="2"/>
  <c r="N1632" i="2"/>
  <c r="G1632" i="2"/>
  <c r="R1631" i="2"/>
  <c r="Q1631" i="2"/>
  <c r="P1631" i="2"/>
  <c r="O1631" i="2"/>
  <c r="N1631" i="2"/>
  <c r="G1631" i="2"/>
  <c r="R1630" i="2"/>
  <c r="Q1630" i="2"/>
  <c r="P1630" i="2"/>
  <c r="O1630" i="2"/>
  <c r="N1630" i="2"/>
  <c r="G1630" i="2"/>
  <c r="R1629" i="2"/>
  <c r="Q1629" i="2"/>
  <c r="P1629" i="2"/>
  <c r="O1629" i="2"/>
  <c r="N1629" i="2"/>
  <c r="G1629" i="2"/>
  <c r="R1628" i="2"/>
  <c r="Q1628" i="2"/>
  <c r="P1628" i="2"/>
  <c r="O1628" i="2"/>
  <c r="N1628" i="2"/>
  <c r="G1628" i="2"/>
  <c r="R1627" i="2"/>
  <c r="Q1627" i="2"/>
  <c r="P1627" i="2"/>
  <c r="O1627" i="2"/>
  <c r="N1627" i="2"/>
  <c r="G1627" i="2"/>
  <c r="R1626" i="2"/>
  <c r="Q1626" i="2"/>
  <c r="P1626" i="2"/>
  <c r="O1626" i="2"/>
  <c r="N1626" i="2"/>
  <c r="G1626" i="2"/>
  <c r="R1625" i="2"/>
  <c r="Q1625" i="2"/>
  <c r="P1625" i="2"/>
  <c r="O1625" i="2"/>
  <c r="N1625" i="2"/>
  <c r="G1625" i="2"/>
  <c r="R1624" i="2"/>
  <c r="Q1624" i="2"/>
  <c r="P1624" i="2"/>
  <c r="O1624" i="2"/>
  <c r="N1624" i="2"/>
  <c r="G1624" i="2"/>
  <c r="R1623" i="2"/>
  <c r="Q1623" i="2"/>
  <c r="P1623" i="2"/>
  <c r="O1623" i="2"/>
  <c r="N1623" i="2"/>
  <c r="G1623" i="2"/>
  <c r="R1622" i="2"/>
  <c r="Q1622" i="2"/>
  <c r="P1622" i="2"/>
  <c r="O1622" i="2"/>
  <c r="N1622" i="2"/>
  <c r="G1622" i="2"/>
  <c r="R1621" i="2"/>
  <c r="Q1621" i="2"/>
  <c r="P1621" i="2"/>
  <c r="O1621" i="2"/>
  <c r="N1621" i="2"/>
  <c r="G1621" i="2"/>
  <c r="R1620" i="2"/>
  <c r="Q1620" i="2"/>
  <c r="P1620" i="2"/>
  <c r="O1620" i="2"/>
  <c r="N1620" i="2"/>
  <c r="G1620" i="2"/>
  <c r="R1619" i="2"/>
  <c r="Q1619" i="2"/>
  <c r="P1619" i="2"/>
  <c r="O1619" i="2"/>
  <c r="N1619" i="2"/>
  <c r="G1619" i="2"/>
  <c r="R1618" i="2"/>
  <c r="Q1618" i="2"/>
  <c r="P1618" i="2"/>
  <c r="O1618" i="2"/>
  <c r="N1618" i="2"/>
  <c r="G1618" i="2"/>
  <c r="R1617" i="2"/>
  <c r="Q1617" i="2"/>
  <c r="P1617" i="2"/>
  <c r="O1617" i="2"/>
  <c r="N1617" i="2"/>
  <c r="G1617" i="2"/>
  <c r="R1616" i="2"/>
  <c r="Q1616" i="2"/>
  <c r="P1616" i="2"/>
  <c r="O1616" i="2"/>
  <c r="N1616" i="2"/>
  <c r="G1616" i="2"/>
  <c r="R1615" i="2"/>
  <c r="Q1615" i="2"/>
  <c r="P1615" i="2"/>
  <c r="O1615" i="2"/>
  <c r="N1615" i="2"/>
  <c r="G1615" i="2"/>
  <c r="R1614" i="2"/>
  <c r="Q1614" i="2"/>
  <c r="P1614" i="2"/>
  <c r="O1614" i="2"/>
  <c r="N1614" i="2"/>
  <c r="G1614" i="2"/>
  <c r="R1613" i="2"/>
  <c r="Q1613" i="2"/>
  <c r="P1613" i="2"/>
  <c r="O1613" i="2"/>
  <c r="N1613" i="2"/>
  <c r="G1613" i="2"/>
  <c r="R1612" i="2"/>
  <c r="Q1612" i="2"/>
  <c r="P1612" i="2"/>
  <c r="O1612" i="2"/>
  <c r="N1612" i="2"/>
  <c r="G1612" i="2"/>
  <c r="R1611" i="2"/>
  <c r="Q1611" i="2"/>
  <c r="P1611" i="2"/>
  <c r="O1611" i="2"/>
  <c r="N1611" i="2"/>
  <c r="G1611" i="2"/>
  <c r="R1610" i="2"/>
  <c r="Q1610" i="2"/>
  <c r="P1610" i="2"/>
  <c r="O1610" i="2"/>
  <c r="N1610" i="2"/>
  <c r="G1610" i="2"/>
  <c r="R1609" i="2"/>
  <c r="Q1609" i="2"/>
  <c r="P1609" i="2"/>
  <c r="O1609" i="2"/>
  <c r="N1609" i="2"/>
  <c r="G1609" i="2"/>
  <c r="R1608" i="2"/>
  <c r="Q1608" i="2"/>
  <c r="P1608" i="2"/>
  <c r="O1608" i="2"/>
  <c r="N1608" i="2"/>
  <c r="G1608" i="2"/>
  <c r="R1607" i="2"/>
  <c r="Q1607" i="2"/>
  <c r="P1607" i="2"/>
  <c r="O1607" i="2"/>
  <c r="N1607" i="2"/>
  <c r="G1607" i="2"/>
  <c r="R1606" i="2"/>
  <c r="Q1606" i="2"/>
  <c r="P1606" i="2"/>
  <c r="O1606" i="2"/>
  <c r="N1606" i="2"/>
  <c r="G1606" i="2"/>
  <c r="R1605" i="2"/>
  <c r="Q1605" i="2"/>
  <c r="P1605" i="2"/>
  <c r="O1605" i="2"/>
  <c r="N1605" i="2"/>
  <c r="G1605" i="2"/>
  <c r="R1604" i="2"/>
  <c r="Q1604" i="2"/>
  <c r="P1604" i="2"/>
  <c r="O1604" i="2"/>
  <c r="N1604" i="2"/>
  <c r="G1604" i="2"/>
  <c r="R1603" i="2"/>
  <c r="Q1603" i="2"/>
  <c r="P1603" i="2"/>
  <c r="O1603" i="2"/>
  <c r="N1603" i="2"/>
  <c r="G1603" i="2"/>
  <c r="R1602" i="2"/>
  <c r="Q1602" i="2"/>
  <c r="P1602" i="2"/>
  <c r="O1602" i="2"/>
  <c r="N1602" i="2"/>
  <c r="G1602" i="2"/>
  <c r="R1601" i="2"/>
  <c r="Q1601" i="2"/>
  <c r="P1601" i="2"/>
  <c r="O1601" i="2"/>
  <c r="N1601" i="2"/>
  <c r="G1601" i="2"/>
  <c r="R1600" i="2"/>
  <c r="Q1600" i="2"/>
  <c r="P1600" i="2"/>
  <c r="O1600" i="2"/>
  <c r="N1600" i="2"/>
  <c r="G1600" i="2"/>
  <c r="R1599" i="2"/>
  <c r="Q1599" i="2"/>
  <c r="P1599" i="2"/>
  <c r="O1599" i="2"/>
  <c r="N1599" i="2"/>
  <c r="G1599" i="2"/>
  <c r="R1598" i="2"/>
  <c r="Q1598" i="2"/>
  <c r="P1598" i="2"/>
  <c r="O1598" i="2"/>
  <c r="N1598" i="2"/>
  <c r="G1598" i="2"/>
  <c r="R1597" i="2"/>
  <c r="Q1597" i="2"/>
  <c r="P1597" i="2"/>
  <c r="O1597" i="2"/>
  <c r="N1597" i="2"/>
  <c r="G1597" i="2"/>
  <c r="R1596" i="2"/>
  <c r="Q1596" i="2"/>
  <c r="P1596" i="2"/>
  <c r="O1596" i="2"/>
  <c r="N1596" i="2"/>
  <c r="G1596" i="2"/>
  <c r="R1595" i="2"/>
  <c r="Q1595" i="2"/>
  <c r="P1595" i="2"/>
  <c r="O1595" i="2"/>
  <c r="N1595" i="2"/>
  <c r="G1595" i="2"/>
  <c r="R1594" i="2"/>
  <c r="Q1594" i="2"/>
  <c r="P1594" i="2"/>
  <c r="O1594" i="2"/>
  <c r="N1594" i="2"/>
  <c r="G1594" i="2"/>
  <c r="R1593" i="2"/>
  <c r="Q1593" i="2"/>
  <c r="P1593" i="2"/>
  <c r="O1593" i="2"/>
  <c r="N1593" i="2"/>
  <c r="G1593" i="2"/>
  <c r="R1592" i="2"/>
  <c r="Q1592" i="2"/>
  <c r="P1592" i="2"/>
  <c r="O1592" i="2"/>
  <c r="N1592" i="2"/>
  <c r="G1592" i="2"/>
  <c r="R1591" i="2"/>
  <c r="Q1591" i="2"/>
  <c r="P1591" i="2"/>
  <c r="O1591" i="2"/>
  <c r="N1591" i="2"/>
  <c r="G1591" i="2"/>
  <c r="R1590" i="2"/>
  <c r="Q1590" i="2"/>
  <c r="P1590" i="2"/>
  <c r="O1590" i="2"/>
  <c r="N1590" i="2"/>
  <c r="G1590" i="2"/>
  <c r="R1589" i="2"/>
  <c r="Q1589" i="2"/>
  <c r="P1589" i="2"/>
  <c r="O1589" i="2"/>
  <c r="N1589" i="2"/>
  <c r="G1589" i="2"/>
  <c r="R1588" i="2"/>
  <c r="Q1588" i="2"/>
  <c r="P1588" i="2"/>
  <c r="O1588" i="2"/>
  <c r="N1588" i="2"/>
  <c r="G1588" i="2"/>
  <c r="R1587" i="2"/>
  <c r="Q1587" i="2"/>
  <c r="P1587" i="2"/>
  <c r="O1587" i="2"/>
  <c r="N1587" i="2"/>
  <c r="G1587" i="2"/>
  <c r="R1586" i="2"/>
  <c r="Q1586" i="2"/>
  <c r="P1586" i="2"/>
  <c r="O1586" i="2"/>
  <c r="N1586" i="2"/>
  <c r="G1586" i="2"/>
  <c r="R1585" i="2"/>
  <c r="Q1585" i="2"/>
  <c r="P1585" i="2"/>
  <c r="O1585" i="2"/>
  <c r="N1585" i="2"/>
  <c r="G1585" i="2"/>
  <c r="R1584" i="2"/>
  <c r="Q1584" i="2"/>
  <c r="P1584" i="2"/>
  <c r="O1584" i="2"/>
  <c r="N1584" i="2"/>
  <c r="G1584" i="2"/>
  <c r="R1583" i="2"/>
  <c r="Q1583" i="2"/>
  <c r="P1583" i="2"/>
  <c r="O1583" i="2"/>
  <c r="N1583" i="2"/>
  <c r="G1583" i="2"/>
  <c r="R1582" i="2"/>
  <c r="Q1582" i="2"/>
  <c r="P1582" i="2"/>
  <c r="O1582" i="2"/>
  <c r="N1582" i="2"/>
  <c r="G1582" i="2"/>
  <c r="R1581" i="2"/>
  <c r="Q1581" i="2"/>
  <c r="P1581" i="2"/>
  <c r="O1581" i="2"/>
  <c r="N1581" i="2"/>
  <c r="G1581" i="2"/>
  <c r="R1580" i="2"/>
  <c r="Q1580" i="2"/>
  <c r="P1580" i="2"/>
  <c r="O1580" i="2"/>
  <c r="N1580" i="2"/>
  <c r="G1580" i="2"/>
  <c r="R1579" i="2"/>
  <c r="Q1579" i="2"/>
  <c r="P1579" i="2"/>
  <c r="O1579" i="2"/>
  <c r="N1579" i="2"/>
  <c r="G1579" i="2"/>
  <c r="R1578" i="2"/>
  <c r="Q1578" i="2"/>
  <c r="P1578" i="2"/>
  <c r="O1578" i="2"/>
  <c r="N1578" i="2"/>
  <c r="G1578" i="2"/>
  <c r="R1577" i="2"/>
  <c r="Q1577" i="2"/>
  <c r="P1577" i="2"/>
  <c r="O1577" i="2"/>
  <c r="N1577" i="2"/>
  <c r="G1577" i="2"/>
  <c r="R1576" i="2"/>
  <c r="Q1576" i="2"/>
  <c r="P1576" i="2"/>
  <c r="O1576" i="2"/>
  <c r="N1576" i="2"/>
  <c r="G1576" i="2"/>
  <c r="R1575" i="2"/>
  <c r="Q1575" i="2"/>
  <c r="P1575" i="2"/>
  <c r="O1575" i="2"/>
  <c r="N1575" i="2"/>
  <c r="G1575" i="2"/>
  <c r="R1574" i="2"/>
  <c r="Q1574" i="2"/>
  <c r="P1574" i="2"/>
  <c r="O1574" i="2"/>
  <c r="N1574" i="2"/>
  <c r="G1574" i="2"/>
  <c r="R1573" i="2"/>
  <c r="Q1573" i="2"/>
  <c r="P1573" i="2"/>
  <c r="O1573" i="2"/>
  <c r="N1573" i="2"/>
  <c r="G1573" i="2"/>
  <c r="R1572" i="2"/>
  <c r="Q1572" i="2"/>
  <c r="P1572" i="2"/>
  <c r="O1572" i="2"/>
  <c r="N1572" i="2"/>
  <c r="G1572" i="2"/>
  <c r="R1571" i="2"/>
  <c r="Q1571" i="2"/>
  <c r="P1571" i="2"/>
  <c r="O1571" i="2"/>
  <c r="N1571" i="2"/>
  <c r="G1571" i="2"/>
  <c r="R1570" i="2"/>
  <c r="Q1570" i="2"/>
  <c r="P1570" i="2"/>
  <c r="O1570" i="2"/>
  <c r="N1570" i="2"/>
  <c r="G1570" i="2"/>
  <c r="R1569" i="2"/>
  <c r="Q1569" i="2"/>
  <c r="P1569" i="2"/>
  <c r="O1569" i="2"/>
  <c r="N1569" i="2"/>
  <c r="G1569" i="2"/>
  <c r="R1568" i="2"/>
  <c r="Q1568" i="2"/>
  <c r="P1568" i="2"/>
  <c r="O1568" i="2"/>
  <c r="N1568" i="2"/>
  <c r="G1568" i="2"/>
  <c r="R1567" i="2"/>
  <c r="Q1567" i="2"/>
  <c r="P1567" i="2"/>
  <c r="O1567" i="2"/>
  <c r="N1567" i="2"/>
  <c r="G1567" i="2"/>
  <c r="R1566" i="2"/>
  <c r="Q1566" i="2"/>
  <c r="P1566" i="2"/>
  <c r="O1566" i="2"/>
  <c r="N1566" i="2"/>
  <c r="G1566" i="2"/>
  <c r="R1565" i="2"/>
  <c r="Q1565" i="2"/>
  <c r="P1565" i="2"/>
  <c r="O1565" i="2"/>
  <c r="N1565" i="2"/>
  <c r="G1565" i="2"/>
  <c r="R1564" i="2"/>
  <c r="Q1564" i="2"/>
  <c r="P1564" i="2"/>
  <c r="O1564" i="2"/>
  <c r="N1564" i="2"/>
  <c r="G1564" i="2"/>
  <c r="R1563" i="2"/>
  <c r="Q1563" i="2"/>
  <c r="P1563" i="2"/>
  <c r="O1563" i="2"/>
  <c r="N1563" i="2"/>
  <c r="G1563" i="2"/>
  <c r="R1562" i="2"/>
  <c r="Q1562" i="2"/>
  <c r="P1562" i="2"/>
  <c r="O1562" i="2"/>
  <c r="N1562" i="2"/>
  <c r="G1562" i="2"/>
  <c r="R1561" i="2"/>
  <c r="Q1561" i="2"/>
  <c r="P1561" i="2"/>
  <c r="O1561" i="2"/>
  <c r="N1561" i="2"/>
  <c r="G1561" i="2"/>
  <c r="R1560" i="2"/>
  <c r="Q1560" i="2"/>
  <c r="P1560" i="2"/>
  <c r="O1560" i="2"/>
  <c r="N1560" i="2"/>
  <c r="G1560" i="2"/>
  <c r="R1559" i="2"/>
  <c r="Q1559" i="2"/>
  <c r="P1559" i="2"/>
  <c r="O1559" i="2"/>
  <c r="N1559" i="2"/>
  <c r="G1559" i="2"/>
  <c r="R1558" i="2"/>
  <c r="Q1558" i="2"/>
  <c r="P1558" i="2"/>
  <c r="O1558" i="2"/>
  <c r="N1558" i="2"/>
  <c r="G1558" i="2"/>
  <c r="R1557" i="2"/>
  <c r="Q1557" i="2"/>
  <c r="P1557" i="2"/>
  <c r="O1557" i="2"/>
  <c r="N1557" i="2"/>
  <c r="G1557" i="2"/>
  <c r="R1556" i="2"/>
  <c r="Q1556" i="2"/>
  <c r="P1556" i="2"/>
  <c r="O1556" i="2"/>
  <c r="N1556" i="2"/>
  <c r="G1556" i="2"/>
  <c r="R1555" i="2"/>
  <c r="Q1555" i="2"/>
  <c r="P1555" i="2"/>
  <c r="O1555" i="2"/>
  <c r="N1555" i="2"/>
  <c r="G1555" i="2"/>
  <c r="R1554" i="2"/>
  <c r="Q1554" i="2"/>
  <c r="P1554" i="2"/>
  <c r="O1554" i="2"/>
  <c r="N1554" i="2"/>
  <c r="G1554" i="2"/>
  <c r="R1553" i="2"/>
  <c r="Q1553" i="2"/>
  <c r="P1553" i="2"/>
  <c r="O1553" i="2"/>
  <c r="N1553" i="2"/>
  <c r="G1553" i="2"/>
  <c r="R1552" i="2"/>
  <c r="Q1552" i="2"/>
  <c r="P1552" i="2"/>
  <c r="O1552" i="2"/>
  <c r="N1552" i="2"/>
  <c r="G1552" i="2"/>
  <c r="R1551" i="2"/>
  <c r="Q1551" i="2"/>
  <c r="P1551" i="2"/>
  <c r="O1551" i="2"/>
  <c r="N1551" i="2"/>
  <c r="G1551" i="2"/>
  <c r="R1550" i="2"/>
  <c r="Q1550" i="2"/>
  <c r="P1550" i="2"/>
  <c r="O1550" i="2"/>
  <c r="N1550" i="2"/>
  <c r="G1550" i="2"/>
  <c r="R1549" i="2"/>
  <c r="Q1549" i="2"/>
  <c r="P1549" i="2"/>
  <c r="O1549" i="2"/>
  <c r="N1549" i="2"/>
  <c r="G1549" i="2"/>
  <c r="R1548" i="2"/>
  <c r="Q1548" i="2"/>
  <c r="P1548" i="2"/>
  <c r="O1548" i="2"/>
  <c r="N1548" i="2"/>
  <c r="G1548" i="2"/>
  <c r="R1547" i="2"/>
  <c r="Q1547" i="2"/>
  <c r="P1547" i="2"/>
  <c r="O1547" i="2"/>
  <c r="N1547" i="2"/>
  <c r="G1547" i="2"/>
  <c r="R1546" i="2"/>
  <c r="Q1546" i="2"/>
  <c r="P1546" i="2"/>
  <c r="O1546" i="2"/>
  <c r="N1546" i="2"/>
  <c r="G1546" i="2"/>
  <c r="R1545" i="2"/>
  <c r="Q1545" i="2"/>
  <c r="P1545" i="2"/>
  <c r="O1545" i="2"/>
  <c r="N1545" i="2"/>
  <c r="G1545" i="2"/>
  <c r="R1544" i="2"/>
  <c r="Q1544" i="2"/>
  <c r="P1544" i="2"/>
  <c r="O1544" i="2"/>
  <c r="N1544" i="2"/>
  <c r="G1544" i="2"/>
  <c r="R1543" i="2"/>
  <c r="Q1543" i="2"/>
  <c r="P1543" i="2"/>
  <c r="O1543" i="2"/>
  <c r="N1543" i="2"/>
  <c r="G1543" i="2"/>
  <c r="R1542" i="2"/>
  <c r="Q1542" i="2"/>
  <c r="P1542" i="2"/>
  <c r="O1542" i="2"/>
  <c r="N1542" i="2"/>
  <c r="G1542" i="2"/>
  <c r="R1541" i="2"/>
  <c r="Q1541" i="2"/>
  <c r="P1541" i="2"/>
  <c r="O1541" i="2"/>
  <c r="N1541" i="2"/>
  <c r="G1541" i="2"/>
  <c r="R1540" i="2"/>
  <c r="Q1540" i="2"/>
  <c r="P1540" i="2"/>
  <c r="O1540" i="2"/>
  <c r="N1540" i="2"/>
  <c r="G1540" i="2"/>
  <c r="R1539" i="2"/>
  <c r="Q1539" i="2"/>
  <c r="P1539" i="2"/>
  <c r="O1539" i="2"/>
  <c r="N1539" i="2"/>
  <c r="G1539" i="2"/>
  <c r="R1538" i="2"/>
  <c r="Q1538" i="2"/>
  <c r="P1538" i="2"/>
  <c r="O1538" i="2"/>
  <c r="N1538" i="2"/>
  <c r="G1538" i="2"/>
  <c r="R1537" i="2"/>
  <c r="Q1537" i="2"/>
  <c r="P1537" i="2"/>
  <c r="O1537" i="2"/>
  <c r="N1537" i="2"/>
  <c r="G1537" i="2"/>
  <c r="R1536" i="2"/>
  <c r="Q1536" i="2"/>
  <c r="P1536" i="2"/>
  <c r="O1536" i="2"/>
  <c r="N1536" i="2"/>
  <c r="G1536" i="2"/>
  <c r="R1535" i="2"/>
  <c r="Q1535" i="2"/>
  <c r="P1535" i="2"/>
  <c r="O1535" i="2"/>
  <c r="N1535" i="2"/>
  <c r="G1535" i="2"/>
  <c r="R1534" i="2"/>
  <c r="Q1534" i="2"/>
  <c r="P1534" i="2"/>
  <c r="O1534" i="2"/>
  <c r="N1534" i="2"/>
  <c r="G1534" i="2"/>
  <c r="R1533" i="2"/>
  <c r="Q1533" i="2"/>
  <c r="P1533" i="2"/>
  <c r="O1533" i="2"/>
  <c r="N1533" i="2"/>
  <c r="G1533" i="2"/>
  <c r="R1532" i="2"/>
  <c r="Q1532" i="2"/>
  <c r="P1532" i="2"/>
  <c r="O1532" i="2"/>
  <c r="N1532" i="2"/>
  <c r="G1532" i="2"/>
  <c r="R1531" i="2"/>
  <c r="Q1531" i="2"/>
  <c r="P1531" i="2"/>
  <c r="O1531" i="2"/>
  <c r="N1531" i="2"/>
  <c r="G1531" i="2"/>
  <c r="R1530" i="2"/>
  <c r="Q1530" i="2"/>
  <c r="P1530" i="2"/>
  <c r="O1530" i="2"/>
  <c r="N1530" i="2"/>
  <c r="G1530" i="2"/>
  <c r="R1529" i="2"/>
  <c r="Q1529" i="2"/>
  <c r="P1529" i="2"/>
  <c r="O1529" i="2"/>
  <c r="N1529" i="2"/>
  <c r="G1529" i="2"/>
  <c r="R1528" i="2"/>
  <c r="Q1528" i="2"/>
  <c r="P1528" i="2"/>
  <c r="O1528" i="2"/>
  <c r="N1528" i="2"/>
  <c r="G1528" i="2"/>
  <c r="R1527" i="2"/>
  <c r="Q1527" i="2"/>
  <c r="P1527" i="2"/>
  <c r="O1527" i="2"/>
  <c r="N1527" i="2"/>
  <c r="G1527" i="2"/>
  <c r="R1526" i="2"/>
  <c r="Q1526" i="2"/>
  <c r="P1526" i="2"/>
  <c r="O1526" i="2"/>
  <c r="N1526" i="2"/>
  <c r="G1526" i="2"/>
  <c r="R1525" i="2"/>
  <c r="Q1525" i="2"/>
  <c r="P1525" i="2"/>
  <c r="O1525" i="2"/>
  <c r="N1525" i="2"/>
  <c r="G1525" i="2"/>
  <c r="R1524" i="2"/>
  <c r="Q1524" i="2"/>
  <c r="P1524" i="2"/>
  <c r="O1524" i="2"/>
  <c r="N1524" i="2"/>
  <c r="G1524" i="2"/>
  <c r="R1523" i="2"/>
  <c r="Q1523" i="2"/>
  <c r="P1523" i="2"/>
  <c r="O1523" i="2"/>
  <c r="N1523" i="2"/>
  <c r="G1523" i="2"/>
  <c r="R1522" i="2"/>
  <c r="Q1522" i="2"/>
  <c r="P1522" i="2"/>
  <c r="O1522" i="2"/>
  <c r="N1522" i="2"/>
  <c r="G1522" i="2"/>
  <c r="R1521" i="2"/>
  <c r="Q1521" i="2"/>
  <c r="P1521" i="2"/>
  <c r="O1521" i="2"/>
  <c r="N1521" i="2"/>
  <c r="G1521" i="2"/>
  <c r="R1520" i="2"/>
  <c r="Q1520" i="2"/>
  <c r="P1520" i="2"/>
  <c r="O1520" i="2"/>
  <c r="N1520" i="2"/>
  <c r="G1520" i="2"/>
  <c r="R1519" i="2"/>
  <c r="Q1519" i="2"/>
  <c r="P1519" i="2"/>
  <c r="O1519" i="2"/>
  <c r="N1519" i="2"/>
  <c r="G1519" i="2"/>
  <c r="R1518" i="2"/>
  <c r="Q1518" i="2"/>
  <c r="P1518" i="2"/>
  <c r="O1518" i="2"/>
  <c r="N1518" i="2"/>
  <c r="G1518" i="2"/>
  <c r="R1517" i="2"/>
  <c r="Q1517" i="2"/>
  <c r="P1517" i="2"/>
  <c r="O1517" i="2"/>
  <c r="N1517" i="2"/>
  <c r="G1517" i="2"/>
  <c r="R1516" i="2"/>
  <c r="Q1516" i="2"/>
  <c r="P1516" i="2"/>
  <c r="O1516" i="2"/>
  <c r="N1516" i="2"/>
  <c r="G1516" i="2"/>
  <c r="R1515" i="2"/>
  <c r="Q1515" i="2"/>
  <c r="P1515" i="2"/>
  <c r="O1515" i="2"/>
  <c r="N1515" i="2"/>
  <c r="G1515" i="2"/>
  <c r="R1514" i="2"/>
  <c r="Q1514" i="2"/>
  <c r="P1514" i="2"/>
  <c r="O1514" i="2"/>
  <c r="N1514" i="2"/>
  <c r="G1514" i="2"/>
  <c r="R1513" i="2"/>
  <c r="Q1513" i="2"/>
  <c r="P1513" i="2"/>
  <c r="O1513" i="2"/>
  <c r="N1513" i="2"/>
  <c r="G1513" i="2"/>
  <c r="R1512" i="2"/>
  <c r="Q1512" i="2"/>
  <c r="P1512" i="2"/>
  <c r="O1512" i="2"/>
  <c r="N1512" i="2"/>
  <c r="G1512" i="2"/>
  <c r="R1511" i="2"/>
  <c r="Q1511" i="2"/>
  <c r="P1511" i="2"/>
  <c r="O1511" i="2"/>
  <c r="N1511" i="2"/>
  <c r="G1511" i="2"/>
  <c r="R1510" i="2"/>
  <c r="Q1510" i="2"/>
  <c r="P1510" i="2"/>
  <c r="O1510" i="2"/>
  <c r="N1510" i="2"/>
  <c r="G1510" i="2"/>
  <c r="R1509" i="2"/>
  <c r="Q1509" i="2"/>
  <c r="P1509" i="2"/>
  <c r="O1509" i="2"/>
  <c r="N1509" i="2"/>
  <c r="G1509" i="2"/>
  <c r="R1508" i="2"/>
  <c r="Q1508" i="2"/>
  <c r="P1508" i="2"/>
  <c r="O1508" i="2"/>
  <c r="N1508" i="2"/>
  <c r="G1508" i="2"/>
  <c r="R1507" i="2"/>
  <c r="Q1507" i="2"/>
  <c r="P1507" i="2"/>
  <c r="O1507" i="2"/>
  <c r="N1507" i="2"/>
  <c r="G1507" i="2"/>
  <c r="R1506" i="2"/>
  <c r="Q1506" i="2"/>
  <c r="P1506" i="2"/>
  <c r="O1506" i="2"/>
  <c r="N1506" i="2"/>
  <c r="G1506" i="2"/>
  <c r="R1505" i="2"/>
  <c r="Q1505" i="2"/>
  <c r="P1505" i="2"/>
  <c r="O1505" i="2"/>
  <c r="N1505" i="2"/>
  <c r="G1505" i="2"/>
  <c r="R1504" i="2"/>
  <c r="Q1504" i="2"/>
  <c r="P1504" i="2"/>
  <c r="O1504" i="2"/>
  <c r="N1504" i="2"/>
  <c r="G1504" i="2"/>
  <c r="R1503" i="2"/>
  <c r="Q1503" i="2"/>
  <c r="P1503" i="2"/>
  <c r="O1503" i="2"/>
  <c r="N1503" i="2"/>
  <c r="G1503" i="2"/>
  <c r="R1502" i="2"/>
  <c r="Q1502" i="2"/>
  <c r="P1502" i="2"/>
  <c r="O1502" i="2"/>
  <c r="N1502" i="2"/>
  <c r="G1502" i="2"/>
  <c r="R1501" i="2"/>
  <c r="Q1501" i="2"/>
  <c r="P1501" i="2"/>
  <c r="O1501" i="2"/>
  <c r="N1501" i="2"/>
  <c r="G1501" i="2"/>
  <c r="R1500" i="2"/>
  <c r="Q1500" i="2"/>
  <c r="P1500" i="2"/>
  <c r="O1500" i="2"/>
  <c r="N1500" i="2"/>
  <c r="G1500" i="2"/>
  <c r="R1499" i="2"/>
  <c r="Q1499" i="2"/>
  <c r="P1499" i="2"/>
  <c r="O1499" i="2"/>
  <c r="N1499" i="2"/>
  <c r="G1499" i="2"/>
  <c r="R1498" i="2"/>
  <c r="Q1498" i="2"/>
  <c r="P1498" i="2"/>
  <c r="O1498" i="2"/>
  <c r="N1498" i="2"/>
  <c r="G1498" i="2"/>
  <c r="R1497" i="2"/>
  <c r="Q1497" i="2"/>
  <c r="P1497" i="2"/>
  <c r="O1497" i="2"/>
  <c r="N1497" i="2"/>
  <c r="G1497" i="2"/>
  <c r="R1496" i="2"/>
  <c r="Q1496" i="2"/>
  <c r="P1496" i="2"/>
  <c r="O1496" i="2"/>
  <c r="N1496" i="2"/>
  <c r="G1496" i="2"/>
  <c r="R1495" i="2"/>
  <c r="Q1495" i="2"/>
  <c r="P1495" i="2"/>
  <c r="O1495" i="2"/>
  <c r="N1495" i="2"/>
  <c r="G1495" i="2"/>
  <c r="R1494" i="2"/>
  <c r="Q1494" i="2"/>
  <c r="P1494" i="2"/>
  <c r="O1494" i="2"/>
  <c r="N1494" i="2"/>
  <c r="G1494" i="2"/>
  <c r="R1493" i="2"/>
  <c r="Q1493" i="2"/>
  <c r="P1493" i="2"/>
  <c r="O1493" i="2"/>
  <c r="N1493" i="2"/>
  <c r="G1493" i="2"/>
  <c r="R1492" i="2"/>
  <c r="Q1492" i="2"/>
  <c r="P1492" i="2"/>
  <c r="O1492" i="2"/>
  <c r="N1492" i="2"/>
  <c r="G1492" i="2"/>
  <c r="R1491" i="2"/>
  <c r="Q1491" i="2"/>
  <c r="P1491" i="2"/>
  <c r="O1491" i="2"/>
  <c r="N1491" i="2"/>
  <c r="G1491" i="2"/>
  <c r="R1490" i="2"/>
  <c r="Q1490" i="2"/>
  <c r="P1490" i="2"/>
  <c r="O1490" i="2"/>
  <c r="N1490" i="2"/>
  <c r="G1490" i="2"/>
  <c r="R1489" i="2"/>
  <c r="Q1489" i="2"/>
  <c r="P1489" i="2"/>
  <c r="O1489" i="2"/>
  <c r="N1489" i="2"/>
  <c r="G1489" i="2"/>
  <c r="R1488" i="2"/>
  <c r="Q1488" i="2"/>
  <c r="P1488" i="2"/>
  <c r="O1488" i="2"/>
  <c r="N1488" i="2"/>
  <c r="G1488" i="2"/>
  <c r="R1487" i="2"/>
  <c r="Q1487" i="2"/>
  <c r="P1487" i="2"/>
  <c r="O1487" i="2"/>
  <c r="N1487" i="2"/>
  <c r="G1487" i="2"/>
  <c r="R1486" i="2"/>
  <c r="Q1486" i="2"/>
  <c r="P1486" i="2"/>
  <c r="O1486" i="2"/>
  <c r="N1486" i="2"/>
  <c r="G1486" i="2"/>
  <c r="R1485" i="2"/>
  <c r="Q1485" i="2"/>
  <c r="P1485" i="2"/>
  <c r="O1485" i="2"/>
  <c r="N1485" i="2"/>
  <c r="G1485" i="2"/>
  <c r="R1484" i="2"/>
  <c r="Q1484" i="2"/>
  <c r="P1484" i="2"/>
  <c r="O1484" i="2"/>
  <c r="N1484" i="2"/>
  <c r="G1484" i="2"/>
  <c r="R1483" i="2"/>
  <c r="Q1483" i="2"/>
  <c r="P1483" i="2"/>
  <c r="O1483" i="2"/>
  <c r="N1483" i="2"/>
  <c r="G1483" i="2"/>
  <c r="R1482" i="2"/>
  <c r="Q1482" i="2"/>
  <c r="P1482" i="2"/>
  <c r="O1482" i="2"/>
  <c r="N1482" i="2"/>
  <c r="G1482" i="2"/>
  <c r="R1481" i="2"/>
  <c r="Q1481" i="2"/>
  <c r="P1481" i="2"/>
  <c r="O1481" i="2"/>
  <c r="N1481" i="2"/>
  <c r="G1481" i="2"/>
  <c r="R1480" i="2"/>
  <c r="Q1480" i="2"/>
  <c r="P1480" i="2"/>
  <c r="O1480" i="2"/>
  <c r="N1480" i="2"/>
  <c r="G1480" i="2"/>
  <c r="R1479" i="2"/>
  <c r="Q1479" i="2"/>
  <c r="P1479" i="2"/>
  <c r="O1479" i="2"/>
  <c r="N1479" i="2"/>
  <c r="G1479" i="2"/>
  <c r="R1478" i="2"/>
  <c r="Q1478" i="2"/>
  <c r="P1478" i="2"/>
  <c r="O1478" i="2"/>
  <c r="N1478" i="2"/>
  <c r="G1478" i="2"/>
  <c r="R1477" i="2"/>
  <c r="Q1477" i="2"/>
  <c r="P1477" i="2"/>
  <c r="O1477" i="2"/>
  <c r="N1477" i="2"/>
  <c r="G1477" i="2"/>
  <c r="R1476" i="2"/>
  <c r="Q1476" i="2"/>
  <c r="P1476" i="2"/>
  <c r="O1476" i="2"/>
  <c r="N1476" i="2"/>
  <c r="G1476" i="2"/>
  <c r="R1475" i="2"/>
  <c r="Q1475" i="2"/>
  <c r="P1475" i="2"/>
  <c r="O1475" i="2"/>
  <c r="N1475" i="2"/>
  <c r="G1475" i="2"/>
  <c r="R1474" i="2"/>
  <c r="Q1474" i="2"/>
  <c r="P1474" i="2"/>
  <c r="O1474" i="2"/>
  <c r="N1474" i="2"/>
  <c r="G1474" i="2"/>
  <c r="R1473" i="2"/>
  <c r="Q1473" i="2"/>
  <c r="P1473" i="2"/>
  <c r="O1473" i="2"/>
  <c r="N1473" i="2"/>
  <c r="G1473" i="2"/>
  <c r="R1472" i="2"/>
  <c r="Q1472" i="2"/>
  <c r="P1472" i="2"/>
  <c r="O1472" i="2"/>
  <c r="N1472" i="2"/>
  <c r="G1472" i="2"/>
  <c r="R1471" i="2"/>
  <c r="Q1471" i="2"/>
  <c r="P1471" i="2"/>
  <c r="O1471" i="2"/>
  <c r="N1471" i="2"/>
  <c r="G1471" i="2"/>
  <c r="R1470" i="2"/>
  <c r="Q1470" i="2"/>
  <c r="P1470" i="2"/>
  <c r="O1470" i="2"/>
  <c r="N1470" i="2"/>
  <c r="G1470" i="2"/>
  <c r="R1469" i="2"/>
  <c r="Q1469" i="2"/>
  <c r="P1469" i="2"/>
  <c r="O1469" i="2"/>
  <c r="N1469" i="2"/>
  <c r="G1469" i="2"/>
  <c r="R1468" i="2"/>
  <c r="Q1468" i="2"/>
  <c r="P1468" i="2"/>
  <c r="O1468" i="2"/>
  <c r="N1468" i="2"/>
  <c r="G1468" i="2"/>
  <c r="R1467" i="2"/>
  <c r="Q1467" i="2"/>
  <c r="P1467" i="2"/>
  <c r="O1467" i="2"/>
  <c r="N1467" i="2"/>
  <c r="G1467" i="2"/>
  <c r="R1466" i="2"/>
  <c r="Q1466" i="2"/>
  <c r="P1466" i="2"/>
  <c r="O1466" i="2"/>
  <c r="N1466" i="2"/>
  <c r="G1466" i="2"/>
  <c r="R1465" i="2"/>
  <c r="Q1465" i="2"/>
  <c r="P1465" i="2"/>
  <c r="O1465" i="2"/>
  <c r="N1465" i="2"/>
  <c r="G1465" i="2"/>
  <c r="R1464" i="2"/>
  <c r="Q1464" i="2"/>
  <c r="P1464" i="2"/>
  <c r="O1464" i="2"/>
  <c r="N1464" i="2"/>
  <c r="G1464" i="2"/>
  <c r="R1463" i="2"/>
  <c r="Q1463" i="2"/>
  <c r="P1463" i="2"/>
  <c r="O1463" i="2"/>
  <c r="N1463" i="2"/>
  <c r="G1463" i="2"/>
  <c r="R1462" i="2"/>
  <c r="Q1462" i="2"/>
  <c r="P1462" i="2"/>
  <c r="O1462" i="2"/>
  <c r="N1462" i="2"/>
  <c r="G1462" i="2"/>
  <c r="R1461" i="2"/>
  <c r="Q1461" i="2"/>
  <c r="P1461" i="2"/>
  <c r="O1461" i="2"/>
  <c r="N1461" i="2"/>
  <c r="G1461" i="2"/>
  <c r="R1460" i="2"/>
  <c r="Q1460" i="2"/>
  <c r="P1460" i="2"/>
  <c r="O1460" i="2"/>
  <c r="N1460" i="2"/>
  <c r="G1460" i="2"/>
  <c r="R1459" i="2"/>
  <c r="Q1459" i="2"/>
  <c r="P1459" i="2"/>
  <c r="O1459" i="2"/>
  <c r="N1459" i="2"/>
  <c r="G1459" i="2"/>
  <c r="R1458" i="2"/>
  <c r="Q1458" i="2"/>
  <c r="P1458" i="2"/>
  <c r="O1458" i="2"/>
  <c r="N1458" i="2"/>
  <c r="G1458" i="2"/>
  <c r="R1457" i="2"/>
  <c r="Q1457" i="2"/>
  <c r="P1457" i="2"/>
  <c r="O1457" i="2"/>
  <c r="N1457" i="2"/>
  <c r="G1457" i="2"/>
  <c r="R1456" i="2"/>
  <c r="Q1456" i="2"/>
  <c r="P1456" i="2"/>
  <c r="O1456" i="2"/>
  <c r="N1456" i="2"/>
  <c r="G1456" i="2"/>
  <c r="R1455" i="2"/>
  <c r="Q1455" i="2"/>
  <c r="P1455" i="2"/>
  <c r="O1455" i="2"/>
  <c r="N1455" i="2"/>
  <c r="G1455" i="2"/>
  <c r="R1454" i="2"/>
  <c r="Q1454" i="2"/>
  <c r="P1454" i="2"/>
  <c r="O1454" i="2"/>
  <c r="N1454" i="2"/>
  <c r="G1454" i="2"/>
  <c r="R1453" i="2"/>
  <c r="Q1453" i="2"/>
  <c r="P1453" i="2"/>
  <c r="O1453" i="2"/>
  <c r="N1453" i="2"/>
  <c r="G1453" i="2"/>
  <c r="R1452" i="2"/>
  <c r="Q1452" i="2"/>
  <c r="P1452" i="2"/>
  <c r="O1452" i="2"/>
  <c r="N1452" i="2"/>
  <c r="G1452" i="2"/>
  <c r="R1451" i="2"/>
  <c r="Q1451" i="2"/>
  <c r="P1451" i="2"/>
  <c r="O1451" i="2"/>
  <c r="N1451" i="2"/>
  <c r="G1451" i="2"/>
  <c r="R1450" i="2"/>
  <c r="Q1450" i="2"/>
  <c r="P1450" i="2"/>
  <c r="O1450" i="2"/>
  <c r="N1450" i="2"/>
  <c r="G1450" i="2"/>
  <c r="R1449" i="2"/>
  <c r="Q1449" i="2"/>
  <c r="P1449" i="2"/>
  <c r="O1449" i="2"/>
  <c r="N1449" i="2"/>
  <c r="G1449" i="2"/>
  <c r="R1448" i="2"/>
  <c r="Q1448" i="2"/>
  <c r="P1448" i="2"/>
  <c r="O1448" i="2"/>
  <c r="N1448" i="2"/>
  <c r="G1448" i="2"/>
  <c r="R1447" i="2"/>
  <c r="Q1447" i="2"/>
  <c r="P1447" i="2"/>
  <c r="O1447" i="2"/>
  <c r="N1447" i="2"/>
  <c r="G1447" i="2"/>
  <c r="R1446" i="2"/>
  <c r="Q1446" i="2"/>
  <c r="P1446" i="2"/>
  <c r="O1446" i="2"/>
  <c r="N1446" i="2"/>
  <c r="G1446" i="2"/>
  <c r="R1445" i="2"/>
  <c r="Q1445" i="2"/>
  <c r="P1445" i="2"/>
  <c r="O1445" i="2"/>
  <c r="N1445" i="2"/>
  <c r="G1445" i="2"/>
  <c r="R1444" i="2"/>
  <c r="Q1444" i="2"/>
  <c r="P1444" i="2"/>
  <c r="O1444" i="2"/>
  <c r="N1444" i="2"/>
  <c r="G1444" i="2"/>
  <c r="R1443" i="2"/>
  <c r="Q1443" i="2"/>
  <c r="P1443" i="2"/>
  <c r="O1443" i="2"/>
  <c r="N1443" i="2"/>
  <c r="G1443" i="2"/>
  <c r="R1442" i="2"/>
  <c r="Q1442" i="2"/>
  <c r="P1442" i="2"/>
  <c r="O1442" i="2"/>
  <c r="N1442" i="2"/>
  <c r="G1442" i="2"/>
  <c r="R1441" i="2"/>
  <c r="Q1441" i="2"/>
  <c r="P1441" i="2"/>
  <c r="O1441" i="2"/>
  <c r="N1441" i="2"/>
  <c r="G1441" i="2"/>
  <c r="R1440" i="2"/>
  <c r="Q1440" i="2"/>
  <c r="P1440" i="2"/>
  <c r="O1440" i="2"/>
  <c r="N1440" i="2"/>
  <c r="G1440" i="2"/>
  <c r="R1439" i="2"/>
  <c r="Q1439" i="2"/>
  <c r="P1439" i="2"/>
  <c r="O1439" i="2"/>
  <c r="N1439" i="2"/>
  <c r="G1439" i="2"/>
  <c r="R1438" i="2"/>
  <c r="Q1438" i="2"/>
  <c r="P1438" i="2"/>
  <c r="O1438" i="2"/>
  <c r="N1438" i="2"/>
  <c r="G1438" i="2"/>
  <c r="R1437" i="2"/>
  <c r="Q1437" i="2"/>
  <c r="P1437" i="2"/>
  <c r="O1437" i="2"/>
  <c r="N1437" i="2"/>
  <c r="G1437" i="2"/>
  <c r="R1436" i="2"/>
  <c r="Q1436" i="2"/>
  <c r="P1436" i="2"/>
  <c r="O1436" i="2"/>
  <c r="N1436" i="2"/>
  <c r="G1436" i="2"/>
  <c r="R1435" i="2"/>
  <c r="Q1435" i="2"/>
  <c r="P1435" i="2"/>
  <c r="O1435" i="2"/>
  <c r="N1435" i="2"/>
  <c r="G1435" i="2"/>
  <c r="R1434" i="2"/>
  <c r="Q1434" i="2"/>
  <c r="P1434" i="2"/>
  <c r="O1434" i="2"/>
  <c r="N1434" i="2"/>
  <c r="G1434" i="2"/>
  <c r="R1433" i="2"/>
  <c r="Q1433" i="2"/>
  <c r="P1433" i="2"/>
  <c r="O1433" i="2"/>
  <c r="N1433" i="2"/>
  <c r="G1433" i="2"/>
  <c r="R1432" i="2"/>
  <c r="Q1432" i="2"/>
  <c r="P1432" i="2"/>
  <c r="O1432" i="2"/>
  <c r="N1432" i="2"/>
  <c r="G1432" i="2"/>
  <c r="R1431" i="2"/>
  <c r="Q1431" i="2"/>
  <c r="P1431" i="2"/>
  <c r="O1431" i="2"/>
  <c r="N1431" i="2"/>
  <c r="G1431" i="2"/>
  <c r="R1430" i="2"/>
  <c r="Q1430" i="2"/>
  <c r="P1430" i="2"/>
  <c r="O1430" i="2"/>
  <c r="N1430" i="2"/>
  <c r="G1430" i="2"/>
  <c r="R1429" i="2"/>
  <c r="Q1429" i="2"/>
  <c r="P1429" i="2"/>
  <c r="O1429" i="2"/>
  <c r="N1429" i="2"/>
  <c r="G1429" i="2"/>
  <c r="R1428" i="2"/>
  <c r="Q1428" i="2"/>
  <c r="P1428" i="2"/>
  <c r="O1428" i="2"/>
  <c r="N1428" i="2"/>
  <c r="G1428" i="2"/>
  <c r="R1427" i="2"/>
  <c r="Q1427" i="2"/>
  <c r="P1427" i="2"/>
  <c r="O1427" i="2"/>
  <c r="N1427" i="2"/>
  <c r="G1427" i="2"/>
  <c r="R1426" i="2"/>
  <c r="Q1426" i="2"/>
  <c r="P1426" i="2"/>
  <c r="O1426" i="2"/>
  <c r="N1426" i="2"/>
  <c r="G1426" i="2"/>
  <c r="R1425" i="2"/>
  <c r="Q1425" i="2"/>
  <c r="P1425" i="2"/>
  <c r="O1425" i="2"/>
  <c r="N1425" i="2"/>
  <c r="G1425" i="2"/>
  <c r="R1424" i="2"/>
  <c r="Q1424" i="2"/>
  <c r="P1424" i="2"/>
  <c r="O1424" i="2"/>
  <c r="N1424" i="2"/>
  <c r="G1424" i="2"/>
  <c r="R1423" i="2"/>
  <c r="Q1423" i="2"/>
  <c r="P1423" i="2"/>
  <c r="O1423" i="2"/>
  <c r="N1423" i="2"/>
  <c r="G1423" i="2"/>
  <c r="R1422" i="2"/>
  <c r="Q1422" i="2"/>
  <c r="P1422" i="2"/>
  <c r="O1422" i="2"/>
  <c r="N1422" i="2"/>
  <c r="G1422" i="2"/>
  <c r="R1421" i="2"/>
  <c r="Q1421" i="2"/>
  <c r="P1421" i="2"/>
  <c r="O1421" i="2"/>
  <c r="N1421" i="2"/>
  <c r="G1421" i="2"/>
  <c r="R1420" i="2"/>
  <c r="Q1420" i="2"/>
  <c r="P1420" i="2"/>
  <c r="O1420" i="2"/>
  <c r="N1420" i="2"/>
  <c r="G1420" i="2"/>
  <c r="R1419" i="2"/>
  <c r="Q1419" i="2"/>
  <c r="P1419" i="2"/>
  <c r="O1419" i="2"/>
  <c r="N1419" i="2"/>
  <c r="G1419" i="2"/>
  <c r="R1418" i="2"/>
  <c r="Q1418" i="2"/>
  <c r="P1418" i="2"/>
  <c r="O1418" i="2"/>
  <c r="N1418" i="2"/>
  <c r="G1418" i="2"/>
  <c r="R1417" i="2"/>
  <c r="Q1417" i="2"/>
  <c r="P1417" i="2"/>
  <c r="O1417" i="2"/>
  <c r="N1417" i="2"/>
  <c r="G1417" i="2"/>
  <c r="R1416" i="2"/>
  <c r="Q1416" i="2"/>
  <c r="P1416" i="2"/>
  <c r="O1416" i="2"/>
  <c r="N1416" i="2"/>
  <c r="G1416" i="2"/>
  <c r="R1415" i="2"/>
  <c r="Q1415" i="2"/>
  <c r="P1415" i="2"/>
  <c r="O1415" i="2"/>
  <c r="N1415" i="2"/>
  <c r="G1415" i="2"/>
  <c r="R1414" i="2"/>
  <c r="Q1414" i="2"/>
  <c r="P1414" i="2"/>
  <c r="O1414" i="2"/>
  <c r="N1414" i="2"/>
  <c r="G1414" i="2"/>
  <c r="R1413" i="2"/>
  <c r="Q1413" i="2"/>
  <c r="P1413" i="2"/>
  <c r="O1413" i="2"/>
  <c r="N1413" i="2"/>
  <c r="G1413" i="2"/>
  <c r="R1412" i="2"/>
  <c r="Q1412" i="2"/>
  <c r="P1412" i="2"/>
  <c r="O1412" i="2"/>
  <c r="N1412" i="2"/>
  <c r="G1412" i="2"/>
  <c r="R1411" i="2"/>
  <c r="Q1411" i="2"/>
  <c r="P1411" i="2"/>
  <c r="O1411" i="2"/>
  <c r="N1411" i="2"/>
  <c r="G1411" i="2"/>
  <c r="R1410" i="2"/>
  <c r="Q1410" i="2"/>
  <c r="P1410" i="2"/>
  <c r="O1410" i="2"/>
  <c r="N1410" i="2"/>
  <c r="G1410" i="2"/>
  <c r="R1409" i="2"/>
  <c r="Q1409" i="2"/>
  <c r="P1409" i="2"/>
  <c r="O1409" i="2"/>
  <c r="N1409" i="2"/>
  <c r="G1409" i="2"/>
  <c r="R1408" i="2"/>
  <c r="Q1408" i="2"/>
  <c r="P1408" i="2"/>
  <c r="O1408" i="2"/>
  <c r="N1408" i="2"/>
  <c r="G1408" i="2"/>
  <c r="R1407" i="2"/>
  <c r="Q1407" i="2"/>
  <c r="P1407" i="2"/>
  <c r="O1407" i="2"/>
  <c r="N1407" i="2"/>
  <c r="G1407" i="2"/>
  <c r="R1406" i="2"/>
  <c r="Q1406" i="2"/>
  <c r="P1406" i="2"/>
  <c r="O1406" i="2"/>
  <c r="N1406" i="2"/>
  <c r="G1406" i="2"/>
  <c r="R1405" i="2"/>
  <c r="Q1405" i="2"/>
  <c r="P1405" i="2"/>
  <c r="O1405" i="2"/>
  <c r="N1405" i="2"/>
  <c r="G1405" i="2"/>
  <c r="R1404" i="2"/>
  <c r="Q1404" i="2"/>
  <c r="P1404" i="2"/>
  <c r="O1404" i="2"/>
  <c r="N1404" i="2"/>
  <c r="G1404" i="2"/>
  <c r="R1403" i="2"/>
  <c r="Q1403" i="2"/>
  <c r="P1403" i="2"/>
  <c r="O1403" i="2"/>
  <c r="N1403" i="2"/>
  <c r="G1403" i="2"/>
  <c r="R1402" i="2"/>
  <c r="Q1402" i="2"/>
  <c r="P1402" i="2"/>
  <c r="O1402" i="2"/>
  <c r="N1402" i="2"/>
  <c r="G1402" i="2"/>
  <c r="R1401" i="2"/>
  <c r="Q1401" i="2"/>
  <c r="P1401" i="2"/>
  <c r="O1401" i="2"/>
  <c r="N1401" i="2"/>
  <c r="G1401" i="2"/>
  <c r="R1400" i="2"/>
  <c r="Q1400" i="2"/>
  <c r="P1400" i="2"/>
  <c r="O1400" i="2"/>
  <c r="N1400" i="2"/>
  <c r="G1400" i="2"/>
  <c r="R1399" i="2"/>
  <c r="Q1399" i="2"/>
  <c r="P1399" i="2"/>
  <c r="O1399" i="2"/>
  <c r="N1399" i="2"/>
  <c r="G1399" i="2"/>
  <c r="R1398" i="2"/>
  <c r="Q1398" i="2"/>
  <c r="P1398" i="2"/>
  <c r="O1398" i="2"/>
  <c r="N1398" i="2"/>
  <c r="G1398" i="2"/>
  <c r="R1397" i="2"/>
  <c r="Q1397" i="2"/>
  <c r="P1397" i="2"/>
  <c r="O1397" i="2"/>
  <c r="N1397" i="2"/>
  <c r="G1397" i="2"/>
  <c r="R1396" i="2"/>
  <c r="Q1396" i="2"/>
  <c r="P1396" i="2"/>
  <c r="O1396" i="2"/>
  <c r="N1396" i="2"/>
  <c r="G1396" i="2"/>
  <c r="R1395" i="2"/>
  <c r="Q1395" i="2"/>
  <c r="P1395" i="2"/>
  <c r="O1395" i="2"/>
  <c r="N1395" i="2"/>
  <c r="G1395" i="2"/>
  <c r="R1394" i="2"/>
  <c r="Q1394" i="2"/>
  <c r="P1394" i="2"/>
  <c r="O1394" i="2"/>
  <c r="N1394" i="2"/>
  <c r="G1394" i="2"/>
  <c r="R1393" i="2"/>
  <c r="Q1393" i="2"/>
  <c r="P1393" i="2"/>
  <c r="O1393" i="2"/>
  <c r="N1393" i="2"/>
  <c r="G1393" i="2"/>
  <c r="R1392" i="2"/>
  <c r="Q1392" i="2"/>
  <c r="P1392" i="2"/>
  <c r="O1392" i="2"/>
  <c r="N1392" i="2"/>
  <c r="G1392" i="2"/>
  <c r="R1391" i="2"/>
  <c r="Q1391" i="2"/>
  <c r="P1391" i="2"/>
  <c r="O1391" i="2"/>
  <c r="N1391" i="2"/>
  <c r="G1391" i="2"/>
  <c r="R1390" i="2"/>
  <c r="Q1390" i="2"/>
  <c r="P1390" i="2"/>
  <c r="O1390" i="2"/>
  <c r="N1390" i="2"/>
  <c r="G1390" i="2"/>
  <c r="R1389" i="2"/>
  <c r="Q1389" i="2"/>
  <c r="P1389" i="2"/>
  <c r="O1389" i="2"/>
  <c r="N1389" i="2"/>
  <c r="G1389" i="2"/>
  <c r="R1388" i="2"/>
  <c r="Q1388" i="2"/>
  <c r="P1388" i="2"/>
  <c r="O1388" i="2"/>
  <c r="N1388" i="2"/>
  <c r="G1388" i="2"/>
  <c r="R1387" i="2"/>
  <c r="Q1387" i="2"/>
  <c r="P1387" i="2"/>
  <c r="O1387" i="2"/>
  <c r="N1387" i="2"/>
  <c r="G1387" i="2"/>
  <c r="R1386" i="2"/>
  <c r="Q1386" i="2"/>
  <c r="P1386" i="2"/>
  <c r="O1386" i="2"/>
  <c r="N1386" i="2"/>
  <c r="G1386" i="2"/>
  <c r="R1385" i="2"/>
  <c r="Q1385" i="2"/>
  <c r="P1385" i="2"/>
  <c r="O1385" i="2"/>
  <c r="N1385" i="2"/>
  <c r="G1385" i="2"/>
  <c r="R1384" i="2"/>
  <c r="Q1384" i="2"/>
  <c r="P1384" i="2"/>
  <c r="O1384" i="2"/>
  <c r="N1384" i="2"/>
  <c r="G1384" i="2"/>
  <c r="R1383" i="2"/>
  <c r="Q1383" i="2"/>
  <c r="P1383" i="2"/>
  <c r="O1383" i="2"/>
  <c r="N1383" i="2"/>
  <c r="G1383" i="2"/>
  <c r="R1382" i="2"/>
  <c r="Q1382" i="2"/>
  <c r="P1382" i="2"/>
  <c r="O1382" i="2"/>
  <c r="N1382" i="2"/>
  <c r="G1382" i="2"/>
  <c r="R1381" i="2"/>
  <c r="Q1381" i="2"/>
  <c r="P1381" i="2"/>
  <c r="O1381" i="2"/>
  <c r="N1381" i="2"/>
  <c r="G1381" i="2"/>
  <c r="R1380" i="2"/>
  <c r="Q1380" i="2"/>
  <c r="P1380" i="2"/>
  <c r="O1380" i="2"/>
  <c r="N1380" i="2"/>
  <c r="G1380" i="2"/>
  <c r="R1379" i="2"/>
  <c r="Q1379" i="2"/>
  <c r="P1379" i="2"/>
  <c r="O1379" i="2"/>
  <c r="N1379" i="2"/>
  <c r="G1379" i="2"/>
  <c r="R1378" i="2"/>
  <c r="Q1378" i="2"/>
  <c r="P1378" i="2"/>
  <c r="O1378" i="2"/>
  <c r="N1378" i="2"/>
  <c r="G1378" i="2"/>
  <c r="R1377" i="2"/>
  <c r="Q1377" i="2"/>
  <c r="P1377" i="2"/>
  <c r="O1377" i="2"/>
  <c r="N1377" i="2"/>
  <c r="G1377" i="2"/>
  <c r="R1376" i="2"/>
  <c r="Q1376" i="2"/>
  <c r="P1376" i="2"/>
  <c r="O1376" i="2"/>
  <c r="N1376" i="2"/>
  <c r="G1376" i="2"/>
  <c r="R1375" i="2"/>
  <c r="Q1375" i="2"/>
  <c r="P1375" i="2"/>
  <c r="O1375" i="2"/>
  <c r="N1375" i="2"/>
  <c r="G1375" i="2"/>
  <c r="R1374" i="2"/>
  <c r="Q1374" i="2"/>
  <c r="P1374" i="2"/>
  <c r="O1374" i="2"/>
  <c r="N1374" i="2"/>
  <c r="G1374" i="2"/>
  <c r="R1373" i="2"/>
  <c r="Q1373" i="2"/>
  <c r="P1373" i="2"/>
  <c r="O1373" i="2"/>
  <c r="N1373" i="2"/>
  <c r="G1373" i="2"/>
  <c r="R1372" i="2"/>
  <c r="Q1372" i="2"/>
  <c r="P1372" i="2"/>
  <c r="O1372" i="2"/>
  <c r="N1372" i="2"/>
  <c r="G1372" i="2"/>
  <c r="R1371" i="2"/>
  <c r="Q1371" i="2"/>
  <c r="P1371" i="2"/>
  <c r="O1371" i="2"/>
  <c r="N1371" i="2"/>
  <c r="G1371" i="2"/>
  <c r="R1370" i="2"/>
  <c r="Q1370" i="2"/>
  <c r="P1370" i="2"/>
  <c r="O1370" i="2"/>
  <c r="N1370" i="2"/>
  <c r="G1370" i="2"/>
  <c r="R1369" i="2"/>
  <c r="Q1369" i="2"/>
  <c r="P1369" i="2"/>
  <c r="O1369" i="2"/>
  <c r="N1369" i="2"/>
  <c r="G1369" i="2"/>
  <c r="R1368" i="2"/>
  <c r="Q1368" i="2"/>
  <c r="P1368" i="2"/>
  <c r="O1368" i="2"/>
  <c r="N1368" i="2"/>
  <c r="G1368" i="2"/>
  <c r="R1367" i="2"/>
  <c r="Q1367" i="2"/>
  <c r="P1367" i="2"/>
  <c r="O1367" i="2"/>
  <c r="N1367" i="2"/>
  <c r="G1367" i="2"/>
  <c r="R1366" i="2"/>
  <c r="Q1366" i="2"/>
  <c r="P1366" i="2"/>
  <c r="O1366" i="2"/>
  <c r="N1366" i="2"/>
  <c r="G1366" i="2"/>
  <c r="R1365" i="2"/>
  <c r="Q1365" i="2"/>
  <c r="P1365" i="2"/>
  <c r="O1365" i="2"/>
  <c r="N1365" i="2"/>
  <c r="G1365" i="2"/>
  <c r="R1364" i="2"/>
  <c r="Q1364" i="2"/>
  <c r="P1364" i="2"/>
  <c r="O1364" i="2"/>
  <c r="N1364" i="2"/>
  <c r="G1364" i="2"/>
  <c r="R1363" i="2"/>
  <c r="Q1363" i="2"/>
  <c r="P1363" i="2"/>
  <c r="O1363" i="2"/>
  <c r="N1363" i="2"/>
  <c r="G1363" i="2"/>
  <c r="R1362" i="2"/>
  <c r="Q1362" i="2"/>
  <c r="P1362" i="2"/>
  <c r="O1362" i="2"/>
  <c r="N1362" i="2"/>
  <c r="G1362" i="2"/>
  <c r="R1361" i="2"/>
  <c r="Q1361" i="2"/>
  <c r="P1361" i="2"/>
  <c r="O1361" i="2"/>
  <c r="N1361" i="2"/>
  <c r="G1361" i="2"/>
  <c r="R1360" i="2"/>
  <c r="Q1360" i="2"/>
  <c r="P1360" i="2"/>
  <c r="O1360" i="2"/>
  <c r="N1360" i="2"/>
  <c r="G1360" i="2"/>
  <c r="R1359" i="2"/>
  <c r="Q1359" i="2"/>
  <c r="P1359" i="2"/>
  <c r="O1359" i="2"/>
  <c r="N1359" i="2"/>
  <c r="G1359" i="2"/>
  <c r="R1358" i="2"/>
  <c r="Q1358" i="2"/>
  <c r="P1358" i="2"/>
  <c r="O1358" i="2"/>
  <c r="N1358" i="2"/>
  <c r="G1358" i="2"/>
  <c r="R1357" i="2"/>
  <c r="Q1357" i="2"/>
  <c r="P1357" i="2"/>
  <c r="O1357" i="2"/>
  <c r="N1357" i="2"/>
  <c r="G1357" i="2"/>
  <c r="R1356" i="2"/>
  <c r="Q1356" i="2"/>
  <c r="P1356" i="2"/>
  <c r="O1356" i="2"/>
  <c r="N1356" i="2"/>
  <c r="G1356" i="2"/>
  <c r="R1355" i="2"/>
  <c r="Q1355" i="2"/>
  <c r="P1355" i="2"/>
  <c r="O1355" i="2"/>
  <c r="N1355" i="2"/>
  <c r="G1355" i="2"/>
  <c r="R1354" i="2"/>
  <c r="Q1354" i="2"/>
  <c r="P1354" i="2"/>
  <c r="O1354" i="2"/>
  <c r="N1354" i="2"/>
  <c r="G1354" i="2"/>
  <c r="R1353" i="2"/>
  <c r="Q1353" i="2"/>
  <c r="P1353" i="2"/>
  <c r="O1353" i="2"/>
  <c r="N1353" i="2"/>
  <c r="G1353" i="2"/>
  <c r="R1352" i="2"/>
  <c r="Q1352" i="2"/>
  <c r="P1352" i="2"/>
  <c r="O1352" i="2"/>
  <c r="N1352" i="2"/>
  <c r="G1352" i="2"/>
  <c r="R1351" i="2"/>
  <c r="Q1351" i="2"/>
  <c r="P1351" i="2"/>
  <c r="O1351" i="2"/>
  <c r="N1351" i="2"/>
  <c r="G1351" i="2"/>
  <c r="R1350" i="2"/>
  <c r="Q1350" i="2"/>
  <c r="P1350" i="2"/>
  <c r="O1350" i="2"/>
  <c r="N1350" i="2"/>
  <c r="G1350" i="2"/>
  <c r="R1349" i="2"/>
  <c r="Q1349" i="2"/>
  <c r="P1349" i="2"/>
  <c r="O1349" i="2"/>
  <c r="N1349" i="2"/>
  <c r="G1349" i="2"/>
  <c r="R1348" i="2"/>
  <c r="Q1348" i="2"/>
  <c r="P1348" i="2"/>
  <c r="O1348" i="2"/>
  <c r="N1348" i="2"/>
  <c r="G1348" i="2"/>
  <c r="R1347" i="2"/>
  <c r="Q1347" i="2"/>
  <c r="P1347" i="2"/>
  <c r="O1347" i="2"/>
  <c r="N1347" i="2"/>
  <c r="G1347" i="2"/>
  <c r="R1346" i="2"/>
  <c r="Q1346" i="2"/>
  <c r="P1346" i="2"/>
  <c r="O1346" i="2"/>
  <c r="N1346" i="2"/>
  <c r="G1346" i="2"/>
  <c r="R1345" i="2"/>
  <c r="Q1345" i="2"/>
  <c r="P1345" i="2"/>
  <c r="O1345" i="2"/>
  <c r="N1345" i="2"/>
  <c r="G1345" i="2"/>
  <c r="R1344" i="2"/>
  <c r="Q1344" i="2"/>
  <c r="P1344" i="2"/>
  <c r="O1344" i="2"/>
  <c r="N1344" i="2"/>
  <c r="G1344" i="2"/>
  <c r="R1343" i="2"/>
  <c r="Q1343" i="2"/>
  <c r="P1343" i="2"/>
  <c r="O1343" i="2"/>
  <c r="N1343" i="2"/>
  <c r="G1343" i="2"/>
  <c r="R1342" i="2"/>
  <c r="Q1342" i="2"/>
  <c r="P1342" i="2"/>
  <c r="O1342" i="2"/>
  <c r="N1342" i="2"/>
  <c r="G1342" i="2"/>
  <c r="R1341" i="2"/>
  <c r="Q1341" i="2"/>
  <c r="P1341" i="2"/>
  <c r="O1341" i="2"/>
  <c r="N1341" i="2"/>
  <c r="G1341" i="2"/>
  <c r="R1340" i="2"/>
  <c r="Q1340" i="2"/>
  <c r="P1340" i="2"/>
  <c r="O1340" i="2"/>
  <c r="N1340" i="2"/>
  <c r="G1340" i="2"/>
  <c r="R1339" i="2"/>
  <c r="Q1339" i="2"/>
  <c r="P1339" i="2"/>
  <c r="O1339" i="2"/>
  <c r="N1339" i="2"/>
  <c r="G1339" i="2"/>
  <c r="R1338" i="2"/>
  <c r="Q1338" i="2"/>
  <c r="P1338" i="2"/>
  <c r="O1338" i="2"/>
  <c r="N1338" i="2"/>
  <c r="G1338" i="2"/>
  <c r="R1337" i="2"/>
  <c r="Q1337" i="2"/>
  <c r="P1337" i="2"/>
  <c r="O1337" i="2"/>
  <c r="N1337" i="2"/>
  <c r="G1337" i="2"/>
  <c r="R1336" i="2"/>
  <c r="Q1336" i="2"/>
  <c r="P1336" i="2"/>
  <c r="O1336" i="2"/>
  <c r="N1336" i="2"/>
  <c r="G1336" i="2"/>
  <c r="R1335" i="2"/>
  <c r="Q1335" i="2"/>
  <c r="P1335" i="2"/>
  <c r="O1335" i="2"/>
  <c r="N1335" i="2"/>
  <c r="G1335" i="2"/>
  <c r="R1334" i="2"/>
  <c r="Q1334" i="2"/>
  <c r="P1334" i="2"/>
  <c r="O1334" i="2"/>
  <c r="N1334" i="2"/>
  <c r="G1334" i="2"/>
  <c r="R1333" i="2"/>
  <c r="Q1333" i="2"/>
  <c r="P1333" i="2"/>
  <c r="O1333" i="2"/>
  <c r="N1333" i="2"/>
  <c r="G1333" i="2"/>
  <c r="R1332" i="2"/>
  <c r="Q1332" i="2"/>
  <c r="P1332" i="2"/>
  <c r="O1332" i="2"/>
  <c r="N1332" i="2"/>
  <c r="G1332" i="2"/>
  <c r="R1331" i="2"/>
  <c r="Q1331" i="2"/>
  <c r="P1331" i="2"/>
  <c r="O1331" i="2"/>
  <c r="N1331" i="2"/>
  <c r="G1331" i="2"/>
  <c r="R1330" i="2"/>
  <c r="Q1330" i="2"/>
  <c r="P1330" i="2"/>
  <c r="O1330" i="2"/>
  <c r="N1330" i="2"/>
  <c r="G1330" i="2"/>
  <c r="R1329" i="2"/>
  <c r="Q1329" i="2"/>
  <c r="P1329" i="2"/>
  <c r="O1329" i="2"/>
  <c r="N1329" i="2"/>
  <c r="G1329" i="2"/>
  <c r="R1328" i="2"/>
  <c r="Q1328" i="2"/>
  <c r="P1328" i="2"/>
  <c r="O1328" i="2"/>
  <c r="N1328" i="2"/>
  <c r="G1328" i="2"/>
  <c r="R1327" i="2"/>
  <c r="Q1327" i="2"/>
  <c r="P1327" i="2"/>
  <c r="O1327" i="2"/>
  <c r="N1327" i="2"/>
  <c r="G1327" i="2"/>
  <c r="R1326" i="2"/>
  <c r="Q1326" i="2"/>
  <c r="P1326" i="2"/>
  <c r="O1326" i="2"/>
  <c r="N1326" i="2"/>
  <c r="G1326" i="2"/>
  <c r="R1325" i="2"/>
  <c r="Q1325" i="2"/>
  <c r="P1325" i="2"/>
  <c r="O1325" i="2"/>
  <c r="N1325" i="2"/>
  <c r="G1325" i="2"/>
  <c r="R1324" i="2"/>
  <c r="Q1324" i="2"/>
  <c r="P1324" i="2"/>
  <c r="O1324" i="2"/>
  <c r="N1324" i="2"/>
  <c r="G1324" i="2"/>
  <c r="R1323" i="2"/>
  <c r="Q1323" i="2"/>
  <c r="P1323" i="2"/>
  <c r="O1323" i="2"/>
  <c r="N1323" i="2"/>
  <c r="G1323" i="2"/>
  <c r="R1322" i="2"/>
  <c r="Q1322" i="2"/>
  <c r="P1322" i="2"/>
  <c r="O1322" i="2"/>
  <c r="N1322" i="2"/>
  <c r="G1322" i="2"/>
  <c r="R1321" i="2"/>
  <c r="Q1321" i="2"/>
  <c r="P1321" i="2"/>
  <c r="O1321" i="2"/>
  <c r="N1321" i="2"/>
  <c r="G1321" i="2"/>
  <c r="R1320" i="2"/>
  <c r="Q1320" i="2"/>
  <c r="P1320" i="2"/>
  <c r="O1320" i="2"/>
  <c r="N1320" i="2"/>
  <c r="G1320" i="2"/>
  <c r="R1319" i="2"/>
  <c r="Q1319" i="2"/>
  <c r="P1319" i="2"/>
  <c r="O1319" i="2"/>
  <c r="N1319" i="2"/>
  <c r="G1319" i="2"/>
  <c r="R1318" i="2"/>
  <c r="Q1318" i="2"/>
  <c r="P1318" i="2"/>
  <c r="O1318" i="2"/>
  <c r="N1318" i="2"/>
  <c r="G1318" i="2"/>
  <c r="R1317" i="2"/>
  <c r="Q1317" i="2"/>
  <c r="P1317" i="2"/>
  <c r="O1317" i="2"/>
  <c r="N1317" i="2"/>
  <c r="G1317" i="2"/>
  <c r="R1316" i="2"/>
  <c r="Q1316" i="2"/>
  <c r="P1316" i="2"/>
  <c r="O1316" i="2"/>
  <c r="N1316" i="2"/>
  <c r="G1316" i="2"/>
  <c r="R1315" i="2"/>
  <c r="Q1315" i="2"/>
  <c r="P1315" i="2"/>
  <c r="O1315" i="2"/>
  <c r="N1315" i="2"/>
  <c r="G1315" i="2"/>
  <c r="R1314" i="2"/>
  <c r="Q1314" i="2"/>
  <c r="P1314" i="2"/>
  <c r="O1314" i="2"/>
  <c r="N1314" i="2"/>
  <c r="G1314" i="2"/>
  <c r="R1313" i="2"/>
  <c r="Q1313" i="2"/>
  <c r="P1313" i="2"/>
  <c r="O1313" i="2"/>
  <c r="N1313" i="2"/>
  <c r="G1313" i="2"/>
  <c r="R1312" i="2"/>
  <c r="Q1312" i="2"/>
  <c r="P1312" i="2"/>
  <c r="O1312" i="2"/>
  <c r="N1312" i="2"/>
  <c r="G1312" i="2"/>
  <c r="R1311" i="2"/>
  <c r="Q1311" i="2"/>
  <c r="P1311" i="2"/>
  <c r="O1311" i="2"/>
  <c r="N1311" i="2"/>
  <c r="G1311" i="2"/>
  <c r="R1310" i="2"/>
  <c r="Q1310" i="2"/>
  <c r="P1310" i="2"/>
  <c r="O1310" i="2"/>
  <c r="N1310" i="2"/>
  <c r="G1310" i="2"/>
  <c r="R1309" i="2"/>
  <c r="Q1309" i="2"/>
  <c r="P1309" i="2"/>
  <c r="O1309" i="2"/>
  <c r="N1309" i="2"/>
  <c r="G1309" i="2"/>
  <c r="R1308" i="2"/>
  <c r="Q1308" i="2"/>
  <c r="P1308" i="2"/>
  <c r="O1308" i="2"/>
  <c r="N1308" i="2"/>
  <c r="G1308" i="2"/>
  <c r="R1307" i="2"/>
  <c r="Q1307" i="2"/>
  <c r="P1307" i="2"/>
  <c r="O1307" i="2"/>
  <c r="N1307" i="2"/>
  <c r="G1307" i="2"/>
  <c r="R1306" i="2"/>
  <c r="Q1306" i="2"/>
  <c r="P1306" i="2"/>
  <c r="O1306" i="2"/>
  <c r="N1306" i="2"/>
  <c r="G1306" i="2"/>
  <c r="R1305" i="2"/>
  <c r="Q1305" i="2"/>
  <c r="P1305" i="2"/>
  <c r="O1305" i="2"/>
  <c r="N1305" i="2"/>
  <c r="G1305" i="2"/>
  <c r="R1304" i="2"/>
  <c r="Q1304" i="2"/>
  <c r="P1304" i="2"/>
  <c r="O1304" i="2"/>
  <c r="N1304" i="2"/>
  <c r="G1304" i="2"/>
  <c r="R1303" i="2"/>
  <c r="Q1303" i="2"/>
  <c r="P1303" i="2"/>
  <c r="O1303" i="2"/>
  <c r="N1303" i="2"/>
  <c r="G1303" i="2"/>
  <c r="R1302" i="2"/>
  <c r="Q1302" i="2"/>
  <c r="P1302" i="2"/>
  <c r="O1302" i="2"/>
  <c r="N1302" i="2"/>
  <c r="G1302" i="2"/>
  <c r="R1301" i="2"/>
  <c r="Q1301" i="2"/>
  <c r="P1301" i="2"/>
  <c r="O1301" i="2"/>
  <c r="N1301" i="2"/>
  <c r="G1301" i="2"/>
  <c r="R1300" i="2"/>
  <c r="Q1300" i="2"/>
  <c r="P1300" i="2"/>
  <c r="O1300" i="2"/>
  <c r="N1300" i="2"/>
  <c r="G1300" i="2"/>
  <c r="R1299" i="2"/>
  <c r="Q1299" i="2"/>
  <c r="P1299" i="2"/>
  <c r="O1299" i="2"/>
  <c r="N1299" i="2"/>
  <c r="G1299" i="2"/>
  <c r="R1298" i="2"/>
  <c r="Q1298" i="2"/>
  <c r="P1298" i="2"/>
  <c r="O1298" i="2"/>
  <c r="N1298" i="2"/>
  <c r="G1298" i="2"/>
  <c r="R1297" i="2"/>
  <c r="Q1297" i="2"/>
  <c r="P1297" i="2"/>
  <c r="O1297" i="2"/>
  <c r="N1297" i="2"/>
  <c r="G1297" i="2"/>
  <c r="R1296" i="2"/>
  <c r="Q1296" i="2"/>
  <c r="P1296" i="2"/>
  <c r="O1296" i="2"/>
  <c r="N1296" i="2"/>
  <c r="G1296" i="2"/>
  <c r="R1295" i="2"/>
  <c r="Q1295" i="2"/>
  <c r="P1295" i="2"/>
  <c r="O1295" i="2"/>
  <c r="N1295" i="2"/>
  <c r="G1295" i="2"/>
  <c r="R1294" i="2"/>
  <c r="Q1294" i="2"/>
  <c r="P1294" i="2"/>
  <c r="O1294" i="2"/>
  <c r="N1294" i="2"/>
  <c r="G1294" i="2"/>
  <c r="R1293" i="2"/>
  <c r="Q1293" i="2"/>
  <c r="P1293" i="2"/>
  <c r="O1293" i="2"/>
  <c r="N1293" i="2"/>
  <c r="G1293" i="2"/>
  <c r="R1292" i="2"/>
  <c r="Q1292" i="2"/>
  <c r="P1292" i="2"/>
  <c r="O1292" i="2"/>
  <c r="N1292" i="2"/>
  <c r="G1292" i="2"/>
  <c r="R1291" i="2"/>
  <c r="Q1291" i="2"/>
  <c r="P1291" i="2"/>
  <c r="O1291" i="2"/>
  <c r="N1291" i="2"/>
  <c r="G1291" i="2"/>
  <c r="R1290" i="2"/>
  <c r="Q1290" i="2"/>
  <c r="P1290" i="2"/>
  <c r="O1290" i="2"/>
  <c r="N1290" i="2"/>
  <c r="G1290" i="2"/>
  <c r="R1289" i="2"/>
  <c r="Q1289" i="2"/>
  <c r="P1289" i="2"/>
  <c r="O1289" i="2"/>
  <c r="N1289" i="2"/>
  <c r="G1289" i="2"/>
  <c r="R1288" i="2"/>
  <c r="Q1288" i="2"/>
  <c r="P1288" i="2"/>
  <c r="O1288" i="2"/>
  <c r="N1288" i="2"/>
  <c r="G1288" i="2"/>
  <c r="R1287" i="2"/>
  <c r="Q1287" i="2"/>
  <c r="P1287" i="2"/>
  <c r="O1287" i="2"/>
  <c r="N1287" i="2"/>
  <c r="G1287" i="2"/>
  <c r="R1286" i="2"/>
  <c r="Q1286" i="2"/>
  <c r="P1286" i="2"/>
  <c r="O1286" i="2"/>
  <c r="N1286" i="2"/>
  <c r="G1286" i="2"/>
  <c r="R1285" i="2"/>
  <c r="Q1285" i="2"/>
  <c r="P1285" i="2"/>
  <c r="O1285" i="2"/>
  <c r="N1285" i="2"/>
  <c r="G1285" i="2"/>
  <c r="R1284" i="2"/>
  <c r="Q1284" i="2"/>
  <c r="P1284" i="2"/>
  <c r="O1284" i="2"/>
  <c r="N1284" i="2"/>
  <c r="G1284" i="2"/>
  <c r="R1283" i="2"/>
  <c r="Q1283" i="2"/>
  <c r="P1283" i="2"/>
  <c r="O1283" i="2"/>
  <c r="N1283" i="2"/>
  <c r="G1283" i="2"/>
  <c r="R1282" i="2"/>
  <c r="Q1282" i="2"/>
  <c r="P1282" i="2"/>
  <c r="O1282" i="2"/>
  <c r="N1282" i="2"/>
  <c r="G1282" i="2"/>
  <c r="R1281" i="2"/>
  <c r="Q1281" i="2"/>
  <c r="P1281" i="2"/>
  <c r="O1281" i="2"/>
  <c r="N1281" i="2"/>
  <c r="G1281" i="2"/>
  <c r="R1280" i="2"/>
  <c r="Q1280" i="2"/>
  <c r="P1280" i="2"/>
  <c r="O1280" i="2"/>
  <c r="N1280" i="2"/>
  <c r="G1280" i="2"/>
  <c r="R1279" i="2"/>
  <c r="Q1279" i="2"/>
  <c r="P1279" i="2"/>
  <c r="O1279" i="2"/>
  <c r="N1279" i="2"/>
  <c r="G1279" i="2"/>
  <c r="R1278" i="2"/>
  <c r="Q1278" i="2"/>
  <c r="P1278" i="2"/>
  <c r="O1278" i="2"/>
  <c r="N1278" i="2"/>
  <c r="G1278" i="2"/>
  <c r="R1277" i="2"/>
  <c r="Q1277" i="2"/>
  <c r="P1277" i="2"/>
  <c r="O1277" i="2"/>
  <c r="N1277" i="2"/>
  <c r="G1277" i="2"/>
  <c r="R1276" i="2"/>
  <c r="Q1276" i="2"/>
  <c r="P1276" i="2"/>
  <c r="O1276" i="2"/>
  <c r="N1276" i="2"/>
  <c r="G1276" i="2"/>
  <c r="R1275" i="2"/>
  <c r="Q1275" i="2"/>
  <c r="P1275" i="2"/>
  <c r="O1275" i="2"/>
  <c r="N1275" i="2"/>
  <c r="G1275" i="2"/>
  <c r="R1274" i="2"/>
  <c r="Q1274" i="2"/>
  <c r="P1274" i="2"/>
  <c r="O1274" i="2"/>
  <c r="N1274" i="2"/>
  <c r="G1274" i="2"/>
  <c r="R1273" i="2"/>
  <c r="Q1273" i="2"/>
  <c r="P1273" i="2"/>
  <c r="O1273" i="2"/>
  <c r="N1273" i="2"/>
  <c r="G1273" i="2"/>
  <c r="R1272" i="2"/>
  <c r="Q1272" i="2"/>
  <c r="P1272" i="2"/>
  <c r="O1272" i="2"/>
  <c r="N1272" i="2"/>
  <c r="G1272" i="2"/>
  <c r="R1271" i="2"/>
  <c r="Q1271" i="2"/>
  <c r="P1271" i="2"/>
  <c r="O1271" i="2"/>
  <c r="N1271" i="2"/>
  <c r="G1271" i="2"/>
  <c r="R1270" i="2"/>
  <c r="Q1270" i="2"/>
  <c r="P1270" i="2"/>
  <c r="O1270" i="2"/>
  <c r="N1270" i="2"/>
  <c r="G1270" i="2"/>
  <c r="R1269" i="2"/>
  <c r="Q1269" i="2"/>
  <c r="P1269" i="2"/>
  <c r="O1269" i="2"/>
  <c r="N1269" i="2"/>
  <c r="G1269" i="2"/>
  <c r="R1268" i="2"/>
  <c r="Q1268" i="2"/>
  <c r="P1268" i="2"/>
  <c r="O1268" i="2"/>
  <c r="N1268" i="2"/>
  <c r="G1268" i="2"/>
  <c r="R1267" i="2"/>
  <c r="Q1267" i="2"/>
  <c r="P1267" i="2"/>
  <c r="O1267" i="2"/>
  <c r="N1267" i="2"/>
  <c r="G1267" i="2"/>
  <c r="R1266" i="2"/>
  <c r="Q1266" i="2"/>
  <c r="P1266" i="2"/>
  <c r="O1266" i="2"/>
  <c r="N1266" i="2"/>
  <c r="G1266" i="2"/>
  <c r="R1265" i="2"/>
  <c r="Q1265" i="2"/>
  <c r="P1265" i="2"/>
  <c r="O1265" i="2"/>
  <c r="N1265" i="2"/>
  <c r="G1265" i="2"/>
  <c r="R1264" i="2"/>
  <c r="Q1264" i="2"/>
  <c r="P1264" i="2"/>
  <c r="O1264" i="2"/>
  <c r="N1264" i="2"/>
  <c r="G1264" i="2"/>
  <c r="R1263" i="2"/>
  <c r="Q1263" i="2"/>
  <c r="P1263" i="2"/>
  <c r="O1263" i="2"/>
  <c r="N1263" i="2"/>
  <c r="G1263" i="2"/>
  <c r="R1262" i="2"/>
  <c r="Q1262" i="2"/>
  <c r="P1262" i="2"/>
  <c r="O1262" i="2"/>
  <c r="N1262" i="2"/>
  <c r="G1262" i="2"/>
  <c r="R1261" i="2"/>
  <c r="Q1261" i="2"/>
  <c r="P1261" i="2"/>
  <c r="O1261" i="2"/>
  <c r="N1261" i="2"/>
  <c r="G1261" i="2"/>
  <c r="R1260" i="2"/>
  <c r="Q1260" i="2"/>
  <c r="P1260" i="2"/>
  <c r="O1260" i="2"/>
  <c r="N1260" i="2"/>
  <c r="G1260" i="2"/>
  <c r="R1259" i="2"/>
  <c r="Q1259" i="2"/>
  <c r="P1259" i="2"/>
  <c r="O1259" i="2"/>
  <c r="N1259" i="2"/>
  <c r="G1259" i="2"/>
  <c r="R1258" i="2"/>
  <c r="Q1258" i="2"/>
  <c r="P1258" i="2"/>
  <c r="O1258" i="2"/>
  <c r="N1258" i="2"/>
  <c r="G1258" i="2"/>
  <c r="R1257" i="2"/>
  <c r="Q1257" i="2"/>
  <c r="P1257" i="2"/>
  <c r="O1257" i="2"/>
  <c r="N1257" i="2"/>
  <c r="G1257" i="2"/>
  <c r="R1256" i="2"/>
  <c r="Q1256" i="2"/>
  <c r="P1256" i="2"/>
  <c r="O1256" i="2"/>
  <c r="N1256" i="2"/>
  <c r="G1256" i="2"/>
  <c r="R1255" i="2"/>
  <c r="Q1255" i="2"/>
  <c r="P1255" i="2"/>
  <c r="O1255" i="2"/>
  <c r="N1255" i="2"/>
  <c r="G1255" i="2"/>
  <c r="R1254" i="2"/>
  <c r="Q1254" i="2"/>
  <c r="P1254" i="2"/>
  <c r="O1254" i="2"/>
  <c r="N1254" i="2"/>
  <c r="G1254" i="2"/>
  <c r="R1253" i="2"/>
  <c r="Q1253" i="2"/>
  <c r="P1253" i="2"/>
  <c r="O1253" i="2"/>
  <c r="N1253" i="2"/>
  <c r="G1253" i="2"/>
  <c r="R1252" i="2"/>
  <c r="Q1252" i="2"/>
  <c r="P1252" i="2"/>
  <c r="O1252" i="2"/>
  <c r="N1252" i="2"/>
  <c r="G1252" i="2"/>
  <c r="R1251" i="2"/>
  <c r="Q1251" i="2"/>
  <c r="P1251" i="2"/>
  <c r="O1251" i="2"/>
  <c r="N1251" i="2"/>
  <c r="G1251" i="2"/>
  <c r="R1250" i="2"/>
  <c r="Q1250" i="2"/>
  <c r="P1250" i="2"/>
  <c r="O1250" i="2"/>
  <c r="N1250" i="2"/>
  <c r="G1250" i="2"/>
  <c r="R1249" i="2"/>
  <c r="Q1249" i="2"/>
  <c r="P1249" i="2"/>
  <c r="O1249" i="2"/>
  <c r="N1249" i="2"/>
  <c r="G1249" i="2"/>
  <c r="R1248" i="2"/>
  <c r="Q1248" i="2"/>
  <c r="P1248" i="2"/>
  <c r="O1248" i="2"/>
  <c r="N1248" i="2"/>
  <c r="G1248" i="2"/>
  <c r="R1247" i="2"/>
  <c r="Q1247" i="2"/>
  <c r="P1247" i="2"/>
  <c r="O1247" i="2"/>
  <c r="N1247" i="2"/>
  <c r="G1247" i="2"/>
  <c r="R1246" i="2"/>
  <c r="Q1246" i="2"/>
  <c r="P1246" i="2"/>
  <c r="O1246" i="2"/>
  <c r="N1246" i="2"/>
  <c r="G1246" i="2"/>
  <c r="R1245" i="2"/>
  <c r="Q1245" i="2"/>
  <c r="P1245" i="2"/>
  <c r="O1245" i="2"/>
  <c r="N1245" i="2"/>
  <c r="G1245" i="2"/>
  <c r="R1244" i="2"/>
  <c r="Q1244" i="2"/>
  <c r="P1244" i="2"/>
  <c r="O1244" i="2"/>
  <c r="N1244" i="2"/>
  <c r="G1244" i="2"/>
  <c r="R1243" i="2"/>
  <c r="Q1243" i="2"/>
  <c r="P1243" i="2"/>
  <c r="O1243" i="2"/>
  <c r="N1243" i="2"/>
  <c r="G1243" i="2"/>
  <c r="R1242" i="2"/>
  <c r="Q1242" i="2"/>
  <c r="P1242" i="2"/>
  <c r="O1242" i="2"/>
  <c r="N1242" i="2"/>
  <c r="G1242" i="2"/>
  <c r="R1241" i="2"/>
  <c r="Q1241" i="2"/>
  <c r="P1241" i="2"/>
  <c r="O1241" i="2"/>
  <c r="N1241" i="2"/>
  <c r="G1241" i="2"/>
  <c r="R1240" i="2"/>
  <c r="Q1240" i="2"/>
  <c r="P1240" i="2"/>
  <c r="O1240" i="2"/>
  <c r="N1240" i="2"/>
  <c r="G1240" i="2"/>
  <c r="R1239" i="2"/>
  <c r="Q1239" i="2"/>
  <c r="P1239" i="2"/>
  <c r="O1239" i="2"/>
  <c r="N1239" i="2"/>
  <c r="G1239" i="2"/>
  <c r="R1238" i="2"/>
  <c r="Q1238" i="2"/>
  <c r="P1238" i="2"/>
  <c r="O1238" i="2"/>
  <c r="N1238" i="2"/>
  <c r="G1238" i="2"/>
  <c r="R1237" i="2"/>
  <c r="Q1237" i="2"/>
  <c r="P1237" i="2"/>
  <c r="O1237" i="2"/>
  <c r="N1237" i="2"/>
  <c r="G1237" i="2"/>
  <c r="R1236" i="2"/>
  <c r="Q1236" i="2"/>
  <c r="P1236" i="2"/>
  <c r="O1236" i="2"/>
  <c r="N1236" i="2"/>
  <c r="G1236" i="2"/>
  <c r="R1235" i="2"/>
  <c r="Q1235" i="2"/>
  <c r="P1235" i="2"/>
  <c r="O1235" i="2"/>
  <c r="N1235" i="2"/>
  <c r="G1235" i="2"/>
  <c r="R1234" i="2"/>
  <c r="Q1234" i="2"/>
  <c r="P1234" i="2"/>
  <c r="O1234" i="2"/>
  <c r="N1234" i="2"/>
  <c r="G1234" i="2"/>
  <c r="R1233" i="2"/>
  <c r="Q1233" i="2"/>
  <c r="P1233" i="2"/>
  <c r="O1233" i="2"/>
  <c r="N1233" i="2"/>
  <c r="G1233" i="2"/>
  <c r="R1232" i="2"/>
  <c r="Q1232" i="2"/>
  <c r="P1232" i="2"/>
  <c r="O1232" i="2"/>
  <c r="N1232" i="2"/>
  <c r="G1232" i="2"/>
  <c r="R1231" i="2"/>
  <c r="Q1231" i="2"/>
  <c r="P1231" i="2"/>
  <c r="O1231" i="2"/>
  <c r="N1231" i="2"/>
  <c r="G1231" i="2"/>
  <c r="R1230" i="2"/>
  <c r="Q1230" i="2"/>
  <c r="P1230" i="2"/>
  <c r="O1230" i="2"/>
  <c r="N1230" i="2"/>
  <c r="G1230" i="2"/>
  <c r="R1229" i="2"/>
  <c r="Q1229" i="2"/>
  <c r="P1229" i="2"/>
  <c r="O1229" i="2"/>
  <c r="N1229" i="2"/>
  <c r="G1229" i="2"/>
  <c r="R1228" i="2"/>
  <c r="Q1228" i="2"/>
  <c r="P1228" i="2"/>
  <c r="O1228" i="2"/>
  <c r="N1228" i="2"/>
  <c r="G1228" i="2"/>
  <c r="R1227" i="2"/>
  <c r="Q1227" i="2"/>
  <c r="P1227" i="2"/>
  <c r="O1227" i="2"/>
  <c r="N1227" i="2"/>
  <c r="G1227" i="2"/>
  <c r="R1226" i="2"/>
  <c r="Q1226" i="2"/>
  <c r="P1226" i="2"/>
  <c r="O1226" i="2"/>
  <c r="N1226" i="2"/>
  <c r="G1226" i="2"/>
  <c r="R1225" i="2"/>
  <c r="Q1225" i="2"/>
  <c r="P1225" i="2"/>
  <c r="O1225" i="2"/>
  <c r="N1225" i="2"/>
  <c r="G1225" i="2"/>
  <c r="R1224" i="2"/>
  <c r="Q1224" i="2"/>
  <c r="P1224" i="2"/>
  <c r="O1224" i="2"/>
  <c r="N1224" i="2"/>
  <c r="G1224" i="2"/>
  <c r="R1223" i="2"/>
  <c r="Q1223" i="2"/>
  <c r="P1223" i="2"/>
  <c r="O1223" i="2"/>
  <c r="N1223" i="2"/>
  <c r="G1223" i="2"/>
  <c r="R1222" i="2"/>
  <c r="Q1222" i="2"/>
  <c r="P1222" i="2"/>
  <c r="O1222" i="2"/>
  <c r="N1222" i="2"/>
  <c r="G1222" i="2"/>
  <c r="R1221" i="2"/>
  <c r="Q1221" i="2"/>
  <c r="P1221" i="2"/>
  <c r="O1221" i="2"/>
  <c r="N1221" i="2"/>
  <c r="G1221" i="2"/>
  <c r="R1220" i="2"/>
  <c r="Q1220" i="2"/>
  <c r="P1220" i="2"/>
  <c r="O1220" i="2"/>
  <c r="N1220" i="2"/>
  <c r="G1220" i="2"/>
  <c r="R1219" i="2"/>
  <c r="Q1219" i="2"/>
  <c r="P1219" i="2"/>
  <c r="O1219" i="2"/>
  <c r="N1219" i="2"/>
  <c r="G1219" i="2"/>
  <c r="R1218" i="2"/>
  <c r="Q1218" i="2"/>
  <c r="P1218" i="2"/>
  <c r="O1218" i="2"/>
  <c r="N1218" i="2"/>
  <c r="G1218" i="2"/>
  <c r="R1217" i="2"/>
  <c r="Q1217" i="2"/>
  <c r="P1217" i="2"/>
  <c r="O1217" i="2"/>
  <c r="N1217" i="2"/>
  <c r="G1217" i="2"/>
  <c r="R1216" i="2"/>
  <c r="Q1216" i="2"/>
  <c r="P1216" i="2"/>
  <c r="O1216" i="2"/>
  <c r="N1216" i="2"/>
  <c r="G1216" i="2"/>
  <c r="R1215" i="2"/>
  <c r="Q1215" i="2"/>
  <c r="P1215" i="2"/>
  <c r="O1215" i="2"/>
  <c r="N1215" i="2"/>
  <c r="G1215" i="2"/>
  <c r="R1214" i="2"/>
  <c r="Q1214" i="2"/>
  <c r="P1214" i="2"/>
  <c r="O1214" i="2"/>
  <c r="N1214" i="2"/>
  <c r="G1214" i="2"/>
  <c r="R1213" i="2"/>
  <c r="Q1213" i="2"/>
  <c r="P1213" i="2"/>
  <c r="O1213" i="2"/>
  <c r="N1213" i="2"/>
  <c r="G1213" i="2"/>
  <c r="R1212" i="2"/>
  <c r="Q1212" i="2"/>
  <c r="P1212" i="2"/>
  <c r="O1212" i="2"/>
  <c r="N1212" i="2"/>
  <c r="G1212" i="2"/>
  <c r="R1211" i="2"/>
  <c r="Q1211" i="2"/>
  <c r="P1211" i="2"/>
  <c r="O1211" i="2"/>
  <c r="N1211" i="2"/>
  <c r="G1211" i="2"/>
  <c r="R1210" i="2"/>
  <c r="Q1210" i="2"/>
  <c r="P1210" i="2"/>
  <c r="O1210" i="2"/>
  <c r="N1210" i="2"/>
  <c r="G1210" i="2"/>
  <c r="R1209" i="2"/>
  <c r="Q1209" i="2"/>
  <c r="P1209" i="2"/>
  <c r="O1209" i="2"/>
  <c r="N1209" i="2"/>
  <c r="G1209" i="2"/>
  <c r="R1208" i="2"/>
  <c r="Q1208" i="2"/>
  <c r="P1208" i="2"/>
  <c r="O1208" i="2"/>
  <c r="N1208" i="2"/>
  <c r="G1208" i="2"/>
  <c r="R1207" i="2"/>
  <c r="Q1207" i="2"/>
  <c r="P1207" i="2"/>
  <c r="O1207" i="2"/>
  <c r="N1207" i="2"/>
  <c r="G1207" i="2"/>
  <c r="R1206" i="2"/>
  <c r="Q1206" i="2"/>
  <c r="P1206" i="2"/>
  <c r="O1206" i="2"/>
  <c r="N1206" i="2"/>
  <c r="G1206" i="2"/>
  <c r="R1205" i="2"/>
  <c r="Q1205" i="2"/>
  <c r="P1205" i="2"/>
  <c r="O1205" i="2"/>
  <c r="N1205" i="2"/>
  <c r="G1205" i="2"/>
  <c r="R1204" i="2"/>
  <c r="Q1204" i="2"/>
  <c r="P1204" i="2"/>
  <c r="O1204" i="2"/>
  <c r="N1204" i="2"/>
  <c r="G1204" i="2"/>
  <c r="R1203" i="2"/>
  <c r="Q1203" i="2"/>
  <c r="P1203" i="2"/>
  <c r="O1203" i="2"/>
  <c r="N1203" i="2"/>
  <c r="G1203" i="2"/>
  <c r="R1202" i="2"/>
  <c r="Q1202" i="2"/>
  <c r="P1202" i="2"/>
  <c r="O1202" i="2"/>
  <c r="N1202" i="2"/>
  <c r="G1202" i="2"/>
  <c r="R1201" i="2"/>
  <c r="Q1201" i="2"/>
  <c r="P1201" i="2"/>
  <c r="O1201" i="2"/>
  <c r="N1201" i="2"/>
  <c r="G1201" i="2"/>
  <c r="R1200" i="2"/>
  <c r="Q1200" i="2"/>
  <c r="P1200" i="2"/>
  <c r="O1200" i="2"/>
  <c r="N1200" i="2"/>
  <c r="G1200" i="2"/>
  <c r="R1199" i="2"/>
  <c r="Q1199" i="2"/>
  <c r="P1199" i="2"/>
  <c r="O1199" i="2"/>
  <c r="N1199" i="2"/>
  <c r="G1199" i="2"/>
  <c r="R1198" i="2"/>
  <c r="Q1198" i="2"/>
  <c r="P1198" i="2"/>
  <c r="O1198" i="2"/>
  <c r="N1198" i="2"/>
  <c r="G1198" i="2"/>
  <c r="R1197" i="2"/>
  <c r="Q1197" i="2"/>
  <c r="P1197" i="2"/>
  <c r="O1197" i="2"/>
  <c r="N1197" i="2"/>
  <c r="G1197" i="2"/>
  <c r="R1196" i="2"/>
  <c r="Q1196" i="2"/>
  <c r="P1196" i="2"/>
  <c r="O1196" i="2"/>
  <c r="N1196" i="2"/>
  <c r="G1196" i="2"/>
  <c r="R1195" i="2"/>
  <c r="Q1195" i="2"/>
  <c r="P1195" i="2"/>
  <c r="O1195" i="2"/>
  <c r="N1195" i="2"/>
  <c r="G1195" i="2"/>
  <c r="R1194" i="2"/>
  <c r="Q1194" i="2"/>
  <c r="P1194" i="2"/>
  <c r="O1194" i="2"/>
  <c r="N1194" i="2"/>
  <c r="G1194" i="2"/>
  <c r="R1193" i="2"/>
  <c r="Q1193" i="2"/>
  <c r="P1193" i="2"/>
  <c r="O1193" i="2"/>
  <c r="N1193" i="2"/>
  <c r="G1193" i="2"/>
  <c r="R1192" i="2"/>
  <c r="Q1192" i="2"/>
  <c r="P1192" i="2"/>
  <c r="O1192" i="2"/>
  <c r="N1192" i="2"/>
  <c r="G1192" i="2"/>
  <c r="R1191" i="2"/>
  <c r="Q1191" i="2"/>
  <c r="P1191" i="2"/>
  <c r="O1191" i="2"/>
  <c r="N1191" i="2"/>
  <c r="G1191" i="2"/>
  <c r="R1190" i="2"/>
  <c r="Q1190" i="2"/>
  <c r="P1190" i="2"/>
  <c r="O1190" i="2"/>
  <c r="N1190" i="2"/>
  <c r="G1190" i="2"/>
  <c r="R1189" i="2"/>
  <c r="Q1189" i="2"/>
  <c r="P1189" i="2"/>
  <c r="O1189" i="2"/>
  <c r="N1189" i="2"/>
  <c r="G1189" i="2"/>
  <c r="R1188" i="2"/>
  <c r="Q1188" i="2"/>
  <c r="P1188" i="2"/>
  <c r="O1188" i="2"/>
  <c r="N1188" i="2"/>
  <c r="G1188" i="2"/>
  <c r="R1187" i="2"/>
  <c r="Q1187" i="2"/>
  <c r="P1187" i="2"/>
  <c r="O1187" i="2"/>
  <c r="N1187" i="2"/>
  <c r="G1187" i="2"/>
  <c r="R1186" i="2"/>
  <c r="Q1186" i="2"/>
  <c r="P1186" i="2"/>
  <c r="O1186" i="2"/>
  <c r="N1186" i="2"/>
  <c r="G1186" i="2"/>
  <c r="R1185" i="2"/>
  <c r="Q1185" i="2"/>
  <c r="P1185" i="2"/>
  <c r="O1185" i="2"/>
  <c r="N1185" i="2"/>
  <c r="G1185" i="2"/>
  <c r="R1184" i="2"/>
  <c r="Q1184" i="2"/>
  <c r="P1184" i="2"/>
  <c r="O1184" i="2"/>
  <c r="N1184" i="2"/>
  <c r="G1184" i="2"/>
  <c r="R1183" i="2"/>
  <c r="Q1183" i="2"/>
  <c r="P1183" i="2"/>
  <c r="O1183" i="2"/>
  <c r="N1183" i="2"/>
  <c r="G1183" i="2"/>
  <c r="R1182" i="2"/>
  <c r="Q1182" i="2"/>
  <c r="P1182" i="2"/>
  <c r="O1182" i="2"/>
  <c r="N1182" i="2"/>
  <c r="G1182" i="2"/>
  <c r="R1181" i="2"/>
  <c r="Q1181" i="2"/>
  <c r="P1181" i="2"/>
  <c r="O1181" i="2"/>
  <c r="N1181" i="2"/>
  <c r="G1181" i="2"/>
  <c r="R1180" i="2"/>
  <c r="Q1180" i="2"/>
  <c r="P1180" i="2"/>
  <c r="O1180" i="2"/>
  <c r="N1180" i="2"/>
  <c r="G1180" i="2"/>
  <c r="R1179" i="2"/>
  <c r="Q1179" i="2"/>
  <c r="P1179" i="2"/>
  <c r="O1179" i="2"/>
  <c r="N1179" i="2"/>
  <c r="G1179" i="2"/>
  <c r="R1178" i="2"/>
  <c r="Q1178" i="2"/>
  <c r="P1178" i="2"/>
  <c r="O1178" i="2"/>
  <c r="N1178" i="2"/>
  <c r="G1178" i="2"/>
  <c r="R1177" i="2"/>
  <c r="Q1177" i="2"/>
  <c r="P1177" i="2"/>
  <c r="O1177" i="2"/>
  <c r="N1177" i="2"/>
  <c r="G1177" i="2"/>
  <c r="R1176" i="2"/>
  <c r="Q1176" i="2"/>
  <c r="P1176" i="2"/>
  <c r="O1176" i="2"/>
  <c r="N1176" i="2"/>
  <c r="G1176" i="2"/>
  <c r="R1175" i="2"/>
  <c r="Q1175" i="2"/>
  <c r="P1175" i="2"/>
  <c r="O1175" i="2"/>
  <c r="N1175" i="2"/>
  <c r="G1175" i="2"/>
  <c r="R1174" i="2"/>
  <c r="Q1174" i="2"/>
  <c r="P1174" i="2"/>
  <c r="O1174" i="2"/>
  <c r="N1174" i="2"/>
  <c r="G1174" i="2"/>
  <c r="R1173" i="2"/>
  <c r="Q1173" i="2"/>
  <c r="P1173" i="2"/>
  <c r="O1173" i="2"/>
  <c r="N1173" i="2"/>
  <c r="G1173" i="2"/>
  <c r="R1172" i="2"/>
  <c r="Q1172" i="2"/>
  <c r="P1172" i="2"/>
  <c r="O1172" i="2"/>
  <c r="N1172" i="2"/>
  <c r="G1172" i="2"/>
  <c r="R1171" i="2"/>
  <c r="Q1171" i="2"/>
  <c r="P1171" i="2"/>
  <c r="O1171" i="2"/>
  <c r="N1171" i="2"/>
  <c r="G1171" i="2"/>
  <c r="R1170" i="2"/>
  <c r="Q1170" i="2"/>
  <c r="P1170" i="2"/>
  <c r="O1170" i="2"/>
  <c r="N1170" i="2"/>
  <c r="G1170" i="2"/>
  <c r="R1169" i="2"/>
  <c r="Q1169" i="2"/>
  <c r="P1169" i="2"/>
  <c r="O1169" i="2"/>
  <c r="N1169" i="2"/>
  <c r="G1169" i="2"/>
  <c r="R1168" i="2"/>
  <c r="Q1168" i="2"/>
  <c r="P1168" i="2"/>
  <c r="O1168" i="2"/>
  <c r="N1168" i="2"/>
  <c r="G1168" i="2"/>
  <c r="R1167" i="2"/>
  <c r="Q1167" i="2"/>
  <c r="P1167" i="2"/>
  <c r="O1167" i="2"/>
  <c r="N1167" i="2"/>
  <c r="G1167" i="2"/>
  <c r="R1166" i="2"/>
  <c r="Q1166" i="2"/>
  <c r="P1166" i="2"/>
  <c r="O1166" i="2"/>
  <c r="N1166" i="2"/>
  <c r="G1166" i="2"/>
  <c r="R1165" i="2"/>
  <c r="Q1165" i="2"/>
  <c r="P1165" i="2"/>
  <c r="O1165" i="2"/>
  <c r="N1165" i="2"/>
  <c r="G1165" i="2"/>
  <c r="R1164" i="2"/>
  <c r="Q1164" i="2"/>
  <c r="P1164" i="2"/>
  <c r="O1164" i="2"/>
  <c r="N1164" i="2"/>
  <c r="G1164" i="2"/>
  <c r="R1163" i="2"/>
  <c r="Q1163" i="2"/>
  <c r="P1163" i="2"/>
  <c r="O1163" i="2"/>
  <c r="N1163" i="2"/>
  <c r="G1163" i="2"/>
  <c r="R1162" i="2"/>
  <c r="Q1162" i="2"/>
  <c r="P1162" i="2"/>
  <c r="O1162" i="2"/>
  <c r="N1162" i="2"/>
  <c r="G1162" i="2"/>
  <c r="R1161" i="2"/>
  <c r="Q1161" i="2"/>
  <c r="P1161" i="2"/>
  <c r="O1161" i="2"/>
  <c r="N1161" i="2"/>
  <c r="G1161" i="2"/>
  <c r="R1160" i="2"/>
  <c r="Q1160" i="2"/>
  <c r="P1160" i="2"/>
  <c r="O1160" i="2"/>
  <c r="N1160" i="2"/>
  <c r="G1160" i="2"/>
  <c r="R1159" i="2"/>
  <c r="Q1159" i="2"/>
  <c r="P1159" i="2"/>
  <c r="O1159" i="2"/>
  <c r="N1159" i="2"/>
  <c r="G1159" i="2"/>
  <c r="R1158" i="2"/>
  <c r="Q1158" i="2"/>
  <c r="P1158" i="2"/>
  <c r="O1158" i="2"/>
  <c r="N1158" i="2"/>
  <c r="G1158" i="2"/>
  <c r="R1157" i="2"/>
  <c r="Q1157" i="2"/>
  <c r="P1157" i="2"/>
  <c r="O1157" i="2"/>
  <c r="N1157" i="2"/>
  <c r="G1157" i="2"/>
  <c r="R1156" i="2"/>
  <c r="Q1156" i="2"/>
  <c r="P1156" i="2"/>
  <c r="O1156" i="2"/>
  <c r="N1156" i="2"/>
  <c r="G1156" i="2"/>
  <c r="R1155" i="2"/>
  <c r="Q1155" i="2"/>
  <c r="P1155" i="2"/>
  <c r="O1155" i="2"/>
  <c r="N1155" i="2"/>
  <c r="G1155" i="2"/>
  <c r="R1154" i="2"/>
  <c r="Q1154" i="2"/>
  <c r="P1154" i="2"/>
  <c r="O1154" i="2"/>
  <c r="N1154" i="2"/>
  <c r="G1154" i="2"/>
  <c r="R1153" i="2"/>
  <c r="Q1153" i="2"/>
  <c r="P1153" i="2"/>
  <c r="O1153" i="2"/>
  <c r="N1153" i="2"/>
  <c r="G1153" i="2"/>
  <c r="R1152" i="2"/>
  <c r="Q1152" i="2"/>
  <c r="P1152" i="2"/>
  <c r="O1152" i="2"/>
  <c r="N1152" i="2"/>
  <c r="G1152" i="2"/>
  <c r="R1151" i="2"/>
  <c r="Q1151" i="2"/>
  <c r="P1151" i="2"/>
  <c r="O1151" i="2"/>
  <c r="N1151" i="2"/>
  <c r="G1151" i="2"/>
  <c r="R1150" i="2"/>
  <c r="Q1150" i="2"/>
  <c r="P1150" i="2"/>
  <c r="O1150" i="2"/>
  <c r="N1150" i="2"/>
  <c r="G1150" i="2"/>
  <c r="R1149" i="2"/>
  <c r="Q1149" i="2"/>
  <c r="P1149" i="2"/>
  <c r="O1149" i="2"/>
  <c r="N1149" i="2"/>
  <c r="G1149" i="2"/>
  <c r="R1148" i="2"/>
  <c r="Q1148" i="2"/>
  <c r="P1148" i="2"/>
  <c r="O1148" i="2"/>
  <c r="N1148" i="2"/>
  <c r="G1148" i="2"/>
  <c r="R1147" i="2"/>
  <c r="Q1147" i="2"/>
  <c r="P1147" i="2"/>
  <c r="O1147" i="2"/>
  <c r="N1147" i="2"/>
  <c r="G1147" i="2"/>
  <c r="R1146" i="2"/>
  <c r="Q1146" i="2"/>
  <c r="P1146" i="2"/>
  <c r="O1146" i="2"/>
  <c r="N1146" i="2"/>
  <c r="G1146" i="2"/>
  <c r="R1145" i="2"/>
  <c r="Q1145" i="2"/>
  <c r="P1145" i="2"/>
  <c r="O1145" i="2"/>
  <c r="N1145" i="2"/>
  <c r="G1145" i="2"/>
  <c r="R1144" i="2"/>
  <c r="Q1144" i="2"/>
  <c r="P1144" i="2"/>
  <c r="O1144" i="2"/>
  <c r="N1144" i="2"/>
  <c r="G1144" i="2"/>
  <c r="R1143" i="2"/>
  <c r="Q1143" i="2"/>
  <c r="P1143" i="2"/>
  <c r="O1143" i="2"/>
  <c r="N1143" i="2"/>
  <c r="G1143" i="2"/>
  <c r="R1142" i="2"/>
  <c r="Q1142" i="2"/>
  <c r="P1142" i="2"/>
  <c r="O1142" i="2"/>
  <c r="N1142" i="2"/>
  <c r="G1142" i="2"/>
  <c r="R1141" i="2"/>
  <c r="Q1141" i="2"/>
  <c r="P1141" i="2"/>
  <c r="O1141" i="2"/>
  <c r="N1141" i="2"/>
  <c r="G1141" i="2"/>
  <c r="R1140" i="2"/>
  <c r="Q1140" i="2"/>
  <c r="P1140" i="2"/>
  <c r="O1140" i="2"/>
  <c r="N1140" i="2"/>
  <c r="G1140" i="2"/>
  <c r="R1139" i="2"/>
  <c r="Q1139" i="2"/>
  <c r="P1139" i="2"/>
  <c r="O1139" i="2"/>
  <c r="N1139" i="2"/>
  <c r="G1139" i="2"/>
  <c r="R1138" i="2"/>
  <c r="Q1138" i="2"/>
  <c r="P1138" i="2"/>
  <c r="O1138" i="2"/>
  <c r="N1138" i="2"/>
  <c r="G1138" i="2"/>
  <c r="R1137" i="2"/>
  <c r="Q1137" i="2"/>
  <c r="P1137" i="2"/>
  <c r="O1137" i="2"/>
  <c r="N1137" i="2"/>
  <c r="G1137" i="2"/>
  <c r="R1136" i="2"/>
  <c r="Q1136" i="2"/>
  <c r="P1136" i="2"/>
  <c r="O1136" i="2"/>
  <c r="N1136" i="2"/>
  <c r="G1136" i="2"/>
  <c r="R1135" i="2"/>
  <c r="Q1135" i="2"/>
  <c r="P1135" i="2"/>
  <c r="O1135" i="2"/>
  <c r="N1135" i="2"/>
  <c r="G1135" i="2"/>
  <c r="R1134" i="2"/>
  <c r="Q1134" i="2"/>
  <c r="P1134" i="2"/>
  <c r="O1134" i="2"/>
  <c r="N1134" i="2"/>
  <c r="G1134" i="2"/>
  <c r="R1133" i="2"/>
  <c r="Q1133" i="2"/>
  <c r="P1133" i="2"/>
  <c r="O1133" i="2"/>
  <c r="N1133" i="2"/>
  <c r="G1133" i="2"/>
  <c r="R1132" i="2"/>
  <c r="Q1132" i="2"/>
  <c r="P1132" i="2"/>
  <c r="O1132" i="2"/>
  <c r="N1132" i="2"/>
  <c r="G1132" i="2"/>
  <c r="R1131" i="2"/>
  <c r="Q1131" i="2"/>
  <c r="P1131" i="2"/>
  <c r="O1131" i="2"/>
  <c r="N1131" i="2"/>
  <c r="G1131" i="2"/>
  <c r="R1130" i="2"/>
  <c r="Q1130" i="2"/>
  <c r="P1130" i="2"/>
  <c r="O1130" i="2"/>
  <c r="N1130" i="2"/>
  <c r="G1130" i="2"/>
  <c r="R1129" i="2"/>
  <c r="Q1129" i="2"/>
  <c r="P1129" i="2"/>
  <c r="O1129" i="2"/>
  <c r="N1129" i="2"/>
  <c r="G1129" i="2"/>
  <c r="R1128" i="2"/>
  <c r="Q1128" i="2"/>
  <c r="P1128" i="2"/>
  <c r="O1128" i="2"/>
  <c r="N1128" i="2"/>
  <c r="G1128" i="2"/>
  <c r="R1127" i="2"/>
  <c r="Q1127" i="2"/>
  <c r="P1127" i="2"/>
  <c r="O1127" i="2"/>
  <c r="N1127" i="2"/>
  <c r="G1127" i="2"/>
  <c r="R1126" i="2"/>
  <c r="Q1126" i="2"/>
  <c r="P1126" i="2"/>
  <c r="O1126" i="2"/>
  <c r="N1126" i="2"/>
  <c r="G1126" i="2"/>
  <c r="R1125" i="2"/>
  <c r="Q1125" i="2"/>
  <c r="P1125" i="2"/>
  <c r="O1125" i="2"/>
  <c r="N1125" i="2"/>
  <c r="G1125" i="2"/>
  <c r="R1124" i="2"/>
  <c r="Q1124" i="2"/>
  <c r="P1124" i="2"/>
  <c r="O1124" i="2"/>
  <c r="N1124" i="2"/>
  <c r="G1124" i="2"/>
  <c r="R1123" i="2"/>
  <c r="Q1123" i="2"/>
  <c r="P1123" i="2"/>
  <c r="O1123" i="2"/>
  <c r="N1123" i="2"/>
  <c r="G1123" i="2"/>
  <c r="R1122" i="2"/>
  <c r="Q1122" i="2"/>
  <c r="P1122" i="2"/>
  <c r="O1122" i="2"/>
  <c r="N1122" i="2"/>
  <c r="G1122" i="2"/>
  <c r="R1121" i="2"/>
  <c r="Q1121" i="2"/>
  <c r="P1121" i="2"/>
  <c r="O1121" i="2"/>
  <c r="N1121" i="2"/>
  <c r="G1121" i="2"/>
  <c r="R1120" i="2"/>
  <c r="Q1120" i="2"/>
  <c r="P1120" i="2"/>
  <c r="O1120" i="2"/>
  <c r="N1120" i="2"/>
  <c r="G1120" i="2"/>
  <c r="R1119" i="2"/>
  <c r="Q1119" i="2"/>
  <c r="P1119" i="2"/>
  <c r="O1119" i="2"/>
  <c r="N1119" i="2"/>
  <c r="G1119" i="2"/>
  <c r="R1118" i="2"/>
  <c r="Q1118" i="2"/>
  <c r="P1118" i="2"/>
  <c r="O1118" i="2"/>
  <c r="N1118" i="2"/>
  <c r="G1118" i="2"/>
  <c r="R1117" i="2"/>
  <c r="Q1117" i="2"/>
  <c r="P1117" i="2"/>
  <c r="O1117" i="2"/>
  <c r="N1117" i="2"/>
  <c r="G1117" i="2"/>
  <c r="R1116" i="2"/>
  <c r="Q1116" i="2"/>
  <c r="P1116" i="2"/>
  <c r="O1116" i="2"/>
  <c r="N1116" i="2"/>
  <c r="G1116" i="2"/>
  <c r="R1115" i="2"/>
  <c r="Q1115" i="2"/>
  <c r="P1115" i="2"/>
  <c r="O1115" i="2"/>
  <c r="N1115" i="2"/>
  <c r="G1115" i="2"/>
  <c r="R1114" i="2"/>
  <c r="Q1114" i="2"/>
  <c r="P1114" i="2"/>
  <c r="O1114" i="2"/>
  <c r="N1114" i="2"/>
  <c r="G1114" i="2"/>
  <c r="R1113" i="2"/>
  <c r="Q1113" i="2"/>
  <c r="P1113" i="2"/>
  <c r="O1113" i="2"/>
  <c r="N1113" i="2"/>
  <c r="G1113" i="2"/>
  <c r="R1112" i="2"/>
  <c r="Q1112" i="2"/>
  <c r="P1112" i="2"/>
  <c r="O1112" i="2"/>
  <c r="N1112" i="2"/>
  <c r="G1112" i="2"/>
  <c r="R1111" i="2"/>
  <c r="Q1111" i="2"/>
  <c r="P1111" i="2"/>
  <c r="O1111" i="2"/>
  <c r="N1111" i="2"/>
  <c r="G1111" i="2"/>
  <c r="R1110" i="2"/>
  <c r="Q1110" i="2"/>
  <c r="P1110" i="2"/>
  <c r="O1110" i="2"/>
  <c r="N1110" i="2"/>
  <c r="G1110" i="2"/>
  <c r="R1109" i="2"/>
  <c r="Q1109" i="2"/>
  <c r="P1109" i="2"/>
  <c r="O1109" i="2"/>
  <c r="N1109" i="2"/>
  <c r="G1109" i="2"/>
  <c r="R1108" i="2"/>
  <c r="Q1108" i="2"/>
  <c r="P1108" i="2"/>
  <c r="O1108" i="2"/>
  <c r="N1108" i="2"/>
  <c r="G1108" i="2"/>
  <c r="R1107" i="2"/>
  <c r="Q1107" i="2"/>
  <c r="P1107" i="2"/>
  <c r="O1107" i="2"/>
  <c r="N1107" i="2"/>
  <c r="G1107" i="2"/>
  <c r="R1106" i="2"/>
  <c r="Q1106" i="2"/>
  <c r="P1106" i="2"/>
  <c r="O1106" i="2"/>
  <c r="N1106" i="2"/>
  <c r="G1106" i="2"/>
  <c r="R1105" i="2"/>
  <c r="Q1105" i="2"/>
  <c r="P1105" i="2"/>
  <c r="O1105" i="2"/>
  <c r="N1105" i="2"/>
  <c r="G1105" i="2"/>
  <c r="R1104" i="2"/>
  <c r="Q1104" i="2"/>
  <c r="P1104" i="2"/>
  <c r="O1104" i="2"/>
  <c r="N1104" i="2"/>
  <c r="G1104" i="2"/>
  <c r="R1103" i="2"/>
  <c r="Q1103" i="2"/>
  <c r="P1103" i="2"/>
  <c r="O1103" i="2"/>
  <c r="N1103" i="2"/>
  <c r="G1103" i="2"/>
  <c r="R1102" i="2"/>
  <c r="Q1102" i="2"/>
  <c r="P1102" i="2"/>
  <c r="O1102" i="2"/>
  <c r="N1102" i="2"/>
  <c r="G1102" i="2"/>
  <c r="R1101" i="2"/>
  <c r="Q1101" i="2"/>
  <c r="P1101" i="2"/>
  <c r="O1101" i="2"/>
  <c r="N1101" i="2"/>
  <c r="G1101" i="2"/>
  <c r="R1100" i="2"/>
  <c r="Q1100" i="2"/>
  <c r="P1100" i="2"/>
  <c r="O1100" i="2"/>
  <c r="N1100" i="2"/>
  <c r="G1100" i="2"/>
  <c r="R1099" i="2"/>
  <c r="Q1099" i="2"/>
  <c r="P1099" i="2"/>
  <c r="O1099" i="2"/>
  <c r="N1099" i="2"/>
  <c r="G1099" i="2"/>
  <c r="R1098" i="2"/>
  <c r="Q1098" i="2"/>
  <c r="P1098" i="2"/>
  <c r="O1098" i="2"/>
  <c r="N1098" i="2"/>
  <c r="G1098" i="2"/>
  <c r="R1097" i="2"/>
  <c r="Q1097" i="2"/>
  <c r="P1097" i="2"/>
  <c r="O1097" i="2"/>
  <c r="N1097" i="2"/>
  <c r="G1097" i="2"/>
  <c r="R1096" i="2"/>
  <c r="Q1096" i="2"/>
  <c r="P1096" i="2"/>
  <c r="O1096" i="2"/>
  <c r="N1096" i="2"/>
  <c r="G1096" i="2"/>
  <c r="R1095" i="2"/>
  <c r="Q1095" i="2"/>
  <c r="P1095" i="2"/>
  <c r="O1095" i="2"/>
  <c r="N1095" i="2"/>
  <c r="G1095" i="2"/>
  <c r="R1094" i="2"/>
  <c r="Q1094" i="2"/>
  <c r="P1094" i="2"/>
  <c r="O1094" i="2"/>
  <c r="N1094" i="2"/>
  <c r="G1094" i="2"/>
  <c r="R1093" i="2"/>
  <c r="Q1093" i="2"/>
  <c r="P1093" i="2"/>
  <c r="O1093" i="2"/>
  <c r="N1093" i="2"/>
  <c r="G1093" i="2"/>
  <c r="R1092" i="2"/>
  <c r="Q1092" i="2"/>
  <c r="P1092" i="2"/>
  <c r="O1092" i="2"/>
  <c r="N1092" i="2"/>
  <c r="G1092" i="2"/>
  <c r="R1091" i="2"/>
  <c r="Q1091" i="2"/>
  <c r="P1091" i="2"/>
  <c r="O1091" i="2"/>
  <c r="N1091" i="2"/>
  <c r="G1091" i="2"/>
  <c r="R1090" i="2"/>
  <c r="Q1090" i="2"/>
  <c r="P1090" i="2"/>
  <c r="O1090" i="2"/>
  <c r="N1090" i="2"/>
  <c r="G1090" i="2"/>
  <c r="R1089" i="2"/>
  <c r="Q1089" i="2"/>
  <c r="P1089" i="2"/>
  <c r="O1089" i="2"/>
  <c r="N1089" i="2"/>
  <c r="G1089" i="2"/>
  <c r="R1088" i="2"/>
  <c r="Q1088" i="2"/>
  <c r="P1088" i="2"/>
  <c r="O1088" i="2"/>
  <c r="N1088" i="2"/>
  <c r="G1088" i="2"/>
  <c r="R1087" i="2"/>
  <c r="Q1087" i="2"/>
  <c r="P1087" i="2"/>
  <c r="O1087" i="2"/>
  <c r="N1087" i="2"/>
  <c r="G1087" i="2"/>
  <c r="R1086" i="2"/>
  <c r="Q1086" i="2"/>
  <c r="P1086" i="2"/>
  <c r="O1086" i="2"/>
  <c r="N1086" i="2"/>
  <c r="G1086" i="2"/>
  <c r="R1085" i="2"/>
  <c r="Q1085" i="2"/>
  <c r="P1085" i="2"/>
  <c r="O1085" i="2"/>
  <c r="N1085" i="2"/>
  <c r="G1085" i="2"/>
  <c r="R1084" i="2"/>
  <c r="Q1084" i="2"/>
  <c r="P1084" i="2"/>
  <c r="O1084" i="2"/>
  <c r="N1084" i="2"/>
  <c r="G1084" i="2"/>
  <c r="R1083" i="2"/>
  <c r="Q1083" i="2"/>
  <c r="P1083" i="2"/>
  <c r="O1083" i="2"/>
  <c r="N1083" i="2"/>
  <c r="G1083" i="2"/>
  <c r="R1082" i="2"/>
  <c r="Q1082" i="2"/>
  <c r="P1082" i="2"/>
  <c r="O1082" i="2"/>
  <c r="N1082" i="2"/>
  <c r="G1082" i="2"/>
  <c r="R1081" i="2"/>
  <c r="Q1081" i="2"/>
  <c r="P1081" i="2"/>
  <c r="O1081" i="2"/>
  <c r="N1081" i="2"/>
  <c r="G1081" i="2"/>
  <c r="R1080" i="2"/>
  <c r="Q1080" i="2"/>
  <c r="P1080" i="2"/>
  <c r="O1080" i="2"/>
  <c r="N1080" i="2"/>
  <c r="G1080" i="2"/>
  <c r="R1079" i="2"/>
  <c r="Q1079" i="2"/>
  <c r="P1079" i="2"/>
  <c r="O1079" i="2"/>
  <c r="N1079" i="2"/>
  <c r="G1079" i="2"/>
  <c r="R1078" i="2"/>
  <c r="Q1078" i="2"/>
  <c r="P1078" i="2"/>
  <c r="O1078" i="2"/>
  <c r="N1078" i="2"/>
  <c r="G1078" i="2"/>
  <c r="R1077" i="2"/>
  <c r="Q1077" i="2"/>
  <c r="P1077" i="2"/>
  <c r="O1077" i="2"/>
  <c r="N1077" i="2"/>
  <c r="G1077" i="2"/>
  <c r="R1076" i="2"/>
  <c r="Q1076" i="2"/>
  <c r="P1076" i="2"/>
  <c r="O1076" i="2"/>
  <c r="N1076" i="2"/>
  <c r="G1076" i="2"/>
  <c r="R1075" i="2"/>
  <c r="Q1075" i="2"/>
  <c r="P1075" i="2"/>
  <c r="O1075" i="2"/>
  <c r="N1075" i="2"/>
  <c r="G1075" i="2"/>
  <c r="R1074" i="2"/>
  <c r="Q1074" i="2"/>
  <c r="P1074" i="2"/>
  <c r="O1074" i="2"/>
  <c r="N1074" i="2"/>
  <c r="G1074" i="2"/>
  <c r="R1073" i="2"/>
  <c r="Q1073" i="2"/>
  <c r="P1073" i="2"/>
  <c r="O1073" i="2"/>
  <c r="N1073" i="2"/>
  <c r="G1073" i="2"/>
  <c r="R1072" i="2"/>
  <c r="Q1072" i="2"/>
  <c r="P1072" i="2"/>
  <c r="O1072" i="2"/>
  <c r="N1072" i="2"/>
  <c r="G1072" i="2"/>
  <c r="R1071" i="2"/>
  <c r="Q1071" i="2"/>
  <c r="P1071" i="2"/>
  <c r="O1071" i="2"/>
  <c r="N1071" i="2"/>
  <c r="G1071" i="2"/>
  <c r="R1070" i="2"/>
  <c r="Q1070" i="2"/>
  <c r="P1070" i="2"/>
  <c r="O1070" i="2"/>
  <c r="N1070" i="2"/>
  <c r="G1070" i="2"/>
  <c r="R1069" i="2"/>
  <c r="Q1069" i="2"/>
  <c r="P1069" i="2"/>
  <c r="O1069" i="2"/>
  <c r="N1069" i="2"/>
  <c r="G1069" i="2"/>
  <c r="R1068" i="2"/>
  <c r="Q1068" i="2"/>
  <c r="P1068" i="2"/>
  <c r="O1068" i="2"/>
  <c r="N1068" i="2"/>
  <c r="G1068" i="2"/>
  <c r="R1067" i="2"/>
  <c r="Q1067" i="2"/>
  <c r="P1067" i="2"/>
  <c r="O1067" i="2"/>
  <c r="N1067" i="2"/>
  <c r="G1067" i="2"/>
  <c r="R1066" i="2"/>
  <c r="Q1066" i="2"/>
  <c r="P1066" i="2"/>
  <c r="O1066" i="2"/>
  <c r="N1066" i="2"/>
  <c r="G1066" i="2"/>
  <c r="R1065" i="2"/>
  <c r="Q1065" i="2"/>
  <c r="P1065" i="2"/>
  <c r="O1065" i="2"/>
  <c r="N1065" i="2"/>
  <c r="G1065" i="2"/>
  <c r="R1064" i="2"/>
  <c r="Q1064" i="2"/>
  <c r="P1064" i="2"/>
  <c r="O1064" i="2"/>
  <c r="N1064" i="2"/>
  <c r="G1064" i="2"/>
  <c r="R1063" i="2"/>
  <c r="Q1063" i="2"/>
  <c r="P1063" i="2"/>
  <c r="O1063" i="2"/>
  <c r="N1063" i="2"/>
  <c r="G1063" i="2"/>
  <c r="R1062" i="2"/>
  <c r="Q1062" i="2"/>
  <c r="P1062" i="2"/>
  <c r="O1062" i="2"/>
  <c r="N1062" i="2"/>
  <c r="G1062" i="2"/>
  <c r="R1061" i="2"/>
  <c r="Q1061" i="2"/>
  <c r="P1061" i="2"/>
  <c r="O1061" i="2"/>
  <c r="N1061" i="2"/>
  <c r="G1061" i="2"/>
  <c r="R1060" i="2"/>
  <c r="Q1060" i="2"/>
  <c r="P1060" i="2"/>
  <c r="O1060" i="2"/>
  <c r="N1060" i="2"/>
  <c r="G1060" i="2"/>
  <c r="R1059" i="2"/>
  <c r="Q1059" i="2"/>
  <c r="P1059" i="2"/>
  <c r="O1059" i="2"/>
  <c r="N1059" i="2"/>
  <c r="G1059" i="2"/>
  <c r="R1058" i="2"/>
  <c r="Q1058" i="2"/>
  <c r="P1058" i="2"/>
  <c r="O1058" i="2"/>
  <c r="N1058" i="2"/>
  <c r="G1058" i="2"/>
  <c r="R1057" i="2"/>
  <c r="Q1057" i="2"/>
  <c r="P1057" i="2"/>
  <c r="O1057" i="2"/>
  <c r="N1057" i="2"/>
  <c r="G1057" i="2"/>
  <c r="R1056" i="2"/>
  <c r="Q1056" i="2"/>
  <c r="P1056" i="2"/>
  <c r="O1056" i="2"/>
  <c r="N1056" i="2"/>
  <c r="G1056" i="2"/>
  <c r="R1055" i="2"/>
  <c r="Q1055" i="2"/>
  <c r="P1055" i="2"/>
  <c r="O1055" i="2"/>
  <c r="N1055" i="2"/>
  <c r="G1055" i="2"/>
  <c r="R1054" i="2"/>
  <c r="Q1054" i="2"/>
  <c r="P1054" i="2"/>
  <c r="O1054" i="2"/>
  <c r="N1054" i="2"/>
  <c r="G1054" i="2"/>
  <c r="R1053" i="2"/>
  <c r="Q1053" i="2"/>
  <c r="P1053" i="2"/>
  <c r="O1053" i="2"/>
  <c r="N1053" i="2"/>
  <c r="G1053" i="2"/>
  <c r="R1052" i="2"/>
  <c r="Q1052" i="2"/>
  <c r="P1052" i="2"/>
  <c r="O1052" i="2"/>
  <c r="N1052" i="2"/>
  <c r="G1052" i="2"/>
  <c r="R1051" i="2"/>
  <c r="Q1051" i="2"/>
  <c r="P1051" i="2"/>
  <c r="O1051" i="2"/>
  <c r="N1051" i="2"/>
  <c r="G1051" i="2"/>
  <c r="R1050" i="2"/>
  <c r="Q1050" i="2"/>
  <c r="P1050" i="2"/>
  <c r="O1050" i="2"/>
  <c r="N1050" i="2"/>
  <c r="G1050" i="2"/>
  <c r="R1049" i="2"/>
  <c r="Q1049" i="2"/>
  <c r="P1049" i="2"/>
  <c r="O1049" i="2"/>
  <c r="N1049" i="2"/>
  <c r="G1049" i="2"/>
  <c r="R1048" i="2"/>
  <c r="Q1048" i="2"/>
  <c r="P1048" i="2"/>
  <c r="O1048" i="2"/>
  <c r="N1048" i="2"/>
  <c r="G1048" i="2"/>
  <c r="R1047" i="2"/>
  <c r="Q1047" i="2"/>
  <c r="P1047" i="2"/>
  <c r="O1047" i="2"/>
  <c r="N1047" i="2"/>
  <c r="G1047" i="2"/>
  <c r="R1046" i="2"/>
  <c r="Q1046" i="2"/>
  <c r="P1046" i="2"/>
  <c r="O1046" i="2"/>
  <c r="N1046" i="2"/>
  <c r="G1046" i="2"/>
  <c r="R1045" i="2"/>
  <c r="Q1045" i="2"/>
  <c r="P1045" i="2"/>
  <c r="O1045" i="2"/>
  <c r="N1045" i="2"/>
  <c r="G1045" i="2"/>
  <c r="R1044" i="2"/>
  <c r="Q1044" i="2"/>
  <c r="P1044" i="2"/>
  <c r="O1044" i="2"/>
  <c r="N1044" i="2"/>
  <c r="G1044" i="2"/>
  <c r="R1043" i="2"/>
  <c r="Q1043" i="2"/>
  <c r="P1043" i="2"/>
  <c r="O1043" i="2"/>
  <c r="N1043" i="2"/>
  <c r="G1043" i="2"/>
  <c r="R1042" i="2"/>
  <c r="Q1042" i="2"/>
  <c r="P1042" i="2"/>
  <c r="O1042" i="2"/>
  <c r="N1042" i="2"/>
  <c r="G1042" i="2"/>
  <c r="R1041" i="2"/>
  <c r="Q1041" i="2"/>
  <c r="P1041" i="2"/>
  <c r="O1041" i="2"/>
  <c r="N1041" i="2"/>
  <c r="G1041" i="2"/>
  <c r="R1040" i="2"/>
  <c r="Q1040" i="2"/>
  <c r="P1040" i="2"/>
  <c r="O1040" i="2"/>
  <c r="N1040" i="2"/>
  <c r="G1040" i="2"/>
  <c r="R1039" i="2"/>
  <c r="Q1039" i="2"/>
  <c r="P1039" i="2"/>
  <c r="O1039" i="2"/>
  <c r="N1039" i="2"/>
  <c r="G1039" i="2"/>
  <c r="R1038" i="2"/>
  <c r="Q1038" i="2"/>
  <c r="P1038" i="2"/>
  <c r="O1038" i="2"/>
  <c r="N1038" i="2"/>
  <c r="G1038" i="2"/>
  <c r="R1037" i="2"/>
  <c r="Q1037" i="2"/>
  <c r="P1037" i="2"/>
  <c r="O1037" i="2"/>
  <c r="N1037" i="2"/>
  <c r="G1037" i="2"/>
  <c r="R1036" i="2"/>
  <c r="Q1036" i="2"/>
  <c r="P1036" i="2"/>
  <c r="O1036" i="2"/>
  <c r="N1036" i="2"/>
  <c r="G1036" i="2"/>
  <c r="R1035" i="2"/>
  <c r="Q1035" i="2"/>
  <c r="P1035" i="2"/>
  <c r="O1035" i="2"/>
  <c r="N1035" i="2"/>
  <c r="G1035" i="2"/>
  <c r="R1034" i="2"/>
  <c r="Q1034" i="2"/>
  <c r="P1034" i="2"/>
  <c r="O1034" i="2"/>
  <c r="N1034" i="2"/>
  <c r="G1034" i="2"/>
  <c r="R1033" i="2"/>
  <c r="Q1033" i="2"/>
  <c r="P1033" i="2"/>
  <c r="O1033" i="2"/>
  <c r="N1033" i="2"/>
  <c r="G1033" i="2"/>
  <c r="R1032" i="2"/>
  <c r="Q1032" i="2"/>
  <c r="P1032" i="2"/>
  <c r="O1032" i="2"/>
  <c r="N1032" i="2"/>
  <c r="G1032" i="2"/>
  <c r="R1031" i="2"/>
  <c r="Q1031" i="2"/>
  <c r="P1031" i="2"/>
  <c r="O1031" i="2"/>
  <c r="N1031" i="2"/>
  <c r="G1031" i="2"/>
  <c r="R1030" i="2"/>
  <c r="Q1030" i="2"/>
  <c r="P1030" i="2"/>
  <c r="O1030" i="2"/>
  <c r="N1030" i="2"/>
  <c r="G1030" i="2"/>
  <c r="R1029" i="2"/>
  <c r="Q1029" i="2"/>
  <c r="P1029" i="2"/>
  <c r="O1029" i="2"/>
  <c r="N1029" i="2"/>
  <c r="G1029" i="2"/>
  <c r="R1028" i="2"/>
  <c r="Q1028" i="2"/>
  <c r="P1028" i="2"/>
  <c r="O1028" i="2"/>
  <c r="N1028" i="2"/>
  <c r="G1028" i="2"/>
  <c r="R1027" i="2"/>
  <c r="Q1027" i="2"/>
  <c r="P1027" i="2"/>
  <c r="O1027" i="2"/>
  <c r="N1027" i="2"/>
  <c r="G1027" i="2"/>
  <c r="R1026" i="2"/>
  <c r="Q1026" i="2"/>
  <c r="P1026" i="2"/>
  <c r="O1026" i="2"/>
  <c r="N1026" i="2"/>
  <c r="G1026" i="2"/>
  <c r="R1025" i="2"/>
  <c r="Q1025" i="2"/>
  <c r="P1025" i="2"/>
  <c r="O1025" i="2"/>
  <c r="N1025" i="2"/>
  <c r="G1025" i="2"/>
  <c r="R1024" i="2"/>
  <c r="Q1024" i="2"/>
  <c r="P1024" i="2"/>
  <c r="O1024" i="2"/>
  <c r="N1024" i="2"/>
  <c r="G1024" i="2"/>
  <c r="R1023" i="2"/>
  <c r="Q1023" i="2"/>
  <c r="P1023" i="2"/>
  <c r="O1023" i="2"/>
  <c r="N1023" i="2"/>
  <c r="G1023" i="2"/>
  <c r="R1022" i="2"/>
  <c r="Q1022" i="2"/>
  <c r="P1022" i="2"/>
  <c r="O1022" i="2"/>
  <c r="N1022" i="2"/>
  <c r="G1022" i="2"/>
  <c r="R1021" i="2"/>
  <c r="Q1021" i="2"/>
  <c r="P1021" i="2"/>
  <c r="O1021" i="2"/>
  <c r="N1021" i="2"/>
  <c r="G1021" i="2"/>
  <c r="R1020" i="2"/>
  <c r="Q1020" i="2"/>
  <c r="P1020" i="2"/>
  <c r="O1020" i="2"/>
  <c r="N1020" i="2"/>
  <c r="G1020" i="2"/>
  <c r="R1019" i="2"/>
  <c r="Q1019" i="2"/>
  <c r="P1019" i="2"/>
  <c r="O1019" i="2"/>
  <c r="N1019" i="2"/>
  <c r="G1019" i="2"/>
  <c r="R1018" i="2"/>
  <c r="Q1018" i="2"/>
  <c r="P1018" i="2"/>
  <c r="O1018" i="2"/>
  <c r="N1018" i="2"/>
  <c r="G1018" i="2"/>
  <c r="R1017" i="2"/>
  <c r="Q1017" i="2"/>
  <c r="P1017" i="2"/>
  <c r="O1017" i="2"/>
  <c r="N1017" i="2"/>
  <c r="G1017" i="2"/>
  <c r="R1016" i="2"/>
  <c r="Q1016" i="2"/>
  <c r="P1016" i="2"/>
  <c r="O1016" i="2"/>
  <c r="N1016" i="2"/>
  <c r="G1016" i="2"/>
  <c r="R1015" i="2"/>
  <c r="Q1015" i="2"/>
  <c r="P1015" i="2"/>
  <c r="O1015" i="2"/>
  <c r="N1015" i="2"/>
  <c r="G1015" i="2"/>
  <c r="R1014" i="2"/>
  <c r="Q1014" i="2"/>
  <c r="P1014" i="2"/>
  <c r="O1014" i="2"/>
  <c r="N1014" i="2"/>
  <c r="G1014" i="2"/>
  <c r="R1013" i="2"/>
  <c r="Q1013" i="2"/>
  <c r="P1013" i="2"/>
  <c r="O1013" i="2"/>
  <c r="N1013" i="2"/>
  <c r="G1013" i="2"/>
  <c r="R1012" i="2"/>
  <c r="Q1012" i="2"/>
  <c r="P1012" i="2"/>
  <c r="O1012" i="2"/>
  <c r="N1012" i="2"/>
  <c r="G1012" i="2"/>
  <c r="R1011" i="2"/>
  <c r="Q1011" i="2"/>
  <c r="P1011" i="2"/>
  <c r="O1011" i="2"/>
  <c r="N1011" i="2"/>
  <c r="G1011" i="2"/>
  <c r="R1010" i="2"/>
  <c r="Q1010" i="2"/>
  <c r="P1010" i="2"/>
  <c r="O1010" i="2"/>
  <c r="N1010" i="2"/>
  <c r="G1010" i="2"/>
  <c r="R1009" i="2"/>
  <c r="Q1009" i="2"/>
  <c r="P1009" i="2"/>
  <c r="O1009" i="2"/>
  <c r="N1009" i="2"/>
  <c r="G1009" i="2"/>
  <c r="R1008" i="2"/>
  <c r="Q1008" i="2"/>
  <c r="P1008" i="2"/>
  <c r="O1008" i="2"/>
  <c r="N1008" i="2"/>
  <c r="G1008" i="2"/>
  <c r="R1007" i="2"/>
  <c r="Q1007" i="2"/>
  <c r="P1007" i="2"/>
  <c r="O1007" i="2"/>
  <c r="N1007" i="2"/>
  <c r="G1007" i="2"/>
  <c r="R1006" i="2"/>
  <c r="Q1006" i="2"/>
  <c r="P1006" i="2"/>
  <c r="O1006" i="2"/>
  <c r="N1006" i="2"/>
  <c r="G1006" i="2"/>
  <c r="R1005" i="2"/>
  <c r="Q1005" i="2"/>
  <c r="P1005" i="2"/>
  <c r="O1005" i="2"/>
  <c r="N1005" i="2"/>
  <c r="G1005" i="2"/>
  <c r="R1004" i="2"/>
  <c r="Q1004" i="2"/>
  <c r="P1004" i="2"/>
  <c r="O1004" i="2"/>
  <c r="N1004" i="2"/>
  <c r="G1004" i="2"/>
  <c r="R1003" i="2"/>
  <c r="Q1003" i="2"/>
  <c r="P1003" i="2"/>
  <c r="O1003" i="2"/>
  <c r="N1003" i="2"/>
  <c r="G1003" i="2"/>
  <c r="R1002" i="2"/>
  <c r="Q1002" i="2"/>
  <c r="P1002" i="2"/>
  <c r="O1002" i="2"/>
  <c r="N1002" i="2"/>
  <c r="G1002" i="2"/>
  <c r="R1001" i="2"/>
  <c r="Q1001" i="2"/>
  <c r="P1001" i="2"/>
  <c r="O1001" i="2"/>
  <c r="N1001" i="2"/>
  <c r="G1001" i="2"/>
  <c r="R1000" i="2"/>
  <c r="Q1000" i="2"/>
  <c r="P1000" i="2"/>
  <c r="O1000" i="2"/>
  <c r="N1000" i="2"/>
  <c r="G1000" i="2"/>
  <c r="R999" i="2"/>
  <c r="Q999" i="2"/>
  <c r="P999" i="2"/>
  <c r="O999" i="2"/>
  <c r="N999" i="2"/>
  <c r="G999" i="2"/>
  <c r="R998" i="2"/>
  <c r="Q998" i="2"/>
  <c r="P998" i="2"/>
  <c r="O998" i="2"/>
  <c r="N998" i="2"/>
  <c r="G998" i="2"/>
  <c r="R997" i="2"/>
  <c r="Q997" i="2"/>
  <c r="P997" i="2"/>
  <c r="O997" i="2"/>
  <c r="N997" i="2"/>
  <c r="G997" i="2"/>
  <c r="R996" i="2"/>
  <c r="Q996" i="2"/>
  <c r="P996" i="2"/>
  <c r="O996" i="2"/>
  <c r="N996" i="2"/>
  <c r="G996" i="2"/>
  <c r="R995" i="2"/>
  <c r="Q995" i="2"/>
  <c r="P995" i="2"/>
  <c r="O995" i="2"/>
  <c r="N995" i="2"/>
  <c r="G995" i="2"/>
  <c r="R994" i="2"/>
  <c r="Q994" i="2"/>
  <c r="P994" i="2"/>
  <c r="O994" i="2"/>
  <c r="N994" i="2"/>
  <c r="G994" i="2"/>
  <c r="R993" i="2"/>
  <c r="Q993" i="2"/>
  <c r="P993" i="2"/>
  <c r="O993" i="2"/>
  <c r="N993" i="2"/>
  <c r="G993" i="2"/>
  <c r="R992" i="2"/>
  <c r="Q992" i="2"/>
  <c r="P992" i="2"/>
  <c r="O992" i="2"/>
  <c r="N992" i="2"/>
  <c r="G992" i="2"/>
  <c r="R991" i="2"/>
  <c r="Q991" i="2"/>
  <c r="P991" i="2"/>
  <c r="O991" i="2"/>
  <c r="N991" i="2"/>
  <c r="G991" i="2"/>
  <c r="R990" i="2"/>
  <c r="Q990" i="2"/>
  <c r="P990" i="2"/>
  <c r="O990" i="2"/>
  <c r="N990" i="2"/>
  <c r="G990" i="2"/>
  <c r="R989" i="2"/>
  <c r="Q989" i="2"/>
  <c r="P989" i="2"/>
  <c r="O989" i="2"/>
  <c r="N989" i="2"/>
  <c r="G989" i="2"/>
  <c r="R988" i="2"/>
  <c r="Q988" i="2"/>
  <c r="P988" i="2"/>
  <c r="O988" i="2"/>
  <c r="N988" i="2"/>
  <c r="G988" i="2"/>
  <c r="R987" i="2"/>
  <c r="Q987" i="2"/>
  <c r="P987" i="2"/>
  <c r="O987" i="2"/>
  <c r="N987" i="2"/>
  <c r="G987" i="2"/>
  <c r="R986" i="2"/>
  <c r="Q986" i="2"/>
  <c r="P986" i="2"/>
  <c r="O986" i="2"/>
  <c r="N986" i="2"/>
  <c r="G986" i="2"/>
  <c r="R985" i="2"/>
  <c r="Q985" i="2"/>
  <c r="P985" i="2"/>
  <c r="O985" i="2"/>
  <c r="N985" i="2"/>
  <c r="G985" i="2"/>
  <c r="R984" i="2"/>
  <c r="Q984" i="2"/>
  <c r="P984" i="2"/>
  <c r="O984" i="2"/>
  <c r="N984" i="2"/>
  <c r="G984" i="2"/>
  <c r="R983" i="2"/>
  <c r="Q983" i="2"/>
  <c r="P983" i="2"/>
  <c r="O983" i="2"/>
  <c r="N983" i="2"/>
  <c r="G983" i="2"/>
  <c r="R982" i="2"/>
  <c r="Q982" i="2"/>
  <c r="P982" i="2"/>
  <c r="O982" i="2"/>
  <c r="N982" i="2"/>
  <c r="G982" i="2"/>
  <c r="R981" i="2"/>
  <c r="Q981" i="2"/>
  <c r="P981" i="2"/>
  <c r="O981" i="2"/>
  <c r="N981" i="2"/>
  <c r="G981" i="2"/>
  <c r="R980" i="2"/>
  <c r="Q980" i="2"/>
  <c r="P980" i="2"/>
  <c r="O980" i="2"/>
  <c r="N980" i="2"/>
  <c r="G980" i="2"/>
  <c r="R979" i="2"/>
  <c r="Q979" i="2"/>
  <c r="P979" i="2"/>
  <c r="O979" i="2"/>
  <c r="N979" i="2"/>
  <c r="G979" i="2"/>
  <c r="R978" i="2"/>
  <c r="Q978" i="2"/>
  <c r="P978" i="2"/>
  <c r="O978" i="2"/>
  <c r="N978" i="2"/>
  <c r="G978" i="2"/>
  <c r="R977" i="2"/>
  <c r="Q977" i="2"/>
  <c r="P977" i="2"/>
  <c r="O977" i="2"/>
  <c r="N977" i="2"/>
  <c r="G977" i="2"/>
  <c r="R976" i="2"/>
  <c r="Q976" i="2"/>
  <c r="P976" i="2"/>
  <c r="O976" i="2"/>
  <c r="N976" i="2"/>
  <c r="G976" i="2"/>
  <c r="R975" i="2"/>
  <c r="Q975" i="2"/>
  <c r="P975" i="2"/>
  <c r="O975" i="2"/>
  <c r="N975" i="2"/>
  <c r="G975" i="2"/>
  <c r="R974" i="2"/>
  <c r="Q974" i="2"/>
  <c r="P974" i="2"/>
  <c r="O974" i="2"/>
  <c r="N974" i="2"/>
  <c r="G974" i="2"/>
  <c r="R973" i="2"/>
  <c r="Q973" i="2"/>
  <c r="P973" i="2"/>
  <c r="O973" i="2"/>
  <c r="N973" i="2"/>
  <c r="G973" i="2"/>
  <c r="R972" i="2"/>
  <c r="Q972" i="2"/>
  <c r="P972" i="2"/>
  <c r="O972" i="2"/>
  <c r="N972" i="2"/>
  <c r="G972" i="2"/>
  <c r="R971" i="2"/>
  <c r="Q971" i="2"/>
  <c r="P971" i="2"/>
  <c r="O971" i="2"/>
  <c r="N971" i="2"/>
  <c r="G971" i="2"/>
  <c r="R970" i="2"/>
  <c r="Q970" i="2"/>
  <c r="P970" i="2"/>
  <c r="O970" i="2"/>
  <c r="N970" i="2"/>
  <c r="G970" i="2"/>
  <c r="R969" i="2"/>
  <c r="Q969" i="2"/>
  <c r="P969" i="2"/>
  <c r="O969" i="2"/>
  <c r="N969" i="2"/>
  <c r="G969" i="2"/>
  <c r="R968" i="2"/>
  <c r="Q968" i="2"/>
  <c r="P968" i="2"/>
  <c r="O968" i="2"/>
  <c r="N968" i="2"/>
  <c r="G968" i="2"/>
  <c r="R967" i="2"/>
  <c r="Q967" i="2"/>
  <c r="P967" i="2"/>
  <c r="O967" i="2"/>
  <c r="N967" i="2"/>
  <c r="G967" i="2"/>
  <c r="R966" i="2"/>
  <c r="Q966" i="2"/>
  <c r="P966" i="2"/>
  <c r="O966" i="2"/>
  <c r="N966" i="2"/>
  <c r="G966" i="2"/>
  <c r="R965" i="2"/>
  <c r="Q965" i="2"/>
  <c r="P965" i="2"/>
  <c r="O965" i="2"/>
  <c r="N965" i="2"/>
  <c r="G965" i="2"/>
  <c r="R964" i="2"/>
  <c r="Q964" i="2"/>
  <c r="P964" i="2"/>
  <c r="O964" i="2"/>
  <c r="N964" i="2"/>
  <c r="G964" i="2"/>
  <c r="R963" i="2"/>
  <c r="Q963" i="2"/>
  <c r="P963" i="2"/>
  <c r="O963" i="2"/>
  <c r="N963" i="2"/>
  <c r="G963" i="2"/>
  <c r="R962" i="2"/>
  <c r="Q962" i="2"/>
  <c r="P962" i="2"/>
  <c r="O962" i="2"/>
  <c r="N962" i="2"/>
  <c r="G962" i="2"/>
  <c r="R961" i="2"/>
  <c r="Q961" i="2"/>
  <c r="P961" i="2"/>
  <c r="O961" i="2"/>
  <c r="N961" i="2"/>
  <c r="G961" i="2"/>
  <c r="R960" i="2"/>
  <c r="Q960" i="2"/>
  <c r="P960" i="2"/>
  <c r="O960" i="2"/>
  <c r="N960" i="2"/>
  <c r="G960" i="2"/>
  <c r="R959" i="2"/>
  <c r="Q959" i="2"/>
  <c r="P959" i="2"/>
  <c r="O959" i="2"/>
  <c r="N959" i="2"/>
  <c r="G959" i="2"/>
  <c r="R958" i="2"/>
  <c r="Q958" i="2"/>
  <c r="P958" i="2"/>
  <c r="O958" i="2"/>
  <c r="N958" i="2"/>
  <c r="G958" i="2"/>
  <c r="R957" i="2"/>
  <c r="Q957" i="2"/>
  <c r="P957" i="2"/>
  <c r="O957" i="2"/>
  <c r="N957" i="2"/>
  <c r="G957" i="2"/>
  <c r="R956" i="2"/>
  <c r="Q956" i="2"/>
  <c r="P956" i="2"/>
  <c r="O956" i="2"/>
  <c r="N956" i="2"/>
  <c r="G956" i="2"/>
  <c r="R955" i="2"/>
  <c r="Q955" i="2"/>
  <c r="P955" i="2"/>
  <c r="O955" i="2"/>
  <c r="N955" i="2"/>
  <c r="G955" i="2"/>
  <c r="R954" i="2"/>
  <c r="Q954" i="2"/>
  <c r="P954" i="2"/>
  <c r="O954" i="2"/>
  <c r="N954" i="2"/>
  <c r="G954" i="2"/>
  <c r="R953" i="2"/>
  <c r="Q953" i="2"/>
  <c r="P953" i="2"/>
  <c r="O953" i="2"/>
  <c r="N953" i="2"/>
  <c r="G953" i="2"/>
  <c r="R952" i="2"/>
  <c r="Q952" i="2"/>
  <c r="P952" i="2"/>
  <c r="O952" i="2"/>
  <c r="N952" i="2"/>
  <c r="G952" i="2"/>
  <c r="R951" i="2"/>
  <c r="Q951" i="2"/>
  <c r="P951" i="2"/>
  <c r="O951" i="2"/>
  <c r="N951" i="2"/>
  <c r="G951" i="2"/>
  <c r="R950" i="2"/>
  <c r="Q950" i="2"/>
  <c r="P950" i="2"/>
  <c r="O950" i="2"/>
  <c r="N950" i="2"/>
  <c r="G950" i="2"/>
  <c r="R949" i="2"/>
  <c r="Q949" i="2"/>
  <c r="P949" i="2"/>
  <c r="O949" i="2"/>
  <c r="N949" i="2"/>
  <c r="G949" i="2"/>
  <c r="R948" i="2"/>
  <c r="Q948" i="2"/>
  <c r="P948" i="2"/>
  <c r="O948" i="2"/>
  <c r="N948" i="2"/>
  <c r="G948" i="2"/>
  <c r="R947" i="2"/>
  <c r="Q947" i="2"/>
  <c r="P947" i="2"/>
  <c r="O947" i="2"/>
  <c r="N947" i="2"/>
  <c r="G947" i="2"/>
  <c r="R946" i="2"/>
  <c r="Q946" i="2"/>
  <c r="P946" i="2"/>
  <c r="O946" i="2"/>
  <c r="N946" i="2"/>
  <c r="G946" i="2"/>
  <c r="R945" i="2"/>
  <c r="Q945" i="2"/>
  <c r="P945" i="2"/>
  <c r="O945" i="2"/>
  <c r="N945" i="2"/>
  <c r="G945" i="2"/>
  <c r="R944" i="2"/>
  <c r="Q944" i="2"/>
  <c r="P944" i="2"/>
  <c r="O944" i="2"/>
  <c r="N944" i="2"/>
  <c r="G944" i="2"/>
  <c r="R943" i="2"/>
  <c r="Q943" i="2"/>
  <c r="P943" i="2"/>
  <c r="O943" i="2"/>
  <c r="N943" i="2"/>
  <c r="G943" i="2"/>
  <c r="R942" i="2"/>
  <c r="Q942" i="2"/>
  <c r="P942" i="2"/>
  <c r="O942" i="2"/>
  <c r="N942" i="2"/>
  <c r="G942" i="2"/>
  <c r="R941" i="2"/>
  <c r="Q941" i="2"/>
  <c r="P941" i="2"/>
  <c r="O941" i="2"/>
  <c r="N941" i="2"/>
  <c r="G941" i="2"/>
  <c r="R940" i="2"/>
  <c r="Q940" i="2"/>
  <c r="P940" i="2"/>
  <c r="O940" i="2"/>
  <c r="N940" i="2"/>
  <c r="G940" i="2"/>
  <c r="R939" i="2"/>
  <c r="Q939" i="2"/>
  <c r="P939" i="2"/>
  <c r="O939" i="2"/>
  <c r="N939" i="2"/>
  <c r="G939" i="2"/>
  <c r="R938" i="2"/>
  <c r="Q938" i="2"/>
  <c r="P938" i="2"/>
  <c r="O938" i="2"/>
  <c r="N938" i="2"/>
  <c r="G938" i="2"/>
  <c r="R937" i="2"/>
  <c r="Q937" i="2"/>
  <c r="P937" i="2"/>
  <c r="O937" i="2"/>
  <c r="N937" i="2"/>
  <c r="G937" i="2"/>
  <c r="R936" i="2"/>
  <c r="Q936" i="2"/>
  <c r="P936" i="2"/>
  <c r="O936" i="2"/>
  <c r="N936" i="2"/>
  <c r="G936" i="2"/>
  <c r="R935" i="2"/>
  <c r="Q935" i="2"/>
  <c r="P935" i="2"/>
  <c r="O935" i="2"/>
  <c r="N935" i="2"/>
  <c r="G935" i="2"/>
  <c r="R934" i="2"/>
  <c r="Q934" i="2"/>
  <c r="P934" i="2"/>
  <c r="O934" i="2"/>
  <c r="N934" i="2"/>
  <c r="G934" i="2"/>
  <c r="R933" i="2"/>
  <c r="Q933" i="2"/>
  <c r="P933" i="2"/>
  <c r="O933" i="2"/>
  <c r="N933" i="2"/>
  <c r="G933" i="2"/>
  <c r="R932" i="2"/>
  <c r="Q932" i="2"/>
  <c r="P932" i="2"/>
  <c r="O932" i="2"/>
  <c r="N932" i="2"/>
  <c r="G932" i="2"/>
  <c r="R931" i="2"/>
  <c r="Q931" i="2"/>
  <c r="P931" i="2"/>
  <c r="O931" i="2"/>
  <c r="N931" i="2"/>
  <c r="G931" i="2"/>
  <c r="R930" i="2"/>
  <c r="Q930" i="2"/>
  <c r="P930" i="2"/>
  <c r="O930" i="2"/>
  <c r="N930" i="2"/>
  <c r="G930" i="2"/>
  <c r="R929" i="2"/>
  <c r="Q929" i="2"/>
  <c r="P929" i="2"/>
  <c r="O929" i="2"/>
  <c r="N929" i="2"/>
  <c r="G929" i="2"/>
  <c r="R928" i="2"/>
  <c r="Q928" i="2"/>
  <c r="P928" i="2"/>
  <c r="O928" i="2"/>
  <c r="N928" i="2"/>
  <c r="G928" i="2"/>
  <c r="R927" i="2"/>
  <c r="Q927" i="2"/>
  <c r="P927" i="2"/>
  <c r="O927" i="2"/>
  <c r="N927" i="2"/>
  <c r="G927" i="2"/>
  <c r="R926" i="2"/>
  <c r="Q926" i="2"/>
  <c r="P926" i="2"/>
  <c r="O926" i="2"/>
  <c r="N926" i="2"/>
  <c r="G926" i="2"/>
  <c r="R925" i="2"/>
  <c r="Q925" i="2"/>
  <c r="P925" i="2"/>
  <c r="O925" i="2"/>
  <c r="N925" i="2"/>
  <c r="G925" i="2"/>
  <c r="R924" i="2"/>
  <c r="Q924" i="2"/>
  <c r="P924" i="2"/>
  <c r="O924" i="2"/>
  <c r="N924" i="2"/>
  <c r="G924" i="2"/>
  <c r="R923" i="2"/>
  <c r="Q923" i="2"/>
  <c r="P923" i="2"/>
  <c r="O923" i="2"/>
  <c r="N923" i="2"/>
  <c r="G923" i="2"/>
  <c r="R922" i="2"/>
  <c r="Q922" i="2"/>
  <c r="P922" i="2"/>
  <c r="O922" i="2"/>
  <c r="N922" i="2"/>
  <c r="G922" i="2"/>
  <c r="R921" i="2"/>
  <c r="Q921" i="2"/>
  <c r="P921" i="2"/>
  <c r="O921" i="2"/>
  <c r="N921" i="2"/>
  <c r="G921" i="2"/>
  <c r="R920" i="2"/>
  <c r="Q920" i="2"/>
  <c r="P920" i="2"/>
  <c r="O920" i="2"/>
  <c r="N920" i="2"/>
  <c r="G920" i="2"/>
  <c r="R919" i="2"/>
  <c r="Q919" i="2"/>
  <c r="P919" i="2"/>
  <c r="O919" i="2"/>
  <c r="N919" i="2"/>
  <c r="G919" i="2"/>
  <c r="R918" i="2"/>
  <c r="Q918" i="2"/>
  <c r="P918" i="2"/>
  <c r="O918" i="2"/>
  <c r="N918" i="2"/>
  <c r="G918" i="2"/>
  <c r="R917" i="2"/>
  <c r="Q917" i="2"/>
  <c r="P917" i="2"/>
  <c r="O917" i="2"/>
  <c r="N917" i="2"/>
  <c r="G917" i="2"/>
  <c r="R916" i="2"/>
  <c r="Q916" i="2"/>
  <c r="P916" i="2"/>
  <c r="O916" i="2"/>
  <c r="N916" i="2"/>
  <c r="G916" i="2"/>
  <c r="R915" i="2"/>
  <c r="Q915" i="2"/>
  <c r="P915" i="2"/>
  <c r="O915" i="2"/>
  <c r="N915" i="2"/>
  <c r="G915" i="2"/>
  <c r="R914" i="2"/>
  <c r="Q914" i="2"/>
  <c r="P914" i="2"/>
  <c r="O914" i="2"/>
  <c r="N914" i="2"/>
  <c r="G914" i="2"/>
  <c r="R913" i="2"/>
  <c r="Q913" i="2"/>
  <c r="P913" i="2"/>
  <c r="O913" i="2"/>
  <c r="N913" i="2"/>
  <c r="G913" i="2"/>
  <c r="R912" i="2"/>
  <c r="Q912" i="2"/>
  <c r="P912" i="2"/>
  <c r="O912" i="2"/>
  <c r="N912" i="2"/>
  <c r="G912" i="2"/>
  <c r="R911" i="2"/>
  <c r="Q911" i="2"/>
  <c r="P911" i="2"/>
  <c r="O911" i="2"/>
  <c r="N911" i="2"/>
  <c r="G911" i="2"/>
  <c r="R910" i="2"/>
  <c r="Q910" i="2"/>
  <c r="P910" i="2"/>
  <c r="O910" i="2"/>
  <c r="N910" i="2"/>
  <c r="G910" i="2"/>
  <c r="R909" i="2"/>
  <c r="Q909" i="2"/>
  <c r="P909" i="2"/>
  <c r="O909" i="2"/>
  <c r="N909" i="2"/>
  <c r="G909" i="2"/>
  <c r="R908" i="2"/>
  <c r="Q908" i="2"/>
  <c r="P908" i="2"/>
  <c r="O908" i="2"/>
  <c r="N908" i="2"/>
  <c r="G908" i="2"/>
  <c r="R907" i="2"/>
  <c r="Q907" i="2"/>
  <c r="P907" i="2"/>
  <c r="O907" i="2"/>
  <c r="N907" i="2"/>
  <c r="G907" i="2"/>
  <c r="R906" i="2"/>
  <c r="Q906" i="2"/>
  <c r="P906" i="2"/>
  <c r="O906" i="2"/>
  <c r="N906" i="2"/>
  <c r="G906" i="2"/>
  <c r="R905" i="2"/>
  <c r="Q905" i="2"/>
  <c r="P905" i="2"/>
  <c r="O905" i="2"/>
  <c r="N905" i="2"/>
  <c r="G905" i="2"/>
  <c r="R904" i="2"/>
  <c r="Q904" i="2"/>
  <c r="P904" i="2"/>
  <c r="O904" i="2"/>
  <c r="N904" i="2"/>
  <c r="G904" i="2"/>
  <c r="R903" i="2"/>
  <c r="Q903" i="2"/>
  <c r="P903" i="2"/>
  <c r="O903" i="2"/>
  <c r="N903" i="2"/>
  <c r="G903" i="2"/>
  <c r="R902" i="2"/>
  <c r="Q902" i="2"/>
  <c r="P902" i="2"/>
  <c r="O902" i="2"/>
  <c r="N902" i="2"/>
  <c r="G902" i="2"/>
  <c r="R901" i="2"/>
  <c r="Q901" i="2"/>
  <c r="P901" i="2"/>
  <c r="O901" i="2"/>
  <c r="N901" i="2"/>
  <c r="G901" i="2"/>
  <c r="R900" i="2"/>
  <c r="Q900" i="2"/>
  <c r="P900" i="2"/>
  <c r="O900" i="2"/>
  <c r="N900" i="2"/>
  <c r="G900" i="2"/>
  <c r="R899" i="2"/>
  <c r="Q899" i="2"/>
  <c r="P899" i="2"/>
  <c r="O899" i="2"/>
  <c r="N899" i="2"/>
  <c r="G899" i="2"/>
  <c r="R898" i="2"/>
  <c r="Q898" i="2"/>
  <c r="P898" i="2"/>
  <c r="O898" i="2"/>
  <c r="N898" i="2"/>
  <c r="G898" i="2"/>
  <c r="R897" i="2"/>
  <c r="Q897" i="2"/>
  <c r="P897" i="2"/>
  <c r="O897" i="2"/>
  <c r="N897" i="2"/>
  <c r="G897" i="2"/>
  <c r="R896" i="2"/>
  <c r="Q896" i="2"/>
  <c r="P896" i="2"/>
  <c r="O896" i="2"/>
  <c r="N896" i="2"/>
  <c r="G896" i="2"/>
  <c r="R895" i="2"/>
  <c r="Q895" i="2"/>
  <c r="P895" i="2"/>
  <c r="O895" i="2"/>
  <c r="N895" i="2"/>
  <c r="G895" i="2"/>
  <c r="R894" i="2"/>
  <c r="Q894" i="2"/>
  <c r="P894" i="2"/>
  <c r="O894" i="2"/>
  <c r="N894" i="2"/>
  <c r="G894" i="2"/>
  <c r="R893" i="2"/>
  <c r="Q893" i="2"/>
  <c r="P893" i="2"/>
  <c r="O893" i="2"/>
  <c r="N893" i="2"/>
  <c r="G893" i="2"/>
  <c r="R892" i="2"/>
  <c r="Q892" i="2"/>
  <c r="P892" i="2"/>
  <c r="O892" i="2"/>
  <c r="N892" i="2"/>
  <c r="G892" i="2"/>
  <c r="R891" i="2"/>
  <c r="Q891" i="2"/>
  <c r="P891" i="2"/>
  <c r="O891" i="2"/>
  <c r="N891" i="2"/>
  <c r="G891" i="2"/>
  <c r="R890" i="2"/>
  <c r="Q890" i="2"/>
  <c r="P890" i="2"/>
  <c r="O890" i="2"/>
  <c r="N890" i="2"/>
  <c r="G890" i="2"/>
  <c r="R889" i="2"/>
  <c r="Q889" i="2"/>
  <c r="P889" i="2"/>
  <c r="O889" i="2"/>
  <c r="N889" i="2"/>
  <c r="G889" i="2"/>
  <c r="R888" i="2"/>
  <c r="Q888" i="2"/>
  <c r="P888" i="2"/>
  <c r="O888" i="2"/>
  <c r="N888" i="2"/>
  <c r="G888" i="2"/>
  <c r="R887" i="2"/>
  <c r="Q887" i="2"/>
  <c r="P887" i="2"/>
  <c r="O887" i="2"/>
  <c r="N887" i="2"/>
  <c r="G887" i="2"/>
  <c r="R886" i="2"/>
  <c r="Q886" i="2"/>
  <c r="P886" i="2"/>
  <c r="O886" i="2"/>
  <c r="N886" i="2"/>
  <c r="G886" i="2"/>
  <c r="R885" i="2"/>
  <c r="Q885" i="2"/>
  <c r="P885" i="2"/>
  <c r="O885" i="2"/>
  <c r="N885" i="2"/>
  <c r="G885" i="2"/>
  <c r="R884" i="2"/>
  <c r="Q884" i="2"/>
  <c r="P884" i="2"/>
  <c r="O884" i="2"/>
  <c r="N884" i="2"/>
  <c r="G884" i="2"/>
  <c r="R883" i="2"/>
  <c r="Q883" i="2"/>
  <c r="P883" i="2"/>
  <c r="O883" i="2"/>
  <c r="N883" i="2"/>
  <c r="G883" i="2"/>
  <c r="R882" i="2"/>
  <c r="Q882" i="2"/>
  <c r="P882" i="2"/>
  <c r="O882" i="2"/>
  <c r="N882" i="2"/>
  <c r="G882" i="2"/>
  <c r="R881" i="2"/>
  <c r="Q881" i="2"/>
  <c r="P881" i="2"/>
  <c r="O881" i="2"/>
  <c r="N881" i="2"/>
  <c r="G881" i="2"/>
  <c r="R880" i="2"/>
  <c r="Q880" i="2"/>
  <c r="P880" i="2"/>
  <c r="O880" i="2"/>
  <c r="N880" i="2"/>
  <c r="G880" i="2"/>
  <c r="R879" i="2"/>
  <c r="Q879" i="2"/>
  <c r="P879" i="2"/>
  <c r="O879" i="2"/>
  <c r="N879" i="2"/>
  <c r="G879" i="2"/>
  <c r="R878" i="2"/>
  <c r="Q878" i="2"/>
  <c r="P878" i="2"/>
  <c r="O878" i="2"/>
  <c r="N878" i="2"/>
  <c r="G878" i="2"/>
  <c r="R877" i="2"/>
  <c r="Q877" i="2"/>
  <c r="P877" i="2"/>
  <c r="O877" i="2"/>
  <c r="N877" i="2"/>
  <c r="G877" i="2"/>
  <c r="R876" i="2"/>
  <c r="Q876" i="2"/>
  <c r="P876" i="2"/>
  <c r="O876" i="2"/>
  <c r="N876" i="2"/>
  <c r="G876" i="2"/>
  <c r="R875" i="2"/>
  <c r="Q875" i="2"/>
  <c r="P875" i="2"/>
  <c r="O875" i="2"/>
  <c r="N875" i="2"/>
  <c r="G875" i="2"/>
  <c r="R874" i="2"/>
  <c r="Q874" i="2"/>
  <c r="P874" i="2"/>
  <c r="O874" i="2"/>
  <c r="N874" i="2"/>
  <c r="G874" i="2"/>
  <c r="R873" i="2"/>
  <c r="Q873" i="2"/>
  <c r="P873" i="2"/>
  <c r="O873" i="2"/>
  <c r="N873" i="2"/>
  <c r="G873" i="2"/>
  <c r="R872" i="2"/>
  <c r="Q872" i="2"/>
  <c r="P872" i="2"/>
  <c r="O872" i="2"/>
  <c r="N872" i="2"/>
  <c r="G872" i="2"/>
  <c r="R871" i="2"/>
  <c r="Q871" i="2"/>
  <c r="P871" i="2"/>
  <c r="O871" i="2"/>
  <c r="N871" i="2"/>
  <c r="G871" i="2"/>
  <c r="R870" i="2"/>
  <c r="Q870" i="2"/>
  <c r="P870" i="2"/>
  <c r="O870" i="2"/>
  <c r="N870" i="2"/>
  <c r="G870" i="2"/>
  <c r="R869" i="2"/>
  <c r="Q869" i="2"/>
  <c r="P869" i="2"/>
  <c r="O869" i="2"/>
  <c r="N869" i="2"/>
  <c r="G869" i="2"/>
  <c r="R868" i="2"/>
  <c r="Q868" i="2"/>
  <c r="P868" i="2"/>
  <c r="O868" i="2"/>
  <c r="N868" i="2"/>
  <c r="G868" i="2"/>
  <c r="R867" i="2"/>
  <c r="Q867" i="2"/>
  <c r="P867" i="2"/>
  <c r="O867" i="2"/>
  <c r="N867" i="2"/>
  <c r="G867" i="2"/>
  <c r="R866" i="2"/>
  <c r="Q866" i="2"/>
  <c r="P866" i="2"/>
  <c r="O866" i="2"/>
  <c r="N866" i="2"/>
  <c r="G866" i="2"/>
  <c r="R865" i="2"/>
  <c r="Q865" i="2"/>
  <c r="P865" i="2"/>
  <c r="O865" i="2"/>
  <c r="N865" i="2"/>
  <c r="G865" i="2"/>
  <c r="R864" i="2"/>
  <c r="Q864" i="2"/>
  <c r="P864" i="2"/>
  <c r="O864" i="2"/>
  <c r="N864" i="2"/>
  <c r="G864" i="2"/>
  <c r="R863" i="2"/>
  <c r="Q863" i="2"/>
  <c r="P863" i="2"/>
  <c r="O863" i="2"/>
  <c r="N863" i="2"/>
  <c r="G863" i="2"/>
  <c r="R862" i="2"/>
  <c r="Q862" i="2"/>
  <c r="P862" i="2"/>
  <c r="O862" i="2"/>
  <c r="N862" i="2"/>
  <c r="G862" i="2"/>
  <c r="R861" i="2"/>
  <c r="Q861" i="2"/>
  <c r="P861" i="2"/>
  <c r="O861" i="2"/>
  <c r="N861" i="2"/>
  <c r="G861" i="2"/>
  <c r="R860" i="2"/>
  <c r="Q860" i="2"/>
  <c r="P860" i="2"/>
  <c r="O860" i="2"/>
  <c r="N860" i="2"/>
  <c r="G860" i="2"/>
  <c r="R859" i="2"/>
  <c r="Q859" i="2"/>
  <c r="P859" i="2"/>
  <c r="O859" i="2"/>
  <c r="N859" i="2"/>
  <c r="G859" i="2"/>
  <c r="R858" i="2"/>
  <c r="Q858" i="2"/>
  <c r="P858" i="2"/>
  <c r="O858" i="2"/>
  <c r="N858" i="2"/>
  <c r="G858" i="2"/>
  <c r="R857" i="2"/>
  <c r="Q857" i="2"/>
  <c r="P857" i="2"/>
  <c r="O857" i="2"/>
  <c r="N857" i="2"/>
  <c r="G857" i="2"/>
  <c r="R856" i="2"/>
  <c r="Q856" i="2"/>
  <c r="P856" i="2"/>
  <c r="O856" i="2"/>
  <c r="N856" i="2"/>
  <c r="G856" i="2"/>
  <c r="R855" i="2"/>
  <c r="Q855" i="2"/>
  <c r="P855" i="2"/>
  <c r="O855" i="2"/>
  <c r="N855" i="2"/>
  <c r="G855" i="2"/>
  <c r="R854" i="2"/>
  <c r="Q854" i="2"/>
  <c r="P854" i="2"/>
  <c r="O854" i="2"/>
  <c r="N854" i="2"/>
  <c r="G854" i="2"/>
  <c r="R853" i="2"/>
  <c r="Q853" i="2"/>
  <c r="P853" i="2"/>
  <c r="O853" i="2"/>
  <c r="N853" i="2"/>
  <c r="G853" i="2"/>
  <c r="R852" i="2"/>
  <c r="Q852" i="2"/>
  <c r="P852" i="2"/>
  <c r="O852" i="2"/>
  <c r="N852" i="2"/>
  <c r="G852" i="2"/>
  <c r="R851" i="2"/>
  <c r="Q851" i="2"/>
  <c r="P851" i="2"/>
  <c r="O851" i="2"/>
  <c r="N851" i="2"/>
  <c r="G851" i="2"/>
  <c r="R850" i="2"/>
  <c r="Q850" i="2"/>
  <c r="P850" i="2"/>
  <c r="O850" i="2"/>
  <c r="N850" i="2"/>
  <c r="G850" i="2"/>
  <c r="R849" i="2"/>
  <c r="Q849" i="2"/>
  <c r="P849" i="2"/>
  <c r="O849" i="2"/>
  <c r="N849" i="2"/>
  <c r="G849" i="2"/>
  <c r="R848" i="2"/>
  <c r="Q848" i="2"/>
  <c r="P848" i="2"/>
  <c r="O848" i="2"/>
  <c r="N848" i="2"/>
  <c r="G848" i="2"/>
  <c r="R847" i="2"/>
  <c r="Q847" i="2"/>
  <c r="P847" i="2"/>
  <c r="O847" i="2"/>
  <c r="N847" i="2"/>
  <c r="G847" i="2"/>
  <c r="R846" i="2"/>
  <c r="Q846" i="2"/>
  <c r="P846" i="2"/>
  <c r="O846" i="2"/>
  <c r="N846" i="2"/>
  <c r="G846" i="2"/>
  <c r="R845" i="2"/>
  <c r="Q845" i="2"/>
  <c r="P845" i="2"/>
  <c r="O845" i="2"/>
  <c r="N845" i="2"/>
  <c r="G845" i="2"/>
  <c r="R844" i="2"/>
  <c r="Q844" i="2"/>
  <c r="P844" i="2"/>
  <c r="O844" i="2"/>
  <c r="N844" i="2"/>
  <c r="G844" i="2"/>
  <c r="R843" i="2"/>
  <c r="Q843" i="2"/>
  <c r="P843" i="2"/>
  <c r="O843" i="2"/>
  <c r="N843" i="2"/>
  <c r="G843" i="2"/>
  <c r="R842" i="2"/>
  <c r="Q842" i="2"/>
  <c r="P842" i="2"/>
  <c r="O842" i="2"/>
  <c r="N842" i="2"/>
  <c r="G842" i="2"/>
  <c r="R841" i="2"/>
  <c r="Q841" i="2"/>
  <c r="P841" i="2"/>
  <c r="O841" i="2"/>
  <c r="N841" i="2"/>
  <c r="G841" i="2"/>
  <c r="R840" i="2"/>
  <c r="Q840" i="2"/>
  <c r="P840" i="2"/>
  <c r="O840" i="2"/>
  <c r="N840" i="2"/>
  <c r="G840" i="2"/>
  <c r="R839" i="2"/>
  <c r="Q839" i="2"/>
  <c r="P839" i="2"/>
  <c r="O839" i="2"/>
  <c r="N839" i="2"/>
  <c r="G839" i="2"/>
  <c r="R838" i="2"/>
  <c r="Q838" i="2"/>
  <c r="P838" i="2"/>
  <c r="O838" i="2"/>
  <c r="N838" i="2"/>
  <c r="G838" i="2"/>
  <c r="R837" i="2"/>
  <c r="Q837" i="2"/>
  <c r="P837" i="2"/>
  <c r="O837" i="2"/>
  <c r="N837" i="2"/>
  <c r="G837" i="2"/>
  <c r="R836" i="2"/>
  <c r="Q836" i="2"/>
  <c r="P836" i="2"/>
  <c r="O836" i="2"/>
  <c r="N836" i="2"/>
  <c r="G836" i="2"/>
  <c r="R835" i="2"/>
  <c r="Q835" i="2"/>
  <c r="P835" i="2"/>
  <c r="O835" i="2"/>
  <c r="N835" i="2"/>
  <c r="G835" i="2"/>
  <c r="R834" i="2"/>
  <c r="Q834" i="2"/>
  <c r="P834" i="2"/>
  <c r="O834" i="2"/>
  <c r="N834" i="2"/>
  <c r="G834" i="2"/>
  <c r="R833" i="2"/>
  <c r="Q833" i="2"/>
  <c r="P833" i="2"/>
  <c r="O833" i="2"/>
  <c r="N833" i="2"/>
  <c r="G833" i="2"/>
  <c r="R832" i="2"/>
  <c r="Q832" i="2"/>
  <c r="P832" i="2"/>
  <c r="O832" i="2"/>
  <c r="N832" i="2"/>
  <c r="G832" i="2"/>
  <c r="R831" i="2"/>
  <c r="Q831" i="2"/>
  <c r="P831" i="2"/>
  <c r="O831" i="2"/>
  <c r="N831" i="2"/>
  <c r="G831" i="2"/>
  <c r="R830" i="2"/>
  <c r="Q830" i="2"/>
  <c r="P830" i="2"/>
  <c r="O830" i="2"/>
  <c r="N830" i="2"/>
  <c r="G830" i="2"/>
  <c r="R829" i="2"/>
  <c r="Q829" i="2"/>
  <c r="P829" i="2"/>
  <c r="O829" i="2"/>
  <c r="N829" i="2"/>
  <c r="G829" i="2"/>
  <c r="R828" i="2"/>
  <c r="Q828" i="2"/>
  <c r="P828" i="2"/>
  <c r="O828" i="2"/>
  <c r="N828" i="2"/>
  <c r="G828" i="2"/>
  <c r="R827" i="2"/>
  <c r="Q827" i="2"/>
  <c r="P827" i="2"/>
  <c r="O827" i="2"/>
  <c r="N827" i="2"/>
  <c r="G827" i="2"/>
  <c r="R826" i="2"/>
  <c r="Q826" i="2"/>
  <c r="P826" i="2"/>
  <c r="O826" i="2"/>
  <c r="N826" i="2"/>
  <c r="G826" i="2"/>
  <c r="R825" i="2"/>
  <c r="Q825" i="2"/>
  <c r="P825" i="2"/>
  <c r="O825" i="2"/>
  <c r="N825" i="2"/>
  <c r="G825" i="2"/>
  <c r="R824" i="2"/>
  <c r="Q824" i="2"/>
  <c r="P824" i="2"/>
  <c r="O824" i="2"/>
  <c r="N824" i="2"/>
  <c r="G824" i="2"/>
  <c r="R823" i="2"/>
  <c r="Q823" i="2"/>
  <c r="P823" i="2"/>
  <c r="O823" i="2"/>
  <c r="N823" i="2"/>
  <c r="G823" i="2"/>
  <c r="R822" i="2"/>
  <c r="Q822" i="2"/>
  <c r="P822" i="2"/>
  <c r="O822" i="2"/>
  <c r="N822" i="2"/>
  <c r="G822" i="2"/>
  <c r="R821" i="2"/>
  <c r="Q821" i="2"/>
  <c r="P821" i="2"/>
  <c r="O821" i="2"/>
  <c r="N821" i="2"/>
  <c r="G821" i="2"/>
  <c r="R820" i="2"/>
  <c r="Q820" i="2"/>
  <c r="P820" i="2"/>
  <c r="O820" i="2"/>
  <c r="N820" i="2"/>
  <c r="G820" i="2"/>
  <c r="R819" i="2"/>
  <c r="Q819" i="2"/>
  <c r="P819" i="2"/>
  <c r="O819" i="2"/>
  <c r="N819" i="2"/>
  <c r="G819" i="2"/>
  <c r="R818" i="2"/>
  <c r="Q818" i="2"/>
  <c r="P818" i="2"/>
  <c r="O818" i="2"/>
  <c r="N818" i="2"/>
  <c r="G818" i="2"/>
  <c r="R817" i="2"/>
  <c r="Q817" i="2"/>
  <c r="P817" i="2"/>
  <c r="O817" i="2"/>
  <c r="N817" i="2"/>
  <c r="G817" i="2"/>
  <c r="R816" i="2"/>
  <c r="Q816" i="2"/>
  <c r="P816" i="2"/>
  <c r="O816" i="2"/>
  <c r="N816" i="2"/>
  <c r="G816" i="2"/>
  <c r="R815" i="2"/>
  <c r="Q815" i="2"/>
  <c r="P815" i="2"/>
  <c r="O815" i="2"/>
  <c r="N815" i="2"/>
  <c r="G815" i="2"/>
  <c r="R814" i="2"/>
  <c r="Q814" i="2"/>
  <c r="P814" i="2"/>
  <c r="O814" i="2"/>
  <c r="N814" i="2"/>
  <c r="G814" i="2"/>
  <c r="R813" i="2"/>
  <c r="Q813" i="2"/>
  <c r="P813" i="2"/>
  <c r="O813" i="2"/>
  <c r="N813" i="2"/>
  <c r="G813" i="2"/>
  <c r="R812" i="2"/>
  <c r="Q812" i="2"/>
  <c r="P812" i="2"/>
  <c r="O812" i="2"/>
  <c r="N812" i="2"/>
  <c r="G812" i="2"/>
  <c r="R811" i="2"/>
  <c r="Q811" i="2"/>
  <c r="P811" i="2"/>
  <c r="O811" i="2"/>
  <c r="N811" i="2"/>
  <c r="G811" i="2"/>
  <c r="R810" i="2"/>
  <c r="Q810" i="2"/>
  <c r="P810" i="2"/>
  <c r="O810" i="2"/>
  <c r="N810" i="2"/>
  <c r="G810" i="2"/>
  <c r="R809" i="2"/>
  <c r="Q809" i="2"/>
  <c r="P809" i="2"/>
  <c r="O809" i="2"/>
  <c r="N809" i="2"/>
  <c r="G809" i="2"/>
  <c r="R808" i="2"/>
  <c r="Q808" i="2"/>
  <c r="P808" i="2"/>
  <c r="O808" i="2"/>
  <c r="N808" i="2"/>
  <c r="G808" i="2"/>
  <c r="R807" i="2"/>
  <c r="Q807" i="2"/>
  <c r="P807" i="2"/>
  <c r="O807" i="2"/>
  <c r="N807" i="2"/>
  <c r="G807" i="2"/>
  <c r="R806" i="2"/>
  <c r="Q806" i="2"/>
  <c r="P806" i="2"/>
  <c r="O806" i="2"/>
  <c r="N806" i="2"/>
  <c r="G806" i="2"/>
  <c r="R805" i="2"/>
  <c r="Q805" i="2"/>
  <c r="P805" i="2"/>
  <c r="O805" i="2"/>
  <c r="N805" i="2"/>
  <c r="G805" i="2"/>
  <c r="R804" i="2"/>
  <c r="Q804" i="2"/>
  <c r="P804" i="2"/>
  <c r="O804" i="2"/>
  <c r="N804" i="2"/>
  <c r="G804" i="2"/>
  <c r="R803" i="2"/>
  <c r="Q803" i="2"/>
  <c r="P803" i="2"/>
  <c r="O803" i="2"/>
  <c r="N803" i="2"/>
  <c r="G803" i="2"/>
  <c r="R802" i="2"/>
  <c r="Q802" i="2"/>
  <c r="P802" i="2"/>
  <c r="O802" i="2"/>
  <c r="N802" i="2"/>
  <c r="G802" i="2"/>
  <c r="R801" i="2"/>
  <c r="Q801" i="2"/>
  <c r="P801" i="2"/>
  <c r="O801" i="2"/>
  <c r="N801" i="2"/>
  <c r="G801" i="2"/>
  <c r="R800" i="2"/>
  <c r="Q800" i="2"/>
  <c r="P800" i="2"/>
  <c r="O800" i="2"/>
  <c r="N800" i="2"/>
  <c r="G800" i="2"/>
  <c r="R799" i="2"/>
  <c r="Q799" i="2"/>
  <c r="P799" i="2"/>
  <c r="O799" i="2"/>
  <c r="N799" i="2"/>
  <c r="G799" i="2"/>
  <c r="R798" i="2"/>
  <c r="Q798" i="2"/>
  <c r="P798" i="2"/>
  <c r="O798" i="2"/>
  <c r="N798" i="2"/>
  <c r="G798" i="2"/>
  <c r="R797" i="2"/>
  <c r="Q797" i="2"/>
  <c r="P797" i="2"/>
  <c r="O797" i="2"/>
  <c r="N797" i="2"/>
  <c r="G797" i="2"/>
  <c r="R796" i="2"/>
  <c r="Q796" i="2"/>
  <c r="P796" i="2"/>
  <c r="O796" i="2"/>
  <c r="N796" i="2"/>
  <c r="G796" i="2"/>
  <c r="R795" i="2"/>
  <c r="Q795" i="2"/>
  <c r="P795" i="2"/>
  <c r="O795" i="2"/>
  <c r="N795" i="2"/>
  <c r="G795" i="2"/>
  <c r="R794" i="2"/>
  <c r="Q794" i="2"/>
  <c r="P794" i="2"/>
  <c r="O794" i="2"/>
  <c r="N794" i="2"/>
  <c r="G794" i="2"/>
  <c r="R793" i="2"/>
  <c r="Q793" i="2"/>
  <c r="P793" i="2"/>
  <c r="O793" i="2"/>
  <c r="N793" i="2"/>
  <c r="G793" i="2"/>
  <c r="R792" i="2"/>
  <c r="Q792" i="2"/>
  <c r="P792" i="2"/>
  <c r="O792" i="2"/>
  <c r="N792" i="2"/>
  <c r="G792" i="2"/>
  <c r="R791" i="2"/>
  <c r="Q791" i="2"/>
  <c r="P791" i="2"/>
  <c r="O791" i="2"/>
  <c r="N791" i="2"/>
  <c r="G791" i="2"/>
  <c r="R790" i="2"/>
  <c r="Q790" i="2"/>
  <c r="P790" i="2"/>
  <c r="O790" i="2"/>
  <c r="N790" i="2"/>
  <c r="G790" i="2"/>
  <c r="R789" i="2"/>
  <c r="Q789" i="2"/>
  <c r="P789" i="2"/>
  <c r="O789" i="2"/>
  <c r="N789" i="2"/>
  <c r="G789" i="2"/>
  <c r="R788" i="2"/>
  <c r="Q788" i="2"/>
  <c r="P788" i="2"/>
  <c r="O788" i="2"/>
  <c r="N788" i="2"/>
  <c r="G788" i="2"/>
  <c r="R787" i="2"/>
  <c r="Q787" i="2"/>
  <c r="P787" i="2"/>
  <c r="O787" i="2"/>
  <c r="N787" i="2"/>
  <c r="G787" i="2"/>
  <c r="R786" i="2"/>
  <c r="Q786" i="2"/>
  <c r="P786" i="2"/>
  <c r="O786" i="2"/>
  <c r="N786" i="2"/>
  <c r="G786" i="2"/>
  <c r="R785" i="2"/>
  <c r="Q785" i="2"/>
  <c r="P785" i="2"/>
  <c r="O785" i="2"/>
  <c r="N785" i="2"/>
  <c r="G785" i="2"/>
  <c r="R784" i="2"/>
  <c r="Q784" i="2"/>
  <c r="P784" i="2"/>
  <c r="O784" i="2"/>
  <c r="N784" i="2"/>
  <c r="G784" i="2"/>
  <c r="R783" i="2"/>
  <c r="Q783" i="2"/>
  <c r="P783" i="2"/>
  <c r="O783" i="2"/>
  <c r="N783" i="2"/>
  <c r="G783" i="2"/>
  <c r="R782" i="2"/>
  <c r="Q782" i="2"/>
  <c r="P782" i="2"/>
  <c r="O782" i="2"/>
  <c r="N782" i="2"/>
  <c r="G782" i="2"/>
  <c r="R781" i="2"/>
  <c r="Q781" i="2"/>
  <c r="P781" i="2"/>
  <c r="O781" i="2"/>
  <c r="N781" i="2"/>
  <c r="G781" i="2"/>
  <c r="R780" i="2"/>
  <c r="Q780" i="2"/>
  <c r="P780" i="2"/>
  <c r="O780" i="2"/>
  <c r="N780" i="2"/>
  <c r="G780" i="2"/>
  <c r="R779" i="2"/>
  <c r="Q779" i="2"/>
  <c r="P779" i="2"/>
  <c r="O779" i="2"/>
  <c r="N779" i="2"/>
  <c r="G779" i="2"/>
  <c r="R778" i="2"/>
  <c r="Q778" i="2"/>
  <c r="P778" i="2"/>
  <c r="O778" i="2"/>
  <c r="N778" i="2"/>
  <c r="G778" i="2"/>
  <c r="R777" i="2"/>
  <c r="Q777" i="2"/>
  <c r="P777" i="2"/>
  <c r="O777" i="2"/>
  <c r="N777" i="2"/>
  <c r="G777" i="2"/>
  <c r="R776" i="2"/>
  <c r="Q776" i="2"/>
  <c r="P776" i="2"/>
  <c r="O776" i="2"/>
  <c r="N776" i="2"/>
  <c r="G776" i="2"/>
  <c r="R775" i="2"/>
  <c r="Q775" i="2"/>
  <c r="P775" i="2"/>
  <c r="O775" i="2"/>
  <c r="N775" i="2"/>
  <c r="G775" i="2"/>
  <c r="R774" i="2"/>
  <c r="Q774" i="2"/>
  <c r="P774" i="2"/>
  <c r="O774" i="2"/>
  <c r="N774" i="2"/>
  <c r="G774" i="2"/>
  <c r="R773" i="2"/>
  <c r="Q773" i="2"/>
  <c r="P773" i="2"/>
  <c r="O773" i="2"/>
  <c r="N773" i="2"/>
  <c r="G773" i="2"/>
  <c r="R772" i="2"/>
  <c r="Q772" i="2"/>
  <c r="P772" i="2"/>
  <c r="O772" i="2"/>
  <c r="N772" i="2"/>
  <c r="G772" i="2"/>
  <c r="R771" i="2"/>
  <c r="Q771" i="2"/>
  <c r="P771" i="2"/>
  <c r="O771" i="2"/>
  <c r="N771" i="2"/>
  <c r="G771" i="2"/>
  <c r="R770" i="2"/>
  <c r="Q770" i="2"/>
  <c r="P770" i="2"/>
  <c r="O770" i="2"/>
  <c r="N770" i="2"/>
  <c r="G770" i="2"/>
  <c r="R769" i="2"/>
  <c r="Q769" i="2"/>
  <c r="P769" i="2"/>
  <c r="O769" i="2"/>
  <c r="N769" i="2"/>
  <c r="G769" i="2"/>
  <c r="R768" i="2"/>
  <c r="Q768" i="2"/>
  <c r="P768" i="2"/>
  <c r="O768" i="2"/>
  <c r="N768" i="2"/>
  <c r="G768" i="2"/>
  <c r="R767" i="2"/>
  <c r="Q767" i="2"/>
  <c r="P767" i="2"/>
  <c r="O767" i="2"/>
  <c r="N767" i="2"/>
  <c r="G767" i="2"/>
  <c r="R766" i="2"/>
  <c r="Q766" i="2"/>
  <c r="P766" i="2"/>
  <c r="O766" i="2"/>
  <c r="N766" i="2"/>
  <c r="G766" i="2"/>
  <c r="R765" i="2"/>
  <c r="Q765" i="2"/>
  <c r="P765" i="2"/>
  <c r="O765" i="2"/>
  <c r="N765" i="2"/>
  <c r="G765" i="2"/>
  <c r="R764" i="2"/>
  <c r="Q764" i="2"/>
  <c r="P764" i="2"/>
  <c r="O764" i="2"/>
  <c r="N764" i="2"/>
  <c r="G764" i="2"/>
  <c r="R763" i="2"/>
  <c r="Q763" i="2"/>
  <c r="P763" i="2"/>
  <c r="O763" i="2"/>
  <c r="N763" i="2"/>
  <c r="G763" i="2"/>
  <c r="R762" i="2"/>
  <c r="Q762" i="2"/>
  <c r="P762" i="2"/>
  <c r="O762" i="2"/>
  <c r="N762" i="2"/>
  <c r="G762" i="2"/>
  <c r="R761" i="2"/>
  <c r="Q761" i="2"/>
  <c r="P761" i="2"/>
  <c r="O761" i="2"/>
  <c r="N761" i="2"/>
  <c r="G761" i="2"/>
  <c r="R760" i="2"/>
  <c r="Q760" i="2"/>
  <c r="P760" i="2"/>
  <c r="O760" i="2"/>
  <c r="N760" i="2"/>
  <c r="G760" i="2"/>
  <c r="R759" i="2"/>
  <c r="Q759" i="2"/>
  <c r="P759" i="2"/>
  <c r="O759" i="2"/>
  <c r="N759" i="2"/>
  <c r="G759" i="2"/>
  <c r="R758" i="2"/>
  <c r="Q758" i="2"/>
  <c r="P758" i="2"/>
  <c r="O758" i="2"/>
  <c r="N758" i="2"/>
  <c r="G758" i="2"/>
  <c r="R757" i="2"/>
  <c r="Q757" i="2"/>
  <c r="P757" i="2"/>
  <c r="O757" i="2"/>
  <c r="N757" i="2"/>
  <c r="G757" i="2"/>
  <c r="R756" i="2"/>
  <c r="Q756" i="2"/>
  <c r="P756" i="2"/>
  <c r="O756" i="2"/>
  <c r="N756" i="2"/>
  <c r="G756" i="2"/>
  <c r="R755" i="2"/>
  <c r="Q755" i="2"/>
  <c r="P755" i="2"/>
  <c r="O755" i="2"/>
  <c r="N755" i="2"/>
  <c r="G755" i="2"/>
  <c r="R754" i="2"/>
  <c r="Q754" i="2"/>
  <c r="P754" i="2"/>
  <c r="O754" i="2"/>
  <c r="N754" i="2"/>
  <c r="G754" i="2"/>
  <c r="R753" i="2"/>
  <c r="Q753" i="2"/>
  <c r="P753" i="2"/>
  <c r="O753" i="2"/>
  <c r="N753" i="2"/>
  <c r="G753" i="2"/>
  <c r="R752" i="2"/>
  <c r="Q752" i="2"/>
  <c r="P752" i="2"/>
  <c r="O752" i="2"/>
  <c r="N752" i="2"/>
  <c r="G752" i="2"/>
  <c r="R751" i="2"/>
  <c r="Q751" i="2"/>
  <c r="P751" i="2"/>
  <c r="O751" i="2"/>
  <c r="N751" i="2"/>
  <c r="G751" i="2"/>
  <c r="R750" i="2"/>
  <c r="Q750" i="2"/>
  <c r="P750" i="2"/>
  <c r="O750" i="2"/>
  <c r="N750" i="2"/>
  <c r="G750" i="2"/>
  <c r="R749" i="2"/>
  <c r="Q749" i="2"/>
  <c r="P749" i="2"/>
  <c r="O749" i="2"/>
  <c r="N749" i="2"/>
  <c r="G749" i="2"/>
  <c r="R748" i="2"/>
  <c r="Q748" i="2"/>
  <c r="P748" i="2"/>
  <c r="O748" i="2"/>
  <c r="N748" i="2"/>
  <c r="G748" i="2"/>
  <c r="R747" i="2"/>
  <c r="Q747" i="2"/>
  <c r="P747" i="2"/>
  <c r="O747" i="2"/>
  <c r="N747" i="2"/>
  <c r="G747" i="2"/>
  <c r="R746" i="2"/>
  <c r="Q746" i="2"/>
  <c r="P746" i="2"/>
  <c r="O746" i="2"/>
  <c r="N746" i="2"/>
  <c r="G746" i="2"/>
  <c r="R745" i="2"/>
  <c r="Q745" i="2"/>
  <c r="P745" i="2"/>
  <c r="O745" i="2"/>
  <c r="N745" i="2"/>
  <c r="G745" i="2"/>
  <c r="R744" i="2"/>
  <c r="Q744" i="2"/>
  <c r="P744" i="2"/>
  <c r="O744" i="2"/>
  <c r="N744" i="2"/>
  <c r="G744" i="2"/>
  <c r="R743" i="2"/>
  <c r="Q743" i="2"/>
  <c r="P743" i="2"/>
  <c r="O743" i="2"/>
  <c r="N743" i="2"/>
  <c r="G743" i="2"/>
  <c r="R742" i="2"/>
  <c r="Q742" i="2"/>
  <c r="P742" i="2"/>
  <c r="O742" i="2"/>
  <c r="N742" i="2"/>
  <c r="G742" i="2"/>
  <c r="R741" i="2"/>
  <c r="Q741" i="2"/>
  <c r="P741" i="2"/>
  <c r="O741" i="2"/>
  <c r="N741" i="2"/>
  <c r="G741" i="2"/>
  <c r="R740" i="2"/>
  <c r="Q740" i="2"/>
  <c r="P740" i="2"/>
  <c r="O740" i="2"/>
  <c r="N740" i="2"/>
  <c r="G740" i="2"/>
  <c r="R739" i="2"/>
  <c r="Q739" i="2"/>
  <c r="P739" i="2"/>
  <c r="O739" i="2"/>
  <c r="N739" i="2"/>
  <c r="G739" i="2"/>
  <c r="R738" i="2"/>
  <c r="Q738" i="2"/>
  <c r="P738" i="2"/>
  <c r="O738" i="2"/>
  <c r="N738" i="2"/>
  <c r="G738" i="2"/>
  <c r="R737" i="2"/>
  <c r="Q737" i="2"/>
  <c r="P737" i="2"/>
  <c r="O737" i="2"/>
  <c r="N737" i="2"/>
  <c r="G737" i="2"/>
  <c r="R736" i="2"/>
  <c r="Q736" i="2"/>
  <c r="P736" i="2"/>
  <c r="O736" i="2"/>
  <c r="N736" i="2"/>
  <c r="G736" i="2"/>
  <c r="R735" i="2"/>
  <c r="Q735" i="2"/>
  <c r="P735" i="2"/>
  <c r="O735" i="2"/>
  <c r="N735" i="2"/>
  <c r="G735" i="2"/>
  <c r="R734" i="2"/>
  <c r="Q734" i="2"/>
  <c r="P734" i="2"/>
  <c r="O734" i="2"/>
  <c r="N734" i="2"/>
  <c r="G734" i="2"/>
  <c r="R733" i="2"/>
  <c r="Q733" i="2"/>
  <c r="P733" i="2"/>
  <c r="O733" i="2"/>
  <c r="N733" i="2"/>
  <c r="G733" i="2"/>
  <c r="R732" i="2"/>
  <c r="Q732" i="2"/>
  <c r="P732" i="2"/>
  <c r="O732" i="2"/>
  <c r="N732" i="2"/>
  <c r="G732" i="2"/>
  <c r="R731" i="2"/>
  <c r="Q731" i="2"/>
  <c r="P731" i="2"/>
  <c r="O731" i="2"/>
  <c r="N731" i="2"/>
  <c r="G731" i="2"/>
  <c r="R730" i="2"/>
  <c r="Q730" i="2"/>
  <c r="P730" i="2"/>
  <c r="O730" i="2"/>
  <c r="N730" i="2"/>
  <c r="G730" i="2"/>
  <c r="R729" i="2"/>
  <c r="Q729" i="2"/>
  <c r="P729" i="2"/>
  <c r="O729" i="2"/>
  <c r="N729" i="2"/>
  <c r="G729" i="2"/>
  <c r="R728" i="2"/>
  <c r="Q728" i="2"/>
  <c r="P728" i="2"/>
  <c r="O728" i="2"/>
  <c r="N728" i="2"/>
  <c r="G728" i="2"/>
  <c r="R727" i="2"/>
  <c r="Q727" i="2"/>
  <c r="P727" i="2"/>
  <c r="O727" i="2"/>
  <c r="N727" i="2"/>
  <c r="G727" i="2"/>
  <c r="R726" i="2"/>
  <c r="Q726" i="2"/>
  <c r="P726" i="2"/>
  <c r="O726" i="2"/>
  <c r="N726" i="2"/>
  <c r="G726" i="2"/>
  <c r="R725" i="2"/>
  <c r="Q725" i="2"/>
  <c r="P725" i="2"/>
  <c r="O725" i="2"/>
  <c r="N725" i="2"/>
  <c r="G725" i="2"/>
  <c r="R724" i="2"/>
  <c r="Q724" i="2"/>
  <c r="P724" i="2"/>
  <c r="O724" i="2"/>
  <c r="N724" i="2"/>
  <c r="G724" i="2"/>
  <c r="R723" i="2"/>
  <c r="Q723" i="2"/>
  <c r="P723" i="2"/>
  <c r="O723" i="2"/>
  <c r="N723" i="2"/>
  <c r="G723" i="2"/>
  <c r="R722" i="2"/>
  <c r="Q722" i="2"/>
  <c r="P722" i="2"/>
  <c r="O722" i="2"/>
  <c r="N722" i="2"/>
  <c r="G722" i="2"/>
  <c r="R721" i="2"/>
  <c r="Q721" i="2"/>
  <c r="P721" i="2"/>
  <c r="O721" i="2"/>
  <c r="N721" i="2"/>
  <c r="G721" i="2"/>
  <c r="R720" i="2"/>
  <c r="Q720" i="2"/>
  <c r="P720" i="2"/>
  <c r="O720" i="2"/>
  <c r="N720" i="2"/>
  <c r="G720" i="2"/>
  <c r="R719" i="2"/>
  <c r="Q719" i="2"/>
  <c r="P719" i="2"/>
  <c r="O719" i="2"/>
  <c r="N719" i="2"/>
  <c r="G719" i="2"/>
  <c r="R718" i="2"/>
  <c r="Q718" i="2"/>
  <c r="P718" i="2"/>
  <c r="O718" i="2"/>
  <c r="N718" i="2"/>
  <c r="G718" i="2"/>
  <c r="R717" i="2"/>
  <c r="Q717" i="2"/>
  <c r="P717" i="2"/>
  <c r="O717" i="2"/>
  <c r="N717" i="2"/>
  <c r="G717" i="2"/>
  <c r="R716" i="2"/>
  <c r="Q716" i="2"/>
  <c r="P716" i="2"/>
  <c r="O716" i="2"/>
  <c r="N716" i="2"/>
  <c r="G716" i="2"/>
  <c r="R715" i="2"/>
  <c r="Q715" i="2"/>
  <c r="P715" i="2"/>
  <c r="O715" i="2"/>
  <c r="N715" i="2"/>
  <c r="G715" i="2"/>
  <c r="R714" i="2"/>
  <c r="Q714" i="2"/>
  <c r="P714" i="2"/>
  <c r="O714" i="2"/>
  <c r="N714" i="2"/>
  <c r="G714" i="2"/>
  <c r="R713" i="2"/>
  <c r="Q713" i="2"/>
  <c r="P713" i="2"/>
  <c r="O713" i="2"/>
  <c r="N713" i="2"/>
  <c r="G713" i="2"/>
  <c r="R712" i="2"/>
  <c r="Q712" i="2"/>
  <c r="P712" i="2"/>
  <c r="O712" i="2"/>
  <c r="N712" i="2"/>
  <c r="G712" i="2"/>
  <c r="R711" i="2"/>
  <c r="Q711" i="2"/>
  <c r="P711" i="2"/>
  <c r="O711" i="2"/>
  <c r="N711" i="2"/>
  <c r="G711" i="2"/>
  <c r="R710" i="2"/>
  <c r="Q710" i="2"/>
  <c r="P710" i="2"/>
  <c r="O710" i="2"/>
  <c r="N710" i="2"/>
  <c r="G710" i="2"/>
  <c r="R709" i="2"/>
  <c r="Q709" i="2"/>
  <c r="P709" i="2"/>
  <c r="O709" i="2"/>
  <c r="N709" i="2"/>
  <c r="G709" i="2"/>
  <c r="R708" i="2"/>
  <c r="Q708" i="2"/>
  <c r="P708" i="2"/>
  <c r="O708" i="2"/>
  <c r="N708" i="2"/>
  <c r="G708" i="2"/>
  <c r="R707" i="2"/>
  <c r="Q707" i="2"/>
  <c r="P707" i="2"/>
  <c r="O707" i="2"/>
  <c r="N707" i="2"/>
  <c r="G707" i="2"/>
  <c r="R706" i="2"/>
  <c r="Q706" i="2"/>
  <c r="P706" i="2"/>
  <c r="O706" i="2"/>
  <c r="N706" i="2"/>
  <c r="G706" i="2"/>
  <c r="R705" i="2"/>
  <c r="Q705" i="2"/>
  <c r="P705" i="2"/>
  <c r="O705" i="2"/>
  <c r="N705" i="2"/>
  <c r="G705" i="2"/>
  <c r="R704" i="2"/>
  <c r="Q704" i="2"/>
  <c r="P704" i="2"/>
  <c r="O704" i="2"/>
  <c r="N704" i="2"/>
  <c r="G704" i="2"/>
  <c r="R703" i="2"/>
  <c r="Q703" i="2"/>
  <c r="P703" i="2"/>
  <c r="O703" i="2"/>
  <c r="N703" i="2"/>
  <c r="G703" i="2"/>
  <c r="R702" i="2"/>
  <c r="Q702" i="2"/>
  <c r="P702" i="2"/>
  <c r="O702" i="2"/>
  <c r="N702" i="2"/>
  <c r="G702" i="2"/>
  <c r="R701" i="2"/>
  <c r="Q701" i="2"/>
  <c r="P701" i="2"/>
  <c r="O701" i="2"/>
  <c r="N701" i="2"/>
  <c r="G701" i="2"/>
  <c r="R700" i="2"/>
  <c r="Q700" i="2"/>
  <c r="P700" i="2"/>
  <c r="O700" i="2"/>
  <c r="N700" i="2"/>
  <c r="G700" i="2"/>
  <c r="R699" i="2"/>
  <c r="Q699" i="2"/>
  <c r="P699" i="2"/>
  <c r="O699" i="2"/>
  <c r="N699" i="2"/>
  <c r="G699" i="2"/>
  <c r="R698" i="2"/>
  <c r="Q698" i="2"/>
  <c r="P698" i="2"/>
  <c r="O698" i="2"/>
  <c r="N698" i="2"/>
  <c r="G698" i="2"/>
  <c r="R697" i="2"/>
  <c r="Q697" i="2"/>
  <c r="P697" i="2"/>
  <c r="O697" i="2"/>
  <c r="N697" i="2"/>
  <c r="G697" i="2"/>
  <c r="R696" i="2"/>
  <c r="Q696" i="2"/>
  <c r="P696" i="2"/>
  <c r="O696" i="2"/>
  <c r="N696" i="2"/>
  <c r="G696" i="2"/>
  <c r="R695" i="2"/>
  <c r="Q695" i="2"/>
  <c r="P695" i="2"/>
  <c r="O695" i="2"/>
  <c r="N695" i="2"/>
  <c r="G695" i="2"/>
  <c r="R694" i="2"/>
  <c r="Q694" i="2"/>
  <c r="P694" i="2"/>
  <c r="O694" i="2"/>
  <c r="N694" i="2"/>
  <c r="G694" i="2"/>
  <c r="R693" i="2"/>
  <c r="Q693" i="2"/>
  <c r="P693" i="2"/>
  <c r="O693" i="2"/>
  <c r="N693" i="2"/>
  <c r="G693" i="2"/>
  <c r="R692" i="2"/>
  <c r="Q692" i="2"/>
  <c r="P692" i="2"/>
  <c r="O692" i="2"/>
  <c r="N692" i="2"/>
  <c r="G692" i="2"/>
  <c r="R691" i="2"/>
  <c r="Q691" i="2"/>
  <c r="P691" i="2"/>
  <c r="O691" i="2"/>
  <c r="N691" i="2"/>
  <c r="G691" i="2"/>
  <c r="R690" i="2"/>
  <c r="Q690" i="2"/>
  <c r="P690" i="2"/>
  <c r="O690" i="2"/>
  <c r="N690" i="2"/>
  <c r="G690" i="2"/>
  <c r="R689" i="2"/>
  <c r="Q689" i="2"/>
  <c r="P689" i="2"/>
  <c r="O689" i="2"/>
  <c r="N689" i="2"/>
  <c r="G689" i="2"/>
  <c r="R688" i="2"/>
  <c r="Q688" i="2"/>
  <c r="P688" i="2"/>
  <c r="O688" i="2"/>
  <c r="N688" i="2"/>
  <c r="G688" i="2"/>
  <c r="R687" i="2"/>
  <c r="Q687" i="2"/>
  <c r="P687" i="2"/>
  <c r="O687" i="2"/>
  <c r="N687" i="2"/>
  <c r="G687" i="2"/>
  <c r="R686" i="2"/>
  <c r="Q686" i="2"/>
  <c r="P686" i="2"/>
  <c r="O686" i="2"/>
  <c r="N686" i="2"/>
  <c r="G686" i="2"/>
  <c r="R685" i="2"/>
  <c r="Q685" i="2"/>
  <c r="P685" i="2"/>
  <c r="O685" i="2"/>
  <c r="N685" i="2"/>
  <c r="G685" i="2"/>
  <c r="R684" i="2"/>
  <c r="Q684" i="2"/>
  <c r="P684" i="2"/>
  <c r="O684" i="2"/>
  <c r="N684" i="2"/>
  <c r="G684" i="2"/>
  <c r="R683" i="2"/>
  <c r="Q683" i="2"/>
  <c r="P683" i="2"/>
  <c r="O683" i="2"/>
  <c r="N683" i="2"/>
  <c r="G683" i="2"/>
  <c r="R682" i="2"/>
  <c r="Q682" i="2"/>
  <c r="P682" i="2"/>
  <c r="O682" i="2"/>
  <c r="N682" i="2"/>
  <c r="G682" i="2"/>
  <c r="R681" i="2"/>
  <c r="Q681" i="2"/>
  <c r="P681" i="2"/>
  <c r="O681" i="2"/>
  <c r="N681" i="2"/>
  <c r="G681" i="2"/>
  <c r="R680" i="2"/>
  <c r="Q680" i="2"/>
  <c r="P680" i="2"/>
  <c r="O680" i="2"/>
  <c r="N680" i="2"/>
  <c r="G680" i="2"/>
  <c r="R679" i="2"/>
  <c r="Q679" i="2"/>
  <c r="P679" i="2"/>
  <c r="O679" i="2"/>
  <c r="N679" i="2"/>
  <c r="G679" i="2"/>
  <c r="R678" i="2"/>
  <c r="Q678" i="2"/>
  <c r="P678" i="2"/>
  <c r="O678" i="2"/>
  <c r="N678" i="2"/>
  <c r="G678" i="2"/>
  <c r="R677" i="2"/>
  <c r="Q677" i="2"/>
  <c r="P677" i="2"/>
  <c r="O677" i="2"/>
  <c r="N677" i="2"/>
  <c r="G677" i="2"/>
  <c r="R676" i="2"/>
  <c r="Q676" i="2"/>
  <c r="P676" i="2"/>
  <c r="O676" i="2"/>
  <c r="N676" i="2"/>
  <c r="G676" i="2"/>
  <c r="R675" i="2"/>
  <c r="Q675" i="2"/>
  <c r="P675" i="2"/>
  <c r="O675" i="2"/>
  <c r="N675" i="2"/>
  <c r="G675" i="2"/>
  <c r="R674" i="2"/>
  <c r="Q674" i="2"/>
  <c r="P674" i="2"/>
  <c r="O674" i="2"/>
  <c r="N674" i="2"/>
  <c r="G674" i="2"/>
  <c r="R673" i="2"/>
  <c r="Q673" i="2"/>
  <c r="P673" i="2"/>
  <c r="O673" i="2"/>
  <c r="N673" i="2"/>
  <c r="G673" i="2"/>
  <c r="R672" i="2"/>
  <c r="Q672" i="2"/>
  <c r="P672" i="2"/>
  <c r="O672" i="2"/>
  <c r="N672" i="2"/>
  <c r="G672" i="2"/>
  <c r="R671" i="2"/>
  <c r="Q671" i="2"/>
  <c r="P671" i="2"/>
  <c r="O671" i="2"/>
  <c r="N671" i="2"/>
  <c r="G671" i="2"/>
  <c r="R670" i="2"/>
  <c r="Q670" i="2"/>
  <c r="P670" i="2"/>
  <c r="O670" i="2"/>
  <c r="N670" i="2"/>
  <c r="G670" i="2"/>
  <c r="R669" i="2"/>
  <c r="Q669" i="2"/>
  <c r="P669" i="2"/>
  <c r="O669" i="2"/>
  <c r="N669" i="2"/>
  <c r="G669" i="2"/>
  <c r="R668" i="2"/>
  <c r="Q668" i="2"/>
  <c r="P668" i="2"/>
  <c r="O668" i="2"/>
  <c r="N668" i="2"/>
  <c r="G668" i="2"/>
  <c r="R667" i="2"/>
  <c r="Q667" i="2"/>
  <c r="P667" i="2"/>
  <c r="O667" i="2"/>
  <c r="N667" i="2"/>
  <c r="G667" i="2"/>
  <c r="R666" i="2"/>
  <c r="Q666" i="2"/>
  <c r="P666" i="2"/>
  <c r="O666" i="2"/>
  <c r="N666" i="2"/>
  <c r="G666" i="2"/>
  <c r="R665" i="2"/>
  <c r="Q665" i="2"/>
  <c r="P665" i="2"/>
  <c r="O665" i="2"/>
  <c r="N665" i="2"/>
  <c r="G665" i="2"/>
  <c r="R664" i="2"/>
  <c r="Q664" i="2"/>
  <c r="P664" i="2"/>
  <c r="O664" i="2"/>
  <c r="N664" i="2"/>
  <c r="G664" i="2"/>
  <c r="R663" i="2"/>
  <c r="Q663" i="2"/>
  <c r="P663" i="2"/>
  <c r="O663" i="2"/>
  <c r="N663" i="2"/>
  <c r="G663" i="2"/>
  <c r="R662" i="2"/>
  <c r="Q662" i="2"/>
  <c r="P662" i="2"/>
  <c r="O662" i="2"/>
  <c r="N662" i="2"/>
  <c r="G662" i="2"/>
  <c r="R661" i="2"/>
  <c r="Q661" i="2"/>
  <c r="P661" i="2"/>
  <c r="O661" i="2"/>
  <c r="N661" i="2"/>
  <c r="G661" i="2"/>
  <c r="R660" i="2"/>
  <c r="Q660" i="2"/>
  <c r="P660" i="2"/>
  <c r="O660" i="2"/>
  <c r="N660" i="2"/>
  <c r="G660" i="2"/>
  <c r="R659" i="2"/>
  <c r="Q659" i="2"/>
  <c r="P659" i="2"/>
  <c r="O659" i="2"/>
  <c r="N659" i="2"/>
  <c r="G659" i="2"/>
  <c r="R658" i="2"/>
  <c r="Q658" i="2"/>
  <c r="P658" i="2"/>
  <c r="O658" i="2"/>
  <c r="N658" i="2"/>
  <c r="G658" i="2"/>
  <c r="R657" i="2"/>
  <c r="Q657" i="2"/>
  <c r="P657" i="2"/>
  <c r="O657" i="2"/>
  <c r="N657" i="2"/>
  <c r="G657" i="2"/>
  <c r="R656" i="2"/>
  <c r="Q656" i="2"/>
  <c r="P656" i="2"/>
  <c r="O656" i="2"/>
  <c r="N656" i="2"/>
  <c r="G656" i="2"/>
  <c r="R655" i="2"/>
  <c r="Q655" i="2"/>
  <c r="P655" i="2"/>
  <c r="O655" i="2"/>
  <c r="N655" i="2"/>
  <c r="G655" i="2"/>
  <c r="R654" i="2"/>
  <c r="Q654" i="2"/>
  <c r="P654" i="2"/>
  <c r="O654" i="2"/>
  <c r="N654" i="2"/>
  <c r="G654" i="2"/>
  <c r="R653" i="2"/>
  <c r="Q653" i="2"/>
  <c r="P653" i="2"/>
  <c r="O653" i="2"/>
  <c r="N653" i="2"/>
  <c r="G653" i="2"/>
  <c r="R652" i="2"/>
  <c r="Q652" i="2"/>
  <c r="P652" i="2"/>
  <c r="O652" i="2"/>
  <c r="N652" i="2"/>
  <c r="G652" i="2"/>
  <c r="R651" i="2"/>
  <c r="Q651" i="2"/>
  <c r="P651" i="2"/>
  <c r="O651" i="2"/>
  <c r="N651" i="2"/>
  <c r="G651" i="2"/>
  <c r="R650" i="2"/>
  <c r="Q650" i="2"/>
  <c r="P650" i="2"/>
  <c r="O650" i="2"/>
  <c r="N650" i="2"/>
  <c r="G650" i="2"/>
  <c r="R649" i="2"/>
  <c r="Q649" i="2"/>
  <c r="P649" i="2"/>
  <c r="O649" i="2"/>
  <c r="N649" i="2"/>
  <c r="G649" i="2"/>
  <c r="R648" i="2"/>
  <c r="Q648" i="2"/>
  <c r="P648" i="2"/>
  <c r="O648" i="2"/>
  <c r="N648" i="2"/>
  <c r="G648" i="2"/>
  <c r="R647" i="2"/>
  <c r="Q647" i="2"/>
  <c r="P647" i="2"/>
  <c r="O647" i="2"/>
  <c r="N647" i="2"/>
  <c r="G647" i="2"/>
  <c r="R646" i="2"/>
  <c r="Q646" i="2"/>
  <c r="P646" i="2"/>
  <c r="O646" i="2"/>
  <c r="N646" i="2"/>
  <c r="G646" i="2"/>
  <c r="R645" i="2"/>
  <c r="Q645" i="2"/>
  <c r="P645" i="2"/>
  <c r="O645" i="2"/>
  <c r="N645" i="2"/>
  <c r="G645" i="2"/>
  <c r="R644" i="2"/>
  <c r="Q644" i="2"/>
  <c r="P644" i="2"/>
  <c r="O644" i="2"/>
  <c r="N644" i="2"/>
  <c r="G644" i="2"/>
  <c r="R643" i="2"/>
  <c r="Q643" i="2"/>
  <c r="P643" i="2"/>
  <c r="O643" i="2"/>
  <c r="N643" i="2"/>
  <c r="G643" i="2"/>
  <c r="R642" i="2"/>
  <c r="Q642" i="2"/>
  <c r="P642" i="2"/>
  <c r="O642" i="2"/>
  <c r="N642" i="2"/>
  <c r="G642" i="2"/>
  <c r="R641" i="2"/>
  <c r="Q641" i="2"/>
  <c r="P641" i="2"/>
  <c r="O641" i="2"/>
  <c r="N641" i="2"/>
  <c r="G641" i="2"/>
  <c r="R640" i="2"/>
  <c r="Q640" i="2"/>
  <c r="P640" i="2"/>
  <c r="O640" i="2"/>
  <c r="N640" i="2"/>
  <c r="G640" i="2"/>
  <c r="R639" i="2"/>
  <c r="Q639" i="2"/>
  <c r="P639" i="2"/>
  <c r="O639" i="2"/>
  <c r="N639" i="2"/>
  <c r="G639" i="2"/>
  <c r="R638" i="2"/>
  <c r="Q638" i="2"/>
  <c r="P638" i="2"/>
  <c r="O638" i="2"/>
  <c r="N638" i="2"/>
  <c r="G638" i="2"/>
  <c r="R637" i="2"/>
  <c r="Q637" i="2"/>
  <c r="P637" i="2"/>
  <c r="O637" i="2"/>
  <c r="N637" i="2"/>
  <c r="G637" i="2"/>
  <c r="R636" i="2"/>
  <c r="Q636" i="2"/>
  <c r="P636" i="2"/>
  <c r="O636" i="2"/>
  <c r="N636" i="2"/>
  <c r="G636" i="2"/>
  <c r="R635" i="2"/>
  <c r="Q635" i="2"/>
  <c r="P635" i="2"/>
  <c r="O635" i="2"/>
  <c r="N635" i="2"/>
  <c r="G635" i="2"/>
  <c r="R634" i="2"/>
  <c r="Q634" i="2"/>
  <c r="P634" i="2"/>
  <c r="O634" i="2"/>
  <c r="N634" i="2"/>
  <c r="G634" i="2"/>
  <c r="R633" i="2"/>
  <c r="Q633" i="2"/>
  <c r="P633" i="2"/>
  <c r="O633" i="2"/>
  <c r="N633" i="2"/>
  <c r="G633" i="2"/>
  <c r="R632" i="2"/>
  <c r="Q632" i="2"/>
  <c r="P632" i="2"/>
  <c r="O632" i="2"/>
  <c r="N632" i="2"/>
  <c r="G632" i="2"/>
  <c r="R631" i="2"/>
  <c r="Q631" i="2"/>
  <c r="P631" i="2"/>
  <c r="O631" i="2"/>
  <c r="N631" i="2"/>
  <c r="G631" i="2"/>
  <c r="R630" i="2"/>
  <c r="Q630" i="2"/>
  <c r="P630" i="2"/>
  <c r="O630" i="2"/>
  <c r="N630" i="2"/>
  <c r="G630" i="2"/>
  <c r="R629" i="2"/>
  <c r="Q629" i="2"/>
  <c r="P629" i="2"/>
  <c r="O629" i="2"/>
  <c r="N629" i="2"/>
  <c r="G629" i="2"/>
  <c r="R628" i="2"/>
  <c r="Q628" i="2"/>
  <c r="P628" i="2"/>
  <c r="O628" i="2"/>
  <c r="N628" i="2"/>
  <c r="G628" i="2"/>
  <c r="R627" i="2"/>
  <c r="Q627" i="2"/>
  <c r="P627" i="2"/>
  <c r="O627" i="2"/>
  <c r="N627" i="2"/>
  <c r="G627" i="2"/>
  <c r="R626" i="2"/>
  <c r="Q626" i="2"/>
  <c r="P626" i="2"/>
  <c r="O626" i="2"/>
  <c r="N626" i="2"/>
  <c r="G626" i="2"/>
  <c r="R625" i="2"/>
  <c r="Q625" i="2"/>
  <c r="P625" i="2"/>
  <c r="O625" i="2"/>
  <c r="N625" i="2"/>
  <c r="G625" i="2"/>
  <c r="R624" i="2"/>
  <c r="Q624" i="2"/>
  <c r="P624" i="2"/>
  <c r="O624" i="2"/>
  <c r="N624" i="2"/>
  <c r="G624" i="2"/>
  <c r="R623" i="2"/>
  <c r="Q623" i="2"/>
  <c r="P623" i="2"/>
  <c r="O623" i="2"/>
  <c r="N623" i="2"/>
  <c r="G623" i="2"/>
  <c r="R622" i="2"/>
  <c r="Q622" i="2"/>
  <c r="P622" i="2"/>
  <c r="O622" i="2"/>
  <c r="N622" i="2"/>
  <c r="G622" i="2"/>
  <c r="R621" i="2"/>
  <c r="Q621" i="2"/>
  <c r="P621" i="2"/>
  <c r="O621" i="2"/>
  <c r="N621" i="2"/>
  <c r="G621" i="2"/>
  <c r="R620" i="2"/>
  <c r="Q620" i="2"/>
  <c r="P620" i="2"/>
  <c r="O620" i="2"/>
  <c r="N620" i="2"/>
  <c r="G620" i="2"/>
  <c r="R619" i="2"/>
  <c r="Q619" i="2"/>
  <c r="P619" i="2"/>
  <c r="O619" i="2"/>
  <c r="N619" i="2"/>
  <c r="G619" i="2"/>
  <c r="R618" i="2"/>
  <c r="Q618" i="2"/>
  <c r="P618" i="2"/>
  <c r="O618" i="2"/>
  <c r="N618" i="2"/>
  <c r="G618" i="2"/>
  <c r="R617" i="2"/>
  <c r="Q617" i="2"/>
  <c r="P617" i="2"/>
  <c r="O617" i="2"/>
  <c r="N617" i="2"/>
  <c r="G617" i="2"/>
  <c r="R616" i="2"/>
  <c r="Q616" i="2"/>
  <c r="P616" i="2"/>
  <c r="O616" i="2"/>
  <c r="N616" i="2"/>
  <c r="G616" i="2"/>
  <c r="R615" i="2"/>
  <c r="Q615" i="2"/>
  <c r="P615" i="2"/>
  <c r="O615" i="2"/>
  <c r="N615" i="2"/>
  <c r="G615" i="2"/>
  <c r="R614" i="2"/>
  <c r="Q614" i="2"/>
  <c r="P614" i="2"/>
  <c r="O614" i="2"/>
  <c r="N614" i="2"/>
  <c r="G614" i="2"/>
  <c r="R613" i="2"/>
  <c r="Q613" i="2"/>
  <c r="P613" i="2"/>
  <c r="O613" i="2"/>
  <c r="N613" i="2"/>
  <c r="G613" i="2"/>
  <c r="R612" i="2"/>
  <c r="Q612" i="2"/>
  <c r="P612" i="2"/>
  <c r="O612" i="2"/>
  <c r="N612" i="2"/>
  <c r="G612" i="2"/>
  <c r="R611" i="2"/>
  <c r="Q611" i="2"/>
  <c r="P611" i="2"/>
  <c r="O611" i="2"/>
  <c r="N611" i="2"/>
  <c r="G611" i="2"/>
  <c r="R610" i="2"/>
  <c r="Q610" i="2"/>
  <c r="P610" i="2"/>
  <c r="O610" i="2"/>
  <c r="N610" i="2"/>
  <c r="G610" i="2"/>
  <c r="R609" i="2"/>
  <c r="Q609" i="2"/>
  <c r="P609" i="2"/>
  <c r="O609" i="2"/>
  <c r="N609" i="2"/>
  <c r="G609" i="2"/>
  <c r="R608" i="2"/>
  <c r="Q608" i="2"/>
  <c r="P608" i="2"/>
  <c r="O608" i="2"/>
  <c r="N608" i="2"/>
  <c r="G608" i="2"/>
  <c r="R607" i="2"/>
  <c r="Q607" i="2"/>
  <c r="P607" i="2"/>
  <c r="O607" i="2"/>
  <c r="N607" i="2"/>
  <c r="G607" i="2"/>
  <c r="R606" i="2"/>
  <c r="Q606" i="2"/>
  <c r="P606" i="2"/>
  <c r="O606" i="2"/>
  <c r="N606" i="2"/>
  <c r="G606" i="2"/>
  <c r="R605" i="2"/>
  <c r="Q605" i="2"/>
  <c r="P605" i="2"/>
  <c r="O605" i="2"/>
  <c r="N605" i="2"/>
  <c r="G605" i="2"/>
  <c r="R604" i="2"/>
  <c r="Q604" i="2"/>
  <c r="P604" i="2"/>
  <c r="O604" i="2"/>
  <c r="N604" i="2"/>
  <c r="G604" i="2"/>
  <c r="R603" i="2"/>
  <c r="Q603" i="2"/>
  <c r="P603" i="2"/>
  <c r="O603" i="2"/>
  <c r="N603" i="2"/>
  <c r="G603" i="2"/>
  <c r="R602" i="2"/>
  <c r="Q602" i="2"/>
  <c r="P602" i="2"/>
  <c r="O602" i="2"/>
  <c r="N602" i="2"/>
  <c r="G602" i="2"/>
  <c r="R601" i="2"/>
  <c r="Q601" i="2"/>
  <c r="P601" i="2"/>
  <c r="O601" i="2"/>
  <c r="N601" i="2"/>
  <c r="G601" i="2"/>
  <c r="R600" i="2"/>
  <c r="Q600" i="2"/>
  <c r="P600" i="2"/>
  <c r="O600" i="2"/>
  <c r="N600" i="2"/>
  <c r="G600" i="2"/>
  <c r="R599" i="2"/>
  <c r="Q599" i="2"/>
  <c r="P599" i="2"/>
  <c r="O599" i="2"/>
  <c r="N599" i="2"/>
  <c r="G599" i="2"/>
  <c r="R598" i="2"/>
  <c r="Q598" i="2"/>
  <c r="P598" i="2"/>
  <c r="O598" i="2"/>
  <c r="N598" i="2"/>
  <c r="G598" i="2"/>
  <c r="R597" i="2"/>
  <c r="Q597" i="2"/>
  <c r="P597" i="2"/>
  <c r="O597" i="2"/>
  <c r="N597" i="2"/>
  <c r="G597" i="2"/>
  <c r="R596" i="2"/>
  <c r="Q596" i="2"/>
  <c r="P596" i="2"/>
  <c r="O596" i="2"/>
  <c r="N596" i="2"/>
  <c r="G596" i="2"/>
  <c r="R595" i="2"/>
  <c r="Q595" i="2"/>
  <c r="P595" i="2"/>
  <c r="O595" i="2"/>
  <c r="N595" i="2"/>
  <c r="G595" i="2"/>
  <c r="R594" i="2"/>
  <c r="Q594" i="2"/>
  <c r="P594" i="2"/>
  <c r="O594" i="2"/>
  <c r="N594" i="2"/>
  <c r="G594" i="2"/>
  <c r="R593" i="2"/>
  <c r="Q593" i="2"/>
  <c r="P593" i="2"/>
  <c r="O593" i="2"/>
  <c r="N593" i="2"/>
  <c r="G593" i="2"/>
  <c r="R592" i="2"/>
  <c r="Q592" i="2"/>
  <c r="P592" i="2"/>
  <c r="O592" i="2"/>
  <c r="N592" i="2"/>
  <c r="G592" i="2"/>
  <c r="R591" i="2"/>
  <c r="Q591" i="2"/>
  <c r="P591" i="2"/>
  <c r="O591" i="2"/>
  <c r="N591" i="2"/>
  <c r="G591" i="2"/>
  <c r="R590" i="2"/>
  <c r="Q590" i="2"/>
  <c r="P590" i="2"/>
  <c r="O590" i="2"/>
  <c r="N590" i="2"/>
  <c r="G590" i="2"/>
  <c r="R589" i="2"/>
  <c r="Q589" i="2"/>
  <c r="P589" i="2"/>
  <c r="O589" i="2"/>
  <c r="N589" i="2"/>
  <c r="G589" i="2"/>
  <c r="R588" i="2"/>
  <c r="Q588" i="2"/>
  <c r="P588" i="2"/>
  <c r="O588" i="2"/>
  <c r="N588" i="2"/>
  <c r="G588" i="2"/>
  <c r="R587" i="2"/>
  <c r="Q587" i="2"/>
  <c r="P587" i="2"/>
  <c r="O587" i="2"/>
  <c r="N587" i="2"/>
  <c r="G587" i="2"/>
  <c r="R586" i="2"/>
  <c r="Q586" i="2"/>
  <c r="P586" i="2"/>
  <c r="O586" i="2"/>
  <c r="N586" i="2"/>
  <c r="G586" i="2"/>
  <c r="R585" i="2"/>
  <c r="Q585" i="2"/>
  <c r="P585" i="2"/>
  <c r="O585" i="2"/>
  <c r="N585" i="2"/>
  <c r="G585" i="2"/>
  <c r="R584" i="2"/>
  <c r="Q584" i="2"/>
  <c r="P584" i="2"/>
  <c r="O584" i="2"/>
  <c r="N584" i="2"/>
  <c r="G584" i="2"/>
  <c r="R583" i="2"/>
  <c r="Q583" i="2"/>
  <c r="P583" i="2"/>
  <c r="O583" i="2"/>
  <c r="N583" i="2"/>
  <c r="G583" i="2"/>
  <c r="R582" i="2"/>
  <c r="Q582" i="2"/>
  <c r="P582" i="2"/>
  <c r="O582" i="2"/>
  <c r="N582" i="2"/>
  <c r="G582" i="2"/>
  <c r="R581" i="2"/>
  <c r="Q581" i="2"/>
  <c r="P581" i="2"/>
  <c r="O581" i="2"/>
  <c r="N581" i="2"/>
  <c r="G581" i="2"/>
  <c r="R580" i="2"/>
  <c r="Q580" i="2"/>
  <c r="P580" i="2"/>
  <c r="O580" i="2"/>
  <c r="N580" i="2"/>
  <c r="G580" i="2"/>
  <c r="R579" i="2"/>
  <c r="Q579" i="2"/>
  <c r="P579" i="2"/>
  <c r="O579" i="2"/>
  <c r="N579" i="2"/>
  <c r="G579" i="2"/>
  <c r="R578" i="2"/>
  <c r="Q578" i="2"/>
  <c r="P578" i="2"/>
  <c r="O578" i="2"/>
  <c r="N578" i="2"/>
  <c r="G578" i="2"/>
  <c r="R577" i="2"/>
  <c r="Q577" i="2"/>
  <c r="P577" i="2"/>
  <c r="O577" i="2"/>
  <c r="N577" i="2"/>
  <c r="G577" i="2"/>
  <c r="R576" i="2"/>
  <c r="Q576" i="2"/>
  <c r="P576" i="2"/>
  <c r="O576" i="2"/>
  <c r="N576" i="2"/>
  <c r="G576" i="2"/>
  <c r="R575" i="2"/>
  <c r="Q575" i="2"/>
  <c r="P575" i="2"/>
  <c r="O575" i="2"/>
  <c r="N575" i="2"/>
  <c r="G575" i="2"/>
  <c r="R574" i="2"/>
  <c r="Q574" i="2"/>
  <c r="P574" i="2"/>
  <c r="O574" i="2"/>
  <c r="N574" i="2"/>
  <c r="G574" i="2"/>
  <c r="R573" i="2"/>
  <c r="Q573" i="2"/>
  <c r="P573" i="2"/>
  <c r="O573" i="2"/>
  <c r="N573" i="2"/>
  <c r="G573" i="2"/>
  <c r="R572" i="2"/>
  <c r="Q572" i="2"/>
  <c r="P572" i="2"/>
  <c r="O572" i="2"/>
  <c r="N572" i="2"/>
  <c r="G572" i="2"/>
  <c r="R571" i="2"/>
  <c r="Q571" i="2"/>
  <c r="P571" i="2"/>
  <c r="O571" i="2"/>
  <c r="N571" i="2"/>
  <c r="G571" i="2"/>
  <c r="R570" i="2"/>
  <c r="Q570" i="2"/>
  <c r="P570" i="2"/>
  <c r="O570" i="2"/>
  <c r="N570" i="2"/>
  <c r="G570" i="2"/>
  <c r="R569" i="2"/>
  <c r="Q569" i="2"/>
  <c r="P569" i="2"/>
  <c r="O569" i="2"/>
  <c r="N569" i="2"/>
  <c r="G569" i="2"/>
  <c r="R568" i="2"/>
  <c r="Q568" i="2"/>
  <c r="P568" i="2"/>
  <c r="O568" i="2"/>
  <c r="N568" i="2"/>
  <c r="G568" i="2"/>
  <c r="R567" i="2"/>
  <c r="Q567" i="2"/>
  <c r="P567" i="2"/>
  <c r="O567" i="2"/>
  <c r="N567" i="2"/>
  <c r="G567" i="2"/>
  <c r="R566" i="2"/>
  <c r="Q566" i="2"/>
  <c r="P566" i="2"/>
  <c r="O566" i="2"/>
  <c r="N566" i="2"/>
  <c r="G566" i="2"/>
  <c r="R565" i="2"/>
  <c r="Q565" i="2"/>
  <c r="P565" i="2"/>
  <c r="O565" i="2"/>
  <c r="N565" i="2"/>
  <c r="G565" i="2"/>
  <c r="R564" i="2"/>
  <c r="Q564" i="2"/>
  <c r="P564" i="2"/>
  <c r="O564" i="2"/>
  <c r="N564" i="2"/>
  <c r="G564" i="2"/>
  <c r="R563" i="2"/>
  <c r="Q563" i="2"/>
  <c r="P563" i="2"/>
  <c r="O563" i="2"/>
  <c r="N563" i="2"/>
  <c r="G563" i="2"/>
  <c r="R562" i="2"/>
  <c r="Q562" i="2"/>
  <c r="P562" i="2"/>
  <c r="O562" i="2"/>
  <c r="N562" i="2"/>
  <c r="G562" i="2"/>
  <c r="R561" i="2"/>
  <c r="Q561" i="2"/>
  <c r="P561" i="2"/>
  <c r="O561" i="2"/>
  <c r="N561" i="2"/>
  <c r="G561" i="2"/>
  <c r="R560" i="2"/>
  <c r="Q560" i="2"/>
  <c r="P560" i="2"/>
  <c r="O560" i="2"/>
  <c r="N560" i="2"/>
  <c r="G560" i="2"/>
  <c r="R559" i="2"/>
  <c r="Q559" i="2"/>
  <c r="P559" i="2"/>
  <c r="O559" i="2"/>
  <c r="N559" i="2"/>
  <c r="G559" i="2"/>
  <c r="R558" i="2"/>
  <c r="Q558" i="2"/>
  <c r="P558" i="2"/>
  <c r="O558" i="2"/>
  <c r="N558" i="2"/>
  <c r="G558" i="2"/>
  <c r="R557" i="2"/>
  <c r="Q557" i="2"/>
  <c r="P557" i="2"/>
  <c r="O557" i="2"/>
  <c r="N557" i="2"/>
  <c r="G557" i="2"/>
  <c r="R556" i="2"/>
  <c r="Q556" i="2"/>
  <c r="P556" i="2"/>
  <c r="O556" i="2"/>
  <c r="N556" i="2"/>
  <c r="G556" i="2"/>
  <c r="R555" i="2"/>
  <c r="Q555" i="2"/>
  <c r="P555" i="2"/>
  <c r="O555" i="2"/>
  <c r="N555" i="2"/>
  <c r="G555" i="2"/>
  <c r="R554" i="2"/>
  <c r="Q554" i="2"/>
  <c r="P554" i="2"/>
  <c r="O554" i="2"/>
  <c r="N554" i="2"/>
  <c r="G554" i="2"/>
  <c r="R553" i="2"/>
  <c r="Q553" i="2"/>
  <c r="P553" i="2"/>
  <c r="O553" i="2"/>
  <c r="N553" i="2"/>
  <c r="G553" i="2"/>
  <c r="R552" i="2"/>
  <c r="Q552" i="2"/>
  <c r="P552" i="2"/>
  <c r="O552" i="2"/>
  <c r="N552" i="2"/>
  <c r="G552" i="2"/>
  <c r="R551" i="2"/>
  <c r="Q551" i="2"/>
  <c r="P551" i="2"/>
  <c r="O551" i="2"/>
  <c r="N551" i="2"/>
  <c r="G551" i="2"/>
  <c r="R550" i="2"/>
  <c r="Q550" i="2"/>
  <c r="P550" i="2"/>
  <c r="O550" i="2"/>
  <c r="N550" i="2"/>
  <c r="G550" i="2"/>
  <c r="R549" i="2"/>
  <c r="Q549" i="2"/>
  <c r="P549" i="2"/>
  <c r="O549" i="2"/>
  <c r="N549" i="2"/>
  <c r="G549" i="2"/>
  <c r="R548" i="2"/>
  <c r="Q548" i="2"/>
  <c r="P548" i="2"/>
  <c r="O548" i="2"/>
  <c r="N548" i="2"/>
  <c r="G548" i="2"/>
  <c r="R547" i="2"/>
  <c r="Q547" i="2"/>
  <c r="P547" i="2"/>
  <c r="O547" i="2"/>
  <c r="N547" i="2"/>
  <c r="G547" i="2"/>
  <c r="R546" i="2"/>
  <c r="Q546" i="2"/>
  <c r="P546" i="2"/>
  <c r="O546" i="2"/>
  <c r="N546" i="2"/>
  <c r="G546" i="2"/>
  <c r="R545" i="2"/>
  <c r="Q545" i="2"/>
  <c r="P545" i="2"/>
  <c r="O545" i="2"/>
  <c r="N545" i="2"/>
  <c r="G545" i="2"/>
  <c r="R544" i="2"/>
  <c r="Q544" i="2"/>
  <c r="P544" i="2"/>
  <c r="O544" i="2"/>
  <c r="N544" i="2"/>
  <c r="G544" i="2"/>
  <c r="R543" i="2"/>
  <c r="Q543" i="2"/>
  <c r="P543" i="2"/>
  <c r="O543" i="2"/>
  <c r="N543" i="2"/>
  <c r="G543" i="2"/>
  <c r="R542" i="2"/>
  <c r="Q542" i="2"/>
  <c r="P542" i="2"/>
  <c r="O542" i="2"/>
  <c r="N542" i="2"/>
  <c r="G542" i="2"/>
  <c r="R541" i="2"/>
  <c r="Q541" i="2"/>
  <c r="P541" i="2"/>
  <c r="O541" i="2"/>
  <c r="N541" i="2"/>
  <c r="G541" i="2"/>
  <c r="R540" i="2"/>
  <c r="Q540" i="2"/>
  <c r="P540" i="2"/>
  <c r="O540" i="2"/>
  <c r="N540" i="2"/>
  <c r="G540" i="2"/>
  <c r="R539" i="2"/>
  <c r="Q539" i="2"/>
  <c r="P539" i="2"/>
  <c r="O539" i="2"/>
  <c r="N539" i="2"/>
  <c r="G539" i="2"/>
  <c r="R538" i="2"/>
  <c r="Q538" i="2"/>
  <c r="P538" i="2"/>
  <c r="O538" i="2"/>
  <c r="N538" i="2"/>
  <c r="G538" i="2"/>
  <c r="R537" i="2"/>
  <c r="Q537" i="2"/>
  <c r="P537" i="2"/>
  <c r="O537" i="2"/>
  <c r="N537" i="2"/>
  <c r="G537" i="2"/>
  <c r="R536" i="2"/>
  <c r="Q536" i="2"/>
  <c r="P536" i="2"/>
  <c r="O536" i="2"/>
  <c r="N536" i="2"/>
  <c r="G536" i="2"/>
  <c r="R535" i="2"/>
  <c r="Q535" i="2"/>
  <c r="P535" i="2"/>
  <c r="O535" i="2"/>
  <c r="N535" i="2"/>
  <c r="G535" i="2"/>
  <c r="R534" i="2"/>
  <c r="Q534" i="2"/>
  <c r="P534" i="2"/>
  <c r="O534" i="2"/>
  <c r="N534" i="2"/>
  <c r="G534" i="2"/>
  <c r="R533" i="2"/>
  <c r="Q533" i="2"/>
  <c r="P533" i="2"/>
  <c r="O533" i="2"/>
  <c r="N533" i="2"/>
  <c r="G533" i="2"/>
  <c r="R532" i="2"/>
  <c r="Q532" i="2"/>
  <c r="P532" i="2"/>
  <c r="O532" i="2"/>
  <c r="N532" i="2"/>
  <c r="G532" i="2"/>
  <c r="R531" i="2"/>
  <c r="Q531" i="2"/>
  <c r="P531" i="2"/>
  <c r="O531" i="2"/>
  <c r="N531" i="2"/>
  <c r="G531" i="2"/>
  <c r="R530" i="2"/>
  <c r="Q530" i="2"/>
  <c r="P530" i="2"/>
  <c r="O530" i="2"/>
  <c r="N530" i="2"/>
  <c r="G530" i="2"/>
  <c r="R529" i="2"/>
  <c r="Q529" i="2"/>
  <c r="P529" i="2"/>
  <c r="O529" i="2"/>
  <c r="N529" i="2"/>
  <c r="G529" i="2"/>
  <c r="R528" i="2"/>
  <c r="Q528" i="2"/>
  <c r="P528" i="2"/>
  <c r="O528" i="2"/>
  <c r="N528" i="2"/>
  <c r="G528" i="2"/>
  <c r="R527" i="2"/>
  <c r="Q527" i="2"/>
  <c r="P527" i="2"/>
  <c r="O527" i="2"/>
  <c r="N527" i="2"/>
  <c r="G527" i="2"/>
  <c r="R526" i="2"/>
  <c r="Q526" i="2"/>
  <c r="P526" i="2"/>
  <c r="O526" i="2"/>
  <c r="N526" i="2"/>
  <c r="G526" i="2"/>
  <c r="R525" i="2"/>
  <c r="Q525" i="2"/>
  <c r="P525" i="2"/>
  <c r="O525" i="2"/>
  <c r="N525" i="2"/>
  <c r="G525" i="2"/>
  <c r="R524" i="2"/>
  <c r="Q524" i="2"/>
  <c r="P524" i="2"/>
  <c r="O524" i="2"/>
  <c r="N524" i="2"/>
  <c r="G524" i="2"/>
  <c r="R523" i="2"/>
  <c r="Q523" i="2"/>
  <c r="P523" i="2"/>
  <c r="O523" i="2"/>
  <c r="N523" i="2"/>
  <c r="G523" i="2"/>
  <c r="R522" i="2"/>
  <c r="Q522" i="2"/>
  <c r="P522" i="2"/>
  <c r="O522" i="2"/>
  <c r="N522" i="2"/>
  <c r="G522" i="2"/>
  <c r="R521" i="2"/>
  <c r="Q521" i="2"/>
  <c r="P521" i="2"/>
  <c r="O521" i="2"/>
  <c r="N521" i="2"/>
  <c r="G521" i="2"/>
  <c r="R520" i="2"/>
  <c r="Q520" i="2"/>
  <c r="P520" i="2"/>
  <c r="O520" i="2"/>
  <c r="N520" i="2"/>
  <c r="G520" i="2"/>
  <c r="R519" i="2"/>
  <c r="Q519" i="2"/>
  <c r="P519" i="2"/>
  <c r="O519" i="2"/>
  <c r="N519" i="2"/>
  <c r="G519" i="2"/>
  <c r="R518" i="2"/>
  <c r="Q518" i="2"/>
  <c r="P518" i="2"/>
  <c r="O518" i="2"/>
  <c r="N518" i="2"/>
  <c r="G518" i="2"/>
  <c r="R517" i="2"/>
  <c r="Q517" i="2"/>
  <c r="P517" i="2"/>
  <c r="O517" i="2"/>
  <c r="N517" i="2"/>
  <c r="G517" i="2"/>
  <c r="R516" i="2"/>
  <c r="Q516" i="2"/>
  <c r="P516" i="2"/>
  <c r="O516" i="2"/>
  <c r="N516" i="2"/>
  <c r="G516" i="2"/>
  <c r="R515" i="2"/>
  <c r="Q515" i="2"/>
  <c r="P515" i="2"/>
  <c r="O515" i="2"/>
  <c r="N515" i="2"/>
  <c r="G515" i="2"/>
  <c r="R514" i="2"/>
  <c r="Q514" i="2"/>
  <c r="P514" i="2"/>
  <c r="O514" i="2"/>
  <c r="N514" i="2"/>
  <c r="G514" i="2"/>
  <c r="R513" i="2"/>
  <c r="Q513" i="2"/>
  <c r="P513" i="2"/>
  <c r="O513" i="2"/>
  <c r="N513" i="2"/>
  <c r="G513" i="2"/>
  <c r="R512" i="2"/>
  <c r="Q512" i="2"/>
  <c r="P512" i="2"/>
  <c r="O512" i="2"/>
  <c r="N512" i="2"/>
  <c r="G512" i="2"/>
  <c r="R511" i="2"/>
  <c r="Q511" i="2"/>
  <c r="P511" i="2"/>
  <c r="O511" i="2"/>
  <c r="N511" i="2"/>
  <c r="G511" i="2"/>
  <c r="R510" i="2"/>
  <c r="Q510" i="2"/>
  <c r="P510" i="2"/>
  <c r="O510" i="2"/>
  <c r="N510" i="2"/>
  <c r="G510" i="2"/>
  <c r="R509" i="2"/>
  <c r="Q509" i="2"/>
  <c r="P509" i="2"/>
  <c r="O509" i="2"/>
  <c r="N509" i="2"/>
  <c r="G509" i="2"/>
  <c r="R508" i="2"/>
  <c r="Q508" i="2"/>
  <c r="P508" i="2"/>
  <c r="O508" i="2"/>
  <c r="N508" i="2"/>
  <c r="G508" i="2"/>
  <c r="R507" i="2"/>
  <c r="Q507" i="2"/>
  <c r="P507" i="2"/>
  <c r="O507" i="2"/>
  <c r="N507" i="2"/>
  <c r="G507" i="2"/>
  <c r="R506" i="2"/>
  <c r="Q506" i="2"/>
  <c r="P506" i="2"/>
  <c r="O506" i="2"/>
  <c r="N506" i="2"/>
  <c r="G506" i="2"/>
  <c r="R505" i="2"/>
  <c r="Q505" i="2"/>
  <c r="P505" i="2"/>
  <c r="O505" i="2"/>
  <c r="N505" i="2"/>
  <c r="G505" i="2"/>
  <c r="R504" i="2"/>
  <c r="Q504" i="2"/>
  <c r="P504" i="2"/>
  <c r="O504" i="2"/>
  <c r="N504" i="2"/>
  <c r="G504" i="2"/>
  <c r="R503" i="2"/>
  <c r="Q503" i="2"/>
  <c r="P503" i="2"/>
  <c r="O503" i="2"/>
  <c r="N503" i="2"/>
  <c r="G503" i="2"/>
  <c r="R502" i="2"/>
  <c r="Q502" i="2"/>
  <c r="P502" i="2"/>
  <c r="O502" i="2"/>
  <c r="N502" i="2"/>
  <c r="G502" i="2"/>
  <c r="R501" i="2"/>
  <c r="Q501" i="2"/>
  <c r="P501" i="2"/>
  <c r="O501" i="2"/>
  <c r="N501" i="2"/>
  <c r="G501" i="2"/>
  <c r="R500" i="2"/>
  <c r="Q500" i="2"/>
  <c r="P500" i="2"/>
  <c r="O500" i="2"/>
  <c r="N500" i="2"/>
  <c r="G500" i="2"/>
  <c r="R499" i="2"/>
  <c r="Q499" i="2"/>
  <c r="P499" i="2"/>
  <c r="O499" i="2"/>
  <c r="N499" i="2"/>
  <c r="G499" i="2"/>
  <c r="R498" i="2"/>
  <c r="Q498" i="2"/>
  <c r="P498" i="2"/>
  <c r="O498" i="2"/>
  <c r="N498" i="2"/>
  <c r="G498" i="2"/>
  <c r="R497" i="2"/>
  <c r="Q497" i="2"/>
  <c r="P497" i="2"/>
  <c r="O497" i="2"/>
  <c r="N497" i="2"/>
  <c r="G497" i="2"/>
  <c r="R496" i="2"/>
  <c r="Q496" i="2"/>
  <c r="P496" i="2"/>
  <c r="O496" i="2"/>
  <c r="N496" i="2"/>
  <c r="G496" i="2"/>
  <c r="R495" i="2"/>
  <c r="Q495" i="2"/>
  <c r="P495" i="2"/>
  <c r="O495" i="2"/>
  <c r="N495" i="2"/>
  <c r="G495" i="2"/>
  <c r="R494" i="2"/>
  <c r="Q494" i="2"/>
  <c r="P494" i="2"/>
  <c r="O494" i="2"/>
  <c r="N494" i="2"/>
  <c r="G494" i="2"/>
  <c r="R493" i="2"/>
  <c r="Q493" i="2"/>
  <c r="P493" i="2"/>
  <c r="O493" i="2"/>
  <c r="N493" i="2"/>
  <c r="G493" i="2"/>
  <c r="R492" i="2"/>
  <c r="Q492" i="2"/>
  <c r="P492" i="2"/>
  <c r="O492" i="2"/>
  <c r="N492" i="2"/>
  <c r="G492" i="2"/>
  <c r="R491" i="2"/>
  <c r="Q491" i="2"/>
  <c r="P491" i="2"/>
  <c r="O491" i="2"/>
  <c r="N491" i="2"/>
  <c r="G491" i="2"/>
  <c r="R490" i="2"/>
  <c r="Q490" i="2"/>
  <c r="P490" i="2"/>
  <c r="O490" i="2"/>
  <c r="N490" i="2"/>
  <c r="G490" i="2"/>
  <c r="R489" i="2"/>
  <c r="Q489" i="2"/>
  <c r="P489" i="2"/>
  <c r="O489" i="2"/>
  <c r="N489" i="2"/>
  <c r="G489" i="2"/>
  <c r="R488" i="2"/>
  <c r="Q488" i="2"/>
  <c r="P488" i="2"/>
  <c r="O488" i="2"/>
  <c r="N488" i="2"/>
  <c r="G488" i="2"/>
  <c r="R487" i="2"/>
  <c r="Q487" i="2"/>
  <c r="P487" i="2"/>
  <c r="O487" i="2"/>
  <c r="N487" i="2"/>
  <c r="G487" i="2"/>
  <c r="R486" i="2"/>
  <c r="Q486" i="2"/>
  <c r="P486" i="2"/>
  <c r="O486" i="2"/>
  <c r="N486" i="2"/>
  <c r="G486" i="2"/>
  <c r="R485" i="2"/>
  <c r="Q485" i="2"/>
  <c r="P485" i="2"/>
  <c r="O485" i="2"/>
  <c r="N485" i="2"/>
  <c r="G485" i="2"/>
  <c r="R484" i="2"/>
  <c r="Q484" i="2"/>
  <c r="P484" i="2"/>
  <c r="O484" i="2"/>
  <c r="N484" i="2"/>
  <c r="G484" i="2"/>
  <c r="R483" i="2"/>
  <c r="Q483" i="2"/>
  <c r="P483" i="2"/>
  <c r="O483" i="2"/>
  <c r="N483" i="2"/>
  <c r="G483" i="2"/>
  <c r="R482" i="2"/>
  <c r="Q482" i="2"/>
  <c r="P482" i="2"/>
  <c r="O482" i="2"/>
  <c r="N482" i="2"/>
  <c r="G482" i="2"/>
  <c r="R481" i="2"/>
  <c r="Q481" i="2"/>
  <c r="P481" i="2"/>
  <c r="O481" i="2"/>
  <c r="N481" i="2"/>
  <c r="G481" i="2"/>
  <c r="R480" i="2"/>
  <c r="Q480" i="2"/>
  <c r="P480" i="2"/>
  <c r="O480" i="2"/>
  <c r="N480" i="2"/>
  <c r="G480" i="2"/>
  <c r="R479" i="2"/>
  <c r="Q479" i="2"/>
  <c r="P479" i="2"/>
  <c r="O479" i="2"/>
  <c r="N479" i="2"/>
  <c r="G479" i="2"/>
  <c r="R478" i="2"/>
  <c r="Q478" i="2"/>
  <c r="P478" i="2"/>
  <c r="O478" i="2"/>
  <c r="N478" i="2"/>
  <c r="G478" i="2"/>
  <c r="R477" i="2"/>
  <c r="Q477" i="2"/>
  <c r="P477" i="2"/>
  <c r="O477" i="2"/>
  <c r="N477" i="2"/>
  <c r="G477" i="2"/>
  <c r="R476" i="2"/>
  <c r="Q476" i="2"/>
  <c r="P476" i="2"/>
  <c r="O476" i="2"/>
  <c r="N476" i="2"/>
  <c r="G476" i="2"/>
  <c r="R475" i="2"/>
  <c r="Q475" i="2"/>
  <c r="P475" i="2"/>
  <c r="O475" i="2"/>
  <c r="N475" i="2"/>
  <c r="G475" i="2"/>
  <c r="R474" i="2"/>
  <c r="Q474" i="2"/>
  <c r="P474" i="2"/>
  <c r="O474" i="2"/>
  <c r="N474" i="2"/>
  <c r="G474" i="2"/>
  <c r="R473" i="2"/>
  <c r="Q473" i="2"/>
  <c r="P473" i="2"/>
  <c r="O473" i="2"/>
  <c r="N473" i="2"/>
  <c r="G473" i="2"/>
  <c r="R472" i="2"/>
  <c r="Q472" i="2"/>
  <c r="P472" i="2"/>
  <c r="O472" i="2"/>
  <c r="N472" i="2"/>
  <c r="G472" i="2"/>
  <c r="R471" i="2"/>
  <c r="Q471" i="2"/>
  <c r="P471" i="2"/>
  <c r="O471" i="2"/>
  <c r="N471" i="2"/>
  <c r="G471" i="2"/>
  <c r="R470" i="2"/>
  <c r="Q470" i="2"/>
  <c r="P470" i="2"/>
  <c r="O470" i="2"/>
  <c r="N470" i="2"/>
  <c r="G470" i="2"/>
  <c r="R469" i="2"/>
  <c r="Q469" i="2"/>
  <c r="P469" i="2"/>
  <c r="O469" i="2"/>
  <c r="N469" i="2"/>
  <c r="G469" i="2"/>
  <c r="R468" i="2"/>
  <c r="Q468" i="2"/>
  <c r="P468" i="2"/>
  <c r="O468" i="2"/>
  <c r="N468" i="2"/>
  <c r="G468" i="2"/>
  <c r="R467" i="2"/>
  <c r="Q467" i="2"/>
  <c r="P467" i="2"/>
  <c r="O467" i="2"/>
  <c r="N467" i="2"/>
  <c r="G467" i="2"/>
  <c r="R466" i="2"/>
  <c r="Q466" i="2"/>
  <c r="P466" i="2"/>
  <c r="O466" i="2"/>
  <c r="N466" i="2"/>
  <c r="G466" i="2"/>
  <c r="R465" i="2"/>
  <c r="Q465" i="2"/>
  <c r="P465" i="2"/>
  <c r="O465" i="2"/>
  <c r="N465" i="2"/>
  <c r="G465" i="2"/>
  <c r="R464" i="2"/>
  <c r="Q464" i="2"/>
  <c r="P464" i="2"/>
  <c r="O464" i="2"/>
  <c r="N464" i="2"/>
  <c r="G464" i="2"/>
  <c r="R463" i="2"/>
  <c r="Q463" i="2"/>
  <c r="P463" i="2"/>
  <c r="O463" i="2"/>
  <c r="N463" i="2"/>
  <c r="G463" i="2"/>
  <c r="R462" i="2"/>
  <c r="Q462" i="2"/>
  <c r="P462" i="2"/>
  <c r="O462" i="2"/>
  <c r="N462" i="2"/>
  <c r="G462" i="2"/>
  <c r="R461" i="2"/>
  <c r="Q461" i="2"/>
  <c r="P461" i="2"/>
  <c r="O461" i="2"/>
  <c r="N461" i="2"/>
  <c r="G461" i="2"/>
  <c r="R460" i="2"/>
  <c r="Q460" i="2"/>
  <c r="P460" i="2"/>
  <c r="O460" i="2"/>
  <c r="N460" i="2"/>
  <c r="G460" i="2"/>
  <c r="R459" i="2"/>
  <c r="Q459" i="2"/>
  <c r="P459" i="2"/>
  <c r="O459" i="2"/>
  <c r="N459" i="2"/>
  <c r="G459" i="2"/>
  <c r="R458" i="2"/>
  <c r="Q458" i="2"/>
  <c r="P458" i="2"/>
  <c r="O458" i="2"/>
  <c r="N458" i="2"/>
  <c r="G458" i="2"/>
  <c r="R457" i="2"/>
  <c r="Q457" i="2"/>
  <c r="P457" i="2"/>
  <c r="O457" i="2"/>
  <c r="N457" i="2"/>
  <c r="G457" i="2"/>
  <c r="R456" i="2"/>
  <c r="Q456" i="2"/>
  <c r="P456" i="2"/>
  <c r="O456" i="2"/>
  <c r="N456" i="2"/>
  <c r="G456" i="2"/>
  <c r="R455" i="2"/>
  <c r="Q455" i="2"/>
  <c r="P455" i="2"/>
  <c r="O455" i="2"/>
  <c r="N455" i="2"/>
  <c r="G455" i="2"/>
  <c r="R454" i="2"/>
  <c r="Q454" i="2"/>
  <c r="P454" i="2"/>
  <c r="O454" i="2"/>
  <c r="N454" i="2"/>
  <c r="G454" i="2"/>
  <c r="R453" i="2"/>
  <c r="Q453" i="2"/>
  <c r="P453" i="2"/>
  <c r="O453" i="2"/>
  <c r="N453" i="2"/>
  <c r="G453" i="2"/>
  <c r="R452" i="2"/>
  <c r="Q452" i="2"/>
  <c r="P452" i="2"/>
  <c r="O452" i="2"/>
  <c r="N452" i="2"/>
  <c r="G452" i="2"/>
  <c r="R451" i="2"/>
  <c r="Q451" i="2"/>
  <c r="P451" i="2"/>
  <c r="O451" i="2"/>
  <c r="N451" i="2"/>
  <c r="G451" i="2"/>
  <c r="R450" i="2"/>
  <c r="Q450" i="2"/>
  <c r="P450" i="2"/>
  <c r="O450" i="2"/>
  <c r="N450" i="2"/>
  <c r="G450" i="2"/>
  <c r="R449" i="2"/>
  <c r="Q449" i="2"/>
  <c r="P449" i="2"/>
  <c r="O449" i="2"/>
  <c r="N449" i="2"/>
  <c r="G449" i="2"/>
  <c r="R448" i="2"/>
  <c r="Q448" i="2"/>
  <c r="P448" i="2"/>
  <c r="O448" i="2"/>
  <c r="N448" i="2"/>
  <c r="G448" i="2"/>
  <c r="R447" i="2"/>
  <c r="Q447" i="2"/>
  <c r="P447" i="2"/>
  <c r="O447" i="2"/>
  <c r="N447" i="2"/>
  <c r="G447" i="2"/>
  <c r="R446" i="2"/>
  <c r="Q446" i="2"/>
  <c r="P446" i="2"/>
  <c r="O446" i="2"/>
  <c r="N446" i="2"/>
  <c r="G446" i="2"/>
  <c r="R445" i="2"/>
  <c r="Q445" i="2"/>
  <c r="P445" i="2"/>
  <c r="O445" i="2"/>
  <c r="N445" i="2"/>
  <c r="G445" i="2"/>
  <c r="R444" i="2"/>
  <c r="Q444" i="2"/>
  <c r="P444" i="2"/>
  <c r="O444" i="2"/>
  <c r="N444" i="2"/>
  <c r="G444" i="2"/>
  <c r="R443" i="2"/>
  <c r="Q443" i="2"/>
  <c r="P443" i="2"/>
  <c r="O443" i="2"/>
  <c r="N443" i="2"/>
  <c r="G443" i="2"/>
  <c r="R442" i="2"/>
  <c r="Q442" i="2"/>
  <c r="P442" i="2"/>
  <c r="O442" i="2"/>
  <c r="N442" i="2"/>
  <c r="G442" i="2"/>
  <c r="R441" i="2"/>
  <c r="Q441" i="2"/>
  <c r="P441" i="2"/>
  <c r="O441" i="2"/>
  <c r="N441" i="2"/>
  <c r="G441" i="2"/>
  <c r="R440" i="2"/>
  <c r="Q440" i="2"/>
  <c r="P440" i="2"/>
  <c r="O440" i="2"/>
  <c r="N440" i="2"/>
  <c r="G440" i="2"/>
  <c r="R439" i="2"/>
  <c r="Q439" i="2"/>
  <c r="P439" i="2"/>
  <c r="O439" i="2"/>
  <c r="N439" i="2"/>
  <c r="G439" i="2"/>
  <c r="R438" i="2"/>
  <c r="Q438" i="2"/>
  <c r="P438" i="2"/>
  <c r="O438" i="2"/>
  <c r="N438" i="2"/>
  <c r="G438" i="2"/>
  <c r="R437" i="2"/>
  <c r="Q437" i="2"/>
  <c r="P437" i="2"/>
  <c r="O437" i="2"/>
  <c r="N437" i="2"/>
  <c r="G437" i="2"/>
  <c r="R436" i="2"/>
  <c r="Q436" i="2"/>
  <c r="P436" i="2"/>
  <c r="O436" i="2"/>
  <c r="N436" i="2"/>
  <c r="G436" i="2"/>
  <c r="R435" i="2"/>
  <c r="Q435" i="2"/>
  <c r="P435" i="2"/>
  <c r="O435" i="2"/>
  <c r="N435" i="2"/>
  <c r="G435" i="2"/>
  <c r="R434" i="2"/>
  <c r="Q434" i="2"/>
  <c r="P434" i="2"/>
  <c r="O434" i="2"/>
  <c r="N434" i="2"/>
  <c r="G434" i="2"/>
  <c r="R433" i="2"/>
  <c r="Q433" i="2"/>
  <c r="P433" i="2"/>
  <c r="O433" i="2"/>
  <c r="N433" i="2"/>
  <c r="G433" i="2"/>
  <c r="R432" i="2"/>
  <c r="Q432" i="2"/>
  <c r="P432" i="2"/>
  <c r="O432" i="2"/>
  <c r="N432" i="2"/>
  <c r="G432" i="2"/>
  <c r="R431" i="2"/>
  <c r="Q431" i="2"/>
  <c r="P431" i="2"/>
  <c r="O431" i="2"/>
  <c r="N431" i="2"/>
  <c r="G431" i="2"/>
  <c r="R430" i="2"/>
  <c r="Q430" i="2"/>
  <c r="P430" i="2"/>
  <c r="O430" i="2"/>
  <c r="N430" i="2"/>
  <c r="G430" i="2"/>
  <c r="R429" i="2"/>
  <c r="Q429" i="2"/>
  <c r="P429" i="2"/>
  <c r="O429" i="2"/>
  <c r="N429" i="2"/>
  <c r="G429" i="2"/>
  <c r="R428" i="2"/>
  <c r="Q428" i="2"/>
  <c r="P428" i="2"/>
  <c r="O428" i="2"/>
  <c r="N428" i="2"/>
  <c r="G428" i="2"/>
  <c r="R427" i="2"/>
  <c r="Q427" i="2"/>
  <c r="P427" i="2"/>
  <c r="O427" i="2"/>
  <c r="N427" i="2"/>
  <c r="G427" i="2"/>
  <c r="R426" i="2"/>
  <c r="Q426" i="2"/>
  <c r="P426" i="2"/>
  <c r="O426" i="2"/>
  <c r="N426" i="2"/>
  <c r="G426" i="2"/>
  <c r="R425" i="2"/>
  <c r="Q425" i="2"/>
  <c r="P425" i="2"/>
  <c r="O425" i="2"/>
  <c r="N425" i="2"/>
  <c r="G425" i="2"/>
  <c r="R424" i="2"/>
  <c r="Q424" i="2"/>
  <c r="P424" i="2"/>
  <c r="O424" i="2"/>
  <c r="N424" i="2"/>
  <c r="G424" i="2"/>
  <c r="R423" i="2"/>
  <c r="Q423" i="2"/>
  <c r="P423" i="2"/>
  <c r="O423" i="2"/>
  <c r="N423" i="2"/>
  <c r="G423" i="2"/>
  <c r="R422" i="2"/>
  <c r="Q422" i="2"/>
  <c r="P422" i="2"/>
  <c r="O422" i="2"/>
  <c r="N422" i="2"/>
  <c r="G422" i="2"/>
  <c r="R421" i="2"/>
  <c r="Q421" i="2"/>
  <c r="P421" i="2"/>
  <c r="O421" i="2"/>
  <c r="N421" i="2"/>
  <c r="G421" i="2"/>
  <c r="R420" i="2"/>
  <c r="Q420" i="2"/>
  <c r="P420" i="2"/>
  <c r="O420" i="2"/>
  <c r="N420" i="2"/>
  <c r="G420" i="2"/>
  <c r="R419" i="2"/>
  <c r="Q419" i="2"/>
  <c r="P419" i="2"/>
  <c r="O419" i="2"/>
  <c r="N419" i="2"/>
  <c r="G419" i="2"/>
  <c r="R418" i="2"/>
  <c r="Q418" i="2"/>
  <c r="P418" i="2"/>
  <c r="O418" i="2"/>
  <c r="N418" i="2"/>
  <c r="G418" i="2"/>
  <c r="R417" i="2"/>
  <c r="Q417" i="2"/>
  <c r="P417" i="2"/>
  <c r="O417" i="2"/>
  <c r="N417" i="2"/>
  <c r="G417" i="2"/>
  <c r="R416" i="2"/>
  <c r="Q416" i="2"/>
  <c r="P416" i="2"/>
  <c r="O416" i="2"/>
  <c r="N416" i="2"/>
  <c r="G416" i="2"/>
  <c r="R415" i="2"/>
  <c r="Q415" i="2"/>
  <c r="P415" i="2"/>
  <c r="O415" i="2"/>
  <c r="N415" i="2"/>
  <c r="G415" i="2"/>
  <c r="R414" i="2"/>
  <c r="Q414" i="2"/>
  <c r="P414" i="2"/>
  <c r="O414" i="2"/>
  <c r="N414" i="2"/>
  <c r="G414" i="2"/>
  <c r="R413" i="2"/>
  <c r="Q413" i="2"/>
  <c r="P413" i="2"/>
  <c r="O413" i="2"/>
  <c r="N413" i="2"/>
  <c r="G413" i="2"/>
  <c r="R412" i="2"/>
  <c r="Q412" i="2"/>
  <c r="P412" i="2"/>
  <c r="O412" i="2"/>
  <c r="N412" i="2"/>
  <c r="G412" i="2"/>
  <c r="R411" i="2"/>
  <c r="Q411" i="2"/>
  <c r="P411" i="2"/>
  <c r="O411" i="2"/>
  <c r="N411" i="2"/>
  <c r="G411" i="2"/>
  <c r="R410" i="2"/>
  <c r="Q410" i="2"/>
  <c r="P410" i="2"/>
  <c r="O410" i="2"/>
  <c r="N410" i="2"/>
  <c r="G410" i="2"/>
  <c r="R409" i="2"/>
  <c r="Q409" i="2"/>
  <c r="P409" i="2"/>
  <c r="O409" i="2"/>
  <c r="N409" i="2"/>
  <c r="G409" i="2"/>
  <c r="R408" i="2"/>
  <c r="Q408" i="2"/>
  <c r="P408" i="2"/>
  <c r="O408" i="2"/>
  <c r="N408" i="2"/>
  <c r="G408" i="2"/>
  <c r="R407" i="2"/>
  <c r="Q407" i="2"/>
  <c r="P407" i="2"/>
  <c r="O407" i="2"/>
  <c r="N407" i="2"/>
  <c r="G407" i="2"/>
  <c r="R406" i="2"/>
  <c r="Q406" i="2"/>
  <c r="P406" i="2"/>
  <c r="O406" i="2"/>
  <c r="N406" i="2"/>
  <c r="G406" i="2"/>
  <c r="R405" i="2"/>
  <c r="Q405" i="2"/>
  <c r="P405" i="2"/>
  <c r="O405" i="2"/>
  <c r="N405" i="2"/>
  <c r="G405" i="2"/>
  <c r="R404" i="2"/>
  <c r="Q404" i="2"/>
  <c r="P404" i="2"/>
  <c r="O404" i="2"/>
  <c r="N404" i="2"/>
  <c r="G404" i="2"/>
  <c r="R403" i="2"/>
  <c r="Q403" i="2"/>
  <c r="P403" i="2"/>
  <c r="O403" i="2"/>
  <c r="N403" i="2"/>
  <c r="G403" i="2"/>
  <c r="R402" i="2"/>
  <c r="Q402" i="2"/>
  <c r="P402" i="2"/>
  <c r="O402" i="2"/>
  <c r="N402" i="2"/>
  <c r="G402" i="2"/>
  <c r="R401" i="2"/>
  <c r="Q401" i="2"/>
  <c r="P401" i="2"/>
  <c r="O401" i="2"/>
  <c r="N401" i="2"/>
  <c r="G401" i="2"/>
  <c r="R400" i="2"/>
  <c r="Q400" i="2"/>
  <c r="P400" i="2"/>
  <c r="O400" i="2"/>
  <c r="N400" i="2"/>
  <c r="G400" i="2"/>
  <c r="R399" i="2"/>
  <c r="Q399" i="2"/>
  <c r="P399" i="2"/>
  <c r="O399" i="2"/>
  <c r="N399" i="2"/>
  <c r="G399" i="2"/>
  <c r="R398" i="2"/>
  <c r="Q398" i="2"/>
  <c r="P398" i="2"/>
  <c r="O398" i="2"/>
  <c r="N398" i="2"/>
  <c r="G398" i="2"/>
  <c r="R397" i="2"/>
  <c r="Q397" i="2"/>
  <c r="P397" i="2"/>
  <c r="O397" i="2"/>
  <c r="N397" i="2"/>
  <c r="G397" i="2"/>
  <c r="R396" i="2"/>
  <c r="Q396" i="2"/>
  <c r="P396" i="2"/>
  <c r="O396" i="2"/>
  <c r="N396" i="2"/>
  <c r="G396" i="2"/>
  <c r="R395" i="2"/>
  <c r="Q395" i="2"/>
  <c r="P395" i="2"/>
  <c r="O395" i="2"/>
  <c r="N395" i="2"/>
  <c r="G395" i="2"/>
  <c r="R394" i="2"/>
  <c r="Q394" i="2"/>
  <c r="P394" i="2"/>
  <c r="O394" i="2"/>
  <c r="N394" i="2"/>
  <c r="G394" i="2"/>
  <c r="R393" i="2"/>
  <c r="Q393" i="2"/>
  <c r="P393" i="2"/>
  <c r="O393" i="2"/>
  <c r="N393" i="2"/>
  <c r="G393" i="2"/>
  <c r="R392" i="2"/>
  <c r="Q392" i="2"/>
  <c r="P392" i="2"/>
  <c r="O392" i="2"/>
  <c r="N392" i="2"/>
  <c r="G392" i="2"/>
  <c r="R391" i="2"/>
  <c r="Q391" i="2"/>
  <c r="P391" i="2"/>
  <c r="O391" i="2"/>
  <c r="N391" i="2"/>
  <c r="G391" i="2"/>
  <c r="R390" i="2"/>
  <c r="Q390" i="2"/>
  <c r="P390" i="2"/>
  <c r="O390" i="2"/>
  <c r="N390" i="2"/>
  <c r="G390" i="2"/>
  <c r="R389" i="2"/>
  <c r="Q389" i="2"/>
  <c r="P389" i="2"/>
  <c r="O389" i="2"/>
  <c r="N389" i="2"/>
  <c r="G389" i="2"/>
  <c r="R388" i="2"/>
  <c r="Q388" i="2"/>
  <c r="P388" i="2"/>
  <c r="O388" i="2"/>
  <c r="N388" i="2"/>
  <c r="G388" i="2"/>
  <c r="R387" i="2"/>
  <c r="Q387" i="2"/>
  <c r="P387" i="2"/>
  <c r="O387" i="2"/>
  <c r="N387" i="2"/>
  <c r="G387" i="2"/>
  <c r="R386" i="2"/>
  <c r="Q386" i="2"/>
  <c r="P386" i="2"/>
  <c r="O386" i="2"/>
  <c r="N386" i="2"/>
  <c r="G386" i="2"/>
  <c r="R385" i="2"/>
  <c r="Q385" i="2"/>
  <c r="P385" i="2"/>
  <c r="O385" i="2"/>
  <c r="N385" i="2"/>
  <c r="G385" i="2"/>
  <c r="R384" i="2"/>
  <c r="Q384" i="2"/>
  <c r="P384" i="2"/>
  <c r="O384" i="2"/>
  <c r="N384" i="2"/>
  <c r="G384" i="2"/>
  <c r="R383" i="2"/>
  <c r="Q383" i="2"/>
  <c r="P383" i="2"/>
  <c r="O383" i="2"/>
  <c r="N383" i="2"/>
  <c r="G383" i="2"/>
  <c r="R382" i="2"/>
  <c r="Q382" i="2"/>
  <c r="P382" i="2"/>
  <c r="O382" i="2"/>
  <c r="N382" i="2"/>
  <c r="G382" i="2"/>
  <c r="R381" i="2"/>
  <c r="Q381" i="2"/>
  <c r="P381" i="2"/>
  <c r="O381" i="2"/>
  <c r="N381" i="2"/>
  <c r="G381" i="2"/>
  <c r="R380" i="2"/>
  <c r="Q380" i="2"/>
  <c r="P380" i="2"/>
  <c r="O380" i="2"/>
  <c r="N380" i="2"/>
  <c r="G380" i="2"/>
  <c r="R379" i="2"/>
  <c r="Q379" i="2"/>
  <c r="P379" i="2"/>
  <c r="O379" i="2"/>
  <c r="N379" i="2"/>
  <c r="G379" i="2"/>
  <c r="R378" i="2"/>
  <c r="Q378" i="2"/>
  <c r="P378" i="2"/>
  <c r="O378" i="2"/>
  <c r="N378" i="2"/>
  <c r="G378" i="2"/>
  <c r="R377" i="2"/>
  <c r="Q377" i="2"/>
  <c r="P377" i="2"/>
  <c r="O377" i="2"/>
  <c r="N377" i="2"/>
  <c r="G377" i="2"/>
  <c r="R376" i="2"/>
  <c r="Q376" i="2"/>
  <c r="P376" i="2"/>
  <c r="O376" i="2"/>
  <c r="N376" i="2"/>
  <c r="G376" i="2"/>
  <c r="R375" i="2"/>
  <c r="Q375" i="2"/>
  <c r="P375" i="2"/>
  <c r="O375" i="2"/>
  <c r="N375" i="2"/>
  <c r="G375" i="2"/>
  <c r="R374" i="2"/>
  <c r="Q374" i="2"/>
  <c r="P374" i="2"/>
  <c r="O374" i="2"/>
  <c r="N374" i="2"/>
  <c r="G374" i="2"/>
  <c r="R373" i="2"/>
  <c r="Q373" i="2"/>
  <c r="P373" i="2"/>
  <c r="O373" i="2"/>
  <c r="N373" i="2"/>
  <c r="G373" i="2"/>
  <c r="R372" i="2"/>
  <c r="Q372" i="2"/>
  <c r="P372" i="2"/>
  <c r="O372" i="2"/>
  <c r="N372" i="2"/>
  <c r="G372" i="2"/>
  <c r="R371" i="2"/>
  <c r="Q371" i="2"/>
  <c r="P371" i="2"/>
  <c r="O371" i="2"/>
  <c r="N371" i="2"/>
  <c r="G371" i="2"/>
  <c r="R370" i="2"/>
  <c r="Q370" i="2"/>
  <c r="P370" i="2"/>
  <c r="O370" i="2"/>
  <c r="N370" i="2"/>
  <c r="G370" i="2"/>
  <c r="R369" i="2"/>
  <c r="Q369" i="2"/>
  <c r="P369" i="2"/>
  <c r="O369" i="2"/>
  <c r="N369" i="2"/>
  <c r="G369" i="2"/>
  <c r="R368" i="2"/>
  <c r="Q368" i="2"/>
  <c r="P368" i="2"/>
  <c r="O368" i="2"/>
  <c r="N368" i="2"/>
  <c r="G368" i="2"/>
  <c r="R367" i="2"/>
  <c r="Q367" i="2"/>
  <c r="P367" i="2"/>
  <c r="O367" i="2"/>
  <c r="N367" i="2"/>
  <c r="G367" i="2"/>
  <c r="R366" i="2"/>
  <c r="Q366" i="2"/>
  <c r="P366" i="2"/>
  <c r="O366" i="2"/>
  <c r="N366" i="2"/>
  <c r="G366" i="2"/>
  <c r="R365" i="2"/>
  <c r="Q365" i="2"/>
  <c r="P365" i="2"/>
  <c r="O365" i="2"/>
  <c r="N365" i="2"/>
  <c r="G365" i="2"/>
  <c r="R364" i="2"/>
  <c r="Q364" i="2"/>
  <c r="P364" i="2"/>
  <c r="O364" i="2"/>
  <c r="N364" i="2"/>
  <c r="G364" i="2"/>
  <c r="R363" i="2"/>
  <c r="Q363" i="2"/>
  <c r="P363" i="2"/>
  <c r="O363" i="2"/>
  <c r="N363" i="2"/>
  <c r="G363" i="2"/>
  <c r="R362" i="2"/>
  <c r="Q362" i="2"/>
  <c r="P362" i="2"/>
  <c r="O362" i="2"/>
  <c r="N362" i="2"/>
  <c r="G362" i="2"/>
  <c r="R361" i="2"/>
  <c r="Q361" i="2"/>
  <c r="P361" i="2"/>
  <c r="O361" i="2"/>
  <c r="N361" i="2"/>
  <c r="G361" i="2"/>
  <c r="R360" i="2"/>
  <c r="Q360" i="2"/>
  <c r="P360" i="2"/>
  <c r="O360" i="2"/>
  <c r="N360" i="2"/>
  <c r="G360" i="2"/>
  <c r="R359" i="2"/>
  <c r="Q359" i="2"/>
  <c r="P359" i="2"/>
  <c r="O359" i="2"/>
  <c r="N359" i="2"/>
  <c r="G359" i="2"/>
  <c r="R358" i="2"/>
  <c r="Q358" i="2"/>
  <c r="P358" i="2"/>
  <c r="O358" i="2"/>
  <c r="N358" i="2"/>
  <c r="G358" i="2"/>
  <c r="R357" i="2"/>
  <c r="Q357" i="2"/>
  <c r="P357" i="2"/>
  <c r="O357" i="2"/>
  <c r="N357" i="2"/>
  <c r="G357" i="2"/>
  <c r="R356" i="2"/>
  <c r="Q356" i="2"/>
  <c r="P356" i="2"/>
  <c r="O356" i="2"/>
  <c r="N356" i="2"/>
  <c r="G356" i="2"/>
  <c r="R355" i="2"/>
  <c r="Q355" i="2"/>
  <c r="P355" i="2"/>
  <c r="O355" i="2"/>
  <c r="N355" i="2"/>
  <c r="G355" i="2"/>
  <c r="R354" i="2"/>
  <c r="Q354" i="2"/>
  <c r="P354" i="2"/>
  <c r="O354" i="2"/>
  <c r="N354" i="2"/>
  <c r="G354" i="2"/>
  <c r="R353" i="2"/>
  <c r="Q353" i="2"/>
  <c r="P353" i="2"/>
  <c r="O353" i="2"/>
  <c r="N353" i="2"/>
  <c r="G353" i="2"/>
  <c r="R352" i="2"/>
  <c r="Q352" i="2"/>
  <c r="P352" i="2"/>
  <c r="O352" i="2"/>
  <c r="N352" i="2"/>
  <c r="G352" i="2"/>
  <c r="R351" i="2"/>
  <c r="Q351" i="2"/>
  <c r="P351" i="2"/>
  <c r="O351" i="2"/>
  <c r="N351" i="2"/>
  <c r="G351" i="2"/>
  <c r="R350" i="2"/>
  <c r="Q350" i="2"/>
  <c r="P350" i="2"/>
  <c r="O350" i="2"/>
  <c r="N350" i="2"/>
  <c r="G350" i="2"/>
  <c r="R349" i="2"/>
  <c r="Q349" i="2"/>
  <c r="P349" i="2"/>
  <c r="O349" i="2"/>
  <c r="N349" i="2"/>
  <c r="G349" i="2"/>
  <c r="R348" i="2"/>
  <c r="Q348" i="2"/>
  <c r="P348" i="2"/>
  <c r="O348" i="2"/>
  <c r="N348" i="2"/>
  <c r="G348" i="2"/>
  <c r="R347" i="2"/>
  <c r="Q347" i="2"/>
  <c r="P347" i="2"/>
  <c r="O347" i="2"/>
  <c r="N347" i="2"/>
  <c r="G347" i="2"/>
  <c r="R346" i="2"/>
  <c r="Q346" i="2"/>
  <c r="P346" i="2"/>
  <c r="O346" i="2"/>
  <c r="N346" i="2"/>
  <c r="G346" i="2"/>
  <c r="R345" i="2"/>
  <c r="Q345" i="2"/>
  <c r="P345" i="2"/>
  <c r="O345" i="2"/>
  <c r="N345" i="2"/>
  <c r="G345" i="2"/>
  <c r="R344" i="2"/>
  <c r="Q344" i="2"/>
  <c r="P344" i="2"/>
  <c r="O344" i="2"/>
  <c r="N344" i="2"/>
  <c r="G344" i="2"/>
  <c r="R343" i="2"/>
  <c r="Q343" i="2"/>
  <c r="P343" i="2"/>
  <c r="O343" i="2"/>
  <c r="N343" i="2"/>
  <c r="G343" i="2"/>
  <c r="R342" i="2"/>
  <c r="Q342" i="2"/>
  <c r="P342" i="2"/>
  <c r="O342" i="2"/>
  <c r="N342" i="2"/>
  <c r="G342" i="2"/>
  <c r="R341" i="2"/>
  <c r="Q341" i="2"/>
  <c r="P341" i="2"/>
  <c r="O341" i="2"/>
  <c r="N341" i="2"/>
  <c r="G341" i="2"/>
  <c r="R340" i="2"/>
  <c r="Q340" i="2"/>
  <c r="P340" i="2"/>
  <c r="O340" i="2"/>
  <c r="N340" i="2"/>
  <c r="G340" i="2"/>
  <c r="R339" i="2"/>
  <c r="Q339" i="2"/>
  <c r="P339" i="2"/>
  <c r="O339" i="2"/>
  <c r="N339" i="2"/>
  <c r="G339" i="2"/>
  <c r="R338" i="2"/>
  <c r="Q338" i="2"/>
  <c r="P338" i="2"/>
  <c r="O338" i="2"/>
  <c r="N338" i="2"/>
  <c r="G338" i="2"/>
  <c r="R337" i="2"/>
  <c r="Q337" i="2"/>
  <c r="P337" i="2"/>
  <c r="O337" i="2"/>
  <c r="N337" i="2"/>
  <c r="G337" i="2"/>
  <c r="R336" i="2"/>
  <c r="Q336" i="2"/>
  <c r="P336" i="2"/>
  <c r="O336" i="2"/>
  <c r="N336" i="2"/>
  <c r="G336" i="2"/>
  <c r="R335" i="2"/>
  <c r="Q335" i="2"/>
  <c r="P335" i="2"/>
  <c r="O335" i="2"/>
  <c r="N335" i="2"/>
  <c r="G335" i="2"/>
  <c r="R334" i="2"/>
  <c r="Q334" i="2"/>
  <c r="P334" i="2"/>
  <c r="O334" i="2"/>
  <c r="N334" i="2"/>
  <c r="G334" i="2"/>
  <c r="R333" i="2"/>
  <c r="Q333" i="2"/>
  <c r="P333" i="2"/>
  <c r="O333" i="2"/>
  <c r="N333" i="2"/>
  <c r="G333" i="2"/>
  <c r="R332" i="2"/>
  <c r="Q332" i="2"/>
  <c r="P332" i="2"/>
  <c r="O332" i="2"/>
  <c r="N332" i="2"/>
  <c r="G332" i="2"/>
  <c r="R331" i="2"/>
  <c r="Q331" i="2"/>
  <c r="P331" i="2"/>
  <c r="O331" i="2"/>
  <c r="N331" i="2"/>
  <c r="G331" i="2"/>
  <c r="R330" i="2"/>
  <c r="Q330" i="2"/>
  <c r="P330" i="2"/>
  <c r="O330" i="2"/>
  <c r="N330" i="2"/>
  <c r="G330" i="2"/>
  <c r="R329" i="2"/>
  <c r="Q329" i="2"/>
  <c r="P329" i="2"/>
  <c r="O329" i="2"/>
  <c r="N329" i="2"/>
  <c r="G329" i="2"/>
  <c r="R328" i="2"/>
  <c r="Q328" i="2"/>
  <c r="P328" i="2"/>
  <c r="O328" i="2"/>
  <c r="N328" i="2"/>
  <c r="G328" i="2"/>
  <c r="R327" i="2"/>
  <c r="Q327" i="2"/>
  <c r="P327" i="2"/>
  <c r="O327" i="2"/>
  <c r="N327" i="2"/>
  <c r="G327" i="2"/>
  <c r="R326" i="2"/>
  <c r="Q326" i="2"/>
  <c r="P326" i="2"/>
  <c r="O326" i="2"/>
  <c r="N326" i="2"/>
  <c r="G326" i="2"/>
  <c r="R325" i="2"/>
  <c r="Q325" i="2"/>
  <c r="P325" i="2"/>
  <c r="O325" i="2"/>
  <c r="N325" i="2"/>
  <c r="G325" i="2"/>
  <c r="R324" i="2"/>
  <c r="Q324" i="2"/>
  <c r="P324" i="2"/>
  <c r="O324" i="2"/>
  <c r="N324" i="2"/>
  <c r="G324" i="2"/>
  <c r="R323" i="2"/>
  <c r="Q323" i="2"/>
  <c r="P323" i="2"/>
  <c r="O323" i="2"/>
  <c r="N323" i="2"/>
  <c r="G323" i="2"/>
  <c r="R322" i="2"/>
  <c r="Q322" i="2"/>
  <c r="P322" i="2"/>
  <c r="O322" i="2"/>
  <c r="N322" i="2"/>
  <c r="G322" i="2"/>
  <c r="R321" i="2"/>
  <c r="Q321" i="2"/>
  <c r="P321" i="2"/>
  <c r="O321" i="2"/>
  <c r="N321" i="2"/>
  <c r="G321" i="2"/>
  <c r="R320" i="2"/>
  <c r="Q320" i="2"/>
  <c r="P320" i="2"/>
  <c r="O320" i="2"/>
  <c r="N320" i="2"/>
  <c r="G320" i="2"/>
  <c r="R319" i="2"/>
  <c r="Q319" i="2"/>
  <c r="P319" i="2"/>
  <c r="O319" i="2"/>
  <c r="N319" i="2"/>
  <c r="G319" i="2"/>
  <c r="R318" i="2"/>
  <c r="Q318" i="2"/>
  <c r="P318" i="2"/>
  <c r="O318" i="2"/>
  <c r="N318" i="2"/>
  <c r="G318" i="2"/>
  <c r="R317" i="2"/>
  <c r="Q317" i="2"/>
  <c r="P317" i="2"/>
  <c r="O317" i="2"/>
  <c r="N317" i="2"/>
  <c r="G317" i="2"/>
  <c r="R316" i="2"/>
  <c r="Q316" i="2"/>
  <c r="P316" i="2"/>
  <c r="O316" i="2"/>
  <c r="N316" i="2"/>
  <c r="G316" i="2"/>
  <c r="R315" i="2"/>
  <c r="Q315" i="2"/>
  <c r="P315" i="2"/>
  <c r="O315" i="2"/>
  <c r="N315" i="2"/>
  <c r="G315" i="2"/>
  <c r="R314" i="2"/>
  <c r="Q314" i="2"/>
  <c r="P314" i="2"/>
  <c r="O314" i="2"/>
  <c r="N314" i="2"/>
  <c r="G314" i="2"/>
  <c r="R313" i="2"/>
  <c r="Q313" i="2"/>
  <c r="P313" i="2"/>
  <c r="O313" i="2"/>
  <c r="N313" i="2"/>
  <c r="G313" i="2"/>
  <c r="R312" i="2"/>
  <c r="Q312" i="2"/>
  <c r="P312" i="2"/>
  <c r="O312" i="2"/>
  <c r="N312" i="2"/>
  <c r="G312" i="2"/>
  <c r="R311" i="2"/>
  <c r="Q311" i="2"/>
  <c r="P311" i="2"/>
  <c r="O311" i="2"/>
  <c r="N311" i="2"/>
  <c r="G311" i="2"/>
  <c r="R310" i="2"/>
  <c r="Q310" i="2"/>
  <c r="P310" i="2"/>
  <c r="O310" i="2"/>
  <c r="N310" i="2"/>
  <c r="G310" i="2"/>
  <c r="R309" i="2"/>
  <c r="Q309" i="2"/>
  <c r="P309" i="2"/>
  <c r="O309" i="2"/>
  <c r="N309" i="2"/>
  <c r="G309" i="2"/>
  <c r="R308" i="2"/>
  <c r="Q308" i="2"/>
  <c r="P308" i="2"/>
  <c r="O308" i="2"/>
  <c r="N308" i="2"/>
  <c r="G308" i="2"/>
  <c r="R307" i="2"/>
  <c r="Q307" i="2"/>
  <c r="P307" i="2"/>
  <c r="O307" i="2"/>
  <c r="N307" i="2"/>
  <c r="G307" i="2"/>
  <c r="R306" i="2"/>
  <c r="Q306" i="2"/>
  <c r="P306" i="2"/>
  <c r="O306" i="2"/>
  <c r="N306" i="2"/>
  <c r="G306" i="2"/>
  <c r="R305" i="2"/>
  <c r="Q305" i="2"/>
  <c r="P305" i="2"/>
  <c r="O305" i="2"/>
  <c r="N305" i="2"/>
  <c r="G305" i="2"/>
  <c r="R304" i="2"/>
  <c r="Q304" i="2"/>
  <c r="P304" i="2"/>
  <c r="O304" i="2"/>
  <c r="N304" i="2"/>
  <c r="G304" i="2"/>
  <c r="R303" i="2"/>
  <c r="Q303" i="2"/>
  <c r="P303" i="2"/>
  <c r="O303" i="2"/>
  <c r="N303" i="2"/>
  <c r="G303" i="2"/>
  <c r="R302" i="2"/>
  <c r="Q302" i="2"/>
  <c r="P302" i="2"/>
  <c r="O302" i="2"/>
  <c r="N302" i="2"/>
  <c r="G302" i="2"/>
  <c r="R301" i="2"/>
  <c r="Q301" i="2"/>
  <c r="P301" i="2"/>
  <c r="O301" i="2"/>
  <c r="N301" i="2"/>
  <c r="G301" i="2"/>
  <c r="R300" i="2"/>
  <c r="Q300" i="2"/>
  <c r="P300" i="2"/>
  <c r="O300" i="2"/>
  <c r="N300" i="2"/>
  <c r="G300" i="2"/>
  <c r="R299" i="2"/>
  <c r="Q299" i="2"/>
  <c r="P299" i="2"/>
  <c r="O299" i="2"/>
  <c r="N299" i="2"/>
  <c r="G299" i="2"/>
  <c r="R298" i="2"/>
  <c r="Q298" i="2"/>
  <c r="P298" i="2"/>
  <c r="O298" i="2"/>
  <c r="N298" i="2"/>
  <c r="G298" i="2"/>
  <c r="R297" i="2"/>
  <c r="Q297" i="2"/>
  <c r="P297" i="2"/>
  <c r="O297" i="2"/>
  <c r="N297" i="2"/>
  <c r="G297" i="2"/>
  <c r="R296" i="2"/>
  <c r="Q296" i="2"/>
  <c r="P296" i="2"/>
  <c r="O296" i="2"/>
  <c r="N296" i="2"/>
  <c r="G296" i="2"/>
  <c r="R295" i="2"/>
  <c r="Q295" i="2"/>
  <c r="P295" i="2"/>
  <c r="O295" i="2"/>
  <c r="N295" i="2"/>
  <c r="G295" i="2"/>
  <c r="R294" i="2"/>
  <c r="Q294" i="2"/>
  <c r="P294" i="2"/>
  <c r="O294" i="2"/>
  <c r="N294" i="2"/>
  <c r="G294" i="2"/>
  <c r="R293" i="2"/>
  <c r="Q293" i="2"/>
  <c r="P293" i="2"/>
  <c r="O293" i="2"/>
  <c r="N293" i="2"/>
  <c r="G293" i="2"/>
  <c r="R292" i="2"/>
  <c r="Q292" i="2"/>
  <c r="P292" i="2"/>
  <c r="O292" i="2"/>
  <c r="N292" i="2"/>
  <c r="G292" i="2"/>
  <c r="R291" i="2"/>
  <c r="Q291" i="2"/>
  <c r="P291" i="2"/>
  <c r="O291" i="2"/>
  <c r="N291" i="2"/>
  <c r="G291" i="2"/>
  <c r="R290" i="2"/>
  <c r="Q290" i="2"/>
  <c r="P290" i="2"/>
  <c r="O290" i="2"/>
  <c r="N290" i="2"/>
  <c r="G290" i="2"/>
  <c r="R289" i="2"/>
  <c r="Q289" i="2"/>
  <c r="P289" i="2"/>
  <c r="O289" i="2"/>
  <c r="N289" i="2"/>
  <c r="G289" i="2"/>
  <c r="R288" i="2"/>
  <c r="Q288" i="2"/>
  <c r="P288" i="2"/>
  <c r="O288" i="2"/>
  <c r="N288" i="2"/>
  <c r="G288" i="2"/>
  <c r="R287" i="2"/>
  <c r="Q287" i="2"/>
  <c r="P287" i="2"/>
  <c r="O287" i="2"/>
  <c r="N287" i="2"/>
  <c r="G287" i="2"/>
  <c r="R286" i="2"/>
  <c r="Q286" i="2"/>
  <c r="P286" i="2"/>
  <c r="O286" i="2"/>
  <c r="N286" i="2"/>
  <c r="G286" i="2"/>
  <c r="R285" i="2"/>
  <c r="Q285" i="2"/>
  <c r="P285" i="2"/>
  <c r="O285" i="2"/>
  <c r="N285" i="2"/>
  <c r="G285" i="2"/>
  <c r="R284" i="2"/>
  <c r="Q284" i="2"/>
  <c r="P284" i="2"/>
  <c r="O284" i="2"/>
  <c r="N284" i="2"/>
  <c r="G284" i="2"/>
  <c r="R283" i="2"/>
  <c r="Q283" i="2"/>
  <c r="P283" i="2"/>
  <c r="O283" i="2"/>
  <c r="N283" i="2"/>
  <c r="G283" i="2"/>
  <c r="R282" i="2"/>
  <c r="Q282" i="2"/>
  <c r="P282" i="2"/>
  <c r="O282" i="2"/>
  <c r="N282" i="2"/>
  <c r="G282" i="2"/>
  <c r="R281" i="2"/>
  <c r="Q281" i="2"/>
  <c r="P281" i="2"/>
  <c r="O281" i="2"/>
  <c r="N281" i="2"/>
  <c r="G281" i="2"/>
  <c r="R280" i="2"/>
  <c r="Q280" i="2"/>
  <c r="P280" i="2"/>
  <c r="O280" i="2"/>
  <c r="N280" i="2"/>
  <c r="G280" i="2"/>
  <c r="R279" i="2"/>
  <c r="Q279" i="2"/>
  <c r="P279" i="2"/>
  <c r="O279" i="2"/>
  <c r="N279" i="2"/>
  <c r="G279" i="2"/>
  <c r="R278" i="2"/>
  <c r="Q278" i="2"/>
  <c r="P278" i="2"/>
  <c r="O278" i="2"/>
  <c r="N278" i="2"/>
  <c r="G278" i="2"/>
  <c r="R277" i="2"/>
  <c r="Q277" i="2"/>
  <c r="P277" i="2"/>
  <c r="O277" i="2"/>
  <c r="N277" i="2"/>
  <c r="G277" i="2"/>
  <c r="R276" i="2"/>
  <c r="Q276" i="2"/>
  <c r="P276" i="2"/>
  <c r="O276" i="2"/>
  <c r="N276" i="2"/>
  <c r="G276" i="2"/>
  <c r="R275" i="2"/>
  <c r="Q275" i="2"/>
  <c r="P275" i="2"/>
  <c r="O275" i="2"/>
  <c r="N275" i="2"/>
  <c r="G275" i="2"/>
  <c r="R274" i="2"/>
  <c r="Q274" i="2"/>
  <c r="P274" i="2"/>
  <c r="O274" i="2"/>
  <c r="N274" i="2"/>
  <c r="G274" i="2"/>
  <c r="R273" i="2"/>
  <c r="Q273" i="2"/>
  <c r="P273" i="2"/>
  <c r="O273" i="2"/>
  <c r="N273" i="2"/>
  <c r="G273" i="2"/>
  <c r="R272" i="2"/>
  <c r="Q272" i="2"/>
  <c r="P272" i="2"/>
  <c r="O272" i="2"/>
  <c r="N272" i="2"/>
  <c r="G272" i="2"/>
  <c r="R271" i="2"/>
  <c r="Q271" i="2"/>
  <c r="P271" i="2"/>
  <c r="O271" i="2"/>
  <c r="N271" i="2"/>
  <c r="G271" i="2"/>
  <c r="R270" i="2"/>
  <c r="Q270" i="2"/>
  <c r="P270" i="2"/>
  <c r="O270" i="2"/>
  <c r="N270" i="2"/>
  <c r="G270" i="2"/>
  <c r="R269" i="2"/>
  <c r="Q269" i="2"/>
  <c r="P269" i="2"/>
  <c r="O269" i="2"/>
  <c r="N269" i="2"/>
  <c r="G269" i="2"/>
  <c r="R268" i="2"/>
  <c r="Q268" i="2"/>
  <c r="P268" i="2"/>
  <c r="O268" i="2"/>
  <c r="N268" i="2"/>
  <c r="G268" i="2"/>
  <c r="R267" i="2"/>
  <c r="Q267" i="2"/>
  <c r="P267" i="2"/>
  <c r="O267" i="2"/>
  <c r="N267" i="2"/>
  <c r="G267" i="2"/>
  <c r="R266" i="2"/>
  <c r="Q266" i="2"/>
  <c r="P266" i="2"/>
  <c r="O266" i="2"/>
  <c r="N266" i="2"/>
  <c r="G266" i="2"/>
  <c r="R265" i="2"/>
  <c r="Q265" i="2"/>
  <c r="P265" i="2"/>
  <c r="O265" i="2"/>
  <c r="N265" i="2"/>
  <c r="G265" i="2"/>
  <c r="R264" i="2"/>
  <c r="Q264" i="2"/>
  <c r="P264" i="2"/>
  <c r="O264" i="2"/>
  <c r="N264" i="2"/>
  <c r="G264" i="2"/>
  <c r="R263" i="2"/>
  <c r="Q263" i="2"/>
  <c r="P263" i="2"/>
  <c r="O263" i="2"/>
  <c r="N263" i="2"/>
  <c r="G263" i="2"/>
  <c r="R262" i="2"/>
  <c r="Q262" i="2"/>
  <c r="P262" i="2"/>
  <c r="O262" i="2"/>
  <c r="N262" i="2"/>
  <c r="G262" i="2"/>
  <c r="R261" i="2"/>
  <c r="Q261" i="2"/>
  <c r="P261" i="2"/>
  <c r="O261" i="2"/>
  <c r="N261" i="2"/>
  <c r="G261" i="2"/>
  <c r="R260" i="2"/>
  <c r="Q260" i="2"/>
  <c r="P260" i="2"/>
  <c r="O260" i="2"/>
  <c r="N260" i="2"/>
  <c r="G260" i="2"/>
  <c r="R259" i="2"/>
  <c r="Q259" i="2"/>
  <c r="P259" i="2"/>
  <c r="O259" i="2"/>
  <c r="N259" i="2"/>
  <c r="G259" i="2"/>
  <c r="R258" i="2"/>
  <c r="Q258" i="2"/>
  <c r="P258" i="2"/>
  <c r="O258" i="2"/>
  <c r="N258" i="2"/>
  <c r="G258" i="2"/>
  <c r="R257" i="2"/>
  <c r="Q257" i="2"/>
  <c r="P257" i="2"/>
  <c r="O257" i="2"/>
  <c r="N257" i="2"/>
  <c r="G257" i="2"/>
  <c r="R256" i="2"/>
  <c r="Q256" i="2"/>
  <c r="P256" i="2"/>
  <c r="O256" i="2"/>
  <c r="N256" i="2"/>
  <c r="G256" i="2"/>
  <c r="R255" i="2"/>
  <c r="Q255" i="2"/>
  <c r="P255" i="2"/>
  <c r="O255" i="2"/>
  <c r="N255" i="2"/>
  <c r="G255" i="2"/>
  <c r="R254" i="2"/>
  <c r="Q254" i="2"/>
  <c r="P254" i="2"/>
  <c r="O254" i="2"/>
  <c r="N254" i="2"/>
  <c r="G254" i="2"/>
  <c r="R253" i="2"/>
  <c r="Q253" i="2"/>
  <c r="P253" i="2"/>
  <c r="O253" i="2"/>
  <c r="N253" i="2"/>
  <c r="G253" i="2"/>
  <c r="R252" i="2"/>
  <c r="Q252" i="2"/>
  <c r="P252" i="2"/>
  <c r="O252" i="2"/>
  <c r="N252" i="2"/>
  <c r="G252" i="2"/>
  <c r="R251" i="2"/>
  <c r="Q251" i="2"/>
  <c r="P251" i="2"/>
  <c r="O251" i="2"/>
  <c r="N251" i="2"/>
  <c r="G251" i="2"/>
  <c r="R250" i="2"/>
  <c r="Q250" i="2"/>
  <c r="P250" i="2"/>
  <c r="O250" i="2"/>
  <c r="N250" i="2"/>
  <c r="G250" i="2"/>
  <c r="R249" i="2"/>
  <c r="Q249" i="2"/>
  <c r="P249" i="2"/>
  <c r="O249" i="2"/>
  <c r="N249" i="2"/>
  <c r="G249" i="2"/>
  <c r="R248" i="2"/>
  <c r="Q248" i="2"/>
  <c r="P248" i="2"/>
  <c r="O248" i="2"/>
  <c r="N248" i="2"/>
  <c r="G248" i="2"/>
  <c r="R247" i="2"/>
  <c r="Q247" i="2"/>
  <c r="P247" i="2"/>
  <c r="O247" i="2"/>
  <c r="N247" i="2"/>
  <c r="G247" i="2"/>
  <c r="R246" i="2"/>
  <c r="Q246" i="2"/>
  <c r="P246" i="2"/>
  <c r="O246" i="2"/>
  <c r="N246" i="2"/>
  <c r="G246" i="2"/>
  <c r="R245" i="2"/>
  <c r="Q245" i="2"/>
  <c r="P245" i="2"/>
  <c r="O245" i="2"/>
  <c r="N245" i="2"/>
  <c r="G245" i="2"/>
  <c r="R244" i="2"/>
  <c r="Q244" i="2"/>
  <c r="P244" i="2"/>
  <c r="O244" i="2"/>
  <c r="N244" i="2"/>
  <c r="G244" i="2"/>
  <c r="R243" i="2"/>
  <c r="Q243" i="2"/>
  <c r="P243" i="2"/>
  <c r="O243" i="2"/>
  <c r="N243" i="2"/>
  <c r="G243" i="2"/>
  <c r="R242" i="2"/>
  <c r="Q242" i="2"/>
  <c r="P242" i="2"/>
  <c r="O242" i="2"/>
  <c r="N242" i="2"/>
  <c r="G242" i="2"/>
  <c r="R241" i="2"/>
  <c r="Q241" i="2"/>
  <c r="P241" i="2"/>
  <c r="O241" i="2"/>
  <c r="N241" i="2"/>
  <c r="G241" i="2"/>
  <c r="R240" i="2"/>
  <c r="Q240" i="2"/>
  <c r="P240" i="2"/>
  <c r="O240" i="2"/>
  <c r="N240" i="2"/>
  <c r="G240" i="2"/>
  <c r="R239" i="2"/>
  <c r="Q239" i="2"/>
  <c r="P239" i="2"/>
  <c r="O239" i="2"/>
  <c r="N239" i="2"/>
  <c r="G239" i="2"/>
  <c r="R238" i="2"/>
  <c r="Q238" i="2"/>
  <c r="P238" i="2"/>
  <c r="O238" i="2"/>
  <c r="N238" i="2"/>
  <c r="G238" i="2"/>
  <c r="R237" i="2"/>
  <c r="Q237" i="2"/>
  <c r="P237" i="2"/>
  <c r="O237" i="2"/>
  <c r="N237" i="2"/>
  <c r="G237" i="2"/>
  <c r="R236" i="2"/>
  <c r="Q236" i="2"/>
  <c r="P236" i="2"/>
  <c r="O236" i="2"/>
  <c r="N236" i="2"/>
  <c r="G236" i="2"/>
  <c r="R235" i="2"/>
  <c r="Q235" i="2"/>
  <c r="P235" i="2"/>
  <c r="O235" i="2"/>
  <c r="N235" i="2"/>
  <c r="G235" i="2"/>
  <c r="R234" i="2"/>
  <c r="Q234" i="2"/>
  <c r="P234" i="2"/>
  <c r="O234" i="2"/>
  <c r="N234" i="2"/>
  <c r="G234" i="2"/>
  <c r="R233" i="2"/>
  <c r="Q233" i="2"/>
  <c r="P233" i="2"/>
  <c r="O233" i="2"/>
  <c r="N233" i="2"/>
  <c r="G233" i="2"/>
  <c r="R232" i="2"/>
  <c r="Q232" i="2"/>
  <c r="P232" i="2"/>
  <c r="O232" i="2"/>
  <c r="N232" i="2"/>
  <c r="G232" i="2"/>
  <c r="R231" i="2"/>
  <c r="Q231" i="2"/>
  <c r="P231" i="2"/>
  <c r="O231" i="2"/>
  <c r="N231" i="2"/>
  <c r="G231" i="2"/>
  <c r="R230" i="2"/>
  <c r="Q230" i="2"/>
  <c r="P230" i="2"/>
  <c r="O230" i="2"/>
  <c r="N230" i="2"/>
  <c r="G230" i="2"/>
  <c r="R229" i="2"/>
  <c r="Q229" i="2"/>
  <c r="P229" i="2"/>
  <c r="O229" i="2"/>
  <c r="N229" i="2"/>
  <c r="G229" i="2"/>
  <c r="R228" i="2"/>
  <c r="Q228" i="2"/>
  <c r="P228" i="2"/>
  <c r="O228" i="2"/>
  <c r="N228" i="2"/>
  <c r="G228" i="2"/>
  <c r="R227" i="2"/>
  <c r="Q227" i="2"/>
  <c r="P227" i="2"/>
  <c r="O227" i="2"/>
  <c r="N227" i="2"/>
  <c r="G227" i="2"/>
  <c r="R226" i="2"/>
  <c r="Q226" i="2"/>
  <c r="P226" i="2"/>
  <c r="O226" i="2"/>
  <c r="N226" i="2"/>
  <c r="G226" i="2"/>
  <c r="R225" i="2"/>
  <c r="Q225" i="2"/>
  <c r="P225" i="2"/>
  <c r="O225" i="2"/>
  <c r="N225" i="2"/>
  <c r="G225" i="2"/>
  <c r="R224" i="2"/>
  <c r="Q224" i="2"/>
  <c r="P224" i="2"/>
  <c r="O224" i="2"/>
  <c r="N224" i="2"/>
  <c r="G224" i="2"/>
  <c r="R223" i="2"/>
  <c r="Q223" i="2"/>
  <c r="P223" i="2"/>
  <c r="O223" i="2"/>
  <c r="N223" i="2"/>
  <c r="G223" i="2"/>
  <c r="R222" i="2"/>
  <c r="Q222" i="2"/>
  <c r="P222" i="2"/>
  <c r="O222" i="2"/>
  <c r="N222" i="2"/>
  <c r="G222" i="2"/>
  <c r="R221" i="2"/>
  <c r="Q221" i="2"/>
  <c r="P221" i="2"/>
  <c r="O221" i="2"/>
  <c r="N221" i="2"/>
  <c r="G221" i="2"/>
  <c r="R220" i="2"/>
  <c r="Q220" i="2"/>
  <c r="P220" i="2"/>
  <c r="O220" i="2"/>
  <c r="N220" i="2"/>
  <c r="G220" i="2"/>
  <c r="R219" i="2"/>
  <c r="Q219" i="2"/>
  <c r="P219" i="2"/>
  <c r="O219" i="2"/>
  <c r="N219" i="2"/>
  <c r="G219" i="2"/>
  <c r="R218" i="2"/>
  <c r="Q218" i="2"/>
  <c r="P218" i="2"/>
  <c r="O218" i="2"/>
  <c r="N218" i="2"/>
  <c r="G218" i="2"/>
  <c r="R217" i="2"/>
  <c r="Q217" i="2"/>
  <c r="P217" i="2"/>
  <c r="O217" i="2"/>
  <c r="N217" i="2"/>
  <c r="G217" i="2"/>
  <c r="R216" i="2"/>
  <c r="Q216" i="2"/>
  <c r="P216" i="2"/>
  <c r="O216" i="2"/>
  <c r="N216" i="2"/>
  <c r="G216" i="2"/>
  <c r="R215" i="2"/>
  <c r="Q215" i="2"/>
  <c r="P215" i="2"/>
  <c r="O215" i="2"/>
  <c r="N215" i="2"/>
  <c r="G215" i="2"/>
  <c r="R214" i="2"/>
  <c r="Q214" i="2"/>
  <c r="P214" i="2"/>
  <c r="O214" i="2"/>
  <c r="N214" i="2"/>
  <c r="G214" i="2"/>
  <c r="R213" i="2"/>
  <c r="Q213" i="2"/>
  <c r="P213" i="2"/>
  <c r="O213" i="2"/>
  <c r="N213" i="2"/>
  <c r="G213" i="2"/>
  <c r="R212" i="2"/>
  <c r="Q212" i="2"/>
  <c r="P212" i="2"/>
  <c r="O212" i="2"/>
  <c r="N212" i="2"/>
  <c r="G212" i="2"/>
  <c r="R211" i="2"/>
  <c r="Q211" i="2"/>
  <c r="P211" i="2"/>
  <c r="O211" i="2"/>
  <c r="N211" i="2"/>
  <c r="G211" i="2"/>
  <c r="R210" i="2"/>
  <c r="Q210" i="2"/>
  <c r="P210" i="2"/>
  <c r="O210" i="2"/>
  <c r="N210" i="2"/>
  <c r="G210" i="2"/>
  <c r="R209" i="2"/>
  <c r="Q209" i="2"/>
  <c r="P209" i="2"/>
  <c r="O209" i="2"/>
  <c r="N209" i="2"/>
  <c r="G209" i="2"/>
  <c r="R208" i="2"/>
  <c r="Q208" i="2"/>
  <c r="P208" i="2"/>
  <c r="O208" i="2"/>
  <c r="N208" i="2"/>
  <c r="G208" i="2"/>
  <c r="R207" i="2"/>
  <c r="Q207" i="2"/>
  <c r="P207" i="2"/>
  <c r="O207" i="2"/>
  <c r="N207" i="2"/>
  <c r="G207" i="2"/>
  <c r="R206" i="2"/>
  <c r="Q206" i="2"/>
  <c r="P206" i="2"/>
  <c r="O206" i="2"/>
  <c r="N206" i="2"/>
  <c r="G206" i="2"/>
  <c r="R205" i="2"/>
  <c r="Q205" i="2"/>
  <c r="P205" i="2"/>
  <c r="O205" i="2"/>
  <c r="N205" i="2"/>
  <c r="G205" i="2"/>
  <c r="R204" i="2"/>
  <c r="Q204" i="2"/>
  <c r="P204" i="2"/>
  <c r="O204" i="2"/>
  <c r="N204" i="2"/>
  <c r="G204" i="2"/>
  <c r="R203" i="2"/>
  <c r="Q203" i="2"/>
  <c r="P203" i="2"/>
  <c r="O203" i="2"/>
  <c r="N203" i="2"/>
  <c r="G203" i="2"/>
  <c r="R202" i="2"/>
  <c r="Q202" i="2"/>
  <c r="P202" i="2"/>
  <c r="O202" i="2"/>
  <c r="N202" i="2"/>
  <c r="G202" i="2"/>
  <c r="R201" i="2"/>
  <c r="Q201" i="2"/>
  <c r="P201" i="2"/>
  <c r="O201" i="2"/>
  <c r="N201" i="2"/>
  <c r="G201" i="2"/>
  <c r="R200" i="2"/>
  <c r="Q200" i="2"/>
  <c r="P200" i="2"/>
  <c r="O200" i="2"/>
  <c r="N200" i="2"/>
  <c r="G200" i="2"/>
  <c r="R199" i="2"/>
  <c r="Q199" i="2"/>
  <c r="P199" i="2"/>
  <c r="O199" i="2"/>
  <c r="N199" i="2"/>
  <c r="G199" i="2"/>
  <c r="R198" i="2"/>
  <c r="Q198" i="2"/>
  <c r="P198" i="2"/>
  <c r="O198" i="2"/>
  <c r="N198" i="2"/>
  <c r="G198" i="2"/>
  <c r="R197" i="2"/>
  <c r="Q197" i="2"/>
  <c r="P197" i="2"/>
  <c r="O197" i="2"/>
  <c r="N197" i="2"/>
  <c r="G197" i="2"/>
  <c r="R196" i="2"/>
  <c r="Q196" i="2"/>
  <c r="P196" i="2"/>
  <c r="O196" i="2"/>
  <c r="N196" i="2"/>
  <c r="G196" i="2"/>
  <c r="R195" i="2"/>
  <c r="Q195" i="2"/>
  <c r="P195" i="2"/>
  <c r="O195" i="2"/>
  <c r="N195" i="2"/>
  <c r="G195" i="2"/>
  <c r="R194" i="2"/>
  <c r="Q194" i="2"/>
  <c r="P194" i="2"/>
  <c r="O194" i="2"/>
  <c r="N194" i="2"/>
  <c r="G194" i="2"/>
  <c r="R193" i="2"/>
  <c r="Q193" i="2"/>
  <c r="P193" i="2"/>
  <c r="O193" i="2"/>
  <c r="N193" i="2"/>
  <c r="G193" i="2"/>
  <c r="R192" i="2"/>
  <c r="Q192" i="2"/>
  <c r="P192" i="2"/>
  <c r="O192" i="2"/>
  <c r="N192" i="2"/>
  <c r="G192" i="2"/>
  <c r="R191" i="2"/>
  <c r="Q191" i="2"/>
  <c r="P191" i="2"/>
  <c r="O191" i="2"/>
  <c r="N191" i="2"/>
  <c r="G191" i="2"/>
  <c r="R190" i="2"/>
  <c r="Q190" i="2"/>
  <c r="P190" i="2"/>
  <c r="O190" i="2"/>
  <c r="N190" i="2"/>
  <c r="G190" i="2"/>
  <c r="R189" i="2"/>
  <c r="Q189" i="2"/>
  <c r="P189" i="2"/>
  <c r="O189" i="2"/>
  <c r="N189" i="2"/>
  <c r="G189" i="2"/>
  <c r="R188" i="2"/>
  <c r="Q188" i="2"/>
  <c r="P188" i="2"/>
  <c r="O188" i="2"/>
  <c r="N188" i="2"/>
  <c r="G188" i="2"/>
  <c r="R187" i="2"/>
  <c r="Q187" i="2"/>
  <c r="P187" i="2"/>
  <c r="O187" i="2"/>
  <c r="N187" i="2"/>
  <c r="G187" i="2"/>
  <c r="R186" i="2"/>
  <c r="Q186" i="2"/>
  <c r="P186" i="2"/>
  <c r="O186" i="2"/>
  <c r="N186" i="2"/>
  <c r="G186" i="2"/>
  <c r="R185" i="2"/>
  <c r="Q185" i="2"/>
  <c r="P185" i="2"/>
  <c r="O185" i="2"/>
  <c r="N185" i="2"/>
  <c r="G185" i="2"/>
  <c r="R184" i="2"/>
  <c r="Q184" i="2"/>
  <c r="P184" i="2"/>
  <c r="O184" i="2"/>
  <c r="N184" i="2"/>
  <c r="G184" i="2"/>
  <c r="R183" i="2"/>
  <c r="Q183" i="2"/>
  <c r="P183" i="2"/>
  <c r="O183" i="2"/>
  <c r="N183" i="2"/>
  <c r="G183" i="2"/>
  <c r="R182" i="2"/>
  <c r="Q182" i="2"/>
  <c r="P182" i="2"/>
  <c r="O182" i="2"/>
  <c r="N182" i="2"/>
  <c r="G182" i="2"/>
  <c r="R181" i="2"/>
  <c r="Q181" i="2"/>
  <c r="P181" i="2"/>
  <c r="O181" i="2"/>
  <c r="N181" i="2"/>
  <c r="G181" i="2"/>
  <c r="R180" i="2"/>
  <c r="Q180" i="2"/>
  <c r="P180" i="2"/>
  <c r="O180" i="2"/>
  <c r="N180" i="2"/>
  <c r="G180" i="2"/>
  <c r="R179" i="2"/>
  <c r="Q179" i="2"/>
  <c r="P179" i="2"/>
  <c r="O179" i="2"/>
  <c r="N179" i="2"/>
  <c r="G179" i="2"/>
  <c r="R178" i="2"/>
  <c r="Q178" i="2"/>
  <c r="P178" i="2"/>
  <c r="O178" i="2"/>
  <c r="N178" i="2"/>
  <c r="G178" i="2"/>
  <c r="R177" i="2"/>
  <c r="Q177" i="2"/>
  <c r="P177" i="2"/>
  <c r="O177" i="2"/>
  <c r="N177" i="2"/>
  <c r="G177" i="2"/>
  <c r="R176" i="2"/>
  <c r="Q176" i="2"/>
  <c r="P176" i="2"/>
  <c r="O176" i="2"/>
  <c r="N176" i="2"/>
  <c r="G176" i="2"/>
  <c r="R175" i="2"/>
  <c r="Q175" i="2"/>
  <c r="P175" i="2"/>
  <c r="O175" i="2"/>
  <c r="N175" i="2"/>
  <c r="G175" i="2"/>
  <c r="R174" i="2"/>
  <c r="Q174" i="2"/>
  <c r="P174" i="2"/>
  <c r="O174" i="2"/>
  <c r="N174" i="2"/>
  <c r="G174" i="2"/>
  <c r="R173" i="2"/>
  <c r="Q173" i="2"/>
  <c r="P173" i="2"/>
  <c r="O173" i="2"/>
  <c r="N173" i="2"/>
  <c r="G173" i="2"/>
  <c r="R172" i="2"/>
  <c r="Q172" i="2"/>
  <c r="P172" i="2"/>
  <c r="O172" i="2"/>
  <c r="N172" i="2"/>
  <c r="G172" i="2"/>
  <c r="R171" i="2"/>
  <c r="Q171" i="2"/>
  <c r="P171" i="2"/>
  <c r="O171" i="2"/>
  <c r="N171" i="2"/>
  <c r="G171" i="2"/>
  <c r="R170" i="2"/>
  <c r="Q170" i="2"/>
  <c r="P170" i="2"/>
  <c r="O170" i="2"/>
  <c r="N170" i="2"/>
  <c r="G170" i="2"/>
  <c r="R169" i="2"/>
  <c r="Q169" i="2"/>
  <c r="P169" i="2"/>
  <c r="O169" i="2"/>
  <c r="N169" i="2"/>
  <c r="G169" i="2"/>
  <c r="R168" i="2"/>
  <c r="Q168" i="2"/>
  <c r="P168" i="2"/>
  <c r="O168" i="2"/>
  <c r="N168" i="2"/>
  <c r="G168" i="2"/>
  <c r="R167" i="2"/>
  <c r="Q167" i="2"/>
  <c r="P167" i="2"/>
  <c r="O167" i="2"/>
  <c r="N167" i="2"/>
  <c r="G167" i="2"/>
  <c r="R166" i="2"/>
  <c r="Q166" i="2"/>
  <c r="P166" i="2"/>
  <c r="O166" i="2"/>
  <c r="N166" i="2"/>
  <c r="G166" i="2"/>
  <c r="R165" i="2"/>
  <c r="Q165" i="2"/>
  <c r="P165" i="2"/>
  <c r="O165" i="2"/>
  <c r="N165" i="2"/>
  <c r="G165" i="2"/>
  <c r="R164" i="2"/>
  <c r="Q164" i="2"/>
  <c r="P164" i="2"/>
  <c r="O164" i="2"/>
  <c r="N164" i="2"/>
  <c r="G164" i="2"/>
  <c r="R163" i="2"/>
  <c r="Q163" i="2"/>
  <c r="P163" i="2"/>
  <c r="O163" i="2"/>
  <c r="N163" i="2"/>
  <c r="G163" i="2"/>
  <c r="R162" i="2"/>
  <c r="Q162" i="2"/>
  <c r="P162" i="2"/>
  <c r="O162" i="2"/>
  <c r="N162" i="2"/>
  <c r="G162" i="2"/>
  <c r="R161" i="2"/>
  <c r="Q161" i="2"/>
  <c r="P161" i="2"/>
  <c r="O161" i="2"/>
  <c r="N161" i="2"/>
  <c r="G161" i="2"/>
  <c r="R160" i="2"/>
  <c r="Q160" i="2"/>
  <c r="P160" i="2"/>
  <c r="O160" i="2"/>
  <c r="N160" i="2"/>
  <c r="G160" i="2"/>
  <c r="R159" i="2"/>
  <c r="Q159" i="2"/>
  <c r="P159" i="2"/>
  <c r="O159" i="2"/>
  <c r="N159" i="2"/>
  <c r="G159" i="2"/>
  <c r="R158" i="2"/>
  <c r="Q158" i="2"/>
  <c r="P158" i="2"/>
  <c r="O158" i="2"/>
  <c r="N158" i="2"/>
  <c r="G158" i="2"/>
  <c r="R157" i="2"/>
  <c r="Q157" i="2"/>
  <c r="P157" i="2"/>
  <c r="O157" i="2"/>
  <c r="N157" i="2"/>
  <c r="G157" i="2"/>
  <c r="R156" i="2"/>
  <c r="Q156" i="2"/>
  <c r="P156" i="2"/>
  <c r="O156" i="2"/>
  <c r="N156" i="2"/>
  <c r="G156" i="2"/>
  <c r="R155" i="2"/>
  <c r="Q155" i="2"/>
  <c r="P155" i="2"/>
  <c r="O155" i="2"/>
  <c r="N155" i="2"/>
  <c r="G155" i="2"/>
  <c r="R154" i="2"/>
  <c r="Q154" i="2"/>
  <c r="P154" i="2"/>
  <c r="O154" i="2"/>
  <c r="N154" i="2"/>
  <c r="G154" i="2"/>
  <c r="R153" i="2"/>
  <c r="Q153" i="2"/>
  <c r="P153" i="2"/>
  <c r="O153" i="2"/>
  <c r="N153" i="2"/>
  <c r="G153" i="2"/>
  <c r="R152" i="2"/>
  <c r="Q152" i="2"/>
  <c r="P152" i="2"/>
  <c r="O152" i="2"/>
  <c r="N152" i="2"/>
  <c r="G152" i="2"/>
  <c r="R151" i="2"/>
  <c r="Q151" i="2"/>
  <c r="P151" i="2"/>
  <c r="O151" i="2"/>
  <c r="N151" i="2"/>
  <c r="G151" i="2"/>
  <c r="R150" i="2"/>
  <c r="Q150" i="2"/>
  <c r="P150" i="2"/>
  <c r="O150" i="2"/>
  <c r="N150" i="2"/>
  <c r="G150" i="2"/>
  <c r="R149" i="2"/>
  <c r="Q149" i="2"/>
  <c r="P149" i="2"/>
  <c r="O149" i="2"/>
  <c r="N149" i="2"/>
  <c r="G149" i="2"/>
  <c r="R148" i="2"/>
  <c r="Q148" i="2"/>
  <c r="P148" i="2"/>
  <c r="O148" i="2"/>
  <c r="N148" i="2"/>
  <c r="G148" i="2"/>
  <c r="R147" i="2"/>
  <c r="Q147" i="2"/>
  <c r="P147" i="2"/>
  <c r="O147" i="2"/>
  <c r="N147" i="2"/>
  <c r="G147" i="2"/>
  <c r="R146" i="2"/>
  <c r="Q146" i="2"/>
  <c r="P146" i="2"/>
  <c r="O146" i="2"/>
  <c r="N146" i="2"/>
  <c r="G146" i="2"/>
  <c r="R145" i="2"/>
  <c r="Q145" i="2"/>
  <c r="P145" i="2"/>
  <c r="O145" i="2"/>
  <c r="N145" i="2"/>
  <c r="G145" i="2"/>
  <c r="R144" i="2"/>
  <c r="Q144" i="2"/>
  <c r="P144" i="2"/>
  <c r="O144" i="2"/>
  <c r="N144" i="2"/>
  <c r="G144" i="2"/>
  <c r="R143" i="2"/>
  <c r="Q143" i="2"/>
  <c r="P143" i="2"/>
  <c r="O143" i="2"/>
  <c r="N143" i="2"/>
  <c r="G143" i="2"/>
  <c r="R142" i="2"/>
  <c r="Q142" i="2"/>
  <c r="P142" i="2"/>
  <c r="O142" i="2"/>
  <c r="N142" i="2"/>
  <c r="G142" i="2"/>
  <c r="R141" i="2"/>
  <c r="Q141" i="2"/>
  <c r="P141" i="2"/>
  <c r="O141" i="2"/>
  <c r="N141" i="2"/>
  <c r="G141" i="2"/>
  <c r="R140" i="2"/>
  <c r="Q140" i="2"/>
  <c r="P140" i="2"/>
  <c r="O140" i="2"/>
  <c r="N140" i="2"/>
  <c r="G140" i="2"/>
  <c r="R139" i="2"/>
  <c r="Q139" i="2"/>
  <c r="P139" i="2"/>
  <c r="O139" i="2"/>
  <c r="N139" i="2"/>
  <c r="G139" i="2"/>
  <c r="R138" i="2"/>
  <c r="Q138" i="2"/>
  <c r="P138" i="2"/>
  <c r="O138" i="2"/>
  <c r="N138" i="2"/>
  <c r="G138" i="2"/>
  <c r="R137" i="2"/>
  <c r="Q137" i="2"/>
  <c r="P137" i="2"/>
  <c r="O137" i="2"/>
  <c r="N137" i="2"/>
  <c r="G137" i="2"/>
  <c r="R136" i="2"/>
  <c r="Q136" i="2"/>
  <c r="P136" i="2"/>
  <c r="O136" i="2"/>
  <c r="N136" i="2"/>
  <c r="G136" i="2"/>
  <c r="R135" i="2"/>
  <c r="Q135" i="2"/>
  <c r="P135" i="2"/>
  <c r="O135" i="2"/>
  <c r="N135" i="2"/>
  <c r="G135" i="2"/>
  <c r="R134" i="2"/>
  <c r="Q134" i="2"/>
  <c r="P134" i="2"/>
  <c r="O134" i="2"/>
  <c r="N134" i="2"/>
  <c r="G134" i="2"/>
  <c r="R133" i="2"/>
  <c r="Q133" i="2"/>
  <c r="P133" i="2"/>
  <c r="O133" i="2"/>
  <c r="N133" i="2"/>
  <c r="G133" i="2"/>
  <c r="R132" i="2"/>
  <c r="Q132" i="2"/>
  <c r="P132" i="2"/>
  <c r="O132" i="2"/>
  <c r="N132" i="2"/>
  <c r="G132" i="2"/>
  <c r="R131" i="2"/>
  <c r="Q131" i="2"/>
  <c r="P131" i="2"/>
  <c r="O131" i="2"/>
  <c r="N131" i="2"/>
  <c r="G131" i="2"/>
  <c r="R130" i="2"/>
  <c r="Q130" i="2"/>
  <c r="P130" i="2"/>
  <c r="O130" i="2"/>
  <c r="N130" i="2"/>
  <c r="G130" i="2"/>
  <c r="R129" i="2"/>
  <c r="Q129" i="2"/>
  <c r="P129" i="2"/>
  <c r="O129" i="2"/>
  <c r="N129" i="2"/>
  <c r="G129" i="2"/>
  <c r="R128" i="2"/>
  <c r="Q128" i="2"/>
  <c r="P128" i="2"/>
  <c r="O128" i="2"/>
  <c r="N128" i="2"/>
  <c r="G128" i="2"/>
  <c r="R127" i="2"/>
  <c r="Q127" i="2"/>
  <c r="P127" i="2"/>
  <c r="O127" i="2"/>
  <c r="N127" i="2"/>
  <c r="G127" i="2"/>
  <c r="R126" i="2"/>
  <c r="Q126" i="2"/>
  <c r="P126" i="2"/>
  <c r="O126" i="2"/>
  <c r="N126" i="2"/>
  <c r="G126" i="2"/>
  <c r="R125" i="2"/>
  <c r="Q125" i="2"/>
  <c r="P125" i="2"/>
  <c r="O125" i="2"/>
  <c r="N125" i="2"/>
  <c r="G125" i="2"/>
  <c r="R124" i="2"/>
  <c r="Q124" i="2"/>
  <c r="P124" i="2"/>
  <c r="O124" i="2"/>
  <c r="N124" i="2"/>
  <c r="G124" i="2"/>
  <c r="R123" i="2"/>
  <c r="Q123" i="2"/>
  <c r="P123" i="2"/>
  <c r="O123" i="2"/>
  <c r="N123" i="2"/>
  <c r="G123" i="2"/>
  <c r="R122" i="2"/>
  <c r="Q122" i="2"/>
  <c r="P122" i="2"/>
  <c r="O122" i="2"/>
  <c r="N122" i="2"/>
  <c r="G122" i="2"/>
  <c r="R121" i="2"/>
  <c r="Q121" i="2"/>
  <c r="P121" i="2"/>
  <c r="O121" i="2"/>
  <c r="N121" i="2"/>
  <c r="G121" i="2"/>
  <c r="R120" i="2"/>
  <c r="Q120" i="2"/>
  <c r="P120" i="2"/>
  <c r="O120" i="2"/>
  <c r="N120" i="2"/>
  <c r="G120" i="2"/>
  <c r="R119" i="2"/>
  <c r="Q119" i="2"/>
  <c r="P119" i="2"/>
  <c r="O119" i="2"/>
  <c r="N119" i="2"/>
  <c r="G119" i="2"/>
  <c r="R118" i="2"/>
  <c r="Q118" i="2"/>
  <c r="P118" i="2"/>
  <c r="O118" i="2"/>
  <c r="N118" i="2"/>
  <c r="G118" i="2"/>
  <c r="R117" i="2"/>
  <c r="Q117" i="2"/>
  <c r="P117" i="2"/>
  <c r="O117" i="2"/>
  <c r="N117" i="2"/>
  <c r="G117" i="2"/>
  <c r="R116" i="2"/>
  <c r="Q116" i="2"/>
  <c r="P116" i="2"/>
  <c r="O116" i="2"/>
  <c r="N116" i="2"/>
  <c r="G116" i="2"/>
  <c r="R115" i="2"/>
  <c r="Q115" i="2"/>
  <c r="P115" i="2"/>
  <c r="O115" i="2"/>
  <c r="N115" i="2"/>
  <c r="G115" i="2"/>
  <c r="R114" i="2"/>
  <c r="Q114" i="2"/>
  <c r="P114" i="2"/>
  <c r="O114" i="2"/>
  <c r="N114" i="2"/>
  <c r="G114" i="2"/>
  <c r="R113" i="2"/>
  <c r="Q113" i="2"/>
  <c r="P113" i="2"/>
  <c r="O113" i="2"/>
  <c r="N113" i="2"/>
  <c r="G113" i="2"/>
  <c r="R112" i="2"/>
  <c r="Q112" i="2"/>
  <c r="P112" i="2"/>
  <c r="O112" i="2"/>
  <c r="N112" i="2"/>
  <c r="G112" i="2"/>
  <c r="R111" i="2"/>
  <c r="Q111" i="2"/>
  <c r="P111" i="2"/>
  <c r="O111" i="2"/>
  <c r="N111" i="2"/>
  <c r="G111" i="2"/>
  <c r="R110" i="2"/>
  <c r="Q110" i="2"/>
  <c r="P110" i="2"/>
  <c r="O110" i="2"/>
  <c r="N110" i="2"/>
  <c r="G110" i="2"/>
  <c r="R109" i="2"/>
  <c r="Q109" i="2"/>
  <c r="P109" i="2"/>
  <c r="O109" i="2"/>
  <c r="N109" i="2"/>
  <c r="G109" i="2"/>
  <c r="R108" i="2"/>
  <c r="Q108" i="2"/>
  <c r="P108" i="2"/>
  <c r="O108" i="2"/>
  <c r="N108" i="2"/>
  <c r="G108" i="2"/>
  <c r="R107" i="2"/>
  <c r="Q107" i="2"/>
  <c r="P107" i="2"/>
  <c r="O107" i="2"/>
  <c r="N107" i="2"/>
  <c r="G107" i="2"/>
  <c r="R106" i="2"/>
  <c r="Q106" i="2"/>
  <c r="P106" i="2"/>
  <c r="O106" i="2"/>
  <c r="N106" i="2"/>
  <c r="G106" i="2"/>
  <c r="R105" i="2"/>
  <c r="Q105" i="2"/>
  <c r="P105" i="2"/>
  <c r="O105" i="2"/>
  <c r="N105" i="2"/>
  <c r="G105" i="2"/>
  <c r="R104" i="2"/>
  <c r="Q104" i="2"/>
  <c r="P104" i="2"/>
  <c r="O104" i="2"/>
  <c r="N104" i="2"/>
  <c r="G104" i="2"/>
  <c r="R103" i="2"/>
  <c r="Q103" i="2"/>
  <c r="P103" i="2"/>
  <c r="O103" i="2"/>
  <c r="N103" i="2"/>
  <c r="G103" i="2"/>
  <c r="R102" i="2"/>
  <c r="Q102" i="2"/>
  <c r="P102" i="2"/>
  <c r="O102" i="2"/>
  <c r="N102" i="2"/>
  <c r="G102" i="2"/>
  <c r="R101" i="2"/>
  <c r="Q101" i="2"/>
  <c r="P101" i="2"/>
  <c r="O101" i="2"/>
  <c r="N101" i="2"/>
  <c r="G101" i="2"/>
  <c r="R100" i="2"/>
  <c r="Q100" i="2"/>
  <c r="P100" i="2"/>
  <c r="O100" i="2"/>
  <c r="N100" i="2"/>
  <c r="G100" i="2"/>
  <c r="R99" i="2"/>
  <c r="Q99" i="2"/>
  <c r="P99" i="2"/>
  <c r="O99" i="2"/>
  <c r="N99" i="2"/>
  <c r="G99" i="2"/>
  <c r="R98" i="2"/>
  <c r="Q98" i="2"/>
  <c r="P98" i="2"/>
  <c r="O98" i="2"/>
  <c r="N98" i="2"/>
  <c r="G98" i="2"/>
  <c r="R97" i="2"/>
  <c r="Q97" i="2"/>
  <c r="P97" i="2"/>
  <c r="O97" i="2"/>
  <c r="N97" i="2"/>
  <c r="G97" i="2"/>
  <c r="R96" i="2"/>
  <c r="Q96" i="2"/>
  <c r="P96" i="2"/>
  <c r="O96" i="2"/>
  <c r="N96" i="2"/>
  <c r="G96" i="2"/>
  <c r="R95" i="2"/>
  <c r="Q95" i="2"/>
  <c r="P95" i="2"/>
  <c r="O95" i="2"/>
  <c r="N95" i="2"/>
  <c r="G95" i="2"/>
  <c r="R94" i="2"/>
  <c r="Q94" i="2"/>
  <c r="P94" i="2"/>
  <c r="O94" i="2"/>
  <c r="N94" i="2"/>
  <c r="G94" i="2"/>
  <c r="R93" i="2"/>
  <c r="Q93" i="2"/>
  <c r="P93" i="2"/>
  <c r="O93" i="2"/>
  <c r="N93" i="2"/>
  <c r="G93" i="2"/>
  <c r="R92" i="2"/>
  <c r="Q92" i="2"/>
  <c r="P92" i="2"/>
  <c r="O92" i="2"/>
  <c r="N92" i="2"/>
  <c r="G92" i="2"/>
  <c r="R91" i="2"/>
  <c r="Q91" i="2"/>
  <c r="P91" i="2"/>
  <c r="O91" i="2"/>
  <c r="N91" i="2"/>
  <c r="G91" i="2"/>
  <c r="R90" i="2"/>
  <c r="Q90" i="2"/>
  <c r="P90" i="2"/>
  <c r="O90" i="2"/>
  <c r="N90" i="2"/>
  <c r="G90" i="2"/>
  <c r="R89" i="2"/>
  <c r="Q89" i="2"/>
  <c r="P89" i="2"/>
  <c r="O89" i="2"/>
  <c r="N89" i="2"/>
  <c r="G89" i="2"/>
  <c r="R88" i="2"/>
  <c r="Q88" i="2"/>
  <c r="P88" i="2"/>
  <c r="O88" i="2"/>
  <c r="N88" i="2"/>
  <c r="G88" i="2"/>
  <c r="R87" i="2"/>
  <c r="Q87" i="2"/>
  <c r="P87" i="2"/>
  <c r="O87" i="2"/>
  <c r="N87" i="2"/>
  <c r="G87" i="2"/>
  <c r="R86" i="2"/>
  <c r="Q86" i="2"/>
  <c r="P86" i="2"/>
  <c r="O86" i="2"/>
  <c r="N86" i="2"/>
  <c r="G86" i="2"/>
  <c r="R85" i="2"/>
  <c r="Q85" i="2"/>
  <c r="P85" i="2"/>
  <c r="O85" i="2"/>
  <c r="N85" i="2"/>
  <c r="G85" i="2"/>
  <c r="R84" i="2"/>
  <c r="Q84" i="2"/>
  <c r="P84" i="2"/>
  <c r="O84" i="2"/>
  <c r="N84" i="2"/>
  <c r="G84" i="2"/>
  <c r="R83" i="2"/>
  <c r="Q83" i="2"/>
  <c r="P83" i="2"/>
  <c r="O83" i="2"/>
  <c r="N83" i="2"/>
  <c r="G83" i="2"/>
  <c r="R82" i="2"/>
  <c r="Q82" i="2"/>
  <c r="P82" i="2"/>
  <c r="O82" i="2"/>
  <c r="N82" i="2"/>
  <c r="G82" i="2"/>
  <c r="R81" i="2"/>
  <c r="Q81" i="2"/>
  <c r="P81" i="2"/>
  <c r="O81" i="2"/>
  <c r="N81" i="2"/>
  <c r="G81" i="2"/>
  <c r="R80" i="2"/>
  <c r="Q80" i="2"/>
  <c r="P80" i="2"/>
  <c r="O80" i="2"/>
  <c r="N80" i="2"/>
  <c r="G80" i="2"/>
  <c r="R79" i="2"/>
  <c r="Q79" i="2"/>
  <c r="P79" i="2"/>
  <c r="O79" i="2"/>
  <c r="N79" i="2"/>
  <c r="G79" i="2"/>
  <c r="R78" i="2"/>
  <c r="Q78" i="2"/>
  <c r="P78" i="2"/>
  <c r="O78" i="2"/>
  <c r="N78" i="2"/>
  <c r="G78" i="2"/>
  <c r="R77" i="2"/>
  <c r="Q77" i="2"/>
  <c r="P77" i="2"/>
  <c r="O77" i="2"/>
  <c r="N77" i="2"/>
  <c r="G77" i="2"/>
  <c r="R76" i="2"/>
  <c r="Q76" i="2"/>
  <c r="P76" i="2"/>
  <c r="O76" i="2"/>
  <c r="N76" i="2"/>
  <c r="G76" i="2"/>
  <c r="R75" i="2"/>
  <c r="Q75" i="2"/>
  <c r="P75" i="2"/>
  <c r="O75" i="2"/>
  <c r="N75" i="2"/>
  <c r="G75" i="2"/>
  <c r="R74" i="2"/>
  <c r="Q74" i="2"/>
  <c r="P74" i="2"/>
  <c r="O74" i="2"/>
  <c r="N74" i="2"/>
  <c r="G74" i="2"/>
  <c r="R73" i="2"/>
  <c r="Q73" i="2"/>
  <c r="P73" i="2"/>
  <c r="O73" i="2"/>
  <c r="N73" i="2"/>
  <c r="G73" i="2"/>
  <c r="R72" i="2"/>
  <c r="Q72" i="2"/>
  <c r="P72" i="2"/>
  <c r="O72" i="2"/>
  <c r="N72" i="2"/>
  <c r="G72" i="2"/>
  <c r="R71" i="2"/>
  <c r="Q71" i="2"/>
  <c r="P71" i="2"/>
  <c r="O71" i="2"/>
  <c r="N71" i="2"/>
  <c r="G71" i="2"/>
  <c r="R70" i="2"/>
  <c r="Q70" i="2"/>
  <c r="P70" i="2"/>
  <c r="O70" i="2"/>
  <c r="N70" i="2"/>
  <c r="G70" i="2"/>
  <c r="R69" i="2"/>
  <c r="Q69" i="2"/>
  <c r="P69" i="2"/>
  <c r="O69" i="2"/>
  <c r="N69" i="2"/>
  <c r="G69" i="2"/>
  <c r="R68" i="2"/>
  <c r="Q68" i="2"/>
  <c r="P68" i="2"/>
  <c r="O68" i="2"/>
  <c r="N68" i="2"/>
  <c r="G68" i="2"/>
  <c r="R67" i="2"/>
  <c r="Q67" i="2"/>
  <c r="P67" i="2"/>
  <c r="O67" i="2"/>
  <c r="N67" i="2"/>
  <c r="G67" i="2"/>
  <c r="R66" i="2"/>
  <c r="Q66" i="2"/>
  <c r="P66" i="2"/>
  <c r="O66" i="2"/>
  <c r="N66" i="2"/>
  <c r="G66" i="2"/>
  <c r="R65" i="2"/>
  <c r="Q65" i="2"/>
  <c r="P65" i="2"/>
  <c r="O65" i="2"/>
  <c r="N65" i="2"/>
  <c r="G65" i="2"/>
  <c r="R64" i="2"/>
  <c r="Q64" i="2"/>
  <c r="P64" i="2"/>
  <c r="O64" i="2"/>
  <c r="N64" i="2"/>
  <c r="G64" i="2"/>
  <c r="R63" i="2"/>
  <c r="Q63" i="2"/>
  <c r="P63" i="2"/>
  <c r="O63" i="2"/>
  <c r="N63" i="2"/>
  <c r="G63" i="2"/>
  <c r="R62" i="2"/>
  <c r="Q62" i="2"/>
  <c r="P62" i="2"/>
  <c r="O62" i="2"/>
  <c r="N62" i="2"/>
  <c r="G62" i="2"/>
  <c r="R61" i="2"/>
  <c r="Q61" i="2"/>
  <c r="P61" i="2"/>
  <c r="O61" i="2"/>
  <c r="N61" i="2"/>
  <c r="G61" i="2"/>
  <c r="R60" i="2"/>
  <c r="Q60" i="2"/>
  <c r="P60" i="2"/>
  <c r="O60" i="2"/>
  <c r="N60" i="2"/>
  <c r="G60" i="2"/>
  <c r="R59" i="2"/>
  <c r="Q59" i="2"/>
  <c r="P59" i="2"/>
  <c r="O59" i="2"/>
  <c r="N59" i="2"/>
  <c r="G59" i="2"/>
  <c r="R58" i="2"/>
  <c r="Q58" i="2"/>
  <c r="P58" i="2"/>
  <c r="O58" i="2"/>
  <c r="N58" i="2"/>
  <c r="G58" i="2"/>
  <c r="R57" i="2"/>
  <c r="Q57" i="2"/>
  <c r="P57" i="2"/>
  <c r="O57" i="2"/>
  <c r="N57" i="2"/>
  <c r="G57" i="2"/>
  <c r="R56" i="2"/>
  <c r="Q56" i="2"/>
  <c r="P56" i="2"/>
  <c r="O56" i="2"/>
  <c r="N56" i="2"/>
  <c r="G56" i="2"/>
  <c r="R55" i="2"/>
  <c r="Q55" i="2"/>
  <c r="P55" i="2"/>
  <c r="O55" i="2"/>
  <c r="N55" i="2"/>
  <c r="G55" i="2"/>
  <c r="R54" i="2"/>
  <c r="Q54" i="2"/>
  <c r="P54" i="2"/>
  <c r="O54" i="2"/>
  <c r="N54" i="2"/>
  <c r="G54" i="2"/>
  <c r="R53" i="2"/>
  <c r="Q53" i="2"/>
  <c r="P53" i="2"/>
  <c r="O53" i="2"/>
  <c r="N53" i="2"/>
  <c r="G53" i="2"/>
  <c r="R52" i="2"/>
  <c r="Q52" i="2"/>
  <c r="P52" i="2"/>
  <c r="O52" i="2"/>
  <c r="N52" i="2"/>
  <c r="G52" i="2"/>
  <c r="R51" i="2"/>
  <c r="Q51" i="2"/>
  <c r="P51" i="2"/>
  <c r="O51" i="2"/>
  <c r="N51" i="2"/>
  <c r="G51" i="2"/>
  <c r="R50" i="2"/>
  <c r="Q50" i="2"/>
  <c r="P50" i="2"/>
  <c r="O50" i="2"/>
  <c r="N50" i="2"/>
  <c r="G50" i="2"/>
  <c r="R49" i="2"/>
  <c r="Q49" i="2"/>
  <c r="P49" i="2"/>
  <c r="O49" i="2"/>
  <c r="N49" i="2"/>
  <c r="G49" i="2"/>
  <c r="R48" i="2"/>
  <c r="Q48" i="2"/>
  <c r="P48" i="2"/>
  <c r="O48" i="2"/>
  <c r="N48" i="2"/>
  <c r="G48" i="2"/>
  <c r="R47" i="2"/>
  <c r="Q47" i="2"/>
  <c r="P47" i="2"/>
  <c r="O47" i="2"/>
  <c r="N47" i="2"/>
  <c r="G47" i="2"/>
  <c r="R46" i="2"/>
  <c r="Q46" i="2"/>
  <c r="P46" i="2"/>
  <c r="O46" i="2"/>
  <c r="N46" i="2"/>
  <c r="G46" i="2"/>
  <c r="R45" i="2"/>
  <c r="Q45" i="2"/>
  <c r="P45" i="2"/>
  <c r="O45" i="2"/>
  <c r="N45" i="2"/>
  <c r="G45" i="2"/>
  <c r="R44" i="2"/>
  <c r="Q44" i="2"/>
  <c r="P44" i="2"/>
  <c r="O44" i="2"/>
  <c r="N44" i="2"/>
  <c r="G44" i="2"/>
  <c r="R43" i="2"/>
  <c r="Q43" i="2"/>
  <c r="P43" i="2"/>
  <c r="O43" i="2"/>
  <c r="N43" i="2"/>
  <c r="G43" i="2"/>
  <c r="R42" i="2"/>
  <c r="Q42" i="2"/>
  <c r="P42" i="2"/>
  <c r="O42" i="2"/>
  <c r="N42" i="2"/>
  <c r="G42" i="2"/>
  <c r="R41" i="2"/>
  <c r="Q41" i="2"/>
  <c r="P41" i="2"/>
  <c r="O41" i="2"/>
  <c r="N41" i="2"/>
  <c r="G41" i="2"/>
  <c r="R40" i="2"/>
  <c r="Q40" i="2"/>
  <c r="P40" i="2"/>
  <c r="O40" i="2"/>
  <c r="N40" i="2"/>
  <c r="G40" i="2"/>
  <c r="R39" i="2"/>
  <c r="Q39" i="2"/>
  <c r="P39" i="2"/>
  <c r="O39" i="2"/>
  <c r="N39" i="2"/>
  <c r="G39" i="2"/>
  <c r="R38" i="2"/>
  <c r="Q38" i="2"/>
  <c r="P38" i="2"/>
  <c r="O38" i="2"/>
  <c r="N38" i="2"/>
  <c r="G38" i="2"/>
  <c r="R37" i="2"/>
  <c r="Q37" i="2"/>
  <c r="P37" i="2"/>
  <c r="O37" i="2"/>
  <c r="N37" i="2"/>
  <c r="G37" i="2"/>
  <c r="R36" i="2"/>
  <c r="Q36" i="2"/>
  <c r="P36" i="2"/>
  <c r="O36" i="2"/>
  <c r="N36" i="2"/>
  <c r="G36" i="2"/>
  <c r="R35" i="2"/>
  <c r="Q35" i="2"/>
  <c r="P35" i="2"/>
  <c r="O35" i="2"/>
  <c r="N35" i="2"/>
  <c r="G35" i="2"/>
  <c r="R34" i="2"/>
  <c r="Q34" i="2"/>
  <c r="P34" i="2"/>
  <c r="O34" i="2"/>
  <c r="N34" i="2"/>
  <c r="G34" i="2"/>
  <c r="R33" i="2"/>
  <c r="Q33" i="2"/>
  <c r="P33" i="2"/>
  <c r="O33" i="2"/>
  <c r="N33" i="2"/>
  <c r="G33" i="2"/>
  <c r="R32" i="2"/>
  <c r="Q32" i="2"/>
  <c r="P32" i="2"/>
  <c r="O32" i="2"/>
  <c r="N32" i="2"/>
  <c r="G32" i="2"/>
  <c r="R31" i="2"/>
  <c r="Q31" i="2"/>
  <c r="P31" i="2"/>
  <c r="O31" i="2"/>
  <c r="N31" i="2"/>
  <c r="G31" i="2"/>
  <c r="R30" i="2"/>
  <c r="Q30" i="2"/>
  <c r="P30" i="2"/>
  <c r="O30" i="2"/>
  <c r="N30" i="2"/>
  <c r="G30" i="2"/>
  <c r="R29" i="2"/>
  <c r="Q29" i="2"/>
  <c r="P29" i="2"/>
  <c r="O29" i="2"/>
  <c r="N29" i="2"/>
  <c r="G29" i="2"/>
  <c r="R28" i="2"/>
  <c r="Q28" i="2"/>
  <c r="P28" i="2"/>
  <c r="O28" i="2"/>
  <c r="N28" i="2"/>
  <c r="G28" i="2"/>
  <c r="R27" i="2"/>
  <c r="Q27" i="2"/>
  <c r="P27" i="2"/>
  <c r="O27" i="2"/>
  <c r="N27" i="2"/>
  <c r="G27" i="2"/>
  <c r="R26" i="2"/>
  <c r="Q26" i="2"/>
  <c r="P26" i="2"/>
  <c r="O26" i="2"/>
  <c r="N26" i="2"/>
  <c r="G26" i="2"/>
  <c r="R25" i="2"/>
  <c r="Q25" i="2"/>
  <c r="P25" i="2"/>
  <c r="O25" i="2"/>
  <c r="N25" i="2"/>
  <c r="G25" i="2"/>
  <c r="R24" i="2"/>
  <c r="Q24" i="2"/>
  <c r="P24" i="2"/>
  <c r="O24" i="2"/>
  <c r="N24" i="2"/>
  <c r="G24" i="2"/>
  <c r="R23" i="2"/>
  <c r="Q23" i="2"/>
  <c r="P23" i="2"/>
  <c r="O23" i="2"/>
  <c r="N23" i="2"/>
  <c r="G23" i="2"/>
  <c r="R22" i="2"/>
  <c r="Q22" i="2"/>
  <c r="P22" i="2"/>
  <c r="O22" i="2"/>
  <c r="N22" i="2"/>
  <c r="G22" i="2"/>
  <c r="R21" i="2"/>
  <c r="Q21" i="2"/>
  <c r="P21" i="2"/>
  <c r="O21" i="2"/>
  <c r="N21" i="2"/>
  <c r="G21" i="2"/>
  <c r="R20" i="2"/>
  <c r="Q20" i="2"/>
  <c r="P20" i="2"/>
  <c r="O20" i="2"/>
  <c r="N20" i="2"/>
  <c r="G20" i="2"/>
  <c r="R19" i="2"/>
  <c r="Q19" i="2"/>
  <c r="P19" i="2"/>
  <c r="O19" i="2"/>
  <c r="N19" i="2"/>
  <c r="G19" i="2"/>
  <c r="R18" i="2"/>
  <c r="Q18" i="2"/>
  <c r="P18" i="2"/>
  <c r="O18" i="2"/>
  <c r="N18" i="2"/>
  <c r="G18" i="2"/>
  <c r="R17" i="2"/>
  <c r="Q17" i="2"/>
  <c r="P17" i="2"/>
  <c r="O17" i="2"/>
  <c r="N17" i="2"/>
  <c r="G17" i="2"/>
  <c r="R16" i="2"/>
  <c r="Q16" i="2"/>
  <c r="P16" i="2"/>
  <c r="O16" i="2"/>
  <c r="N16" i="2"/>
  <c r="G16" i="2"/>
  <c r="R15" i="2"/>
  <c r="Q15" i="2"/>
  <c r="P15" i="2"/>
  <c r="O15" i="2"/>
  <c r="N15" i="2"/>
  <c r="G15" i="2"/>
  <c r="R14" i="2"/>
  <c r="Q14" i="2"/>
  <c r="P14" i="2"/>
  <c r="O14" i="2"/>
  <c r="N14" i="2"/>
  <c r="G14" i="2"/>
  <c r="R13" i="2"/>
  <c r="Q13" i="2"/>
  <c r="P13" i="2"/>
  <c r="O13" i="2"/>
  <c r="N13" i="2"/>
  <c r="G13" i="2"/>
  <c r="R12" i="2"/>
  <c r="Q12" i="2"/>
  <c r="P12" i="2"/>
  <c r="O12" i="2"/>
  <c r="N12" i="2"/>
  <c r="G12" i="2"/>
  <c r="R11" i="2"/>
  <c r="Q11" i="2"/>
  <c r="P11" i="2"/>
  <c r="O11" i="2"/>
  <c r="N11" i="2"/>
  <c r="G11" i="2"/>
  <c r="R10" i="2"/>
  <c r="Q10" i="2"/>
  <c r="P10" i="2"/>
  <c r="O10" i="2"/>
  <c r="N10" i="2"/>
  <c r="G10" i="2"/>
  <c r="R9" i="2"/>
  <c r="Q9" i="2"/>
  <c r="P9" i="2"/>
  <c r="O9" i="2"/>
  <c r="N9" i="2"/>
  <c r="G9" i="2"/>
  <c r="R8" i="2"/>
  <c r="Q8" i="2"/>
  <c r="P8" i="2"/>
  <c r="O8" i="2"/>
  <c r="N8" i="2"/>
  <c r="G8" i="2"/>
  <c r="R7" i="2"/>
  <c r="Q7" i="2"/>
  <c r="P7" i="2"/>
  <c r="O7" i="2"/>
  <c r="N7" i="2"/>
  <c r="G7" i="2"/>
  <c r="R6" i="2"/>
  <c r="Q6" i="2"/>
  <c r="P6" i="2"/>
  <c r="O6" i="2"/>
  <c r="N6" i="2"/>
  <c r="G6" i="2"/>
</calcChain>
</file>

<file path=xl/sharedStrings.xml><?xml version="1.0" encoding="utf-8"?>
<sst xmlns="http://schemas.openxmlformats.org/spreadsheetml/2006/main" count="15160" uniqueCount="111">
  <si>
    <t>Regalos</t>
  </si>
  <si>
    <t>Perfumería</t>
  </si>
  <si>
    <t>Cuidados diarios</t>
  </si>
  <si>
    <t>Cabello</t>
  </si>
  <si>
    <t>Tipo de pago</t>
  </si>
  <si>
    <t>Localidad</t>
  </si>
  <si>
    <t>Edad</t>
  </si>
  <si>
    <t>Información del vendedor</t>
  </si>
  <si>
    <t>ID</t>
  </si>
  <si>
    <t>Envío bonificado</t>
  </si>
  <si>
    <t>Maquillaje</t>
  </si>
  <si>
    <t>Skincare</t>
  </si>
  <si>
    <t>Total</t>
  </si>
  <si>
    <t>Ventas por segmento</t>
  </si>
  <si>
    <t>Antigüedad</t>
  </si>
  <si>
    <t>1- Inventé categorías en base a una revista de cosméticos</t>
  </si>
  <si>
    <t>2- Convertí esas categorías en una tabla</t>
  </si>
  <si>
    <t>3- Generé los ID de vendedores con relleno rápido</t>
  </si>
  <si>
    <t>5- Copié y pegué como valor los campos de edades y antigüedad para que queden fijos</t>
  </si>
  <si>
    <t>6- Para que la antugüedad coincidiera con el ID, corté el campo de ID y lo pegué en otra hoja, ordené Antigüedad de menor a mayor, copié el primer valor del ID en la tabla y volví a completar con relleno rápido.</t>
  </si>
  <si>
    <t>Efectivo</t>
  </si>
  <si>
    <t>Transferencia</t>
  </si>
  <si>
    <t>Villaguay</t>
  </si>
  <si>
    <t>Federal</t>
  </si>
  <si>
    <t>Paraná</t>
  </si>
  <si>
    <t>Concordia</t>
  </si>
  <si>
    <t>Tipo de venta</t>
  </si>
  <si>
    <t>¿Tiene Redes Sociales?</t>
  </si>
  <si>
    <t>Clientes</t>
  </si>
  <si>
    <t>SI</t>
  </si>
  <si>
    <t>NO</t>
  </si>
  <si>
    <t>* A los campos con datos generados de manera aleatoria, los copié y pegué como valor, para que queden fijos y facilitar la lectura</t>
  </si>
  <si>
    <t xml:space="preserve"> </t>
  </si>
  <si>
    <t>Segmento</t>
  </si>
  <si>
    <t>Media</t>
  </si>
  <si>
    <t>ID de cada vendedor</t>
  </si>
  <si>
    <t>Edad de cada vendedor</t>
  </si>
  <si>
    <t>Años en la empresa</t>
  </si>
  <si>
    <t>Número de clientes</t>
  </si>
  <si>
    <t>Localidad del vendedor</t>
  </si>
  <si>
    <t>Si el pedido fue pagado en Efectivo o por Transferencia</t>
  </si>
  <si>
    <t>Venta física o venta online, según tipo de pago registrado</t>
  </si>
  <si>
    <t>Si el vendedor utiliza o no redes sociales para su negocio</t>
  </si>
  <si>
    <t>Total de ventas en el segmento Perfumería</t>
  </si>
  <si>
    <t>Total de ventas en el segmento Maquillaje</t>
  </si>
  <si>
    <t>Total de ventas en el segmento Skincare</t>
  </si>
  <si>
    <t>Total de ventas en el segmento Cabello</t>
  </si>
  <si>
    <t>Total de ventas en el segmento Regalos</t>
  </si>
  <si>
    <t>Total de ventas</t>
  </si>
  <si>
    <t>Promedio de ventas</t>
  </si>
  <si>
    <t>Cuerpo</t>
  </si>
  <si>
    <t>Total de ventas en el segmento Cuerpo</t>
  </si>
  <si>
    <t>12- Para encontrar los segmentos más y menos vendidos por vendedor, busqué el valor máximo y mínimo del registro de ventas; lo utilicé como argumento para encontrar su posición en la fila, y utilicé la posición encontrada para obtener el encabezado que representara ese valor mínimo o máximo. La fórmula utilizada fue el siguiente conjunto de funciones: "=INDICE(Tabla6[[#Encabezados];[Perfumería]:[Regalos]];COINCIDIR(MIN(Tabla6[@[Perfumería]:[Regalos]]);Tabla6[@[Perfumería]:[Regalos]];0))"</t>
  </si>
  <si>
    <t>Preguntas</t>
  </si>
  <si>
    <t>¿Qué localidad vendió más y cuál menos?</t>
  </si>
  <si>
    <t>¿Tienen más ventas los vendedores con redes sociales?</t>
  </si>
  <si>
    <t>¿Cuál fue el promedio de ventas de cada vendedor?</t>
  </si>
  <si>
    <t>¿Cuál fue el mejor vendedor?</t>
  </si>
  <si>
    <t>¿Cuál fue el mejor vendedor de cada localidad?</t>
  </si>
  <si>
    <t>Bitácora</t>
  </si>
  <si>
    <t>13- Implementé validación de datos y formato según correspondía</t>
  </si>
  <si>
    <t>4- Completé edades y antigüedad con "=ALEATORIO.ENTRE" *</t>
  </si>
  <si>
    <t>10- Para cada segmento generé importes de venta con "=ALEATORIO.ENTRE(0;100000)" *</t>
  </si>
  <si>
    <t>9- Para generar el tipo de venta utilicé una tabla auxiliar con los dos posibles valores a devolver y la función SI. Si el pago se realizó en efectivo fue porque la venta fue en persona, y si fue con transferencia, fue online</t>
  </si>
  <si>
    <t>8- Para insertar tipo de pago, utilicé la función SI: "=SI(ALEATORIO.ENTRE(1;2) = 1; "Efectivo"; "Transferencia")" *</t>
  </si>
  <si>
    <t>7- Para insertar nombres de departamentos de manera aleatoria, utilicé la función SI anidada: "=SI(ALEATORIO.ENTRE(1;4) = 1; "Paraná"; SI(ALEATORIO.ENTRE(1;4) = 2; "Villaguay"; SI(ALEATORIO.ENTRE(1;4) = 3; "Concordia"; "Federal")))" *</t>
  </si>
  <si>
    <t>11- Agregué una columna para indicar número de clientes de cada vendedor, generándolo aleatoriamente entre 5 y 100 *</t>
  </si>
  <si>
    <t>Ventas por categoría</t>
  </si>
  <si>
    <t>¿Qué categoría de ventas se vende más?</t>
  </si>
  <si>
    <t>¿Qué categoría de ventas se vende menos?</t>
  </si>
  <si>
    <t>Más vendida</t>
  </si>
  <si>
    <t>Menos vendida</t>
  </si>
  <si>
    <t>Categoría más vendida</t>
  </si>
  <si>
    <t>Categoría menos vendida</t>
  </si>
  <si>
    <t>Categorías</t>
  </si>
  <si>
    <t>Tablas Auxiliares</t>
  </si>
  <si>
    <t>Promociones</t>
  </si>
  <si>
    <t>Si el pedido supera los $250.000, se bonifica el envío</t>
  </si>
  <si>
    <t>14- Indiqué si el envío se encuentra bonificado utilizando función SI: "=SI([@Total]&gt;=250000;"SI";"NO")"</t>
  </si>
  <si>
    <t>¿Cuál fue el promedio de ventas del vendedor 33497138?</t>
  </si>
  <si>
    <t>¿De qué localidad es el vendedor 33497146?</t>
  </si>
  <si>
    <t>¿Cuántos vendedores hay en Federal?</t>
  </si>
  <si>
    <t>Respuestas</t>
  </si>
  <si>
    <t>¿Cuál fue el promedio de ventas en Concordia?</t>
  </si>
  <si>
    <t>Ventas en Entre Ríos durante el Ciclo 15</t>
  </si>
  <si>
    <t>Columna "Media" en Tabla</t>
  </si>
  <si>
    <t>15- Formulé y contesté algunas preguntas en base a la base de datos creada</t>
  </si>
  <si>
    <t>Suma de Total</t>
  </si>
  <si>
    <t>Total de Ventas por Departamento</t>
  </si>
  <si>
    <t>16- Armé tablas dinámicas según los datos que me interesaba analizar</t>
  </si>
  <si>
    <t>17- Confeccioné el dashboard</t>
  </si>
  <si>
    <t>Total por vendedor</t>
  </si>
  <si>
    <t>Total de ventas por Categoría</t>
  </si>
  <si>
    <t>¿Utiliza Redes Sociales?</t>
  </si>
  <si>
    <t>Cantidad de vendedores</t>
  </si>
  <si>
    <t>Información de vendedores</t>
  </si>
  <si>
    <t>¿Qué porcentaje de vendedores tiene el envío bonificado?</t>
  </si>
  <si>
    <t>Ventas de Maquillaje</t>
  </si>
  <si>
    <t>Ventas de Cuerpo</t>
  </si>
  <si>
    <t>Ventas de Skincare</t>
  </si>
  <si>
    <t>Ventas de Perfumería</t>
  </si>
  <si>
    <t>Ventas de Cabello</t>
  </si>
  <si>
    <t>Tiene envío bonificado</t>
  </si>
  <si>
    <t>Cantidad de Vendedores</t>
  </si>
  <si>
    <t>Cálculo auxiliar</t>
  </si>
  <si>
    <t>ID Vendedor</t>
  </si>
  <si>
    <t>Total Ventas</t>
  </si>
  <si>
    <t>Máxima Venta</t>
  </si>
  <si>
    <t>Máximo vendedor</t>
  </si>
  <si>
    <t>Máximas ventas</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</si>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</sst>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2C0A]\ #,##0.00"/>
    <numFmt numFmtId="165" formatCode="[$$-2C0A]\ #,##0"/>
  </numFmts>
  <fonts count="4" x14ac:knownFonts="1">
    <font>
      <sz val="11"/>
      <color theme="1"/>
      <name val="Calibri"/>
      <family val="2"/>
      <scheme val="minor"/>
    </font>
    <font>
      <u/>
      <sz val="11"/>
      <color theme="1"/>
      <name val="Calibri"/>
      <family val="2"/>
      <scheme val="minor"/>
    </font>
    <font>
      <sz val="14"/>
      <color theme="1"/>
      <name val="Calibri"/>
      <family val="2"/>
      <scheme val="minor"/>
    </font>
    <font>
      <b/>
      <sz val="11"/>
      <color theme="2"/>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8" tint="0.59999389629810485"/>
        <bgColor indexed="64"/>
      </patternFill>
    </fill>
    <fill>
      <patternFill patternType="solid">
        <fgColor theme="8" tint="0.79998168889431442"/>
        <bgColor indexed="64"/>
      </patternFill>
    </fill>
    <fill>
      <patternFill patternType="solid">
        <fgColor theme="8"/>
        <bgColor indexed="64"/>
      </patternFill>
    </fill>
  </fills>
  <borders count="28">
    <border>
      <left/>
      <right/>
      <top/>
      <bottom/>
      <diagonal/>
    </border>
    <border>
      <left style="thin">
        <color theme="4" tint="0.39997558519241921"/>
      </left>
      <right/>
      <top style="thin">
        <color theme="4" tint="0.39997558519241921"/>
      </top>
      <bottom style="thin">
        <color theme="4" tint="0.39997558519241921"/>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4" tint="0.39997558519241921"/>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s>
  <cellStyleXfs count="1">
    <xf numFmtId="0" fontId="0" fillId="0" borderId="0"/>
  </cellStyleXfs>
  <cellXfs count="56">
    <xf numFmtId="0" fontId="0" fillId="0" borderId="0" xfId="0"/>
    <xf numFmtId="0" fontId="1" fillId="0" borderId="0" xfId="0" applyFont="1"/>
    <xf numFmtId="0" fontId="0" fillId="0" borderId="3" xfId="0" applyBorder="1"/>
    <xf numFmtId="0" fontId="0" fillId="0" borderId="5" xfId="0" applyBorder="1"/>
    <xf numFmtId="0" fontId="0" fillId="0" borderId="7" xfId="0" applyBorder="1"/>
    <xf numFmtId="0" fontId="0" fillId="0" borderId="9"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Alignment="1"/>
    <xf numFmtId="1" fontId="0" fillId="0" borderId="0" xfId="0" applyNumberFormat="1"/>
    <xf numFmtId="164" fontId="0" fillId="0" borderId="0" xfId="0" applyNumberFormat="1"/>
    <xf numFmtId="0" fontId="0" fillId="0" borderId="0" xfId="0" applyAlignment="1">
      <alignment horizontal="center" vertical="center" wrapText="1"/>
    </xf>
    <xf numFmtId="1" fontId="0" fillId="2" borderId="1" xfId="0" applyNumberFormat="1" applyFont="1" applyFill="1" applyBorder="1"/>
    <xf numFmtId="1" fontId="0" fillId="0" borderId="0" xfId="0" applyNumberFormat="1" applyBorder="1"/>
    <xf numFmtId="0" fontId="0" fillId="0" borderId="6" xfId="0" applyBorder="1" applyAlignment="1">
      <alignment horizontal="center" vertical="center"/>
    </xf>
    <xf numFmtId="0" fontId="0" fillId="0" borderId="0" xfId="0" quotePrefix="1"/>
    <xf numFmtId="0" fontId="0" fillId="0" borderId="18" xfId="0" applyBorder="1"/>
    <xf numFmtId="1" fontId="0" fillId="0" borderId="19" xfId="0" applyNumberFormat="1" applyFont="1" applyFill="1" applyBorder="1"/>
    <xf numFmtId="1" fontId="0" fillId="3" borderId="17" xfId="0" applyNumberFormat="1" applyFont="1" applyFill="1" applyBorder="1"/>
    <xf numFmtId="164" fontId="0" fillId="0" borderId="18" xfId="0" quotePrefix="1" applyNumberFormat="1" applyBorder="1"/>
    <xf numFmtId="0" fontId="2" fillId="0" borderId="0" xfId="0" applyFont="1"/>
    <xf numFmtId="0" fontId="0" fillId="0" borderId="21" xfId="0" applyBorder="1"/>
    <xf numFmtId="0" fontId="0" fillId="0" borderId="0" xfId="0" applyBorder="1"/>
    <xf numFmtId="0" fontId="0" fillId="0" borderId="22" xfId="0" applyBorder="1"/>
    <xf numFmtId="0" fontId="2" fillId="0" borderId="20" xfId="0" applyFont="1" applyFill="1" applyBorder="1"/>
    <xf numFmtId="0" fontId="0" fillId="0" borderId="21" xfId="0" applyFill="1" applyBorder="1"/>
    <xf numFmtId="0" fontId="0" fillId="0" borderId="23" xfId="0" applyFill="1" applyBorder="1"/>
    <xf numFmtId="0" fontId="2" fillId="0" borderId="17" xfId="0" applyFont="1" applyFill="1" applyBorder="1"/>
    <xf numFmtId="0" fontId="2" fillId="0" borderId="26" xfId="0"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65" fontId="0" fillId="0" borderId="0" xfId="0" applyNumberFormat="1"/>
    <xf numFmtId="165" fontId="0" fillId="0" borderId="23" xfId="0" applyNumberFormat="1" applyBorder="1"/>
    <xf numFmtId="0" fontId="0" fillId="0" borderId="25" xfId="0" applyBorder="1"/>
    <xf numFmtId="165" fontId="0" fillId="4" borderId="20" xfId="0" applyNumberFormat="1" applyFill="1" applyBorder="1"/>
    <xf numFmtId="0" fontId="0" fillId="4" borderId="27" xfId="0" applyFill="1" applyBorder="1"/>
    <xf numFmtId="0" fontId="0" fillId="4" borderId="17" xfId="0" applyFill="1" applyBorder="1"/>
    <xf numFmtId="165" fontId="0" fillId="0" borderId="18" xfId="0" applyNumberFormat="1" applyBorder="1"/>
    <xf numFmtId="0" fontId="3" fillId="5" borderId="0" xfId="0" applyFont="1" applyFill="1"/>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8" xfId="0"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0" xfId="0" applyBorder="1" applyAlignment="1">
      <alignment horizontal="center"/>
    </xf>
    <xf numFmtId="0" fontId="0" fillId="0" borderId="22" xfId="0" applyBorder="1" applyAlignment="1">
      <alignment horizontal="center"/>
    </xf>
    <xf numFmtId="164" fontId="0" fillId="0" borderId="0" xfId="0" applyNumberFormat="1" applyBorder="1" applyAlignment="1">
      <alignment horizontal="center"/>
    </xf>
    <xf numFmtId="164" fontId="0" fillId="0" borderId="22" xfId="0" applyNumberFormat="1" applyBorder="1" applyAlignment="1">
      <alignment horizontal="center"/>
    </xf>
    <xf numFmtId="0" fontId="0" fillId="0" borderId="24" xfId="0" applyBorder="1" applyAlignment="1">
      <alignment horizontal="center"/>
    </xf>
    <xf numFmtId="0" fontId="0" fillId="0" borderId="25" xfId="0" applyBorder="1" applyAlignment="1">
      <alignment horizontal="center"/>
    </xf>
  </cellXfs>
  <cellStyles count="1">
    <cellStyle name="Normal" xfId="0" builtinId="0"/>
  </cellStyles>
  <dxfs count="38">
    <dxf>
      <numFmt numFmtId="165" formatCode="[$$-2C0A]\ #,##0"/>
    </dxf>
    <dxf>
      <numFmt numFmtId="165" formatCode="[$$-2C0A]\ #,##0"/>
    </dxf>
    <dxf>
      <numFmt numFmtId="164" formatCode="[$$-2C0A]\ #,##0.00"/>
    </dxf>
    <dxf>
      <numFmt numFmtId="0" formatCode="General"/>
    </dxf>
    <dxf>
      <numFmt numFmtId="0" formatCode="General"/>
    </dxf>
    <dxf>
      <numFmt numFmtId="0" formatCode="General"/>
    </dxf>
    <dxf>
      <numFmt numFmtId="0" formatCode="General"/>
    </dxf>
    <dxf>
      <numFmt numFmtId="164" formatCode="[$$-2C0A]\ #,##0.00"/>
    </dxf>
    <dxf>
      <numFmt numFmtId="164" formatCode="[$$-2C0A]\ #,##0.00"/>
    </dxf>
    <dxf>
      <numFmt numFmtId="164" formatCode="[$$-2C0A]\ #,##0.00"/>
    </dxf>
    <dxf>
      <numFmt numFmtId="165" formatCode="[$$-2C0A]\ #,##0"/>
    </dxf>
    <dxf>
      <numFmt numFmtId="164" formatCode="[$$-2C0A]\ #,##0.00"/>
    </dxf>
    <dxf>
      <numFmt numFmtId="165" formatCode="[$$-2C0A]\ #,##0"/>
    </dxf>
    <dxf>
      <numFmt numFmtId="164" formatCode="[$$-2C0A]\ #,##0.00"/>
    </dxf>
    <dxf>
      <numFmt numFmtId="165" formatCode="[$$-2C0A]\ #,##0"/>
    </dxf>
    <dxf>
      <numFmt numFmtId="164" formatCode="[$$-2C0A]\ #,##0.00"/>
    </dxf>
    <dxf>
      <numFmt numFmtId="165" formatCode="[$$-2C0A]\ #,##0"/>
    </dxf>
    <dxf>
      <numFmt numFmtId="164" formatCode="[$$-2C0A]\ #,##0.00"/>
    </dxf>
    <dxf>
      <numFmt numFmtId="165" formatCode="[$$-2C0A]\ #,##0"/>
    </dxf>
    <dxf>
      <numFmt numFmtId="164" formatCode="[$$-2C0A]\ #,##0.00"/>
    </dxf>
    <dxf>
      <numFmt numFmtId="165" formatCode="[$$-2C0A]\ #,##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 Excel for Data Analysis (Coderhouse).xlsx]Aux. Localidad!Total de Ventas por Departamento</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de Ventas por Localidad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'Aux. Localidad'!$C$4</c:f>
              <c:strCache>
                <c:ptCount val="1"/>
                <c:pt idx="0">
                  <c:v>Total</c:v>
                </c:pt>
              </c:strCache>
            </c:strRef>
          </c:tx>
          <c:spPr>
            <a:solidFill>
              <a:schemeClr val="accent1"/>
            </a:solidFill>
            <a:ln>
              <a:noFill/>
            </a:ln>
            <a:effectLst/>
          </c:spPr>
          <c:invertIfNegative val="0"/>
          <c:cat>
            <c:strRef>
              <c:f>'Aux. Localidad'!$B$5:$B$9</c:f>
              <c:strCache>
                <c:ptCount val="4"/>
                <c:pt idx="0">
                  <c:v>Concordia</c:v>
                </c:pt>
                <c:pt idx="1">
                  <c:v>Federal</c:v>
                </c:pt>
                <c:pt idx="2">
                  <c:v>Paraná</c:v>
                </c:pt>
                <c:pt idx="3">
                  <c:v>Villaguay</c:v>
                </c:pt>
              </c:strCache>
            </c:strRef>
          </c:cat>
          <c:val>
            <c:numRef>
              <c:f>'Aux. Localidad'!$C$5:$C$9</c:f>
              <c:numCache>
                <c:formatCode>[$$-2C0A]\ #,##0</c:formatCode>
                <c:ptCount val="4"/>
                <c:pt idx="0">
                  <c:v>173583101</c:v>
                </c:pt>
                <c:pt idx="1">
                  <c:v>521243380</c:v>
                </c:pt>
                <c:pt idx="2">
                  <c:v>305220807</c:v>
                </c:pt>
                <c:pt idx="3">
                  <c:v>248614158</c:v>
                </c:pt>
              </c:numCache>
            </c:numRef>
          </c:val>
          <c:extLst>
            <c:ext xmlns:c16="http://schemas.microsoft.com/office/drawing/2014/chart" uri="{C3380CC4-5D6E-409C-BE32-E72D297353CC}">
              <c16:uniqueId val="{00000002-5B22-47BF-8A33-20E460DC0093}"/>
            </c:ext>
          </c:extLst>
        </c:ser>
        <c:dLbls>
          <c:showLegendKey val="0"/>
          <c:showVal val="0"/>
          <c:showCatName val="0"/>
          <c:showSerName val="0"/>
          <c:showPercent val="0"/>
          <c:showBubbleSize val="0"/>
        </c:dLbls>
        <c:gapWidth val="219"/>
        <c:overlap val="-27"/>
        <c:axId val="1362390080"/>
        <c:axId val="1362390496"/>
      </c:barChart>
      <c:catAx>
        <c:axId val="136239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390496"/>
        <c:crosses val="autoZero"/>
        <c:auto val="1"/>
        <c:lblAlgn val="ctr"/>
        <c:lblOffset val="100"/>
        <c:noMultiLvlLbl val="0"/>
      </c:catAx>
      <c:valAx>
        <c:axId val="1362390496"/>
        <c:scaling>
          <c:orientation val="minMax"/>
        </c:scaling>
        <c:delete val="0"/>
        <c:axPos val="l"/>
        <c:majorGridlines>
          <c:spPr>
            <a:ln w="9525" cap="flat" cmpd="sng" algn="ctr">
              <a:solidFill>
                <a:schemeClr val="tx1">
                  <a:lumMod val="15000"/>
                  <a:lumOff val="85000"/>
                </a:schemeClr>
              </a:solidFill>
              <a:round/>
            </a:ln>
            <a:effectLst/>
          </c:spPr>
        </c:majorGridlines>
        <c:numFmt formatCode="[$$-2C0A]\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390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[Final Project – Excel for Data Analysis (Coderhouse).xlsx]Aux. Categoría!Total de ventas por Categoría</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a:t>
            </a:r>
            <a:r>
              <a:rPr lang="en-US" baseline="0"/>
              <a:t> de Ventas por Categoría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'Aux. Categoría'!$C$4</c:f>
              <c:strCache>
                <c:ptCount val="1"/>
                <c:pt idx="0">
                  <c:v>Total</c:v>
                </c:pt>
              </c:strCache>
            </c:strRef>
          </c:tx>
          <c:spPr>
            <a:solidFill>
              <a:schemeClr val="accent1"/>
            </a:solidFill>
            <a:ln>
              <a:noFill/>
            </a:ln>
            <a:effectLst/>
          </c:spPr>
          <c:invertIfNegative val="0"/>
          <c:cat>
            <c:strRef>
              <c:f>'Aux. Categoría'!$B$5:$B$9</c:f>
              <c:strCache>
                <c:ptCount val="5"/>
                <c:pt idx="0">
                  <c:v>Ventas de Maquillaje</c:v>
                </c:pt>
                <c:pt idx="1">
                  <c:v>Ventas de Cuerpo</c:v>
                </c:pt>
                <c:pt idx="2">
                  <c:v>Ventas de Skincare</c:v>
                </c:pt>
                <c:pt idx="3">
                  <c:v>Ventas de Perfumería</c:v>
                </c:pt>
                <c:pt idx="4">
                  <c:v>Ventas de Cabello</c:v>
                </c:pt>
              </c:strCache>
            </c:strRef>
          </c:cat>
          <c:val>
            <c:numRef>
              <c:f>'Aux. Categoría'!$C$5:$C$9</c:f>
              <c:numCache>
                <c:formatCode>[$$-2C0A]\ #,##0</c:formatCode>
                <c:ptCount val="5"/>
                <c:pt idx="0">
                  <c:v>251104499</c:v>
                </c:pt>
                <c:pt idx="1">
                  <c:v>248985800</c:v>
                </c:pt>
                <c:pt idx="2">
                  <c:v>250263416</c:v>
                </c:pt>
                <c:pt idx="3">
                  <c:v>248143355</c:v>
                </c:pt>
                <c:pt idx="4">
                  <c:v>250164376</c:v>
                </c:pt>
              </c:numCache>
            </c:numRef>
          </c:val>
          <c:extLst>
            <c:ext xmlns:c16="http://schemas.microsoft.com/office/drawing/2014/chart" uri="{C3380CC4-5D6E-409C-BE32-E72D297353CC}">
              <c16:uniqueId val="{00000000-B21E-4175-83DF-4A43FBDD3946}"/>
            </c:ext>
          </c:extLst>
        </c:ser>
        <c:dLbls>
          <c:showLegendKey val="0"/>
          <c:showVal val="0"/>
          <c:showCatName val="0"/>
          <c:showSerName val="0"/>
          <c:showPercent val="0"/>
          <c:showBubbleSize val="0"/>
        </c:dLbls>
        <c:gapWidth val="182"/>
        <c:axId val="1593438816"/>
        <c:axId val="1593435904"/>
      </c:barChart>
      <c:catAx>
        <c:axId val="1593438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435904"/>
        <c:crosses val="autoZero"/>
        <c:auto val="1"/>
        <c:lblAlgn val="ctr"/>
        <c:lblOffset val="100"/>
        <c:noMultiLvlLbl val="0"/>
      </c:catAx>
      <c:valAx>
        <c:axId val="1593435904"/>
        <c:scaling>
          <c:orientation val="minMax"/>
        </c:scaling>
        <c:delete val="0"/>
        <c:axPos val="b"/>
        <c:majorGridlines>
          <c:spPr>
            <a:ln w="9525" cap="flat" cmpd="sng" algn="ctr">
              <a:solidFill>
                <a:schemeClr val="tx1">
                  <a:lumMod val="15000"/>
                  <a:lumOff val="85000"/>
                </a:schemeClr>
              </a:solidFill>
              <a:round/>
            </a:ln>
            <a:effectLst/>
          </c:spPr>
        </c:majorGridlines>
        <c:numFmt formatCode="[$$-2C0A]\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43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 Excel for Data Analysis (Coderhouse).xlsx]Aux. Info!TablaDinámica1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¿Utilizan</a:t>
            </a:r>
            <a:r>
              <a:rPr lang="en-US" baseline="0"/>
              <a:t> redes sociales?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'Aux. Info'!$C$4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85-4979-987A-3C5561B4F0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85-4979-987A-3C5561B4F064}"/>
              </c:ext>
            </c:extLst>
          </c:dPt>
          <c:cat>
            <c:strRef>
              <c:f>'Aux. Info'!$B$5:$B$7</c:f>
              <c:strCache>
                <c:ptCount val="2"/>
                <c:pt idx="0">
                  <c:v>NO</c:v>
                </c:pt>
                <c:pt idx="1">
                  <c:v>SI</c:v>
                </c:pt>
              </c:strCache>
            </c:strRef>
          </c:cat>
          <c:val>
            <c:numRef>
              <c:f>'Aux. Info'!$C$5:$C$7</c:f>
              <c:numCache>
                <c:formatCode>General</c:formatCode>
                <c:ptCount val="2"/>
                <c:pt idx="0">
                  <c:v>2492</c:v>
                </c:pt>
                <c:pt idx="1">
                  <c:v>2509</c:v>
                </c:pt>
              </c:numCache>
            </c:numRef>
          </c:val>
          <c:extLst>
            <c:ext xmlns:c16="http://schemas.microsoft.com/office/drawing/2014/chart" uri="{C3380CC4-5D6E-409C-BE32-E72D297353CC}">
              <c16:uniqueId val="{00000004-1185-4979-987A-3C5561B4F06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513928</xdr:colOff>
      <xdr:row>19</xdr:row>
      <xdr:rowOff>78740</xdr:rowOff>
    </xdr:from>
    <xdr:to>
      <xdr:col>5</xdr:col>
      <xdr:colOff>420794</xdr:colOff>
      <xdr:row>32</xdr:row>
      <xdr:rowOff>101600</xdr:rowOff>
    </xdr:to>
    <xdr:graphicFrame macro="">
      <xdr:nvGraphicFramePr>
        <xdr:cNvPr id="3" name="Gráfico 2">
          <a:extLst>
            <a:ext uri="{FF2B5EF4-FFF2-40B4-BE49-F238E27FC236}">
              <a16:creationId xmlns:a16="http://schemas.microsoft.com/office/drawing/2014/main" id="{C6A00E31-2DC0-433F-8404-49F0593993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198120</xdr:colOff>
      <xdr:row>22</xdr:row>
      <xdr:rowOff>58422</xdr:rowOff>
    </xdr:from>
    <xdr:to>
      <xdr:col>2</xdr:col>
      <xdr:colOff>441960</xdr:colOff>
      <xdr:row>27</xdr:row>
      <xdr:rowOff>24555</xdr:rowOff>
    </xdr:to>
    <mc:AlternateContent xmlns:mc="http://schemas.openxmlformats.org/markup-compatibility/2006" xmlns:a14="http://schemas.microsoft.com/office/drawing/2010/main">
      <mc:Choice Requires="a14">
        <xdr:graphicFrame macro="">
          <xdr:nvGraphicFramePr>
            <xdr:cNvPr id="8" name="Tipo de venta">
              <a:extLst>
                <a:ext uri="{FF2B5EF4-FFF2-40B4-BE49-F238E27FC236}">
                  <a16:creationId xmlns:a16="http://schemas.microsoft.com/office/drawing/2014/main" id="{F93F2131-5B68-4244-B600-59D4CD163114}"/>
                </a:ext>
              </a:extLst>
            </xdr:cNvPr>
            <xdr:cNvGraphicFramePr/>
          </xdr:nvGraphicFramePr>
          <xdr:xfrm>
            <a:off x="0" y="0"/>
            <a:ext cx="0" cy="0"/>
          </xdr:xfrm>
          <a:graphic>
            <a:graphicData uri="http://schemas.microsoft.com/office/drawing/2010/slicer">
              <sle:slicer xmlns:sle="http://schemas.microsoft.com/office/drawing/2010/slicer" name="Tipo de venta"/>
            </a:graphicData>
          </a:graphic>
        </xdr:graphicFrame>
      </mc:Choice>
      <mc:Fallback xmlns="">
        <xdr:sp macro="" textlink="">
          <xdr:nvSpPr>
            <xdr:cNvPr id="0" name=""/>
            <xdr:cNvSpPr>
              <a:spLocks noTextEdit="1"/>
            </xdr:cNvSpPr>
          </xdr:nvSpPr>
          <xdr:spPr>
            <a:xfrm>
              <a:off x="198120" y="4156289"/>
              <a:ext cx="1835573" cy="8974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525780</xdr:colOff>
      <xdr:row>5</xdr:row>
      <xdr:rowOff>137160</xdr:rowOff>
    </xdr:from>
    <xdr:to>
      <xdr:col>7</xdr:col>
      <xdr:colOff>609600</xdr:colOff>
      <xdr:row>18</xdr:row>
      <xdr:rowOff>160020</xdr:rowOff>
    </xdr:to>
    <xdr:graphicFrame macro="">
      <xdr:nvGraphicFramePr>
        <xdr:cNvPr id="11" name="Gráfico 10">
          <a:extLst>
            <a:ext uri="{FF2B5EF4-FFF2-40B4-BE49-F238E27FC236}">
              <a16:creationId xmlns:a16="http://schemas.microsoft.com/office/drawing/2014/main" id="{4006AF76-9DF7-48A6-A6D7-AF8361897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207433</xdr:colOff>
      <xdr:row>14</xdr:row>
      <xdr:rowOff>13547</xdr:rowOff>
    </xdr:from>
    <xdr:to>
      <xdr:col>2</xdr:col>
      <xdr:colOff>451273</xdr:colOff>
      <xdr:row>21</xdr:row>
      <xdr:rowOff>144780</xdr:rowOff>
    </xdr:to>
    <mc:AlternateContent xmlns:mc="http://schemas.openxmlformats.org/markup-compatibility/2006" xmlns:a14="http://schemas.microsoft.com/office/drawing/2010/main">
      <mc:Choice Requires="a14">
        <xdr:graphicFrame macro="">
          <xdr:nvGraphicFramePr>
            <xdr:cNvPr id="13" name="Localidad">
              <a:extLst>
                <a:ext uri="{FF2B5EF4-FFF2-40B4-BE49-F238E27FC236}">
                  <a16:creationId xmlns:a16="http://schemas.microsoft.com/office/drawing/2014/main" id="{76701AE5-B31B-486C-8F29-8557919051DC}"/>
                </a:ext>
              </a:extLst>
            </xdr:cNvPr>
            <xdr:cNvGraphicFramePr/>
          </xdr:nvGraphicFramePr>
          <xdr:xfrm>
            <a:off x="0" y="0"/>
            <a:ext cx="0" cy="0"/>
          </xdr:xfrm>
          <a:graphic>
            <a:graphicData uri="http://schemas.microsoft.com/office/drawing/2010/slicer">
              <sle:slicer xmlns:sle="http://schemas.microsoft.com/office/drawing/2010/slicer" name="Localidad"/>
            </a:graphicData>
          </a:graphic>
        </xdr:graphicFrame>
      </mc:Choice>
      <mc:Fallback xmlns="">
        <xdr:sp macro="" textlink="">
          <xdr:nvSpPr>
            <xdr:cNvPr id="0" name=""/>
            <xdr:cNvSpPr>
              <a:spLocks noTextEdit="1"/>
            </xdr:cNvSpPr>
          </xdr:nvSpPr>
          <xdr:spPr>
            <a:xfrm>
              <a:off x="207433" y="2621280"/>
              <a:ext cx="1835573" cy="143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533401</xdr:colOff>
      <xdr:row>19</xdr:row>
      <xdr:rowOff>76201</xdr:rowOff>
    </xdr:from>
    <xdr:to>
      <xdr:col>7</xdr:col>
      <xdr:colOff>609600</xdr:colOff>
      <xdr:row>32</xdr:row>
      <xdr:rowOff>101600</xdr:rowOff>
    </xdr:to>
    <xdr:graphicFrame macro="">
      <xdr:nvGraphicFramePr>
        <xdr:cNvPr id="7" name="Gráfico 6">
          <a:extLst>
            <a:ext uri="{FF2B5EF4-FFF2-40B4-BE49-F238E27FC236}">
              <a16:creationId xmlns:a16="http://schemas.microsoft.com/office/drawing/2014/main" id="{1BF83BA5-6E73-469D-86C9-C375F90A7A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198966</xdr:colOff>
      <xdr:row>27</xdr:row>
      <xdr:rowOff>122766</xdr:rowOff>
    </xdr:from>
    <xdr:to>
      <xdr:col>2</xdr:col>
      <xdr:colOff>442806</xdr:colOff>
      <xdr:row>32</xdr:row>
      <xdr:rowOff>122766</xdr:rowOff>
    </xdr:to>
    <mc:AlternateContent xmlns:mc="http://schemas.openxmlformats.org/markup-compatibility/2006" xmlns:a14="http://schemas.microsoft.com/office/drawing/2010/main">
      <mc:Choice Requires="a14">
        <xdr:graphicFrame macro="">
          <xdr:nvGraphicFramePr>
            <xdr:cNvPr id="12" name="Envío bonificado">
              <a:extLst>
                <a:ext uri="{FF2B5EF4-FFF2-40B4-BE49-F238E27FC236}">
                  <a16:creationId xmlns:a16="http://schemas.microsoft.com/office/drawing/2014/main" id="{C3A0AB0E-91CC-40C9-AD0C-DF0A4985111D}"/>
                </a:ext>
              </a:extLst>
            </xdr:cNvPr>
            <xdr:cNvGraphicFramePr/>
          </xdr:nvGraphicFramePr>
          <xdr:xfrm>
            <a:off x="0" y="0"/>
            <a:ext cx="0" cy="0"/>
          </xdr:xfrm>
          <a:graphic>
            <a:graphicData uri="http://schemas.microsoft.com/office/drawing/2010/slicer">
              <sle:slicer xmlns:sle="http://schemas.microsoft.com/office/drawing/2010/slicer" name="Envío bonificado"/>
            </a:graphicData>
          </a:graphic>
        </xdr:graphicFrame>
      </mc:Choice>
      <mc:Fallback xmlns="">
        <xdr:sp macro="" textlink="">
          <xdr:nvSpPr>
            <xdr:cNvPr id="0" name=""/>
            <xdr:cNvSpPr>
              <a:spLocks noTextEdit="1"/>
            </xdr:cNvSpPr>
          </xdr:nvSpPr>
          <xdr:spPr>
            <a:xfrm>
              <a:off x="198966" y="5151966"/>
              <a:ext cx="1835573" cy="931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568960</xdr:colOff>
      <xdr:row>0</xdr:row>
      <xdr:rowOff>143934</xdr:rowOff>
    </xdr:from>
    <xdr:to>
      <xdr:col>4</xdr:col>
      <xdr:colOff>104140</xdr:colOff>
      <xdr:row>5</xdr:row>
      <xdr:rowOff>57575</xdr:rowOff>
    </xdr:to>
    <xdr:sp macro="" textlink="'Aux. Vendedor'!E7">
      <xdr:nvSpPr>
        <xdr:cNvPr id="2" name="Rectángulo: esquinas superiores redondeadas 1">
          <a:extLst>
            <a:ext uri="{FF2B5EF4-FFF2-40B4-BE49-F238E27FC236}">
              <a16:creationId xmlns:a16="http://schemas.microsoft.com/office/drawing/2014/main" id="{64299E64-2C69-49D2-864E-C40DEAB18D79}"/>
            </a:ext>
          </a:extLst>
        </xdr:cNvPr>
        <xdr:cNvSpPr/>
      </xdr:nvSpPr>
      <xdr:spPr>
        <a:xfrm>
          <a:off x="2160693" y="143934"/>
          <a:ext cx="1871980" cy="844974"/>
        </a:xfrm>
        <a:prstGeom prst="round2Same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B29F565-B6E0-42DB-91BB-3087E81C5234}" type="TxLink">
            <a:rPr lang="en-US" sz="1600" b="0" i="0" u="none" strike="noStrike">
              <a:solidFill>
                <a:srgbClr val="000000"/>
              </a:solidFill>
              <a:latin typeface="Calibri"/>
              <a:cs typeface="Calibri"/>
            </a:rPr>
            <a:pPr algn="ctr"/>
            <a:t>$ 466.021</a:t>
          </a:fld>
          <a:endParaRPr lang="es-ES" sz="1600"/>
        </a:p>
      </xdr:txBody>
    </xdr:sp>
    <xdr:clientData/>
  </xdr:twoCellAnchor>
  <xdr:twoCellAnchor>
    <xdr:from>
      <xdr:col>2</xdr:col>
      <xdr:colOff>922867</xdr:colOff>
      <xdr:row>0</xdr:row>
      <xdr:rowOff>47412</xdr:rowOff>
    </xdr:from>
    <xdr:to>
      <xdr:col>3</xdr:col>
      <xdr:colOff>922867</xdr:colOff>
      <xdr:row>1</xdr:row>
      <xdr:rowOff>110066</xdr:rowOff>
    </xdr:to>
    <xdr:sp macro="" textlink="">
      <xdr:nvSpPr>
        <xdr:cNvPr id="4" name="CuadroTexto 3">
          <a:extLst>
            <a:ext uri="{FF2B5EF4-FFF2-40B4-BE49-F238E27FC236}">
              <a16:creationId xmlns:a16="http://schemas.microsoft.com/office/drawing/2014/main" id="{2403C7E3-86DA-41D7-9E5C-F91A621F7586}"/>
            </a:ext>
          </a:extLst>
        </xdr:cNvPr>
        <xdr:cNvSpPr txBox="1"/>
      </xdr:nvSpPr>
      <xdr:spPr>
        <a:xfrm>
          <a:off x="2514600" y="47412"/>
          <a:ext cx="1168400" cy="24892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s-ES" sz="1100" b="1">
              <a:solidFill>
                <a:srgbClr val="FFC000"/>
              </a:solidFill>
            </a:rPr>
            <a:t>Mejor Vendedor</a:t>
          </a:r>
        </a:p>
      </xdr:txBody>
    </xdr:sp>
    <xdr:clientData/>
  </xdr:twoCellAnchor>
  <xdr:twoCellAnchor>
    <xdr:from>
      <xdr:col>2</xdr:col>
      <xdr:colOff>1015154</xdr:colOff>
      <xdr:row>3</xdr:row>
      <xdr:rowOff>167640</xdr:rowOff>
    </xdr:from>
    <xdr:to>
      <xdr:col>3</xdr:col>
      <xdr:colOff>794174</xdr:colOff>
      <xdr:row>5</xdr:row>
      <xdr:rowOff>4233</xdr:rowOff>
    </xdr:to>
    <xdr:sp macro="" textlink="'Aux. Vendedor'!F7">
      <xdr:nvSpPr>
        <xdr:cNvPr id="5" name="Rectángulo 4">
          <a:extLst>
            <a:ext uri="{FF2B5EF4-FFF2-40B4-BE49-F238E27FC236}">
              <a16:creationId xmlns:a16="http://schemas.microsoft.com/office/drawing/2014/main" id="{B1C8B8C9-AD91-4BCF-B141-AE54B0BE2675}"/>
            </a:ext>
          </a:extLst>
        </xdr:cNvPr>
        <xdr:cNvSpPr/>
      </xdr:nvSpPr>
      <xdr:spPr>
        <a:xfrm>
          <a:off x="2606887" y="726440"/>
          <a:ext cx="947420" cy="209126"/>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3869CEA-6272-4F9E-AB20-431B02598A71}" type="TxLink">
            <a:rPr lang="en-US" sz="1100" b="0" i="0" u="none" strike="noStrike">
              <a:solidFill>
                <a:srgbClr val="000000"/>
              </a:solidFill>
              <a:latin typeface="Calibri"/>
              <a:cs typeface="Calibri"/>
            </a:rPr>
            <a:pPr algn="ctr"/>
            <a:t>33500027</a:t>
          </a:fld>
          <a:endParaRPr lang="es-ES" sz="1100"/>
        </a:p>
      </xdr:txBody>
    </xdr:sp>
    <xdr:clientData/>
  </xdr:twoCellAnchor>
  <xdr:twoCellAnchor>
    <xdr:from>
      <xdr:col>4</xdr:col>
      <xdr:colOff>196427</xdr:colOff>
      <xdr:row>0</xdr:row>
      <xdr:rowOff>146473</xdr:rowOff>
    </xdr:from>
    <xdr:to>
      <xdr:col>5</xdr:col>
      <xdr:colOff>897467</xdr:colOff>
      <xdr:row>5</xdr:row>
      <xdr:rowOff>59267</xdr:rowOff>
    </xdr:to>
    <xdr:sp macro="" textlink="'Aux. Localidad'!C15">
      <xdr:nvSpPr>
        <xdr:cNvPr id="14" name="Rectángulo: esquinas superiores redondeadas 13">
          <a:extLst>
            <a:ext uri="{FF2B5EF4-FFF2-40B4-BE49-F238E27FC236}">
              <a16:creationId xmlns:a16="http://schemas.microsoft.com/office/drawing/2014/main" id="{00AFD1EB-4D24-4C4A-B83F-D76BFD061D94}"/>
            </a:ext>
          </a:extLst>
        </xdr:cNvPr>
        <xdr:cNvSpPr/>
      </xdr:nvSpPr>
      <xdr:spPr>
        <a:xfrm>
          <a:off x="4124960" y="146473"/>
          <a:ext cx="1869440" cy="844127"/>
        </a:xfrm>
        <a:prstGeom prst="round2Same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07F7678-3C9F-4B79-9907-EA0B080113D8}" type="TxLink">
            <a:rPr lang="en-US" sz="1600" b="0" i="0" u="none" strike="noStrike">
              <a:solidFill>
                <a:srgbClr val="000000"/>
              </a:solidFill>
              <a:latin typeface="Calibri"/>
              <a:cs typeface="Calibri"/>
            </a:rPr>
            <a:pPr algn="ctr"/>
            <a:t>$ 521.243.380</a:t>
          </a:fld>
          <a:endParaRPr lang="es-ES" sz="2400"/>
        </a:p>
      </xdr:txBody>
    </xdr:sp>
    <xdr:clientData/>
  </xdr:twoCellAnchor>
  <xdr:twoCellAnchor>
    <xdr:from>
      <xdr:col>5</xdr:col>
      <xdr:colOff>991446</xdr:colOff>
      <xdr:row>0</xdr:row>
      <xdr:rowOff>130387</xdr:rowOff>
    </xdr:from>
    <xdr:to>
      <xdr:col>7</xdr:col>
      <xdr:colOff>601133</xdr:colOff>
      <xdr:row>5</xdr:row>
      <xdr:rowOff>59267</xdr:rowOff>
    </xdr:to>
    <xdr:sp macro="" textlink="'Aux. Categoría'!C14">
      <xdr:nvSpPr>
        <xdr:cNvPr id="15" name="Rectángulo: esquinas superiores redondeadas 14">
          <a:extLst>
            <a:ext uri="{FF2B5EF4-FFF2-40B4-BE49-F238E27FC236}">
              <a16:creationId xmlns:a16="http://schemas.microsoft.com/office/drawing/2014/main" id="{FC21358A-9109-492D-B392-19DE4ED69E08}"/>
            </a:ext>
          </a:extLst>
        </xdr:cNvPr>
        <xdr:cNvSpPr/>
      </xdr:nvSpPr>
      <xdr:spPr>
        <a:xfrm>
          <a:off x="6088379" y="130387"/>
          <a:ext cx="1946487" cy="860213"/>
        </a:xfrm>
        <a:prstGeom prst="round2Same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12FD78F-0030-4316-9D8E-10BF8FE5DC09}" type="TxLink">
            <a:rPr lang="en-US" sz="1600" b="0" i="0" u="none" strike="noStrike">
              <a:solidFill>
                <a:srgbClr val="000000"/>
              </a:solidFill>
              <a:latin typeface="Calibri"/>
              <a:cs typeface="Calibri"/>
            </a:rPr>
            <a:pPr algn="ctr"/>
            <a:t>$ 251.104.499</a:t>
          </a:fld>
          <a:endParaRPr lang="es-ES" sz="2400"/>
        </a:p>
      </xdr:txBody>
    </xdr:sp>
    <xdr:clientData/>
  </xdr:twoCellAnchor>
  <xdr:twoCellAnchor>
    <xdr:from>
      <xdr:col>4</xdr:col>
      <xdr:colOff>233680</xdr:colOff>
      <xdr:row>0</xdr:row>
      <xdr:rowOff>59267</xdr:rowOff>
    </xdr:from>
    <xdr:to>
      <xdr:col>5</xdr:col>
      <xdr:colOff>835660</xdr:colOff>
      <xdr:row>1</xdr:row>
      <xdr:rowOff>135466</xdr:rowOff>
    </xdr:to>
    <xdr:sp macro="" textlink="">
      <xdr:nvSpPr>
        <xdr:cNvPr id="6" name="CuadroTexto 5">
          <a:extLst>
            <a:ext uri="{FF2B5EF4-FFF2-40B4-BE49-F238E27FC236}">
              <a16:creationId xmlns:a16="http://schemas.microsoft.com/office/drawing/2014/main" id="{428B9656-3DCF-47B0-9ACB-C60D7513D2C9}"/>
            </a:ext>
          </a:extLst>
        </xdr:cNvPr>
        <xdr:cNvSpPr txBox="1"/>
      </xdr:nvSpPr>
      <xdr:spPr>
        <a:xfrm>
          <a:off x="4162213" y="59267"/>
          <a:ext cx="1770380" cy="26246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ES" sz="1100" b="1">
              <a:solidFill>
                <a:srgbClr val="FFC000"/>
              </a:solidFill>
            </a:rPr>
            <a:t>Localidad con más ventas</a:t>
          </a:r>
        </a:p>
      </xdr:txBody>
    </xdr:sp>
    <xdr:clientData/>
  </xdr:twoCellAnchor>
  <xdr:twoCellAnchor>
    <xdr:from>
      <xdr:col>4</xdr:col>
      <xdr:colOff>546947</xdr:colOff>
      <xdr:row>3</xdr:row>
      <xdr:rowOff>176107</xdr:rowOff>
    </xdr:from>
    <xdr:to>
      <xdr:col>5</xdr:col>
      <xdr:colOff>508847</xdr:colOff>
      <xdr:row>5</xdr:row>
      <xdr:rowOff>5080</xdr:rowOff>
    </xdr:to>
    <xdr:sp macro="" textlink="'Aux. Localidad'!B15">
      <xdr:nvSpPr>
        <xdr:cNvPr id="16" name="Rectángulo 15">
          <a:extLst>
            <a:ext uri="{FF2B5EF4-FFF2-40B4-BE49-F238E27FC236}">
              <a16:creationId xmlns:a16="http://schemas.microsoft.com/office/drawing/2014/main" id="{DA50B449-2FC6-42BB-9ED0-13E83BFE29F9}"/>
            </a:ext>
          </a:extLst>
        </xdr:cNvPr>
        <xdr:cNvSpPr/>
      </xdr:nvSpPr>
      <xdr:spPr>
        <a:xfrm>
          <a:off x="4475480" y="1200574"/>
          <a:ext cx="1130300" cy="2015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0C7DE8E-2EA8-41FB-B125-9C365D6A647D}" type="TxLink">
            <a:rPr lang="en-US" sz="1100" b="0" i="0" u="none" strike="noStrike">
              <a:solidFill>
                <a:srgbClr val="000000"/>
              </a:solidFill>
              <a:latin typeface="Calibri"/>
              <a:cs typeface="Calibri"/>
            </a:rPr>
            <a:pPr algn="ctr"/>
            <a:t>Federal</a:t>
          </a:fld>
          <a:endParaRPr lang="es-ES" sz="1100"/>
        </a:p>
      </xdr:txBody>
    </xdr:sp>
    <xdr:clientData/>
  </xdr:twoCellAnchor>
  <xdr:twoCellAnchor>
    <xdr:from>
      <xdr:col>5</xdr:col>
      <xdr:colOff>1087967</xdr:colOff>
      <xdr:row>3</xdr:row>
      <xdr:rowOff>145627</xdr:rowOff>
    </xdr:from>
    <xdr:to>
      <xdr:col>7</xdr:col>
      <xdr:colOff>524087</xdr:colOff>
      <xdr:row>5</xdr:row>
      <xdr:rowOff>12700</xdr:rowOff>
    </xdr:to>
    <xdr:sp macro="" textlink="'Aux. Categoría'!B14">
      <xdr:nvSpPr>
        <xdr:cNvPr id="17" name="Rectángulo 16">
          <a:extLst>
            <a:ext uri="{FF2B5EF4-FFF2-40B4-BE49-F238E27FC236}">
              <a16:creationId xmlns:a16="http://schemas.microsoft.com/office/drawing/2014/main" id="{1C187F30-53E7-4F85-9EFE-5CE2BB8469FD}"/>
            </a:ext>
          </a:extLst>
        </xdr:cNvPr>
        <xdr:cNvSpPr/>
      </xdr:nvSpPr>
      <xdr:spPr>
        <a:xfrm>
          <a:off x="6184900" y="704427"/>
          <a:ext cx="1772920" cy="2396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8C01125-59A5-4BEF-93F3-08DE26996230}" type="TxLink">
            <a:rPr lang="en-US" sz="1100" b="0" i="0" u="none" strike="noStrike">
              <a:solidFill>
                <a:srgbClr val="000000"/>
              </a:solidFill>
              <a:latin typeface="Calibri"/>
              <a:cs typeface="Calibri"/>
            </a:rPr>
            <a:pPr algn="ctr"/>
            <a:t>Ventas de Maquillaje</a:t>
          </a:fld>
          <a:endParaRPr lang="es-ES" sz="1100"/>
        </a:p>
      </xdr:txBody>
    </xdr:sp>
    <xdr:clientData/>
  </xdr:twoCellAnchor>
  <xdr:twoCellAnchor>
    <xdr:from>
      <xdr:col>5</xdr:col>
      <xdr:colOff>1084580</xdr:colOff>
      <xdr:row>0</xdr:row>
      <xdr:rowOff>50801</xdr:rowOff>
    </xdr:from>
    <xdr:to>
      <xdr:col>7</xdr:col>
      <xdr:colOff>505460</xdr:colOff>
      <xdr:row>1</xdr:row>
      <xdr:rowOff>127001</xdr:rowOff>
    </xdr:to>
    <xdr:sp macro="" textlink="">
      <xdr:nvSpPr>
        <xdr:cNvPr id="18" name="CuadroTexto 17">
          <a:extLst>
            <a:ext uri="{FF2B5EF4-FFF2-40B4-BE49-F238E27FC236}">
              <a16:creationId xmlns:a16="http://schemas.microsoft.com/office/drawing/2014/main" id="{D58A4D39-3D0E-4722-827A-03B0823928F3}"/>
            </a:ext>
          </a:extLst>
        </xdr:cNvPr>
        <xdr:cNvSpPr txBox="1"/>
      </xdr:nvSpPr>
      <xdr:spPr>
        <a:xfrm>
          <a:off x="6181513" y="50801"/>
          <a:ext cx="1757680" cy="262467"/>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100" b="1">
              <a:solidFill>
                <a:srgbClr val="FFC000"/>
              </a:solidFill>
            </a:rPr>
            <a:t>Categoría con más ventas</a:t>
          </a:r>
        </a:p>
      </xdr:txBody>
    </xdr:sp>
    <xdr:clientData/>
  </xdr:twoCellAnchor>
  <xdr:twoCellAnchor>
    <xdr:from>
      <xdr:col>0</xdr:col>
      <xdr:colOff>211668</xdr:colOff>
      <xdr:row>0</xdr:row>
      <xdr:rowOff>135466</xdr:rowOff>
    </xdr:from>
    <xdr:to>
      <xdr:col>2</xdr:col>
      <xdr:colOff>465667</xdr:colOff>
      <xdr:row>13</xdr:row>
      <xdr:rowOff>127000</xdr:rowOff>
    </xdr:to>
    <xdr:sp macro="" textlink="">
      <xdr:nvSpPr>
        <xdr:cNvPr id="10" name="Rectangle: Rounded Corners 9">
          <a:extLst>
            <a:ext uri="{FF2B5EF4-FFF2-40B4-BE49-F238E27FC236}">
              <a16:creationId xmlns:a16="http://schemas.microsoft.com/office/drawing/2014/main" id="{059ED209-7DF7-4A23-B3AB-E80C8066211F}"/>
            </a:ext>
          </a:extLst>
        </xdr:cNvPr>
        <xdr:cNvSpPr/>
      </xdr:nvSpPr>
      <xdr:spPr>
        <a:xfrm>
          <a:off x="211668" y="135466"/>
          <a:ext cx="1845732" cy="2413001"/>
        </a:xfrm>
        <a:prstGeom prst="roundRect">
          <a:avLst/>
        </a:prstGeom>
        <a:solidFill>
          <a:schemeClr val="bg2"/>
        </a:solidFill>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sz="3200" b="1" u="sng">
              <a:solidFill>
                <a:schemeClr val="accent1"/>
              </a:solidFill>
            </a:rPr>
            <a:t>Ciclo 15: </a:t>
          </a:r>
          <a:r>
            <a:rPr lang="en-US" sz="3200" b="1">
              <a:solidFill>
                <a:schemeClr val="accent1"/>
              </a:solidFill>
            </a:rPr>
            <a:t>Ventas en Entre Ríos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sele" refreshedDate="45309.605935763888" createdVersion="7" refreshedVersion="7" minRefreshableVersion="3" recordCount="5001" xr:uid="{15CFE82B-4277-493D-B602-5B7D59E316C3}">
  <cacheSource type="worksheet">
    <worksheetSource name="VentasC15"/>
  </cacheSource>
  <cacheFields count="18">
    <cacheField name="ID" numFmtId="1">
      <sharedItems containsSemiMixedTypes="0" containsString="0" containsNumber="1" containsInteger="1" minValue="33497126" maxValue="33502126" count="5001">
        <n v="33497126"/>
        <n v="33497127"/>
        <n v="33497128"/>
        <n v="33497129"/>
        <n v="33497130"/>
        <n v="33497131"/>
        <n v="33497132"/>
        <n v="33497133"/>
        <n v="33497134"/>
        <n v="33497135"/>
        <n v="33497136"/>
        <n v="33497137"/>
        <n v="33497138"/>
        <n v="33497139"/>
        <n v="33497140"/>
        <n v="33497141"/>
        <n v="33497142"/>
        <n v="33497143"/>
        <n v="33497144"/>
        <n v="33497145"/>
        <n v="33497146"/>
        <n v="33497147"/>
        <n v="33497148"/>
        <n v="33497149"/>
        <n v="33497150"/>
        <n v="33497151"/>
        <n v="33497152"/>
        <n v="33497153"/>
        <n v="33497154"/>
        <n v="33497155"/>
        <n v="33497156"/>
        <n v="33497157"/>
        <n v="33497158"/>
        <n v="33497159"/>
        <n v="33497160"/>
        <n v="33497161"/>
        <n v="33497162"/>
        <n v="33497163"/>
        <n v="33497164"/>
        <n v="33497165"/>
        <n v="33497166"/>
        <n v="33497167"/>
        <n v="33497168"/>
        <n v="33497169"/>
        <n v="33497170"/>
        <n v="33497171"/>
        <n v="33497172"/>
        <n v="33497173"/>
        <n v="33497174"/>
        <n v="33497175"/>
        <n v="33497176"/>
        <n v="33497177"/>
        <n v="33497178"/>
        <n v="33497179"/>
        <n v="33497180"/>
        <n v="33497181"/>
        <n v="33497182"/>
        <n v="33497183"/>
        <n v="33497184"/>
        <n v="33497185"/>
        <n v="33497186"/>
        <n v="33497187"/>
        <n v="33497188"/>
        <n v="33497189"/>
        <n v="33497190"/>
        <n v="33497191"/>
        <n v="33497192"/>
        <n v="33497193"/>
        <n v="33497194"/>
        <n v="33497195"/>
        <n v="33497196"/>
        <n v="33497197"/>
        <n v="33497198"/>
        <n v="33497199"/>
        <n v="33497200"/>
        <n v="33497201"/>
        <n v="33497202"/>
        <n v="33497203"/>
        <n v="33497204"/>
        <n v="33497205"/>
        <n v="33497206"/>
        <n v="33497207"/>
        <n v="33497208"/>
        <n v="33497209"/>
        <n v="33497210"/>
        <n v="33497211"/>
        <n v="33497212"/>
        <n v="33497213"/>
        <n v="33497214"/>
        <n v="33497215"/>
        <n v="33497216"/>
        <n v="33497217"/>
        <n v="33497218"/>
        <n v="33497219"/>
        <n v="33497220"/>
        <n v="33497221"/>
        <n v="33497222"/>
        <n v="33497223"/>
        <n v="33497224"/>
        <n v="33497225"/>
        <n v="33497226"/>
        <n v="33497227"/>
        <n v="33497228"/>
        <n v="33497229"/>
        <n v="33497230"/>
        <n v="33497231"/>
        <n v="33497232"/>
        <n v="33497233"/>
        <n v="33497234"/>
        <n v="33497235"/>
        <n v="33497236"/>
        <n v="33497237"/>
        <n v="33497238"/>
        <n v="33497239"/>
        <n v="33497240"/>
        <n v="33497241"/>
        <n v="33497242"/>
        <n v="33497243"/>
        <n v="33497244"/>
        <n v="33497245"/>
        <n v="33497246"/>
        <n v="33497247"/>
        <n v="33497248"/>
        <n v="33497249"/>
        <n v="33497250"/>
        <n v="33497251"/>
        <n v="33497252"/>
        <n v="33497253"/>
        <n v="33497254"/>
        <n v="33497255"/>
        <n v="33497256"/>
        <n v="33497257"/>
        <n v="33497258"/>
        <n v="33497259"/>
        <n v="33497260"/>
        <n v="33497261"/>
        <n v="33497262"/>
        <n v="33497263"/>
        <n v="33497264"/>
        <n v="33497265"/>
        <n v="33497266"/>
        <n v="33497267"/>
        <n v="33497268"/>
        <n v="33497269"/>
        <n v="33497270"/>
        <n v="33497271"/>
        <n v="33497272"/>
        <n v="33497273"/>
        <n v="33497274"/>
        <n v="33497275"/>
        <n v="33497276"/>
        <n v="33497277"/>
        <n v="33497278"/>
        <n v="33497279"/>
        <n v="33497280"/>
        <n v="33497281"/>
        <n v="33497282"/>
        <n v="33497283"/>
        <n v="33497284"/>
        <n v="33497285"/>
        <n v="33497286"/>
        <n v="33497287"/>
        <n v="33497288"/>
        <n v="33497289"/>
        <n v="33497290"/>
        <n v="33497291"/>
        <n v="33497292"/>
        <n v="33497293"/>
        <n v="33497294"/>
        <n v="33497295"/>
        <n v="33497296"/>
        <n v="33497297"/>
        <n v="33497298"/>
        <n v="33497299"/>
        <n v="33497300"/>
        <n v="33497301"/>
        <n v="33497302"/>
        <n v="33497303"/>
        <n v="33497304"/>
        <n v="33497305"/>
        <n v="33497306"/>
        <n v="33497307"/>
        <n v="33497308"/>
        <n v="33497309"/>
        <n v="33497310"/>
        <n v="33497311"/>
        <n v="33497312"/>
        <n v="33497313"/>
        <n v="33497314"/>
        <n v="33497315"/>
        <n v="33497316"/>
        <n v="33497317"/>
        <n v="33497318"/>
        <n v="33497319"/>
        <n v="33497320"/>
        <n v="33497321"/>
        <n v="33497322"/>
        <n v="33497323"/>
        <n v="33497324"/>
        <n v="33497325"/>
        <n v="33497326"/>
        <n v="33497327"/>
        <n v="33497328"/>
        <n v="33497329"/>
        <n v="33497330"/>
        <n v="33497331"/>
        <n v="33497332"/>
        <n v="33497333"/>
        <n v="33497334"/>
        <n v="33497335"/>
        <n v="33497336"/>
        <n v="33497337"/>
        <n v="33497338"/>
        <n v="33497339"/>
        <n v="33497340"/>
        <n v="33497341"/>
        <n v="33497342"/>
        <n v="33497343"/>
        <n v="33497344"/>
        <n v="33497345"/>
        <n v="33497346"/>
        <n v="33497347"/>
        <n v="33497348"/>
        <n v="33497349"/>
        <n v="33497350"/>
        <n v="33497351"/>
        <n v="33497352"/>
        <n v="33497353"/>
        <n v="33497354"/>
        <n v="33497355"/>
        <n v="33497356"/>
        <n v="33497357"/>
        <n v="33497358"/>
        <n v="33497359"/>
        <n v="33497360"/>
        <n v="33497361"/>
        <n v="33497362"/>
        <n v="33497363"/>
        <n v="33497364"/>
        <n v="33497365"/>
        <n v="33497366"/>
        <n v="33497367"/>
        <n v="33497368"/>
        <n v="33497369"/>
        <n v="33497370"/>
        <n v="33497371"/>
        <n v="33497372"/>
        <n v="33497373"/>
        <n v="33497374"/>
        <n v="33497375"/>
        <n v="33497376"/>
        <n v="33497377"/>
        <n v="33497378"/>
        <n v="33497379"/>
        <n v="33497380"/>
        <n v="33497381"/>
        <n v="33497382"/>
        <n v="33497383"/>
        <n v="33497384"/>
        <n v="33497385"/>
        <n v="33497386"/>
        <n v="33497387"/>
        <n v="33497388"/>
        <n v="33497389"/>
        <n v="33497390"/>
        <n v="33497391"/>
        <n v="33497392"/>
        <n v="33497393"/>
        <n v="33497394"/>
        <n v="33497395"/>
        <n v="33497396"/>
        <n v="33497397"/>
        <n v="33497398"/>
        <n v="33497399"/>
        <n v="33497400"/>
        <n v="33497401"/>
        <n v="33497402"/>
        <n v="33497403"/>
        <n v="33497404"/>
        <n v="33497405"/>
        <n v="33497406"/>
        <n v="33497407"/>
        <n v="33497408"/>
        <n v="33497409"/>
        <n v="33497410"/>
        <n v="33497411"/>
        <n v="33497412"/>
        <n v="33497413"/>
        <n v="33497414"/>
        <n v="33497415"/>
        <n v="33497416"/>
        <n v="33497417"/>
        <n v="33497418"/>
        <n v="33497419"/>
        <n v="33497420"/>
        <n v="33497421"/>
        <n v="33497422"/>
        <n v="33497423"/>
        <n v="33497424"/>
        <n v="33497425"/>
        <n v="33497426"/>
        <n v="33497427"/>
        <n v="33497428"/>
        <n v="33497429"/>
        <n v="33497430"/>
        <n v="33497431"/>
        <n v="33497432"/>
        <n v="33497433"/>
        <n v="33497434"/>
        <n v="33497435"/>
        <n v="33497436"/>
        <n v="33497437"/>
        <n v="33497438"/>
        <n v="33497439"/>
        <n v="33497440"/>
        <n v="33497441"/>
        <n v="33497442"/>
        <n v="33497443"/>
        <n v="33497444"/>
        <n v="33497445"/>
        <n v="33497446"/>
        <n v="33497447"/>
        <n v="33497448"/>
        <n v="33497449"/>
        <n v="33497450"/>
        <n v="33497451"/>
        <n v="33497452"/>
        <n v="33497453"/>
        <n v="33497454"/>
        <n v="33497455"/>
        <n v="33497456"/>
        <n v="33497457"/>
        <n v="33497458"/>
        <n v="33497459"/>
        <n v="33497460"/>
        <n v="33497461"/>
        <n v="33497462"/>
        <n v="33497463"/>
        <n v="33497464"/>
        <n v="33497465"/>
        <n v="33497466"/>
        <n v="33497467"/>
        <n v="33497468"/>
        <n v="33497469"/>
        <n v="33497470"/>
        <n v="33497471"/>
        <n v="33497472"/>
        <n v="33497473"/>
        <n v="33497474"/>
        <n v="33497475"/>
        <n v="33497476"/>
        <n v="33497477"/>
        <n v="33497478"/>
        <n v="33497479"/>
        <n v="33497480"/>
        <n v="33497481"/>
        <n v="33497482"/>
        <n v="33497483"/>
        <n v="33497484"/>
        <n v="33497485"/>
        <n v="33497486"/>
        <n v="33497487"/>
        <n v="33497488"/>
        <n v="33497489"/>
        <n v="33497490"/>
        <n v="33497491"/>
        <n v="33497492"/>
        <n v="33497493"/>
        <n v="33497494"/>
        <n v="33497495"/>
        <n v="33497496"/>
        <n v="33497497"/>
        <n v="33497498"/>
        <n v="33497499"/>
        <n v="33497500"/>
        <n v="33497501"/>
        <n v="33497502"/>
        <n v="33497503"/>
        <n v="33497504"/>
        <n v="33497505"/>
        <n v="33497506"/>
        <n v="33497507"/>
        <n v="33497508"/>
        <n v="33497509"/>
        <n v="33497510"/>
        <n v="33497511"/>
        <n v="33497512"/>
        <n v="33497513"/>
        <n v="33497514"/>
        <n v="33497515"/>
        <n v="33497516"/>
        <n v="33497517"/>
        <n v="33497518"/>
        <n v="33497519"/>
        <n v="33497520"/>
        <n v="33497521"/>
        <n v="33497522"/>
        <n v="33497523"/>
        <n v="33497524"/>
        <n v="33497525"/>
        <n v="33497526"/>
        <n v="33497527"/>
        <n v="33497528"/>
        <n v="33497529"/>
        <n v="33497530"/>
        <n v="33497531"/>
        <n v="33497532"/>
        <n v="33497533"/>
        <n v="33497534"/>
        <n v="33497535"/>
        <n v="33497536"/>
        <n v="33497537"/>
        <n v="33497538"/>
        <n v="33497539"/>
        <n v="33497540"/>
        <n v="33497541"/>
        <n v="33497542"/>
        <n v="33497543"/>
        <n v="33497544"/>
        <n v="33497545"/>
        <n v="33497546"/>
        <n v="33497547"/>
        <n v="33497548"/>
        <n v="33497549"/>
        <n v="33497550"/>
        <n v="33497551"/>
        <n v="33497552"/>
        <n v="33497553"/>
        <n v="33497554"/>
        <n v="33497555"/>
        <n v="33497556"/>
        <n v="33497557"/>
        <n v="33497558"/>
        <n v="33497559"/>
        <n v="33497560"/>
        <n v="33497561"/>
        <n v="33497562"/>
        <n v="33497563"/>
        <n v="33497564"/>
        <n v="33497565"/>
        <n v="33497566"/>
        <n v="33497567"/>
        <n v="33497568"/>
        <n v="33497569"/>
        <n v="33497570"/>
        <n v="33497571"/>
        <n v="33497572"/>
        <n v="33497573"/>
        <n v="33497574"/>
        <n v="33497575"/>
        <n v="33497576"/>
        <n v="33497577"/>
        <n v="33497578"/>
        <n v="33497579"/>
        <n v="33497580"/>
        <n v="33497581"/>
        <n v="33497582"/>
        <n v="33497583"/>
        <n v="33497584"/>
        <n v="33497585"/>
        <n v="33497586"/>
        <n v="33497587"/>
        <n v="33497588"/>
        <n v="33497589"/>
        <n v="33497590"/>
        <n v="33497591"/>
        <n v="33497592"/>
        <n v="33497593"/>
        <n v="33497594"/>
        <n v="33497595"/>
        <n v="33497596"/>
        <n v="33497597"/>
        <n v="33497598"/>
        <n v="33497599"/>
        <n v="33497600"/>
        <n v="33497601"/>
        <n v="33497602"/>
        <n v="33497603"/>
        <n v="33497604"/>
        <n v="33497605"/>
        <n v="33497606"/>
        <n v="33497607"/>
        <n v="33497608"/>
        <n v="33497609"/>
        <n v="33497610"/>
        <n v="33497611"/>
        <n v="33497612"/>
        <n v="33497613"/>
        <n v="33497614"/>
        <n v="33497615"/>
        <n v="33497616"/>
        <n v="33497617"/>
        <n v="33497618"/>
        <n v="33497619"/>
        <n v="33497620"/>
        <n v="33497621"/>
        <n v="33497622"/>
        <n v="33497623"/>
        <n v="33497624"/>
        <n v="33497625"/>
        <n v="33497626"/>
        <n v="33497627"/>
        <n v="33497628"/>
        <n v="33497629"/>
        <n v="33497630"/>
        <n v="33497631"/>
        <n v="33497632"/>
        <n v="33497633"/>
        <n v="33497634"/>
        <n v="33497635"/>
        <n v="33497636"/>
        <n v="33497637"/>
        <n v="33497638"/>
        <n v="33497639"/>
        <n v="33497640"/>
        <n v="33497641"/>
        <n v="33497642"/>
        <n v="33497643"/>
        <n v="33497644"/>
        <n v="33497645"/>
        <n v="33497646"/>
        <n v="33497647"/>
        <n v="33497648"/>
        <n v="33497649"/>
        <n v="33497650"/>
        <n v="33497651"/>
        <n v="33497652"/>
        <n v="33497653"/>
        <n v="33497654"/>
        <n v="33497655"/>
        <n v="33497656"/>
        <n v="33497657"/>
        <n v="33497658"/>
        <n v="33497659"/>
        <n v="33497660"/>
        <n v="33497661"/>
        <n v="33497662"/>
        <n v="33497663"/>
        <n v="33497664"/>
        <n v="33497665"/>
        <n v="33497666"/>
        <n v="33497667"/>
        <n v="33497668"/>
        <n v="33497669"/>
        <n v="33497670"/>
        <n v="33497671"/>
        <n v="33497672"/>
        <n v="33497673"/>
        <n v="33497674"/>
        <n v="33497675"/>
        <n v="33497676"/>
        <n v="33497677"/>
        <n v="33497678"/>
        <n v="33497679"/>
        <n v="33497680"/>
        <n v="33497681"/>
        <n v="33497682"/>
        <n v="33497683"/>
        <n v="33497684"/>
        <n v="33497685"/>
        <n v="33497686"/>
        <n v="33497687"/>
        <n v="33497688"/>
        <n v="33497689"/>
        <n v="33497690"/>
        <n v="33497691"/>
        <n v="33497692"/>
        <n v="33497693"/>
        <n v="33497694"/>
        <n v="33497695"/>
        <n v="33497696"/>
        <n v="33497697"/>
        <n v="33497698"/>
        <n v="33497699"/>
        <n v="33497700"/>
        <n v="33497701"/>
        <n v="33497702"/>
        <n v="33497703"/>
        <n v="33497704"/>
        <n v="33497705"/>
        <n v="33497706"/>
        <n v="33497707"/>
        <n v="33497708"/>
        <n v="33497709"/>
        <n v="33497710"/>
        <n v="33497711"/>
        <n v="33497712"/>
        <n v="33497713"/>
        <n v="33497714"/>
        <n v="33497715"/>
        <n v="33497716"/>
        <n v="33497717"/>
        <n v="33497718"/>
        <n v="33497719"/>
        <n v="33497720"/>
        <n v="33497721"/>
        <n v="33497722"/>
        <n v="33497723"/>
        <n v="33497724"/>
        <n v="33497725"/>
        <n v="33497726"/>
        <n v="33497727"/>
        <n v="33497728"/>
        <n v="33497729"/>
        <n v="33497730"/>
        <n v="33497731"/>
        <n v="33497732"/>
        <n v="33497733"/>
        <n v="33497734"/>
        <n v="33497735"/>
        <n v="33497736"/>
        <n v="33497737"/>
        <n v="33497738"/>
        <n v="33497739"/>
        <n v="33497740"/>
        <n v="33497741"/>
        <n v="33497742"/>
        <n v="33497743"/>
        <n v="33497744"/>
        <n v="33497745"/>
        <n v="33497746"/>
        <n v="33497747"/>
        <n v="33497748"/>
        <n v="33497749"/>
        <n v="33497750"/>
        <n v="33497751"/>
        <n v="33497752"/>
        <n v="33497753"/>
        <n v="33497754"/>
        <n v="33497755"/>
        <n v="33497756"/>
        <n v="33497757"/>
        <n v="33497758"/>
        <n v="33497759"/>
        <n v="33497760"/>
        <n v="33497761"/>
        <n v="33497762"/>
        <n v="33497763"/>
        <n v="33497764"/>
        <n v="33497765"/>
        <n v="33497766"/>
        <n v="33497767"/>
        <n v="33497768"/>
        <n v="33497769"/>
        <n v="33497770"/>
        <n v="33497771"/>
        <n v="33497772"/>
        <n v="33497773"/>
        <n v="33497774"/>
        <n v="33497775"/>
        <n v="33497776"/>
        <n v="33497777"/>
        <n v="33497778"/>
        <n v="33497779"/>
        <n v="33497780"/>
        <n v="33497781"/>
        <n v="33497782"/>
        <n v="33497783"/>
        <n v="33497784"/>
        <n v="33497785"/>
        <n v="33497786"/>
        <n v="33497787"/>
        <n v="33497788"/>
        <n v="33497789"/>
        <n v="33497790"/>
        <n v="33497791"/>
        <n v="33497792"/>
        <n v="33497793"/>
        <n v="33497794"/>
        <n v="33497795"/>
        <n v="33497796"/>
        <n v="33497797"/>
        <n v="33497798"/>
        <n v="33497799"/>
        <n v="33497800"/>
        <n v="33497801"/>
        <n v="33497802"/>
        <n v="33497803"/>
        <n v="33497804"/>
        <n v="33497805"/>
        <n v="33497806"/>
        <n v="33497807"/>
        <n v="33497808"/>
        <n v="33497809"/>
        <n v="33497810"/>
        <n v="33497811"/>
        <n v="33497812"/>
        <n v="33497813"/>
        <n v="33497814"/>
        <n v="33497815"/>
        <n v="33497816"/>
        <n v="33497817"/>
        <n v="33497818"/>
        <n v="33497819"/>
        <n v="33497820"/>
        <n v="33497821"/>
        <n v="33497822"/>
        <n v="33497823"/>
        <n v="33497824"/>
        <n v="33497825"/>
        <n v="33497826"/>
        <n v="33497827"/>
        <n v="33497828"/>
        <n v="33497829"/>
        <n v="33497830"/>
        <n v="33497831"/>
        <n v="33497832"/>
        <n v="33497833"/>
        <n v="33497834"/>
        <n v="33497835"/>
        <n v="33497836"/>
        <n v="33497837"/>
        <n v="33497838"/>
        <n v="33497839"/>
        <n v="33497840"/>
        <n v="33497841"/>
        <n v="33497842"/>
        <n v="33497843"/>
        <n v="33497844"/>
        <n v="33497845"/>
        <n v="33497846"/>
        <n v="33497847"/>
        <n v="33497848"/>
        <n v="33497849"/>
        <n v="33497850"/>
        <n v="33497851"/>
        <n v="33497852"/>
        <n v="33497853"/>
        <n v="33497854"/>
        <n v="33497855"/>
        <n v="33497856"/>
        <n v="33497857"/>
        <n v="33497858"/>
        <n v="33497859"/>
        <n v="33497860"/>
        <n v="33497861"/>
        <n v="33497862"/>
        <n v="33497863"/>
        <n v="33497864"/>
        <n v="33497865"/>
        <n v="33497866"/>
        <n v="33497867"/>
        <n v="33497868"/>
        <n v="33497869"/>
        <n v="33497870"/>
        <n v="33497871"/>
        <n v="33497872"/>
        <n v="33497873"/>
        <n v="33497874"/>
        <n v="33497875"/>
        <n v="33497876"/>
        <n v="33497877"/>
        <n v="33497878"/>
        <n v="33497879"/>
        <n v="33497880"/>
        <n v="33497881"/>
        <n v="33497882"/>
        <n v="33497883"/>
        <n v="33497884"/>
        <n v="33497885"/>
        <n v="33497886"/>
        <n v="33497887"/>
        <n v="33497888"/>
        <n v="33497889"/>
        <n v="33497890"/>
        <n v="33497891"/>
        <n v="33497892"/>
        <n v="33497893"/>
        <n v="33497894"/>
        <n v="33497895"/>
        <n v="33497896"/>
        <n v="33497897"/>
        <n v="33497898"/>
        <n v="33497899"/>
        <n v="33497900"/>
        <n v="33497901"/>
        <n v="33497902"/>
        <n v="33497903"/>
        <n v="33497904"/>
        <n v="33497905"/>
        <n v="33497906"/>
        <n v="33497907"/>
        <n v="33497908"/>
        <n v="33497909"/>
        <n v="33497910"/>
        <n v="33497911"/>
        <n v="33497912"/>
        <n v="33497913"/>
        <n v="33497914"/>
        <n v="33497915"/>
        <n v="33497916"/>
        <n v="33497917"/>
        <n v="33497918"/>
        <n v="33497919"/>
        <n v="33497920"/>
        <n v="33497921"/>
        <n v="33497922"/>
        <n v="33497923"/>
        <n v="33497924"/>
        <n v="33497925"/>
        <n v="33497926"/>
        <n v="33497927"/>
        <n v="33497928"/>
        <n v="33497929"/>
        <n v="33497930"/>
        <n v="33497931"/>
        <n v="33497932"/>
        <n v="33497933"/>
        <n v="33497934"/>
        <n v="33497935"/>
        <n v="33497936"/>
        <n v="33497937"/>
        <n v="33497938"/>
        <n v="33497939"/>
        <n v="33497940"/>
        <n v="33497941"/>
        <n v="33497942"/>
        <n v="33497943"/>
        <n v="33497944"/>
        <n v="33497945"/>
        <n v="33497946"/>
        <n v="33497947"/>
        <n v="33497948"/>
        <n v="33497949"/>
        <n v="33497950"/>
        <n v="33497951"/>
        <n v="33497952"/>
        <n v="33497953"/>
        <n v="33497954"/>
        <n v="33497955"/>
        <n v="33497956"/>
        <n v="33497957"/>
        <n v="33497958"/>
        <n v="33497959"/>
        <n v="33497960"/>
        <n v="33497961"/>
        <n v="33497962"/>
        <n v="33497963"/>
        <n v="33497964"/>
        <n v="33497965"/>
        <n v="33497966"/>
        <n v="33497967"/>
        <n v="33497968"/>
        <n v="33497969"/>
        <n v="33497970"/>
        <n v="33497971"/>
        <n v="33497972"/>
        <n v="33497973"/>
        <n v="33497974"/>
        <n v="33497975"/>
        <n v="33497976"/>
        <n v="33497977"/>
        <n v="33497978"/>
        <n v="33497979"/>
        <n v="33497980"/>
        <n v="33497981"/>
        <n v="33497982"/>
        <n v="33497983"/>
        <n v="33497984"/>
        <n v="33497985"/>
        <n v="33497986"/>
        <n v="33497987"/>
        <n v="33497988"/>
        <n v="33497989"/>
        <n v="33497990"/>
        <n v="33497991"/>
        <n v="33497992"/>
        <n v="33497993"/>
        <n v="33497994"/>
        <n v="33497995"/>
        <n v="33497996"/>
        <n v="33497997"/>
        <n v="33497998"/>
        <n v="33497999"/>
        <n v="33498000"/>
        <n v="33498001"/>
        <n v="33498002"/>
        <n v="33498003"/>
        <n v="33498004"/>
        <n v="33498005"/>
        <n v="33498006"/>
        <n v="33498007"/>
        <n v="33498008"/>
        <n v="33498009"/>
        <n v="33498010"/>
        <n v="33498011"/>
        <n v="33498012"/>
        <n v="33498013"/>
        <n v="33498014"/>
        <n v="33498015"/>
        <n v="33498016"/>
        <n v="33498017"/>
        <n v="33498018"/>
        <n v="33498019"/>
        <n v="33498020"/>
        <n v="33498021"/>
        <n v="33498022"/>
        <n v="33498023"/>
        <n v="33498024"/>
        <n v="33498025"/>
        <n v="33498026"/>
        <n v="33498027"/>
        <n v="33498028"/>
        <n v="33498029"/>
        <n v="33498030"/>
        <n v="33498031"/>
        <n v="33498032"/>
        <n v="33498033"/>
        <n v="33498034"/>
        <n v="33498035"/>
        <n v="33498036"/>
        <n v="33498037"/>
        <n v="33498038"/>
        <n v="33498039"/>
        <n v="33498040"/>
        <n v="33498041"/>
        <n v="33498042"/>
        <n v="33498043"/>
        <n v="33498044"/>
        <n v="33498045"/>
        <n v="33498046"/>
        <n v="33498047"/>
        <n v="33498048"/>
        <n v="33498049"/>
        <n v="33498050"/>
        <n v="33498051"/>
        <n v="33498052"/>
        <n v="33498053"/>
        <n v="33498054"/>
        <n v="33498055"/>
        <n v="33498056"/>
        <n v="33498057"/>
        <n v="33498058"/>
        <n v="33498059"/>
        <n v="33498060"/>
        <n v="33498061"/>
        <n v="33498062"/>
        <n v="33498063"/>
        <n v="33498064"/>
        <n v="33498065"/>
        <n v="33498066"/>
        <n v="33498067"/>
        <n v="33498068"/>
        <n v="33498069"/>
        <n v="33498070"/>
        <n v="33498071"/>
        <n v="33498072"/>
        <n v="33498073"/>
        <n v="33498074"/>
        <n v="33498075"/>
        <n v="33498076"/>
        <n v="33498077"/>
        <n v="33498078"/>
        <n v="33498079"/>
        <n v="33498080"/>
        <n v="33498081"/>
        <n v="33498082"/>
        <n v="33498083"/>
        <n v="33498084"/>
        <n v="33498085"/>
        <n v="33498086"/>
        <n v="33498087"/>
        <n v="33498088"/>
        <n v="33498089"/>
        <n v="33498090"/>
        <n v="33498091"/>
        <n v="33498092"/>
        <n v="33498093"/>
        <n v="33498094"/>
        <n v="33498095"/>
        <n v="33498096"/>
        <n v="33498097"/>
        <n v="33498098"/>
        <n v="33498099"/>
        <n v="33498100"/>
        <n v="33498101"/>
        <n v="33498102"/>
        <n v="33498103"/>
        <n v="33498104"/>
        <n v="33498105"/>
        <n v="33498106"/>
        <n v="33498107"/>
        <n v="33498108"/>
        <n v="33498109"/>
        <n v="33498110"/>
        <n v="33498111"/>
        <n v="33498112"/>
        <n v="33498113"/>
        <n v="33498114"/>
        <n v="33498115"/>
        <n v="33498116"/>
        <n v="33498117"/>
        <n v="33498118"/>
        <n v="33498119"/>
        <n v="33498120"/>
        <n v="33498121"/>
        <n v="33498122"/>
        <n v="33498123"/>
        <n v="33498124"/>
        <n v="33498125"/>
        <n v="33498126"/>
        <n v="33498127"/>
        <n v="33498128"/>
        <n v="33498129"/>
        <n v="33498130"/>
        <n v="33498131"/>
        <n v="33498132"/>
        <n v="33498133"/>
        <n v="33498134"/>
        <n v="33498135"/>
        <n v="33498136"/>
        <n v="33498137"/>
        <n v="33498138"/>
        <n v="33498139"/>
        <n v="33498140"/>
        <n v="33498141"/>
        <n v="33498142"/>
        <n v="33498143"/>
        <n v="33498144"/>
        <n v="33498145"/>
        <n v="33498146"/>
        <n v="33498147"/>
        <n v="33498148"/>
        <n v="33498149"/>
        <n v="33498150"/>
        <n v="33498151"/>
        <n v="33498152"/>
        <n v="33498153"/>
        <n v="33498154"/>
        <n v="33498155"/>
        <n v="33498156"/>
        <n v="33498157"/>
        <n v="33498158"/>
        <n v="33498159"/>
        <n v="33498160"/>
        <n v="33498161"/>
        <n v="33498162"/>
        <n v="33498163"/>
        <n v="33498164"/>
        <n v="33498165"/>
        <n v="33498166"/>
        <n v="33498167"/>
        <n v="33498168"/>
        <n v="33498169"/>
        <n v="33498170"/>
        <n v="33498171"/>
        <n v="33498172"/>
        <n v="33498173"/>
        <n v="33498174"/>
        <n v="33498175"/>
        <n v="33498176"/>
        <n v="33498177"/>
        <n v="33498178"/>
        <n v="33498179"/>
        <n v="33498180"/>
        <n v="33498181"/>
        <n v="33498182"/>
        <n v="33498183"/>
        <n v="33498184"/>
        <n v="33498185"/>
        <n v="33498186"/>
        <n v="33498187"/>
        <n v="33498188"/>
        <n v="33498189"/>
        <n v="33498190"/>
        <n v="33498191"/>
        <n v="33498192"/>
        <n v="33498193"/>
        <n v="33498194"/>
        <n v="33498195"/>
        <n v="33498196"/>
        <n v="33498197"/>
        <n v="33498198"/>
        <n v="33498199"/>
        <n v="33498200"/>
        <n v="33498201"/>
        <n v="33498202"/>
        <n v="33498203"/>
        <n v="33498204"/>
        <n v="33498205"/>
        <n v="33498206"/>
        <n v="33498207"/>
        <n v="33498208"/>
        <n v="33498209"/>
        <n v="33498210"/>
        <n v="33498211"/>
        <n v="33498212"/>
        <n v="33498213"/>
        <n v="33498214"/>
        <n v="33498215"/>
        <n v="33498216"/>
        <n v="33498217"/>
        <n v="33498218"/>
        <n v="33498219"/>
        <n v="33498220"/>
        <n v="33498221"/>
        <n v="33498222"/>
        <n v="33498223"/>
        <n v="33498224"/>
        <n v="33498225"/>
        <n v="33498226"/>
        <n v="33498227"/>
        <n v="33498228"/>
        <n v="33498229"/>
        <n v="33498230"/>
        <n v="33498231"/>
        <n v="33498232"/>
        <n v="33498233"/>
        <n v="33498234"/>
        <n v="33498235"/>
        <n v="33498236"/>
        <n v="33498237"/>
        <n v="33498238"/>
        <n v="33498239"/>
        <n v="33498240"/>
        <n v="33498241"/>
        <n v="33498242"/>
        <n v="33498243"/>
        <n v="33498244"/>
        <n v="33498245"/>
        <n v="33498246"/>
        <n v="33498247"/>
        <n v="33498248"/>
        <n v="33498249"/>
        <n v="33498250"/>
        <n v="33498251"/>
        <n v="33498252"/>
        <n v="33498253"/>
        <n v="33498254"/>
        <n v="33498255"/>
        <n v="33498256"/>
        <n v="33498257"/>
        <n v="33498258"/>
        <n v="33498259"/>
        <n v="33498260"/>
        <n v="33498261"/>
        <n v="33498262"/>
        <n v="33498263"/>
        <n v="33498264"/>
        <n v="33498265"/>
        <n v="33498266"/>
        <n v="33498267"/>
        <n v="33498268"/>
        <n v="33498269"/>
        <n v="33498270"/>
        <n v="33498271"/>
        <n v="33498272"/>
        <n v="33498273"/>
        <n v="33498274"/>
        <n v="33498275"/>
        <n v="33498276"/>
        <n v="33498277"/>
        <n v="33498278"/>
        <n v="33498279"/>
        <n v="33498280"/>
        <n v="33498281"/>
        <n v="33498282"/>
        <n v="33498283"/>
        <n v="33498284"/>
        <n v="33498285"/>
        <n v="33498286"/>
        <n v="33498287"/>
        <n v="33498288"/>
        <n v="33498289"/>
        <n v="33498290"/>
        <n v="33498291"/>
        <n v="33498292"/>
        <n v="33498293"/>
        <n v="33498294"/>
        <n v="33498295"/>
        <n v="33498296"/>
        <n v="33498297"/>
        <n v="33498298"/>
        <n v="33498299"/>
        <n v="33498300"/>
        <n v="33498301"/>
        <n v="33498302"/>
        <n v="33498303"/>
        <n v="33498304"/>
        <n v="33498305"/>
        <n v="33498306"/>
        <n v="33498307"/>
        <n v="33498308"/>
        <n v="33498309"/>
        <n v="33498310"/>
        <n v="33498311"/>
        <n v="33498312"/>
        <n v="33498313"/>
        <n v="33498314"/>
        <n v="33498315"/>
        <n v="33498316"/>
        <n v="33498317"/>
        <n v="33498318"/>
        <n v="33498319"/>
        <n v="33498320"/>
        <n v="33498321"/>
        <n v="33498322"/>
        <n v="33498323"/>
        <n v="33498324"/>
        <n v="33498325"/>
        <n v="33498326"/>
        <n v="33498327"/>
        <n v="33498328"/>
        <n v="33498329"/>
        <n v="33498330"/>
        <n v="33498331"/>
        <n v="33498332"/>
        <n v="33498333"/>
        <n v="33498334"/>
        <n v="33498335"/>
        <n v="33498336"/>
        <n v="33498337"/>
        <n v="33498338"/>
        <n v="33498339"/>
        <n v="33498340"/>
        <n v="33498341"/>
        <n v="33498342"/>
        <n v="33498343"/>
        <n v="33498344"/>
        <n v="33498345"/>
        <n v="33498346"/>
        <n v="33498347"/>
        <n v="33498348"/>
        <n v="33498349"/>
        <n v="33498350"/>
        <n v="33498351"/>
        <n v="33498352"/>
        <n v="33498353"/>
        <n v="33498354"/>
        <n v="33498355"/>
        <n v="33498356"/>
        <n v="33498357"/>
        <n v="33498358"/>
        <n v="33498359"/>
        <n v="33498360"/>
        <n v="33498361"/>
        <n v="33498362"/>
        <n v="33498363"/>
        <n v="33498364"/>
        <n v="33498365"/>
        <n v="33498366"/>
        <n v="33498367"/>
        <n v="33498368"/>
        <n v="33498369"/>
        <n v="33498370"/>
        <n v="33498371"/>
        <n v="33498372"/>
        <n v="33498373"/>
        <n v="33498374"/>
        <n v="33498375"/>
        <n v="33498376"/>
        <n v="33498377"/>
        <n v="33498378"/>
        <n v="33498379"/>
        <n v="33498380"/>
        <n v="33498381"/>
        <n v="33498382"/>
        <n v="33498383"/>
        <n v="33498384"/>
        <n v="33498385"/>
        <n v="33498386"/>
        <n v="33498387"/>
        <n v="33498388"/>
        <n v="33498389"/>
        <n v="33498390"/>
        <n v="33498391"/>
        <n v="33498392"/>
        <n v="33498393"/>
        <n v="33498394"/>
        <n v="33498395"/>
        <n v="33498396"/>
        <n v="33498397"/>
        <n v="33498398"/>
        <n v="33498399"/>
        <n v="33498400"/>
        <n v="33498401"/>
        <n v="33498402"/>
        <n v="33498403"/>
        <n v="33498404"/>
        <n v="33498405"/>
        <n v="33498406"/>
        <n v="33498407"/>
        <n v="33498408"/>
        <n v="33498409"/>
        <n v="33498410"/>
        <n v="33498411"/>
        <n v="33498412"/>
        <n v="33498413"/>
        <n v="33498414"/>
        <n v="33498415"/>
        <n v="33498416"/>
        <n v="33498417"/>
        <n v="33498418"/>
        <n v="33498419"/>
        <n v="33498420"/>
        <n v="33498421"/>
        <n v="33498422"/>
        <n v="33498423"/>
        <n v="33498424"/>
        <n v="33498425"/>
        <n v="33498426"/>
        <n v="33498427"/>
        <n v="33498428"/>
        <n v="33498429"/>
        <n v="33498430"/>
        <n v="33498431"/>
        <n v="33498432"/>
        <n v="33498433"/>
        <n v="33498434"/>
        <n v="33498435"/>
        <n v="33498436"/>
        <n v="33498437"/>
        <n v="33498438"/>
        <n v="33498439"/>
        <n v="33498440"/>
        <n v="33498441"/>
        <n v="33498442"/>
        <n v="33498443"/>
        <n v="33498444"/>
        <n v="33498445"/>
        <n v="33498446"/>
        <n v="33498447"/>
        <n v="33498448"/>
        <n v="33498449"/>
        <n v="33498450"/>
        <n v="33498451"/>
        <n v="33498452"/>
        <n v="33498453"/>
        <n v="33498454"/>
        <n v="33498455"/>
        <n v="33498456"/>
        <n v="33498457"/>
        <n v="33498458"/>
        <n v="33498459"/>
        <n v="33498460"/>
        <n v="33498461"/>
        <n v="33498462"/>
        <n v="33498463"/>
        <n v="33498464"/>
        <n v="33498465"/>
        <n v="33498466"/>
        <n v="33498467"/>
        <n v="33498468"/>
        <n v="33498469"/>
        <n v="33498470"/>
        <n v="33498471"/>
        <n v="33498472"/>
        <n v="33498473"/>
        <n v="33498474"/>
        <n v="33498475"/>
        <n v="33498476"/>
        <n v="33498477"/>
        <n v="33498478"/>
        <n v="33498479"/>
        <n v="33498480"/>
        <n v="33498481"/>
        <n v="33498482"/>
        <n v="33498483"/>
        <n v="33498484"/>
        <n v="33498485"/>
        <n v="33498486"/>
        <n v="33498487"/>
        <n v="33498488"/>
        <n v="33498489"/>
        <n v="33498490"/>
        <n v="33498491"/>
        <n v="33498492"/>
        <n v="33498493"/>
        <n v="33498494"/>
        <n v="33498495"/>
        <n v="33498496"/>
        <n v="33498497"/>
        <n v="33498498"/>
        <n v="33498499"/>
        <n v="33498500"/>
        <n v="33498501"/>
        <n v="33498502"/>
        <n v="33498503"/>
        <n v="33498504"/>
        <n v="33498505"/>
        <n v="33498506"/>
        <n v="33498507"/>
        <n v="33498508"/>
        <n v="33498509"/>
        <n v="33498510"/>
        <n v="33498511"/>
        <n v="33498512"/>
        <n v="33498513"/>
        <n v="33498514"/>
        <n v="33498515"/>
        <n v="33498516"/>
        <n v="33498517"/>
        <n v="33498518"/>
        <n v="33498519"/>
        <n v="33498520"/>
        <n v="33498521"/>
        <n v="33498522"/>
        <n v="33498523"/>
        <n v="33498524"/>
        <n v="33498525"/>
        <n v="33498526"/>
        <n v="33498527"/>
        <n v="33498528"/>
        <n v="33498529"/>
        <n v="33498530"/>
        <n v="33498531"/>
        <n v="33498532"/>
        <n v="33498533"/>
        <n v="33498534"/>
        <n v="33498535"/>
        <n v="33498536"/>
        <n v="33498537"/>
        <n v="33498538"/>
        <n v="33498539"/>
        <n v="33498540"/>
        <n v="33498541"/>
        <n v="33498542"/>
        <n v="33498543"/>
        <n v="33498544"/>
        <n v="33498545"/>
        <n v="33498546"/>
        <n v="33498547"/>
        <n v="33498548"/>
        <n v="33498549"/>
        <n v="33498550"/>
        <n v="33498551"/>
        <n v="33498552"/>
        <n v="33498553"/>
        <n v="33498554"/>
        <n v="33498555"/>
        <n v="33498556"/>
        <n v="33498557"/>
        <n v="33498558"/>
        <n v="33498559"/>
        <n v="33498560"/>
        <n v="33498561"/>
        <n v="33498562"/>
        <n v="33498563"/>
        <n v="33498564"/>
        <n v="33498565"/>
        <n v="33498566"/>
        <n v="33498567"/>
        <n v="33498568"/>
        <n v="33498569"/>
        <n v="33498570"/>
        <n v="33498571"/>
        <n v="33498572"/>
        <n v="33498573"/>
        <n v="33498574"/>
        <n v="33498575"/>
        <n v="33498576"/>
        <n v="33498577"/>
        <n v="33498578"/>
        <n v="33498579"/>
        <n v="33498580"/>
        <n v="33498581"/>
        <n v="33498582"/>
        <n v="33498583"/>
        <n v="33498584"/>
        <n v="33498585"/>
        <n v="33498586"/>
        <n v="33498587"/>
        <n v="33498588"/>
        <n v="33498589"/>
        <n v="33498590"/>
        <n v="33498591"/>
        <n v="33498592"/>
        <n v="33498593"/>
        <n v="33498594"/>
        <n v="33498595"/>
        <n v="33498596"/>
        <n v="33498597"/>
        <n v="33498598"/>
        <n v="33498599"/>
        <n v="33498600"/>
        <n v="33498601"/>
        <n v="33498602"/>
        <n v="33498603"/>
        <n v="33498604"/>
        <n v="33498605"/>
        <n v="33498606"/>
        <n v="33498607"/>
        <n v="33498608"/>
        <n v="33498609"/>
        <n v="33498610"/>
        <n v="33498611"/>
        <n v="33498612"/>
        <n v="33498613"/>
        <n v="33498614"/>
        <n v="33498615"/>
        <n v="33498616"/>
        <n v="33498617"/>
        <n v="33498618"/>
        <n v="33498619"/>
        <n v="33498620"/>
        <n v="33498621"/>
        <n v="33498622"/>
        <n v="33498623"/>
        <n v="33498624"/>
        <n v="33498625"/>
        <n v="33498626"/>
        <n v="33498627"/>
        <n v="33498628"/>
        <n v="33498629"/>
        <n v="33498630"/>
        <n v="33498631"/>
        <n v="33498632"/>
        <n v="33498633"/>
        <n v="33498634"/>
        <n v="33498635"/>
        <n v="33498636"/>
        <n v="33498637"/>
        <n v="33498638"/>
        <n v="33498639"/>
        <n v="33498640"/>
        <n v="33498641"/>
        <n v="33498642"/>
        <n v="33498643"/>
        <n v="33498644"/>
        <n v="33498645"/>
        <n v="33498646"/>
        <n v="33498647"/>
        <n v="33498648"/>
        <n v="33498649"/>
        <n v="33498650"/>
        <n v="33498651"/>
        <n v="33498652"/>
        <n v="33498653"/>
        <n v="33498654"/>
        <n v="33498655"/>
        <n v="33498656"/>
        <n v="33498657"/>
        <n v="33498658"/>
        <n v="33498659"/>
        <n v="33498660"/>
        <n v="33498661"/>
        <n v="33498662"/>
        <n v="33498663"/>
        <n v="33498664"/>
        <n v="33498665"/>
        <n v="33498666"/>
        <n v="33498667"/>
        <n v="33498668"/>
        <n v="33498669"/>
        <n v="33498670"/>
        <n v="33498671"/>
        <n v="33498672"/>
        <n v="33498673"/>
        <n v="33498674"/>
        <n v="33498675"/>
        <n v="33498676"/>
        <n v="33498677"/>
        <n v="33498678"/>
        <n v="33498679"/>
        <n v="33498680"/>
        <n v="33498681"/>
        <n v="33498682"/>
        <n v="33498683"/>
        <n v="33498684"/>
        <n v="33498685"/>
        <n v="33498686"/>
        <n v="33498687"/>
        <n v="33498688"/>
        <n v="33498689"/>
        <n v="33498690"/>
        <n v="33498691"/>
        <n v="33498692"/>
        <n v="33498693"/>
        <n v="33498694"/>
        <n v="33498695"/>
        <n v="33498696"/>
        <n v="33498697"/>
        <n v="33498698"/>
        <n v="33498699"/>
        <n v="33498700"/>
        <n v="33498701"/>
        <n v="33498702"/>
        <n v="33498703"/>
        <n v="33498704"/>
        <n v="33498705"/>
        <n v="33498706"/>
        <n v="33498707"/>
        <n v="33498708"/>
        <n v="33498709"/>
        <n v="33498710"/>
        <n v="33498711"/>
        <n v="33498712"/>
        <n v="33498713"/>
        <n v="33498714"/>
        <n v="33498715"/>
        <n v="33498716"/>
        <n v="33498717"/>
        <n v="33498718"/>
        <n v="33498719"/>
        <n v="33498720"/>
        <n v="33498721"/>
        <n v="33498722"/>
        <n v="33498723"/>
        <n v="33498724"/>
        <n v="33498725"/>
        <n v="33498726"/>
        <n v="33498727"/>
        <n v="33498728"/>
        <n v="33498729"/>
        <n v="33498730"/>
        <n v="33498731"/>
        <n v="33498732"/>
        <n v="33498733"/>
        <n v="33498734"/>
        <n v="33498735"/>
        <n v="33498736"/>
        <n v="33498737"/>
        <n v="33498738"/>
        <n v="33498739"/>
        <n v="33498740"/>
        <n v="33498741"/>
        <n v="33498742"/>
        <n v="33498743"/>
        <n v="33498744"/>
        <n v="33498745"/>
        <n v="33498746"/>
        <n v="33498747"/>
        <n v="33498748"/>
        <n v="33498749"/>
        <n v="33498750"/>
        <n v="33498751"/>
        <n v="33498752"/>
        <n v="33498753"/>
        <n v="33498754"/>
        <n v="33498755"/>
        <n v="33498756"/>
        <n v="33498757"/>
        <n v="33498758"/>
        <n v="33498759"/>
        <n v="33498760"/>
        <n v="33498761"/>
        <n v="33498762"/>
        <n v="33498763"/>
        <n v="33498764"/>
        <n v="33498765"/>
        <n v="33498766"/>
        <n v="33498767"/>
        <n v="33498768"/>
        <n v="33498769"/>
        <n v="33498770"/>
        <n v="33498771"/>
        <n v="33498772"/>
        <n v="33498773"/>
        <n v="33498774"/>
        <n v="33498775"/>
        <n v="33498776"/>
        <n v="33498777"/>
        <n v="33498778"/>
        <n v="33498779"/>
        <n v="33498780"/>
        <n v="33498781"/>
        <n v="33498782"/>
        <n v="33498783"/>
        <n v="33498784"/>
        <n v="33498785"/>
        <n v="33498786"/>
        <n v="33498787"/>
        <n v="33498788"/>
        <n v="33498789"/>
        <n v="33498790"/>
        <n v="33498791"/>
        <n v="33498792"/>
        <n v="33498793"/>
        <n v="33498794"/>
        <n v="33498795"/>
        <n v="33498796"/>
        <n v="33498797"/>
        <n v="33498798"/>
        <n v="33498799"/>
        <n v="33498800"/>
        <n v="33498801"/>
        <n v="33498802"/>
        <n v="33498803"/>
        <n v="33498804"/>
        <n v="33498805"/>
        <n v="33498806"/>
        <n v="33498807"/>
        <n v="33498808"/>
        <n v="33498809"/>
        <n v="33498810"/>
        <n v="33498811"/>
        <n v="33498812"/>
        <n v="33498813"/>
        <n v="33498814"/>
        <n v="33498815"/>
        <n v="33498816"/>
        <n v="33498817"/>
        <n v="33498818"/>
        <n v="33498819"/>
        <n v="33498820"/>
        <n v="33498821"/>
        <n v="33498822"/>
        <n v="33498823"/>
        <n v="33498824"/>
        <n v="33498825"/>
        <n v="33498826"/>
        <n v="33498827"/>
        <n v="33498828"/>
        <n v="33498829"/>
        <n v="33498830"/>
        <n v="33498831"/>
        <n v="33498832"/>
        <n v="33498833"/>
        <n v="33498834"/>
        <n v="33498835"/>
        <n v="33498836"/>
        <n v="33498837"/>
        <n v="33498838"/>
        <n v="33498839"/>
        <n v="33498840"/>
        <n v="33498841"/>
        <n v="33498842"/>
        <n v="33498843"/>
        <n v="33498844"/>
        <n v="33498845"/>
        <n v="33498846"/>
        <n v="33498847"/>
        <n v="33498848"/>
        <n v="33498849"/>
        <n v="33498850"/>
        <n v="33498851"/>
        <n v="33498852"/>
        <n v="33498853"/>
        <n v="33498854"/>
        <n v="33498855"/>
        <n v="33498856"/>
        <n v="33498857"/>
        <n v="33498858"/>
        <n v="33498859"/>
        <n v="33498860"/>
        <n v="33498861"/>
        <n v="33498862"/>
        <n v="33498863"/>
        <n v="33498864"/>
        <n v="33498865"/>
        <n v="33498866"/>
        <n v="33498867"/>
        <n v="33498868"/>
        <n v="33498869"/>
        <n v="33498870"/>
        <n v="33498871"/>
        <n v="33498872"/>
        <n v="33498873"/>
        <n v="33498874"/>
        <n v="33498875"/>
        <n v="33498876"/>
        <n v="33498877"/>
        <n v="33498878"/>
        <n v="33498879"/>
        <n v="33498880"/>
        <n v="33498881"/>
        <n v="33498882"/>
        <n v="33498883"/>
        <n v="33498884"/>
        <n v="33498885"/>
        <n v="33498886"/>
        <n v="33498887"/>
        <n v="33498888"/>
        <n v="33498889"/>
        <n v="33498890"/>
        <n v="33498891"/>
        <n v="33498892"/>
        <n v="33498893"/>
        <n v="33498894"/>
        <n v="33498895"/>
        <n v="33498896"/>
        <n v="33498897"/>
        <n v="33498898"/>
        <n v="33498899"/>
        <n v="33498900"/>
        <n v="33498901"/>
        <n v="33498902"/>
        <n v="33498903"/>
        <n v="33498904"/>
        <n v="33498905"/>
        <n v="33498906"/>
        <n v="33498907"/>
        <n v="33498908"/>
        <n v="33498909"/>
        <n v="33498910"/>
        <n v="33498911"/>
        <n v="33498912"/>
        <n v="33498913"/>
        <n v="33498914"/>
        <n v="33498915"/>
        <n v="33498916"/>
        <n v="33498917"/>
        <n v="33498918"/>
        <n v="33498919"/>
        <n v="33498920"/>
        <n v="33498921"/>
        <n v="33498922"/>
        <n v="33498923"/>
        <n v="33498924"/>
        <n v="33498925"/>
        <n v="33498926"/>
        <n v="33498927"/>
        <n v="33498928"/>
        <n v="33498929"/>
        <n v="33498930"/>
        <n v="33498931"/>
        <n v="33498932"/>
        <n v="33498933"/>
        <n v="33498934"/>
        <n v="33498935"/>
        <n v="33498936"/>
        <n v="33498937"/>
        <n v="33498938"/>
        <n v="33498939"/>
        <n v="33498940"/>
        <n v="33498941"/>
        <n v="33498942"/>
        <n v="33498943"/>
        <n v="33498944"/>
        <n v="33498945"/>
        <n v="33498946"/>
        <n v="33498947"/>
        <n v="33498948"/>
        <n v="33498949"/>
        <n v="33498950"/>
        <n v="33498951"/>
        <n v="33498952"/>
        <n v="33498953"/>
        <n v="33498954"/>
        <n v="33498955"/>
        <n v="33498956"/>
        <n v="33498957"/>
        <n v="33498958"/>
        <n v="33498959"/>
        <n v="33498960"/>
        <n v="33498961"/>
        <n v="33498962"/>
        <n v="33498963"/>
        <n v="33498964"/>
        <n v="33498965"/>
        <n v="33498966"/>
        <n v="33498967"/>
        <n v="33498968"/>
        <n v="33498969"/>
        <n v="33498970"/>
        <n v="33498971"/>
        <n v="33498972"/>
        <n v="33498973"/>
        <n v="33498974"/>
        <n v="33498975"/>
        <n v="33498976"/>
        <n v="33498977"/>
        <n v="33498978"/>
        <n v="33498979"/>
        <n v="33498980"/>
        <n v="33498981"/>
        <n v="33498982"/>
        <n v="33498983"/>
        <n v="33498984"/>
        <n v="33498985"/>
        <n v="33498986"/>
        <n v="33498987"/>
        <n v="33498988"/>
        <n v="33498989"/>
        <n v="33498990"/>
        <n v="33498991"/>
        <n v="33498992"/>
        <n v="33498993"/>
        <n v="33498994"/>
        <n v="33498995"/>
        <n v="33498996"/>
        <n v="33498997"/>
        <n v="33498998"/>
        <n v="33498999"/>
        <n v="33499000"/>
        <n v="33499001"/>
        <n v="33499002"/>
        <n v="33499003"/>
        <n v="33499004"/>
        <n v="33499005"/>
        <n v="33499006"/>
        <n v="33499007"/>
        <n v="33499008"/>
        <n v="33499009"/>
        <n v="33499010"/>
        <n v="33499011"/>
        <n v="33499012"/>
        <n v="33499013"/>
        <n v="33499014"/>
        <n v="33499015"/>
        <n v="33499016"/>
        <n v="33499017"/>
        <n v="33499018"/>
        <n v="33499019"/>
        <n v="33499020"/>
        <n v="33499021"/>
        <n v="33499022"/>
        <n v="33499023"/>
        <n v="33499024"/>
        <n v="33499025"/>
        <n v="33499026"/>
        <n v="33499027"/>
        <n v="33499028"/>
        <n v="33499029"/>
        <n v="33499030"/>
        <n v="33499031"/>
        <n v="33499032"/>
        <n v="33499033"/>
        <n v="33499034"/>
        <n v="33499035"/>
        <n v="33499036"/>
        <n v="33499037"/>
        <n v="33499038"/>
        <n v="33499039"/>
        <n v="33499040"/>
        <n v="33499041"/>
        <n v="33499042"/>
        <n v="33499043"/>
        <n v="33499044"/>
        <n v="33499045"/>
        <n v="33499046"/>
        <n v="33499047"/>
        <n v="33499048"/>
        <n v="33499049"/>
        <n v="33499050"/>
        <n v="33499051"/>
        <n v="33499052"/>
        <n v="33499053"/>
        <n v="33499054"/>
        <n v="33499055"/>
        <n v="33499056"/>
        <n v="33499057"/>
        <n v="33499058"/>
        <n v="33499059"/>
        <n v="33499060"/>
        <n v="33499061"/>
        <n v="33499062"/>
        <n v="33499063"/>
        <n v="33499064"/>
        <n v="33499065"/>
        <n v="33499066"/>
        <n v="33499067"/>
        <n v="33499068"/>
        <n v="33499069"/>
        <n v="33499070"/>
        <n v="33499071"/>
        <n v="33499072"/>
        <n v="33499073"/>
        <n v="33499074"/>
        <n v="33499075"/>
        <n v="33499076"/>
        <n v="33499077"/>
        <n v="33499078"/>
        <n v="33499079"/>
        <n v="33499080"/>
        <n v="33499081"/>
        <n v="33499082"/>
        <n v="33499083"/>
        <n v="33499084"/>
        <n v="33499085"/>
        <n v="33499086"/>
        <n v="33499087"/>
        <n v="33499088"/>
        <n v="33499089"/>
        <n v="33499090"/>
        <n v="33499091"/>
        <n v="33499092"/>
        <n v="33499093"/>
        <n v="33499094"/>
        <n v="33499095"/>
        <n v="33499096"/>
        <n v="33499097"/>
        <n v="33499098"/>
        <n v="33499099"/>
        <n v="33499100"/>
        <n v="33499101"/>
        <n v="33499102"/>
        <n v="33499103"/>
        <n v="33499104"/>
        <n v="33499105"/>
        <n v="33499106"/>
        <n v="33499107"/>
        <n v="33499108"/>
        <n v="33499109"/>
        <n v="33499110"/>
        <n v="33499111"/>
        <n v="33499112"/>
        <n v="33499113"/>
        <n v="33499114"/>
        <n v="33499115"/>
        <n v="33499116"/>
        <n v="33499117"/>
        <n v="33499118"/>
        <n v="33499119"/>
        <n v="33499120"/>
        <n v="33499121"/>
        <n v="33499122"/>
        <n v="33499123"/>
        <n v="33499124"/>
        <n v="33499125"/>
        <n v="33499126"/>
        <n v="33499127"/>
        <n v="33499128"/>
        <n v="33499129"/>
        <n v="33499130"/>
        <n v="33499131"/>
        <n v="33499132"/>
        <n v="33499133"/>
        <n v="33499134"/>
        <n v="33499135"/>
        <n v="33499136"/>
        <n v="33499137"/>
        <n v="33499138"/>
        <n v="33499139"/>
        <n v="33499140"/>
        <n v="33499141"/>
        <n v="33499142"/>
        <n v="33499143"/>
        <n v="33499144"/>
        <n v="33499145"/>
        <n v="33499146"/>
        <n v="33499147"/>
        <n v="33499148"/>
        <n v="33499149"/>
        <n v="33499150"/>
        <n v="33499151"/>
        <n v="33499152"/>
        <n v="33499153"/>
        <n v="33499154"/>
        <n v="33499155"/>
        <n v="33499156"/>
        <n v="33499157"/>
        <n v="33499158"/>
        <n v="33499159"/>
        <n v="33499160"/>
        <n v="33499161"/>
        <n v="33499162"/>
        <n v="33499163"/>
        <n v="33499164"/>
        <n v="33499165"/>
        <n v="33499166"/>
        <n v="33499167"/>
        <n v="33499168"/>
        <n v="33499169"/>
        <n v="33499170"/>
        <n v="33499171"/>
        <n v="33499172"/>
        <n v="33499173"/>
        <n v="33499174"/>
        <n v="33499175"/>
        <n v="33499176"/>
        <n v="33499177"/>
        <n v="33499178"/>
        <n v="33499179"/>
        <n v="33499180"/>
        <n v="33499181"/>
        <n v="33499182"/>
        <n v="33499183"/>
        <n v="33499184"/>
        <n v="33499185"/>
        <n v="33499186"/>
        <n v="33499187"/>
        <n v="33499188"/>
        <n v="33499189"/>
        <n v="33499190"/>
        <n v="33499191"/>
        <n v="33499192"/>
        <n v="33499193"/>
        <n v="33499194"/>
        <n v="33499195"/>
        <n v="33499196"/>
        <n v="33499197"/>
        <n v="33499198"/>
        <n v="33499199"/>
        <n v="33499200"/>
        <n v="33499201"/>
        <n v="33499202"/>
        <n v="33499203"/>
        <n v="33499204"/>
        <n v="33499205"/>
        <n v="33499206"/>
        <n v="33499207"/>
        <n v="33499208"/>
        <n v="33499209"/>
        <n v="33499210"/>
        <n v="33499211"/>
        <n v="33499212"/>
        <n v="33499213"/>
        <n v="33499214"/>
        <n v="33499215"/>
        <n v="33499216"/>
        <n v="33499217"/>
        <n v="33499218"/>
        <n v="33499219"/>
        <n v="33499220"/>
        <n v="33499221"/>
        <n v="33499222"/>
        <n v="33499223"/>
        <n v="33499224"/>
        <n v="33499225"/>
        <n v="33499226"/>
        <n v="33499227"/>
        <n v="33499228"/>
        <n v="33499229"/>
        <n v="33499230"/>
        <n v="33499231"/>
        <n v="33499232"/>
        <n v="33499233"/>
        <n v="33499234"/>
        <n v="33499235"/>
        <n v="33499236"/>
        <n v="33499237"/>
        <n v="33499238"/>
        <n v="33499239"/>
        <n v="33499240"/>
        <n v="33499241"/>
        <n v="33499242"/>
        <n v="33499243"/>
        <n v="33499244"/>
        <n v="33499245"/>
        <n v="33499246"/>
        <n v="33499247"/>
        <n v="33499248"/>
        <n v="33499249"/>
        <n v="33499250"/>
        <n v="33499251"/>
        <n v="33499252"/>
        <n v="33499253"/>
        <n v="33499254"/>
        <n v="33499255"/>
        <n v="33499256"/>
        <n v="33499257"/>
        <n v="33499258"/>
        <n v="33499259"/>
        <n v="33499260"/>
        <n v="33499261"/>
        <n v="33499262"/>
        <n v="33499263"/>
        <n v="33499264"/>
        <n v="33499265"/>
        <n v="33499266"/>
        <n v="33499267"/>
        <n v="33499268"/>
        <n v="33499269"/>
        <n v="33499270"/>
        <n v="33499271"/>
        <n v="33499272"/>
        <n v="33499273"/>
        <n v="33499274"/>
        <n v="33499275"/>
        <n v="33499276"/>
        <n v="33499277"/>
        <n v="33499278"/>
        <n v="33499279"/>
        <n v="33499280"/>
        <n v="33499281"/>
        <n v="33499282"/>
        <n v="33499283"/>
        <n v="33499284"/>
        <n v="33499285"/>
        <n v="33499286"/>
        <n v="33499287"/>
        <n v="33499288"/>
        <n v="33499289"/>
        <n v="33499290"/>
        <n v="33499291"/>
        <n v="33499292"/>
        <n v="33499293"/>
        <n v="33499294"/>
        <n v="33499295"/>
        <n v="33499296"/>
        <n v="33499297"/>
        <n v="33499298"/>
        <n v="33499299"/>
        <n v="33499300"/>
        <n v="33499301"/>
        <n v="33499302"/>
        <n v="33499303"/>
        <n v="33499304"/>
        <n v="33499305"/>
        <n v="33499306"/>
        <n v="33499307"/>
        <n v="33499308"/>
        <n v="33499309"/>
        <n v="33499310"/>
        <n v="33499311"/>
        <n v="33499312"/>
        <n v="33499313"/>
        <n v="33499314"/>
        <n v="33499315"/>
        <n v="33499316"/>
        <n v="33499317"/>
        <n v="33499318"/>
        <n v="33499319"/>
        <n v="33499320"/>
        <n v="33499321"/>
        <n v="33499322"/>
        <n v="33499323"/>
        <n v="33499324"/>
        <n v="33499325"/>
        <n v="33499326"/>
        <n v="33499327"/>
        <n v="33499328"/>
        <n v="33499329"/>
        <n v="33499330"/>
        <n v="33499331"/>
        <n v="33499332"/>
        <n v="33499333"/>
        <n v="33499334"/>
        <n v="33499335"/>
        <n v="33499336"/>
        <n v="33499337"/>
        <n v="33499338"/>
        <n v="33499339"/>
        <n v="33499340"/>
        <n v="33499341"/>
        <n v="33499342"/>
        <n v="33499343"/>
        <n v="33499344"/>
        <n v="33499345"/>
        <n v="33499346"/>
        <n v="33499347"/>
        <n v="33499348"/>
        <n v="33499349"/>
        <n v="33499350"/>
        <n v="33499351"/>
        <n v="33499352"/>
        <n v="33499353"/>
        <n v="33499354"/>
        <n v="33499355"/>
        <n v="33499356"/>
        <n v="33499357"/>
        <n v="33499358"/>
        <n v="33499359"/>
        <n v="33499360"/>
        <n v="33499361"/>
        <n v="33499362"/>
        <n v="33499363"/>
        <n v="33499364"/>
        <n v="33499365"/>
        <n v="33499366"/>
        <n v="33499367"/>
        <n v="33499368"/>
        <n v="33499369"/>
        <n v="33499370"/>
        <n v="33499371"/>
        <n v="33499372"/>
        <n v="33499373"/>
        <n v="33499374"/>
        <n v="33499375"/>
        <n v="33499376"/>
        <n v="33499377"/>
        <n v="33499378"/>
        <n v="33499379"/>
        <n v="33499380"/>
        <n v="33499381"/>
        <n v="33499382"/>
        <n v="33499383"/>
        <n v="33499384"/>
        <n v="33499385"/>
        <n v="33499386"/>
        <n v="33499387"/>
        <n v="33499388"/>
        <n v="33499389"/>
        <n v="33499390"/>
        <n v="33499391"/>
        <n v="33499392"/>
        <n v="33499393"/>
        <n v="33499394"/>
        <n v="33499395"/>
        <n v="33499396"/>
        <n v="33499397"/>
        <n v="33499398"/>
        <n v="33499399"/>
        <n v="33499400"/>
        <n v="33499401"/>
        <n v="33499402"/>
        <n v="33499403"/>
        <n v="33499404"/>
        <n v="33499405"/>
        <n v="33499406"/>
        <n v="33499407"/>
        <n v="33499408"/>
        <n v="33499409"/>
        <n v="33499410"/>
        <n v="33499411"/>
        <n v="33499412"/>
        <n v="33499413"/>
        <n v="33499414"/>
        <n v="33499415"/>
        <n v="33499416"/>
        <n v="33499417"/>
        <n v="33499418"/>
        <n v="33499419"/>
        <n v="33499420"/>
        <n v="33499421"/>
        <n v="33499422"/>
        <n v="33499423"/>
        <n v="33499424"/>
        <n v="33499425"/>
        <n v="33499426"/>
        <n v="33499427"/>
        <n v="33499428"/>
        <n v="33499429"/>
        <n v="33499430"/>
        <n v="33499431"/>
        <n v="33499432"/>
        <n v="33499433"/>
        <n v="33499434"/>
        <n v="33499435"/>
        <n v="33499436"/>
        <n v="33499437"/>
        <n v="33499438"/>
        <n v="33499439"/>
        <n v="33499440"/>
        <n v="33499441"/>
        <n v="33499442"/>
        <n v="33499443"/>
        <n v="33499444"/>
        <n v="33499445"/>
        <n v="33499446"/>
        <n v="33499447"/>
        <n v="33499448"/>
        <n v="33499449"/>
        <n v="33499450"/>
        <n v="33499451"/>
        <n v="33499452"/>
        <n v="33499453"/>
        <n v="33499454"/>
        <n v="33499455"/>
        <n v="33499456"/>
        <n v="33499457"/>
        <n v="33499458"/>
        <n v="33499459"/>
        <n v="33499460"/>
        <n v="33499461"/>
        <n v="33499462"/>
        <n v="33499463"/>
        <n v="33499464"/>
        <n v="33499465"/>
        <n v="33499466"/>
        <n v="33499467"/>
        <n v="33499468"/>
        <n v="33499469"/>
        <n v="33499470"/>
        <n v="33499471"/>
        <n v="33499472"/>
        <n v="33499473"/>
        <n v="33499474"/>
        <n v="33499475"/>
        <n v="33499476"/>
        <n v="33499477"/>
        <n v="33499478"/>
        <n v="33499479"/>
        <n v="33499480"/>
        <n v="33499481"/>
        <n v="33499482"/>
        <n v="33499483"/>
        <n v="33499484"/>
        <n v="33499485"/>
        <n v="33499486"/>
        <n v="33499487"/>
        <n v="33499488"/>
        <n v="33499489"/>
        <n v="33499490"/>
        <n v="33499491"/>
        <n v="33499492"/>
        <n v="33499493"/>
        <n v="33499494"/>
        <n v="33499495"/>
        <n v="33499496"/>
        <n v="33499497"/>
        <n v="33499498"/>
        <n v="33499499"/>
        <n v="33499500"/>
        <n v="33499501"/>
        <n v="33499502"/>
        <n v="33499503"/>
        <n v="33499504"/>
        <n v="33499505"/>
        <n v="33499506"/>
        <n v="33499507"/>
        <n v="33499508"/>
        <n v="33499509"/>
        <n v="33499510"/>
        <n v="33499511"/>
        <n v="33499512"/>
        <n v="33499513"/>
        <n v="33499514"/>
        <n v="33499515"/>
        <n v="33499516"/>
        <n v="33499517"/>
        <n v="33499518"/>
        <n v="33499519"/>
        <n v="33499520"/>
        <n v="33499521"/>
        <n v="33499522"/>
        <n v="33499523"/>
        <n v="33499524"/>
        <n v="33499525"/>
        <n v="33499526"/>
        <n v="33499527"/>
        <n v="33499528"/>
        <n v="33499529"/>
        <n v="33499530"/>
        <n v="33499531"/>
        <n v="33499532"/>
        <n v="33499533"/>
        <n v="33499534"/>
        <n v="33499535"/>
        <n v="33499536"/>
        <n v="33499537"/>
        <n v="33499538"/>
        <n v="33499539"/>
        <n v="33499540"/>
        <n v="33499541"/>
        <n v="33499542"/>
        <n v="33499543"/>
        <n v="33499544"/>
        <n v="33499545"/>
        <n v="33499546"/>
        <n v="33499547"/>
        <n v="33499548"/>
        <n v="33499549"/>
        <n v="33499550"/>
        <n v="33499551"/>
        <n v="33499552"/>
        <n v="33499553"/>
        <n v="33499554"/>
        <n v="33499555"/>
        <n v="33499556"/>
        <n v="33499557"/>
        <n v="33499558"/>
        <n v="33499559"/>
        <n v="33499560"/>
        <n v="33499561"/>
        <n v="33499562"/>
        <n v="33499563"/>
        <n v="33499564"/>
        <n v="33499565"/>
        <n v="33499566"/>
        <n v="33499567"/>
        <n v="33499568"/>
        <n v="33499569"/>
        <n v="33499570"/>
        <n v="33499571"/>
        <n v="33499572"/>
        <n v="33499573"/>
        <n v="33499574"/>
        <n v="33499575"/>
        <n v="33499576"/>
        <n v="33499577"/>
        <n v="33499578"/>
        <n v="33499579"/>
        <n v="33499580"/>
        <n v="33499581"/>
        <n v="33499582"/>
        <n v="33499583"/>
        <n v="33499584"/>
        <n v="33499585"/>
        <n v="33499586"/>
        <n v="33499587"/>
        <n v="33499588"/>
        <n v="33499589"/>
        <n v="33499590"/>
        <n v="33499591"/>
        <n v="33499592"/>
        <n v="33499593"/>
        <n v="33499594"/>
        <n v="33499595"/>
        <n v="33499596"/>
        <n v="33499597"/>
        <n v="33499598"/>
        <n v="33499599"/>
        <n v="33499600"/>
        <n v="33499601"/>
        <n v="33499602"/>
        <n v="33499603"/>
        <n v="33499604"/>
        <n v="33499605"/>
        <n v="33499606"/>
        <n v="33499607"/>
        <n v="33499608"/>
        <n v="33499609"/>
        <n v="33499610"/>
        <n v="33499611"/>
        <n v="33499612"/>
        <n v="33499613"/>
        <n v="33499614"/>
        <n v="33499615"/>
        <n v="33499616"/>
        <n v="33499617"/>
        <n v="33499618"/>
        <n v="33499619"/>
        <n v="33499620"/>
        <n v="33499621"/>
        <n v="33499622"/>
        <n v="33499623"/>
        <n v="33499624"/>
        <n v="33499625"/>
        <n v="33499626"/>
        <n v="33499627"/>
        <n v="33499628"/>
        <n v="33499629"/>
        <n v="33499630"/>
        <n v="33499631"/>
        <n v="33499632"/>
        <n v="33499633"/>
        <n v="33499634"/>
        <n v="33499635"/>
        <n v="33499636"/>
        <n v="33499637"/>
        <n v="33499638"/>
        <n v="33499639"/>
        <n v="33499640"/>
        <n v="33499641"/>
        <n v="33499642"/>
        <n v="33499643"/>
        <n v="33499644"/>
        <n v="33499645"/>
        <n v="33499646"/>
        <n v="33499647"/>
        <n v="33499648"/>
        <n v="33499649"/>
        <n v="33499650"/>
        <n v="33499651"/>
        <n v="33499652"/>
        <n v="33499653"/>
        <n v="33499654"/>
        <n v="33499655"/>
        <n v="33499656"/>
        <n v="33499657"/>
        <n v="33499658"/>
        <n v="33499659"/>
        <n v="33499660"/>
        <n v="33499661"/>
        <n v="33499662"/>
        <n v="33499663"/>
        <n v="33499664"/>
        <n v="33499665"/>
        <n v="33499666"/>
        <n v="33499667"/>
        <n v="33499668"/>
        <n v="33499669"/>
        <n v="33499670"/>
        <n v="33499671"/>
        <n v="33499672"/>
        <n v="33499673"/>
        <n v="33499674"/>
        <n v="33499675"/>
        <n v="33499676"/>
        <n v="33499677"/>
        <n v="33499678"/>
        <n v="33499679"/>
        <n v="33499680"/>
        <n v="33499681"/>
        <n v="33499682"/>
        <n v="33499683"/>
        <n v="33499684"/>
        <n v="33499685"/>
        <n v="33499686"/>
        <n v="33499687"/>
        <n v="33499688"/>
        <n v="33499689"/>
        <n v="33499690"/>
        <n v="33499691"/>
        <n v="33499692"/>
        <n v="33499693"/>
        <n v="33499694"/>
        <n v="33499695"/>
        <n v="33499696"/>
        <n v="33499697"/>
        <n v="33499698"/>
        <n v="33499699"/>
        <n v="33499700"/>
        <n v="33499701"/>
        <n v="33499702"/>
        <n v="33499703"/>
        <n v="33499704"/>
        <n v="33499705"/>
        <n v="33499706"/>
        <n v="33499707"/>
        <n v="33499708"/>
        <n v="33499709"/>
        <n v="33499710"/>
        <n v="33499711"/>
        <n v="33499712"/>
        <n v="33499713"/>
        <n v="33499714"/>
        <n v="33499715"/>
        <n v="33499716"/>
        <n v="33499717"/>
        <n v="33499718"/>
        <n v="33499719"/>
        <n v="33499720"/>
        <n v="33499721"/>
        <n v="33499722"/>
        <n v="33499723"/>
        <n v="33499724"/>
        <n v="33499725"/>
        <n v="33499726"/>
        <n v="33499727"/>
        <n v="33499728"/>
        <n v="33499729"/>
        <n v="33499730"/>
        <n v="33499731"/>
        <n v="33499732"/>
        <n v="33499733"/>
        <n v="33499734"/>
        <n v="33499735"/>
        <n v="33499736"/>
        <n v="33499737"/>
        <n v="33499738"/>
        <n v="33499739"/>
        <n v="33499740"/>
        <n v="33499741"/>
        <n v="33499742"/>
        <n v="33499743"/>
        <n v="33499744"/>
        <n v="33499745"/>
        <n v="33499746"/>
        <n v="33499747"/>
        <n v="33499748"/>
        <n v="33499749"/>
        <n v="33499750"/>
        <n v="33499751"/>
        <n v="33499752"/>
        <n v="33499753"/>
        <n v="33499754"/>
        <n v="33499755"/>
        <n v="33499756"/>
        <n v="33499757"/>
        <n v="33499758"/>
        <n v="33499759"/>
        <n v="33499760"/>
        <n v="33499761"/>
        <n v="33499762"/>
        <n v="33499763"/>
        <n v="33499764"/>
        <n v="33499765"/>
        <n v="33499766"/>
        <n v="33499767"/>
        <n v="33499768"/>
        <n v="33499769"/>
        <n v="33499770"/>
        <n v="33499771"/>
        <n v="33499772"/>
        <n v="33499773"/>
        <n v="33499774"/>
        <n v="33499775"/>
        <n v="33499776"/>
        <n v="33499777"/>
        <n v="33499778"/>
        <n v="33499779"/>
        <n v="33499780"/>
        <n v="33499781"/>
        <n v="33499782"/>
        <n v="33499783"/>
        <n v="33499784"/>
        <n v="33499785"/>
        <n v="33499786"/>
        <n v="33499787"/>
        <n v="33499788"/>
        <n v="33499789"/>
        <n v="33499790"/>
        <n v="33499791"/>
        <n v="33499792"/>
        <n v="33499793"/>
        <n v="33499794"/>
        <n v="33499795"/>
        <n v="33499796"/>
        <n v="33499797"/>
        <n v="33499798"/>
        <n v="33499799"/>
        <n v="33499800"/>
        <n v="33499801"/>
        <n v="33499802"/>
        <n v="33499803"/>
        <n v="33499804"/>
        <n v="33499805"/>
        <n v="33499806"/>
        <n v="33499807"/>
        <n v="33499808"/>
        <n v="33499809"/>
        <n v="33499810"/>
        <n v="33499811"/>
        <n v="33499812"/>
        <n v="33499813"/>
        <n v="33499814"/>
        <n v="33499815"/>
        <n v="33499816"/>
        <n v="33499817"/>
        <n v="33499818"/>
        <n v="33499819"/>
        <n v="33499820"/>
        <n v="33499821"/>
        <n v="33499822"/>
        <n v="33499823"/>
        <n v="33499824"/>
        <n v="33499825"/>
        <n v="33499826"/>
        <n v="33499827"/>
        <n v="33499828"/>
        <n v="33499829"/>
        <n v="33499830"/>
        <n v="33499831"/>
        <n v="33499832"/>
        <n v="33499833"/>
        <n v="33499834"/>
        <n v="33499835"/>
        <n v="33499836"/>
        <n v="33499837"/>
        <n v="33499838"/>
        <n v="33499839"/>
        <n v="33499840"/>
        <n v="33499841"/>
        <n v="33499842"/>
        <n v="33499843"/>
        <n v="33499844"/>
        <n v="33499845"/>
        <n v="33499846"/>
        <n v="33499847"/>
        <n v="33499848"/>
        <n v="33499849"/>
        <n v="33499850"/>
        <n v="33499851"/>
        <n v="33499852"/>
        <n v="33499853"/>
        <n v="33499854"/>
        <n v="33499855"/>
        <n v="33499856"/>
        <n v="33499857"/>
        <n v="33499858"/>
        <n v="33499859"/>
        <n v="33499860"/>
        <n v="33499861"/>
        <n v="33499862"/>
        <n v="33499863"/>
        <n v="33499864"/>
        <n v="33499865"/>
        <n v="33499866"/>
        <n v="33499867"/>
        <n v="33499868"/>
        <n v="33499869"/>
        <n v="33499870"/>
        <n v="33499871"/>
        <n v="33499872"/>
        <n v="33499873"/>
        <n v="33499874"/>
        <n v="33499875"/>
        <n v="33499876"/>
        <n v="33499877"/>
        <n v="33499878"/>
        <n v="33499879"/>
        <n v="33499880"/>
        <n v="33499881"/>
        <n v="33499882"/>
        <n v="33499883"/>
        <n v="33499884"/>
        <n v="33499885"/>
        <n v="33499886"/>
        <n v="33499887"/>
        <n v="33499888"/>
        <n v="33499889"/>
        <n v="33499890"/>
        <n v="33499891"/>
        <n v="33499892"/>
        <n v="33499893"/>
        <n v="33499894"/>
        <n v="33499895"/>
        <n v="33499896"/>
        <n v="33499897"/>
        <n v="33499898"/>
        <n v="33499899"/>
        <n v="33499900"/>
        <n v="33499901"/>
        <n v="33499902"/>
        <n v="33499903"/>
        <n v="33499904"/>
        <n v="33499905"/>
        <n v="33499906"/>
        <n v="33499907"/>
        <n v="33499908"/>
        <n v="33499909"/>
        <n v="33499910"/>
        <n v="33499911"/>
        <n v="33499912"/>
        <n v="33499913"/>
        <n v="33499914"/>
        <n v="33499915"/>
        <n v="33499916"/>
        <n v="33499917"/>
        <n v="33499918"/>
        <n v="33499919"/>
        <n v="33499920"/>
        <n v="33499921"/>
        <n v="33499922"/>
        <n v="33499923"/>
        <n v="33499924"/>
        <n v="33499925"/>
        <n v="33499926"/>
        <n v="33499927"/>
        <n v="33499928"/>
        <n v="33499929"/>
        <n v="33499930"/>
        <n v="33499931"/>
        <n v="33499932"/>
        <n v="33499933"/>
        <n v="33499934"/>
        <n v="33499935"/>
        <n v="33499936"/>
        <n v="33499937"/>
        <n v="33499938"/>
        <n v="33499939"/>
        <n v="33499940"/>
        <n v="33499941"/>
        <n v="33499942"/>
        <n v="33499943"/>
        <n v="33499944"/>
        <n v="33499945"/>
        <n v="33499946"/>
        <n v="33499947"/>
        <n v="33499948"/>
        <n v="33499949"/>
        <n v="33499950"/>
        <n v="33499951"/>
        <n v="33499952"/>
        <n v="33499953"/>
        <n v="33499954"/>
        <n v="33499955"/>
        <n v="33499956"/>
        <n v="33499957"/>
        <n v="33499958"/>
        <n v="33499959"/>
        <n v="33499960"/>
        <n v="33499961"/>
        <n v="33499962"/>
        <n v="33499963"/>
        <n v="33499964"/>
        <n v="33499965"/>
        <n v="33499966"/>
        <n v="33499967"/>
        <n v="33499968"/>
        <n v="33499969"/>
        <n v="33499970"/>
        <n v="33499971"/>
        <n v="33499972"/>
        <n v="33499973"/>
        <n v="33499974"/>
        <n v="33499975"/>
        <n v="33499976"/>
        <n v="33499977"/>
        <n v="33499978"/>
        <n v="33499979"/>
        <n v="33499980"/>
        <n v="33499981"/>
        <n v="33499982"/>
        <n v="33499983"/>
        <n v="33499984"/>
        <n v="33499985"/>
        <n v="33499986"/>
        <n v="33499987"/>
        <n v="33499988"/>
        <n v="33499989"/>
        <n v="33499990"/>
        <n v="33499991"/>
        <n v="33499992"/>
        <n v="33499993"/>
        <n v="33499994"/>
        <n v="33499995"/>
        <n v="33499996"/>
        <n v="33499997"/>
        <n v="33499998"/>
        <n v="33499999"/>
        <n v="33500000"/>
        <n v="33500001"/>
        <n v="33500002"/>
        <n v="33500003"/>
        <n v="33500004"/>
        <n v="33500005"/>
        <n v="33500006"/>
        <n v="33500007"/>
        <n v="33500008"/>
        <n v="33500009"/>
        <n v="33500010"/>
        <n v="33500011"/>
        <n v="33500012"/>
        <n v="33500013"/>
        <n v="33500014"/>
        <n v="33500015"/>
        <n v="33500016"/>
        <n v="33500017"/>
        <n v="33500018"/>
        <n v="33500019"/>
        <n v="33500020"/>
        <n v="33500021"/>
        <n v="33500022"/>
        <n v="33500023"/>
        <n v="33500024"/>
        <n v="33500025"/>
        <n v="33500026"/>
        <n v="33500027"/>
        <n v="33500028"/>
        <n v="33500029"/>
        <n v="33500030"/>
        <n v="33500031"/>
        <n v="33500032"/>
        <n v="33500033"/>
        <n v="33500034"/>
        <n v="33500035"/>
        <n v="33500036"/>
        <n v="33500037"/>
        <n v="33500038"/>
        <n v="33500039"/>
        <n v="33500040"/>
        <n v="33500041"/>
        <n v="33500042"/>
        <n v="33500043"/>
        <n v="33500044"/>
        <n v="33500045"/>
        <n v="33500046"/>
        <n v="33500047"/>
        <n v="33500048"/>
        <n v="33500049"/>
        <n v="33500050"/>
        <n v="33500051"/>
        <n v="33500052"/>
        <n v="33500053"/>
        <n v="33500054"/>
        <n v="33500055"/>
        <n v="33500056"/>
        <n v="33500057"/>
        <n v="33500058"/>
        <n v="33500059"/>
        <n v="33500060"/>
        <n v="33500061"/>
        <n v="33500062"/>
        <n v="33500063"/>
        <n v="33500064"/>
        <n v="33500065"/>
        <n v="33500066"/>
        <n v="33500067"/>
        <n v="33500068"/>
        <n v="33500069"/>
        <n v="33500070"/>
        <n v="33500071"/>
        <n v="33500072"/>
        <n v="33500073"/>
        <n v="33500074"/>
        <n v="33500075"/>
        <n v="33500076"/>
        <n v="33500077"/>
        <n v="33500078"/>
        <n v="33500079"/>
        <n v="33500080"/>
        <n v="33500081"/>
        <n v="33500082"/>
        <n v="33500083"/>
        <n v="33500084"/>
        <n v="33500085"/>
        <n v="33500086"/>
        <n v="33500087"/>
        <n v="33500088"/>
        <n v="33500089"/>
        <n v="33500090"/>
        <n v="33500091"/>
        <n v="33500092"/>
        <n v="33500093"/>
        <n v="33500094"/>
        <n v="33500095"/>
        <n v="33500096"/>
        <n v="33500097"/>
        <n v="33500098"/>
        <n v="33500099"/>
        <n v="33500100"/>
        <n v="33500101"/>
        <n v="33500102"/>
        <n v="33500103"/>
        <n v="33500104"/>
        <n v="33500105"/>
        <n v="33500106"/>
        <n v="33500107"/>
        <n v="33500108"/>
        <n v="33500109"/>
        <n v="33500110"/>
        <n v="33500111"/>
        <n v="33500112"/>
        <n v="33500113"/>
        <n v="33500114"/>
        <n v="33500115"/>
        <n v="33500116"/>
        <n v="33500117"/>
        <n v="33500118"/>
        <n v="33500119"/>
        <n v="33500120"/>
        <n v="33500121"/>
        <n v="33500122"/>
        <n v="33500123"/>
        <n v="33500124"/>
        <n v="33500125"/>
        <n v="33500126"/>
        <n v="33500127"/>
        <n v="33500128"/>
        <n v="33500129"/>
        <n v="33500130"/>
        <n v="33500131"/>
        <n v="33500132"/>
        <n v="33500133"/>
        <n v="33500134"/>
        <n v="33500135"/>
        <n v="33500136"/>
        <n v="33500137"/>
        <n v="33500138"/>
        <n v="33500139"/>
        <n v="33500140"/>
        <n v="33500141"/>
        <n v="33500142"/>
        <n v="33500143"/>
        <n v="33500144"/>
        <n v="33500145"/>
        <n v="33500146"/>
        <n v="33500147"/>
        <n v="33500148"/>
        <n v="33500149"/>
        <n v="33500150"/>
        <n v="33500151"/>
        <n v="33500152"/>
        <n v="33500153"/>
        <n v="33500154"/>
        <n v="33500155"/>
        <n v="33500156"/>
        <n v="33500157"/>
        <n v="33500158"/>
        <n v="33500159"/>
        <n v="33500160"/>
        <n v="33500161"/>
        <n v="33500162"/>
        <n v="33500163"/>
        <n v="33500164"/>
        <n v="33500165"/>
        <n v="33500166"/>
        <n v="33500167"/>
        <n v="33500168"/>
        <n v="33500169"/>
        <n v="33500170"/>
        <n v="33500171"/>
        <n v="33500172"/>
        <n v="33500173"/>
        <n v="33500174"/>
        <n v="33500175"/>
        <n v="33500176"/>
        <n v="33500177"/>
        <n v="33500178"/>
        <n v="33500179"/>
        <n v="33500180"/>
        <n v="33500181"/>
        <n v="33500182"/>
        <n v="33500183"/>
        <n v="33500184"/>
        <n v="33500185"/>
        <n v="33500186"/>
        <n v="33500187"/>
        <n v="33500188"/>
        <n v="33500189"/>
        <n v="33500190"/>
        <n v="33500191"/>
        <n v="33500192"/>
        <n v="33500193"/>
        <n v="33500194"/>
        <n v="33500195"/>
        <n v="33500196"/>
        <n v="33500197"/>
        <n v="33500198"/>
        <n v="33500199"/>
        <n v="33500200"/>
        <n v="33500201"/>
        <n v="33500202"/>
        <n v="33500203"/>
        <n v="33500204"/>
        <n v="33500205"/>
        <n v="33500206"/>
        <n v="33500207"/>
        <n v="33500208"/>
        <n v="33500209"/>
        <n v="33500210"/>
        <n v="33500211"/>
        <n v="33500212"/>
        <n v="33500213"/>
        <n v="33500214"/>
        <n v="33500215"/>
        <n v="33500216"/>
        <n v="33500217"/>
        <n v="33500218"/>
        <n v="33500219"/>
        <n v="33500220"/>
        <n v="33500221"/>
        <n v="33500222"/>
        <n v="33500223"/>
        <n v="33500224"/>
        <n v="33500225"/>
        <n v="33500226"/>
        <n v="33500227"/>
        <n v="33500228"/>
        <n v="33500229"/>
        <n v="33500230"/>
        <n v="33500231"/>
        <n v="33500232"/>
        <n v="33500233"/>
        <n v="33500234"/>
        <n v="33500235"/>
        <n v="33500236"/>
        <n v="33500237"/>
        <n v="33500238"/>
        <n v="33500239"/>
        <n v="33500240"/>
        <n v="33500241"/>
        <n v="33500242"/>
        <n v="33500243"/>
        <n v="33500244"/>
        <n v="33500245"/>
        <n v="33500246"/>
        <n v="33500247"/>
        <n v="33500248"/>
        <n v="33500249"/>
        <n v="33500250"/>
        <n v="33500251"/>
        <n v="33500252"/>
        <n v="33500253"/>
        <n v="33500254"/>
        <n v="33500255"/>
        <n v="33500256"/>
        <n v="33500257"/>
        <n v="33500258"/>
        <n v="33500259"/>
        <n v="33500260"/>
        <n v="33500261"/>
        <n v="33500262"/>
        <n v="33500263"/>
        <n v="33500264"/>
        <n v="33500265"/>
        <n v="33500266"/>
        <n v="33500267"/>
        <n v="33500268"/>
        <n v="33500269"/>
        <n v="33500270"/>
        <n v="33500271"/>
        <n v="33500272"/>
        <n v="33500273"/>
        <n v="33500274"/>
        <n v="33500275"/>
        <n v="33500276"/>
        <n v="33500277"/>
        <n v="33500278"/>
        <n v="33500279"/>
        <n v="33500280"/>
        <n v="33500281"/>
        <n v="33500282"/>
        <n v="33500283"/>
        <n v="33500284"/>
        <n v="33500285"/>
        <n v="33500286"/>
        <n v="33500287"/>
        <n v="33500288"/>
        <n v="33500289"/>
        <n v="33500290"/>
        <n v="33500291"/>
        <n v="33500292"/>
        <n v="33500293"/>
        <n v="33500294"/>
        <n v="33500295"/>
        <n v="33500296"/>
        <n v="33500297"/>
        <n v="33500298"/>
        <n v="33500299"/>
        <n v="33500300"/>
        <n v="33500301"/>
        <n v="33500302"/>
        <n v="33500303"/>
        <n v="33500304"/>
        <n v="33500305"/>
        <n v="33500306"/>
        <n v="33500307"/>
        <n v="33500308"/>
        <n v="33500309"/>
        <n v="33500310"/>
        <n v="33500311"/>
        <n v="33500312"/>
        <n v="33500313"/>
        <n v="33500314"/>
        <n v="33500315"/>
        <n v="33500316"/>
        <n v="33500317"/>
        <n v="33500318"/>
        <n v="33500319"/>
        <n v="33500320"/>
        <n v="33500321"/>
        <n v="33500322"/>
        <n v="33500323"/>
        <n v="33500324"/>
        <n v="33500325"/>
        <n v="33500326"/>
        <n v="33500327"/>
        <n v="33500328"/>
        <n v="33500329"/>
        <n v="33500330"/>
        <n v="33500331"/>
        <n v="33500332"/>
        <n v="33500333"/>
        <n v="33500334"/>
        <n v="33500335"/>
        <n v="33500336"/>
        <n v="33500337"/>
        <n v="33500338"/>
        <n v="33500339"/>
        <n v="33500340"/>
        <n v="33500341"/>
        <n v="33500342"/>
        <n v="33500343"/>
        <n v="33500344"/>
        <n v="33500345"/>
        <n v="33500346"/>
        <n v="33500347"/>
        <n v="33500348"/>
        <n v="33500349"/>
        <n v="33500350"/>
        <n v="33500351"/>
        <n v="33500352"/>
        <n v="33500353"/>
        <n v="33500354"/>
        <n v="33500355"/>
        <n v="33500356"/>
        <n v="33500357"/>
        <n v="33500358"/>
        <n v="33500359"/>
        <n v="33500360"/>
        <n v="33500361"/>
        <n v="33500362"/>
        <n v="33500363"/>
        <n v="33500364"/>
        <n v="33500365"/>
        <n v="33500366"/>
        <n v="33500367"/>
        <n v="33500368"/>
        <n v="33500369"/>
        <n v="33500370"/>
        <n v="33500371"/>
        <n v="33500372"/>
        <n v="33500373"/>
        <n v="33500374"/>
        <n v="33500375"/>
        <n v="33500376"/>
        <n v="33500377"/>
        <n v="33500378"/>
        <n v="33500379"/>
        <n v="33500380"/>
        <n v="33500381"/>
        <n v="33500382"/>
        <n v="33500383"/>
        <n v="33500384"/>
        <n v="33500385"/>
        <n v="33500386"/>
        <n v="33500387"/>
        <n v="33500388"/>
        <n v="33500389"/>
        <n v="33500390"/>
        <n v="33500391"/>
        <n v="33500392"/>
        <n v="33500393"/>
        <n v="33500394"/>
        <n v="33500395"/>
        <n v="33500396"/>
        <n v="33500397"/>
        <n v="33500398"/>
        <n v="33500399"/>
        <n v="33500400"/>
        <n v="33500401"/>
        <n v="33500402"/>
        <n v="33500403"/>
        <n v="33500404"/>
        <n v="33500405"/>
        <n v="33500406"/>
        <n v="33500407"/>
        <n v="33500408"/>
        <n v="33500409"/>
        <n v="33500410"/>
        <n v="33500411"/>
        <n v="33500412"/>
        <n v="33500413"/>
        <n v="33500414"/>
        <n v="33500415"/>
        <n v="33500416"/>
        <n v="33500417"/>
        <n v="33500418"/>
        <n v="33500419"/>
        <n v="33500420"/>
        <n v="33500421"/>
        <n v="33500422"/>
        <n v="33500423"/>
        <n v="33500424"/>
        <n v="33500425"/>
        <n v="33500426"/>
        <n v="33500427"/>
        <n v="33500428"/>
        <n v="33500429"/>
        <n v="33500430"/>
        <n v="33500431"/>
        <n v="33500432"/>
        <n v="33500433"/>
        <n v="33500434"/>
        <n v="33500435"/>
        <n v="33500436"/>
        <n v="33500437"/>
        <n v="33500438"/>
        <n v="33500439"/>
        <n v="33500440"/>
        <n v="33500441"/>
        <n v="33500442"/>
        <n v="33500443"/>
        <n v="33500444"/>
        <n v="33500445"/>
        <n v="33500446"/>
        <n v="33500447"/>
        <n v="33500448"/>
        <n v="33500449"/>
        <n v="33500450"/>
        <n v="33500451"/>
        <n v="33500452"/>
        <n v="33500453"/>
        <n v="33500454"/>
        <n v="33500455"/>
        <n v="33500456"/>
        <n v="33500457"/>
        <n v="33500458"/>
        <n v="33500459"/>
        <n v="33500460"/>
        <n v="33500461"/>
        <n v="33500462"/>
        <n v="33500463"/>
        <n v="33500464"/>
        <n v="33500465"/>
        <n v="33500466"/>
        <n v="33500467"/>
        <n v="33500468"/>
        <n v="33500469"/>
        <n v="33500470"/>
        <n v="33500471"/>
        <n v="33500472"/>
        <n v="33500473"/>
        <n v="33500474"/>
        <n v="33500475"/>
        <n v="33500476"/>
        <n v="33500477"/>
        <n v="33500478"/>
        <n v="33500479"/>
        <n v="33500480"/>
        <n v="33500481"/>
        <n v="33500482"/>
        <n v="33500483"/>
        <n v="33500484"/>
        <n v="33500485"/>
        <n v="33500486"/>
        <n v="33500487"/>
        <n v="33500488"/>
        <n v="33500489"/>
        <n v="33500490"/>
        <n v="33500491"/>
        <n v="33500492"/>
        <n v="33500493"/>
        <n v="33500494"/>
        <n v="33500495"/>
        <n v="33500496"/>
        <n v="33500497"/>
        <n v="33500498"/>
        <n v="33500499"/>
        <n v="33500500"/>
        <n v="33500501"/>
        <n v="33500502"/>
        <n v="33500503"/>
        <n v="33500504"/>
        <n v="33500505"/>
        <n v="33500506"/>
        <n v="33500507"/>
        <n v="33500508"/>
        <n v="33500509"/>
        <n v="33500510"/>
        <n v="33500511"/>
        <n v="33500512"/>
        <n v="33500513"/>
        <n v="33500514"/>
        <n v="33500515"/>
        <n v="33500516"/>
        <n v="33500517"/>
        <n v="33500518"/>
        <n v="33500519"/>
        <n v="33500520"/>
        <n v="33500521"/>
        <n v="33500522"/>
        <n v="33500523"/>
        <n v="33500524"/>
        <n v="33500525"/>
        <n v="33500526"/>
        <n v="33500527"/>
        <n v="33500528"/>
        <n v="33500529"/>
        <n v="33500530"/>
        <n v="33500531"/>
        <n v="33500532"/>
        <n v="33500533"/>
        <n v="33500534"/>
        <n v="33500535"/>
        <n v="33500536"/>
        <n v="33500537"/>
        <n v="33500538"/>
        <n v="33500539"/>
        <n v="33500540"/>
        <n v="33500541"/>
        <n v="33500542"/>
        <n v="33500543"/>
        <n v="33500544"/>
        <n v="33500545"/>
        <n v="33500546"/>
        <n v="33500547"/>
        <n v="33500548"/>
        <n v="33500549"/>
        <n v="33500550"/>
        <n v="33500551"/>
        <n v="33500552"/>
        <n v="33500553"/>
        <n v="33500554"/>
        <n v="33500555"/>
        <n v="33500556"/>
        <n v="33500557"/>
        <n v="33500558"/>
        <n v="33500559"/>
        <n v="33500560"/>
        <n v="33500561"/>
        <n v="33500562"/>
        <n v="33500563"/>
        <n v="33500564"/>
        <n v="33500565"/>
        <n v="33500566"/>
        <n v="33500567"/>
        <n v="33500568"/>
        <n v="33500569"/>
        <n v="33500570"/>
        <n v="33500571"/>
        <n v="33500572"/>
        <n v="33500573"/>
        <n v="33500574"/>
        <n v="33500575"/>
        <n v="33500576"/>
        <n v="33500577"/>
        <n v="33500578"/>
        <n v="33500579"/>
        <n v="33500580"/>
        <n v="33500581"/>
        <n v="33500582"/>
        <n v="33500583"/>
        <n v="33500584"/>
        <n v="33500585"/>
        <n v="33500586"/>
        <n v="33500587"/>
        <n v="33500588"/>
        <n v="33500589"/>
        <n v="33500590"/>
        <n v="33500591"/>
        <n v="33500592"/>
        <n v="33500593"/>
        <n v="33500594"/>
        <n v="33500595"/>
        <n v="33500596"/>
        <n v="33500597"/>
        <n v="33500598"/>
        <n v="33500599"/>
        <n v="33500600"/>
        <n v="33500601"/>
        <n v="33500602"/>
        <n v="33500603"/>
        <n v="33500604"/>
        <n v="33500605"/>
        <n v="33500606"/>
        <n v="33500607"/>
        <n v="33500608"/>
        <n v="33500609"/>
        <n v="33500610"/>
        <n v="33500611"/>
        <n v="33500612"/>
        <n v="33500613"/>
        <n v="33500614"/>
        <n v="33500615"/>
        <n v="33500616"/>
        <n v="33500617"/>
        <n v="33500618"/>
        <n v="33500619"/>
        <n v="33500620"/>
        <n v="33500621"/>
        <n v="33500622"/>
        <n v="33500623"/>
        <n v="33500624"/>
        <n v="33500625"/>
        <n v="33500626"/>
        <n v="33500627"/>
        <n v="33500628"/>
        <n v="33500629"/>
        <n v="33500630"/>
        <n v="33500631"/>
        <n v="33500632"/>
        <n v="33500633"/>
        <n v="33500634"/>
        <n v="33500635"/>
        <n v="33500636"/>
        <n v="33500637"/>
        <n v="33500638"/>
        <n v="33500639"/>
        <n v="33500640"/>
        <n v="33500641"/>
        <n v="33500642"/>
        <n v="33500643"/>
        <n v="33500644"/>
        <n v="33500645"/>
        <n v="33500646"/>
        <n v="33500647"/>
        <n v="33500648"/>
        <n v="33500649"/>
        <n v="33500650"/>
        <n v="33500651"/>
        <n v="33500652"/>
        <n v="33500653"/>
        <n v="33500654"/>
        <n v="33500655"/>
        <n v="33500656"/>
        <n v="33500657"/>
        <n v="33500658"/>
        <n v="33500659"/>
        <n v="33500660"/>
        <n v="33500661"/>
        <n v="33500662"/>
        <n v="33500663"/>
        <n v="33500664"/>
        <n v="33500665"/>
        <n v="33500666"/>
        <n v="33500667"/>
        <n v="33500668"/>
        <n v="33500669"/>
        <n v="33500670"/>
        <n v="33500671"/>
        <n v="33500672"/>
        <n v="33500673"/>
        <n v="33500674"/>
        <n v="33500675"/>
        <n v="33500676"/>
        <n v="33500677"/>
        <n v="33500678"/>
        <n v="33500679"/>
        <n v="33500680"/>
        <n v="33500681"/>
        <n v="33500682"/>
        <n v="33500683"/>
        <n v="33500684"/>
        <n v="33500685"/>
        <n v="33500686"/>
        <n v="33500687"/>
        <n v="33500688"/>
        <n v="33500689"/>
        <n v="33500690"/>
        <n v="33500691"/>
        <n v="33500692"/>
        <n v="33500693"/>
        <n v="33500694"/>
        <n v="33500695"/>
        <n v="33500696"/>
        <n v="33500697"/>
        <n v="33500698"/>
        <n v="33500699"/>
        <n v="33500700"/>
        <n v="33500701"/>
        <n v="33500702"/>
        <n v="33500703"/>
        <n v="33500704"/>
        <n v="33500705"/>
        <n v="33500706"/>
        <n v="33500707"/>
        <n v="33500708"/>
        <n v="33500709"/>
        <n v="33500710"/>
        <n v="33500711"/>
        <n v="33500712"/>
        <n v="33500713"/>
        <n v="33500714"/>
        <n v="33500715"/>
        <n v="33500716"/>
        <n v="33500717"/>
        <n v="33500718"/>
        <n v="33500719"/>
        <n v="33500720"/>
        <n v="33500721"/>
        <n v="33500722"/>
        <n v="33500723"/>
        <n v="33500724"/>
        <n v="33500725"/>
        <n v="33500726"/>
        <n v="33500727"/>
        <n v="33500728"/>
        <n v="33500729"/>
        <n v="33500730"/>
        <n v="33500731"/>
        <n v="33500732"/>
        <n v="33500733"/>
        <n v="33500734"/>
        <n v="33500735"/>
        <n v="33500736"/>
        <n v="33500737"/>
        <n v="33500738"/>
        <n v="33500739"/>
        <n v="33500740"/>
        <n v="33500741"/>
        <n v="33500742"/>
        <n v="33500743"/>
        <n v="33500744"/>
        <n v="33500745"/>
        <n v="33500746"/>
        <n v="33500747"/>
        <n v="33500748"/>
        <n v="33500749"/>
        <n v="33500750"/>
        <n v="33500751"/>
        <n v="33500752"/>
        <n v="33500753"/>
        <n v="33500754"/>
        <n v="33500755"/>
        <n v="33500756"/>
        <n v="33500757"/>
        <n v="33500758"/>
        <n v="33500759"/>
        <n v="33500760"/>
        <n v="33500761"/>
        <n v="33500762"/>
        <n v="33500763"/>
        <n v="33500764"/>
        <n v="33500765"/>
        <n v="33500766"/>
        <n v="33500767"/>
        <n v="33500768"/>
        <n v="33500769"/>
        <n v="33500770"/>
        <n v="33500771"/>
        <n v="33500772"/>
        <n v="33500773"/>
        <n v="33500774"/>
        <n v="33500775"/>
        <n v="33500776"/>
        <n v="33500777"/>
        <n v="33500778"/>
        <n v="33500779"/>
        <n v="33500780"/>
        <n v="33500781"/>
        <n v="33500782"/>
        <n v="33500783"/>
        <n v="33500784"/>
        <n v="33500785"/>
        <n v="33500786"/>
        <n v="33500787"/>
        <n v="33500788"/>
        <n v="33500789"/>
        <n v="33500790"/>
        <n v="33500791"/>
        <n v="33500792"/>
        <n v="33500793"/>
        <n v="33500794"/>
        <n v="33500795"/>
        <n v="33500796"/>
        <n v="33500797"/>
        <n v="33500798"/>
        <n v="33500799"/>
        <n v="33500800"/>
        <n v="33500801"/>
        <n v="33500802"/>
        <n v="33500803"/>
        <n v="33500804"/>
        <n v="33500805"/>
        <n v="33500806"/>
        <n v="33500807"/>
        <n v="33500808"/>
        <n v="33500809"/>
        <n v="33500810"/>
        <n v="33500811"/>
        <n v="33500812"/>
        <n v="33500813"/>
        <n v="33500814"/>
        <n v="33500815"/>
        <n v="33500816"/>
        <n v="33500817"/>
        <n v="33500818"/>
        <n v="33500819"/>
        <n v="33500820"/>
        <n v="33500821"/>
        <n v="33500822"/>
        <n v="33500823"/>
        <n v="33500824"/>
        <n v="33500825"/>
        <n v="33500826"/>
        <n v="33500827"/>
        <n v="33500828"/>
        <n v="33500829"/>
        <n v="33500830"/>
        <n v="33500831"/>
        <n v="33500832"/>
        <n v="33500833"/>
        <n v="33500834"/>
        <n v="33500835"/>
        <n v="33500836"/>
        <n v="33500837"/>
        <n v="33500838"/>
        <n v="33500839"/>
        <n v="33500840"/>
        <n v="33500841"/>
        <n v="33500842"/>
        <n v="33500843"/>
        <n v="33500844"/>
        <n v="33500845"/>
        <n v="33500846"/>
        <n v="33500847"/>
        <n v="33500848"/>
        <n v="33500849"/>
        <n v="33500850"/>
        <n v="33500851"/>
        <n v="33500852"/>
        <n v="33500853"/>
        <n v="33500854"/>
        <n v="33500855"/>
        <n v="33500856"/>
        <n v="33500857"/>
        <n v="33500858"/>
        <n v="33500859"/>
        <n v="33500860"/>
        <n v="33500861"/>
        <n v="33500862"/>
        <n v="33500863"/>
        <n v="33500864"/>
        <n v="33500865"/>
        <n v="33500866"/>
        <n v="33500867"/>
        <n v="33500868"/>
        <n v="33500869"/>
        <n v="33500870"/>
        <n v="33500871"/>
        <n v="33500872"/>
        <n v="33500873"/>
        <n v="33500874"/>
        <n v="33500875"/>
        <n v="33500876"/>
        <n v="33500877"/>
        <n v="33500878"/>
        <n v="33500879"/>
        <n v="33500880"/>
        <n v="33500881"/>
        <n v="33500882"/>
        <n v="33500883"/>
        <n v="33500884"/>
        <n v="33500885"/>
        <n v="33500886"/>
        <n v="33500887"/>
        <n v="33500888"/>
        <n v="33500889"/>
        <n v="33500890"/>
        <n v="33500891"/>
        <n v="33500892"/>
        <n v="33500893"/>
        <n v="33500894"/>
        <n v="33500895"/>
        <n v="33500896"/>
        <n v="33500897"/>
        <n v="33500898"/>
        <n v="33500899"/>
        <n v="33500900"/>
        <n v="33500901"/>
        <n v="33500902"/>
        <n v="33500903"/>
        <n v="33500904"/>
        <n v="33500905"/>
        <n v="33500906"/>
        <n v="33500907"/>
        <n v="33500908"/>
        <n v="33500909"/>
        <n v="33500910"/>
        <n v="33500911"/>
        <n v="33500912"/>
        <n v="33500913"/>
        <n v="33500914"/>
        <n v="33500915"/>
        <n v="33500916"/>
        <n v="33500917"/>
        <n v="33500918"/>
        <n v="33500919"/>
        <n v="33500920"/>
        <n v="33500921"/>
        <n v="33500922"/>
        <n v="33500923"/>
        <n v="33500924"/>
        <n v="33500925"/>
        <n v="33500926"/>
        <n v="33500927"/>
        <n v="33500928"/>
        <n v="33500929"/>
        <n v="33500930"/>
        <n v="33500931"/>
        <n v="33500932"/>
        <n v="33500933"/>
        <n v="33500934"/>
        <n v="33500935"/>
        <n v="33500936"/>
        <n v="33500937"/>
        <n v="33500938"/>
        <n v="33500939"/>
        <n v="33500940"/>
        <n v="33500941"/>
        <n v="33500942"/>
        <n v="33500943"/>
        <n v="33500944"/>
        <n v="33500945"/>
        <n v="33500946"/>
        <n v="33500947"/>
        <n v="33500948"/>
        <n v="33500949"/>
        <n v="33500950"/>
        <n v="33500951"/>
        <n v="33500952"/>
        <n v="33500953"/>
        <n v="33500954"/>
        <n v="33500955"/>
        <n v="33500956"/>
        <n v="33500957"/>
        <n v="33500958"/>
        <n v="33500959"/>
        <n v="33500960"/>
        <n v="33500961"/>
        <n v="33500962"/>
        <n v="33500963"/>
        <n v="33500964"/>
        <n v="33500965"/>
        <n v="33500966"/>
        <n v="33500967"/>
        <n v="33500968"/>
        <n v="33500969"/>
        <n v="33500970"/>
        <n v="33500971"/>
        <n v="33500972"/>
        <n v="33500973"/>
        <n v="33500974"/>
        <n v="33500975"/>
        <n v="33500976"/>
        <n v="33500977"/>
        <n v="33500978"/>
        <n v="33500979"/>
        <n v="33500980"/>
        <n v="33500981"/>
        <n v="33500982"/>
        <n v="33500983"/>
        <n v="33500984"/>
        <n v="33500985"/>
        <n v="33500986"/>
        <n v="33500987"/>
        <n v="33500988"/>
        <n v="33500989"/>
        <n v="33500990"/>
        <n v="33500991"/>
        <n v="33500992"/>
        <n v="33500993"/>
        <n v="33500994"/>
        <n v="33500995"/>
        <n v="33500996"/>
        <n v="33500997"/>
        <n v="33500998"/>
        <n v="33500999"/>
        <n v="33501000"/>
        <n v="33501001"/>
        <n v="33501002"/>
        <n v="33501003"/>
        <n v="33501004"/>
        <n v="33501005"/>
        <n v="33501006"/>
        <n v="33501007"/>
        <n v="33501008"/>
        <n v="33501009"/>
        <n v="33501010"/>
        <n v="33501011"/>
        <n v="33501012"/>
        <n v="33501013"/>
        <n v="33501014"/>
        <n v="33501015"/>
        <n v="33501016"/>
        <n v="33501017"/>
        <n v="33501018"/>
        <n v="33501019"/>
        <n v="33501020"/>
        <n v="33501021"/>
        <n v="33501022"/>
        <n v="33501023"/>
        <n v="33501024"/>
        <n v="33501025"/>
        <n v="33501026"/>
        <n v="33501027"/>
        <n v="33501028"/>
        <n v="33501029"/>
        <n v="33501030"/>
        <n v="33501031"/>
        <n v="33501032"/>
        <n v="33501033"/>
        <n v="33501034"/>
        <n v="33501035"/>
        <n v="33501036"/>
        <n v="33501037"/>
        <n v="33501038"/>
        <n v="33501039"/>
        <n v="33501040"/>
        <n v="33501041"/>
        <n v="33501042"/>
        <n v="33501043"/>
        <n v="33501044"/>
        <n v="33501045"/>
        <n v="33501046"/>
        <n v="33501047"/>
        <n v="33501048"/>
        <n v="33501049"/>
        <n v="33501050"/>
        <n v="33501051"/>
        <n v="33501052"/>
        <n v="33501053"/>
        <n v="33501054"/>
        <n v="33501055"/>
        <n v="33501056"/>
        <n v="33501057"/>
        <n v="33501058"/>
        <n v="33501059"/>
        <n v="33501060"/>
        <n v="33501061"/>
        <n v="33501062"/>
        <n v="33501063"/>
        <n v="33501064"/>
        <n v="33501065"/>
        <n v="33501066"/>
        <n v="33501067"/>
        <n v="33501068"/>
        <n v="33501069"/>
        <n v="33501070"/>
        <n v="33501071"/>
        <n v="33501072"/>
        <n v="33501073"/>
        <n v="33501074"/>
        <n v="33501075"/>
        <n v="33501076"/>
        <n v="33501077"/>
        <n v="33501078"/>
        <n v="33501079"/>
        <n v="33501080"/>
        <n v="33501081"/>
        <n v="33501082"/>
        <n v="33501083"/>
        <n v="33501084"/>
        <n v="33501085"/>
        <n v="33501086"/>
        <n v="33501087"/>
        <n v="33501088"/>
        <n v="33501089"/>
        <n v="33501090"/>
        <n v="33501091"/>
        <n v="33501092"/>
        <n v="33501093"/>
        <n v="33501094"/>
        <n v="33501095"/>
        <n v="33501096"/>
        <n v="33501097"/>
        <n v="33501098"/>
        <n v="33501099"/>
        <n v="33501100"/>
        <n v="33501101"/>
        <n v="33501102"/>
        <n v="33501103"/>
        <n v="33501104"/>
        <n v="33501105"/>
        <n v="33501106"/>
        <n v="33501107"/>
        <n v="33501108"/>
        <n v="33501109"/>
        <n v="33501110"/>
        <n v="33501111"/>
        <n v="33501112"/>
        <n v="33501113"/>
        <n v="33501114"/>
        <n v="33501115"/>
        <n v="33501116"/>
        <n v="33501117"/>
        <n v="33501118"/>
        <n v="33501119"/>
        <n v="33501120"/>
        <n v="33501121"/>
        <n v="33501122"/>
        <n v="33501123"/>
        <n v="33501124"/>
        <n v="33501125"/>
        <n v="33501126"/>
        <n v="33501127"/>
        <n v="33501128"/>
        <n v="33501129"/>
        <n v="33501130"/>
        <n v="33501131"/>
        <n v="33501132"/>
        <n v="33501133"/>
        <n v="33501134"/>
        <n v="33501135"/>
        <n v="33501136"/>
        <n v="33501137"/>
        <n v="33501138"/>
        <n v="33501139"/>
        <n v="33501140"/>
        <n v="33501141"/>
        <n v="33501142"/>
        <n v="33501143"/>
        <n v="33501144"/>
        <n v="33501145"/>
        <n v="33501146"/>
        <n v="33501147"/>
        <n v="33501148"/>
        <n v="33501149"/>
        <n v="33501150"/>
        <n v="33501151"/>
        <n v="33501152"/>
        <n v="33501153"/>
        <n v="33501154"/>
        <n v="33501155"/>
        <n v="33501156"/>
        <n v="33501157"/>
        <n v="33501158"/>
        <n v="33501159"/>
        <n v="33501160"/>
        <n v="33501161"/>
        <n v="33501162"/>
        <n v="33501163"/>
        <n v="33501164"/>
        <n v="33501165"/>
        <n v="33501166"/>
        <n v="33501167"/>
        <n v="33501168"/>
        <n v="33501169"/>
        <n v="33501170"/>
        <n v="33501171"/>
        <n v="33501172"/>
        <n v="33501173"/>
        <n v="33501174"/>
        <n v="33501175"/>
        <n v="33501176"/>
        <n v="33501177"/>
        <n v="33501178"/>
        <n v="33501179"/>
        <n v="33501180"/>
        <n v="33501181"/>
        <n v="33501182"/>
        <n v="33501183"/>
        <n v="33501184"/>
        <n v="33501185"/>
        <n v="33501186"/>
        <n v="33501187"/>
        <n v="33501188"/>
        <n v="33501189"/>
        <n v="33501190"/>
        <n v="33501191"/>
        <n v="33501192"/>
        <n v="33501193"/>
        <n v="33501194"/>
        <n v="33501195"/>
        <n v="33501196"/>
        <n v="33501197"/>
        <n v="33501198"/>
        <n v="33501199"/>
        <n v="33501200"/>
        <n v="33501201"/>
        <n v="33501202"/>
        <n v="33501203"/>
        <n v="33501204"/>
        <n v="33501205"/>
        <n v="33501206"/>
        <n v="33501207"/>
        <n v="33501208"/>
        <n v="33501209"/>
        <n v="33501210"/>
        <n v="33501211"/>
        <n v="33501212"/>
        <n v="33501213"/>
        <n v="33501214"/>
        <n v="33501215"/>
        <n v="33501216"/>
        <n v="33501217"/>
        <n v="33501218"/>
        <n v="33501219"/>
        <n v="33501220"/>
        <n v="33501221"/>
        <n v="33501222"/>
        <n v="33501223"/>
        <n v="33501224"/>
        <n v="33501225"/>
        <n v="33501226"/>
        <n v="33501227"/>
        <n v="33501228"/>
        <n v="33501229"/>
        <n v="33501230"/>
        <n v="33501231"/>
        <n v="33501232"/>
        <n v="33501233"/>
        <n v="33501234"/>
        <n v="33501235"/>
        <n v="33501236"/>
        <n v="33501237"/>
        <n v="33501238"/>
        <n v="33501239"/>
        <n v="33501240"/>
        <n v="33501241"/>
        <n v="33501242"/>
        <n v="33501243"/>
        <n v="33501244"/>
        <n v="33501245"/>
        <n v="33501246"/>
        <n v="33501247"/>
        <n v="33501248"/>
        <n v="33501249"/>
        <n v="33501250"/>
        <n v="33501251"/>
        <n v="33501252"/>
        <n v="33501253"/>
        <n v="33501254"/>
        <n v="33501255"/>
        <n v="33501256"/>
        <n v="33501257"/>
        <n v="33501258"/>
        <n v="33501259"/>
        <n v="33501260"/>
        <n v="33501261"/>
        <n v="33501262"/>
        <n v="33501263"/>
        <n v="33501264"/>
        <n v="33501265"/>
        <n v="33501266"/>
        <n v="33501267"/>
        <n v="33501268"/>
        <n v="33501269"/>
        <n v="33501270"/>
        <n v="33501271"/>
        <n v="33501272"/>
        <n v="33501273"/>
        <n v="33501274"/>
        <n v="33501275"/>
        <n v="33501276"/>
        <n v="33501277"/>
        <n v="33501278"/>
        <n v="33501279"/>
        <n v="33501280"/>
        <n v="33501281"/>
        <n v="33501282"/>
        <n v="33501283"/>
        <n v="33501284"/>
        <n v="33501285"/>
        <n v="33501286"/>
        <n v="33501287"/>
        <n v="33501288"/>
        <n v="33501289"/>
        <n v="33501290"/>
        <n v="33501291"/>
        <n v="33501292"/>
        <n v="33501293"/>
        <n v="33501294"/>
        <n v="33501295"/>
        <n v="33501296"/>
        <n v="33501297"/>
        <n v="33501298"/>
        <n v="33501299"/>
        <n v="33501300"/>
        <n v="33501301"/>
        <n v="33501302"/>
        <n v="33501303"/>
        <n v="33501304"/>
        <n v="33501305"/>
        <n v="33501306"/>
        <n v="33501307"/>
        <n v="33501308"/>
        <n v="33501309"/>
        <n v="33501310"/>
        <n v="33501311"/>
        <n v="33501312"/>
        <n v="33501313"/>
        <n v="33501314"/>
        <n v="33501315"/>
        <n v="33501316"/>
        <n v="33501317"/>
        <n v="33501318"/>
        <n v="33501319"/>
        <n v="33501320"/>
        <n v="33501321"/>
        <n v="33501322"/>
        <n v="33501323"/>
        <n v="33501324"/>
        <n v="33501325"/>
        <n v="33501326"/>
        <n v="33501327"/>
        <n v="33501328"/>
        <n v="33501329"/>
        <n v="33501330"/>
        <n v="33501331"/>
        <n v="33501332"/>
        <n v="33501333"/>
        <n v="33501334"/>
        <n v="33501335"/>
        <n v="33501336"/>
        <n v="33501337"/>
        <n v="33501338"/>
        <n v="33501339"/>
        <n v="33501340"/>
        <n v="33501341"/>
        <n v="33501342"/>
        <n v="33501343"/>
        <n v="33501344"/>
        <n v="33501345"/>
        <n v="33501346"/>
        <n v="33501347"/>
        <n v="33501348"/>
        <n v="33501349"/>
        <n v="33501350"/>
        <n v="33501351"/>
        <n v="33501352"/>
        <n v="33501353"/>
        <n v="33501354"/>
        <n v="33501355"/>
        <n v="33501356"/>
        <n v="33501357"/>
        <n v="33501358"/>
        <n v="33501359"/>
        <n v="33501360"/>
        <n v="33501361"/>
        <n v="33501362"/>
        <n v="33501363"/>
        <n v="33501364"/>
        <n v="33501365"/>
        <n v="33501366"/>
        <n v="33501367"/>
        <n v="33501368"/>
        <n v="33501369"/>
        <n v="33501370"/>
        <n v="33501371"/>
        <n v="33501372"/>
        <n v="33501373"/>
        <n v="33501374"/>
        <n v="33501375"/>
        <n v="33501376"/>
        <n v="33501377"/>
        <n v="33501378"/>
        <n v="33501379"/>
        <n v="33501380"/>
        <n v="33501381"/>
        <n v="33501382"/>
        <n v="33501383"/>
        <n v="33501384"/>
        <n v="33501385"/>
        <n v="33501386"/>
        <n v="33501387"/>
        <n v="33501388"/>
        <n v="33501389"/>
        <n v="33501390"/>
        <n v="33501391"/>
        <n v="33501392"/>
        <n v="33501393"/>
        <n v="33501394"/>
        <n v="33501395"/>
        <n v="33501396"/>
        <n v="33501397"/>
        <n v="33501398"/>
        <n v="33501399"/>
        <n v="33501400"/>
        <n v="33501401"/>
        <n v="33501402"/>
        <n v="33501403"/>
        <n v="33501404"/>
        <n v="33501405"/>
        <n v="33501406"/>
        <n v="33501407"/>
        <n v="33501408"/>
        <n v="33501409"/>
        <n v="33501410"/>
        <n v="33501411"/>
        <n v="33501412"/>
        <n v="33501413"/>
        <n v="33501414"/>
        <n v="33501415"/>
        <n v="33501416"/>
        <n v="33501417"/>
        <n v="33501418"/>
        <n v="33501419"/>
        <n v="33501420"/>
        <n v="33501421"/>
        <n v="33501422"/>
        <n v="33501423"/>
        <n v="33501424"/>
        <n v="33501425"/>
        <n v="33501426"/>
        <n v="33501427"/>
        <n v="33501428"/>
        <n v="33501429"/>
        <n v="33501430"/>
        <n v="33501431"/>
        <n v="33501432"/>
        <n v="33501433"/>
        <n v="33501434"/>
        <n v="33501435"/>
        <n v="33501436"/>
        <n v="33501437"/>
        <n v="33501438"/>
        <n v="33501439"/>
        <n v="33501440"/>
        <n v="33501441"/>
        <n v="33501442"/>
        <n v="33501443"/>
        <n v="33501444"/>
        <n v="33501445"/>
        <n v="33501446"/>
        <n v="33501447"/>
        <n v="33501448"/>
        <n v="33501449"/>
        <n v="33501450"/>
        <n v="33501451"/>
        <n v="33501452"/>
        <n v="33501453"/>
        <n v="33501454"/>
        <n v="33501455"/>
        <n v="33501456"/>
        <n v="33501457"/>
        <n v="33501458"/>
        <n v="33501459"/>
        <n v="33501460"/>
        <n v="33501461"/>
        <n v="33501462"/>
        <n v="33501463"/>
        <n v="33501464"/>
        <n v="33501465"/>
        <n v="33501466"/>
        <n v="33501467"/>
        <n v="33501468"/>
        <n v="33501469"/>
        <n v="33501470"/>
        <n v="33501471"/>
        <n v="33501472"/>
        <n v="33501473"/>
        <n v="33501474"/>
        <n v="33501475"/>
        <n v="33501476"/>
        <n v="33501477"/>
        <n v="33501478"/>
        <n v="33501479"/>
        <n v="33501480"/>
        <n v="33501481"/>
        <n v="33501482"/>
        <n v="33501483"/>
        <n v="33501484"/>
        <n v="33501485"/>
        <n v="33501486"/>
        <n v="33501487"/>
        <n v="33501488"/>
        <n v="33501489"/>
        <n v="33501490"/>
        <n v="33501491"/>
        <n v="33501492"/>
        <n v="33501493"/>
        <n v="33501494"/>
        <n v="33501495"/>
        <n v="33501496"/>
        <n v="33501497"/>
        <n v="33501498"/>
        <n v="33501499"/>
        <n v="33501500"/>
        <n v="33501501"/>
        <n v="33501502"/>
        <n v="33501503"/>
        <n v="33501504"/>
        <n v="33501505"/>
        <n v="33501506"/>
        <n v="33501507"/>
        <n v="33501508"/>
        <n v="33501509"/>
        <n v="33501510"/>
        <n v="33501511"/>
        <n v="33501512"/>
        <n v="33501513"/>
        <n v="33501514"/>
        <n v="33501515"/>
        <n v="33501516"/>
        <n v="33501517"/>
        <n v="33501518"/>
        <n v="33501519"/>
        <n v="33501520"/>
        <n v="33501521"/>
        <n v="33501522"/>
        <n v="33501523"/>
        <n v="33501524"/>
        <n v="33501525"/>
        <n v="33501526"/>
        <n v="33501527"/>
        <n v="33501528"/>
        <n v="33501529"/>
        <n v="33501530"/>
        <n v="33501531"/>
        <n v="33501532"/>
        <n v="33501533"/>
        <n v="33501534"/>
        <n v="33501535"/>
        <n v="33501536"/>
        <n v="33501537"/>
        <n v="33501538"/>
        <n v="33501539"/>
        <n v="33501540"/>
        <n v="33501541"/>
        <n v="33501542"/>
        <n v="33501543"/>
        <n v="33501544"/>
        <n v="33501545"/>
        <n v="33501546"/>
        <n v="33501547"/>
        <n v="33501548"/>
        <n v="33501549"/>
        <n v="33501550"/>
        <n v="33501551"/>
        <n v="33501552"/>
        <n v="33501553"/>
        <n v="33501554"/>
        <n v="33501555"/>
        <n v="33501556"/>
        <n v="33501557"/>
        <n v="33501558"/>
        <n v="33501559"/>
        <n v="33501560"/>
        <n v="33501561"/>
        <n v="33501562"/>
        <n v="33501563"/>
        <n v="33501564"/>
        <n v="33501565"/>
        <n v="33501566"/>
        <n v="33501567"/>
        <n v="33501568"/>
        <n v="33501569"/>
        <n v="33501570"/>
        <n v="33501571"/>
        <n v="33501572"/>
        <n v="33501573"/>
        <n v="33501574"/>
        <n v="33501575"/>
        <n v="33501576"/>
        <n v="33501577"/>
        <n v="33501578"/>
        <n v="33501579"/>
        <n v="33501580"/>
        <n v="33501581"/>
        <n v="33501582"/>
        <n v="33501583"/>
        <n v="33501584"/>
        <n v="33501585"/>
        <n v="33501586"/>
        <n v="33501587"/>
        <n v="33501588"/>
        <n v="33501589"/>
        <n v="33501590"/>
        <n v="33501591"/>
        <n v="33501592"/>
        <n v="33501593"/>
        <n v="33501594"/>
        <n v="33501595"/>
        <n v="33501596"/>
        <n v="33501597"/>
        <n v="33501598"/>
        <n v="33501599"/>
        <n v="33501600"/>
        <n v="33501601"/>
        <n v="33501602"/>
        <n v="33501603"/>
        <n v="33501604"/>
        <n v="33501605"/>
        <n v="33501606"/>
        <n v="33501607"/>
        <n v="33501608"/>
        <n v="33501609"/>
        <n v="33501610"/>
        <n v="33501611"/>
        <n v="33501612"/>
        <n v="33501613"/>
        <n v="33501614"/>
        <n v="33501615"/>
        <n v="33501616"/>
        <n v="33501617"/>
        <n v="33501618"/>
        <n v="33501619"/>
        <n v="33501620"/>
        <n v="33501621"/>
        <n v="33501622"/>
        <n v="33501623"/>
        <n v="33501624"/>
        <n v="33501625"/>
        <n v="33501626"/>
        <n v="33501627"/>
        <n v="33501628"/>
        <n v="33501629"/>
        <n v="33501630"/>
        <n v="33501631"/>
        <n v="33501632"/>
        <n v="33501633"/>
        <n v="33501634"/>
        <n v="33501635"/>
        <n v="33501636"/>
        <n v="33501637"/>
        <n v="33501638"/>
        <n v="33501639"/>
        <n v="33501640"/>
        <n v="33501641"/>
        <n v="33501642"/>
        <n v="33501643"/>
        <n v="33501644"/>
        <n v="33501645"/>
        <n v="33501646"/>
        <n v="33501647"/>
        <n v="33501648"/>
        <n v="33501649"/>
        <n v="33501650"/>
        <n v="33501651"/>
        <n v="33501652"/>
        <n v="33501653"/>
        <n v="33501654"/>
        <n v="33501655"/>
        <n v="33501656"/>
        <n v="33501657"/>
        <n v="33501658"/>
        <n v="33501659"/>
        <n v="33501660"/>
        <n v="33501661"/>
        <n v="33501662"/>
        <n v="33501663"/>
        <n v="33501664"/>
        <n v="33501665"/>
        <n v="33501666"/>
        <n v="33501667"/>
        <n v="33501668"/>
        <n v="33501669"/>
        <n v="33501670"/>
        <n v="33501671"/>
        <n v="33501672"/>
        <n v="33501673"/>
        <n v="33501674"/>
        <n v="33501675"/>
        <n v="33501676"/>
        <n v="33501677"/>
        <n v="33501678"/>
        <n v="33501679"/>
        <n v="33501680"/>
        <n v="33501681"/>
        <n v="33501682"/>
        <n v="33501683"/>
        <n v="33501684"/>
        <n v="33501685"/>
        <n v="33501686"/>
        <n v="33501687"/>
        <n v="33501688"/>
        <n v="33501689"/>
        <n v="33501690"/>
        <n v="33501691"/>
        <n v="33501692"/>
        <n v="33501693"/>
        <n v="33501694"/>
        <n v="33501695"/>
        <n v="33501696"/>
        <n v="33501697"/>
        <n v="33501698"/>
        <n v="33501699"/>
        <n v="33501700"/>
        <n v="33501701"/>
        <n v="33501702"/>
        <n v="33501703"/>
        <n v="33501704"/>
        <n v="33501705"/>
        <n v="33501706"/>
        <n v="33501707"/>
        <n v="33501708"/>
        <n v="33501709"/>
        <n v="33501710"/>
        <n v="33501711"/>
        <n v="33501712"/>
        <n v="33501713"/>
        <n v="33501714"/>
        <n v="33501715"/>
        <n v="33501716"/>
        <n v="33501717"/>
        <n v="33501718"/>
        <n v="33501719"/>
        <n v="33501720"/>
        <n v="33501721"/>
        <n v="33501722"/>
        <n v="33501723"/>
        <n v="33501724"/>
        <n v="33501725"/>
        <n v="33501726"/>
        <n v="33501727"/>
        <n v="33501728"/>
        <n v="33501729"/>
        <n v="33501730"/>
        <n v="33501731"/>
        <n v="33501732"/>
        <n v="33501733"/>
        <n v="33501734"/>
        <n v="33501735"/>
        <n v="33501736"/>
        <n v="33501737"/>
        <n v="33501738"/>
        <n v="33501739"/>
        <n v="33501740"/>
        <n v="33501741"/>
        <n v="33501742"/>
        <n v="33501743"/>
        <n v="33501744"/>
        <n v="33501745"/>
        <n v="33501746"/>
        <n v="33501747"/>
        <n v="33501748"/>
        <n v="33501749"/>
        <n v="33501750"/>
        <n v="33501751"/>
        <n v="33501752"/>
        <n v="33501753"/>
        <n v="33501754"/>
        <n v="33501755"/>
        <n v="33501756"/>
        <n v="33501757"/>
        <n v="33501758"/>
        <n v="33501759"/>
        <n v="33501760"/>
        <n v="33501761"/>
        <n v="33501762"/>
        <n v="33501763"/>
        <n v="33501764"/>
        <n v="33501765"/>
        <n v="33501766"/>
        <n v="33501767"/>
        <n v="33501768"/>
        <n v="33501769"/>
        <n v="33501770"/>
        <n v="33501771"/>
        <n v="33501772"/>
        <n v="33501773"/>
        <n v="33501774"/>
        <n v="33501775"/>
        <n v="33501776"/>
        <n v="33501777"/>
        <n v="33501778"/>
        <n v="33501779"/>
        <n v="33501780"/>
        <n v="33501781"/>
        <n v="33501782"/>
        <n v="33501783"/>
        <n v="33501784"/>
        <n v="33501785"/>
        <n v="33501786"/>
        <n v="33501787"/>
        <n v="33501788"/>
        <n v="33501789"/>
        <n v="33501790"/>
        <n v="33501791"/>
        <n v="33501792"/>
        <n v="33501793"/>
        <n v="33501794"/>
        <n v="33501795"/>
        <n v="33501796"/>
        <n v="33501797"/>
        <n v="33501798"/>
        <n v="33501799"/>
        <n v="33501800"/>
        <n v="33501801"/>
        <n v="33501802"/>
        <n v="33501803"/>
        <n v="33501804"/>
        <n v="33501805"/>
        <n v="33501806"/>
        <n v="33501807"/>
        <n v="33501808"/>
        <n v="33501809"/>
        <n v="33501810"/>
        <n v="33501811"/>
        <n v="33501812"/>
        <n v="33501813"/>
        <n v="33501814"/>
        <n v="33501815"/>
        <n v="33501816"/>
        <n v="33501817"/>
        <n v="33501818"/>
        <n v="33501819"/>
        <n v="33501820"/>
        <n v="33501821"/>
        <n v="33501822"/>
        <n v="33501823"/>
        <n v="33501824"/>
        <n v="33501825"/>
        <n v="33501826"/>
        <n v="33501827"/>
        <n v="33501828"/>
        <n v="33501829"/>
        <n v="33501830"/>
        <n v="33501831"/>
        <n v="33501832"/>
        <n v="33501833"/>
        <n v="33501834"/>
        <n v="33501835"/>
        <n v="33501836"/>
        <n v="33501837"/>
        <n v="33501838"/>
        <n v="33501839"/>
        <n v="33501840"/>
        <n v="33501841"/>
        <n v="33501842"/>
        <n v="33501843"/>
        <n v="33501844"/>
        <n v="33501845"/>
        <n v="33501846"/>
        <n v="33501847"/>
        <n v="33501848"/>
        <n v="33501849"/>
        <n v="33501850"/>
        <n v="33501851"/>
        <n v="33501852"/>
        <n v="33501853"/>
        <n v="33501854"/>
        <n v="33501855"/>
        <n v="33501856"/>
        <n v="33501857"/>
        <n v="33501858"/>
        <n v="33501859"/>
        <n v="33501860"/>
        <n v="33501861"/>
        <n v="33501862"/>
        <n v="33501863"/>
        <n v="33501864"/>
        <n v="33501865"/>
        <n v="33501866"/>
        <n v="33501867"/>
        <n v="33501868"/>
        <n v="33501869"/>
        <n v="33501870"/>
        <n v="33501871"/>
        <n v="33501872"/>
        <n v="33501873"/>
        <n v="33501874"/>
        <n v="33501875"/>
        <n v="33501876"/>
        <n v="33501877"/>
        <n v="33501878"/>
        <n v="33501879"/>
        <n v="33501880"/>
        <n v="33501881"/>
        <n v="33501882"/>
        <n v="33501883"/>
        <n v="33501884"/>
        <n v="33501885"/>
        <n v="33501886"/>
        <n v="33501887"/>
        <n v="33501888"/>
        <n v="33501889"/>
        <n v="33501890"/>
        <n v="33501891"/>
        <n v="33501892"/>
        <n v="33501893"/>
        <n v="33501894"/>
        <n v="33501895"/>
        <n v="33501896"/>
        <n v="33501897"/>
        <n v="33501898"/>
        <n v="33501899"/>
        <n v="33501900"/>
        <n v="33501901"/>
        <n v="33501902"/>
        <n v="33501903"/>
        <n v="33501904"/>
        <n v="33501905"/>
        <n v="33501906"/>
        <n v="33501907"/>
        <n v="33501908"/>
        <n v="33501909"/>
        <n v="33501910"/>
        <n v="33501911"/>
        <n v="33501912"/>
        <n v="33501913"/>
        <n v="33501914"/>
        <n v="33501915"/>
        <n v="33501916"/>
        <n v="33501917"/>
        <n v="33501918"/>
        <n v="33501919"/>
        <n v="33501920"/>
        <n v="33501921"/>
        <n v="33501922"/>
        <n v="33501923"/>
        <n v="33501924"/>
        <n v="33501925"/>
        <n v="33501926"/>
        <n v="33501927"/>
        <n v="33501928"/>
        <n v="33501929"/>
        <n v="33501930"/>
        <n v="33501931"/>
        <n v="33501932"/>
        <n v="33501933"/>
        <n v="33501934"/>
        <n v="33501935"/>
        <n v="33501936"/>
        <n v="33501937"/>
        <n v="33501938"/>
        <n v="33501939"/>
        <n v="33501940"/>
        <n v="33501941"/>
        <n v="33501942"/>
        <n v="33501943"/>
        <n v="33501944"/>
        <n v="33501945"/>
        <n v="33501946"/>
        <n v="33501947"/>
        <n v="33501948"/>
        <n v="33501949"/>
        <n v="33501950"/>
        <n v="33501951"/>
        <n v="33501952"/>
        <n v="33501953"/>
        <n v="33501954"/>
        <n v="33501955"/>
        <n v="33501956"/>
        <n v="33501957"/>
        <n v="33501958"/>
        <n v="33501959"/>
        <n v="33501960"/>
        <n v="33501961"/>
        <n v="33501962"/>
        <n v="33501963"/>
        <n v="33501964"/>
        <n v="33501965"/>
        <n v="33501966"/>
        <n v="33501967"/>
        <n v="33501968"/>
        <n v="33501969"/>
        <n v="33501970"/>
        <n v="33501971"/>
        <n v="33501972"/>
        <n v="33501973"/>
        <n v="33501974"/>
        <n v="33501975"/>
        <n v="33501976"/>
        <n v="33501977"/>
        <n v="33501978"/>
        <n v="33501979"/>
        <n v="33501980"/>
        <n v="33501981"/>
        <n v="33501982"/>
        <n v="33501983"/>
        <n v="33501984"/>
        <n v="33501985"/>
        <n v="33501986"/>
        <n v="33501987"/>
        <n v="33501988"/>
        <n v="33501989"/>
        <n v="33501990"/>
        <n v="33501991"/>
        <n v="33501992"/>
        <n v="33501993"/>
        <n v="33501994"/>
        <n v="33501995"/>
        <n v="33501996"/>
        <n v="33501997"/>
        <n v="33501998"/>
        <n v="33501999"/>
        <n v="33502000"/>
        <n v="33502001"/>
        <n v="33502002"/>
        <n v="33502003"/>
        <n v="33502004"/>
        <n v="33502005"/>
        <n v="33502006"/>
        <n v="33502007"/>
        <n v="33502008"/>
        <n v="33502009"/>
        <n v="33502010"/>
        <n v="33502011"/>
        <n v="33502012"/>
        <n v="33502013"/>
        <n v="33502014"/>
        <n v="33502015"/>
        <n v="33502016"/>
        <n v="33502017"/>
        <n v="33502018"/>
        <n v="33502019"/>
        <n v="33502020"/>
        <n v="33502021"/>
        <n v="33502022"/>
        <n v="33502023"/>
        <n v="33502024"/>
        <n v="33502025"/>
        <n v="33502026"/>
        <n v="33502027"/>
        <n v="33502028"/>
        <n v="33502029"/>
        <n v="33502030"/>
        <n v="33502031"/>
        <n v="33502032"/>
        <n v="33502033"/>
        <n v="33502034"/>
        <n v="33502035"/>
        <n v="33502036"/>
        <n v="33502037"/>
        <n v="33502038"/>
        <n v="33502039"/>
        <n v="33502040"/>
        <n v="33502041"/>
        <n v="33502042"/>
        <n v="33502043"/>
        <n v="33502044"/>
        <n v="33502045"/>
        <n v="33502046"/>
        <n v="33502047"/>
        <n v="33502048"/>
        <n v="33502049"/>
        <n v="33502050"/>
        <n v="33502051"/>
        <n v="33502052"/>
        <n v="33502053"/>
        <n v="33502054"/>
        <n v="33502055"/>
        <n v="33502056"/>
        <n v="33502057"/>
        <n v="33502058"/>
        <n v="33502059"/>
        <n v="33502060"/>
        <n v="33502061"/>
        <n v="33502062"/>
        <n v="33502063"/>
        <n v="33502064"/>
        <n v="33502065"/>
        <n v="33502066"/>
        <n v="33502067"/>
        <n v="33502068"/>
        <n v="33502069"/>
        <n v="33502070"/>
        <n v="33502071"/>
        <n v="33502072"/>
        <n v="33502073"/>
        <n v="33502074"/>
        <n v="33502075"/>
        <n v="33502076"/>
        <n v="33502077"/>
        <n v="33502078"/>
        <n v="33502079"/>
        <n v="33502080"/>
        <n v="33502081"/>
        <n v="33502082"/>
        <n v="33502083"/>
        <n v="33502084"/>
        <n v="33502085"/>
        <n v="33502086"/>
        <n v="33502087"/>
        <n v="33502088"/>
        <n v="33502089"/>
        <n v="33502090"/>
        <n v="33502091"/>
        <n v="33502092"/>
        <n v="33502093"/>
        <n v="33502094"/>
        <n v="33502095"/>
        <n v="33502096"/>
        <n v="33502097"/>
        <n v="33502098"/>
        <n v="33502099"/>
        <n v="33502100"/>
        <n v="33502101"/>
        <n v="33502102"/>
        <n v="33502103"/>
        <n v="33502104"/>
        <n v="33502105"/>
        <n v="33502106"/>
        <n v="33502107"/>
        <n v="33502108"/>
        <n v="33502109"/>
        <n v="33502110"/>
        <n v="33502111"/>
        <n v="33502112"/>
        <n v="33502113"/>
        <n v="33502114"/>
        <n v="33502115"/>
        <n v="33502116"/>
        <n v="33502117"/>
        <n v="33502118"/>
        <n v="33502119"/>
        <n v="33502120"/>
        <n v="33502121"/>
        <n v="33502122"/>
        <n v="33502123"/>
        <n v="33502124"/>
        <n v="33502125"/>
        <n v="33502126"/>
      </sharedItems>
    </cacheField>
    <cacheField name="Edad" numFmtId="1">
      <sharedItems containsSemiMixedTypes="0" containsString="0" containsNumber="1" containsInteger="1" minValue="25" maxValue="75" count="51">
        <n v="37"/>
        <n v="53"/>
        <n v="30"/>
        <n v="45"/>
        <n v="27"/>
        <n v="69"/>
        <n v="52"/>
        <n v="42"/>
        <n v="58"/>
        <n v="74"/>
        <n v="32"/>
        <n v="75"/>
        <n v="67"/>
        <n v="39"/>
        <n v="26"/>
        <n v="31"/>
        <n v="64"/>
        <n v="41"/>
        <n v="44"/>
        <n v="72"/>
        <n v="43"/>
        <n v="35"/>
        <n v="40"/>
        <n v="57"/>
        <n v="46"/>
        <n v="38"/>
        <n v="36"/>
        <n v="65"/>
        <n v="51"/>
        <n v="66"/>
        <n v="29"/>
        <n v="47"/>
        <n v="59"/>
        <n v="62"/>
        <n v="34"/>
        <n v="73"/>
        <n v="71"/>
        <n v="63"/>
        <n v="54"/>
        <n v="61"/>
        <n v="60"/>
        <n v="70"/>
        <n v="25"/>
        <n v="48"/>
        <n v="68"/>
        <n v="33"/>
        <n v="50"/>
        <n v="49"/>
        <n v="55"/>
        <n v="56"/>
        <n v="28"/>
      </sharedItems>
    </cacheField>
    <cacheField name="Antigüedad" numFmtId="1">
      <sharedItems containsSemiMixedTypes="0" containsString="0" containsNumber="1" containsInteger="1" minValue="1" maxValue="10"/>
    </cacheField>
    <cacheField name="Clientes" numFmtId="1">
      <sharedItems containsSemiMixedTypes="0" containsString="0" containsNumber="1" containsInteger="1" minValue="5" maxValue="100" count="96">
        <n v="74"/>
        <n v="25"/>
        <n v="13"/>
        <n v="49"/>
        <n v="92"/>
        <n v="55"/>
        <n v="14"/>
        <n v="83"/>
        <n v="33"/>
        <n v="85"/>
        <n v="7"/>
        <n v="97"/>
        <n v="35"/>
        <n v="80"/>
        <n v="22"/>
        <n v="16"/>
        <n v="39"/>
        <n v="71"/>
        <n v="42"/>
        <n v="34"/>
        <n v="52"/>
        <n v="60"/>
        <n v="73"/>
        <n v="95"/>
        <n v="26"/>
        <n v="36"/>
        <n v="76"/>
        <n v="87"/>
        <n v="20"/>
        <n v="69"/>
        <n v="51"/>
        <n v="44"/>
        <n v="40"/>
        <n v="99"/>
        <n v="67"/>
        <n v="17"/>
        <n v="8"/>
        <n v="56"/>
        <n v="100"/>
        <n v="64"/>
        <n v="84"/>
        <n v="31"/>
        <n v="70"/>
        <n v="47"/>
        <n v="91"/>
        <n v="29"/>
        <n v="90"/>
        <n v="82"/>
        <n v="28"/>
        <n v="57"/>
        <n v="21"/>
        <n v="68"/>
        <n v="30"/>
        <n v="46"/>
        <n v="9"/>
        <n v="53"/>
        <n v="98"/>
        <n v="63"/>
        <n v="5"/>
        <n v="59"/>
        <n v="81"/>
        <n v="27"/>
        <n v="78"/>
        <n v="79"/>
        <n v="65"/>
        <n v="94"/>
        <n v="43"/>
        <n v="37"/>
        <n v="48"/>
        <n v="15"/>
        <n v="41"/>
        <n v="58"/>
        <n v="32"/>
        <n v="11"/>
        <n v="96"/>
        <n v="77"/>
        <n v="12"/>
        <n v="45"/>
        <n v="54"/>
        <n v="75"/>
        <n v="10"/>
        <n v="19"/>
        <n v="24"/>
        <n v="18"/>
        <n v="93"/>
        <n v="61"/>
        <n v="62"/>
        <n v="38"/>
        <n v="6"/>
        <n v="89"/>
        <n v="23"/>
        <n v="66"/>
        <n v="72"/>
        <n v="88"/>
        <n v="50"/>
        <n v="86"/>
      </sharedItems>
    </cacheField>
    <cacheField name="Localidad" numFmtId="0">
      <sharedItems count="4">
        <s v="Villaguay"/>
        <s v="Federal"/>
        <s v="Paraná"/>
        <s v="Concordia"/>
      </sharedItems>
    </cacheField>
    <cacheField name="Tipo de pago" numFmtId="0">
      <sharedItems count="2">
        <s v="Efectivo"/>
        <s v="Transferencia"/>
      </sharedItems>
    </cacheField>
    <cacheField name="Tipo de venta" numFmtId="0">
      <sharedItems count="2">
        <s v="Venta física"/>
        <s v="Venta Online"/>
      </sharedItems>
    </cacheField>
    <cacheField name="¿Tiene Redes Sociales?" numFmtId="0">
      <sharedItems count="2">
        <s v="SI"/>
        <s v="NO"/>
      </sharedItems>
    </cacheField>
    <cacheField name="Maquillaje" numFmtId="164">
      <sharedItems containsSemiMixedTypes="0" containsString="0" containsNumber="1" containsInteger="1" minValue="1" maxValue="99982" count="4892">
        <n v="64763"/>
        <n v="72877"/>
        <n v="92397"/>
        <n v="85137"/>
        <n v="77897"/>
        <n v="88829"/>
        <n v="50127"/>
        <n v="53155"/>
        <n v="7200"/>
        <n v="20605"/>
        <n v="61790"/>
        <n v="32025"/>
        <n v="7478"/>
        <n v="62549"/>
        <n v="16994"/>
        <n v="51220"/>
        <n v="37229"/>
        <n v="73559"/>
        <n v="27544"/>
        <n v="28593"/>
        <n v="84205"/>
        <n v="61890"/>
        <n v="53866"/>
        <n v="80001"/>
        <n v="71532"/>
        <n v="367"/>
        <n v="14215"/>
        <n v="38945"/>
        <n v="68542"/>
        <n v="60564"/>
        <n v="55952"/>
        <n v="33203"/>
        <n v="77596"/>
        <n v="38996"/>
        <n v="71066"/>
        <n v="65765"/>
        <n v="2583"/>
        <n v="16153"/>
        <n v="75009"/>
        <n v="4236"/>
        <n v="75086"/>
        <n v="7091"/>
        <n v="66696"/>
        <n v="85848"/>
        <n v="44169"/>
        <n v="90616"/>
        <n v="64630"/>
        <n v="6354"/>
        <n v="44811"/>
        <n v="29395"/>
        <n v="47892"/>
        <n v="34442"/>
        <n v="24100"/>
        <n v="92041"/>
        <n v="33279"/>
        <n v="24582"/>
        <n v="85793"/>
        <n v="18313"/>
        <n v="35546"/>
        <n v="29196"/>
        <n v="48409"/>
        <n v="31490"/>
        <n v="63666"/>
        <n v="17874"/>
        <n v="79750"/>
        <n v="53935"/>
        <n v="29340"/>
        <n v="73232"/>
        <n v="22409"/>
        <n v="60734"/>
        <n v="41805"/>
        <n v="60411"/>
        <n v="92709"/>
        <n v="44224"/>
        <n v="78574"/>
        <n v="52346"/>
        <n v="45508"/>
        <n v="18990"/>
        <n v="1432"/>
        <n v="16297"/>
        <n v="21799"/>
        <n v="79638"/>
        <n v="52820"/>
        <n v="4299"/>
        <n v="9540"/>
        <n v="57032"/>
        <n v="39921"/>
        <n v="15857"/>
        <n v="33641"/>
        <n v="86684"/>
        <n v="26171"/>
        <n v="83616"/>
        <n v="91755"/>
        <n v="86016"/>
        <n v="51443"/>
        <n v="89338"/>
        <n v="83246"/>
        <n v="81131"/>
        <n v="72233"/>
        <n v="13767"/>
        <n v="44086"/>
        <n v="74301"/>
        <n v="53648"/>
        <n v="56850"/>
        <n v="9038"/>
        <n v="55354"/>
        <n v="52470"/>
        <n v="48474"/>
        <n v="26987"/>
        <n v="25721"/>
        <n v="86093"/>
        <n v="38856"/>
        <n v="29495"/>
        <n v="41867"/>
        <n v="42686"/>
        <n v="86247"/>
        <n v="90212"/>
        <n v="27478"/>
        <n v="71198"/>
        <n v="36871"/>
        <n v="59160"/>
        <n v="72106"/>
        <n v="48245"/>
        <n v="54310"/>
        <n v="19712"/>
        <n v="63780"/>
        <n v="21869"/>
        <n v="35649"/>
        <n v="74812"/>
        <n v="11466"/>
        <n v="66695"/>
        <n v="56341"/>
        <n v="29224"/>
        <n v="87458"/>
        <n v="39329"/>
        <n v="26112"/>
        <n v="94746"/>
        <n v="13679"/>
        <n v="36829"/>
        <n v="53089"/>
        <n v="8034"/>
        <n v="47956"/>
        <n v="17449"/>
        <n v="83475"/>
        <n v="72353"/>
        <n v="50868"/>
        <n v="23693"/>
        <n v="6149"/>
        <n v="25923"/>
        <n v="77983"/>
        <n v="51488"/>
        <n v="53752"/>
        <n v="47439"/>
        <n v="70812"/>
        <n v="29386"/>
        <n v="27522"/>
        <n v="82108"/>
        <n v="7120"/>
        <n v="74292"/>
        <n v="52506"/>
        <n v="8815"/>
        <n v="190"/>
        <n v="3239"/>
        <n v="67497"/>
        <n v="46660"/>
        <n v="7151"/>
        <n v="54858"/>
        <n v="44898"/>
        <n v="51805"/>
        <n v="19003"/>
        <n v="36989"/>
        <n v="17774"/>
        <n v="42845"/>
        <n v="32771"/>
        <n v="2294"/>
        <n v="26968"/>
        <n v="64146"/>
        <n v="78428"/>
        <n v="23425"/>
        <n v="36772"/>
        <n v="58786"/>
        <n v="3965"/>
        <n v="7136"/>
        <n v="23298"/>
        <n v="43456"/>
        <n v="29427"/>
        <n v="76927"/>
        <n v="10513"/>
        <n v="59572"/>
        <n v="66631"/>
        <n v="58085"/>
        <n v="83564"/>
        <n v="62922"/>
        <n v="94255"/>
        <n v="52715"/>
        <n v="8161"/>
        <n v="65950"/>
        <n v="56579"/>
        <n v="53154"/>
        <n v="15448"/>
        <n v="27961"/>
        <n v="17496"/>
        <n v="36539"/>
        <n v="92428"/>
        <n v="68126"/>
        <n v="87625"/>
        <n v="20694"/>
        <n v="53079"/>
        <n v="65661"/>
        <n v="56714"/>
        <n v="63101"/>
        <n v="16955"/>
        <n v="87482"/>
        <n v="60777"/>
        <n v="1185"/>
        <n v="80943"/>
        <n v="90140"/>
        <n v="40117"/>
        <n v="28268"/>
        <n v="27176"/>
        <n v="18356"/>
        <n v="85987"/>
        <n v="49832"/>
        <n v="74536"/>
        <n v="82158"/>
        <n v="68901"/>
        <n v="62615"/>
        <n v="67583"/>
        <n v="40685"/>
        <n v="33752"/>
        <n v="51679"/>
        <n v="48111"/>
        <n v="35357"/>
        <n v="88515"/>
        <n v="83615"/>
        <n v="35924"/>
        <n v="54625"/>
        <n v="54783"/>
        <n v="24007"/>
        <n v="70347"/>
        <n v="24642"/>
        <n v="68598"/>
        <n v="29575"/>
        <n v="11651"/>
        <n v="82689"/>
        <n v="20359"/>
        <n v="34681"/>
        <n v="92883"/>
        <n v="80760"/>
        <n v="9245"/>
        <n v="85586"/>
        <n v="58502"/>
        <n v="91972"/>
        <n v="38601"/>
        <n v="94893"/>
        <n v="25050"/>
        <n v="87406"/>
        <n v="8089"/>
        <n v="52964"/>
        <n v="45795"/>
        <n v="96945"/>
        <n v="39300"/>
        <n v="78861"/>
        <n v="4958"/>
        <n v="69701"/>
        <n v="75218"/>
        <n v="4935"/>
        <n v="63683"/>
        <n v="17924"/>
        <n v="73072"/>
        <n v="6105"/>
        <n v="3491"/>
        <n v="42935"/>
        <n v="80762"/>
        <n v="93415"/>
        <n v="4547"/>
        <n v="59739"/>
        <n v="80796"/>
        <n v="81486"/>
        <n v="16883"/>
        <n v="81446"/>
        <n v="1931"/>
        <n v="2933"/>
        <n v="50463"/>
        <n v="10884"/>
        <n v="82347"/>
        <n v="84929"/>
        <n v="49804"/>
        <n v="14886"/>
        <n v="39247"/>
        <n v="77394"/>
        <n v="47009"/>
        <n v="85033"/>
        <n v="87834"/>
        <n v="36288"/>
        <n v="89169"/>
        <n v="8935"/>
        <n v="6341"/>
        <n v="3945"/>
        <n v="39772"/>
        <n v="18704"/>
        <n v="16486"/>
        <n v="10385"/>
        <n v="79441"/>
        <n v="90943"/>
        <n v="81220"/>
        <n v="85248"/>
        <n v="78789"/>
        <n v="41569"/>
        <n v="56225"/>
        <n v="45249"/>
        <n v="61189"/>
        <n v="74255"/>
        <n v="96303"/>
        <n v="23266"/>
        <n v="53086"/>
        <n v="11458"/>
        <n v="54926"/>
        <n v="73326"/>
        <n v="41106"/>
        <n v="61118"/>
        <n v="16"/>
        <n v="75961"/>
        <n v="42379"/>
        <n v="37619"/>
        <n v="75468"/>
        <n v="89100"/>
        <n v="48293"/>
        <n v="55729"/>
        <n v="20449"/>
        <n v="37660"/>
        <n v="27693"/>
        <n v="35130"/>
        <n v="79847"/>
        <n v="58315"/>
        <n v="4486"/>
        <n v="36982"/>
        <n v="62100"/>
        <n v="44765"/>
        <n v="53136"/>
        <n v="96857"/>
        <n v="20354"/>
        <n v="20559"/>
        <n v="37005"/>
        <n v="36398"/>
        <n v="47232"/>
        <n v="11843"/>
        <n v="14457"/>
        <n v="10957"/>
        <n v="44920"/>
        <n v="98637"/>
        <n v="86931"/>
        <n v="18397"/>
        <n v="55297"/>
        <n v="98799"/>
        <n v="83870"/>
        <n v="95223"/>
        <n v="46468"/>
        <n v="84524"/>
        <n v="16889"/>
        <n v="52486"/>
        <n v="85378"/>
        <n v="45123"/>
        <n v="87143"/>
        <n v="43650"/>
        <n v="70249"/>
        <n v="52848"/>
        <n v="30677"/>
        <n v="81948"/>
        <n v="29470"/>
        <n v="60552"/>
        <n v="19415"/>
        <n v="46236"/>
        <n v="53941"/>
        <n v="74455"/>
        <n v="37321"/>
        <n v="28492"/>
        <n v="85971"/>
        <n v="20854"/>
        <n v="44473"/>
        <n v="94057"/>
        <n v="98739"/>
        <n v="16143"/>
        <n v="84335"/>
        <n v="42536"/>
        <n v="39208"/>
        <n v="10758"/>
        <n v="77648"/>
        <n v="1869"/>
        <n v="18534"/>
        <n v="60221"/>
        <n v="22090"/>
        <n v="898"/>
        <n v="91373"/>
        <n v="91870"/>
        <n v="75298"/>
        <n v="28046"/>
        <n v="20287"/>
        <n v="38155"/>
        <n v="90731"/>
        <n v="82619"/>
        <n v="44280"/>
        <n v="13815"/>
        <n v="42057"/>
        <n v="83347"/>
        <n v="34998"/>
        <n v="37994"/>
        <n v="41891"/>
        <n v="97225"/>
        <n v="73182"/>
        <n v="5567"/>
        <n v="96892"/>
        <n v="84891"/>
        <n v="59508"/>
        <n v="84447"/>
        <n v="5210"/>
        <n v="97190"/>
        <n v="9693"/>
        <n v="24799"/>
        <n v="70744"/>
        <n v="84146"/>
        <n v="13251"/>
        <n v="46048"/>
        <n v="97513"/>
        <n v="99492"/>
        <n v="61319"/>
        <n v="45756"/>
        <n v="30082"/>
        <n v="8661"/>
        <n v="67888"/>
        <n v="47900"/>
        <n v="96297"/>
        <n v="65529"/>
        <n v="59834"/>
        <n v="14017"/>
        <n v="23120"/>
        <n v="49403"/>
        <n v="74589"/>
        <n v="30656"/>
        <n v="5818"/>
        <n v="68806"/>
        <n v="69753"/>
        <n v="43364"/>
        <n v="23995"/>
        <n v="82284"/>
        <n v="60033"/>
        <n v="37621"/>
        <n v="85773"/>
        <n v="38917"/>
        <n v="68042"/>
        <n v="46181"/>
        <n v="19554"/>
        <n v="24547"/>
        <n v="75888"/>
        <n v="71883"/>
        <n v="41117"/>
        <n v="36506"/>
        <n v="48215"/>
        <n v="28237"/>
        <n v="88857"/>
        <n v="25672"/>
        <n v="98855"/>
        <n v="55417"/>
        <n v="23644"/>
        <n v="22866"/>
        <n v="20579"/>
        <n v="38379"/>
        <n v="69824"/>
        <n v="76953"/>
        <n v="63514"/>
        <n v="97248"/>
        <n v="52440"/>
        <n v="47156"/>
        <n v="86825"/>
        <n v="16804"/>
        <n v="20620"/>
        <n v="51906"/>
        <n v="9874"/>
        <n v="67834"/>
        <n v="21452"/>
        <n v="29253"/>
        <n v="61096"/>
        <n v="74469"/>
        <n v="24240"/>
        <n v="39503"/>
        <n v="60580"/>
        <n v="14610"/>
        <n v="87744"/>
        <n v="46561"/>
        <n v="49803"/>
        <n v="1447"/>
        <n v="27558"/>
        <n v="1425"/>
        <n v="62998"/>
        <n v="68549"/>
        <n v="97448"/>
        <n v="57757"/>
        <n v="77248"/>
        <n v="78030"/>
        <n v="35190"/>
        <n v="91641"/>
        <n v="65053"/>
        <n v="21258"/>
        <n v="67800"/>
        <n v="1357"/>
        <n v="44350"/>
        <n v="652"/>
        <n v="90534"/>
        <n v="29469"/>
        <n v="96556"/>
        <n v="84534"/>
        <n v="59297"/>
        <n v="24484"/>
        <n v="77498"/>
        <n v="35088"/>
        <n v="58306"/>
        <n v="45998"/>
        <n v="40285"/>
        <n v="59299"/>
        <n v="74875"/>
        <n v="75289"/>
        <n v="31743"/>
        <n v="96824"/>
        <n v="53971"/>
        <n v="22252"/>
        <n v="12295"/>
        <n v="98957"/>
        <n v="22751"/>
        <n v="12991"/>
        <n v="63030"/>
        <n v="89514"/>
        <n v="44793"/>
        <n v="6034"/>
        <n v="21598"/>
        <n v="40146"/>
        <n v="71424"/>
        <n v="25017"/>
        <n v="78368"/>
        <n v="24036"/>
        <n v="22602"/>
        <n v="14396"/>
        <n v="50103"/>
        <n v="39830"/>
        <n v="699"/>
        <n v="22254"/>
        <n v="42960"/>
        <n v="86772"/>
        <n v="68854"/>
        <n v="85391"/>
        <n v="50431"/>
        <n v="38185"/>
        <n v="61518"/>
        <n v="43042"/>
        <n v="69190"/>
        <n v="69969"/>
        <n v="84358"/>
        <n v="6636"/>
        <n v="76801"/>
        <n v="82278"/>
        <n v="39344"/>
        <n v="48536"/>
        <n v="21697"/>
        <n v="31074"/>
        <n v="94283"/>
        <n v="13013"/>
        <n v="64550"/>
        <n v="83350"/>
        <n v="10701"/>
        <n v="18960"/>
        <n v="67178"/>
        <n v="96697"/>
        <n v="87862"/>
        <n v="58272"/>
        <n v="35952"/>
        <n v="67835"/>
        <n v="16557"/>
        <n v="9952"/>
        <n v="42852"/>
        <n v="38096"/>
        <n v="282"/>
        <n v="95764"/>
        <n v="20763"/>
        <n v="76257"/>
        <n v="90795"/>
        <n v="85890"/>
        <n v="75539"/>
        <n v="46308"/>
        <n v="52534"/>
        <n v="58583"/>
        <n v="42415"/>
        <n v="64414"/>
        <n v="85995"/>
        <n v="46793"/>
        <n v="31984"/>
        <n v="9294"/>
        <n v="13974"/>
        <n v="57775"/>
        <n v="30561"/>
        <n v="96252"/>
        <n v="44990"/>
        <n v="20277"/>
        <n v="20557"/>
        <n v="92879"/>
        <n v="5456"/>
        <n v="59517"/>
        <n v="8763"/>
        <n v="93037"/>
        <n v="96732"/>
        <n v="78173"/>
        <n v="76154"/>
        <n v="29773"/>
        <n v="15635"/>
        <n v="15502"/>
        <n v="23556"/>
        <n v="64245"/>
        <n v="43123"/>
        <n v="97587"/>
        <n v="66594"/>
        <n v="52553"/>
        <n v="30982"/>
        <n v="75050"/>
        <n v="38159"/>
        <n v="3006"/>
        <n v="37553"/>
        <n v="59513"/>
        <n v="60164"/>
        <n v="38188"/>
        <n v="99114"/>
        <n v="46533"/>
        <n v="73199"/>
        <n v="71519"/>
        <n v="77273"/>
        <n v="87510"/>
        <n v="60051"/>
        <n v="68296"/>
        <n v="5489"/>
        <n v="15065"/>
        <n v="98463"/>
        <n v="81687"/>
        <n v="14377"/>
        <n v="88620"/>
        <n v="47216"/>
        <n v="75260"/>
        <n v="60924"/>
        <n v="77530"/>
        <n v="31661"/>
        <n v="22527"/>
        <n v="53053"/>
        <n v="68096"/>
        <n v="50602"/>
        <n v="21855"/>
        <n v="92623"/>
        <n v="22651"/>
        <n v="66559"/>
        <n v="64490"/>
        <n v="84170"/>
        <n v="68291"/>
        <n v="57846"/>
        <n v="71"/>
        <n v="27323"/>
        <n v="33942"/>
        <n v="34192"/>
        <n v="14868"/>
        <n v="11322"/>
        <n v="69461"/>
        <n v="42833"/>
        <n v="14605"/>
        <n v="49135"/>
        <n v="56243"/>
        <n v="89751"/>
        <n v="90868"/>
        <n v="62769"/>
        <n v="73659"/>
        <n v="92797"/>
        <n v="65707"/>
        <n v="60668"/>
        <n v="75932"/>
        <n v="97120"/>
        <n v="84901"/>
        <n v="83609"/>
        <n v="88119"/>
        <n v="66953"/>
        <n v="10778"/>
        <n v="29161"/>
        <n v="33208"/>
        <n v="57890"/>
        <n v="35685"/>
        <n v="30256"/>
        <n v="99225"/>
        <n v="72303"/>
        <n v="82220"/>
        <n v="85922"/>
        <n v="75504"/>
        <n v="19020"/>
        <n v="71712"/>
        <n v="70620"/>
        <n v="94180"/>
        <n v="32246"/>
        <n v="81265"/>
        <n v="8133"/>
        <n v="3322"/>
        <n v="70247"/>
        <n v="90202"/>
        <n v="78973"/>
        <n v="29443"/>
        <n v="2356"/>
        <n v="75268"/>
        <n v="22085"/>
        <n v="41336"/>
        <n v="47822"/>
        <n v="19057"/>
        <n v="83059"/>
        <n v="95398"/>
        <n v="61654"/>
        <n v="37741"/>
        <n v="28929"/>
        <n v="2010"/>
        <n v="91290"/>
        <n v="70143"/>
        <n v="73104"/>
        <n v="82892"/>
        <n v="6678"/>
        <n v="77284"/>
        <n v="32236"/>
        <n v="66313"/>
        <n v="43365"/>
        <n v="25481"/>
        <n v="79658"/>
        <n v="69178"/>
        <n v="92320"/>
        <n v="67623"/>
        <n v="94780"/>
        <n v="68808"/>
        <n v="18275"/>
        <n v="78069"/>
        <n v="60675"/>
        <n v="94217"/>
        <n v="18545"/>
        <n v="61791"/>
        <n v="82179"/>
        <n v="39369"/>
        <n v="99542"/>
        <n v="43084"/>
        <n v="17964"/>
        <n v="45373"/>
        <n v="57974"/>
        <n v="23294"/>
        <n v="94492"/>
        <n v="7898"/>
        <n v="15892"/>
        <n v="79611"/>
        <n v="1621"/>
        <n v="53403"/>
        <n v="30158"/>
        <n v="63038"/>
        <n v="6416"/>
        <n v="62523"/>
        <n v="51147"/>
        <n v="21661"/>
        <n v="81962"/>
        <n v="58069"/>
        <n v="49347"/>
        <n v="70735"/>
        <n v="24321"/>
        <n v="92265"/>
        <n v="43922"/>
        <n v="43358"/>
        <n v="16920"/>
        <n v="89450"/>
        <n v="76931"/>
        <n v="88423"/>
        <n v="65952"/>
        <n v="76162"/>
        <n v="6772"/>
        <n v="47764"/>
        <n v="25867"/>
        <n v="47253"/>
        <n v="70218"/>
        <n v="50384"/>
        <n v="17261"/>
        <n v="74608"/>
        <n v="80011"/>
        <n v="98321"/>
        <n v="33197"/>
        <n v="64871"/>
        <n v="99293"/>
        <n v="17277"/>
        <n v="71189"/>
        <n v="68627"/>
        <n v="15318"/>
        <n v="7627"/>
        <n v="69154"/>
        <n v="45292"/>
        <n v="58847"/>
        <n v="60319"/>
        <n v="40300"/>
        <n v="23692"/>
        <n v="83086"/>
        <n v="18073"/>
        <n v="5997"/>
        <n v="93258"/>
        <n v="47028"/>
        <n v="87664"/>
        <n v="26333"/>
        <n v="97553"/>
        <n v="16406"/>
        <n v="79509"/>
        <n v="84091"/>
        <n v="56778"/>
        <n v="33672"/>
        <n v="29074"/>
        <n v="99722"/>
        <n v="51024"/>
        <n v="89396"/>
        <n v="62399"/>
        <n v="22627"/>
        <n v="11618"/>
        <n v="90013"/>
        <n v="88417"/>
        <n v="89893"/>
        <n v="56986"/>
        <n v="12916"/>
        <n v="31882"/>
        <n v="95738"/>
        <n v="75934"/>
        <n v="87112"/>
        <n v="67275"/>
        <n v="8836"/>
        <n v="12376"/>
        <n v="66216"/>
        <n v="54270"/>
        <n v="38898"/>
        <n v="40524"/>
        <n v="22960"/>
        <n v="28973"/>
        <n v="29357"/>
        <n v="69121"/>
        <n v="71122"/>
        <n v="28595"/>
        <n v="11182"/>
        <n v="6439"/>
        <n v="27895"/>
        <n v="8835"/>
        <n v="60933"/>
        <n v="26286"/>
        <n v="40540"/>
        <n v="37448"/>
        <n v="83266"/>
        <n v="87966"/>
        <n v="47545"/>
        <n v="53116"/>
        <n v="96128"/>
        <n v="48520"/>
        <n v="82524"/>
        <n v="55025"/>
        <n v="13352"/>
        <n v="30326"/>
        <n v="49778"/>
        <n v="84323"/>
        <n v="96314"/>
        <n v="85651"/>
        <n v="88892"/>
        <n v="73864"/>
        <n v="52460"/>
        <n v="84855"/>
        <n v="20243"/>
        <n v="84262"/>
        <n v="64200"/>
        <n v="73911"/>
        <n v="50736"/>
        <n v="58859"/>
        <n v="69234"/>
        <n v="54084"/>
        <n v="97817"/>
        <n v="41331"/>
        <n v="57622"/>
        <n v="12381"/>
        <n v="777"/>
        <n v="61098"/>
        <n v="66233"/>
        <n v="67604"/>
        <n v="15464"/>
        <n v="39620"/>
        <n v="82608"/>
        <n v="10067"/>
        <n v="34035"/>
        <n v="54968"/>
        <n v="60028"/>
        <n v="77928"/>
        <n v="10469"/>
        <n v="49517"/>
        <n v="97021"/>
        <n v="88171"/>
        <n v="87092"/>
        <n v="18618"/>
        <n v="58118"/>
        <n v="95983"/>
        <n v="52552"/>
        <n v="40437"/>
        <n v="75346"/>
        <n v="48763"/>
        <n v="61670"/>
        <n v="89300"/>
        <n v="51747"/>
        <n v="33185"/>
        <n v="49567"/>
        <n v="17513"/>
        <n v="21467"/>
        <n v="92109"/>
        <n v="3255"/>
        <n v="48908"/>
        <n v="72666"/>
        <n v="32431"/>
        <n v="74674"/>
        <n v="45170"/>
        <n v="35072"/>
        <n v="80998"/>
        <n v="52797"/>
        <n v="73396"/>
        <n v="98235"/>
        <n v="36563"/>
        <n v="69312"/>
        <n v="49590"/>
        <n v="93841"/>
        <n v="8029"/>
        <n v="36370"/>
        <n v="4780"/>
        <n v="21095"/>
        <n v="99961"/>
        <n v="45788"/>
        <n v="77357"/>
        <n v="14974"/>
        <n v="84824"/>
        <n v="13364"/>
        <n v="33307"/>
        <n v="86137"/>
        <n v="97902"/>
        <n v="78921"/>
        <n v="24436"/>
        <n v="29608"/>
        <n v="35880"/>
        <n v="32475"/>
        <n v="72932"/>
        <n v="80251"/>
        <n v="67864"/>
        <n v="40897"/>
        <n v="39449"/>
        <n v="39403"/>
        <n v="11760"/>
        <n v="11462"/>
        <n v="54389"/>
        <n v="59805"/>
        <n v="23008"/>
        <n v="70479"/>
        <n v="76994"/>
        <n v="41027"/>
        <n v="75024"/>
        <n v="17642"/>
        <n v="5767"/>
        <n v="14205"/>
        <n v="65821"/>
        <n v="96726"/>
        <n v="7154"/>
        <n v="27576"/>
        <n v="53873"/>
        <n v="48233"/>
        <n v="25144"/>
        <n v="26673"/>
        <n v="39045"/>
        <n v="33943"/>
        <n v="32365"/>
        <n v="25493"/>
        <n v="55875"/>
        <n v="72881"/>
        <n v="90982"/>
        <n v="80181"/>
        <n v="31770"/>
        <n v="65252"/>
        <n v="72274"/>
        <n v="92455"/>
        <n v="64432"/>
        <n v="70362"/>
        <n v="55896"/>
        <n v="12219"/>
        <n v="67562"/>
        <n v="95443"/>
        <n v="51781"/>
        <n v="55939"/>
        <n v="99744"/>
        <n v="95393"/>
        <n v="30179"/>
        <n v="3207"/>
        <n v="22583"/>
        <n v="11318"/>
        <n v="2214"/>
        <n v="51045"/>
        <n v="59015"/>
        <n v="68950"/>
        <n v="56500"/>
        <n v="73331"/>
        <n v="84576"/>
        <n v="25053"/>
        <n v="7192"/>
        <n v="4110"/>
        <n v="18250"/>
        <n v="90816"/>
        <n v="82118"/>
        <n v="82191"/>
        <n v="34753"/>
        <n v="61376"/>
        <n v="88490"/>
        <n v="80822"/>
        <n v="2788"/>
        <n v="68775"/>
        <n v="9010"/>
        <n v="15257"/>
        <n v="98729"/>
        <n v="98347"/>
        <n v="54280"/>
        <n v="21509"/>
        <n v="12506"/>
        <n v="69114"/>
        <n v="36411"/>
        <n v="8039"/>
        <n v="42650"/>
        <n v="73532"/>
        <n v="65850"/>
        <n v="14157"/>
        <n v="92201"/>
        <n v="17353"/>
        <n v="34049"/>
        <n v="40340"/>
        <n v="97477"/>
        <n v="97685"/>
        <n v="75672"/>
        <n v="26328"/>
        <n v="19681"/>
        <n v="14248"/>
        <n v="88393"/>
        <n v="62338"/>
        <n v="51959"/>
        <n v="35353"/>
        <n v="97637"/>
        <n v="66708"/>
        <n v="5201"/>
        <n v="13225"/>
        <n v="38736"/>
        <n v="29942"/>
        <n v="83969"/>
        <n v="30136"/>
        <n v="6579"/>
        <n v="3046"/>
        <n v="2881"/>
        <n v="36362"/>
        <n v="40298"/>
        <n v="20326"/>
        <n v="15217"/>
        <n v="72409"/>
        <n v="2698"/>
        <n v="88064"/>
        <n v="46271"/>
        <n v="90401"/>
        <n v="33003"/>
        <n v="49710"/>
        <n v="8142"/>
        <n v="32578"/>
        <n v="17851"/>
        <n v="81259"/>
        <n v="60852"/>
        <n v="34958"/>
        <n v="93293"/>
        <n v="95707"/>
        <n v="13668"/>
        <n v="4127"/>
        <n v="9470"/>
        <n v="27126"/>
        <n v="26605"/>
        <n v="3570"/>
        <n v="4034"/>
        <n v="12802"/>
        <n v="59924"/>
        <n v="16933"/>
        <n v="5812"/>
        <n v="79983"/>
        <n v="17725"/>
        <n v="83652"/>
        <n v="83633"/>
        <n v="34126"/>
        <n v="86054"/>
        <n v="54488"/>
        <n v="80092"/>
        <n v="76265"/>
        <n v="59379"/>
        <n v="46521"/>
        <n v="71488"/>
        <n v="42987"/>
        <n v="13532"/>
        <n v="73381"/>
        <n v="31097"/>
        <n v="81404"/>
        <n v="33680"/>
        <n v="94117"/>
        <n v="14972"/>
        <n v="19143"/>
        <n v="45523"/>
        <n v="44282"/>
        <n v="9890"/>
        <n v="94720"/>
        <n v="29965"/>
        <n v="68859"/>
        <n v="98645"/>
        <n v="31372"/>
        <n v="21769"/>
        <n v="72967"/>
        <n v="81896"/>
        <n v="57242"/>
        <n v="53926"/>
        <n v="55114"/>
        <n v="82990"/>
        <n v="52205"/>
        <n v="76727"/>
        <n v="80155"/>
        <n v="32258"/>
        <n v="35659"/>
        <n v="44252"/>
        <n v="90424"/>
        <n v="20041"/>
        <n v="31741"/>
        <n v="28283"/>
        <n v="94154"/>
        <n v="57261"/>
        <n v="86708"/>
        <n v="66337"/>
        <n v="12041"/>
        <n v="90243"/>
        <n v="80292"/>
        <n v="68919"/>
        <n v="16341"/>
        <n v="66099"/>
        <n v="20045"/>
        <n v="12910"/>
        <n v="34756"/>
        <n v="98112"/>
        <n v="25444"/>
        <n v="36781"/>
        <n v="44621"/>
        <n v="78314"/>
        <n v="36728"/>
        <n v="29989"/>
        <n v="46103"/>
        <n v="26878"/>
        <n v="78270"/>
        <n v="86365"/>
        <n v="71085"/>
        <n v="71303"/>
        <n v="55411"/>
        <n v="22672"/>
        <n v="70301"/>
        <n v="52046"/>
        <n v="50045"/>
        <n v="87259"/>
        <n v="60885"/>
        <n v="58680"/>
        <n v="59937"/>
        <n v="42135"/>
        <n v="15633"/>
        <n v="34676"/>
        <n v="55257"/>
        <n v="20731"/>
        <n v="2233"/>
        <n v="90481"/>
        <n v="89974"/>
        <n v="60717"/>
        <n v="359"/>
        <n v="22287"/>
        <n v="69727"/>
        <n v="94571"/>
        <n v="6024"/>
        <n v="53093"/>
        <n v="76036"/>
        <n v="68782"/>
        <n v="66747"/>
        <n v="64687"/>
        <n v="81813"/>
        <n v="35886"/>
        <n v="53870"/>
        <n v="69249"/>
        <n v="44040"/>
        <n v="94314"/>
        <n v="84936"/>
        <n v="78426"/>
        <n v="11136"/>
        <n v="10790"/>
        <n v="40425"/>
        <n v="87181"/>
        <n v="48026"/>
        <n v="15827"/>
        <n v="43577"/>
        <n v="16657"/>
        <n v="97541"/>
        <n v="10426"/>
        <n v="54850"/>
        <n v="15060"/>
        <n v="49754"/>
        <n v="62156"/>
        <n v="4856"/>
        <n v="26613"/>
        <n v="71695"/>
        <n v="46126"/>
        <n v="854"/>
        <n v="11422"/>
        <n v="43360"/>
        <n v="51492"/>
        <n v="2442"/>
        <n v="57180"/>
        <n v="60192"/>
        <n v="79584"/>
        <n v="73718"/>
        <n v="44502"/>
        <n v="31951"/>
        <n v="15901"/>
        <n v="45900"/>
        <n v="6296"/>
        <n v="27712"/>
        <n v="77991"/>
        <n v="66429"/>
        <n v="11097"/>
        <n v="48560"/>
        <n v="33223"/>
        <n v="17278"/>
        <n v="40214"/>
        <n v="71778"/>
        <n v="62335"/>
        <n v="1193"/>
        <n v="74556"/>
        <n v="57278"/>
        <n v="23851"/>
        <n v="34922"/>
        <n v="58796"/>
        <n v="52841"/>
        <n v="47711"/>
        <n v="67018"/>
        <n v="29399"/>
        <n v="28654"/>
        <n v="61787"/>
        <n v="29640"/>
        <n v="78639"/>
        <n v="83766"/>
        <n v="63236"/>
        <n v="19066"/>
        <n v="20720"/>
        <n v="55132"/>
        <n v="24682"/>
        <n v="24042"/>
        <n v="576"/>
        <n v="65532"/>
        <n v="14722"/>
        <n v="74677"/>
        <n v="40063"/>
        <n v="67561"/>
        <n v="39446"/>
        <n v="61294"/>
        <n v="55309"/>
        <n v="95200"/>
        <n v="98289"/>
        <n v="66716"/>
        <n v="41710"/>
        <n v="42932"/>
        <n v="46654"/>
        <n v="15417"/>
        <n v="6502"/>
        <n v="60223"/>
        <n v="11188"/>
        <n v="44978"/>
        <n v="57604"/>
        <n v="57375"/>
        <n v="47046"/>
        <n v="59796"/>
        <n v="12493"/>
        <n v="19919"/>
        <n v="69772"/>
        <n v="87844"/>
        <n v="18330"/>
        <n v="729"/>
        <n v="59317"/>
        <n v="85497"/>
        <n v="44062"/>
        <n v="50305"/>
        <n v="23143"/>
        <n v="43216"/>
        <n v="93921"/>
        <n v="25242"/>
        <n v="77323"/>
        <n v="65408"/>
        <n v="56957"/>
        <n v="24535"/>
        <n v="50682"/>
        <n v="26658"/>
        <n v="31859"/>
        <n v="18234"/>
        <n v="73934"/>
        <n v="55776"/>
        <n v="90650"/>
        <n v="17984"/>
        <n v="55740"/>
        <n v="16898"/>
        <n v="25583"/>
        <n v="34304"/>
        <n v="37742"/>
        <n v="10387"/>
        <n v="68012"/>
        <n v="22432"/>
        <n v="44938"/>
        <n v="56398"/>
        <n v="78527"/>
        <n v="65136"/>
        <n v="66469"/>
        <n v="79690"/>
        <n v="63617"/>
        <n v="24475"/>
        <n v="11109"/>
        <n v="55377"/>
        <n v="52560"/>
        <n v="64840"/>
        <n v="1544"/>
        <n v="72480"/>
        <n v="49206"/>
        <n v="73891"/>
        <n v="60543"/>
        <n v="97678"/>
        <n v="32778"/>
        <n v="48545"/>
        <n v="83705"/>
        <n v="70642"/>
        <n v="93697"/>
        <n v="53354"/>
        <n v="55083"/>
        <n v="97304"/>
        <n v="80470"/>
        <n v="80254"/>
        <n v="42055"/>
        <n v="62310"/>
        <n v="38251"/>
        <n v="8602"/>
        <n v="80754"/>
        <n v="66734"/>
        <n v="39260"/>
        <n v="53811"/>
        <n v="32521"/>
        <n v="59875"/>
        <n v="43465"/>
        <n v="27067"/>
        <n v="21331"/>
        <n v="86922"/>
        <n v="6543"/>
        <n v="91248"/>
        <n v="27999"/>
        <n v="23856"/>
        <n v="5259"/>
        <n v="1749"/>
        <n v="75778"/>
        <n v="55755"/>
        <n v="88316"/>
        <n v="90562"/>
        <n v="90273"/>
        <n v="64922"/>
        <n v="18532"/>
        <n v="3534"/>
        <n v="7383"/>
        <n v="15826"/>
        <n v="40931"/>
        <n v="69563"/>
        <n v="79648"/>
        <n v="7312"/>
        <n v="41882"/>
        <n v="60592"/>
        <n v="616"/>
        <n v="43481"/>
        <n v="70490"/>
        <n v="19661"/>
        <n v="82637"/>
        <n v="87772"/>
        <n v="37475"/>
        <n v="47950"/>
        <n v="70673"/>
        <n v="10332"/>
        <n v="27052"/>
        <n v="44856"/>
        <n v="72825"/>
        <n v="63619"/>
        <n v="90996"/>
        <n v="4113"/>
        <n v="23027"/>
        <n v="60683"/>
        <n v="81990"/>
        <n v="51909"/>
        <n v="98333"/>
        <n v="45973"/>
        <n v="79465"/>
        <n v="34807"/>
        <n v="3341"/>
        <n v="53331"/>
        <n v="6503"/>
        <n v="5678"/>
        <n v="82070"/>
        <n v="21270"/>
        <n v="61862"/>
        <n v="96167"/>
        <n v="42591"/>
        <n v="22456"/>
        <n v="42489"/>
        <n v="50768"/>
        <n v="74848"/>
        <n v="35572"/>
        <n v="45291"/>
        <n v="24901"/>
        <n v="26051"/>
        <n v="69359"/>
        <n v="17501"/>
        <n v="96497"/>
        <n v="91116"/>
        <n v="11622"/>
        <n v="43564"/>
        <n v="89727"/>
        <n v="6580"/>
        <n v="64476"/>
        <n v="53757"/>
        <n v="84038"/>
        <n v="82190"/>
        <n v="18895"/>
        <n v="96012"/>
        <n v="11431"/>
        <n v="91505"/>
        <n v="91689"/>
        <n v="29690"/>
        <n v="43984"/>
        <n v="86381"/>
        <n v="95110"/>
        <n v="25759"/>
        <n v="32513"/>
        <n v="87505"/>
        <n v="40497"/>
        <n v="21377"/>
        <n v="93455"/>
        <n v="27515"/>
        <n v="73735"/>
        <n v="5906"/>
        <n v="21510"/>
        <n v="14372"/>
        <n v="40153"/>
        <n v="96033"/>
        <n v="72941"/>
        <n v="64043"/>
        <n v="42039"/>
        <n v="98794"/>
        <n v="39592"/>
        <n v="64181"/>
        <n v="77582"/>
        <n v="4338"/>
        <n v="81949"/>
        <n v="21917"/>
        <n v="92923"/>
        <n v="71430"/>
        <n v="19531"/>
        <n v="61586"/>
        <n v="88061"/>
        <n v="85310"/>
        <n v="48391"/>
        <n v="4305"/>
        <n v="27030"/>
        <n v="17834"/>
        <n v="44713"/>
        <n v="87312"/>
        <n v="60157"/>
        <n v="53016"/>
        <n v="48626"/>
        <n v="44193"/>
        <n v="23433"/>
        <n v="52133"/>
        <n v="64624"/>
        <n v="92646"/>
        <n v="27631"/>
        <n v="61080"/>
        <n v="69068"/>
        <n v="60849"/>
        <n v="93198"/>
        <n v="41187"/>
        <n v="1855"/>
        <n v="90770"/>
        <n v="81873"/>
        <n v="61473"/>
        <n v="12957"/>
        <n v="29250"/>
        <n v="93826"/>
        <n v="72388"/>
        <n v="5683"/>
        <n v="65302"/>
        <n v="7452"/>
        <n v="28123"/>
        <n v="21562"/>
        <n v="11269"/>
        <n v="64938"/>
        <n v="38611"/>
        <n v="24313"/>
        <n v="74993"/>
        <n v="44389"/>
        <n v="22638"/>
        <n v="64988"/>
        <n v="79812"/>
        <n v="82716"/>
        <n v="20241"/>
        <n v="57539"/>
        <n v="53814"/>
        <n v="128"/>
        <n v="23225"/>
        <n v="66967"/>
        <n v="79253"/>
        <n v="78125"/>
        <n v="86964"/>
        <n v="36129"/>
        <n v="9314"/>
        <n v="70105"/>
        <n v="37084"/>
        <n v="40752"/>
        <n v="99566"/>
        <n v="54857"/>
        <n v="19186"/>
        <n v="33260"/>
        <n v="88449"/>
        <n v="5645"/>
        <n v="34714"/>
        <n v="25402"/>
        <n v="65056"/>
        <n v="41077"/>
        <n v="56848"/>
        <n v="58172"/>
        <n v="82496"/>
        <n v="60755"/>
        <n v="66955"/>
        <n v="73876"/>
        <n v="15057"/>
        <n v="56343"/>
        <n v="99719"/>
        <n v="56787"/>
        <n v="93538"/>
        <n v="38788"/>
        <n v="1696"/>
        <n v="73420"/>
        <n v="86854"/>
        <n v="18380"/>
        <n v="72129"/>
        <n v="3780"/>
        <n v="71546"/>
        <n v="4154"/>
        <n v="25164"/>
        <n v="38697"/>
        <n v="74221"/>
        <n v="13658"/>
        <n v="43149"/>
        <n v="37903"/>
        <n v="58779"/>
        <n v="47936"/>
        <n v="48401"/>
        <n v="20719"/>
        <n v="60515"/>
        <n v="44592"/>
        <n v="71151"/>
        <n v="40352"/>
        <n v="45855"/>
        <n v="87752"/>
        <n v="68803"/>
        <n v="78614"/>
        <n v="16072"/>
        <n v="54368"/>
        <n v="47376"/>
        <n v="12922"/>
        <n v="88502"/>
        <n v="75559"/>
        <n v="36163"/>
        <n v="61462"/>
        <n v="30155"/>
        <n v="66436"/>
        <n v="44495"/>
        <n v="11363"/>
        <n v="62486"/>
        <n v="80886"/>
        <n v="7096"/>
        <n v="62484"/>
        <n v="66411"/>
        <n v="80723"/>
        <n v="85923"/>
        <n v="30251"/>
        <n v="35094"/>
        <n v="53660"/>
        <n v="56305"/>
        <n v="99835"/>
        <n v="43924"/>
        <n v="2483"/>
        <n v="47161"/>
        <n v="74758"/>
        <n v="89925"/>
        <n v="26502"/>
        <n v="48984"/>
        <n v="3361"/>
        <n v="19036"/>
        <n v="27061"/>
        <n v="70258"/>
        <n v="85108"/>
        <n v="96955"/>
        <n v="30744"/>
        <n v="60671"/>
        <n v="28165"/>
        <n v="17992"/>
        <n v="36439"/>
        <n v="56088"/>
        <n v="83565"/>
        <n v="64668"/>
        <n v="47857"/>
        <n v="41217"/>
        <n v="51026"/>
        <n v="48772"/>
        <n v="53431"/>
        <n v="17409"/>
        <n v="90172"/>
        <n v="90818"/>
        <n v="42737"/>
        <n v="58267"/>
        <n v="33511"/>
        <n v="32181"/>
        <n v="15954"/>
        <n v="12630"/>
        <n v="66845"/>
        <n v="29699"/>
        <n v="97854"/>
        <n v="47390"/>
        <n v="67505"/>
        <n v="82806"/>
        <n v="13385"/>
        <n v="8055"/>
        <n v="23423"/>
        <n v="73918"/>
        <n v="89093"/>
        <n v="66441"/>
        <n v="34353"/>
        <n v="49594"/>
        <n v="99487"/>
        <n v="38107"/>
        <n v="72463"/>
        <n v="90771"/>
        <n v="58428"/>
        <n v="44198"/>
        <n v="68121"/>
        <n v="2103"/>
        <n v="32522"/>
        <n v="6859"/>
        <n v="99574"/>
        <n v="47082"/>
        <n v="2617"/>
        <n v="87326"/>
        <n v="46323"/>
        <n v="20810"/>
        <n v="14058"/>
        <n v="42502"/>
        <n v="31310"/>
        <n v="32279"/>
        <n v="38089"/>
        <n v="5916"/>
        <n v="1037"/>
        <n v="77075"/>
        <n v="59367"/>
        <n v="13146"/>
        <n v="2162"/>
        <n v="94654"/>
        <n v="58867"/>
        <n v="6178"/>
        <n v="40241"/>
        <n v="83250"/>
        <n v="34812"/>
        <n v="37916"/>
        <n v="74543"/>
        <n v="52052"/>
        <n v="81018"/>
        <n v="92892"/>
        <n v="66270"/>
        <n v="65602"/>
        <n v="69842"/>
        <n v="68694"/>
        <n v="51261"/>
        <n v="53132"/>
        <n v="86827"/>
        <n v="85738"/>
        <n v="49041"/>
        <n v="14087"/>
        <n v="86513"/>
        <n v="6547"/>
        <n v="54454"/>
        <n v="47446"/>
        <n v="24315"/>
        <n v="90176"/>
        <n v="12159"/>
        <n v="50964"/>
        <n v="29159"/>
        <n v="17892"/>
        <n v="6823"/>
        <n v="4295"/>
        <n v="48622"/>
        <n v="99401"/>
        <n v="60460"/>
        <n v="76641"/>
        <n v="77758"/>
        <n v="29937"/>
        <n v="60398"/>
        <n v="81723"/>
        <n v="24877"/>
        <n v="26095"/>
        <n v="70559"/>
        <n v="22843"/>
        <n v="13910"/>
        <n v="97289"/>
        <n v="1566"/>
        <n v="67810"/>
        <n v="51732"/>
        <n v="46014"/>
        <n v="32215"/>
        <n v="33269"/>
        <n v="52232"/>
        <n v="32922"/>
        <n v="37471"/>
        <n v="50674"/>
        <n v="60532"/>
        <n v="99667"/>
        <n v="74185"/>
        <n v="71152"/>
        <n v="16363"/>
        <n v="84796"/>
        <n v="44216"/>
        <n v="56606"/>
        <n v="99982"/>
        <n v="37478"/>
        <n v="2928"/>
        <n v="70257"/>
        <n v="61467"/>
        <n v="69669"/>
        <n v="2342"/>
        <n v="37503"/>
        <n v="14446"/>
        <n v="8441"/>
        <n v="12093"/>
        <n v="27629"/>
        <n v="74396"/>
        <n v="23468"/>
        <n v="67191"/>
        <n v="80129"/>
        <n v="70981"/>
        <n v="27590"/>
        <n v="32581"/>
        <n v="39549"/>
        <n v="25522"/>
        <n v="93990"/>
        <n v="81456"/>
        <n v="7764"/>
        <n v="60855"/>
        <n v="39443"/>
        <n v="76925"/>
        <n v="15748"/>
        <n v="98034"/>
        <n v="51458"/>
        <n v="41674"/>
        <n v="17891"/>
        <n v="94627"/>
        <n v="66149"/>
        <n v="96790"/>
        <n v="95435"/>
        <n v="91356"/>
        <n v="78098"/>
        <n v="37555"/>
        <n v="9824"/>
        <n v="71200"/>
        <n v="2091"/>
        <n v="20285"/>
        <n v="86056"/>
        <n v="70952"/>
        <n v="95735"/>
        <n v="45390"/>
        <n v="36149"/>
        <n v="15100"/>
        <n v="99604"/>
        <n v="9999"/>
        <n v="11670"/>
        <n v="76299"/>
        <n v="94308"/>
        <n v="38753"/>
        <n v="71534"/>
        <n v="25236"/>
        <n v="73711"/>
        <n v="51885"/>
        <n v="6732"/>
        <n v="30231"/>
        <n v="4011"/>
        <n v="3484"/>
        <n v="76855"/>
        <n v="26855"/>
        <n v="55667"/>
        <n v="15658"/>
        <n v="2637"/>
        <n v="52224"/>
        <n v="77629"/>
        <n v="18957"/>
        <n v="54126"/>
        <n v="55196"/>
        <n v="3804"/>
        <n v="87159"/>
        <n v="47300"/>
        <n v="18589"/>
        <n v="24777"/>
        <n v="74565"/>
        <n v="22772"/>
        <n v="79236"/>
        <n v="28202"/>
        <n v="26774"/>
        <n v="97588"/>
        <n v="29691"/>
        <n v="79000"/>
        <n v="68083"/>
        <n v="65568"/>
        <n v="70267"/>
        <n v="40854"/>
        <n v="86989"/>
        <n v="35568"/>
        <n v="4489"/>
        <n v="18153"/>
        <n v="20874"/>
        <n v="18379"/>
        <n v="9232"/>
        <n v="55172"/>
        <n v="37950"/>
        <n v="22318"/>
        <n v="63104"/>
        <n v="83959"/>
        <n v="26113"/>
        <n v="93780"/>
        <n v="89980"/>
        <n v="66817"/>
        <n v="64195"/>
        <n v="59324"/>
        <n v="45099"/>
        <n v="13038"/>
        <n v="67877"/>
        <n v="22514"/>
        <n v="37447"/>
        <n v="31141"/>
        <n v="57022"/>
        <n v="92211"/>
        <n v="59657"/>
        <n v="55283"/>
        <n v="79777"/>
        <n v="89626"/>
        <n v="65962"/>
        <n v="77064"/>
        <n v="31520"/>
        <n v="17002"/>
        <n v="24883"/>
        <n v="37374"/>
        <n v="37720"/>
        <n v="88147"/>
        <n v="11526"/>
        <n v="54449"/>
        <n v="30350"/>
        <n v="28586"/>
        <n v="65402"/>
        <n v="20827"/>
        <n v="18634"/>
        <n v="8650"/>
        <n v="99089"/>
        <n v="44961"/>
        <n v="21836"/>
        <n v="42873"/>
        <n v="26840"/>
        <n v="76222"/>
        <n v="80100"/>
        <n v="26021"/>
        <n v="92300"/>
        <n v="34298"/>
        <n v="91386"/>
        <n v="97885"/>
        <n v="68093"/>
        <n v="30615"/>
        <n v="18801"/>
        <n v="65522"/>
        <n v="65329"/>
        <n v="45558"/>
        <n v="42315"/>
        <n v="69537"/>
        <n v="90649"/>
        <n v="64103"/>
        <n v="28044"/>
        <n v="89426"/>
        <n v="14788"/>
        <n v="1383"/>
        <n v="4105"/>
        <n v="15911"/>
        <n v="19328"/>
        <n v="67391"/>
        <n v="14796"/>
        <n v="9916"/>
        <n v="44901"/>
        <n v="11494"/>
        <n v="82989"/>
        <n v="12045"/>
        <n v="77553"/>
        <n v="42832"/>
        <n v="98789"/>
        <n v="75830"/>
        <n v="33138"/>
        <n v="78535"/>
        <n v="2758"/>
        <n v="30627"/>
        <n v="485"/>
        <n v="78579"/>
        <n v="47995"/>
        <n v="41727"/>
        <n v="60099"/>
        <n v="77114"/>
        <n v="96286"/>
        <n v="26298"/>
        <n v="85263"/>
        <n v="84623"/>
        <n v="92819"/>
        <n v="19972"/>
        <n v="33758"/>
        <n v="39538"/>
        <n v="29705"/>
        <n v="19089"/>
        <n v="98630"/>
        <n v="7784"/>
        <n v="96520"/>
        <n v="11035"/>
        <n v="64753"/>
        <n v="56257"/>
        <n v="99035"/>
        <n v="44597"/>
        <n v="54029"/>
        <n v="13097"/>
        <n v="41794"/>
        <n v="84468"/>
        <n v="85917"/>
        <n v="83346"/>
        <n v="64766"/>
        <n v="54479"/>
        <n v="33351"/>
        <n v="5278"/>
        <n v="14674"/>
        <n v="76893"/>
        <n v="93563"/>
        <n v="3652"/>
        <n v="17045"/>
        <n v="11924"/>
        <n v="53177"/>
        <n v="13185"/>
        <n v="1042"/>
        <n v="72556"/>
        <n v="87941"/>
        <n v="54884"/>
        <n v="5696"/>
        <n v="8218"/>
        <n v="72513"/>
        <n v="6090"/>
        <n v="22439"/>
        <n v="74278"/>
        <n v="78618"/>
        <n v="41798"/>
        <n v="35042"/>
        <n v="52166"/>
        <n v="64707"/>
        <n v="23737"/>
        <n v="9142"/>
        <n v="82089"/>
        <n v="82443"/>
        <n v="5297"/>
        <n v="66811"/>
        <n v="32882"/>
        <n v="64470"/>
        <n v="59008"/>
        <n v="89488"/>
        <n v="3826"/>
        <n v="59874"/>
        <n v="59720"/>
        <n v="74871"/>
        <n v="31500"/>
        <n v="96060"/>
        <n v="48080"/>
        <n v="3982"/>
        <n v="30540"/>
        <n v="15101"/>
        <n v="29517"/>
        <n v="89317"/>
        <n v="47832"/>
        <n v="39837"/>
        <n v="47119"/>
        <n v="34561"/>
        <n v="15439"/>
        <n v="44116"/>
        <n v="17784"/>
        <n v="12914"/>
        <n v="1692"/>
        <n v="4555"/>
        <n v="19033"/>
        <n v="62675"/>
        <n v="44331"/>
        <n v="41628"/>
        <n v="82486"/>
        <n v="96931"/>
        <n v="63576"/>
        <n v="73504"/>
        <n v="64162"/>
        <n v="49213"/>
        <n v="33404"/>
        <n v="53032"/>
        <n v="86235"/>
        <n v="84052"/>
        <n v="28551"/>
        <n v="57512"/>
        <n v="61535"/>
        <n v="45714"/>
        <n v="30621"/>
        <n v="98684"/>
        <n v="90275"/>
        <n v="80397"/>
        <n v="38846"/>
        <n v="13137"/>
        <n v="23224"/>
        <n v="56847"/>
        <n v="20845"/>
        <n v="59603"/>
        <n v="83679"/>
        <n v="57026"/>
        <n v="84892"/>
        <n v="40254"/>
        <n v="75900"/>
        <n v="89497"/>
        <n v="29291"/>
        <n v="65809"/>
        <n v="66232"/>
        <n v="99841"/>
        <n v="72709"/>
        <n v="39389"/>
        <n v="24060"/>
        <n v="23193"/>
        <n v="22290"/>
        <n v="70104"/>
        <n v="9944"/>
        <n v="60469"/>
        <n v="65309"/>
        <n v="79531"/>
        <n v="11889"/>
        <n v="25079"/>
        <n v="52339"/>
        <n v="52852"/>
        <n v="93659"/>
        <n v="48087"/>
        <n v="64504"/>
        <n v="29390"/>
        <n v="51359"/>
        <n v="65548"/>
        <n v="70502"/>
        <n v="69492"/>
        <n v="83786"/>
        <n v="78379"/>
        <n v="64917"/>
        <n v="33363"/>
        <n v="11467"/>
        <n v="61885"/>
        <n v="64994"/>
        <n v="32875"/>
        <n v="22696"/>
        <n v="88599"/>
        <n v="88997"/>
        <n v="26935"/>
        <n v="22611"/>
        <n v="2178"/>
        <n v="19139"/>
        <n v="27990"/>
        <n v="71405"/>
        <n v="23926"/>
        <n v="31294"/>
        <n v="19938"/>
        <n v="88750"/>
        <n v="96737"/>
        <n v="92288"/>
        <n v="18328"/>
        <n v="22356"/>
        <n v="73880"/>
        <n v="7885"/>
        <n v="52085"/>
        <n v="3140"/>
        <n v="38496"/>
        <n v="48204"/>
        <n v="90494"/>
        <n v="6730"/>
        <n v="97809"/>
        <n v="93304"/>
        <n v="27016"/>
        <n v="38011"/>
        <n v="50689"/>
        <n v="36394"/>
        <n v="38542"/>
        <n v="60813"/>
        <n v="11636"/>
        <n v="24087"/>
        <n v="92390"/>
        <n v="79870"/>
        <n v="95632"/>
        <n v="27923"/>
        <n v="69661"/>
        <n v="63794"/>
        <n v="97048"/>
        <n v="20456"/>
        <n v="21963"/>
        <n v="11613"/>
        <n v="89575"/>
        <n v="22862"/>
        <n v="43011"/>
        <n v="8259"/>
        <n v="38991"/>
        <n v="4086"/>
        <n v="38165"/>
        <n v="61685"/>
        <n v="56999"/>
        <n v="56708"/>
        <n v="25593"/>
        <n v="89761"/>
        <n v="20674"/>
        <n v="8731"/>
        <n v="74107"/>
        <n v="58505"/>
        <n v="72875"/>
        <n v="61511"/>
        <n v="14737"/>
        <n v="74604"/>
        <n v="12869"/>
        <n v="54815"/>
        <n v="9880"/>
        <n v="74038"/>
        <n v="4610"/>
        <n v="92140"/>
        <n v="97104"/>
        <n v="89113"/>
        <n v="46686"/>
        <n v="96989"/>
        <n v="11262"/>
        <n v="1333"/>
        <n v="61577"/>
        <n v="11877"/>
        <n v="82909"/>
        <n v="61662"/>
        <n v="91354"/>
        <n v="69566"/>
        <n v="12521"/>
        <n v="11986"/>
        <n v="36385"/>
        <n v="61918"/>
        <n v="95430"/>
        <n v="66344"/>
        <n v="39273"/>
        <n v="40263"/>
        <n v="54284"/>
        <n v="47128"/>
        <n v="337"/>
        <n v="80904"/>
        <n v="59763"/>
        <n v="98500"/>
        <n v="58138"/>
        <n v="62452"/>
        <n v="20138"/>
        <n v="45231"/>
        <n v="49075"/>
        <n v="98694"/>
        <n v="63664"/>
        <n v="42515"/>
        <n v="6527"/>
        <n v="13667"/>
        <n v="62008"/>
        <n v="29488"/>
        <n v="37615"/>
        <n v="79992"/>
        <n v="6021"/>
        <n v="60311"/>
        <n v="48931"/>
        <n v="62861"/>
        <n v="66685"/>
        <n v="68501"/>
        <n v="74666"/>
        <n v="3591"/>
        <n v="9906"/>
        <n v="92929"/>
        <n v="70053"/>
        <n v="11430"/>
        <n v="13624"/>
        <n v="85214"/>
        <n v="82424"/>
        <n v="27949"/>
        <n v="81294"/>
        <n v="63443"/>
        <n v="92739"/>
        <n v="50822"/>
        <n v="27836"/>
        <n v="84074"/>
        <n v="10891"/>
        <n v="34989"/>
        <n v="93279"/>
        <n v="82738"/>
        <n v="32646"/>
        <n v="34641"/>
        <n v="96636"/>
        <n v="52088"/>
        <n v="57972"/>
        <n v="58276"/>
        <n v="12209"/>
        <n v="70298"/>
        <n v="264"/>
        <n v="95702"/>
        <n v="85408"/>
        <n v="68332"/>
        <n v="5115"/>
        <n v="80812"/>
        <n v="75541"/>
        <n v="53443"/>
        <n v="81236"/>
        <n v="42018"/>
        <n v="62460"/>
        <n v="14091"/>
        <n v="84510"/>
        <n v="70376"/>
        <n v="88701"/>
        <n v="21404"/>
        <n v="88248"/>
        <n v="19638"/>
        <n v="86532"/>
        <n v="91775"/>
        <n v="33267"/>
        <n v="51235"/>
        <n v="76520"/>
        <n v="72234"/>
        <n v="3261"/>
        <n v="5904"/>
        <n v="44176"/>
        <n v="80474"/>
        <n v="61033"/>
        <n v="90584"/>
        <n v="39308"/>
        <n v="4993"/>
        <n v="80983"/>
        <n v="41431"/>
        <n v="94285"/>
        <n v="5048"/>
        <n v="5211"/>
        <n v="23315"/>
        <n v="93433"/>
        <n v="46182"/>
        <n v="36789"/>
        <n v="33209"/>
        <n v="78705"/>
        <n v="5775"/>
        <n v="31417"/>
        <n v="16439"/>
        <n v="55545"/>
        <n v="79601"/>
        <n v="16054"/>
        <n v="90924"/>
        <n v="7924"/>
        <n v="26394"/>
        <n v="48056"/>
        <n v="50828"/>
        <n v="75311"/>
        <n v="95881"/>
        <n v="21466"/>
        <n v="17960"/>
        <n v="58992"/>
        <n v="31396"/>
        <n v="85342"/>
        <n v="29822"/>
        <n v="75652"/>
        <n v="79123"/>
        <n v="89219"/>
        <n v="26086"/>
        <n v="46619"/>
        <n v="75785"/>
        <n v="93693"/>
        <n v="93873"/>
        <n v="389"/>
        <n v="88430"/>
        <n v="88809"/>
        <n v="70271"/>
        <n v="86736"/>
        <n v="58888"/>
        <n v="20918"/>
        <n v="52555"/>
        <n v="29343"/>
        <n v="85820"/>
        <n v="43739"/>
        <n v="39709"/>
        <n v="99122"/>
        <n v="90622"/>
        <n v="11626"/>
        <n v="50896"/>
        <n v="24148"/>
        <n v="46487"/>
        <n v="44468"/>
        <n v="25014"/>
        <n v="76327"/>
        <n v="62659"/>
        <n v="14465"/>
        <n v="31183"/>
        <n v="93387"/>
        <n v="59265"/>
        <n v="45259"/>
        <n v="84263"/>
        <n v="24302"/>
        <n v="35383"/>
        <n v="96105"/>
        <n v="13491"/>
        <n v="6117"/>
        <n v="78012"/>
        <n v="74496"/>
        <n v="49091"/>
        <n v="47911"/>
        <n v="92913"/>
        <n v="84754"/>
        <n v="73981"/>
        <n v="57547"/>
        <n v="97916"/>
        <n v="38787"/>
        <n v="49512"/>
        <n v="25098"/>
        <n v="81285"/>
        <n v="12135"/>
        <n v="53985"/>
        <n v="64603"/>
        <n v="89936"/>
        <n v="19703"/>
        <n v="19604"/>
        <n v="52809"/>
        <n v="37971"/>
        <n v="60930"/>
        <n v="43945"/>
        <n v="37483"/>
        <n v="32410"/>
        <n v="71545"/>
        <n v="97322"/>
        <n v="74771"/>
        <n v="61667"/>
        <n v="32593"/>
        <n v="66894"/>
        <n v="57229"/>
        <n v="40480"/>
        <n v="51881"/>
        <n v="73325"/>
        <n v="76980"/>
        <n v="58064"/>
        <n v="74864"/>
        <n v="47070"/>
        <n v="56817"/>
        <n v="1044"/>
        <n v="39690"/>
        <n v="53035"/>
        <n v="82361"/>
        <n v="47894"/>
        <n v="73324"/>
        <n v="40521"/>
        <n v="48597"/>
        <n v="89123"/>
        <n v="20646"/>
        <n v="95826"/>
        <n v="39345"/>
        <n v="21945"/>
        <n v="34856"/>
        <n v="12280"/>
        <n v="29319"/>
        <n v="75405"/>
        <n v="14517"/>
        <n v="50304"/>
        <n v="80770"/>
        <n v="22931"/>
        <n v="99548"/>
        <n v="52832"/>
        <n v="824"/>
        <n v="50334"/>
        <n v="39896"/>
        <n v="82016"/>
        <n v="17271"/>
        <n v="94619"/>
        <n v="56261"/>
        <n v="66933"/>
        <n v="93375"/>
        <n v="35707"/>
        <n v="71467"/>
        <n v="47933"/>
        <n v="14984"/>
        <n v="29204"/>
        <n v="51987"/>
        <n v="38342"/>
        <n v="6311"/>
        <n v="37322"/>
        <n v="75795"/>
        <n v="3512"/>
        <n v="28921"/>
        <n v="20079"/>
        <n v="17290"/>
        <n v="14042"/>
        <n v="12136"/>
        <n v="13728"/>
        <n v="53745"/>
        <n v="49988"/>
        <n v="16147"/>
        <n v="96013"/>
        <n v="85608"/>
        <n v="75282"/>
        <n v="48619"/>
        <n v="59529"/>
        <n v="65889"/>
        <n v="85716"/>
        <n v="18138"/>
        <n v="34363"/>
        <n v="82502"/>
        <n v="54169"/>
        <n v="85353"/>
        <n v="35231"/>
        <n v="32307"/>
        <n v="19002"/>
        <n v="34392"/>
        <n v="97184"/>
        <n v="53220"/>
        <n v="4525"/>
        <n v="68606"/>
        <n v="42911"/>
        <n v="99003"/>
        <n v="75696"/>
        <n v="41313"/>
        <n v="6664"/>
        <n v="91294"/>
        <n v="55737"/>
        <n v="64117"/>
        <n v="94224"/>
        <n v="15977"/>
        <n v="30081"/>
        <n v="26242"/>
        <n v="40015"/>
        <n v="59034"/>
        <n v="29452"/>
        <n v="30030"/>
        <n v="48657"/>
        <n v="4164"/>
        <n v="4523"/>
        <n v="59939"/>
        <n v="59591"/>
        <n v="38865"/>
        <n v="94680"/>
        <n v="12"/>
        <n v="71625"/>
        <n v="40333"/>
        <n v="76788"/>
        <n v="71019"/>
        <n v="40064"/>
        <n v="56802"/>
        <n v="9761"/>
        <n v="9365"/>
        <n v="34108"/>
        <n v="72505"/>
        <n v="56832"/>
        <n v="69490"/>
        <n v="18495"/>
        <n v="10858"/>
        <n v="76780"/>
        <n v="42683"/>
        <n v="62935"/>
        <n v="61924"/>
        <n v="45560"/>
        <n v="84578"/>
        <n v="52360"/>
        <n v="83873"/>
        <n v="62483"/>
        <n v="27437"/>
        <n v="58000"/>
        <n v="25870"/>
        <n v="60241"/>
        <n v="58757"/>
        <n v="50429"/>
        <n v="24202"/>
        <n v="90530"/>
        <n v="81561"/>
        <n v="68590"/>
        <n v="95955"/>
        <n v="56691"/>
        <n v="75201"/>
        <n v="48955"/>
        <n v="61058"/>
        <n v="99265"/>
        <n v="42933"/>
        <n v="24494"/>
        <n v="76079"/>
        <n v="3043"/>
        <n v="2738"/>
        <n v="15384"/>
        <n v="23350"/>
        <n v="59767"/>
        <n v="34183"/>
        <n v="57208"/>
        <n v="10359"/>
        <n v="5674"/>
        <n v="85075"/>
        <n v="50338"/>
        <n v="7492"/>
        <n v="21315"/>
        <n v="83172"/>
        <n v="8927"/>
        <n v="83314"/>
        <n v="80523"/>
        <n v="92387"/>
        <n v="27872"/>
        <n v="55263"/>
        <n v="90455"/>
        <n v="61240"/>
        <n v="24503"/>
        <n v="30060"/>
        <n v="77435"/>
        <n v="60898"/>
        <n v="55517"/>
        <n v="71908"/>
        <n v="80378"/>
        <n v="68534"/>
        <n v="85131"/>
        <n v="85464"/>
        <n v="83111"/>
        <n v="72140"/>
        <n v="35215"/>
        <n v="48284"/>
        <n v="87662"/>
        <n v="46272"/>
        <n v="34626"/>
        <n v="89619"/>
        <n v="14837"/>
        <n v="5667"/>
        <n v="44789"/>
        <n v="83974"/>
        <n v="91420"/>
        <n v="11628"/>
        <n v="6450"/>
        <n v="19944"/>
        <n v="90676"/>
        <n v="93182"/>
        <n v="31487"/>
        <n v="23616"/>
        <n v="5616"/>
        <n v="71710"/>
        <n v="45448"/>
        <n v="41773"/>
        <n v="59944"/>
        <n v="71237"/>
        <n v="47402"/>
        <n v="2402"/>
        <n v="40898"/>
        <n v="76058"/>
        <n v="1889"/>
        <n v="45436"/>
        <n v="43407"/>
        <n v="94333"/>
        <n v="97241"/>
        <n v="228"/>
        <n v="57973"/>
        <n v="99216"/>
        <n v="86764"/>
        <n v="43682"/>
        <n v="62290"/>
        <n v="50688"/>
        <n v="7002"/>
        <n v="44921"/>
        <n v="9588"/>
        <n v="64443"/>
        <n v="8736"/>
        <n v="41669"/>
        <n v="38226"/>
        <n v="74598"/>
        <n v="55452"/>
        <n v="99731"/>
        <n v="96192"/>
        <n v="37571"/>
        <n v="9673"/>
        <n v="79275"/>
        <n v="44589"/>
        <n v="87049"/>
        <n v="44984"/>
        <n v="6402"/>
        <n v="71145"/>
        <n v="95340"/>
        <n v="57207"/>
        <n v="40201"/>
        <n v="43193"/>
        <n v="25989"/>
        <n v="23816"/>
        <n v="18553"/>
        <n v="25527"/>
        <n v="40276"/>
        <n v="46117"/>
        <n v="94740"/>
        <n v="67263"/>
        <n v="91004"/>
        <n v="54051"/>
        <n v="65914"/>
        <n v="96736"/>
        <n v="47309"/>
        <n v="40450"/>
        <n v="61410"/>
        <n v="69043"/>
        <n v="75480"/>
        <n v="10128"/>
        <n v="44887"/>
        <n v="75466"/>
        <n v="35251"/>
        <n v="77715"/>
        <n v="23550"/>
        <n v="8725"/>
        <n v="13937"/>
        <n v="26650"/>
        <n v="64365"/>
        <n v="93434"/>
        <n v="6766"/>
        <n v="80733"/>
        <n v="21768"/>
        <n v="10111"/>
        <n v="9818"/>
        <n v="86864"/>
        <n v="16152"/>
        <n v="44863"/>
        <n v="60960"/>
        <n v="89580"/>
        <n v="6193"/>
        <n v="3927"/>
        <n v="34688"/>
        <n v="89009"/>
        <n v="4354"/>
        <n v="31085"/>
        <n v="91164"/>
        <n v="72880"/>
        <n v="13909"/>
        <n v="75601"/>
        <n v="57215"/>
        <n v="6418"/>
        <n v="74356"/>
        <n v="85094"/>
        <n v="90809"/>
        <n v="81469"/>
        <n v="1025"/>
        <n v="26168"/>
        <n v="20022"/>
        <n v="90076"/>
        <n v="74894"/>
        <n v="99794"/>
        <n v="61420"/>
        <n v="45217"/>
        <n v="11865"/>
        <n v="42483"/>
        <n v="99269"/>
        <n v="63077"/>
        <n v="27415"/>
        <n v="27819"/>
        <n v="38489"/>
        <n v="28676"/>
        <n v="30462"/>
        <n v="43553"/>
        <n v="47346"/>
        <n v="25839"/>
        <n v="8390"/>
        <n v="64028"/>
        <n v="71934"/>
        <n v="15549"/>
        <n v="77790"/>
        <n v="23523"/>
        <n v="69148"/>
        <n v="63469"/>
        <n v="52991"/>
        <n v="50483"/>
        <n v="89443"/>
        <n v="4351"/>
        <n v="10024"/>
        <n v="86477"/>
        <n v="92148"/>
        <n v="90939"/>
        <n v="3825"/>
        <n v="94013"/>
        <n v="17440"/>
        <n v="70810"/>
        <n v="33283"/>
        <n v="13941"/>
        <n v="28999"/>
        <n v="76245"/>
        <n v="68482"/>
        <n v="7352"/>
        <n v="81045"/>
        <n v="46452"/>
        <n v="11951"/>
        <n v="10408"/>
        <n v="94532"/>
        <n v="85920"/>
        <n v="20430"/>
        <n v="89216"/>
        <n v="25125"/>
        <n v="51317"/>
        <n v="43212"/>
        <n v="12819"/>
        <n v="55142"/>
        <n v="74409"/>
        <n v="6657"/>
        <n v="72654"/>
        <n v="42772"/>
        <n v="80038"/>
        <n v="61572"/>
        <n v="93933"/>
        <n v="99109"/>
        <n v="37391"/>
        <n v="80372"/>
        <n v="29664"/>
        <n v="84852"/>
        <n v="37174"/>
        <n v="84973"/>
        <n v="4125"/>
        <n v="74449"/>
        <n v="86941"/>
        <n v="46800"/>
        <n v="10892"/>
        <n v="196"/>
        <n v="93801"/>
        <n v="4945"/>
        <n v="80101"/>
        <n v="54893"/>
        <n v="15158"/>
        <n v="34674"/>
        <n v="20969"/>
        <n v="92259"/>
        <n v="86180"/>
        <n v="36395"/>
        <n v="93957"/>
        <n v="98385"/>
        <n v="64012"/>
        <n v="87135"/>
        <n v="10738"/>
        <n v="27267"/>
        <n v="28043"/>
        <n v="47537"/>
        <n v="113"/>
        <n v="95156"/>
        <n v="80683"/>
        <n v="81426"/>
        <n v="25904"/>
        <n v="40486"/>
        <n v="22738"/>
        <n v="39421"/>
        <n v="8409"/>
        <n v="64703"/>
        <n v="7144"/>
        <n v="19777"/>
        <n v="31318"/>
        <n v="29827"/>
        <n v="93386"/>
        <n v="21540"/>
        <n v="1800"/>
        <n v="4834"/>
        <n v="50958"/>
        <n v="58642"/>
        <n v="40926"/>
        <n v="53959"/>
        <n v="92808"/>
        <n v="70916"/>
        <n v="83838"/>
        <n v="6130"/>
        <n v="67893"/>
        <n v="18781"/>
        <n v="30469"/>
        <n v="88838"/>
        <n v="47033"/>
        <n v="71806"/>
        <n v="70517"/>
        <n v="42097"/>
        <n v="4096"/>
        <n v="74363"/>
        <n v="35488"/>
        <n v="76419"/>
        <n v="24099"/>
        <n v="32739"/>
        <n v="13001"/>
        <n v="61963"/>
        <n v="22739"/>
        <n v="12388"/>
        <n v="73903"/>
        <n v="93955"/>
        <n v="37381"/>
        <n v="44678"/>
        <n v="42879"/>
        <n v="78153"/>
        <n v="70625"/>
        <n v="76929"/>
        <n v="29507"/>
        <n v="30421"/>
        <n v="41334"/>
        <n v="52158"/>
        <n v="92319"/>
        <n v="1953"/>
        <n v="87082"/>
        <n v="28144"/>
        <n v="65656"/>
        <n v="2394"/>
        <n v="85489"/>
        <n v="86807"/>
        <n v="1764"/>
        <n v="50603"/>
        <n v="2053"/>
        <n v="90215"/>
        <n v="77039"/>
        <n v="24715"/>
        <n v="33045"/>
        <n v="52228"/>
        <n v="80882"/>
        <n v="35480"/>
        <n v="67895"/>
        <n v="12930"/>
        <n v="37407"/>
        <n v="1060"/>
        <n v="71106"/>
        <n v="34017"/>
        <n v="34029"/>
        <n v="77958"/>
        <n v="82234"/>
        <n v="83521"/>
        <n v="77975"/>
        <n v="99718"/>
        <n v="6842"/>
        <n v="57855"/>
        <n v="11561"/>
        <n v="79133"/>
        <n v="46252"/>
        <n v="15974"/>
        <n v="5469"/>
        <n v="39235"/>
        <n v="84762"/>
        <n v="69427"/>
        <n v="85837"/>
        <n v="51395"/>
        <n v="11755"/>
        <n v="45820"/>
        <n v="92918"/>
        <n v="26860"/>
        <n v="64712"/>
        <n v="75992"/>
        <n v="67733"/>
        <n v="48044"/>
        <n v="27230"/>
        <n v="2415"/>
        <n v="41198"/>
        <n v="74277"/>
        <n v="2102"/>
        <n v="11734"/>
        <n v="61176"/>
        <n v="1741"/>
        <n v="55791"/>
        <n v="10412"/>
        <n v="95740"/>
        <n v="12941"/>
        <n v="39343"/>
        <n v="73631"/>
        <n v="83569"/>
        <n v="2607"/>
        <n v="37819"/>
        <n v="27960"/>
        <n v="84784"/>
        <n v="48301"/>
        <n v="67930"/>
        <n v="91461"/>
        <n v="89975"/>
        <n v="7983"/>
        <n v="89036"/>
        <n v="40544"/>
        <n v="25200"/>
        <n v="85962"/>
        <n v="53554"/>
        <n v="74247"/>
        <n v="94722"/>
        <n v="15840"/>
        <n v="8093"/>
        <n v="91209"/>
        <n v="51455"/>
        <n v="46136"/>
        <n v="54167"/>
        <n v="32137"/>
        <n v="21148"/>
        <n v="28132"/>
        <n v="17252"/>
        <n v="6045"/>
        <n v="6926"/>
        <n v="83703"/>
        <n v="160"/>
        <n v="95925"/>
        <n v="85504"/>
        <n v="80156"/>
        <n v="32983"/>
        <n v="7698"/>
        <n v="17902"/>
        <n v="54781"/>
        <n v="92811"/>
        <n v="64839"/>
        <n v="60913"/>
        <n v="43348"/>
        <n v="12581"/>
        <n v="10630"/>
        <n v="41481"/>
        <n v="80151"/>
        <n v="63708"/>
        <n v="49318"/>
        <n v="56168"/>
        <n v="1041"/>
        <n v="71574"/>
        <n v="65341"/>
        <n v="86599"/>
        <n v="95721"/>
        <n v="91727"/>
        <n v="45941"/>
        <n v="25224"/>
        <n v="75322"/>
        <n v="38581"/>
        <n v="81345"/>
        <n v="25947"/>
        <n v="18555"/>
        <n v="23260"/>
        <n v="74456"/>
        <n v="50417"/>
        <n v="22359"/>
        <n v="25786"/>
        <n v="86666"/>
        <n v="30200"/>
        <n v="98547"/>
        <n v="17314"/>
        <n v="30793"/>
        <n v="48721"/>
        <n v="85054"/>
        <n v="93752"/>
        <n v="57425"/>
        <n v="24232"/>
        <n v="19813"/>
        <n v="12797"/>
        <n v="32892"/>
        <n v="5719"/>
        <n v="45445"/>
        <n v="23517"/>
        <n v="79450"/>
        <n v="58999"/>
        <n v="95761"/>
        <n v="9605"/>
        <n v="27652"/>
        <n v="43538"/>
        <n v="14847"/>
        <n v="54272"/>
        <n v="14966"/>
        <n v="65534"/>
        <n v="84902"/>
        <n v="48724"/>
        <n v="72670"/>
        <n v="42550"/>
        <n v="35150"/>
        <n v="30679"/>
        <n v="57099"/>
        <n v="94017"/>
        <n v="41634"/>
        <n v="86678"/>
        <n v="88963"/>
        <n v="82710"/>
        <n v="69494"/>
        <n v="13005"/>
        <n v="5545"/>
        <n v="20099"/>
        <n v="20406"/>
        <n v="82659"/>
        <n v="8541"/>
        <n v="8344"/>
        <n v="55421"/>
        <n v="99136"/>
        <n v="35451"/>
        <n v="45658"/>
        <n v="80666"/>
        <n v="8964"/>
        <n v="11819"/>
        <n v="62307"/>
        <n v="8401"/>
        <n v="21707"/>
        <n v="41419"/>
        <n v="90545"/>
        <n v="47299"/>
        <n v="38984"/>
        <n v="83084"/>
        <n v="86186"/>
        <n v="2981"/>
        <n v="22221"/>
        <n v="83151"/>
        <n v="17328"/>
        <n v="74265"/>
        <n v="86746"/>
        <n v="64530"/>
        <n v="35560"/>
        <n v="58557"/>
        <n v="91897"/>
        <n v="46145"/>
        <n v="88717"/>
        <n v="18493"/>
        <n v="75300"/>
        <n v="64610"/>
        <n v="29317"/>
        <n v="44221"/>
        <n v="51607"/>
        <n v="4773"/>
        <n v="81607"/>
        <n v="17229"/>
        <n v="92645"/>
        <n v="17755"/>
        <n v="96258"/>
        <n v="93102"/>
        <n v="22001"/>
        <n v="70244"/>
        <n v="89387"/>
        <n v="41132"/>
        <n v="48891"/>
        <n v="74538"/>
        <n v="89807"/>
        <n v="91067"/>
        <n v="35146"/>
        <n v="33700"/>
        <n v="96799"/>
        <n v="32938"/>
        <n v="57861"/>
        <n v="65480"/>
        <n v="78523"/>
        <n v="93028"/>
        <n v="20673"/>
        <n v="98076"/>
        <n v="78796"/>
        <n v="72954"/>
        <n v="35814"/>
        <n v="87277"/>
        <n v="93104"/>
        <n v="89590"/>
        <n v="74778"/>
        <n v="8426"/>
        <n v="27245"/>
        <n v="87180"/>
        <n v="9070"/>
        <n v="64455"/>
        <n v="89055"/>
        <n v="91672"/>
        <n v="80988"/>
        <n v="14780"/>
        <n v="11736"/>
        <n v="5564"/>
        <n v="17805"/>
        <n v="56671"/>
        <n v="15660"/>
        <n v="60860"/>
        <n v="62270"/>
        <n v="68830"/>
        <n v="90668"/>
        <n v="25106"/>
        <n v="10694"/>
        <n v="46315"/>
        <n v="70522"/>
        <n v="56408"/>
        <n v="43848"/>
        <n v="86488"/>
        <n v="21530"/>
        <n v="32859"/>
        <n v="67744"/>
        <n v="89145"/>
        <n v="5693"/>
        <n v="46483"/>
        <n v="49229"/>
        <n v="11485"/>
        <n v="54539"/>
        <n v="21519"/>
        <n v="65917"/>
        <n v="67485"/>
        <n v="16446"/>
        <n v="84133"/>
        <n v="37192"/>
        <n v="64252"/>
        <n v="86559"/>
        <n v="8463"/>
        <n v="69318"/>
        <n v="74503"/>
        <n v="76289"/>
        <n v="40053"/>
        <n v="40666"/>
        <n v="30035"/>
        <n v="69108"/>
        <n v="30137"/>
        <n v="18333"/>
        <n v="88609"/>
        <n v="80789"/>
        <n v="52127"/>
        <n v="32098"/>
        <n v="98781"/>
        <n v="16123"/>
        <n v="41158"/>
        <n v="20623"/>
        <n v="52235"/>
        <n v="2481"/>
        <n v="79813"/>
        <n v="1057"/>
        <n v="9349"/>
        <n v="29821"/>
        <n v="59791"/>
        <n v="51958"/>
        <n v="34238"/>
        <n v="77816"/>
        <n v="40351"/>
        <n v="53828"/>
        <n v="76984"/>
        <n v="57302"/>
        <n v="9123"/>
        <n v="21329"/>
        <n v="42043"/>
        <n v="36374"/>
        <n v="27634"/>
        <n v="77327"/>
        <n v="53287"/>
        <n v="61179"/>
        <n v="51246"/>
        <n v="98200"/>
        <n v="6183"/>
        <n v="54013"/>
        <n v="58094"/>
        <n v="6922"/>
        <n v="9031"/>
        <n v="97708"/>
        <n v="94426"/>
        <n v="50408"/>
        <n v="3779"/>
        <n v="67524"/>
        <n v="33675"/>
        <n v="11575"/>
        <n v="21705"/>
        <n v="95899"/>
        <n v="56404"/>
        <n v="32514"/>
        <n v="52000"/>
        <n v="4362"/>
        <n v="32473"/>
        <n v="42020"/>
        <n v="21233"/>
        <n v="28509"/>
        <n v="11717"/>
        <n v="1962"/>
        <n v="73404"/>
        <n v="2236"/>
        <n v="91954"/>
        <n v="17258"/>
        <n v="49756"/>
        <n v="42463"/>
        <n v="63805"/>
        <n v="82746"/>
        <n v="1306"/>
        <n v="71026"/>
        <n v="68908"/>
        <n v="76845"/>
        <n v="72322"/>
        <n v="65126"/>
        <n v="51963"/>
        <n v="83081"/>
        <n v="32208"/>
        <n v="19425"/>
        <n v="6677"/>
        <n v="16713"/>
        <n v="56237"/>
        <n v="40367"/>
        <n v="80680"/>
        <n v="63361"/>
        <n v="91691"/>
        <n v="90135"/>
        <n v="75132"/>
        <n v="48584"/>
        <n v="39483"/>
        <n v="60383"/>
        <n v="17768"/>
        <n v="93131"/>
        <n v="36256"/>
        <n v="42071"/>
        <n v="81006"/>
        <n v="53535"/>
        <n v="98865"/>
        <n v="6609"/>
        <n v="76388"/>
        <n v="69545"/>
        <n v="75149"/>
        <n v="21181"/>
        <n v="72510"/>
        <n v="80679"/>
        <n v="52670"/>
        <n v="21922"/>
        <n v="55568"/>
        <n v="94994"/>
        <n v="94644"/>
        <n v="93232"/>
        <n v="85780"/>
        <n v="20153"/>
        <n v="58797"/>
        <n v="94363"/>
        <n v="22243"/>
        <n v="77707"/>
        <n v="88464"/>
        <n v="35053"/>
        <n v="9397"/>
        <n v="85190"/>
        <n v="36350"/>
        <n v="32211"/>
        <n v="69343"/>
        <n v="16924"/>
        <n v="24120"/>
        <n v="15847"/>
        <n v="11573"/>
        <n v="77552"/>
        <n v="72180"/>
        <n v="59803"/>
        <n v="64740"/>
        <n v="53460"/>
        <n v="49902"/>
        <n v="19870"/>
        <n v="90346"/>
        <n v="25128"/>
        <n v="8118"/>
        <n v="92668"/>
        <n v="78140"/>
        <n v="9562"/>
        <n v="66819"/>
        <n v="28710"/>
        <n v="55599"/>
        <n v="46670"/>
        <n v="92331"/>
        <n v="95565"/>
        <n v="1268"/>
        <n v="59457"/>
        <n v="25778"/>
        <n v="52771"/>
        <n v="37686"/>
        <n v="56940"/>
        <n v="69188"/>
        <n v="58831"/>
        <n v="3314"/>
        <n v="35934"/>
        <n v="92063"/>
        <n v="49460"/>
        <n v="84135"/>
        <n v="18789"/>
        <n v="78878"/>
        <n v="94450"/>
        <n v="43759"/>
        <n v="6252"/>
        <n v="52431"/>
        <n v="80133"/>
        <n v="38065"/>
        <n v="4668"/>
        <n v="7004"/>
        <n v="36669"/>
        <n v="34696"/>
        <n v="45554"/>
        <n v="91557"/>
        <n v="1"/>
        <n v="11424"/>
        <n v="99139"/>
        <n v="67271"/>
        <n v="84581"/>
        <n v="95543"/>
        <n v="22178"/>
        <n v="56774"/>
        <n v="15225"/>
        <n v="75901"/>
        <n v="25889"/>
        <n v="38429"/>
        <n v="33842"/>
        <n v="44534"/>
        <n v="34101"/>
        <n v="98839"/>
        <n v="81640"/>
        <n v="61888"/>
        <n v="11846"/>
        <n v="73452"/>
        <n v="55974"/>
        <n v="63136"/>
        <n v="92427"/>
        <n v="48919"/>
        <n v="27098"/>
        <n v="85514"/>
        <n v="66941"/>
        <n v="74072"/>
        <n v="8767"/>
        <n v="59306"/>
        <n v="18935"/>
        <n v="86476"/>
        <n v="23865"/>
        <n v="77477"/>
        <n v="81771"/>
        <n v="50050"/>
        <n v="12587"/>
        <n v="54333"/>
        <n v="93774"/>
        <n v="92863"/>
        <n v="92359"/>
        <n v="61805"/>
        <n v="89124"/>
        <n v="16059"/>
        <n v="69406"/>
        <n v="57342"/>
        <n v="26177"/>
        <n v="95610"/>
        <n v="38433"/>
        <n v="94835"/>
        <n v="46415"/>
        <n v="59139"/>
        <n v="29077"/>
        <n v="54437"/>
        <n v="58466"/>
        <n v="9795"/>
        <n v="45550"/>
        <n v="23498"/>
        <n v="90832"/>
        <n v="58633"/>
        <n v="66542"/>
        <n v="25400"/>
        <n v="34047"/>
        <n v="44489"/>
        <n v="25152"/>
        <n v="75072"/>
        <n v="29325"/>
        <n v="66242"/>
        <n v="79070"/>
        <n v="74625"/>
        <n v="77893"/>
        <n v="29207"/>
        <n v="78929"/>
        <n v="64106"/>
        <n v="80973"/>
        <n v="86796"/>
        <n v="73744"/>
        <n v="32043"/>
        <n v="851"/>
        <n v="78300"/>
        <n v="10054"/>
        <n v="39455"/>
        <n v="56139"/>
        <n v="29216"/>
        <n v="62247"/>
        <n v="5846"/>
        <n v="65753"/>
        <n v="33634"/>
        <n v="39788"/>
        <n v="65509"/>
        <n v="56644"/>
        <n v="70150"/>
        <n v="33257"/>
        <n v="9124"/>
        <n v="32206"/>
        <n v="11888"/>
        <n v="21272"/>
        <n v="70511"/>
        <n v="39437"/>
        <n v="80305"/>
        <n v="97721"/>
        <n v="85424"/>
        <n v="90117"/>
        <n v="85936"/>
        <n v="49469"/>
        <n v="24435"/>
        <n v="75575"/>
        <n v="45481"/>
        <n v="68619"/>
        <n v="5152"/>
        <n v="98464"/>
        <n v="88462"/>
        <n v="88287"/>
        <n v="39233"/>
        <n v="50147"/>
        <n v="35076"/>
        <n v="50760"/>
        <n v="62079"/>
        <n v="92578"/>
        <n v="32060"/>
        <n v="94731"/>
        <n v="98746"/>
        <n v="36143"/>
        <n v="79068"/>
        <n v="15568"/>
        <n v="97154"/>
        <n v="76208"/>
        <n v="33733"/>
        <n v="37984"/>
        <n v="94506"/>
        <n v="19209"/>
        <n v="87164"/>
        <n v="5699"/>
        <n v="29203"/>
        <n v="46212"/>
        <n v="9577"/>
        <n v="6429"/>
        <n v="44647"/>
        <n v="71627"/>
        <n v="29420"/>
        <n v="98756"/>
        <n v="87182"/>
        <n v="26337"/>
        <n v="93229"/>
        <n v="95529"/>
        <n v="64791"/>
        <n v="33520"/>
        <n v="28841"/>
        <n v="44942"/>
        <n v="51927"/>
        <n v="57681"/>
        <n v="6359"/>
        <n v="72786"/>
        <n v="64060"/>
        <n v="10396"/>
        <n v="17392"/>
        <n v="60561"/>
        <n v="97548"/>
        <n v="84215"/>
        <n v="99523"/>
        <n v="12534"/>
        <n v="72445"/>
        <n v="43567"/>
        <n v="32903"/>
        <n v="74071"/>
        <n v="73022"/>
        <n v="62573"/>
        <n v="72944"/>
        <n v="91238"/>
        <n v="93514"/>
        <n v="19001"/>
        <n v="38023"/>
        <n v="14178"/>
        <n v="1907"/>
        <n v="24807"/>
        <n v="67746"/>
        <n v="13080"/>
        <n v="317"/>
        <n v="28573"/>
        <n v="65704"/>
        <n v="47233"/>
        <n v="34343"/>
        <n v="97391"/>
        <n v="39656"/>
        <n v="6844"/>
        <n v="38422"/>
        <n v="41568"/>
        <n v="50083"/>
        <n v="14011"/>
        <n v="54122"/>
        <n v="24888"/>
        <n v="89613"/>
        <n v="64219"/>
        <n v="47388"/>
        <n v="46930"/>
        <n v="70790"/>
        <n v="25494"/>
        <n v="56299"/>
        <n v="89984"/>
        <n v="42568"/>
        <n v="37358"/>
        <n v="72960"/>
        <n v="76864"/>
        <n v="12187"/>
        <n v="86550"/>
        <n v="79598"/>
        <n v="89911"/>
        <n v="41842"/>
        <n v="60264"/>
        <n v="16275"/>
        <n v="48551"/>
        <n v="65111"/>
        <n v="50854"/>
        <n v="15165"/>
        <n v="3234"/>
        <n v="25145"/>
        <n v="47401"/>
        <n v="9685"/>
        <n v="26110"/>
        <n v="37805"/>
        <n v="83308"/>
        <n v="35426"/>
        <n v="26228"/>
        <n v="17363"/>
        <n v="44813"/>
        <n v="19237"/>
        <n v="28345"/>
        <n v="49116"/>
        <n v="37123"/>
        <n v="24728"/>
        <n v="28082"/>
        <n v="44255"/>
        <n v="81346"/>
        <n v="65168"/>
        <n v="92329"/>
        <n v="45603"/>
        <n v="10826"/>
        <n v="11771"/>
        <n v="73874"/>
        <n v="86672"/>
        <n v="77189"/>
        <n v="54868"/>
        <n v="80784"/>
        <n v="28530"/>
        <n v="17214"/>
        <n v="83085"/>
        <n v="80012"/>
        <n v="69973"/>
        <n v="79106"/>
        <n v="79899"/>
        <n v="47406"/>
        <n v="50137"/>
        <n v="56624"/>
        <n v="19760"/>
        <n v="88606"/>
        <n v="67075"/>
        <n v="72534"/>
        <n v="9619"/>
        <n v="57020"/>
        <n v="53278"/>
        <n v="10643"/>
        <n v="51733"/>
        <n v="45940"/>
        <n v="53370"/>
        <n v="34651"/>
        <n v="36214"/>
        <n v="56157"/>
        <n v="55795"/>
        <n v="98047"/>
        <n v="47989"/>
        <n v="87308"/>
        <n v="36033"/>
        <n v="4349"/>
        <n v="79366"/>
        <n v="81520"/>
        <n v="56934"/>
        <n v="26615"/>
        <n v="49395"/>
        <n v="45501"/>
        <n v="97203"/>
        <n v="95298"/>
        <n v="2383"/>
        <n v="99447"/>
        <n v="21517"/>
        <n v="43841"/>
        <n v="80285"/>
        <n v="48339"/>
        <n v="8192"/>
        <n v="89831"/>
        <n v="91028"/>
        <n v="5425"/>
        <n v="41505"/>
        <n v="25492"/>
        <n v="6285"/>
        <n v="62479"/>
        <n v="66759"/>
        <n v="67722"/>
        <n v="267"/>
        <n v="1854"/>
        <n v="98919"/>
        <n v="87971"/>
        <n v="40713"/>
        <n v="35615"/>
        <n v="15934"/>
        <n v="55492"/>
        <n v="16564"/>
        <n v="21600"/>
        <n v="17528"/>
        <n v="94800"/>
        <n v="29228"/>
        <n v="9316"/>
        <n v="82742"/>
        <n v="86491"/>
        <n v="51744"/>
        <n v="95836"/>
        <n v="68062"/>
        <n v="30599"/>
        <n v="86777"/>
        <n v="72953"/>
        <n v="34322"/>
        <n v="30622"/>
        <n v="93365"/>
        <n v="10"/>
        <n v="606"/>
        <n v="8959"/>
        <n v="5042"/>
        <n v="87811"/>
        <n v="88885"/>
        <n v="97459"/>
        <n v="20496"/>
        <n v="66618"/>
        <n v="66220"/>
        <n v="13242"/>
        <n v="97950"/>
        <n v="55337"/>
        <n v="1500"/>
        <n v="46965"/>
        <n v="18424"/>
        <n v="41107"/>
        <n v="62248"/>
        <n v="53861"/>
        <n v="90677"/>
        <n v="58052"/>
        <n v="6525"/>
        <n v="12000"/>
        <n v="2987"/>
        <n v="11598"/>
        <n v="87412"/>
        <n v="62098"/>
        <n v="53695"/>
        <n v="8176"/>
        <n v="75008"/>
        <n v="34880"/>
        <n v="93169"/>
        <n v="47902"/>
        <n v="41559"/>
        <n v="35491"/>
        <n v="11687"/>
        <n v="12240"/>
        <n v="29589"/>
        <n v="96511"/>
        <n v="90572"/>
        <n v="98220"/>
        <n v="90714"/>
        <n v="44244"/>
        <n v="20322"/>
        <n v="48685"/>
        <n v="12929"/>
        <n v="14198"/>
        <n v="65739"/>
        <n v="87720"/>
        <n v="12486"/>
        <n v="23528"/>
        <n v="61946"/>
        <n v="65718"/>
        <n v="43573"/>
        <n v="62625"/>
        <n v="19374"/>
        <n v="85001"/>
        <n v="71761"/>
        <n v="61093"/>
        <n v="42444"/>
        <n v="87749"/>
        <n v="21054"/>
        <n v="92951"/>
        <n v="68208"/>
        <n v="69762"/>
        <n v="7748"/>
        <n v="30563"/>
        <n v="27329"/>
        <n v="1499"/>
        <n v="43476"/>
        <n v="75484"/>
        <n v="19724"/>
        <n v="7998"/>
        <n v="5607"/>
        <n v="44631"/>
        <n v="38176"/>
        <n v="95224"/>
        <n v="26217"/>
        <n v="1674"/>
        <n v="53191"/>
        <n v="98540"/>
        <n v="16559"/>
        <n v="9086"/>
        <n v="43720"/>
        <n v="66430"/>
        <n v="74091"/>
        <n v="30102"/>
        <n v="91741"/>
        <n v="33325"/>
        <n v="23698"/>
        <n v="92414"/>
        <n v="64152"/>
        <n v="18364"/>
        <n v="4211"/>
        <n v="66399"/>
        <n v="83949"/>
        <n v="4655"/>
        <n v="54952"/>
        <n v="20135"/>
        <n v="79675"/>
        <n v="93144"/>
        <n v="55003"/>
        <n v="60338"/>
        <n v="94274"/>
        <n v="15146"/>
        <n v="22235"/>
        <n v="31698"/>
        <n v="24881"/>
        <n v="88760"/>
        <n v="33216"/>
        <n v="38028"/>
        <n v="27762"/>
        <n v="96242"/>
        <n v="8640"/>
        <n v="1371"/>
        <n v="55004"/>
        <n v="50579"/>
        <n v="96422"/>
        <n v="24493"/>
        <n v="41464"/>
        <n v="20390"/>
        <n v="46959"/>
        <n v="71269"/>
        <n v="36554"/>
        <n v="66533"/>
        <n v="86241"/>
        <n v="19878"/>
        <n v="19783"/>
        <n v="26003"/>
        <n v="28543"/>
        <n v="73682"/>
        <n v="81347"/>
        <n v="52719"/>
        <n v="75055"/>
        <n v="88936"/>
        <n v="25414"/>
        <n v="16869"/>
        <n v="89117"/>
        <n v="9885"/>
        <n v="53886"/>
        <n v="91681"/>
        <n v="95893"/>
        <n v="69924"/>
        <n v="19767"/>
        <n v="6587"/>
        <n v="28559"/>
        <n v="93394"/>
        <n v="75088"/>
        <n v="96069"/>
        <n v="24291"/>
        <n v="12626"/>
        <n v="39536"/>
        <n v="56605"/>
        <n v="15687"/>
        <n v="28952"/>
        <n v="82867"/>
        <n v="14654"/>
        <n v="40701"/>
        <n v="82856"/>
        <n v="40989"/>
        <n v="29962"/>
        <n v="66437"/>
        <n v="84314"/>
        <n v="67295"/>
        <n v="5803"/>
        <n v="51392"/>
        <n v="90910"/>
        <n v="69111"/>
        <n v="79033"/>
        <n v="82291"/>
        <n v="61413"/>
        <n v="70651"/>
        <n v="91927"/>
        <n v="69624"/>
        <n v="49784"/>
        <n v="99496"/>
        <n v="9768"/>
        <n v="61329"/>
        <n v="52449"/>
        <n v="75355"/>
        <n v="4124"/>
        <n v="51039"/>
        <n v="45053"/>
        <n v="42835"/>
        <n v="58716"/>
        <n v="66564"/>
        <n v="45495"/>
        <n v="7813"/>
        <n v="66630"/>
        <n v="83381"/>
        <n v="48837"/>
        <n v="59322"/>
        <n v="63899"/>
        <n v="63896"/>
        <n v="23183"/>
        <n v="98014"/>
        <n v="27012"/>
        <n v="57835"/>
        <n v="60291"/>
        <n v="15498"/>
        <n v="58419"/>
        <n v="55546"/>
        <n v="63774"/>
        <n v="26832"/>
        <n v="48208"/>
        <n v="82365"/>
        <n v="64560"/>
        <n v="25854"/>
        <n v="72375"/>
        <n v="56598"/>
        <n v="20895"/>
        <n v="66684"/>
        <n v="22339"/>
        <n v="59293"/>
        <n v="53324"/>
        <n v="48726"/>
        <n v="61981"/>
        <n v="33371"/>
        <n v="2201"/>
        <n v="1184"/>
        <n v="25146"/>
        <n v="98796"/>
        <n v="68561"/>
        <n v="38967"/>
        <n v="39139"/>
        <n v="2071"/>
        <n v="18930"/>
        <n v="77360"/>
        <n v="95237"/>
        <n v="76361"/>
        <n v="78746"/>
        <n v="68898"/>
        <n v="19555"/>
        <n v="50046"/>
        <n v="95259"/>
        <n v="81419"/>
        <n v="55830"/>
        <n v="71124"/>
        <n v="20201"/>
        <n v="9766"/>
        <n v="90791"/>
        <n v="1091"/>
        <n v="91532"/>
        <n v="18535"/>
        <n v="83592"/>
        <n v="37917"/>
        <n v="64257"/>
        <n v="42081"/>
        <n v="66467"/>
        <n v="32216"/>
        <n v="57098"/>
        <n v="53999"/>
        <n v="75871"/>
        <n v="38786"/>
        <n v="90824"/>
        <n v="25619"/>
        <n v="8678"/>
        <n v="41975"/>
        <n v="65710"/>
        <n v="3640"/>
        <n v="7629"/>
        <n v="13197"/>
        <n v="29509"/>
        <n v="41364"/>
        <n v="6466"/>
        <n v="53047"/>
        <n v="55746"/>
        <n v="60805"/>
        <n v="55097"/>
        <n v="50159"/>
        <n v="5541"/>
        <n v="80756"/>
        <n v="92612"/>
        <n v="74815"/>
        <n v="51769"/>
        <n v="98930"/>
        <n v="89381"/>
        <n v="86793"/>
        <n v="45166"/>
        <n v="92998"/>
        <n v="79927"/>
        <n v="305"/>
        <n v="43736"/>
        <n v="83061"/>
        <n v="43086"/>
        <n v="68270"/>
        <n v="66420"/>
        <n v="51421"/>
        <n v="31357"/>
        <n v="61332"/>
        <n v="38487"/>
        <n v="59921"/>
        <n v="2704"/>
        <n v="39242"/>
        <n v="56822"/>
        <n v="54800"/>
        <n v="23096"/>
        <n v="99413"/>
        <n v="67974"/>
        <n v="19401"/>
        <n v="13773"/>
        <n v="33264"/>
        <n v="87897"/>
        <n v="22934"/>
        <n v="77965"/>
        <n v="4063"/>
        <n v="67680"/>
        <n v="40539"/>
        <n v="90504"/>
        <n v="65250"/>
        <n v="74682"/>
        <n v="67665"/>
        <n v="14844"/>
        <n v="80659"/>
        <n v="78190"/>
        <n v="90718"/>
        <n v="18346"/>
        <n v="80854"/>
        <n v="67386"/>
        <n v="46428"/>
        <n v="75192"/>
        <n v="83063"/>
        <n v="25934"/>
        <n v="24982"/>
        <n v="67597"/>
        <n v="3578"/>
        <n v="40221"/>
        <n v="64676"/>
        <n v="60990"/>
        <n v="23475"/>
        <n v="88756"/>
        <n v="15605"/>
        <n v="36641"/>
        <n v="83583"/>
        <n v="62242"/>
        <n v="88893"/>
        <n v="23971"/>
        <n v="99720"/>
        <n v="58671"/>
        <n v="26486"/>
        <n v="23829"/>
        <n v="32285"/>
        <n v="95928"/>
        <n v="19956"/>
        <n v="27641"/>
        <n v="51077"/>
        <n v="9808"/>
        <n v="80318"/>
        <n v="28024"/>
        <n v="33551"/>
        <n v="91745"/>
        <n v="33747"/>
        <n v="58719"/>
        <n v="3731"/>
        <n v="65786"/>
        <n v="1229"/>
        <n v="79997"/>
        <n v="9730"/>
        <n v="95216"/>
        <n v="32556"/>
        <n v="57591"/>
        <n v="73176"/>
        <n v="64760"/>
        <n v="34705"/>
        <n v="67455"/>
        <n v="9670"/>
        <n v="96580"/>
        <n v="63020"/>
        <n v="76042"/>
        <n v="34328"/>
        <n v="60021"/>
        <n v="15743"/>
        <n v="18451"/>
        <n v="72261"/>
        <n v="193"/>
        <n v="30224"/>
        <n v="37313"/>
        <n v="97214"/>
        <n v="94935"/>
        <n v="3687"/>
        <n v="8279"/>
        <n v="4269"/>
        <n v="47765"/>
        <n v="7164"/>
        <n v="78273"/>
        <n v="50024"/>
        <n v="14177"/>
        <n v="88271"/>
        <n v="65924"/>
        <n v="29109"/>
        <n v="96329"/>
        <n v="80912"/>
        <n v="79457"/>
        <n v="89836"/>
        <n v="54588"/>
        <n v="41466"/>
        <n v="8193"/>
        <n v="99094"/>
        <n v="54264"/>
        <n v="52666"/>
        <n v="40030"/>
        <n v="59928"/>
        <n v="40925"/>
        <n v="86897"/>
        <n v="22891"/>
        <n v="11203"/>
        <n v="40483"/>
        <n v="71098"/>
        <n v="37209"/>
        <n v="86403"/>
        <n v="54988"/>
        <n v="11044"/>
        <n v="48970"/>
        <n v="21336"/>
        <n v="17896"/>
        <n v="70381"/>
        <n v="26366"/>
        <n v="74242"/>
        <n v="30796"/>
        <n v="18600"/>
        <n v="77116"/>
        <n v="47371"/>
        <n v="55339"/>
        <n v="27633"/>
        <n v="1221"/>
        <n v="9468"/>
        <n v="99307"/>
        <n v="89772"/>
        <n v="55646"/>
        <n v="17976"/>
        <n v="23677"/>
        <n v="39881"/>
        <n v="74147"/>
        <n v="89879"/>
        <n v="72721"/>
        <n v="57629"/>
        <n v="34344"/>
        <n v="50308"/>
        <n v="16208"/>
        <n v="23721"/>
        <n v="22368"/>
        <n v="58436"/>
        <n v="79991"/>
        <n v="88217"/>
        <n v="17030"/>
        <n v="72779"/>
        <n v="93082"/>
        <n v="13244"/>
        <n v="77794"/>
        <n v="21237"/>
        <n v="31961"/>
        <n v="50020"/>
        <n v="91021"/>
        <n v="79897"/>
        <n v="22032"/>
        <n v="37933"/>
        <n v="80190"/>
        <n v="10114"/>
        <n v="7809"/>
        <n v="53494"/>
        <n v="90830"/>
        <n v="81219"/>
        <n v="88601"/>
        <n v="88684"/>
        <n v="92146"/>
        <n v="61837"/>
        <n v="65429"/>
        <n v="61268"/>
        <n v="73081"/>
        <n v="26485"/>
        <n v="12606"/>
        <n v="34003"/>
        <n v="69396"/>
        <n v="31609"/>
        <n v="48694"/>
        <n v="72080"/>
        <n v="39211"/>
        <n v="65677"/>
        <n v="13727"/>
        <n v="86911"/>
        <n v="27325"/>
        <n v="25716"/>
        <n v="93798"/>
        <n v="75171"/>
        <n v="33323"/>
        <n v="98147"/>
        <n v="75261"/>
        <n v="77102"/>
        <n v="80515"/>
        <n v="25457"/>
        <n v="65820"/>
        <n v="62991"/>
        <n v="37038"/>
        <n v="69655"/>
        <n v="6271"/>
        <n v="393"/>
        <n v="96410"/>
        <n v="4309"/>
        <n v="77674"/>
        <n v="43705"/>
        <n v="73074"/>
        <n v="61973"/>
        <n v="90615"/>
        <n v="77446"/>
        <n v="36958"/>
        <n v="49150"/>
        <n v="23407"/>
        <n v="40150"/>
        <n v="93268"/>
        <n v="13320"/>
        <n v="22470"/>
        <n v="97628"/>
        <n v="13328"/>
        <n v="60139"/>
        <n v="67279"/>
        <n v="16502"/>
        <n v="58145"/>
        <n v="5495"/>
        <n v="36639"/>
        <n v="6188"/>
        <n v="55537"/>
        <n v="28415"/>
        <n v="28612"/>
        <n v="73092"/>
        <n v="39603"/>
        <n v="76485"/>
        <n v="90929"/>
        <n v="47846"/>
        <n v="6139"/>
        <n v="84516"/>
        <n v="16094"/>
        <n v="19587"/>
        <n v="20374"/>
        <n v="18487"/>
        <n v="64056"/>
        <n v="81480"/>
        <n v="91687"/>
        <n v="74932"/>
        <n v="28370"/>
        <n v="87294"/>
        <n v="98944"/>
        <n v="12012"/>
        <n v="45294"/>
        <n v="15666"/>
        <n v="56589"/>
        <n v="94753"/>
        <n v="53345"/>
        <n v="45637"/>
        <n v="828"/>
        <n v="28316"/>
        <n v="36171"/>
        <n v="75018"/>
        <n v="94929"/>
        <n v="48338"/>
        <n v="41174"/>
        <n v="63665"/>
        <n v="36191"/>
        <n v="30538"/>
        <n v="71656"/>
        <n v="61287"/>
        <n v="19698"/>
        <n v="49137"/>
        <n v="10823"/>
        <n v="25461"/>
        <n v="44314"/>
        <n v="51153"/>
        <n v="93773"/>
        <n v="84372"/>
        <n v="98583"/>
        <n v="55471"/>
        <n v="37785"/>
        <n v="5315"/>
        <n v="32487"/>
        <n v="34930"/>
        <n v="45674"/>
        <n v="40375"/>
        <n v="39843"/>
        <n v="42438"/>
        <n v="96378"/>
        <n v="19219"/>
        <n v="85370"/>
        <n v="64719"/>
        <n v="78149"/>
        <n v="80752"/>
        <n v="15932"/>
        <n v="38952"/>
        <n v="18868"/>
        <n v="94594"/>
        <n v="53319"/>
        <n v="76668"/>
        <n v="38960"/>
        <n v="61852"/>
        <n v="91482"/>
        <n v="17821"/>
        <n v="23660"/>
        <n v="76885"/>
        <n v="29904"/>
        <n v="62665"/>
        <n v="49530"/>
        <n v="33395"/>
        <n v="74056"/>
        <n v="11133"/>
        <n v="26058"/>
        <n v="26577"/>
        <n v="91497"/>
        <n v="57807"/>
        <n v="34642"/>
        <n v="28609"/>
        <n v="28312"/>
        <n v="26890"/>
        <n v="29131"/>
        <n v="53589"/>
        <n v="98098"/>
        <n v="5794"/>
        <n v="79643"/>
        <n v="17677"/>
        <n v="65565"/>
        <n v="14212"/>
        <n v="97974"/>
        <n v="39150"/>
        <n v="62542"/>
        <n v="10805"/>
        <n v="21126"/>
        <n v="84918"/>
        <n v="92237"/>
        <n v="36916"/>
        <n v="54241"/>
        <n v="72884"/>
        <n v="46913"/>
        <n v="60236"/>
        <n v="89956"/>
        <n v="94772"/>
        <n v="66222"/>
        <n v="52632"/>
        <n v="30592"/>
        <n v="89461"/>
        <n v="8786"/>
        <n v="50049"/>
        <n v="65314"/>
        <n v="25443"/>
        <n v="10929"/>
        <n v="20982"/>
        <n v="18899"/>
        <n v="61773"/>
        <n v="26643"/>
        <n v="95092"/>
        <n v="48818"/>
        <n v="15239"/>
        <n v="46240"/>
        <n v="35409"/>
        <n v="19805"/>
        <n v="49957"/>
        <n v="71898"/>
        <n v="16333"/>
        <n v="81981"/>
        <n v="75603"/>
        <n v="30541"/>
        <n v="40426"/>
        <n v="38556"/>
        <n v="58928"/>
        <n v="57553"/>
        <n v="63857"/>
        <n v="2826"/>
        <n v="90070"/>
        <n v="59094"/>
        <n v="35015"/>
        <n v="87549"/>
        <n v="24265"/>
        <n v="94292"/>
        <n v="24497"/>
        <n v="18446"/>
        <n v="83936"/>
        <n v="96051"/>
        <n v="84605"/>
        <n v="18662"/>
        <n v="14955"/>
        <n v="6129"/>
        <n v="95108"/>
        <n v="47153"/>
        <n v="15705"/>
        <n v="40702"/>
        <n v="59774"/>
        <n v="23545"/>
        <n v="95175"/>
        <n v="89636"/>
        <n v="33821"/>
        <n v="22629"/>
        <n v="6401"/>
        <n v="17091"/>
        <n v="44576"/>
        <n v="71013"/>
        <n v="20663"/>
        <n v="52187"/>
        <n v="40017"/>
        <n v="29163"/>
        <n v="4516"/>
        <n v="52576"/>
        <n v="61108"/>
        <n v="46848"/>
        <n v="80256"/>
        <n v="35164"/>
        <n v="10816"/>
        <n v="89432"/>
        <n v="81538"/>
        <n v="14232"/>
        <n v="81915"/>
        <n v="37176"/>
        <n v="63814"/>
        <n v="74186"/>
        <n v="99815"/>
        <n v="25282"/>
        <n v="8331"/>
        <n v="14877"/>
        <n v="18670"/>
        <n v="95708"/>
        <n v="52361"/>
        <n v="51179"/>
        <n v="36517"/>
        <n v="66273"/>
        <n v="16809"/>
        <n v="64161"/>
        <n v="50452"/>
        <n v="28366"/>
        <n v="952"/>
        <n v="73097"/>
        <n v="8982"/>
        <n v="35271"/>
        <n v="16512"/>
        <n v="88197"/>
        <n v="83378"/>
        <n v="83960"/>
        <n v="16340"/>
        <n v="56197"/>
        <n v="13956"/>
        <n v="60661"/>
        <n v="38615"/>
        <n v="23169"/>
        <n v="62130"/>
        <n v="12288"/>
        <n v="85661"/>
        <n v="98370"/>
        <n v="25003"/>
        <n v="7485"/>
        <n v="36715"/>
        <n v="49511"/>
        <n v="15452"/>
        <n v="91288"/>
        <n v="42593"/>
        <n v="38148"/>
        <n v="48445"/>
        <n v="84697"/>
        <n v="52379"/>
        <n v="27336"/>
        <n v="79661"/>
        <n v="16784"/>
        <n v="39502"/>
        <n v="71553"/>
        <n v="43991"/>
        <n v="74066"/>
        <n v="37645"/>
        <n v="98610"/>
        <n v="76546"/>
        <n v="65939"/>
        <n v="30353"/>
        <n v="44854"/>
        <n v="1748"/>
        <n v="83420"/>
        <n v="92611"/>
        <n v="96583"/>
        <n v="80051"/>
        <n v="4537"/>
        <n v="86353"/>
        <n v="48393"/>
        <n v="2354"/>
        <n v="48906"/>
        <n v="77062"/>
        <n v="20330"/>
        <n v="54069"/>
        <n v="88982"/>
        <n v="91389"/>
        <n v="76479"/>
        <n v="2321"/>
        <n v="88141"/>
        <n v="46461"/>
        <n v="31761"/>
        <n v="51678"/>
        <n v="95986"/>
        <n v="76252"/>
        <n v="10802"/>
        <n v="74092"/>
        <n v="30803"/>
        <n v="428"/>
        <n v="48579"/>
        <n v="49090"/>
        <n v="68204"/>
        <n v="67902"/>
        <n v="52623"/>
        <n v="59286"/>
        <n v="71863"/>
        <n v="27379"/>
        <n v="13145"/>
        <n v="22044"/>
        <n v="46733"/>
        <n v="96282"/>
        <n v="64167"/>
        <n v="33891"/>
        <n v="79240"/>
        <n v="30569"/>
        <n v="28757"/>
        <n v="21557"/>
        <n v="38421"/>
        <n v="59179"/>
        <n v="32367"/>
        <n v="11273"/>
        <n v="63501"/>
        <n v="38654"/>
        <n v="54748"/>
        <n v="53600"/>
        <n v="75439"/>
        <n v="43747"/>
        <n v="94396"/>
        <n v="5066"/>
        <n v="16442"/>
        <n v="29826"/>
        <n v="67368"/>
        <n v="20794"/>
        <n v="25818"/>
        <n v="49241"/>
        <n v="42998"/>
        <n v="92725"/>
        <n v="31444"/>
        <n v="92244"/>
        <n v="44070"/>
        <n v="68503"/>
        <n v="74317"/>
        <n v="95797"/>
        <n v="64625"/>
        <n v="5269"/>
        <n v="28567"/>
        <n v="93541"/>
        <n v="65333"/>
        <n v="34739"/>
        <n v="77067"/>
        <n v="27386"/>
        <n v="4550"/>
        <n v="39164"/>
        <n v="64969"/>
        <n v="11745"/>
        <n v="87226"/>
        <n v="50572"/>
        <n v="69885"/>
        <n v="45970"/>
        <n v="95434"/>
        <n v="28922"/>
        <n v="30882"/>
        <n v="52316"/>
        <n v="90315"/>
        <n v="9786"/>
        <n v="12319"/>
        <n v="67595"/>
        <n v="2513"/>
        <n v="34614"/>
        <n v="94936"/>
        <n v="96529"/>
        <n v="21973"/>
        <n v="93927"/>
        <n v="35252"/>
        <n v="45846"/>
        <n v="86285"/>
        <n v="97428"/>
        <n v="25364"/>
        <n v="8698"/>
        <n v="62627"/>
        <n v="4748"/>
        <n v="87094"/>
        <n v="39769"/>
        <n v="90670"/>
        <n v="94187"/>
        <n v="31181"/>
        <n v="97965"/>
        <n v="66567"/>
        <n v="30764"/>
        <n v="58560"/>
        <n v="52863"/>
        <n v="88285"/>
        <n v="87191"/>
        <n v="41296"/>
        <n v="46634"/>
        <n v="14187"/>
        <n v="80654"/>
        <n v="28279"/>
        <n v="41044"/>
        <n v="36472"/>
        <n v="41113"/>
        <n v="92278"/>
        <n v="6372"/>
        <n v="17523"/>
        <n v="4226"/>
        <n v="50037"/>
        <n v="67418"/>
        <n v="21717"/>
        <n v="21010"/>
        <n v="65989"/>
        <n v="84732"/>
        <n v="13149"/>
        <n v="60489"/>
        <n v="47533"/>
        <n v="37568"/>
        <n v="88333"/>
        <n v="18335"/>
        <n v="65046"/>
        <n v="10500"/>
        <n v="99151"/>
        <n v="34693"/>
        <n v="71170"/>
        <n v="54798"/>
        <n v="56870"/>
        <n v="45546"/>
        <n v="5177"/>
        <n v="4587"/>
        <n v="1494"/>
        <n v="32042"/>
        <n v="95292"/>
        <n v="6719"/>
        <n v="20369"/>
        <n v="4041"/>
        <n v="47292"/>
        <n v="22344"/>
        <n v="32274"/>
        <n v="64619"/>
        <n v="57436"/>
        <n v="28739"/>
        <n v="36985"/>
        <n v="11903"/>
        <n v="97342"/>
        <n v="33816"/>
        <n v="65439"/>
        <n v="82212"/>
        <n v="10651"/>
        <n v="76759"/>
        <n v="19763"/>
        <n v="86473"/>
        <n v="42533"/>
        <n v="30532"/>
        <n v="55425"/>
        <n v="54076"/>
        <n v="66851"/>
        <n v="26899"/>
        <n v="19317"/>
        <n v="61861"/>
        <n v="4210"/>
        <n v="48108"/>
        <n v="14155"/>
        <n v="22817"/>
        <n v="65639"/>
        <n v="57309"/>
        <n v="36744"/>
        <n v="41118"/>
        <n v="23005"/>
        <n v="58903"/>
        <n v="32986"/>
        <n v="98816"/>
        <n v="42208"/>
        <n v="55937"/>
        <n v="82686"/>
        <n v="99539"/>
        <n v="6055"/>
        <n v="3235"/>
        <n v="21332"/>
        <n v="39629"/>
        <n v="35986"/>
        <n v="87836"/>
        <n v="69510"/>
        <n v="60425"/>
        <n v="4052"/>
        <n v="22111"/>
        <n v="83398"/>
        <n v="97934"/>
        <n v="38192"/>
        <n v="920"/>
        <n v="8996"/>
        <n v="70091"/>
        <n v="27656"/>
        <n v="89227"/>
        <n v="72110"/>
        <n v="98108"/>
        <n v="82853"/>
        <n v="8720"/>
        <n v="99456"/>
        <n v="11178"/>
        <n v="29524"/>
        <n v="64357"/>
        <n v="73684"/>
        <n v="10923"/>
        <n v="22234"/>
        <n v="45223"/>
        <n v="13960"/>
        <n v="71474"/>
        <n v="66138"/>
        <n v="5224"/>
        <n v="46648"/>
        <n v="76605"/>
        <n v="73385"/>
        <n v="58596"/>
        <n v="98570"/>
        <n v="54371"/>
        <n v="55264"/>
        <n v="87115"/>
        <n v="43504"/>
        <n v="87500"/>
        <n v="30505"/>
        <n v="41170"/>
        <n v="74164"/>
        <n v="23532"/>
        <n v="17061"/>
        <n v="4072"/>
        <n v="38961"/>
        <n v="27592"/>
        <n v="70230"/>
        <n v="72920"/>
        <n v="30632"/>
        <n v="48602"/>
        <n v="11882"/>
        <n v="42586"/>
        <n v="32736"/>
        <n v="25077"/>
        <n v="18698"/>
        <n v="83750"/>
        <n v="90333"/>
        <n v="11784"/>
        <n v="83555"/>
        <n v="66629"/>
        <n v="42635"/>
        <n v="91026"/>
        <n v="33173"/>
        <n v="62029"/>
        <n v="40043"/>
        <n v="29342"/>
        <n v="44246"/>
        <n v="4238"/>
        <n v="8947"/>
        <n v="42792"/>
        <n v="77793"/>
        <n v="81620"/>
        <n v="28617"/>
        <n v="26692"/>
        <n v="66106"/>
        <n v="37406"/>
        <n v="39173"/>
        <n v="16735"/>
        <n v="87535"/>
        <n v="17187"/>
        <n v="49018"/>
        <n v="8448"/>
        <n v="21501"/>
        <n v="68784"/>
        <n v="25139"/>
        <n v="65665"/>
        <n v="6949"/>
        <n v="1403"/>
        <n v="1580"/>
        <n v="29968"/>
        <n v="79575"/>
        <n v="94483"/>
        <n v="23083"/>
        <n v="55198"/>
        <n v="4260"/>
        <n v="69389"/>
        <n v="57881"/>
        <n v="51330"/>
        <n v="22662"/>
        <n v="91848"/>
        <n v="65635"/>
        <n v="21515"/>
        <n v="73807"/>
        <n v="48423"/>
        <n v="26573"/>
        <n v="137"/>
        <n v="37649"/>
        <n v="54698"/>
        <n v="59005"/>
        <n v="33932"/>
        <n v="10286"/>
        <n v="76553"/>
        <n v="79430"/>
        <n v="24155"/>
        <n v="80237"/>
        <n v="71305"/>
        <n v="65824"/>
        <n v="11453"/>
        <n v="52263"/>
        <n v="27471"/>
        <n v="64078"/>
        <n v="22966"/>
        <n v="42439"/>
        <n v="93915"/>
        <n v="18756"/>
        <n v="41774"/>
        <n v="82749"/>
        <n v="80938"/>
        <n v="87045"/>
        <n v="72043"/>
        <n v="60408"/>
        <n v="82023"/>
        <n v="34224"/>
        <n v="15319"/>
        <n v="20941"/>
        <n v="12704"/>
        <n v="45802"/>
        <n v="64358"/>
        <n v="77615"/>
        <n v="32300"/>
        <n v="3861"/>
        <n v="41089"/>
        <n v="65276"/>
        <n v="89515"/>
        <n v="11653"/>
        <n v="84211"/>
        <n v="56485"/>
        <n v="75452"/>
        <n v="33383"/>
        <n v="90031"/>
        <n v="7323"/>
        <n v="28248"/>
        <n v="29226"/>
        <n v="86768"/>
        <n v="49147"/>
        <n v="73862"/>
        <n v="42654"/>
        <n v="15565"/>
        <n v="4099"/>
        <n v="53996"/>
        <n v="73950"/>
        <n v="46193"/>
        <n v="95849"/>
        <n v="16948"/>
        <n v="41922"/>
        <n v="31157"/>
        <n v="26510"/>
        <n v="45923"/>
        <n v="12465"/>
        <n v="15347"/>
        <n v="14262"/>
        <n v="46569"/>
        <n v="89598"/>
        <n v="11003"/>
        <n v="16723"/>
        <n v="51486"/>
        <n v="34980"/>
        <n v="25884"/>
        <n v="32868"/>
        <n v="5816"/>
        <n v="82845"/>
        <n v="44474"/>
        <n v="38561"/>
        <n v="28096"/>
        <n v="98925"/>
        <n v="18135"/>
        <n v="78600"/>
        <n v="20756"/>
        <n v="85758"/>
        <n v="53288"/>
        <n v="81075"/>
        <n v="41771"/>
        <n v="30993"/>
        <n v="60007"/>
        <n v="43433"/>
        <n v="1451"/>
        <n v="68370"/>
        <n v="81049"/>
        <n v="48047"/>
        <n v="58893"/>
        <n v="81370"/>
        <n v="62254"/>
        <n v="90068"/>
        <n v="63390"/>
        <n v="67372"/>
        <n v="51273"/>
        <n v="35406"/>
        <n v="25036"/>
        <n v="28075"/>
        <n v="64817"/>
        <n v="62309"/>
        <n v="53722"/>
        <n v="74702"/>
        <n v="52694"/>
        <n v="43007"/>
        <n v="21143"/>
        <n v="72252"/>
        <n v="25496"/>
        <n v="84345"/>
        <n v="37608"/>
        <n v="13205"/>
        <n v="20484"/>
        <n v="90437"/>
        <n v="98001"/>
        <n v="66783"/>
        <n v="69693"/>
        <n v="89674"/>
        <n v="4142"/>
        <n v="31212"/>
        <n v="1828"/>
        <n v="35708"/>
        <n v="81647"/>
        <n v="38866"/>
        <n v="78141"/>
        <n v="89861"/>
        <n v="7756"/>
        <n v="3844"/>
        <n v="50200"/>
        <n v="99871"/>
        <n v="73861"/>
        <n v="59615"/>
        <n v="74219"/>
        <n v="99032"/>
        <n v="12133"/>
        <n v="53903"/>
        <n v="22516"/>
        <n v="47607"/>
        <n v="21797"/>
        <n v="71852"/>
        <n v="39149"/>
        <n v="6970"/>
        <n v="23421"/>
        <n v="33090"/>
        <n v="29687"/>
        <n v="27013"/>
        <n v="13557"/>
        <n v="18322"/>
        <n v="56119"/>
        <n v="92129"/>
        <n v="61855"/>
        <n v="64846"/>
        <n v="26352"/>
        <n v="93792"/>
        <n v="98542"/>
        <n v="86169"/>
        <n v="67128"/>
        <n v="1976"/>
        <n v="7857"/>
        <n v="13723"/>
        <n v="85335"/>
        <n v="79807"/>
        <n v="40501"/>
        <n v="78594"/>
        <n v="64808"/>
        <n v="16716"/>
        <n v="92236"/>
        <n v="21612"/>
        <n v="67322"/>
        <n v="83143"/>
        <n v="34319"/>
        <n v="49401"/>
        <n v="51692"/>
        <n v="54905"/>
        <n v="29955"/>
        <n v="55307"/>
        <n v="86766"/>
        <n v="85490"/>
        <n v="34261"/>
        <n v="94993"/>
        <n v="7960"/>
        <n v="64306"/>
        <n v="83611"/>
        <n v="18822"/>
        <n v="11361"/>
        <n v="14444"/>
        <n v="55688"/>
        <n v="50963"/>
        <n v="72075"/>
        <n v="41269"/>
        <n v="64035"/>
        <n v="27024"/>
        <n v="47354"/>
        <n v="64165"/>
        <n v="8741"/>
        <n v="61106"/>
        <n v="44115"/>
        <n v="95541"/>
        <n v="20530"/>
        <n v="31156"/>
        <n v="77378"/>
        <n v="418"/>
        <n v="89357"/>
        <n v="48110"/>
        <n v="36911"/>
        <n v="56352"/>
        <n v="95939"/>
        <n v="8243"/>
        <n v="70507"/>
        <n v="80479"/>
        <n v="79077"/>
        <n v="8110"/>
        <n v="91228"/>
        <n v="33573"/>
        <n v="90307"/>
        <n v="71707"/>
        <n v="4951"/>
        <n v="68509"/>
        <n v="63556"/>
        <n v="35675"/>
        <n v="38195"/>
      </sharedItems>
    </cacheField>
    <cacheField name="Skincare" numFmtId="164">
      <sharedItems containsSemiMixedTypes="0" containsString="0" containsNumber="1" containsInteger="1" minValue="19" maxValue="99969" count="4884">
        <n v="45327"/>
        <n v="86600"/>
        <n v="39680"/>
        <n v="47349"/>
        <n v="88527"/>
        <n v="33905"/>
        <n v="32670"/>
        <n v="93307"/>
        <n v="92701"/>
        <n v="60072"/>
        <n v="38331"/>
        <n v="42211"/>
        <n v="66303"/>
        <n v="40765"/>
        <n v="46560"/>
        <n v="3736"/>
        <n v="79243"/>
        <n v="50833"/>
        <n v="8696"/>
        <n v="72711"/>
        <n v="91912"/>
        <n v="73250"/>
        <n v="26793"/>
        <n v="42103"/>
        <n v="62926"/>
        <n v="54040"/>
        <n v="21033"/>
        <n v="73191"/>
        <n v="445"/>
        <n v="20479"/>
        <n v="37693"/>
        <n v="17771"/>
        <n v="23329"/>
        <n v="10996"/>
        <n v="12394"/>
        <n v="62921"/>
        <n v="52947"/>
        <n v="99363"/>
        <n v="95796"/>
        <n v="12541"/>
        <n v="88201"/>
        <n v="28342"/>
        <n v="65219"/>
        <n v="36052"/>
        <n v="84693"/>
        <n v="89004"/>
        <n v="41802"/>
        <n v="9777"/>
        <n v="82873"/>
        <n v="68680"/>
        <n v="71161"/>
        <n v="56898"/>
        <n v="75273"/>
        <n v="55601"/>
        <n v="13671"/>
        <n v="64388"/>
        <n v="18387"/>
        <n v="64727"/>
        <n v="5844"/>
        <n v="31759"/>
        <n v="40028"/>
        <n v="59158"/>
        <n v="78275"/>
        <n v="6663"/>
        <n v="68989"/>
        <n v="9772"/>
        <n v="57137"/>
        <n v="79516"/>
        <n v="12548"/>
        <n v="47482"/>
        <n v="97738"/>
        <n v="41321"/>
        <n v="69576"/>
        <n v="50674"/>
        <n v="12555"/>
        <n v="97165"/>
        <n v="52670"/>
        <n v="51184"/>
        <n v="90830"/>
        <n v="90297"/>
        <n v="15089"/>
        <n v="3924"/>
        <n v="76918"/>
        <n v="79260"/>
        <n v="34074"/>
        <n v="92795"/>
        <n v="55179"/>
        <n v="8874"/>
        <n v="14522"/>
        <n v="38769"/>
        <n v="29655"/>
        <n v="34663"/>
        <n v="5644"/>
        <n v="32374"/>
        <n v="7747"/>
        <n v="85693"/>
        <n v="48066"/>
        <n v="51138"/>
        <n v="46454"/>
        <n v="74880"/>
        <n v="25916"/>
        <n v="41533"/>
        <n v="11736"/>
        <n v="45023"/>
        <n v="85410"/>
        <n v="91320"/>
        <n v="36151"/>
        <n v="40745"/>
        <n v="79910"/>
        <n v="41263"/>
        <n v="82795"/>
        <n v="30343"/>
        <n v="45752"/>
        <n v="10418"/>
        <n v="35179"/>
        <n v="84158"/>
        <n v="28753"/>
        <n v="38818"/>
        <n v="68113"/>
        <n v="36950"/>
        <n v="48995"/>
        <n v="36615"/>
        <n v="30675"/>
        <n v="8478"/>
        <n v="56743"/>
        <n v="98725"/>
        <n v="76630"/>
        <n v="41871"/>
        <n v="70128"/>
        <n v="86621"/>
        <n v="98947"/>
        <n v="80630"/>
        <n v="72650"/>
        <n v="59507"/>
        <n v="33357"/>
        <n v="27500"/>
        <n v="90495"/>
        <n v="40172"/>
        <n v="68250"/>
        <n v="71815"/>
        <n v="74242"/>
        <n v="74794"/>
        <n v="96976"/>
        <n v="22055"/>
        <n v="81669"/>
        <n v="24591"/>
        <n v="98697"/>
        <n v="4134"/>
        <n v="41079"/>
        <n v="64596"/>
        <n v="56710"/>
        <n v="52144"/>
        <n v="74051"/>
        <n v="33618"/>
        <n v="63939"/>
        <n v="96550"/>
        <n v="39485"/>
        <n v="30202"/>
        <n v="31219"/>
        <n v="80387"/>
        <n v="9547"/>
        <n v="72525"/>
        <n v="15875"/>
        <n v="7421"/>
        <n v="80853"/>
        <n v="98686"/>
        <n v="94872"/>
        <n v="16803"/>
        <n v="26400"/>
        <n v="16277"/>
        <n v="14023"/>
        <n v="71300"/>
        <n v="98755"/>
        <n v="4757"/>
        <n v="27108"/>
        <n v="15552"/>
        <n v="68542"/>
        <n v="85027"/>
        <n v="43016"/>
        <n v="51511"/>
        <n v="77380"/>
        <n v="53316"/>
        <n v="41823"/>
        <n v="7218"/>
        <n v="96295"/>
        <n v="52403"/>
        <n v="58437"/>
        <n v="19839"/>
        <n v="4024"/>
        <n v="84304"/>
        <n v="7065"/>
        <n v="77754"/>
        <n v="17883"/>
        <n v="39688"/>
        <n v="10851"/>
        <n v="21454"/>
        <n v="75228"/>
        <n v="59082"/>
        <n v="85635"/>
        <n v="17076"/>
        <n v="67523"/>
        <n v="25903"/>
        <n v="54789"/>
        <n v="60818"/>
        <n v="84886"/>
        <n v="75229"/>
        <n v="9365"/>
        <n v="93644"/>
        <n v="72572"/>
        <n v="43363"/>
        <n v="45034"/>
        <n v="83336"/>
        <n v="98104"/>
        <n v="25718"/>
        <n v="50962"/>
        <n v="41868"/>
        <n v="1573"/>
        <n v="35040"/>
        <n v="58882"/>
        <n v="42308"/>
        <n v="86152"/>
        <n v="61969"/>
        <n v="69471"/>
        <n v="39212"/>
        <n v="15349"/>
        <n v="80636"/>
        <n v="32187"/>
        <n v="96902"/>
        <n v="83667"/>
        <n v="2557"/>
        <n v="91539"/>
        <n v="55307"/>
        <n v="85326"/>
        <n v="44248"/>
        <n v="54133"/>
        <n v="6462"/>
        <n v="55632"/>
        <n v="19972"/>
        <n v="9188"/>
        <n v="85682"/>
        <n v="43419"/>
        <n v="10942"/>
        <n v="9445"/>
        <n v="94460"/>
        <n v="13774"/>
        <n v="44898"/>
        <n v="29786"/>
        <n v="16542"/>
        <n v="11030"/>
        <n v="68414"/>
        <n v="92922"/>
        <n v="7404"/>
        <n v="7160"/>
        <n v="85453"/>
        <n v="76282"/>
        <n v="91451"/>
        <n v="82460"/>
        <n v="38189"/>
        <n v="52751"/>
        <n v="39128"/>
        <n v="53155"/>
        <n v="35698"/>
        <n v="26153"/>
        <n v="93044"/>
        <n v="29317"/>
        <n v="40153"/>
        <n v="372"/>
        <n v="10270"/>
        <n v="29772"/>
        <n v="16223"/>
        <n v="58840"/>
        <n v="88716"/>
        <n v="46300"/>
        <n v="38583"/>
        <n v="52614"/>
        <n v="24555"/>
        <n v="52970"/>
        <n v="28657"/>
        <n v="94532"/>
        <n v="1658"/>
        <n v="69643"/>
        <n v="53557"/>
        <n v="93164"/>
        <n v="77273"/>
        <n v="43040"/>
        <n v="59442"/>
        <n v="64758"/>
        <n v="83113"/>
        <n v="17709"/>
        <n v="33598"/>
        <n v="33597"/>
        <n v="87820"/>
        <n v="78251"/>
        <n v="80292"/>
        <n v="989"/>
        <n v="55532"/>
        <n v="5128"/>
        <n v="53421"/>
        <n v="82594"/>
        <n v="98614"/>
        <n v="15848"/>
        <n v="22178"/>
        <n v="53989"/>
        <n v="49106"/>
        <n v="78109"/>
        <n v="53219"/>
        <n v="19460"/>
        <n v="22690"/>
        <n v="5033"/>
        <n v="44244"/>
        <n v="17704"/>
        <n v="94332"/>
        <n v="30386"/>
        <n v="79069"/>
        <n v="8949"/>
        <n v="21357"/>
        <n v="28934"/>
        <n v="97147"/>
        <n v="28728"/>
        <n v="8369"/>
        <n v="98303"/>
        <n v="78149"/>
        <n v="90675"/>
        <n v="26818"/>
        <n v="59330"/>
        <n v="47029"/>
        <n v="63507"/>
        <n v="9205"/>
        <n v="7468"/>
        <n v="67796"/>
        <n v="81766"/>
        <n v="80939"/>
        <n v="18623"/>
        <n v="4533"/>
        <n v="12058"/>
        <n v="11799"/>
        <n v="34527"/>
        <n v="62834"/>
        <n v="30630"/>
        <n v="98724"/>
        <n v="601"/>
        <n v="6724"/>
        <n v="84574"/>
        <n v="15023"/>
        <n v="76891"/>
        <n v="14750"/>
        <n v="70314"/>
        <n v="90752"/>
        <n v="7743"/>
        <n v="3475"/>
        <n v="47207"/>
        <n v="9082"/>
        <n v="73766"/>
        <n v="27637"/>
        <n v="98705"/>
        <n v="70761"/>
        <n v="13596"/>
        <n v="45202"/>
        <n v="10333"/>
        <n v="44832"/>
        <n v="16798"/>
        <n v="29480"/>
        <n v="62633"/>
        <n v="75994"/>
        <n v="33223"/>
        <n v="14735"/>
        <n v="48882"/>
        <n v="44360"/>
        <n v="76233"/>
        <n v="27765"/>
        <n v="69586"/>
        <n v="12510"/>
        <n v="65028"/>
        <n v="10176"/>
        <n v="49774"/>
        <n v="88030"/>
        <n v="11471"/>
        <n v="77361"/>
        <n v="89299"/>
        <n v="91622"/>
        <n v="27713"/>
        <n v="63363"/>
        <n v="27700"/>
        <n v="30124"/>
        <n v="31716"/>
        <n v="89382"/>
        <n v="12826"/>
        <n v="47084"/>
        <n v="94651"/>
        <n v="27666"/>
        <n v="53700"/>
        <n v="84609"/>
        <n v="35119"/>
        <n v="41717"/>
        <n v="84096"/>
        <n v="58933"/>
        <n v="33908"/>
        <n v="78096"/>
        <n v="81215"/>
        <n v="30754"/>
        <n v="59479"/>
        <n v="64632"/>
        <n v="6017"/>
        <n v="46632"/>
        <n v="34903"/>
        <n v="26259"/>
        <n v="36040"/>
        <n v="44561"/>
        <n v="56291"/>
        <n v="93502"/>
        <n v="88587"/>
        <n v="43899"/>
        <n v="44352"/>
        <n v="19496"/>
        <n v="60688"/>
        <n v="19765"/>
        <n v="36886"/>
        <n v="97126"/>
        <n v="79460"/>
        <n v="68676"/>
        <n v="30087"/>
        <n v="12211"/>
        <n v="66576"/>
        <n v="26899"/>
        <n v="12681"/>
        <n v="32686"/>
        <n v="79943"/>
        <n v="44790"/>
        <n v="44592"/>
        <n v="45835"/>
        <n v="58078"/>
        <n v="14957"/>
        <n v="91037"/>
        <n v="80084"/>
        <n v="2166"/>
        <n v="19238"/>
        <n v="22068"/>
        <n v="8187"/>
        <n v="84365"/>
        <n v="80038"/>
        <n v="91642"/>
        <n v="81856"/>
        <n v="96099"/>
        <n v="96397"/>
        <n v="31628"/>
        <n v="8692"/>
        <n v="64529"/>
        <n v="16282"/>
        <n v="45121"/>
        <n v="83324"/>
        <n v="76035"/>
        <n v="84477"/>
        <n v="13798"/>
        <n v="49948"/>
        <n v="50416"/>
        <n v="83265"/>
        <n v="25471"/>
        <n v="2353"/>
        <n v="17238"/>
        <n v="55030"/>
        <n v="21222"/>
        <n v="14869"/>
        <n v="49979"/>
        <n v="63522"/>
        <n v="80075"/>
        <n v="16455"/>
        <n v="51991"/>
        <n v="43780"/>
        <n v="12854"/>
        <n v="6474"/>
        <n v="1496"/>
        <n v="64207"/>
        <n v="83356"/>
        <n v="24699"/>
        <n v="97854"/>
        <n v="70815"/>
        <n v="65116"/>
        <n v="81753"/>
        <n v="20578"/>
        <n v="19757"/>
        <n v="54182"/>
        <n v="32575"/>
        <n v="23086"/>
        <n v="15861"/>
        <n v="56641"/>
        <n v="69789"/>
        <n v="7921"/>
        <n v="75614"/>
        <n v="18555"/>
        <n v="12734"/>
        <n v="78785"/>
        <n v="18792"/>
        <n v="94038"/>
        <n v="55822"/>
        <n v="59553"/>
        <n v="12817"/>
        <n v="85852"/>
        <n v="44872"/>
        <n v="65119"/>
        <n v="12789"/>
        <n v="35563"/>
        <n v="6441"/>
        <n v="56781"/>
        <n v="53123"/>
        <n v="73427"/>
        <n v="24820"/>
        <n v="12951"/>
        <n v="41433"/>
        <n v="89575"/>
        <n v="64157"/>
        <n v="62810"/>
        <n v="45570"/>
        <n v="99969"/>
        <n v="52117"/>
        <n v="42409"/>
        <n v="641"/>
        <n v="83593"/>
        <n v="71707"/>
        <n v="90154"/>
        <n v="68611"/>
        <n v="94481"/>
        <n v="31695"/>
        <n v="45815"/>
        <n v="70038"/>
        <n v="9790"/>
        <n v="38912"/>
        <n v="87273"/>
        <n v="35879"/>
        <n v="11900"/>
        <n v="13285"/>
        <n v="41130"/>
        <n v="87949"/>
        <n v="20759"/>
        <n v="41596"/>
        <n v="82238"/>
        <n v="66601"/>
        <n v="51576"/>
        <n v="9874"/>
        <n v="73062"/>
        <n v="69178"/>
        <n v="76385"/>
        <n v="32708"/>
        <n v="72177"/>
        <n v="83429"/>
        <n v="43206"/>
        <n v="21509"/>
        <n v="51288"/>
        <n v="19388"/>
        <n v="80263"/>
        <n v="40753"/>
        <n v="98437"/>
        <n v="14787"/>
        <n v="19899"/>
        <n v="17753"/>
        <n v="32278"/>
        <n v="64691"/>
        <n v="74741"/>
        <n v="44152"/>
        <n v="97629"/>
        <n v="97371"/>
        <n v="94892"/>
        <n v="83310"/>
        <n v="85775"/>
        <n v="93131"/>
        <n v="5427"/>
        <n v="43093"/>
        <n v="7288"/>
        <n v="10600"/>
        <n v="43127"/>
        <n v="64038"/>
        <n v="20805"/>
        <n v="73238"/>
        <n v="65934"/>
        <n v="85698"/>
        <n v="79838"/>
        <n v="61537"/>
        <n v="96386"/>
        <n v="50686"/>
        <n v="97665"/>
        <n v="66337"/>
        <n v="16266"/>
        <n v="47246"/>
        <n v="54265"/>
        <n v="39936"/>
        <n v="73897"/>
        <n v="8615"/>
        <n v="3172"/>
        <n v="603"/>
        <n v="51134"/>
        <n v="44861"/>
        <n v="90461"/>
        <n v="82252"/>
        <n v="41611"/>
        <n v="24663"/>
        <n v="6610"/>
        <n v="28936"/>
        <n v="5652"/>
        <n v="64048"/>
        <n v="98373"/>
        <n v="72858"/>
        <n v="60679"/>
        <n v="27576"/>
        <n v="11507"/>
        <n v="36516"/>
        <n v="39072"/>
        <n v="51442"/>
        <n v="7720"/>
        <n v="70011"/>
        <n v="41273"/>
        <n v="29583"/>
        <n v="31858"/>
        <n v="20337"/>
        <n v="29518"/>
        <n v="63893"/>
        <n v="54679"/>
        <n v="64269"/>
        <n v="98601"/>
        <n v="22059"/>
        <n v="4310"/>
        <n v="77104"/>
        <n v="24382"/>
        <n v="38797"/>
        <n v="26247"/>
        <n v="78417"/>
        <n v="51877"/>
        <n v="25544"/>
        <n v="32604"/>
        <n v="43233"/>
        <n v="30435"/>
        <n v="17590"/>
        <n v="91469"/>
        <n v="5196"/>
        <n v="25474"/>
        <n v="62305"/>
        <n v="51602"/>
        <n v="29026"/>
        <n v="78000"/>
        <n v="60604"/>
        <n v="50213"/>
        <n v="62995"/>
        <n v="26862"/>
        <n v="94710"/>
        <n v="70052"/>
        <n v="36066"/>
        <n v="24858"/>
        <n v="65626"/>
        <n v="32377"/>
        <n v="96551"/>
        <n v="33154"/>
        <n v="12430"/>
        <n v="1164"/>
        <n v="8214"/>
        <n v="40391"/>
        <n v="47048"/>
        <n v="4989"/>
        <n v="5172"/>
        <n v="27160"/>
        <n v="78002"/>
        <n v="70380"/>
        <n v="88037"/>
        <n v="7020"/>
        <n v="81514"/>
        <n v="49006"/>
        <n v="63048"/>
        <n v="79499"/>
        <n v="9934"/>
        <n v="74453"/>
        <n v="58013"/>
        <n v="95961"/>
        <n v="42127"/>
        <n v="9169"/>
        <n v="16911"/>
        <n v="79693"/>
        <n v="64851"/>
        <n v="96877"/>
        <n v="79215"/>
        <n v="20000"/>
        <n v="66903"/>
        <n v="30034"/>
        <n v="80868"/>
        <n v="73500"/>
        <n v="84645"/>
        <n v="70022"/>
        <n v="68364"/>
        <n v="37588"/>
        <n v="46168"/>
        <n v="92290"/>
        <n v="49626"/>
        <n v="21853"/>
        <n v="20823"/>
        <n v="22797"/>
        <n v="74475"/>
        <n v="81693"/>
        <n v="50841"/>
        <n v="17302"/>
        <n v="61074"/>
        <n v="35497"/>
        <n v="39018"/>
        <n v="87082"/>
        <n v="75002"/>
        <n v="78710"/>
        <n v="67410"/>
        <n v="60150"/>
        <n v="73081"/>
        <n v="98097"/>
        <n v="78107"/>
        <n v="12180"/>
        <n v="23467"/>
        <n v="73689"/>
        <n v="29336"/>
        <n v="68447"/>
        <n v="60907"/>
        <n v="35062"/>
        <n v="54905"/>
        <n v="89885"/>
        <n v="47296"/>
        <n v="69083"/>
        <n v="58614"/>
        <n v="32322"/>
        <n v="33092"/>
        <n v="51865"/>
        <n v="65933"/>
        <n v="52442"/>
        <n v="7255"/>
        <n v="51166"/>
        <n v="69609"/>
        <n v="88072"/>
        <n v="19759"/>
        <n v="43531"/>
        <n v="55111"/>
        <n v="56857"/>
        <n v="44770"/>
        <n v="48252"/>
        <n v="75564"/>
        <n v="3455"/>
        <n v="44842"/>
        <n v="36038"/>
        <n v="16976"/>
        <n v="60181"/>
        <n v="18942"/>
        <n v="49065"/>
        <n v="5722"/>
        <n v="1808"/>
        <n v="81148"/>
        <n v="66982"/>
        <n v="36702"/>
        <n v="77275"/>
        <n v="34326"/>
        <n v="73385"/>
        <n v="29122"/>
        <n v="91663"/>
        <n v="58030"/>
        <n v="29947"/>
        <n v="93899"/>
        <n v="67548"/>
        <n v="74417"/>
        <n v="93554"/>
        <n v="44397"/>
        <n v="23121"/>
        <n v="14841"/>
        <n v="30404"/>
        <n v="89029"/>
        <n v="52682"/>
        <n v="32121"/>
        <n v="76261"/>
        <n v="22382"/>
        <n v="19608"/>
        <n v="55897"/>
        <n v="63408"/>
        <n v="49182"/>
        <n v="87972"/>
        <n v="54902"/>
        <n v="22925"/>
        <n v="57827"/>
        <n v="3815"/>
        <n v="2208"/>
        <n v="26532"/>
        <n v="78886"/>
        <n v="74722"/>
        <n v="28300"/>
        <n v="72607"/>
        <n v="95244"/>
        <n v="93107"/>
        <n v="92198"/>
        <n v="44292"/>
        <n v="67053"/>
        <n v="6647"/>
        <n v="24603"/>
        <n v="74085"/>
        <n v="22835"/>
        <n v="94044"/>
        <n v="54340"/>
        <n v="47407"/>
        <n v="89977"/>
        <n v="74731"/>
        <n v="91366"/>
        <n v="92523"/>
        <n v="55918"/>
        <n v="88310"/>
        <n v="18080"/>
        <n v="91081"/>
        <n v="5997"/>
        <n v="61869"/>
        <n v="87191"/>
        <n v="52880"/>
        <n v="69718"/>
        <n v="39340"/>
        <n v="31428"/>
        <n v="74928"/>
        <n v="17650"/>
        <n v="1975"/>
        <n v="60760"/>
        <n v="66560"/>
        <n v="65258"/>
        <n v="50067"/>
        <n v="85148"/>
        <n v="35350"/>
        <n v="30692"/>
        <n v="63281"/>
        <n v="43824"/>
        <n v="40460"/>
        <n v="61226"/>
        <n v="62336"/>
        <n v="56901"/>
        <n v="51507"/>
        <n v="60483"/>
        <n v="87018"/>
        <n v="10689"/>
        <n v="60526"/>
        <n v="49849"/>
        <n v="92960"/>
        <n v="29722"/>
        <n v="55913"/>
        <n v="52007"/>
        <n v="89666"/>
        <n v="57701"/>
        <n v="60549"/>
        <n v="11869"/>
        <n v="37736"/>
        <n v="90465"/>
        <n v="42310"/>
        <n v="19945"/>
        <n v="63903"/>
        <n v="57170"/>
        <n v="28085"/>
        <n v="75193"/>
        <n v="95451"/>
        <n v="36776"/>
        <n v="66034"/>
        <n v="29165"/>
        <n v="92807"/>
        <n v="97871"/>
        <n v="50460"/>
        <n v="33729"/>
        <n v="4833"/>
        <n v="14760"/>
        <n v="97310"/>
        <n v="50212"/>
        <n v="46634"/>
        <n v="60948"/>
        <n v="67980"/>
        <n v="59727"/>
        <n v="71149"/>
        <n v="9272"/>
        <n v="55575"/>
        <n v="90402"/>
        <n v="73401"/>
        <n v="39791"/>
        <n v="28523"/>
        <n v="48490"/>
        <n v="41931"/>
        <n v="72450"/>
        <n v="94513"/>
        <n v="11939"/>
        <n v="8065"/>
        <n v="73112"/>
        <n v="68696"/>
        <n v="76544"/>
        <n v="61644"/>
        <n v="87291"/>
        <n v="8517"/>
        <n v="40777"/>
        <n v="8689"/>
        <n v="12477"/>
        <n v="97916"/>
        <n v="84186"/>
        <n v="34846"/>
        <n v="65042"/>
        <n v="66843"/>
        <n v="94956"/>
        <n v="94896"/>
        <n v="89266"/>
        <n v="15809"/>
        <n v="99957"/>
        <n v="13310"/>
        <n v="25708"/>
        <n v="58020"/>
        <n v="74128"/>
        <n v="622"/>
        <n v="74527"/>
        <n v="15270"/>
        <n v="81405"/>
        <n v="32806"/>
        <n v="61609"/>
        <n v="78894"/>
        <n v="44262"/>
        <n v="25788"/>
        <n v="34211"/>
        <n v="48806"/>
        <n v="52374"/>
        <n v="9374"/>
        <n v="66974"/>
        <n v="35618"/>
        <n v="25094"/>
        <n v="19730"/>
        <n v="59153"/>
        <n v="56090"/>
        <n v="8543"/>
        <n v="97388"/>
        <n v="27306"/>
        <n v="5805"/>
        <n v="34844"/>
        <n v="99412"/>
        <n v="42440"/>
        <n v="48499"/>
        <n v="38668"/>
        <n v="26494"/>
        <n v="92413"/>
        <n v="133"/>
        <n v="87890"/>
        <n v="32808"/>
        <n v="74671"/>
        <n v="75926"/>
        <n v="29919"/>
        <n v="28869"/>
        <n v="27262"/>
        <n v="71638"/>
        <n v="13870"/>
        <n v="65267"/>
        <n v="99924"/>
        <n v="62234"/>
        <n v="79494"/>
        <n v="1122"/>
        <n v="71241"/>
        <n v="26637"/>
        <n v="85520"/>
        <n v="50250"/>
        <n v="97269"/>
        <n v="61371"/>
        <n v="99042"/>
        <n v="44222"/>
        <n v="82958"/>
        <n v="55119"/>
        <n v="48191"/>
        <n v="19504"/>
        <n v="80157"/>
        <n v="69455"/>
        <n v="93022"/>
        <n v="36426"/>
        <n v="16861"/>
        <n v="8223"/>
        <n v="42043"/>
        <n v="95811"/>
        <n v="69174"/>
        <n v="87305"/>
        <n v="11568"/>
        <n v="80527"/>
        <n v="33770"/>
        <n v="58121"/>
        <n v="31429"/>
        <n v="46554"/>
        <n v="3138"/>
        <n v="81083"/>
        <n v="54983"/>
        <n v="90238"/>
        <n v="86633"/>
        <n v="77808"/>
        <n v="92012"/>
        <n v="85680"/>
        <n v="16287"/>
        <n v="95934"/>
        <n v="72705"/>
        <n v="62803"/>
        <n v="402"/>
        <n v="80025"/>
        <n v="64956"/>
        <n v="47514"/>
        <n v="95358"/>
        <n v="29285"/>
        <n v="33496"/>
        <n v="94070"/>
        <n v="37831"/>
        <n v="55182"/>
        <n v="1476"/>
        <n v="17173"/>
        <n v="55121"/>
        <n v="63616"/>
        <n v="95619"/>
        <n v="11348"/>
        <n v="99764"/>
        <n v="4652"/>
        <n v="54159"/>
        <n v="3822"/>
        <n v="42982"/>
        <n v="27264"/>
        <n v="40651"/>
        <n v="63704"/>
        <n v="37035"/>
        <n v="63525"/>
        <n v="79642"/>
        <n v="37405"/>
        <n v="32815"/>
        <n v="5769"/>
        <n v="71528"/>
        <n v="65833"/>
        <n v="14112"/>
        <n v="92977"/>
        <n v="48371"/>
        <n v="56728"/>
        <n v="66122"/>
        <n v="91589"/>
        <n v="13504"/>
        <n v="12644"/>
        <n v="23433"/>
        <n v="99881"/>
        <n v="72632"/>
        <n v="57192"/>
        <n v="43003"/>
        <n v="75674"/>
        <n v="13553"/>
        <n v="49859"/>
        <n v="87589"/>
        <n v="61624"/>
        <n v="68628"/>
        <n v="27399"/>
        <n v="35485"/>
        <n v="20680"/>
        <n v="63460"/>
        <n v="84135"/>
        <n v="71916"/>
        <n v="90696"/>
        <n v="25468"/>
        <n v="37845"/>
        <n v="79333"/>
        <n v="94611"/>
        <n v="86809"/>
        <n v="45972"/>
        <n v="37264"/>
        <n v="68373"/>
        <n v="33952"/>
        <n v="35730"/>
        <n v="45132"/>
        <n v="16663"/>
        <n v="86791"/>
        <n v="21167"/>
        <n v="58055"/>
        <n v="59950"/>
        <n v="92283"/>
        <n v="68188"/>
        <n v="71658"/>
        <n v="54245"/>
        <n v="12061"/>
        <n v="54163"/>
        <n v="50741"/>
        <n v="90039"/>
        <n v="79807"/>
        <n v="39071"/>
        <n v="46042"/>
        <n v="36107"/>
        <n v="54929"/>
        <n v="47711"/>
        <n v="27124"/>
        <n v="56354"/>
        <n v="11326"/>
        <n v="13919"/>
        <n v="33875"/>
        <n v="13187"/>
        <n v="48269"/>
        <n v="30187"/>
        <n v="89326"/>
        <n v="20308"/>
        <n v="85310"/>
        <n v="22630"/>
        <n v="30541"/>
        <n v="30205"/>
        <n v="62068"/>
        <n v="69281"/>
        <n v="22380"/>
        <n v="83289"/>
        <n v="2174"/>
        <n v="42006"/>
        <n v="91019"/>
        <n v="24686"/>
        <n v="96122"/>
        <n v="67437"/>
        <n v="99288"/>
        <n v="38619"/>
        <n v="23001"/>
        <n v="71831"/>
        <n v="89600"/>
        <n v="18205"/>
        <n v="26928"/>
        <n v="23940"/>
        <n v="70810"/>
        <n v="83283"/>
        <n v="1702"/>
        <n v="86342"/>
        <n v="38385"/>
        <n v="15636"/>
        <n v="58694"/>
        <n v="53567"/>
        <n v="67050"/>
        <n v="70035"/>
        <n v="11285"/>
        <n v="11651"/>
        <n v="58617"/>
        <n v="15125"/>
        <n v="81203"/>
        <n v="49999"/>
        <n v="74345"/>
        <n v="14236"/>
        <n v="91213"/>
        <n v="75306"/>
        <n v="38301"/>
        <n v="87527"/>
        <n v="14232"/>
        <n v="23879"/>
        <n v="37287"/>
        <n v="56210"/>
        <n v="4365"/>
        <n v="15686"/>
        <n v="88548"/>
        <n v="74321"/>
        <n v="7524"/>
        <n v="78783"/>
        <n v="15043"/>
        <n v="88278"/>
        <n v="16314"/>
        <n v="35396"/>
        <n v="64339"/>
        <n v="90537"/>
        <n v="93437"/>
        <n v="58517"/>
        <n v="78247"/>
        <n v="62430"/>
        <n v="66701"/>
        <n v="97544"/>
        <n v="96021"/>
        <n v="589"/>
        <n v="90832"/>
        <n v="80133"/>
        <n v="68094"/>
        <n v="95203"/>
        <n v="66781"/>
        <n v="97518"/>
        <n v="39358"/>
        <n v="70319"/>
        <n v="15936"/>
        <n v="43707"/>
        <n v="66114"/>
        <n v="41177"/>
        <n v="42429"/>
        <n v="64289"/>
        <n v="89980"/>
        <n v="44176"/>
        <n v="81357"/>
        <n v="23762"/>
        <n v="49503"/>
        <n v="2123"/>
        <n v="56174"/>
        <n v="97156"/>
        <n v="67396"/>
        <n v="47942"/>
        <n v="94485"/>
        <n v="7136"/>
        <n v="12983"/>
        <n v="93800"/>
        <n v="87201"/>
        <n v="56861"/>
        <n v="29937"/>
        <n v="97282"/>
        <n v="42314"/>
        <n v="5554"/>
        <n v="97725"/>
        <n v="33682"/>
        <n v="88248"/>
        <n v="15557"/>
        <n v="23622"/>
        <n v="15208"/>
        <n v="29704"/>
        <n v="79879"/>
        <n v="72449"/>
        <n v="70447"/>
        <n v="83472"/>
        <n v="1335"/>
        <n v="72154"/>
        <n v="9858"/>
        <n v="11368"/>
        <n v="60393"/>
        <n v="47351"/>
        <n v="51148"/>
        <n v="14033"/>
        <n v="91179"/>
        <n v="66285"/>
        <n v="74610"/>
        <n v="10698"/>
        <n v="17820"/>
        <n v="19170"/>
        <n v="89229"/>
        <n v="45670"/>
        <n v="75122"/>
        <n v="18068"/>
        <n v="76243"/>
        <n v="20394"/>
        <n v="5166"/>
        <n v="9560"/>
        <n v="93904"/>
        <n v="26917"/>
        <n v="72746"/>
        <n v="69539"/>
        <n v="87640"/>
        <n v="20268"/>
        <n v="31006"/>
        <n v="76453"/>
        <n v="71843"/>
        <n v="34262"/>
        <n v="69705"/>
        <n v="85597"/>
        <n v="80595"/>
        <n v="31273"/>
        <n v="91272"/>
        <n v="93781"/>
        <n v="42502"/>
        <n v="95868"/>
        <n v="98948"/>
        <n v="53539"/>
        <n v="69988"/>
        <n v="74279"/>
        <n v="12188"/>
        <n v="18487"/>
        <n v="59009"/>
        <n v="19550"/>
        <n v="28699"/>
        <n v="48183"/>
        <n v="4248"/>
        <n v="46144"/>
        <n v="63717"/>
        <n v="36703"/>
        <n v="75055"/>
        <n v="37367"/>
        <n v="83491"/>
        <n v="76113"/>
        <n v="48386"/>
        <n v="20359"/>
        <n v="17512"/>
        <n v="22330"/>
        <n v="90875"/>
        <n v="6306"/>
        <n v="90169"/>
        <n v="4938"/>
        <n v="23781"/>
        <n v="53586"/>
        <n v="3649"/>
        <n v="94005"/>
        <n v="92431"/>
        <n v="47707"/>
        <n v="17098"/>
        <n v="55589"/>
        <n v="3026"/>
        <n v="45790"/>
        <n v="22852"/>
        <n v="56022"/>
        <n v="10040"/>
        <n v="63277"/>
        <n v="28991"/>
        <n v="96903"/>
        <n v="54502"/>
        <n v="29015"/>
        <n v="64357"/>
        <n v="23309"/>
        <n v="42455"/>
        <n v="25702"/>
        <n v="54559"/>
        <n v="48475"/>
        <n v="94474"/>
        <n v="89268"/>
        <n v="95350"/>
        <n v="65061"/>
        <n v="17439"/>
        <n v="66532"/>
        <n v="13130"/>
        <n v="42265"/>
        <n v="2806"/>
        <n v="45931"/>
        <n v="9306"/>
        <n v="36571"/>
        <n v="58547"/>
        <n v="99603"/>
        <n v="74901"/>
        <n v="69392"/>
        <n v="29761"/>
        <n v="72990"/>
        <n v="14370"/>
        <n v="10592"/>
        <n v="57663"/>
        <n v="26591"/>
        <n v="98817"/>
        <n v="20800"/>
        <n v="74163"/>
        <n v="93964"/>
        <n v="75581"/>
        <n v="64451"/>
        <n v="93789"/>
        <n v="79420"/>
        <n v="84495"/>
        <n v="33389"/>
        <n v="43155"/>
        <n v="34188"/>
        <n v="65413"/>
        <n v="55163"/>
        <n v="35060"/>
        <n v="80342"/>
        <n v="25042"/>
        <n v="17125"/>
        <n v="43353"/>
        <n v="47823"/>
        <n v="38740"/>
        <n v="92164"/>
        <n v="84566"/>
        <n v="69630"/>
        <n v="51869"/>
        <n v="35448"/>
        <n v="77254"/>
        <n v="43866"/>
        <n v="18329"/>
        <n v="12257"/>
        <n v="6947"/>
        <n v="1640"/>
        <n v="41414"/>
        <n v="7403"/>
        <n v="21119"/>
        <n v="38609"/>
        <n v="14822"/>
        <n v="53665"/>
        <n v="29891"/>
        <n v="76036"/>
        <n v="32479"/>
        <n v="20724"/>
        <n v="44486"/>
        <n v="23089"/>
        <n v="36527"/>
        <n v="82833"/>
        <n v="79679"/>
        <n v="87846"/>
        <n v="92181"/>
        <n v="4862"/>
        <n v="19432"/>
        <n v="83388"/>
        <n v="36166"/>
        <n v="17298"/>
        <n v="60733"/>
        <n v="74391"/>
        <n v="39460"/>
        <n v="11885"/>
        <n v="90239"/>
        <n v="54855"/>
        <n v="91828"/>
        <n v="67255"/>
        <n v="93115"/>
        <n v="7590"/>
        <n v="89409"/>
        <n v="30178"/>
        <n v="7906"/>
        <n v="70471"/>
        <n v="12838"/>
        <n v="95217"/>
        <n v="30855"/>
        <n v="29473"/>
        <n v="46899"/>
        <n v="84210"/>
        <n v="26890"/>
        <n v="39309"/>
        <n v="52111"/>
        <n v="29563"/>
        <n v="73116"/>
        <n v="88478"/>
        <n v="71895"/>
        <n v="90296"/>
        <n v="47409"/>
        <n v="29057"/>
        <n v="37126"/>
        <n v="71872"/>
        <n v="22999"/>
        <n v="14867"/>
        <n v="4966"/>
        <n v="34917"/>
        <n v="4600"/>
        <n v="12931"/>
        <n v="45970"/>
        <n v="50383"/>
        <n v="95702"/>
        <n v="52043"/>
        <n v="94541"/>
        <n v="52036"/>
        <n v="9387"/>
        <n v="17895"/>
        <n v="25215"/>
        <n v="46948"/>
        <n v="54087"/>
        <n v="96651"/>
        <n v="95043"/>
        <n v="54449"/>
        <n v="73097"/>
        <n v="29625"/>
        <n v="25449"/>
        <n v="40274"/>
        <n v="79790"/>
        <n v="48454"/>
        <n v="24887"/>
        <n v="85008"/>
        <n v="34479"/>
        <n v="26224"/>
        <n v="3051"/>
        <n v="8743"/>
        <n v="45852"/>
        <n v="42398"/>
        <n v="87419"/>
        <n v="49073"/>
        <n v="65180"/>
        <n v="31394"/>
        <n v="43808"/>
        <n v="93604"/>
        <n v="76154"/>
        <n v="72432"/>
        <n v="73737"/>
        <n v="97718"/>
        <n v="15378"/>
        <n v="69226"/>
        <n v="49445"/>
        <n v="1982"/>
        <n v="38607"/>
        <n v="52795"/>
        <n v="95401"/>
        <n v="44754"/>
        <n v="96574"/>
        <n v="65281"/>
        <n v="46151"/>
        <n v="72555"/>
        <n v="11671"/>
        <n v="65383"/>
        <n v="97691"/>
        <n v="9131"/>
        <n v="25109"/>
        <n v="61902"/>
        <n v="51577"/>
        <n v="95549"/>
        <n v="15129"/>
        <n v="12154"/>
        <n v="67190"/>
        <n v="42403"/>
        <n v="66324"/>
        <n v="74972"/>
        <n v="25208"/>
        <n v="5394"/>
        <n v="62134"/>
        <n v="7487"/>
        <n v="20460"/>
        <n v="2219"/>
        <n v="92440"/>
        <n v="56825"/>
        <n v="93797"/>
        <n v="37783"/>
        <n v="87272"/>
        <n v="56032"/>
        <n v="14029"/>
        <n v="47509"/>
        <n v="80981"/>
        <n v="7899"/>
        <n v="12967"/>
        <n v="22214"/>
        <n v="81207"/>
        <n v="62189"/>
        <n v="88526"/>
        <n v="12972"/>
        <n v="12341"/>
        <n v="79287"/>
        <n v="66299"/>
        <n v="77951"/>
        <n v="35025"/>
        <n v="48502"/>
        <n v="55948"/>
        <n v="29612"/>
        <n v="58522"/>
        <n v="46523"/>
        <n v="66345"/>
        <n v="10128"/>
        <n v="48058"/>
        <n v="54908"/>
        <n v="20239"/>
        <n v="39880"/>
        <n v="35104"/>
        <n v="83535"/>
        <n v="67708"/>
        <n v="21538"/>
        <n v="77549"/>
        <n v="42208"/>
        <n v="18361"/>
        <n v="29840"/>
        <n v="57183"/>
        <n v="52508"/>
        <n v="21227"/>
        <n v="63539"/>
        <n v="4111"/>
        <n v="73477"/>
        <n v="55743"/>
        <n v="34981"/>
        <n v="29940"/>
        <n v="2550"/>
        <n v="24212"/>
        <n v="40814"/>
        <n v="76588"/>
        <n v="4098"/>
        <n v="1672"/>
        <n v="61350"/>
        <n v="11909"/>
        <n v="48026"/>
        <n v="12255"/>
        <n v="62770"/>
        <n v="30413"/>
        <n v="16205"/>
        <n v="66717"/>
        <n v="64432"/>
        <n v="75468"/>
        <n v="61156"/>
        <n v="83198"/>
        <n v="29477"/>
        <n v="63342"/>
        <n v="64082"/>
        <n v="95887"/>
        <n v="22993"/>
        <n v="50627"/>
        <n v="41127"/>
        <n v="27750"/>
        <n v="17793"/>
        <n v="82578"/>
        <n v="29654"/>
        <n v="68312"/>
        <n v="19984"/>
        <n v="83072"/>
        <n v="20987"/>
        <n v="43415"/>
        <n v="35686"/>
        <n v="48969"/>
        <n v="35763"/>
        <n v="84607"/>
        <n v="80828"/>
        <n v="94754"/>
        <n v="52772"/>
        <n v="10816"/>
        <n v="33862"/>
        <n v="15892"/>
        <n v="20594"/>
        <n v="41015"/>
        <n v="86023"/>
        <n v="73890"/>
        <n v="59937"/>
        <n v="17434"/>
        <n v="49421"/>
        <n v="57324"/>
        <n v="27400"/>
        <n v="51916"/>
        <n v="57234"/>
        <n v="81400"/>
        <n v="51523"/>
        <n v="7941"/>
        <n v="79407"/>
        <n v="51815"/>
        <n v="89702"/>
        <n v="4712"/>
        <n v="85609"/>
        <n v="98760"/>
        <n v="79870"/>
        <n v="49619"/>
        <n v="38096"/>
        <n v="84125"/>
        <n v="17444"/>
        <n v="12855"/>
        <n v="1490"/>
        <n v="74565"/>
        <n v="47041"/>
        <n v="3571"/>
        <n v="91925"/>
        <n v="5716"/>
        <n v="90839"/>
        <n v="80446"/>
        <n v="63125"/>
        <n v="63554"/>
        <n v="64264"/>
        <n v="7153"/>
        <n v="80280"/>
        <n v="66430"/>
        <n v="92428"/>
        <n v="78706"/>
        <n v="63466"/>
        <n v="15222"/>
        <n v="81881"/>
        <n v="45029"/>
        <n v="14889"/>
        <n v="81884"/>
        <n v="88593"/>
        <n v="59296"/>
        <n v="39540"/>
        <n v="58381"/>
        <n v="15294"/>
        <n v="39279"/>
        <n v="70394"/>
        <n v="74817"/>
        <n v="15196"/>
        <n v="33463"/>
        <n v="44515"/>
        <n v="15278"/>
        <n v="75336"/>
        <n v="38811"/>
        <n v="29752"/>
        <n v="59297"/>
        <n v="44433"/>
        <n v="44250"/>
        <n v="74908"/>
        <n v="24613"/>
        <n v="68553"/>
        <n v="15261"/>
        <n v="70411"/>
        <n v="70756"/>
        <n v="19494"/>
        <n v="79567"/>
        <n v="96544"/>
        <n v="31486"/>
        <n v="20922"/>
        <n v="84655"/>
        <n v="87094"/>
        <n v="91385"/>
        <n v="24376"/>
        <n v="28401"/>
        <n v="15360"/>
        <n v="17593"/>
        <n v="35462"/>
        <n v="56493"/>
        <n v="33461"/>
        <n v="71682"/>
        <n v="24647"/>
        <n v="87192"/>
        <n v="13377"/>
        <n v="2462"/>
        <n v="39508"/>
        <n v="93995"/>
        <n v="61783"/>
        <n v="24166"/>
        <n v="41048"/>
        <n v="55604"/>
        <n v="15263"/>
        <n v="42077"/>
        <n v="53696"/>
        <n v="14235"/>
        <n v="42608"/>
        <n v="82218"/>
        <n v="39355"/>
        <n v="94697"/>
        <n v="8212"/>
        <n v="38109"/>
        <n v="32228"/>
        <n v="69304"/>
        <n v="54081"/>
        <n v="96232"/>
        <n v="5608"/>
        <n v="61369"/>
        <n v="25483"/>
        <n v="92670"/>
        <n v="39849"/>
        <n v="52507"/>
        <n v="37634"/>
        <n v="92067"/>
        <n v="4502"/>
        <n v="14659"/>
        <n v="91719"/>
        <n v="54063"/>
        <n v="40694"/>
        <n v="32361"/>
        <n v="50575"/>
        <n v="27385"/>
        <n v="62519"/>
        <n v="4176"/>
        <n v="31062"/>
        <n v="79804"/>
        <n v="87139"/>
        <n v="95410"/>
        <n v="49757"/>
        <n v="35195"/>
        <n v="93043"/>
        <n v="14206"/>
        <n v="34809"/>
        <n v="56286"/>
        <n v="11730"/>
        <n v="65633"/>
        <n v="32369"/>
        <n v="63259"/>
        <n v="83937"/>
        <n v="33352"/>
        <n v="95883"/>
        <n v="74419"/>
        <n v="46001"/>
        <n v="93729"/>
        <n v="97619"/>
        <n v="15772"/>
        <n v="22308"/>
        <n v="6983"/>
        <n v="90583"/>
        <n v="27677"/>
        <n v="37382"/>
        <n v="52523"/>
        <n v="82410"/>
        <n v="77480"/>
        <n v="93990"/>
        <n v="22761"/>
        <n v="14080"/>
        <n v="88255"/>
        <n v="59401"/>
        <n v="81303"/>
        <n v="75729"/>
        <n v="50625"/>
        <n v="56067"/>
        <n v="93390"/>
        <n v="15960"/>
        <n v="5980"/>
        <n v="99524"/>
        <n v="71397"/>
        <n v="50301"/>
        <n v="75170"/>
        <n v="14269"/>
        <n v="10481"/>
        <n v="90411"/>
        <n v="36319"/>
        <n v="33287"/>
        <n v="14589"/>
        <n v="26017"/>
        <n v="81525"/>
        <n v="27036"/>
        <n v="59013"/>
        <n v="50409"/>
        <n v="82371"/>
        <n v="25184"/>
        <n v="568"/>
        <n v="2021"/>
        <n v="88835"/>
        <n v="83588"/>
        <n v="10272"/>
        <n v="22154"/>
        <n v="99752"/>
        <n v="89865"/>
        <n v="35484"/>
        <n v="63843"/>
        <n v="82942"/>
        <n v="88019"/>
        <n v="2674"/>
        <n v="61954"/>
        <n v="229"/>
        <n v="67724"/>
        <n v="5751"/>
        <n v="6350"/>
        <n v="59340"/>
        <n v="88406"/>
        <n v="63094"/>
        <n v="21436"/>
        <n v="34535"/>
        <n v="27492"/>
        <n v="22853"/>
        <n v="84853"/>
        <n v="82702"/>
        <n v="78016"/>
        <n v="4761"/>
        <n v="77475"/>
        <n v="37964"/>
        <n v="1019"/>
        <n v="40638"/>
        <n v="18925"/>
        <n v="55706"/>
        <n v="39101"/>
        <n v="33386"/>
        <n v="78509"/>
        <n v="19354"/>
        <n v="20443"/>
        <n v="58956"/>
        <n v="11680"/>
        <n v="96249"/>
        <n v="70549"/>
        <n v="77693"/>
        <n v="73150"/>
        <n v="51863"/>
        <n v="77631"/>
        <n v="61168"/>
        <n v="39903"/>
        <n v="92833"/>
        <n v="92927"/>
        <n v="63395"/>
        <n v="10792"/>
        <n v="87101"/>
        <n v="98101"/>
        <n v="85295"/>
        <n v="53042"/>
        <n v="87537"/>
        <n v="63209"/>
        <n v="1468"/>
        <n v="58650"/>
        <n v="20065"/>
        <n v="1344"/>
        <n v="48800"/>
        <n v="19297"/>
        <n v="76517"/>
        <n v="2061"/>
        <n v="39098"/>
        <n v="66923"/>
        <n v="19774"/>
        <n v="65091"/>
        <n v="34855"/>
        <n v="43812"/>
        <n v="63601"/>
        <n v="72066"/>
        <n v="73799"/>
        <n v="55383"/>
        <n v="20446"/>
        <n v="31045"/>
        <n v="27401"/>
        <n v="88666"/>
        <n v="39706"/>
        <n v="77957"/>
        <n v="43701"/>
        <n v="42824"/>
        <n v="63059"/>
        <n v="71615"/>
        <n v="5522"/>
        <n v="45647"/>
        <n v="60334"/>
        <n v="56048"/>
        <n v="7331"/>
        <n v="75906"/>
        <n v="62728"/>
        <n v="10984"/>
        <n v="84474"/>
        <n v="50705"/>
        <n v="55073"/>
        <n v="39615"/>
        <n v="5318"/>
        <n v="98553"/>
        <n v="11447"/>
        <n v="11496"/>
        <n v="80620"/>
        <n v="37465"/>
        <n v="84407"/>
        <n v="89019"/>
        <n v="1807"/>
        <n v="12121"/>
        <n v="34448"/>
        <n v="43831"/>
        <n v="15819"/>
        <n v="63389"/>
        <n v="67132"/>
        <n v="4080"/>
        <n v="38468"/>
        <n v="47416"/>
        <n v="19850"/>
        <n v="11737"/>
        <n v="84805"/>
        <n v="71937"/>
        <n v="54266"/>
        <n v="68002"/>
        <n v="52554"/>
        <n v="98429"/>
        <n v="13574"/>
        <n v="73705"/>
        <n v="64559"/>
        <n v="80848"/>
        <n v="64901"/>
        <n v="63663"/>
        <n v="97902"/>
        <n v="29297"/>
        <n v="93230"/>
        <n v="1744"/>
        <n v="988"/>
        <n v="29251"/>
        <n v="58800"/>
        <n v="6070"/>
        <n v="75295"/>
        <n v="31436"/>
        <n v="64553"/>
        <n v="80609"/>
        <n v="85236"/>
        <n v="29278"/>
        <n v="48112"/>
        <n v="44891"/>
        <n v="67024"/>
        <n v="76033"/>
        <n v="23457"/>
        <n v="31600"/>
        <n v="54099"/>
        <n v="34637"/>
        <n v="99020"/>
        <n v="90816"/>
        <n v="75488"/>
        <n v="1121"/>
        <n v="15529"/>
        <n v="42388"/>
        <n v="81803"/>
        <n v="74831"/>
        <n v="2045"/>
        <n v="64306"/>
        <n v="96822"/>
        <n v="73982"/>
        <n v="70874"/>
        <n v="10227"/>
        <n v="83089"/>
        <n v="51518"/>
        <n v="93354"/>
        <n v="99115"/>
        <n v="41516"/>
        <n v="37205"/>
        <n v="69649"/>
        <n v="12404"/>
        <n v="47610"/>
        <n v="86592"/>
        <n v="15493"/>
        <n v="8697"/>
        <n v="51310"/>
        <n v="98953"/>
        <n v="36184"/>
        <n v="10737"/>
        <n v="52445"/>
        <n v="71333"/>
        <n v="8420"/>
        <n v="1456"/>
        <n v="34410"/>
        <n v="21467"/>
        <n v="87970"/>
        <n v="67986"/>
        <n v="11093"/>
        <n v="91151"/>
        <n v="25775"/>
        <n v="6989"/>
        <n v="19444"/>
        <n v="53802"/>
        <n v="82374"/>
        <n v="50502"/>
        <n v="32445"/>
        <n v="58314"/>
        <n v="44554"/>
        <n v="87858"/>
        <n v="58829"/>
        <n v="90770"/>
        <n v="60835"/>
        <n v="98518"/>
        <n v="52824"/>
        <n v="23111"/>
        <n v="16337"/>
        <n v="93310"/>
        <n v="83614"/>
        <n v="4465"/>
        <n v="43613"/>
        <n v="21787"/>
        <n v="85438"/>
        <n v="80922"/>
        <n v="19264"/>
        <n v="30387"/>
        <n v="91745"/>
        <n v="95377"/>
        <n v="28924"/>
        <n v="77418"/>
        <n v="57579"/>
        <n v="42280"/>
        <n v="55080"/>
        <n v="98739"/>
        <n v="73962"/>
        <n v="52996"/>
        <n v="74784"/>
        <n v="1757"/>
        <n v="82939"/>
        <n v="68774"/>
        <n v="42740"/>
        <n v="88880"/>
        <n v="59802"/>
        <n v="48536"/>
        <n v="98299"/>
        <n v="97469"/>
        <n v="30066"/>
        <n v="18023"/>
        <n v="1461"/>
        <n v="87491"/>
        <n v="44935"/>
        <n v="8443"/>
        <n v="67969"/>
        <n v="75708"/>
        <n v="28618"/>
        <n v="94594"/>
        <n v="75853"/>
        <n v="89512"/>
        <n v="43091"/>
        <n v="67171"/>
        <n v="57169"/>
        <n v="14775"/>
        <n v="84040"/>
        <n v="43152"/>
        <n v="85906"/>
        <n v="34861"/>
        <n v="5674"/>
        <n v="20372"/>
        <n v="94658"/>
        <n v="3868"/>
        <n v="3905"/>
        <n v="66065"/>
        <n v="92596"/>
        <n v="27974"/>
        <n v="94937"/>
        <n v="96805"/>
        <n v="51328"/>
        <n v="51051"/>
        <n v="26730"/>
        <n v="58746"/>
        <n v="40974"/>
        <n v="86409"/>
        <n v="54006"/>
        <n v="28546"/>
        <n v="37757"/>
        <n v="69194"/>
        <n v="88988"/>
        <n v="39850"/>
        <n v="36031"/>
        <n v="75726"/>
        <n v="84093"/>
        <n v="9394"/>
        <n v="4987"/>
        <n v="23370"/>
        <n v="62932"/>
        <n v="64219"/>
        <n v="27287"/>
        <n v="16056"/>
        <n v="68699"/>
        <n v="37286"/>
        <n v="6329"/>
        <n v="59432"/>
        <n v="12965"/>
        <n v="91679"/>
        <n v="8222"/>
        <n v="77981"/>
        <n v="97209"/>
        <n v="45908"/>
        <n v="25348"/>
        <n v="29991"/>
        <n v="29760"/>
        <n v="44135"/>
        <n v="51792"/>
        <n v="48159"/>
        <n v="62128"/>
        <n v="81755"/>
        <n v="7793"/>
        <n v="76627"/>
        <n v="20844"/>
        <n v="54805"/>
        <n v="37671"/>
        <n v="98649"/>
        <n v="91163"/>
        <n v="13153"/>
        <n v="91895"/>
        <n v="76913"/>
        <n v="22841"/>
        <n v="85860"/>
        <n v="94260"/>
        <n v="17386"/>
        <n v="4249"/>
        <n v="90581"/>
        <n v="15986"/>
        <n v="52405"/>
        <n v="41295"/>
        <n v="74483"/>
        <n v="39110"/>
        <n v="8448"/>
        <n v="61121"/>
        <n v="69666"/>
        <n v="20045"/>
        <n v="89586"/>
        <n v="8414"/>
        <n v="87720"/>
        <n v="97880"/>
        <n v="28544"/>
        <n v="53254"/>
        <n v="87013"/>
        <n v="4443"/>
        <n v="18445"/>
        <n v="38086"/>
        <n v="24485"/>
        <n v="14183"/>
        <n v="32557"/>
        <n v="93338"/>
        <n v="83402"/>
        <n v="90392"/>
        <n v="13122"/>
        <n v="6018"/>
        <n v="66872"/>
        <n v="7161"/>
        <n v="17643"/>
        <n v="41497"/>
        <n v="63628"/>
        <n v="98854"/>
        <n v="10127"/>
        <n v="10567"/>
        <n v="10210"/>
        <n v="36564"/>
        <n v="91753"/>
        <n v="47940"/>
        <n v="98984"/>
        <n v="82877"/>
        <n v="57972"/>
        <n v="7504"/>
        <n v="87705"/>
        <n v="56487"/>
        <n v="73501"/>
        <n v="54461"/>
        <n v="92981"/>
        <n v="79144"/>
        <n v="22948"/>
        <n v="83039"/>
        <n v="93122"/>
        <n v="83368"/>
        <n v="25599"/>
        <n v="42965"/>
        <n v="56249"/>
        <n v="32558"/>
        <n v="59652"/>
        <n v="54532"/>
        <n v="74257"/>
        <n v="3490"/>
        <n v="67303"/>
        <n v="74087"/>
        <n v="50370"/>
        <n v="49412"/>
        <n v="75848"/>
        <n v="72622"/>
        <n v="24391"/>
        <n v="47848"/>
        <n v="77769"/>
        <n v="50063"/>
        <n v="78261"/>
        <n v="31288"/>
        <n v="80861"/>
        <n v="41373"/>
        <n v="23621"/>
        <n v="86063"/>
        <n v="75063"/>
        <n v="53343"/>
        <n v="25429"/>
        <n v="42558"/>
        <n v="17234"/>
        <n v="49687"/>
        <n v="64098"/>
        <n v="38651"/>
        <n v="15976"/>
        <n v="91791"/>
        <n v="44897"/>
        <n v="87374"/>
        <n v="69513"/>
        <n v="72443"/>
        <n v="70589"/>
        <n v="75269"/>
        <n v="50676"/>
        <n v="65304"/>
        <n v="87883"/>
        <n v="21883"/>
        <n v="2025"/>
        <n v="50321"/>
        <n v="49401"/>
        <n v="60422"/>
        <n v="24577"/>
        <n v="14765"/>
        <n v="31411"/>
        <n v="91188"/>
        <n v="67927"/>
        <n v="70924"/>
        <n v="77930"/>
        <n v="52735"/>
        <n v="84425"/>
        <n v="27578"/>
        <n v="63583"/>
        <n v="78845"/>
        <n v="39427"/>
        <n v="449"/>
        <n v="77424"/>
        <n v="6098"/>
        <n v="24816"/>
        <n v="44134"/>
        <n v="19477"/>
        <n v="4765"/>
        <n v="15818"/>
        <n v="47040"/>
        <n v="75238"/>
        <n v="20182"/>
        <n v="605"/>
        <n v="65897"/>
        <n v="27802"/>
        <n v="85912"/>
        <n v="17991"/>
        <n v="34994"/>
        <n v="75810"/>
        <n v="24027"/>
        <n v="17722"/>
        <n v="94552"/>
        <n v="11663"/>
        <n v="94207"/>
        <n v="98959"/>
        <n v="93771"/>
        <n v="93238"/>
        <n v="68081"/>
        <n v="48725"/>
        <n v="24444"/>
        <n v="94267"/>
        <n v="77507"/>
        <n v="1861"/>
        <n v="76450"/>
        <n v="98625"/>
        <n v="20748"/>
        <n v="73752"/>
        <n v="31987"/>
        <n v="65206"/>
        <n v="56264"/>
        <n v="38051"/>
        <n v="71488"/>
        <n v="53277"/>
        <n v="37437"/>
        <n v="35355"/>
        <n v="72841"/>
        <n v="13883"/>
        <n v="14705"/>
        <n v="71565"/>
        <n v="25242"/>
        <n v="65710"/>
        <n v="54301"/>
        <n v="81981"/>
        <n v="47713"/>
        <n v="66353"/>
        <n v="64732"/>
        <n v="42778"/>
        <n v="31595"/>
        <n v="98733"/>
        <n v="29338"/>
        <n v="33915"/>
        <n v="35967"/>
        <n v="8708"/>
        <n v="81746"/>
        <n v="6684"/>
        <n v="10796"/>
        <n v="81034"/>
        <n v="4164"/>
        <n v="15204"/>
        <n v="63983"/>
        <n v="1527"/>
        <n v="38983"/>
        <n v="99904"/>
        <n v="84636"/>
        <n v="99612"/>
        <n v="98095"/>
        <n v="94240"/>
        <n v="18747"/>
        <n v="75244"/>
        <n v="35778"/>
        <n v="40419"/>
        <n v="73419"/>
        <n v="64428"/>
        <n v="65719"/>
        <n v="77819"/>
        <n v="59902"/>
        <n v="75991"/>
        <n v="58820"/>
        <n v="92027"/>
        <n v="64688"/>
        <n v="16745"/>
        <n v="46584"/>
        <n v="6275"/>
        <n v="95843"/>
        <n v="78351"/>
        <n v="28822"/>
        <n v="58402"/>
        <n v="84458"/>
        <n v="12460"/>
        <n v="58383"/>
        <n v="23628"/>
        <n v="57884"/>
        <n v="77502"/>
        <n v="68670"/>
        <n v="46743"/>
        <n v="81850"/>
        <n v="26627"/>
        <n v="95742"/>
        <n v="70245"/>
        <n v="48341"/>
        <n v="48129"/>
        <n v="7610"/>
        <n v="82760"/>
        <n v="21752"/>
        <n v="14756"/>
        <n v="66106"/>
        <n v="1931"/>
        <n v="18689"/>
        <n v="56345"/>
        <n v="65395"/>
        <n v="36722"/>
        <n v="14584"/>
        <n v="82676"/>
        <n v="47366"/>
        <n v="28591"/>
        <n v="84570"/>
        <n v="58726"/>
        <n v="57702"/>
        <n v="54812"/>
        <n v="46732"/>
        <n v="16344"/>
        <n v="71155"/>
        <n v="22202"/>
        <n v="63465"/>
        <n v="4804"/>
        <n v="71593"/>
        <n v="55650"/>
        <n v="69517"/>
        <n v="40725"/>
        <n v="24414"/>
        <n v="21088"/>
        <n v="66708"/>
        <n v="43811"/>
        <n v="78850"/>
        <n v="9045"/>
        <n v="71486"/>
        <n v="20067"/>
        <n v="94702"/>
        <n v="71781"/>
        <n v="14346"/>
        <n v="10487"/>
        <n v="83158"/>
        <n v="31309"/>
        <n v="7496"/>
        <n v="65628"/>
        <n v="46002"/>
        <n v="75278"/>
        <n v="14308"/>
        <n v="58766"/>
        <n v="88471"/>
        <n v="61543"/>
        <n v="23391"/>
        <n v="73988"/>
        <n v="46897"/>
        <n v="69367"/>
        <n v="59010"/>
        <n v="48142"/>
        <n v="65459"/>
        <n v="48194"/>
        <n v="50797"/>
        <n v="12836"/>
        <n v="1642"/>
        <n v="31804"/>
        <n v="6096"/>
        <n v="94802"/>
        <n v="94091"/>
        <n v="17485"/>
        <n v="64609"/>
        <n v="74861"/>
        <n v="85020"/>
        <n v="45604"/>
        <n v="3287"/>
        <n v="13226"/>
        <n v="3068"/>
        <n v="78907"/>
        <n v="18923"/>
        <n v="27025"/>
        <n v="2564"/>
        <n v="92539"/>
        <n v="69510"/>
        <n v="39174"/>
        <n v="33046"/>
        <n v="64798"/>
        <n v="55820"/>
        <n v="61179"/>
        <n v="64078"/>
        <n v="48793"/>
        <n v="66839"/>
        <n v="24172"/>
        <n v="19820"/>
        <n v="85685"/>
        <n v="22770"/>
        <n v="43826"/>
        <n v="59256"/>
        <n v="15396"/>
        <n v="14071"/>
        <n v="16601"/>
        <n v="8686"/>
        <n v="96597"/>
        <n v="69596"/>
        <n v="5768"/>
        <n v="34215"/>
        <n v="58934"/>
        <n v="44141"/>
        <n v="57033"/>
        <n v="7974"/>
        <n v="12002"/>
        <n v="8618"/>
        <n v="89952"/>
        <n v="43852"/>
        <n v="99180"/>
        <n v="93102"/>
        <n v="73067"/>
        <n v="10941"/>
        <n v="23798"/>
        <n v="17594"/>
        <n v="98716"/>
        <n v="87844"/>
        <n v="7199"/>
        <n v="47958"/>
        <n v="41330"/>
        <n v="27429"/>
        <n v="29324"/>
        <n v="21884"/>
        <n v="52652"/>
        <n v="84955"/>
        <n v="85638"/>
        <n v="31966"/>
        <n v="97990"/>
        <n v="49609"/>
        <n v="96230"/>
        <n v="1168"/>
        <n v="56533"/>
        <n v="31299"/>
        <n v="73626"/>
        <n v="60175"/>
        <n v="91944"/>
        <n v="22564"/>
        <n v="25466"/>
        <n v="45820"/>
        <n v="72577"/>
        <n v="269"/>
        <n v="10112"/>
        <n v="22271"/>
        <n v="32622"/>
        <n v="43164"/>
        <n v="34072"/>
        <n v="54254"/>
        <n v="16151"/>
        <n v="87602"/>
        <n v="19119"/>
        <n v="83091"/>
        <n v="85377"/>
        <n v="98111"/>
        <n v="48696"/>
        <n v="18873"/>
        <n v="38370"/>
        <n v="57132"/>
        <n v="81931"/>
        <n v="61115"/>
        <n v="67787"/>
        <n v="24581"/>
        <n v="70261"/>
        <n v="78262"/>
        <n v="98300"/>
        <n v="9888"/>
        <n v="68884"/>
        <n v="73035"/>
        <n v="62484"/>
        <n v="72763"/>
        <n v="29980"/>
        <n v="27898"/>
        <n v="27047"/>
        <n v="4924"/>
        <n v="30770"/>
        <n v="41828"/>
        <n v="33860"/>
        <n v="41790"/>
        <n v="25165"/>
        <n v="67141"/>
        <n v="73610"/>
        <n v="36780"/>
        <n v="35160"/>
        <n v="55104"/>
        <n v="48190"/>
        <n v="73605"/>
        <n v="29944"/>
        <n v="9587"/>
        <n v="68114"/>
        <n v="89727"/>
        <n v="36156"/>
        <n v="22627"/>
        <n v="30564"/>
        <n v="77935"/>
        <n v="65102"/>
        <n v="22321"/>
        <n v="21665"/>
        <n v="67341"/>
        <n v="71736"/>
        <n v="45054"/>
        <n v="41272"/>
        <n v="5217"/>
        <n v="55456"/>
        <n v="70914"/>
        <n v="96486"/>
        <n v="44420"/>
        <n v="1210"/>
        <n v="30571"/>
        <n v="78822"/>
        <n v="27686"/>
        <n v="81933"/>
        <n v="5924"/>
        <n v="19112"/>
        <n v="15981"/>
        <n v="74420"/>
        <n v="71395"/>
        <n v="59135"/>
        <n v="4139"/>
        <n v="69464"/>
        <n v="17604"/>
        <n v="84969"/>
        <n v="91424"/>
        <n v="40097"/>
        <n v="42806"/>
        <n v="39665"/>
        <n v="1830"/>
        <n v="57860"/>
        <n v="25852"/>
        <n v="43809"/>
        <n v="66840"/>
        <n v="9191"/>
        <n v="66675"/>
        <n v="74374"/>
        <n v="40540"/>
        <n v="52124"/>
        <n v="8347"/>
        <n v="31383"/>
        <n v="72974"/>
        <n v="98316"/>
        <n v="20648"/>
        <n v="90211"/>
        <n v="8751"/>
        <n v="21049"/>
        <n v="37641"/>
        <n v="40465"/>
        <n v="70437"/>
        <n v="345"/>
        <n v="94208"/>
        <n v="81139"/>
        <n v="59333"/>
        <n v="76037"/>
        <n v="31156"/>
        <n v="7283"/>
        <n v="12452"/>
        <n v="40671"/>
        <n v="58336"/>
        <n v="1131"/>
        <n v="15406"/>
        <n v="89613"/>
        <n v="46372"/>
        <n v="71611"/>
        <n v="31450"/>
        <n v="24170"/>
        <n v="13723"/>
        <n v="60255"/>
        <n v="77467"/>
        <n v="24233"/>
        <n v="63121"/>
        <n v="4436"/>
        <n v="80456"/>
        <n v="10561"/>
        <n v="51204"/>
        <n v="7271"/>
        <n v="13471"/>
        <n v="49711"/>
        <n v="75765"/>
        <n v="79564"/>
        <n v="39872"/>
        <n v="61068"/>
        <n v="97420"/>
        <n v="11065"/>
        <n v="46924"/>
        <n v="89948"/>
        <n v="2283"/>
        <n v="41266"/>
        <n v="89466"/>
        <n v="93226"/>
        <n v="48225"/>
        <n v="90603"/>
        <n v="64614"/>
        <n v="85306"/>
        <n v="17218"/>
        <n v="25374"/>
        <n v="16082"/>
        <n v="41659"/>
        <n v="47156"/>
        <n v="39965"/>
        <n v="893"/>
        <n v="56023"/>
        <n v="65488"/>
        <n v="82144"/>
        <n v="49392"/>
        <n v="86329"/>
        <n v="93927"/>
        <n v="99216"/>
        <n v="87089"/>
        <n v="90724"/>
        <n v="41194"/>
        <n v="43421"/>
        <n v="32596"/>
        <n v="14902"/>
        <n v="64908"/>
        <n v="41906"/>
        <n v="54439"/>
        <n v="34540"/>
        <n v="22388"/>
        <n v="9303"/>
        <n v="50552"/>
        <n v="37189"/>
        <n v="18057"/>
        <n v="24534"/>
        <n v="11994"/>
        <n v="81705"/>
        <n v="12749"/>
        <n v="20643"/>
        <n v="11722"/>
        <n v="65961"/>
        <n v="39631"/>
        <n v="87587"/>
        <n v="12713"/>
        <n v="36251"/>
        <n v="91662"/>
        <n v="57254"/>
        <n v="23534"/>
        <n v="76182"/>
        <n v="83490"/>
        <n v="43023"/>
        <n v="24552"/>
        <n v="39295"/>
        <n v="62574"/>
        <n v="10145"/>
        <n v="95139"/>
        <n v="85964"/>
        <n v="12063"/>
        <n v="79164"/>
        <n v="45325"/>
        <n v="66729"/>
        <n v="33429"/>
        <n v="5784"/>
        <n v="99091"/>
        <n v="5484"/>
        <n v="3698"/>
        <n v="89438"/>
        <n v="91226"/>
        <n v="22453"/>
        <n v="5851"/>
        <n v="19988"/>
        <n v="34081"/>
        <n v="3164"/>
        <n v="56273"/>
        <n v="36833"/>
        <n v="78801"/>
        <n v="68110"/>
        <n v="12351"/>
        <n v="24074"/>
        <n v="31005"/>
        <n v="73793"/>
        <n v="22539"/>
        <n v="72588"/>
        <n v="57567"/>
        <n v="44367"/>
        <n v="17447"/>
        <n v="93148"/>
        <n v="43603"/>
        <n v="19164"/>
        <n v="32771"/>
        <n v="3225"/>
        <n v="1474"/>
        <n v="38465"/>
        <n v="96836"/>
        <n v="31530"/>
        <n v="16599"/>
        <n v="49140"/>
        <n v="42981"/>
        <n v="48512"/>
        <n v="6063"/>
        <n v="82345"/>
        <n v="48905"/>
        <n v="20060"/>
        <n v="91686"/>
        <n v="30608"/>
        <n v="5715"/>
        <n v="47855"/>
        <n v="21228"/>
        <n v="17096"/>
        <n v="27577"/>
        <n v="61355"/>
        <n v="69936"/>
        <n v="59645"/>
        <n v="99832"/>
        <n v="49524"/>
        <n v="80688"/>
        <n v="64349"/>
        <n v="20484"/>
        <n v="52660"/>
        <n v="25760"/>
        <n v="47962"/>
        <n v="30726"/>
        <n v="56734"/>
        <n v="30831"/>
        <n v="79323"/>
        <n v="27275"/>
        <n v="88645"/>
        <n v="55349"/>
        <n v="18568"/>
        <n v="26631"/>
        <n v="87364"/>
        <n v="89034"/>
        <n v="299"/>
        <n v="8722"/>
        <n v="18901"/>
        <n v="22884"/>
        <n v="47975"/>
        <n v="45680"/>
        <n v="73497"/>
        <n v="57416"/>
        <n v="34486"/>
        <n v="14751"/>
        <n v="93706"/>
        <n v="62508"/>
        <n v="82388"/>
        <n v="12852"/>
        <n v="25121"/>
        <n v="28792"/>
        <n v="6737"/>
        <n v="58899"/>
        <n v="58110"/>
        <n v="91386"/>
        <n v="72723"/>
        <n v="30129"/>
        <n v="58184"/>
        <n v="2844"/>
        <n v="67539"/>
        <n v="27824"/>
        <n v="35399"/>
        <n v="82620"/>
        <n v="24437"/>
        <n v="80130"/>
        <n v="75781"/>
        <n v="69438"/>
        <n v="32331"/>
        <n v="94639"/>
        <n v="30316"/>
        <n v="2026"/>
        <n v="95853"/>
        <n v="77284"/>
        <n v="417"/>
        <n v="75245"/>
        <n v="82827"/>
        <n v="81325"/>
        <n v="61777"/>
        <n v="98876"/>
        <n v="55573"/>
        <n v="85290"/>
        <n v="12888"/>
        <n v="59053"/>
        <n v="10656"/>
        <n v="98051"/>
        <n v="1616"/>
        <n v="21415"/>
        <n v="244"/>
        <n v="67325"/>
        <n v="33692"/>
        <n v="2037"/>
        <n v="58588"/>
        <n v="90557"/>
        <n v="19340"/>
        <n v="32495"/>
        <n v="4798"/>
        <n v="83750"/>
        <n v="47449"/>
        <n v="80018"/>
        <n v="60310"/>
        <n v="70650"/>
        <n v="31478"/>
        <n v="91625"/>
        <n v="41126"/>
        <n v="71383"/>
        <n v="72451"/>
        <n v="10396"/>
        <n v="89651"/>
        <n v="77749"/>
        <n v="69849"/>
        <n v="68126"/>
        <n v="51813"/>
        <n v="21477"/>
        <n v="13905"/>
        <n v="67757"/>
        <n v="14128"/>
        <n v="35516"/>
        <n v="13963"/>
        <n v="26707"/>
        <n v="54854"/>
        <n v="42696"/>
        <n v="32339"/>
        <n v="27851"/>
        <n v="59713"/>
        <n v="57721"/>
        <n v="93512"/>
        <n v="66629"/>
        <n v="44044"/>
        <n v="15056"/>
        <n v="8285"/>
        <n v="22095"/>
        <n v="68910"/>
        <n v="97578"/>
        <n v="954"/>
        <n v="21775"/>
        <n v="51089"/>
        <n v="4419"/>
        <n v="68105"/>
        <n v="94533"/>
        <n v="53759"/>
        <n v="99000"/>
        <n v="46094"/>
        <n v="73311"/>
        <n v="16585"/>
        <n v="12630"/>
        <n v="48864"/>
        <n v="8850"/>
        <n v="2232"/>
        <n v="18488"/>
        <n v="48152"/>
        <n v="18063"/>
        <n v="49502"/>
        <n v="52414"/>
        <n v="1953"/>
        <n v="49884"/>
        <n v="77231"/>
        <n v="84016"/>
        <n v="60459"/>
        <n v="80945"/>
        <n v="9937"/>
        <n v="25691"/>
        <n v="94679"/>
        <n v="379"/>
        <n v="18262"/>
        <n v="13329"/>
        <n v="77986"/>
        <n v="4417"/>
        <n v="70698"/>
        <n v="86189"/>
        <n v="85190"/>
        <n v="18519"/>
        <n v="8191"/>
        <n v="57752"/>
        <n v="88883"/>
        <n v="11664"/>
        <n v="82358"/>
        <n v="85475"/>
        <n v="42926"/>
        <n v="28363"/>
        <n v="37793"/>
        <n v="33318"/>
        <n v="91533"/>
        <n v="95721"/>
        <n v="58033"/>
        <n v="22335"/>
        <n v="76569"/>
        <n v="52447"/>
        <n v="81656"/>
        <n v="64454"/>
        <n v="15465"/>
        <n v="50066"/>
        <n v="50327"/>
        <n v="2419"/>
        <n v="49329"/>
        <n v="89429"/>
        <n v="73560"/>
        <n v="86661"/>
        <n v="13238"/>
        <n v="3273"/>
        <n v="74605"/>
        <n v="13549"/>
        <n v="25869"/>
        <n v="39772"/>
        <n v="10273"/>
        <n v="27538"/>
        <n v="39195"/>
        <n v="16212"/>
        <n v="34885"/>
        <n v="1521"/>
        <n v="17071"/>
        <n v="47798"/>
        <n v="77069"/>
        <n v="42570"/>
        <n v="84208"/>
        <n v="86945"/>
        <n v="93205"/>
        <n v="33787"/>
        <n v="45633"/>
        <n v="28021"/>
        <n v="24900"/>
        <n v="85657"/>
        <n v="18305"/>
        <n v="4814"/>
        <n v="91668"/>
        <n v="30089"/>
        <n v="48893"/>
        <n v="96576"/>
        <n v="47502"/>
        <n v="16289"/>
        <n v="88219"/>
        <n v="89540"/>
        <n v="40800"/>
        <n v="51876"/>
        <n v="56011"/>
        <n v="21980"/>
        <n v="43869"/>
        <n v="39586"/>
        <n v="16933"/>
        <n v="73459"/>
        <n v="47865"/>
        <n v="52051"/>
        <n v="68203"/>
        <n v="86135"/>
        <n v="41145"/>
        <n v="32932"/>
        <n v="46981"/>
        <n v="79123"/>
        <n v="17378"/>
        <n v="42216"/>
        <n v="6728"/>
        <n v="55296"/>
        <n v="51705"/>
        <n v="37073"/>
        <n v="58043"/>
        <n v="80965"/>
        <n v="87289"/>
        <n v="99952"/>
        <n v="92638"/>
        <n v="44294"/>
        <n v="20590"/>
        <n v="33391"/>
        <n v="59139"/>
        <n v="54042"/>
        <n v="55849"/>
        <n v="21010"/>
        <n v="76399"/>
        <n v="42725"/>
        <n v="72181"/>
        <n v="13738"/>
        <n v="32160"/>
        <n v="64473"/>
        <n v="13716"/>
        <n v="25253"/>
        <n v="10644"/>
        <n v="34359"/>
        <n v="53297"/>
        <n v="74187"/>
        <n v="39306"/>
        <n v="95039"/>
        <n v="40057"/>
        <n v="31221"/>
        <n v="85256"/>
        <n v="27983"/>
        <n v="93295"/>
        <n v="45390"/>
        <n v="93549"/>
        <n v="28566"/>
        <n v="3304"/>
        <n v="87336"/>
        <n v="75639"/>
        <n v="32483"/>
        <n v="73759"/>
        <n v="55167"/>
        <n v="85227"/>
        <n v="27495"/>
        <n v="42380"/>
        <n v="85128"/>
        <n v="64826"/>
        <n v="48055"/>
        <n v="12942"/>
        <n v="68544"/>
        <n v="92448"/>
        <n v="90912"/>
        <n v="49273"/>
        <n v="70441"/>
        <n v="95788"/>
        <n v="59209"/>
        <n v="19890"/>
        <n v="14514"/>
        <n v="40724"/>
        <n v="29128"/>
        <n v="31528"/>
        <n v="67069"/>
        <n v="58238"/>
        <n v="24280"/>
        <n v="56123"/>
        <n v="17317"/>
        <n v="37079"/>
        <n v="22849"/>
        <n v="22744"/>
        <n v="70150"/>
        <n v="49486"/>
        <n v="55271"/>
        <n v="94571"/>
        <n v="92461"/>
        <n v="76982"/>
        <n v="53680"/>
        <n v="74348"/>
        <n v="93119"/>
        <n v="95026"/>
        <n v="13328"/>
        <n v="73548"/>
        <n v="75743"/>
        <n v="7642"/>
        <n v="76750"/>
        <n v="23334"/>
        <n v="98455"/>
        <n v="69590"/>
        <n v="6420"/>
        <n v="24306"/>
        <n v="61185"/>
        <n v="45419"/>
        <n v="63128"/>
        <n v="56366"/>
        <n v="92208"/>
        <n v="12932"/>
        <n v="15961"/>
        <n v="46615"/>
        <n v="61952"/>
        <n v="18996"/>
        <n v="40291"/>
        <n v="46714"/>
        <n v="50000"/>
        <n v="1791"/>
        <n v="63440"/>
        <n v="83904"/>
        <n v="61436"/>
        <n v="77781"/>
        <n v="8493"/>
        <n v="6939"/>
        <n v="18172"/>
        <n v="35930"/>
        <n v="96873"/>
        <n v="51340"/>
        <n v="89150"/>
        <n v="59298"/>
        <n v="46556"/>
        <n v="60879"/>
        <n v="36755"/>
        <n v="65900"/>
        <n v="53339"/>
        <n v="17203"/>
        <n v="76479"/>
        <n v="32869"/>
        <n v="68874"/>
        <n v="88583"/>
        <n v="38890"/>
        <n v="85920"/>
        <n v="95251"/>
        <n v="26062"/>
        <n v="85509"/>
        <n v="32900"/>
        <n v="13746"/>
        <n v="74243"/>
        <n v="96152"/>
        <n v="50655"/>
        <n v="29440"/>
        <n v="95392"/>
        <n v="46157"/>
        <n v="89043"/>
        <n v="25842"/>
        <n v="34793"/>
        <n v="63305"/>
        <n v="31993"/>
        <n v="2957"/>
        <n v="62828"/>
        <n v="98442"/>
        <n v="95422"/>
        <n v="77937"/>
        <n v="61867"/>
        <n v="26287"/>
        <n v="49902"/>
        <n v="13427"/>
        <n v="84400"/>
        <n v="93545"/>
        <n v="66209"/>
        <n v="93908"/>
        <n v="43224"/>
        <n v="87349"/>
        <n v="21919"/>
        <n v="72729"/>
        <n v="25164"/>
        <n v="30232"/>
        <n v="70473"/>
        <n v="22592"/>
        <n v="94881"/>
        <n v="43178"/>
        <n v="99280"/>
        <n v="50887"/>
        <n v="66121"/>
        <n v="53026"/>
        <n v="55937"/>
        <n v="18276"/>
        <n v="42606"/>
        <n v="19"/>
        <n v="48802"/>
        <n v="31374"/>
        <n v="8869"/>
        <n v="83007"/>
        <n v="7671"/>
        <n v="83486"/>
        <n v="60260"/>
        <n v="89507"/>
        <n v="36485"/>
        <n v="33203"/>
        <n v="55118"/>
        <n v="84906"/>
        <n v="30335"/>
        <n v="1951"/>
        <n v="70396"/>
        <n v="60890"/>
        <n v="40636"/>
        <n v="91341"/>
        <n v="46015"/>
        <n v="32482"/>
        <n v="97759"/>
        <n v="75429"/>
        <n v="48976"/>
        <n v="65614"/>
        <n v="82661"/>
        <n v="15895"/>
        <n v="80065"/>
        <n v="86257"/>
        <n v="2503"/>
        <n v="71063"/>
        <n v="8296"/>
        <n v="88293"/>
        <n v="9070"/>
        <n v="79013"/>
        <n v="2270"/>
        <n v="61738"/>
        <n v="63234"/>
        <n v="29263"/>
        <n v="27325"/>
        <n v="26240"/>
        <n v="4083"/>
        <n v="95015"/>
        <n v="62319"/>
        <n v="16844"/>
        <n v="87981"/>
        <n v="88053"/>
        <n v="23823"/>
        <n v="35071"/>
        <n v="62685"/>
        <n v="38161"/>
        <n v="97801"/>
        <n v="54916"/>
        <n v="41694"/>
        <n v="57195"/>
        <n v="47402"/>
        <n v="78838"/>
        <n v="31198"/>
        <n v="32703"/>
        <n v="1643"/>
        <n v="38454"/>
        <n v="57511"/>
        <n v="93552"/>
        <n v="47672"/>
        <n v="47572"/>
        <n v="59545"/>
        <n v="12650"/>
        <n v="71588"/>
        <n v="5992"/>
        <n v="39712"/>
        <n v="50556"/>
        <n v="57659"/>
        <n v="56864"/>
        <n v="47625"/>
        <n v="72994"/>
        <n v="63488"/>
        <n v="54796"/>
        <n v="40708"/>
        <n v="95433"/>
        <n v="15779"/>
        <n v="48381"/>
        <n v="21758"/>
        <n v="94329"/>
        <n v="87915"/>
        <n v="70806"/>
        <n v="27030"/>
        <n v="3583"/>
        <n v="50127"/>
        <n v="12656"/>
        <n v="44267"/>
        <n v="71644"/>
        <n v="16136"/>
        <n v="21063"/>
        <n v="83584"/>
        <n v="57329"/>
        <n v="93632"/>
        <n v="93472"/>
        <n v="81178"/>
        <n v="15546"/>
        <n v="19609"/>
        <n v="51988"/>
        <n v="60942"/>
        <n v="68077"/>
        <n v="2285"/>
        <n v="72947"/>
        <n v="91593"/>
        <n v="76670"/>
        <n v="52451"/>
        <n v="41761"/>
        <n v="45455"/>
        <n v="68237"/>
        <n v="15527"/>
        <n v="11356"/>
        <n v="16797"/>
        <n v="70899"/>
        <n v="72374"/>
        <n v="37006"/>
        <n v="17777"/>
        <n v="45533"/>
        <n v="74138"/>
        <n v="26719"/>
        <n v="82056"/>
        <n v="73099"/>
        <n v="79038"/>
        <n v="26126"/>
        <n v="19348"/>
        <n v="58973"/>
        <n v="6434"/>
        <n v="43442"/>
        <n v="14305"/>
        <n v="26426"/>
        <n v="8054"/>
        <n v="56702"/>
        <n v="22522"/>
        <n v="85217"/>
        <n v="36904"/>
        <n v="53751"/>
        <n v="2488"/>
        <n v="82149"/>
        <n v="89445"/>
        <n v="96567"/>
        <n v="27740"/>
        <n v="52654"/>
        <n v="858"/>
        <n v="99886"/>
        <n v="23768"/>
        <n v="14908"/>
        <n v="57894"/>
        <n v="47562"/>
        <n v="97402"/>
        <n v="24068"/>
        <n v="39133"/>
        <n v="90074"/>
        <n v="35818"/>
        <n v="34289"/>
        <n v="51064"/>
        <n v="18715"/>
        <n v="17779"/>
        <n v="90479"/>
        <n v="48572"/>
        <n v="51494"/>
        <n v="85817"/>
        <n v="88944"/>
        <n v="78380"/>
        <n v="84505"/>
        <n v="99721"/>
        <n v="3253"/>
        <n v="89369"/>
        <n v="32223"/>
        <n v="14453"/>
        <n v="80046"/>
        <n v="85053"/>
        <n v="98112"/>
        <n v="50309"/>
        <n v="54321"/>
        <n v="45341"/>
        <n v="86351"/>
        <n v="36932"/>
        <n v="45603"/>
        <n v="85451"/>
        <n v="88807"/>
        <n v="44815"/>
        <n v="2424"/>
        <n v="64854"/>
        <n v="11604"/>
        <n v="72365"/>
        <n v="89097"/>
        <n v="88737"/>
        <n v="69320"/>
        <n v="46627"/>
        <n v="69015"/>
        <n v="4845"/>
        <n v="79695"/>
        <n v="31979"/>
        <n v="67418"/>
        <n v="16578"/>
        <n v="42190"/>
        <n v="4275"/>
        <n v="65638"/>
        <n v="30486"/>
        <n v="9851"/>
        <n v="72845"/>
        <n v="43472"/>
        <n v="20564"/>
        <n v="8624"/>
        <n v="66733"/>
        <n v="1067"/>
        <n v="88690"/>
        <n v="69282"/>
        <n v="69970"/>
        <n v="2244"/>
        <n v="13434"/>
        <n v="40173"/>
        <n v="63637"/>
        <n v="11976"/>
        <n v="3634"/>
        <n v="91344"/>
        <n v="85221"/>
        <n v="36256"/>
        <n v="14883"/>
        <n v="68028"/>
        <n v="15810"/>
        <n v="69331"/>
        <n v="42405"/>
        <n v="88662"/>
        <n v="79002"/>
        <n v="54994"/>
        <n v="93751"/>
        <n v="59480"/>
        <n v="78698"/>
        <n v="55295"/>
        <n v="61304"/>
        <n v="44263"/>
        <n v="50311"/>
        <n v="74114"/>
        <n v="33742"/>
        <n v="83665"/>
        <n v="57290"/>
        <n v="14374"/>
        <n v="42760"/>
        <n v="80055"/>
        <n v="41810"/>
        <n v="78093"/>
        <n v="51976"/>
        <n v="82187"/>
        <n v="32038"/>
        <n v="48960"/>
        <n v="72017"/>
        <n v="69299"/>
        <n v="69350"/>
        <n v="2527"/>
        <n v="80839"/>
        <n v="84052"/>
        <n v="85710"/>
        <n v="29187"/>
        <n v="99312"/>
        <n v="44644"/>
        <n v="9034"/>
        <n v="53464"/>
        <n v="89965"/>
        <n v="81877"/>
        <n v="94498"/>
        <n v="36043"/>
        <n v="8684"/>
        <n v="14651"/>
        <n v="75091"/>
        <n v="2896"/>
        <n v="29673"/>
        <n v="44014"/>
        <n v="52716"/>
        <n v="77410"/>
        <n v="24595"/>
        <n v="73935"/>
        <n v="86526"/>
        <n v="13231"/>
        <n v="88123"/>
        <n v="62662"/>
        <n v="48899"/>
        <n v="19554"/>
        <n v="88806"/>
        <n v="22250"/>
        <n v="77593"/>
        <n v="65157"/>
        <n v="37283"/>
        <n v="95146"/>
        <n v="1309"/>
        <n v="58772"/>
        <n v="94774"/>
        <n v="21666"/>
        <n v="91284"/>
        <n v="64570"/>
        <n v="99368"/>
        <n v="11012"/>
        <n v="40455"/>
        <n v="42668"/>
        <n v="22661"/>
        <n v="23646"/>
        <n v="98519"/>
        <n v="17481"/>
        <n v="29209"/>
        <n v="73740"/>
        <n v="90997"/>
        <n v="48310"/>
        <n v="86828"/>
        <n v="46470"/>
        <n v="88185"/>
        <n v="45128"/>
        <n v="7876"/>
        <n v="13629"/>
        <n v="59196"/>
        <n v="99486"/>
        <n v="96364"/>
        <n v="16924"/>
        <n v="71858"/>
        <n v="10772"/>
        <n v="93330"/>
        <n v="29862"/>
        <n v="53063"/>
        <n v="39892"/>
        <n v="88095"/>
        <n v="41735"/>
        <n v="64685"/>
        <n v="40732"/>
        <n v="33950"/>
        <n v="99690"/>
        <n v="71580"/>
        <n v="74036"/>
        <n v="84029"/>
        <n v="53350"/>
        <n v="64336"/>
        <n v="81179"/>
        <n v="27559"/>
        <n v="19395"/>
        <n v="27667"/>
        <n v="66271"/>
        <n v="12740"/>
        <n v="91482"/>
        <n v="38764"/>
        <n v="23899"/>
        <n v="80660"/>
        <n v="801"/>
        <n v="9323"/>
        <n v="42620"/>
        <n v="67767"/>
        <n v="2183"/>
        <n v="66092"/>
        <n v="48992"/>
        <n v="19841"/>
        <n v="41098"/>
        <n v="67714"/>
        <n v="45016"/>
        <n v="27518"/>
        <n v="19497"/>
        <n v="43276"/>
        <n v="28195"/>
        <n v="51482"/>
        <n v="80033"/>
        <n v="77327"/>
        <n v="5593"/>
        <n v="28860"/>
        <n v="43391"/>
        <n v="63555"/>
        <n v="28515"/>
        <n v="33722"/>
        <n v="87466"/>
        <n v="37754"/>
        <n v="72535"/>
        <n v="73881"/>
        <n v="41956"/>
        <n v="92381"/>
        <n v="7916"/>
        <n v="25414"/>
        <n v="85411"/>
        <n v="41799"/>
        <n v="6293"/>
        <n v="8622"/>
        <n v="5314"/>
        <n v="29938"/>
        <n v="3643"/>
        <n v="38631"/>
        <n v="84759"/>
        <n v="5495"/>
        <n v="11273"/>
        <n v="22615"/>
        <n v="51331"/>
        <n v="74847"/>
        <n v="60441"/>
        <n v="36844"/>
        <n v="69109"/>
        <n v="87959"/>
        <n v="92862"/>
        <n v="4266"/>
        <n v="34288"/>
        <n v="64167"/>
        <n v="30237"/>
        <n v="55433"/>
        <n v="35014"/>
        <n v="69119"/>
        <n v="61205"/>
        <n v="46966"/>
        <n v="26429"/>
        <n v="20799"/>
        <n v="26416"/>
        <n v="39063"/>
        <n v="15130"/>
        <n v="16533"/>
        <n v="34997"/>
        <n v="79645"/>
        <n v="34919"/>
        <n v="39193"/>
        <n v="3075"/>
        <n v="51216"/>
        <n v="26294"/>
        <n v="66068"/>
        <n v="86882"/>
        <n v="86093"/>
        <n v="94826"/>
        <n v="56085"/>
        <n v="54144"/>
        <n v="22050"/>
        <n v="23013"/>
        <n v="39325"/>
        <n v="95154"/>
        <n v="9117"/>
        <n v="57147"/>
        <n v="99102"/>
        <n v="32194"/>
        <n v="73662"/>
        <n v="5062"/>
        <n v="50299"/>
        <n v="59793"/>
        <n v="52049"/>
        <n v="12423"/>
        <n v="85308"/>
        <n v="68381"/>
        <n v="19615"/>
        <n v="99677"/>
        <n v="80363"/>
        <n v="81747"/>
        <n v="36000"/>
        <n v="69761"/>
        <n v="29185"/>
        <n v="50319"/>
        <n v="79373"/>
        <n v="5878"/>
        <n v="14655"/>
        <n v="94180"/>
        <n v="62861"/>
        <n v="79020"/>
        <n v="92194"/>
        <n v="50425"/>
        <n v="97651"/>
        <n v="92607"/>
        <n v="51704"/>
        <n v="19034"/>
        <n v="98850"/>
        <n v="52433"/>
        <n v="4198"/>
        <n v="78266"/>
        <n v="35050"/>
        <n v="9105"/>
        <n v="38754"/>
        <n v="88036"/>
        <n v="75540"/>
        <n v="31409"/>
        <n v="41264"/>
        <n v="50980"/>
        <n v="9521"/>
        <n v="37398"/>
        <n v="17068"/>
        <n v="46954"/>
        <n v="28069"/>
        <n v="55183"/>
        <n v="45337"/>
        <n v="12305"/>
        <n v="99713"/>
        <n v="19079"/>
        <n v="41441"/>
        <n v="89990"/>
        <n v="8803"/>
        <n v="47197"/>
        <n v="64437"/>
        <n v="46221"/>
        <n v="53612"/>
        <n v="30127"/>
        <n v="39901"/>
        <n v="59839"/>
        <n v="66466"/>
        <n v="65140"/>
        <n v="26715"/>
        <n v="80122"/>
        <n v="8477"/>
        <n v="19764"/>
        <n v="26178"/>
        <n v="672"/>
        <n v="47417"/>
        <n v="62332"/>
        <n v="31372"/>
        <n v="79785"/>
        <n v="84635"/>
        <n v="18872"/>
        <n v="5059"/>
        <n v="63149"/>
        <n v="61306"/>
        <n v="53698"/>
        <n v="26664"/>
        <n v="79622"/>
        <n v="2172"/>
        <n v="59820"/>
        <n v="8058"/>
        <n v="87521"/>
        <n v="84374"/>
        <n v="36257"/>
        <n v="90138"/>
        <n v="23644"/>
        <n v="89132"/>
        <n v="67043"/>
        <n v="94771"/>
        <n v="32664"/>
        <n v="15407"/>
        <n v="9180"/>
        <n v="42883"/>
        <n v="42291"/>
        <n v="9024"/>
        <n v="32360"/>
        <n v="32127"/>
        <n v="25373"/>
        <n v="98176"/>
        <n v="72921"/>
        <n v="10827"/>
        <n v="80471"/>
        <n v="68812"/>
        <n v="87264"/>
        <n v="14380"/>
        <n v="53212"/>
        <n v="64584"/>
        <n v="1006"/>
        <n v="93752"/>
        <n v="44909"/>
        <n v="75737"/>
        <n v="58103"/>
        <n v="63598"/>
        <n v="88963"/>
        <n v="3233"/>
        <n v="91908"/>
        <n v="22887"/>
        <n v="54161"/>
        <n v="25549"/>
        <n v="92046"/>
        <n v="18678"/>
        <n v="34738"/>
        <n v="26834"/>
        <n v="33099"/>
        <n v="27159"/>
        <n v="42491"/>
        <n v="81311"/>
        <n v="17944"/>
        <n v="20360"/>
        <n v="6722"/>
        <n v="50162"/>
        <n v="2380"/>
        <n v="1154"/>
        <n v="14179"/>
        <n v="32524"/>
        <n v="86465"/>
        <n v="97255"/>
        <n v="13123"/>
        <n v="10224"/>
        <n v="93054"/>
        <n v="64829"/>
        <n v="6383"/>
        <n v="59211"/>
        <n v="60442"/>
        <n v="25730"/>
        <n v="90904"/>
        <n v="44723"/>
        <n v="62022"/>
        <n v="7379"/>
        <n v="43873"/>
        <n v="7507"/>
        <n v="23727"/>
        <n v="4444"/>
        <n v="96578"/>
        <n v="83611"/>
        <n v="86837"/>
        <n v="76157"/>
        <n v="50080"/>
        <n v="29683"/>
        <n v="78520"/>
        <n v="43585"/>
        <n v="45825"/>
        <n v="36403"/>
        <n v="65568"/>
        <n v="4454"/>
        <n v="39537"/>
        <n v="9537"/>
        <n v="65369"/>
        <n v="46353"/>
        <n v="64394"/>
        <n v="22928"/>
        <n v="32901"/>
        <n v="32426"/>
        <n v="3326"/>
        <n v="51733"/>
        <n v="54086"/>
        <n v="76069"/>
        <n v="46420"/>
        <n v="11142"/>
        <n v="41377"/>
        <n v="87027"/>
        <n v="81294"/>
        <n v="33403"/>
        <n v="14502"/>
        <n v="46495"/>
        <n v="3353"/>
        <n v="59339"/>
        <n v="92225"/>
        <n v="92759"/>
        <n v="21876"/>
        <n v="21556"/>
        <n v="87606"/>
        <n v="96916"/>
        <n v="48011"/>
        <n v="47260"/>
        <n v="52394"/>
        <n v="81345"/>
        <n v="92270"/>
        <n v="12003"/>
        <n v="3547"/>
        <n v="729"/>
        <n v="12845"/>
        <n v="62862"/>
        <n v="68504"/>
        <n v="19285"/>
        <n v="36937"/>
        <n v="40244"/>
        <n v="81963"/>
        <n v="27202"/>
        <n v="71846"/>
        <n v="31871"/>
        <n v="84878"/>
        <n v="45554"/>
        <n v="71000"/>
        <n v="97753"/>
        <n v="92129"/>
        <n v="15155"/>
        <n v="28794"/>
        <n v="12393"/>
        <n v="5387"/>
        <n v="94408"/>
        <n v="47346"/>
        <n v="24631"/>
        <n v="29323"/>
        <n v="54681"/>
        <n v="74171"/>
        <n v="43252"/>
        <n v="68131"/>
        <n v="14334"/>
        <n v="36229"/>
        <n v="86294"/>
        <n v="9855"/>
        <n v="17476"/>
        <n v="70351"/>
        <n v="2913"/>
        <n v="78147"/>
        <n v="43176"/>
        <n v="81039"/>
        <n v="17868"/>
        <n v="50269"/>
        <n v="72839"/>
        <n v="16461"/>
        <n v="96600"/>
        <n v="23231"/>
        <n v="8848"/>
        <n v="34740"/>
        <n v="81596"/>
        <n v="30918"/>
        <n v="86654"/>
        <n v="58706"/>
        <n v="5609"/>
        <n v="29208"/>
        <n v="37413"/>
        <n v="12101"/>
        <n v="4536"/>
        <n v="77583"/>
        <n v="66372"/>
        <n v="11914"/>
        <n v="75217"/>
        <n v="20613"/>
        <n v="94080"/>
        <n v="82427"/>
        <n v="67737"/>
        <n v="45542"/>
        <n v="59190"/>
        <n v="79205"/>
        <n v="87298"/>
        <n v="53119"/>
        <n v="13297"/>
        <n v="87973"/>
        <n v="80264"/>
        <n v="52211"/>
        <n v="96490"/>
        <n v="70068"/>
        <n v="94246"/>
        <n v="74637"/>
        <n v="17055"/>
        <n v="16619"/>
        <n v="37842"/>
        <n v="47948"/>
        <n v="42193"/>
        <n v="27836"/>
        <n v="5095"/>
        <n v="58004"/>
        <n v="76448"/>
        <n v="49023"/>
        <n v="55453"/>
        <n v="48472"/>
        <n v="96239"/>
        <n v="13710"/>
        <n v="96955"/>
        <n v="48264"/>
        <n v="18316"/>
        <n v="56871"/>
        <n v="66366"/>
        <n v="76703"/>
        <n v="66825"/>
        <n v="66091"/>
        <n v="69237"/>
        <n v="97697"/>
        <n v="56846"/>
        <n v="19670"/>
        <n v="20354"/>
        <n v="60600"/>
        <n v="61946"/>
        <n v="28932"/>
        <n v="49220"/>
        <n v="22530"/>
        <n v="84519"/>
        <n v="4414"/>
        <n v="66085"/>
        <n v="25951"/>
        <n v="41978"/>
        <n v="28469"/>
        <n v="52950"/>
        <n v="10859"/>
        <n v="68777"/>
        <n v="38455"/>
        <n v="4298"/>
        <n v="56763"/>
        <n v="24251"/>
        <n v="66056"/>
        <n v="76958"/>
        <n v="8663"/>
        <n v="15566"/>
        <n v="88081"/>
        <n v="25883"/>
        <n v="38759"/>
        <n v="63830"/>
        <n v="21385"/>
        <n v="8311"/>
        <n v="35166"/>
        <n v="3409"/>
        <n v="74822"/>
        <n v="64304"/>
        <n v="65344"/>
        <n v="53290"/>
        <n v="42525"/>
        <n v="55665"/>
        <n v="54220"/>
        <n v="14446"/>
        <n v="64642"/>
        <n v="19796"/>
        <n v="2726"/>
        <n v="72766"/>
        <n v="9320"/>
        <n v="17219"/>
        <n v="50553"/>
        <n v="25100"/>
        <n v="52199"/>
        <n v="57245"/>
        <n v="99859"/>
        <n v="25147"/>
        <n v="83758"/>
        <n v="49981"/>
        <n v="63131"/>
        <n v="67004"/>
        <n v="33366"/>
        <n v="63246"/>
        <n v="15629"/>
        <n v="25697"/>
        <n v="31447"/>
        <n v="70019"/>
        <n v="35594"/>
        <n v="43943"/>
        <n v="15409"/>
        <n v="46082"/>
        <n v="2760"/>
        <n v="11243"/>
        <n v="42174"/>
        <n v="1800"/>
        <n v="53481"/>
        <n v="16801"/>
        <n v="54989"/>
        <n v="17398"/>
        <n v="11404"/>
        <n v="51870"/>
        <n v="68717"/>
        <n v="27072"/>
        <n v="24315"/>
        <n v="68243"/>
        <n v="10406"/>
        <n v="63745"/>
        <n v="28125"/>
        <n v="52905"/>
        <n v="2205"/>
        <n v="18059"/>
        <n v="37900"/>
        <n v="78636"/>
        <n v="92186"/>
        <n v="65908"/>
        <n v="67356"/>
        <n v="20160"/>
        <n v="89572"/>
        <n v="55956"/>
        <n v="63990"/>
        <n v="56156"/>
        <n v="90745"/>
        <n v="3546"/>
        <n v="9838"/>
        <n v="54701"/>
        <n v="89585"/>
        <n v="78562"/>
        <n v="13868"/>
        <n v="38550"/>
        <n v="97239"/>
        <n v="45301"/>
        <n v="59359"/>
        <n v="60447"/>
        <n v="85519"/>
        <n v="20423"/>
        <n v="11755"/>
        <n v="89726"/>
        <n v="90246"/>
        <n v="37332"/>
        <n v="97950"/>
        <n v="30949"/>
        <n v="50318"/>
        <n v="65392"/>
        <n v="89632"/>
        <n v="69437"/>
        <n v="39341"/>
        <n v="76358"/>
        <n v="50109"/>
        <n v="24052"/>
        <n v="39381"/>
        <n v="57009"/>
        <n v="85517"/>
        <n v="78859"/>
        <n v="63695"/>
        <n v="33550"/>
        <n v="97343"/>
        <n v="18209"/>
        <n v="47995"/>
        <n v="43153"/>
        <n v="10666"/>
        <n v="56320"/>
        <n v="55767"/>
        <n v="83877"/>
        <n v="70744"/>
        <n v="54219"/>
        <n v="21951"/>
        <n v="28882"/>
        <n v="20898"/>
        <n v="18894"/>
        <n v="56974"/>
        <n v="31524"/>
        <n v="29883"/>
        <n v="84776"/>
        <n v="80151"/>
        <n v="77153"/>
        <n v="29333"/>
        <n v="52750"/>
        <n v="52470"/>
        <n v="22964"/>
        <n v="22239"/>
        <n v="1727"/>
        <n v="25919"/>
        <n v="62541"/>
        <n v="14408"/>
        <n v="51761"/>
        <n v="32242"/>
        <n v="2803"/>
        <n v="89060"/>
        <n v="47017"/>
        <n v="94634"/>
        <n v="91199"/>
        <n v="1634"/>
        <n v="98505"/>
        <n v="66077"/>
        <n v="92018"/>
        <n v="84646"/>
        <n v="75106"/>
        <n v="81276"/>
        <n v="62646"/>
        <n v="75039"/>
        <n v="51375"/>
        <n v="20969"/>
        <n v="84710"/>
        <n v="70231"/>
        <n v="3119"/>
        <n v="71669"/>
        <n v="9675"/>
        <n v="57078"/>
        <n v="29539"/>
        <n v="49649"/>
        <n v="385"/>
        <n v="40157"/>
        <n v="94905"/>
        <n v="22324"/>
        <n v="71080"/>
        <n v="32802"/>
        <n v="85375"/>
        <n v="19103"/>
        <n v="18698"/>
        <n v="96912"/>
        <n v="53256"/>
        <n v="33970"/>
        <n v="11587"/>
        <n v="89704"/>
        <n v="28926"/>
        <n v="92336"/>
        <n v="19956"/>
        <n v="90408"/>
        <n v="8431"/>
        <n v="53754"/>
        <n v="54255"/>
        <n v="96738"/>
        <n v="53189"/>
        <n v="23588"/>
        <n v="18862"/>
        <n v="42099"/>
        <n v="30417"/>
        <n v="14542"/>
        <n v="16922"/>
        <n v="57209"/>
        <n v="63177"/>
        <n v="6779"/>
        <n v="54741"/>
        <n v="86384"/>
        <n v="30391"/>
        <n v="97403"/>
        <n v="38530"/>
        <n v="79509"/>
        <n v="50324"/>
        <n v="77511"/>
        <n v="60846"/>
        <n v="43822"/>
        <n v="51996"/>
        <n v="83531"/>
        <n v="25115"/>
        <n v="67347"/>
        <n v="87503"/>
        <n v="58163"/>
        <n v="16426"/>
        <n v="6202"/>
        <n v="11357"/>
        <n v="79700"/>
        <n v="63677"/>
        <n v="7800"/>
        <n v="19178"/>
        <n v="32231"/>
        <n v="37228"/>
        <n v="45012"/>
        <n v="62659"/>
        <n v="14703"/>
        <n v="1823"/>
        <n v="8506"/>
        <n v="17072"/>
        <n v="16893"/>
        <n v="56411"/>
        <n v="93573"/>
        <n v="10280"/>
        <n v="26961"/>
        <n v="39638"/>
        <n v="32678"/>
        <n v="67876"/>
        <n v="86724"/>
        <n v="10970"/>
        <n v="99779"/>
        <n v="7008"/>
        <n v="27443"/>
        <n v="13700"/>
        <n v="99509"/>
        <n v="16567"/>
        <n v="60095"/>
        <n v="19118"/>
        <n v="92626"/>
        <n v="7373"/>
        <n v="67489"/>
        <n v="24574"/>
        <n v="46434"/>
        <n v="60590"/>
        <n v="23069"/>
        <n v="22269"/>
        <n v="93809"/>
        <n v="81700"/>
        <n v="84999"/>
        <n v="99877"/>
        <n v="18645"/>
        <n v="46982"/>
        <n v="29061"/>
        <n v="17152"/>
        <n v="46616"/>
        <n v="63328"/>
        <n v="62514"/>
        <n v="56799"/>
        <n v="64783"/>
        <n v="32340"/>
        <n v="15218"/>
        <n v="54604"/>
        <n v="62895"/>
        <n v="22949"/>
        <n v="80652"/>
        <n v="74319"/>
        <n v="19881"/>
        <n v="7341"/>
        <n v="96814"/>
        <n v="19251"/>
        <n v="18641"/>
        <n v="62825"/>
        <n v="32148"/>
        <n v="14559"/>
        <n v="51360"/>
        <n v="92741"/>
        <n v="28491"/>
        <n v="10813"/>
        <n v="37457"/>
        <n v="28881"/>
        <n v="24859"/>
        <n v="34701"/>
        <n v="71883"/>
        <n v="82228"/>
        <n v="13387"/>
        <n v="98502"/>
        <n v="49557"/>
        <n v="49118"/>
        <n v="4460"/>
        <n v="77368"/>
        <n v="26947"/>
        <n v="19861"/>
        <n v="41971"/>
        <n v="17506"/>
        <n v="10946"/>
        <n v="4752"/>
        <n v="68349"/>
        <n v="5996"/>
        <n v="12008"/>
        <n v="59975"/>
        <n v="12163"/>
        <n v="52831"/>
        <n v="34014"/>
        <n v="31152"/>
        <n v="1178"/>
        <n v="60193"/>
        <n v="70590"/>
        <n v="43097"/>
        <n v="48363"/>
        <n v="47605"/>
        <n v="98842"/>
        <n v="62794"/>
        <n v="68523"/>
        <n v="31212"/>
        <n v="17279"/>
        <n v="81834"/>
        <n v="75676"/>
        <n v="31293"/>
        <n v="70885"/>
        <n v="7934"/>
        <n v="96811"/>
        <n v="22510"/>
        <n v="61361"/>
        <n v="35044"/>
        <n v="42086"/>
        <n v="48670"/>
        <n v="37562"/>
        <n v="10680"/>
        <n v="3133"/>
        <n v="9550"/>
        <n v="69933"/>
        <n v="79204"/>
        <n v="74606"/>
        <n v="19815"/>
        <n v="29617"/>
        <n v="90858"/>
        <n v="41786"/>
        <n v="94483"/>
        <n v="30570"/>
        <n v="76390"/>
        <n v="90033"/>
        <n v="18065"/>
        <n v="48692"/>
        <n v="78658"/>
        <n v="29798"/>
        <n v="69706"/>
        <n v="16693"/>
        <n v="98024"/>
        <n v="43786"/>
        <n v="74525"/>
        <n v="37188"/>
        <n v="43766"/>
        <n v="54749"/>
        <n v="23674"/>
        <n v="26299"/>
        <n v="14458"/>
        <n v="13237"/>
        <n v="71137"/>
        <n v="73486"/>
        <n v="75232"/>
        <n v="21483"/>
        <n v="27470"/>
        <n v="19374"/>
        <n v="85910"/>
        <n v="35353"/>
        <n v="66547"/>
        <n v="87983"/>
        <n v="47451"/>
        <n v="63633"/>
        <n v="84703"/>
        <n v="53477"/>
        <n v="20848"/>
        <n v="83367"/>
        <n v="55662"/>
        <n v="4408"/>
        <n v="41974"/>
        <n v="50530"/>
        <n v="43560"/>
        <n v="38337"/>
        <n v="77542"/>
        <n v="85112"/>
        <n v="4143"/>
        <n v="42337"/>
        <n v="50959"/>
        <n v="90913"/>
        <n v="86312"/>
        <n v="19975"/>
        <n v="79157"/>
        <n v="96221"/>
        <n v="35644"/>
        <n v="40451"/>
        <n v="44983"/>
        <n v="13475"/>
        <n v="7979"/>
        <n v="46659"/>
        <n v="88357"/>
        <n v="73852"/>
        <n v="71347"/>
        <n v="92287"/>
        <n v="21383"/>
        <n v="70638"/>
        <n v="32195"/>
        <n v="81546"/>
        <n v="62702"/>
        <n v="75292"/>
        <n v="12522"/>
        <n v="32903"/>
        <n v="65848"/>
        <n v="56219"/>
        <n v="48968"/>
        <n v="69225"/>
        <n v="88547"/>
        <n v="36263"/>
        <n v="42878"/>
        <n v="34419"/>
        <n v="97172"/>
        <n v="53982"/>
        <n v="21680"/>
        <n v="45889"/>
        <n v="58622"/>
        <n v="81651"/>
        <n v="42810"/>
        <n v="2912"/>
        <n v="85689"/>
        <n v="10125"/>
        <n v="42364"/>
        <n v="94934"/>
        <n v="4144"/>
        <n v="93926"/>
        <n v="22180"/>
        <n v="8788"/>
        <n v="69837"/>
        <n v="31974"/>
        <n v="62082"/>
        <n v="4012"/>
        <n v="7197"/>
        <n v="14177"/>
        <n v="96445"/>
        <n v="71139"/>
        <n v="68949"/>
        <n v="47598"/>
        <n v="87629"/>
        <n v="80137"/>
        <n v="5846"/>
        <n v="36262"/>
        <n v="17488"/>
        <n v="74484"/>
        <n v="62176"/>
        <n v="44902"/>
        <n v="71841"/>
        <n v="82801"/>
        <n v="91390"/>
        <n v="52363"/>
        <n v="8415"/>
        <n v="68924"/>
        <n v="2608"/>
        <n v="39592"/>
        <n v="65262"/>
        <n v="70528"/>
        <n v="97867"/>
        <n v="40360"/>
        <n v="5485"/>
        <n v="99532"/>
        <n v="56490"/>
        <n v="62672"/>
        <n v="83006"/>
        <n v="3118"/>
        <n v="59227"/>
        <n v="76284"/>
        <n v="45442"/>
        <n v="81196"/>
        <n v="44931"/>
        <n v="2324"/>
        <n v="99064"/>
        <n v="76429"/>
        <n v="54201"/>
        <n v="54410"/>
        <n v="43187"/>
        <n v="64014"/>
        <n v="42281"/>
        <n v="35538"/>
        <n v="94405"/>
        <n v="5160"/>
        <n v="43377"/>
        <n v="66893"/>
        <n v="88833"/>
        <n v="60546"/>
        <n v="22789"/>
        <n v="75425"/>
        <n v="42232"/>
        <n v="1013"/>
        <n v="45364"/>
        <n v="79562"/>
        <n v="78998"/>
        <n v="878"/>
        <n v="91464"/>
        <n v="31937"/>
        <n v="72362"/>
        <n v="75190"/>
        <n v="53265"/>
        <n v="95105"/>
        <n v="32279"/>
        <n v="35529"/>
        <n v="91989"/>
        <n v="54179"/>
        <n v="45938"/>
        <n v="77627"/>
        <n v="86401"/>
        <n v="12688"/>
        <n v="51041"/>
        <n v="20617"/>
        <n v="71790"/>
        <n v="81036"/>
        <n v="59272"/>
        <n v="76205"/>
        <n v="75596"/>
        <n v="73281"/>
        <n v="74008"/>
        <n v="18984"/>
        <n v="26490"/>
        <n v="31435"/>
        <n v="60108"/>
        <n v="37608"/>
        <n v="87169"/>
        <n v="42002"/>
        <n v="3778"/>
        <n v="99433"/>
        <n v="12043"/>
        <n v="73098"/>
        <n v="72470"/>
        <n v="47149"/>
        <n v="69002"/>
        <n v="91067"/>
        <n v="91884"/>
        <n v="1992"/>
        <n v="56651"/>
        <n v="20068"/>
        <n v="4585"/>
        <n v="28471"/>
        <n v="79730"/>
        <n v="90468"/>
        <n v="95328"/>
        <n v="28235"/>
        <n v="48664"/>
        <n v="68552"/>
        <n v="93411"/>
        <n v="75849"/>
        <n v="74520"/>
        <n v="70838"/>
        <n v="76452"/>
        <n v="56359"/>
        <n v="29997"/>
        <n v="41114"/>
        <n v="95743"/>
        <n v="36661"/>
        <n v="38013"/>
        <n v="48175"/>
        <n v="10143"/>
        <n v="58600"/>
        <n v="95929"/>
        <n v="21120"/>
        <n v="1385"/>
        <n v="43212"/>
        <n v="60801"/>
        <n v="45138"/>
        <n v="22252"/>
        <n v="94965"/>
        <n v="34556"/>
        <n v="7808"/>
        <n v="20779"/>
        <n v="74552"/>
        <n v="70046"/>
        <n v="16020"/>
        <n v="95769"/>
        <n v="50124"/>
        <n v="37338"/>
        <n v="90911"/>
        <n v="38372"/>
        <n v="19843"/>
        <n v="24877"/>
        <n v="66376"/>
        <n v="26434"/>
        <n v="58150"/>
        <n v="18634"/>
        <n v="3604"/>
        <n v="91079"/>
        <n v="37372"/>
        <n v="45996"/>
        <n v="28782"/>
        <n v="43765"/>
        <n v="77446"/>
        <n v="23244"/>
        <n v="29144"/>
        <n v="13143"/>
        <n v="97102"/>
        <n v="4351"/>
        <n v="11353"/>
        <n v="91098"/>
        <n v="69905"/>
        <n v="34233"/>
        <n v="36019"/>
        <n v="81157"/>
        <n v="7779"/>
        <n v="36523"/>
        <n v="26452"/>
        <n v="52879"/>
        <n v="55101"/>
        <n v="78063"/>
        <n v="87726"/>
        <n v="73300"/>
        <n v="32327"/>
        <n v="50831"/>
        <n v="65148"/>
        <n v="44362"/>
        <n v="68992"/>
        <n v="84071"/>
        <n v="8487"/>
        <n v="76125"/>
        <n v="42842"/>
        <n v="37215"/>
        <n v="55143"/>
        <n v="39287"/>
        <n v="25653"/>
        <n v="71795"/>
        <n v="30713"/>
        <n v="82286"/>
        <n v="37766"/>
        <n v="91023"/>
        <n v="36186"/>
        <n v="4064"/>
        <n v="18762"/>
        <n v="55583"/>
        <n v="78177"/>
        <n v="7031"/>
        <n v="49117"/>
        <n v="45343"/>
        <n v="60474"/>
        <n v="48168"/>
        <n v="48053"/>
        <n v="69862"/>
        <n v="32724"/>
        <n v="22093"/>
        <n v="54478"/>
        <n v="6248"/>
        <n v="21799"/>
        <n v="15792"/>
        <n v="58021"/>
        <n v="31439"/>
        <n v="6260"/>
        <n v="2089"/>
        <n v="11315"/>
        <n v="73928"/>
        <n v="2427"/>
        <n v="73043"/>
        <n v="7486"/>
        <n v="69805"/>
        <n v="79332"/>
        <n v="51348"/>
        <n v="6622"/>
        <n v="76654"/>
        <n v="63116"/>
        <n v="57771"/>
        <n v="83151"/>
        <n v="13926"/>
        <n v="3440"/>
        <n v="44064"/>
        <n v="68830"/>
        <n v="73465"/>
        <n v="65451"/>
        <n v="1436"/>
        <n v="78475"/>
        <n v="54939"/>
        <n v="42729"/>
        <n v="98350"/>
        <n v="44413"/>
        <n v="26584"/>
        <n v="84320"/>
        <n v="4800"/>
        <n v="64684"/>
        <n v="27619"/>
        <n v="57614"/>
        <n v="90243"/>
        <n v="6613"/>
        <n v="68630"/>
        <n v="96085"/>
        <n v="97302"/>
        <n v="8960"/>
        <n v="3697"/>
        <n v="38253"/>
        <n v="49360"/>
        <n v="86150"/>
        <n v="23757"/>
        <n v="57029"/>
        <n v="14577"/>
        <n v="48025"/>
        <n v="58586"/>
        <n v="49252"/>
        <n v="3626"/>
        <n v="14270"/>
        <n v="46769"/>
        <n v="56045"/>
        <n v="7304"/>
        <n v="52884"/>
        <n v="42450"/>
        <n v="23151"/>
        <n v="22830"/>
        <n v="1166"/>
        <n v="61908"/>
        <n v="35528"/>
        <n v="70984"/>
        <n v="83380"/>
        <n v="75065"/>
        <n v="54889"/>
        <n v="88525"/>
        <n v="67074"/>
        <n v="79469"/>
        <n v="32757"/>
        <n v="86842"/>
        <n v="48069"/>
        <n v="87792"/>
        <n v="47831"/>
        <n v="42072"/>
        <n v="8055"/>
        <n v="23505"/>
        <n v="36011"/>
        <n v="77082"/>
        <n v="98375"/>
        <n v="52584"/>
        <n v="14127"/>
        <n v="38234"/>
        <n v="41049"/>
        <n v="76822"/>
        <n v="7441"/>
        <n v="55476"/>
        <n v="37848"/>
        <n v="38373"/>
        <n v="93872"/>
        <n v="63686"/>
        <n v="61688"/>
        <n v="8683"/>
        <n v="28789"/>
        <n v="54572"/>
        <n v="824"/>
        <n v="24125"/>
        <n v="99271"/>
        <n v="30441"/>
        <n v="50202"/>
        <n v="8260"/>
        <n v="50305"/>
        <n v="77615"/>
        <n v="48465"/>
        <n v="19207"/>
        <n v="11626"/>
        <n v="13379"/>
        <n v="47607"/>
        <n v="33101"/>
        <n v="5433"/>
        <n v="38652"/>
        <n v="17755"/>
        <n v="39741"/>
        <n v="9450"/>
        <n v="44631"/>
        <n v="17884"/>
        <n v="43344"/>
        <n v="46921"/>
        <n v="92777"/>
        <n v="84977"/>
        <n v="12102"/>
        <n v="66624"/>
        <n v="5926"/>
        <n v="23874"/>
        <n v="31996"/>
        <n v="1236"/>
        <n v="97049"/>
        <n v="68137"/>
        <n v="18389"/>
        <n v="14536"/>
        <n v="59978"/>
        <n v="30712"/>
        <n v="75515"/>
        <n v="21253"/>
        <n v="76984"/>
        <n v="57542"/>
        <n v="93761"/>
        <n v="26305"/>
        <n v="22283"/>
        <n v="69184"/>
        <n v="88641"/>
        <n v="80355"/>
        <n v="76729"/>
        <n v="49611"/>
        <n v="53369"/>
        <n v="29256"/>
        <n v="52897"/>
        <n v="13260"/>
        <n v="46882"/>
        <n v="47387"/>
        <n v="97167"/>
        <n v="67599"/>
        <n v="64438"/>
        <n v="23711"/>
        <n v="61584"/>
        <n v="59389"/>
        <n v="33596"/>
        <n v="25651"/>
        <n v="78868"/>
        <n v="77355"/>
        <n v="46396"/>
        <n v="50381"/>
        <n v="63353"/>
        <n v="39009"/>
        <n v="86958"/>
        <n v="58380"/>
        <n v="17116"/>
        <n v="46496"/>
        <n v="89354"/>
        <n v="76060"/>
        <n v="74162"/>
        <n v="35722"/>
        <n v="69742"/>
        <n v="64992"/>
        <n v="47470"/>
        <n v="34224"/>
        <n v="8120"/>
        <n v="72182"/>
        <n v="90536"/>
        <n v="52422"/>
        <n v="24908"/>
        <n v="92179"/>
        <n v="41222"/>
        <n v="79970"/>
        <n v="60847"/>
        <n v="64558"/>
        <n v="21371"/>
        <n v="35328"/>
        <n v="83167"/>
        <n v="62469"/>
        <n v="26796"/>
        <n v="8690"/>
        <n v="26909"/>
        <n v="86435"/>
        <n v="28533"/>
        <n v="56741"/>
        <n v="74824"/>
        <n v="61922"/>
        <n v="77111"/>
        <n v="53166"/>
        <n v="18855"/>
        <n v="3185"/>
        <n v="1369"/>
        <n v="95221"/>
        <n v="11403"/>
        <n v="38358"/>
        <n v="88886"/>
        <n v="36371"/>
        <n v="56301"/>
        <n v="86072"/>
        <n v="72611"/>
        <n v="8022"/>
        <n v="25092"/>
        <n v="78877"/>
        <n v="17994"/>
        <n v="79222"/>
        <n v="46443"/>
        <n v="18373"/>
        <n v="23769"/>
        <n v="89240"/>
        <n v="67211"/>
        <n v="6924"/>
        <n v="76000"/>
        <n v="47088"/>
        <n v="40778"/>
        <n v="97008"/>
        <n v="75041"/>
        <n v="51387"/>
        <n v="59863"/>
        <n v="92864"/>
        <n v="55623"/>
        <n v="86102"/>
        <n v="84881"/>
        <n v="22284"/>
        <n v="14065"/>
        <n v="21268"/>
        <n v="96990"/>
        <n v="82526"/>
        <n v="97778"/>
        <n v="28510"/>
        <n v="11676"/>
        <n v="7845"/>
        <n v="71889"/>
        <n v="58713"/>
        <n v="47459"/>
        <n v="82963"/>
        <n v="93096"/>
        <n v="45864"/>
        <n v="56914"/>
        <n v="77837"/>
        <n v="40716"/>
        <n v="68695"/>
        <n v="71826"/>
        <n v="30593"/>
        <n v="21750"/>
        <n v="24431"/>
        <n v="73957"/>
        <n v="2688"/>
        <n v="80191"/>
        <n v="48327"/>
        <n v="69321"/>
        <n v="80393"/>
        <n v="87302"/>
        <n v="33958"/>
        <n v="37324"/>
        <n v="9313"/>
        <n v="43065"/>
        <n v="45433"/>
        <n v="2297"/>
        <n v="11530"/>
        <n v="58264"/>
        <n v="27226"/>
        <n v="85869"/>
        <n v="84740"/>
        <n v="92666"/>
        <n v="82205"/>
        <n v="90731"/>
        <n v="73924"/>
        <n v="60184"/>
        <n v="93558"/>
        <n v="27499"/>
        <n v="13947"/>
        <n v="99731"/>
        <n v="24285"/>
        <n v="79080"/>
        <n v="47994"/>
        <n v="62040"/>
        <n v="92590"/>
        <n v="98388"/>
        <n v="19384"/>
        <n v="77338"/>
        <n v="4239"/>
        <n v="51198"/>
        <n v="34129"/>
        <n v="60458"/>
        <n v="80758"/>
        <n v="69981"/>
        <n v="47102"/>
        <n v="2220"/>
        <n v="91852"/>
        <n v="43509"/>
        <n v="64482"/>
        <n v="40304"/>
        <n v="29397"/>
        <n v="25230"/>
        <n v="13560"/>
        <n v="99002"/>
        <n v="170"/>
        <n v="24638"/>
        <n v="28400"/>
        <n v="53076"/>
        <n v="62436"/>
        <n v="9913"/>
        <n v="59323"/>
        <n v="26882"/>
        <n v="25450"/>
        <n v="53932"/>
        <n v="12407"/>
        <n v="95514"/>
        <n v="91644"/>
        <n v="25782"/>
        <n v="77682"/>
        <n v="45091"/>
        <n v="75096"/>
        <n v="97486"/>
        <n v="63199"/>
        <n v="71594"/>
        <n v="12610"/>
        <n v="16948"/>
        <n v="62628"/>
        <n v="54061"/>
        <n v="85122"/>
        <n v="81486"/>
        <n v="66732"/>
        <n v="779"/>
        <n v="97261"/>
        <n v="90735"/>
        <n v="94796"/>
        <n v="18450"/>
        <n v="46429"/>
        <n v="5532"/>
        <n v="79268"/>
        <n v="46200"/>
        <n v="83558"/>
        <n v="22062"/>
        <n v="6733"/>
        <n v="20436"/>
        <n v="51776"/>
        <n v="62293"/>
        <n v="76716"/>
        <n v="79070"/>
        <n v="23025"/>
        <n v="91309"/>
        <n v="10431"/>
        <n v="81020"/>
        <n v="79146"/>
        <n v="93547"/>
        <n v="95465"/>
        <n v="82951"/>
        <n v="20870"/>
        <n v="87108"/>
        <n v="68000"/>
        <n v="26445"/>
        <n v="67005"/>
        <n v="42272"/>
        <n v="57241"/>
        <n v="84668"/>
        <n v="12784"/>
        <n v="21368"/>
        <n v="46793"/>
        <n v="46171"/>
        <n v="21757"/>
        <n v="98284"/>
      </sharedItems>
    </cacheField>
    <cacheField name="Cabello" numFmtId="164">
      <sharedItems containsSemiMixedTypes="0" containsString="0" containsNumber="1" containsInteger="1" minValue="22" maxValue="99995" count="4866">
        <n v="30373"/>
        <n v="79676"/>
        <n v="36979"/>
        <n v="22292"/>
        <n v="17550"/>
        <n v="13571"/>
        <n v="34881"/>
        <n v="92302"/>
        <n v="3992"/>
        <n v="69110"/>
        <n v="77979"/>
        <n v="2438"/>
        <n v="49523"/>
        <n v="91704"/>
        <n v="55548"/>
        <n v="90106"/>
        <n v="39935"/>
        <n v="86912"/>
        <n v="64135"/>
        <n v="29910"/>
        <n v="8082"/>
        <n v="78294"/>
        <n v="25021"/>
        <n v="1279"/>
        <n v="26085"/>
        <n v="37487"/>
        <n v="84012"/>
        <n v="18648"/>
        <n v="21310"/>
        <n v="76952"/>
        <n v="64385"/>
        <n v="21358"/>
        <n v="60367"/>
        <n v="3436"/>
        <n v="56451"/>
        <n v="53986"/>
        <n v="61982"/>
        <n v="50325"/>
        <n v="51573"/>
        <n v="39125"/>
        <n v="32416"/>
        <n v="27120"/>
        <n v="57567"/>
        <n v="49997"/>
        <n v="47949"/>
        <n v="32722"/>
        <n v="4686"/>
        <n v="61781"/>
        <n v="67467"/>
        <n v="54030"/>
        <n v="7664"/>
        <n v="73905"/>
        <n v="73743"/>
        <n v="11442"/>
        <n v="99026"/>
        <n v="13963"/>
        <n v="81114"/>
        <n v="10586"/>
        <n v="94667"/>
        <n v="62622"/>
        <n v="71299"/>
        <n v="58775"/>
        <n v="83015"/>
        <n v="34139"/>
        <n v="34185"/>
        <n v="29258"/>
        <n v="6672"/>
        <n v="4661"/>
        <n v="98381"/>
        <n v="53015"/>
        <n v="56592"/>
        <n v="79899"/>
        <n v="65606"/>
        <n v="98715"/>
        <n v="97996"/>
        <n v="1930"/>
        <n v="11535"/>
        <n v="33892"/>
        <n v="61278"/>
        <n v="14407"/>
        <n v="30985"/>
        <n v="46051"/>
        <n v="31851"/>
        <n v="3037"/>
        <n v="21786"/>
        <n v="74168"/>
        <n v="63173"/>
        <n v="41753"/>
        <n v="99298"/>
        <n v="51868"/>
        <n v="23236"/>
        <n v="95490"/>
        <n v="85760"/>
        <n v="35843"/>
        <n v="16314"/>
        <n v="53453"/>
        <n v="77785"/>
        <n v="87468"/>
        <n v="33595"/>
        <n v="63560"/>
        <n v="48603"/>
        <n v="92134"/>
        <n v="26941"/>
        <n v="53153"/>
        <n v="9932"/>
        <n v="30961"/>
        <n v="83383"/>
        <n v="13762"/>
        <n v="94121"/>
        <n v="5226"/>
        <n v="93861"/>
        <n v="84937"/>
        <n v="41906"/>
        <n v="76583"/>
        <n v="59538"/>
        <n v="15823"/>
        <n v="67784"/>
        <n v="43558"/>
        <n v="75185"/>
        <n v="51830"/>
        <n v="20451"/>
        <n v="30335"/>
        <n v="9034"/>
        <n v="27267"/>
        <n v="53324"/>
        <n v="23709"/>
        <n v="74370"/>
        <n v="65262"/>
        <n v="2077"/>
        <n v="6587"/>
        <n v="97276"/>
        <n v="62614"/>
        <n v="87641"/>
        <n v="32573"/>
        <n v="30102"/>
        <n v="71804"/>
        <n v="53615"/>
        <n v="21908"/>
        <n v="8689"/>
        <n v="66701"/>
        <n v="57215"/>
        <n v="77505"/>
        <n v="75190"/>
        <n v="58744"/>
        <n v="63212"/>
        <n v="84394"/>
        <n v="56893"/>
        <n v="45689"/>
        <n v="24234"/>
        <n v="47163"/>
        <n v="24538"/>
        <n v="27525"/>
        <n v="91607"/>
        <n v="18427"/>
        <n v="68091"/>
        <n v="54488"/>
        <n v="42245"/>
        <n v="61568"/>
        <n v="94390"/>
        <n v="1890"/>
        <n v="69380"/>
        <n v="29885"/>
        <n v="62410"/>
        <n v="25122"/>
        <n v="11821"/>
        <n v="8260"/>
        <n v="54136"/>
        <n v="6843"/>
        <n v="27806"/>
        <n v="30943"/>
        <n v="86710"/>
        <n v="68476"/>
        <n v="46492"/>
        <n v="33907"/>
        <n v="83723"/>
        <n v="74294"/>
        <n v="89242"/>
        <n v="97804"/>
        <n v="75606"/>
        <n v="1329"/>
        <n v="8013"/>
        <n v="78049"/>
        <n v="2732"/>
        <n v="52630"/>
        <n v="56642"/>
        <n v="62027"/>
        <n v="91738"/>
        <n v="40471"/>
        <n v="59231"/>
        <n v="39014"/>
        <n v="64743"/>
        <n v="74573"/>
        <n v="64559"/>
        <n v="62185"/>
        <n v="78923"/>
        <n v="91913"/>
        <n v="92016"/>
        <n v="12324"/>
        <n v="23767"/>
        <n v="39089"/>
        <n v="5171"/>
        <n v="46032"/>
        <n v="5869"/>
        <n v="86711"/>
        <n v="41867"/>
        <n v="10060"/>
        <n v="39452"/>
        <n v="81559"/>
        <n v="79730"/>
        <n v="38302"/>
        <n v="38648"/>
        <n v="75299"/>
        <n v="75583"/>
        <n v="2326"/>
        <n v="11606"/>
        <n v="85572"/>
        <n v="60613"/>
        <n v="86496"/>
        <n v="92260"/>
        <n v="42718"/>
        <n v="45869"/>
        <n v="81412"/>
        <n v="86145"/>
        <n v="81408"/>
        <n v="64775"/>
        <n v="71340"/>
        <n v="97048"/>
        <n v="27862"/>
        <n v="81397"/>
        <n v="52720"/>
        <n v="77101"/>
        <n v="26858"/>
        <n v="63656"/>
        <n v="30730"/>
        <n v="5420"/>
        <n v="90005"/>
        <n v="64371"/>
        <n v="18118"/>
        <n v="7663"/>
        <n v="29833"/>
        <n v="20553"/>
        <n v="55638"/>
        <n v="63363"/>
        <n v="80412"/>
        <n v="57874"/>
        <n v="65931"/>
        <n v="20787"/>
        <n v="83713"/>
        <n v="87720"/>
        <n v="92801"/>
        <n v="67763"/>
        <n v="57043"/>
        <n v="53447"/>
        <n v="21342"/>
        <n v="98596"/>
        <n v="80124"/>
        <n v="49839"/>
        <n v="54429"/>
        <n v="30415"/>
        <n v="65883"/>
        <n v="69731"/>
        <n v="26296"/>
        <n v="84855"/>
        <n v="25121"/>
        <n v="88339"/>
        <n v="3546"/>
        <n v="18663"/>
        <n v="98090"/>
        <n v="4580"/>
        <n v="48124"/>
        <n v="51928"/>
        <n v="63480"/>
        <n v="49899"/>
        <n v="78867"/>
        <n v="58012"/>
        <n v="19754"/>
        <n v="54605"/>
        <n v="95338"/>
        <n v="5678"/>
        <n v="90450"/>
        <n v="20473"/>
        <n v="18166"/>
        <n v="61528"/>
        <n v="37398"/>
        <n v="80593"/>
        <n v="58201"/>
        <n v="35964"/>
        <n v="31733"/>
        <n v="83115"/>
        <n v="627"/>
        <n v="55099"/>
        <n v="58348"/>
        <n v="6849"/>
        <n v="55355"/>
        <n v="32783"/>
        <n v="47194"/>
        <n v="6619"/>
        <n v="53565"/>
        <n v="55664"/>
        <n v="64323"/>
        <n v="24885"/>
        <n v="95329"/>
        <n v="24195"/>
        <n v="10597"/>
        <n v="72852"/>
        <n v="94979"/>
        <n v="65645"/>
        <n v="62222"/>
        <n v="42510"/>
        <n v="16285"/>
        <n v="78347"/>
        <n v="93684"/>
        <n v="9858"/>
        <n v="74382"/>
        <n v="24455"/>
        <n v="6883"/>
        <n v="14965"/>
        <n v="95082"/>
        <n v="28326"/>
        <n v="57729"/>
        <n v="86367"/>
        <n v="75409"/>
        <n v="13840"/>
        <n v="86220"/>
        <n v="13954"/>
        <n v="81210"/>
        <n v="10205"/>
        <n v="47099"/>
        <n v="20572"/>
        <n v="29001"/>
        <n v="35414"/>
        <n v="35106"/>
        <n v="23391"/>
        <n v="17492"/>
        <n v="52972"/>
        <n v="73708"/>
        <n v="98217"/>
        <n v="24624"/>
        <n v="92293"/>
        <n v="99971"/>
        <n v="53537"/>
        <n v="95601"/>
        <n v="45629"/>
        <n v="5881"/>
        <n v="433"/>
        <n v="31518"/>
        <n v="96617"/>
        <n v="20248"/>
        <n v="29697"/>
        <n v="50437"/>
        <n v="87567"/>
        <n v="86285"/>
        <n v="19775"/>
        <n v="11193"/>
        <n v="77096"/>
        <n v="30801"/>
        <n v="87458"/>
        <n v="8040"/>
        <n v="11238"/>
        <n v="57046"/>
        <n v="54177"/>
        <n v="98032"/>
        <n v="59349"/>
        <n v="8338"/>
        <n v="39137"/>
        <n v="41124"/>
        <n v="30809"/>
        <n v="34431"/>
        <n v="99429"/>
        <n v="79856"/>
        <n v="83289"/>
        <n v="97122"/>
        <n v="95443"/>
        <n v="88212"/>
        <n v="4245"/>
        <n v="36463"/>
        <n v="72822"/>
        <n v="71941"/>
        <n v="3927"/>
        <n v="27297"/>
        <n v="64340"/>
        <n v="72608"/>
        <n v="77748"/>
        <n v="11878"/>
        <n v="99135"/>
        <n v="4650"/>
        <n v="71898"/>
        <n v="67469"/>
        <n v="50459"/>
        <n v="52131"/>
        <n v="49048"/>
        <n v="80730"/>
        <n v="63863"/>
        <n v="12520"/>
        <n v="59590"/>
        <n v="74484"/>
        <n v="28829"/>
        <n v="64856"/>
        <n v="85618"/>
        <n v="59694"/>
        <n v="75279"/>
        <n v="3591"/>
        <n v="39278"/>
        <n v="39376"/>
        <n v="10443"/>
        <n v="91936"/>
        <n v="87270"/>
        <n v="74697"/>
        <n v="79052"/>
        <n v="34096"/>
        <n v="85786"/>
        <n v="38218"/>
        <n v="96133"/>
        <n v="89014"/>
        <n v="24840"/>
        <n v="38459"/>
        <n v="3623"/>
        <n v="36152"/>
        <n v="80607"/>
        <n v="76640"/>
        <n v="34639"/>
        <n v="42110"/>
        <n v="62808"/>
        <n v="6252"/>
        <n v="90257"/>
        <n v="95865"/>
        <n v="17780"/>
        <n v="87669"/>
        <n v="52427"/>
        <n v="88841"/>
        <n v="5950"/>
        <n v="12661"/>
        <n v="30212"/>
        <n v="17726"/>
        <n v="95232"/>
        <n v="17546"/>
        <n v="22711"/>
        <n v="9707"/>
        <n v="17093"/>
        <n v="77582"/>
        <n v="661"/>
        <n v="66848"/>
        <n v="66741"/>
        <n v="88884"/>
        <n v="67299"/>
        <n v="32366"/>
        <n v="44019"/>
        <n v="74141"/>
        <n v="95673"/>
        <n v="90187"/>
        <n v="71808"/>
        <n v="66195"/>
        <n v="38166"/>
        <n v="5583"/>
        <n v="53465"/>
        <n v="23526"/>
        <n v="59142"/>
        <n v="29388"/>
        <n v="85669"/>
        <n v="73085"/>
        <n v="94101"/>
        <n v="23873"/>
        <n v="48776"/>
        <n v="73578"/>
        <n v="68225"/>
        <n v="50796"/>
        <n v="94352"/>
        <n v="75016"/>
        <n v="83706"/>
        <n v="59290"/>
        <n v="42188"/>
        <n v="45223"/>
        <n v="1247"/>
        <n v="34729"/>
        <n v="18066"/>
        <n v="19538"/>
        <n v="99952"/>
        <n v="80053"/>
        <n v="45459"/>
        <n v="44715"/>
        <n v="1035"/>
        <n v="8715"/>
        <n v="63359"/>
        <n v="25899"/>
        <n v="27835"/>
        <n v="95456"/>
        <n v="9532"/>
        <n v="43522"/>
        <n v="53006"/>
        <n v="9178"/>
        <n v="93503"/>
        <n v="56413"/>
        <n v="69627"/>
        <n v="41399"/>
        <n v="34317"/>
        <n v="7533"/>
        <n v="40153"/>
        <n v="65239"/>
        <n v="31122"/>
        <n v="47691"/>
        <n v="84255"/>
        <n v="8128"/>
        <n v="35825"/>
        <n v="77581"/>
        <n v="29761"/>
        <n v="30506"/>
        <n v="53139"/>
        <n v="64947"/>
        <n v="99122"/>
        <n v="68440"/>
        <n v="77905"/>
        <n v="61771"/>
        <n v="82017"/>
        <n v="36654"/>
        <n v="81608"/>
        <n v="43043"/>
        <n v="17428"/>
        <n v="95243"/>
        <n v="91133"/>
        <n v="63957"/>
        <n v="30521"/>
        <n v="40251"/>
        <n v="23121"/>
        <n v="42762"/>
        <n v="44563"/>
        <n v="25053"/>
        <n v="3947"/>
        <n v="94217"/>
        <n v="71200"/>
        <n v="26335"/>
        <n v="2442"/>
        <n v="82806"/>
        <n v="48357"/>
        <n v="74571"/>
        <n v="47736"/>
        <n v="40853"/>
        <n v="58582"/>
        <n v="64386"/>
        <n v="98811"/>
        <n v="89399"/>
        <n v="79874"/>
        <n v="85168"/>
        <n v="69623"/>
        <n v="42839"/>
        <n v="66435"/>
        <n v="69902"/>
        <n v="57255"/>
        <n v="69234"/>
        <n v="52211"/>
        <n v="90961"/>
        <n v="89338"/>
        <n v="65579"/>
        <n v="36281"/>
        <n v="82634"/>
        <n v="52098"/>
        <n v="61628"/>
        <n v="86812"/>
        <n v="81445"/>
        <n v="86394"/>
        <n v="34933"/>
        <n v="57847"/>
        <n v="22001"/>
        <n v="90086"/>
        <n v="73065"/>
        <n v="78805"/>
        <n v="11897"/>
        <n v="89545"/>
        <n v="81282"/>
        <n v="36539"/>
        <n v="10984"/>
        <n v="71024"/>
        <n v="94019"/>
        <n v="3922"/>
        <n v="72001"/>
        <n v="43719"/>
        <n v="83336"/>
        <n v="81368"/>
        <n v="89344"/>
        <n v="78641"/>
        <n v="1088"/>
        <n v="92710"/>
        <n v="71112"/>
        <n v="8397"/>
        <n v="16417"/>
        <n v="8590"/>
        <n v="68045"/>
        <n v="43542"/>
        <n v="14819"/>
        <n v="13883"/>
        <n v="4683"/>
        <n v="51135"/>
        <n v="4530"/>
        <n v="19313"/>
        <n v="7251"/>
        <n v="34109"/>
        <n v="81639"/>
        <n v="4007"/>
        <n v="40571"/>
        <n v="21116"/>
        <n v="35694"/>
        <n v="29218"/>
        <n v="97361"/>
        <n v="88347"/>
        <n v="52753"/>
        <n v="26938"/>
        <n v="58307"/>
        <n v="44853"/>
        <n v="20770"/>
        <n v="988"/>
        <n v="42208"/>
        <n v="69786"/>
        <n v="18949"/>
        <n v="17793"/>
        <n v="39148"/>
        <n v="25858"/>
        <n v="68823"/>
        <n v="38420"/>
        <n v="82453"/>
        <n v="40913"/>
        <n v="80074"/>
        <n v="29469"/>
        <n v="19457"/>
        <n v="62673"/>
        <n v="10290"/>
        <n v="64923"/>
        <n v="82035"/>
        <n v="40202"/>
        <n v="26822"/>
        <n v="67670"/>
        <n v="39472"/>
        <n v="17506"/>
        <n v="31963"/>
        <n v="7727"/>
        <n v="27843"/>
        <n v="35874"/>
        <n v="77483"/>
        <n v="20860"/>
        <n v="41145"/>
        <n v="83644"/>
        <n v="62850"/>
        <n v="77228"/>
        <n v="54057"/>
        <n v="96758"/>
        <n v="63272"/>
        <n v="47375"/>
        <n v="63100"/>
        <n v="95469"/>
        <n v="36249"/>
        <n v="62119"/>
        <n v="40068"/>
        <n v="29314"/>
        <n v="5849"/>
        <n v="65835"/>
        <n v="80984"/>
        <n v="4581"/>
        <n v="25372"/>
        <n v="3823"/>
        <n v="44105"/>
        <n v="33284"/>
        <n v="89982"/>
        <n v="17457"/>
        <n v="69221"/>
        <n v="48087"/>
        <n v="16394"/>
        <n v="62549"/>
        <n v="22799"/>
        <n v="23831"/>
        <n v="57177"/>
        <n v="90576"/>
        <n v="39195"/>
        <n v="94581"/>
        <n v="32304"/>
        <n v="44491"/>
        <n v="69168"/>
        <n v="9427"/>
        <n v="13837"/>
        <n v="43447"/>
        <n v="4884"/>
        <n v="77980"/>
        <n v="34349"/>
        <n v="36384"/>
        <n v="34873"/>
        <n v="97766"/>
        <n v="3724"/>
        <n v="13730"/>
        <n v="38518"/>
        <n v="55800"/>
        <n v="30946"/>
        <n v="50789"/>
        <n v="86571"/>
        <n v="37696"/>
        <n v="56277"/>
        <n v="44050"/>
        <n v="89678"/>
        <n v="45698"/>
        <n v="95829"/>
        <n v="89141"/>
        <n v="55371"/>
        <n v="9776"/>
        <n v="70920"/>
        <n v="99962"/>
        <n v="75162"/>
        <n v="33169"/>
        <n v="7286"/>
        <n v="81017"/>
        <n v="333"/>
        <n v="92445"/>
        <n v="66387"/>
        <n v="85350"/>
        <n v="35045"/>
        <n v="28164"/>
        <n v="72557"/>
        <n v="50467"/>
        <n v="31719"/>
        <n v="20321"/>
        <n v="33920"/>
        <n v="84166"/>
        <n v="81292"/>
        <n v="8786"/>
        <n v="95099"/>
        <n v="16589"/>
        <n v="7987"/>
        <n v="21205"/>
        <n v="45349"/>
        <n v="79100"/>
        <n v="53141"/>
        <n v="29505"/>
        <n v="94792"/>
        <n v="87157"/>
        <n v="83556"/>
        <n v="68693"/>
        <n v="51910"/>
        <n v="7000"/>
        <n v="30609"/>
        <n v="51254"/>
        <n v="8707"/>
        <n v="73450"/>
        <n v="181"/>
        <n v="60405"/>
        <n v="75942"/>
        <n v="52046"/>
        <n v="91064"/>
        <n v="37797"/>
        <n v="11558"/>
        <n v="7680"/>
        <n v="46719"/>
        <n v="59891"/>
        <n v="96196"/>
        <n v="4202"/>
        <n v="28170"/>
        <n v="89139"/>
        <n v="37830"/>
        <n v="86234"/>
        <n v="16284"/>
        <n v="351"/>
        <n v="26498"/>
        <n v="68396"/>
        <n v="36090"/>
        <n v="48909"/>
        <n v="63326"/>
        <n v="44644"/>
        <n v="14337"/>
        <n v="83976"/>
        <n v="35639"/>
        <n v="30760"/>
        <n v="2960"/>
        <n v="44735"/>
        <n v="69869"/>
        <n v="33928"/>
        <n v="36392"/>
        <n v="18074"/>
        <n v="33628"/>
        <n v="40904"/>
        <n v="31839"/>
        <n v="63320"/>
        <n v="7962"/>
        <n v="71049"/>
        <n v="96072"/>
        <n v="12514"/>
        <n v="48245"/>
        <n v="96315"/>
        <n v="17233"/>
        <n v="9642"/>
        <n v="91494"/>
        <n v="9675"/>
        <n v="78338"/>
        <n v="45318"/>
        <n v="2328"/>
        <n v="70169"/>
        <n v="51147"/>
        <n v="7542"/>
        <n v="4758"/>
        <n v="79132"/>
        <n v="48607"/>
        <n v="61621"/>
        <n v="1436"/>
        <n v="46947"/>
        <n v="46038"/>
        <n v="30806"/>
        <n v="92993"/>
        <n v="64608"/>
        <n v="19032"/>
        <n v="75981"/>
        <n v="75714"/>
        <n v="95088"/>
        <n v="38740"/>
        <n v="94357"/>
        <n v="76459"/>
        <n v="86027"/>
        <n v="84842"/>
        <n v="94206"/>
        <n v="92612"/>
        <n v="42706"/>
        <n v="36809"/>
        <n v="35453"/>
        <n v="33782"/>
        <n v="78182"/>
        <n v="85477"/>
        <n v="43892"/>
        <n v="34861"/>
        <n v="9641"/>
        <n v="44816"/>
        <n v="24283"/>
        <n v="18917"/>
        <n v="91566"/>
        <n v="2884"/>
        <n v="14172"/>
        <n v="68579"/>
        <n v="22"/>
        <n v="70548"/>
        <n v="43295"/>
        <n v="83006"/>
        <n v="20480"/>
        <n v="57838"/>
        <n v="30421"/>
        <n v="26650"/>
        <n v="4408"/>
        <n v="34207"/>
        <n v="34425"/>
        <n v="69552"/>
        <n v="51872"/>
        <n v="25840"/>
        <n v="22000"/>
        <n v="70316"/>
        <n v="25071"/>
        <n v="49786"/>
        <n v="94076"/>
        <n v="43901"/>
        <n v="47387"/>
        <n v="88948"/>
        <n v="4785"/>
        <n v="99189"/>
        <n v="90125"/>
        <n v="2879"/>
        <n v="43849"/>
        <n v="12592"/>
        <n v="53194"/>
        <n v="74820"/>
        <n v="70717"/>
        <n v="17010"/>
        <n v="14526"/>
        <n v="78717"/>
        <n v="81008"/>
        <n v="889"/>
        <n v="49062"/>
        <n v="12662"/>
        <n v="40344"/>
        <n v="31957"/>
        <n v="66949"/>
        <n v="85672"/>
        <n v="9216"/>
        <n v="64636"/>
        <n v="26621"/>
        <n v="77408"/>
        <n v="77750"/>
        <n v="32499"/>
        <n v="78624"/>
        <n v="77960"/>
        <n v="78317"/>
        <n v="76543"/>
        <n v="10202"/>
        <n v="36916"/>
        <n v="9331"/>
        <n v="29724"/>
        <n v="20381"/>
        <n v="12373"/>
        <n v="26855"/>
        <n v="47"/>
        <n v="61713"/>
        <n v="87879"/>
        <n v="72377"/>
        <n v="22315"/>
        <n v="80084"/>
        <n v="66999"/>
        <n v="24207"/>
        <n v="94782"/>
        <n v="98649"/>
        <n v="50113"/>
        <n v="8808"/>
        <n v="93807"/>
        <n v="21923"/>
        <n v="9488"/>
        <n v="48402"/>
        <n v="61697"/>
        <n v="92774"/>
        <n v="24636"/>
        <n v="50574"/>
        <n v="94876"/>
        <n v="31773"/>
        <n v="25070"/>
        <n v="34577"/>
        <n v="4085"/>
        <n v="60676"/>
        <n v="52101"/>
        <n v="66507"/>
        <n v="13647"/>
        <n v="23288"/>
        <n v="16188"/>
        <n v="6839"/>
        <n v="9946"/>
        <n v="90049"/>
        <n v="40993"/>
        <n v="51674"/>
        <n v="31607"/>
        <n v="75548"/>
        <n v="68802"/>
        <n v="2910"/>
        <n v="9303"/>
        <n v="92244"/>
        <n v="88290"/>
        <n v="35712"/>
        <n v="7913"/>
        <n v="97259"/>
        <n v="85108"/>
        <n v="88223"/>
        <n v="73229"/>
        <n v="96358"/>
        <n v="2547"/>
        <n v="99003"/>
        <n v="92935"/>
        <n v="48981"/>
        <n v="25323"/>
        <n v="73771"/>
        <n v="46165"/>
        <n v="62015"/>
        <n v="41571"/>
        <n v="85221"/>
        <n v="83148"/>
        <n v="89373"/>
        <n v="48851"/>
        <n v="99417"/>
        <n v="72635"/>
        <n v="74016"/>
        <n v="91780"/>
        <n v="79302"/>
        <n v="3697"/>
        <n v="55011"/>
        <n v="54489"/>
        <n v="30052"/>
        <n v="74657"/>
        <n v="5277"/>
        <n v="80865"/>
        <n v="8991"/>
        <n v="32441"/>
        <n v="14868"/>
        <n v="56112"/>
        <n v="71583"/>
        <n v="96637"/>
        <n v="61766"/>
        <n v="72521"/>
        <n v="74805"/>
        <n v="64431"/>
        <n v="19705"/>
        <n v="2050"/>
        <n v="39242"/>
        <n v="19475"/>
        <n v="63918"/>
        <n v="25633"/>
        <n v="97405"/>
        <n v="82875"/>
        <n v="70411"/>
        <n v="64472"/>
        <n v="94931"/>
        <n v="77821"/>
        <n v="8495"/>
        <n v="19633"/>
        <n v="2225"/>
        <n v="22114"/>
        <n v="98520"/>
        <n v="35922"/>
        <n v="50088"/>
        <n v="65005"/>
        <n v="84152"/>
        <n v="36265"/>
        <n v="64006"/>
        <n v="44708"/>
        <n v="85193"/>
        <n v="13486"/>
        <n v="40352"/>
        <n v="63334"/>
        <n v="61258"/>
        <n v="86462"/>
        <n v="32410"/>
        <n v="95824"/>
        <n v="9040"/>
        <n v="51840"/>
        <n v="30309"/>
        <n v="18793"/>
        <n v="14067"/>
        <n v="48312"/>
        <n v="72266"/>
        <n v="98005"/>
        <n v="37657"/>
        <n v="59544"/>
        <n v="50418"/>
        <n v="26817"/>
        <n v="2338"/>
        <n v="6256"/>
        <n v="73214"/>
        <n v="30356"/>
        <n v="44462"/>
        <n v="80076"/>
        <n v="72127"/>
        <n v="33317"/>
        <n v="85418"/>
        <n v="72152"/>
        <n v="19130"/>
        <n v="63972"/>
        <n v="13939"/>
        <n v="92378"/>
        <n v="90370"/>
        <n v="91930"/>
        <n v="20025"/>
        <n v="30838"/>
        <n v="93339"/>
        <n v="12831"/>
        <n v="77927"/>
        <n v="87696"/>
        <n v="8075"/>
        <n v="90025"/>
        <n v="15568"/>
        <n v="41171"/>
        <n v="95400"/>
        <n v="947"/>
        <n v="82936"/>
        <n v="40496"/>
        <n v="99089"/>
        <n v="38838"/>
        <n v="36220"/>
        <n v="71336"/>
        <n v="70249"/>
        <n v="94150"/>
        <n v="4989"/>
        <n v="31334"/>
        <n v="34855"/>
        <n v="80269"/>
        <n v="97931"/>
        <n v="31080"/>
        <n v="16597"/>
        <n v="31151"/>
        <n v="30972"/>
        <n v="94004"/>
        <n v="81489"/>
        <n v="35380"/>
        <n v="7575"/>
        <n v="74821"/>
        <n v="63437"/>
        <n v="89269"/>
        <n v="50461"/>
        <n v="34824"/>
        <n v="51354"/>
        <n v="18286"/>
        <n v="39789"/>
        <n v="86294"/>
        <n v="66473"/>
        <n v="77316"/>
        <n v="72357"/>
        <n v="16522"/>
        <n v="90513"/>
        <n v="31926"/>
        <n v="52248"/>
        <n v="29121"/>
        <n v="84126"/>
        <n v="47479"/>
        <n v="59745"/>
        <n v="57207"/>
        <n v="29485"/>
        <n v="76221"/>
        <n v="70146"/>
        <n v="83357"/>
        <n v="1482"/>
        <n v="92351"/>
        <n v="74240"/>
        <n v="24096"/>
        <n v="28951"/>
        <n v="29727"/>
        <n v="567"/>
        <n v="68574"/>
        <n v="80880"/>
        <n v="5255"/>
        <n v="42262"/>
        <n v="88988"/>
        <n v="26921"/>
        <n v="34296"/>
        <n v="65053"/>
        <n v="2825"/>
        <n v="46338"/>
        <n v="51827"/>
        <n v="76539"/>
        <n v="84640"/>
        <n v="23301"/>
        <n v="17311"/>
        <n v="27171"/>
        <n v="23080"/>
        <n v="24148"/>
        <n v="90153"/>
        <n v="93913"/>
        <n v="89062"/>
        <n v="72776"/>
        <n v="3874"/>
        <n v="90435"/>
        <n v="64285"/>
        <n v="24253"/>
        <n v="924"/>
        <n v="2439"/>
        <n v="87662"/>
        <n v="52841"/>
        <n v="65983"/>
        <n v="15237"/>
        <n v="77890"/>
        <n v="97290"/>
        <n v="66419"/>
        <n v="79912"/>
        <n v="44184"/>
        <n v="50010"/>
        <n v="98884"/>
        <n v="53962"/>
        <n v="16536"/>
        <n v="60248"/>
        <n v="210"/>
        <n v="89249"/>
        <n v="48594"/>
        <n v="1880"/>
        <n v="25647"/>
        <n v="22338"/>
        <n v="40083"/>
        <n v="40994"/>
        <n v="951"/>
        <n v="74114"/>
        <n v="6446"/>
        <n v="29163"/>
        <n v="83612"/>
        <n v="4781"/>
        <n v="46485"/>
        <n v="717"/>
        <n v="9920"/>
        <n v="41009"/>
        <n v="3204"/>
        <n v="27668"/>
        <n v="58517"/>
        <n v="41059"/>
        <n v="66010"/>
        <n v="19387"/>
        <n v="30326"/>
        <n v="51934"/>
        <n v="39345"/>
        <n v="50307"/>
        <n v="41166"/>
        <n v="31944"/>
        <n v="19525"/>
        <n v="69460"/>
        <n v="16770"/>
        <n v="50489"/>
        <n v="89820"/>
        <n v="3241"/>
        <n v="49311"/>
        <n v="71516"/>
        <n v="57226"/>
        <n v="73046"/>
        <n v="71448"/>
        <n v="4426"/>
        <n v="40662"/>
        <n v="97440"/>
        <n v="48172"/>
        <n v="88730"/>
        <n v="86906"/>
        <n v="2757"/>
        <n v="22812"/>
        <n v="84665"/>
        <n v="63711"/>
        <n v="84363"/>
        <n v="56895"/>
        <n v="15102"/>
        <n v="13224"/>
        <n v="86036"/>
        <n v="42556"/>
        <n v="71742"/>
        <n v="36561"/>
        <n v="44155"/>
        <n v="14353"/>
        <n v="24050"/>
        <n v="70640"/>
        <n v="41355"/>
        <n v="75584"/>
        <n v="55683"/>
        <n v="40823"/>
        <n v="43397"/>
        <n v="51762"/>
        <n v="19268"/>
        <n v="77517"/>
        <n v="71823"/>
        <n v="14622"/>
        <n v="20066"/>
        <n v="68984"/>
        <n v="25669"/>
        <n v="81728"/>
        <n v="86405"/>
        <n v="43212"/>
        <n v="38947"/>
        <n v="64881"/>
        <n v="57753"/>
        <n v="87525"/>
        <n v="37712"/>
        <n v="83952"/>
        <n v="92962"/>
        <n v="3844"/>
        <n v="10757"/>
        <n v="94858"/>
        <n v="41033"/>
        <n v="33874"/>
        <n v="26129"/>
        <n v="36854"/>
        <n v="77895"/>
        <n v="19463"/>
        <n v="77675"/>
        <n v="67866"/>
        <n v="72484"/>
        <n v="35260"/>
        <n v="33518"/>
        <n v="47398"/>
        <n v="78565"/>
        <n v="7500"/>
        <n v="94986"/>
        <n v="53753"/>
        <n v="36048"/>
        <n v="5185"/>
        <n v="32937"/>
        <n v="41619"/>
        <n v="7485"/>
        <n v="98871"/>
        <n v="35207"/>
        <n v="40326"/>
        <n v="62032"/>
        <n v="53919"/>
        <n v="21802"/>
        <n v="32904"/>
        <n v="56418"/>
        <n v="15159"/>
        <n v="3151"/>
        <n v="56078"/>
        <n v="75475"/>
        <n v="71442"/>
        <n v="74869"/>
        <n v="53065"/>
        <n v="85048"/>
        <n v="65249"/>
        <n v="90394"/>
        <n v="34037"/>
        <n v="32081"/>
        <n v="55328"/>
        <n v="25790"/>
        <n v="91621"/>
        <n v="77118"/>
        <n v="48499"/>
        <n v="23540"/>
        <n v="90676"/>
        <n v="88632"/>
        <n v="70448"/>
        <n v="63301"/>
        <n v="94292"/>
        <n v="33543"/>
        <n v="5600"/>
        <n v="57574"/>
        <n v="92960"/>
        <n v="15598"/>
        <n v="60890"/>
        <n v="17340"/>
        <n v="463"/>
        <n v="92639"/>
        <n v="6547"/>
        <n v="73875"/>
        <n v="36700"/>
        <n v="23573"/>
        <n v="44990"/>
        <n v="96913"/>
        <n v="10041"/>
        <n v="3857"/>
        <n v="54132"/>
        <n v="87214"/>
        <n v="87375"/>
        <n v="74455"/>
        <n v="87215"/>
        <n v="54457"/>
        <n v="69659"/>
        <n v="4333"/>
        <n v="78316"/>
        <n v="83273"/>
        <n v="33586"/>
        <n v="18362"/>
        <n v="71601"/>
        <n v="911"/>
        <n v="7937"/>
        <n v="78331"/>
        <n v="1895"/>
        <n v="485"/>
        <n v="64502"/>
        <n v="50983"/>
        <n v="45371"/>
        <n v="2075"/>
        <n v="39938"/>
        <n v="54495"/>
        <n v="77518"/>
        <n v="92625"/>
        <n v="60814"/>
        <n v="84077"/>
        <n v="40363"/>
        <n v="79795"/>
        <n v="13797"/>
        <n v="32084"/>
        <n v="9477"/>
        <n v="48077"/>
        <n v="82348"/>
        <n v="42713"/>
        <n v="97890"/>
        <n v="70630"/>
        <n v="8904"/>
        <n v="97377"/>
        <n v="31235"/>
        <n v="98456"/>
        <n v="43430"/>
        <n v="46229"/>
        <n v="28824"/>
        <n v="6515"/>
        <n v="58471"/>
        <n v="29173"/>
        <n v="70621"/>
        <n v="33411"/>
        <n v="90606"/>
        <n v="40275"/>
        <n v="31004"/>
        <n v="4324"/>
        <n v="75938"/>
        <n v="8580"/>
        <n v="12430"/>
        <n v="93331"/>
        <n v="24487"/>
        <n v="77082"/>
        <n v="47662"/>
        <n v="17012"/>
        <n v="78008"/>
        <n v="80974"/>
        <n v="92336"/>
        <n v="51735"/>
        <n v="83548"/>
        <n v="54585"/>
        <n v="66574"/>
        <n v="30922"/>
        <n v="14555"/>
        <n v="74962"/>
        <n v="22397"/>
        <n v="72011"/>
        <n v="29470"/>
        <n v="44100"/>
        <n v="80599"/>
        <n v="96857"/>
        <n v="19689"/>
        <n v="80937"/>
        <n v="67061"/>
        <n v="48670"/>
        <n v="22248"/>
        <n v="63259"/>
        <n v="64751"/>
        <n v="18526"/>
        <n v="37309"/>
        <n v="64550"/>
        <n v="26369"/>
        <n v="10361"/>
        <n v="62530"/>
        <n v="52712"/>
        <n v="49748"/>
        <n v="25137"/>
        <n v="42050"/>
        <n v="41314"/>
        <n v="46624"/>
        <n v="71395"/>
        <n v="79810"/>
        <n v="59483"/>
        <n v="72034"/>
        <n v="65861"/>
        <n v="79442"/>
        <n v="30645"/>
        <n v="51727"/>
        <n v="11793"/>
        <n v="10403"/>
        <n v="26334"/>
        <n v="96934"/>
        <n v="48957"/>
        <n v="50918"/>
        <n v="23813"/>
        <n v="18742"/>
        <n v="41697"/>
        <n v="95771"/>
        <n v="98226"/>
        <n v="41101"/>
        <n v="84839"/>
        <n v="11928"/>
        <n v="24267"/>
        <n v="26186"/>
        <n v="46630"/>
        <n v="10051"/>
        <n v="64230"/>
        <n v="30289"/>
        <n v="45037"/>
        <n v="80690"/>
        <n v="67159"/>
        <n v="55120"/>
        <n v="65122"/>
        <n v="41915"/>
        <n v="6712"/>
        <n v="19860"/>
        <n v="3780"/>
        <n v="7648"/>
        <n v="7957"/>
        <n v="73949"/>
        <n v="93325"/>
        <n v="23580"/>
        <n v="588"/>
        <n v="91530"/>
        <n v="62067"/>
        <n v="75524"/>
        <n v="89966"/>
        <n v="82874"/>
        <n v="79934"/>
        <n v="98354"/>
        <n v="2674"/>
        <n v="92009"/>
        <n v="17448"/>
        <n v="97331"/>
        <n v="31902"/>
        <n v="2943"/>
        <n v="63306"/>
        <n v="29014"/>
        <n v="95943"/>
        <n v="18306"/>
        <n v="68513"/>
        <n v="121"/>
        <n v="67990"/>
        <n v="32235"/>
        <n v="49820"/>
        <n v="68838"/>
        <n v="70747"/>
        <n v="24029"/>
        <n v="10514"/>
        <n v="92435"/>
        <n v="26312"/>
        <n v="55626"/>
        <n v="93161"/>
        <n v="84966"/>
        <n v="77166"/>
        <n v="1557"/>
        <n v="77649"/>
        <n v="95281"/>
        <n v="97638"/>
        <n v="51318"/>
        <n v="44699"/>
        <n v="59128"/>
        <n v="45521"/>
        <n v="29389"/>
        <n v="18869"/>
        <n v="80100"/>
        <n v="69537"/>
        <n v="56106"/>
        <n v="57004"/>
        <n v="18137"/>
        <n v="44190"/>
        <n v="62758"/>
        <n v="68825"/>
        <n v="69540"/>
        <n v="50602"/>
        <n v="55047"/>
        <n v="52947"/>
        <n v="84143"/>
        <n v="32261"/>
        <n v="57649"/>
        <n v="39471"/>
        <n v="71628"/>
        <n v="6688"/>
        <n v="83642"/>
        <n v="89836"/>
        <n v="45877"/>
        <n v="77507"/>
        <n v="43116"/>
        <n v="82696"/>
        <n v="52278"/>
        <n v="53911"/>
        <n v="4452"/>
        <n v="1365"/>
        <n v="94203"/>
        <n v="48595"/>
        <n v="57396"/>
        <n v="95500"/>
        <n v="20139"/>
        <n v="3218"/>
        <n v="67097"/>
        <n v="85694"/>
        <n v="48300"/>
        <n v="35987"/>
        <n v="73063"/>
        <n v="94095"/>
        <n v="87934"/>
        <n v="11118"/>
        <n v="51501"/>
        <n v="11021"/>
        <n v="30874"/>
        <n v="99594"/>
        <n v="61954"/>
        <n v="48506"/>
        <n v="49814"/>
        <n v="65496"/>
        <n v="1570"/>
        <n v="51432"/>
        <n v="76396"/>
        <n v="84792"/>
        <n v="41507"/>
        <n v="23384"/>
        <n v="85011"/>
        <n v="24982"/>
        <n v="96469"/>
        <n v="36305"/>
        <n v="85653"/>
        <n v="49729"/>
        <n v="74145"/>
        <n v="67448"/>
        <n v="8441"/>
        <n v="81973"/>
        <n v="43168"/>
        <n v="70962"/>
        <n v="75918"/>
        <n v="23853"/>
        <n v="95458"/>
        <n v="59716"/>
        <n v="10890"/>
        <n v="10500"/>
        <n v="98024"/>
        <n v="41019"/>
        <n v="57466"/>
        <n v="64811"/>
        <n v="21869"/>
        <n v="81885"/>
        <n v="34049"/>
        <n v="93380"/>
        <n v="45461"/>
        <n v="56336"/>
        <n v="15602"/>
        <n v="52382"/>
        <n v="54090"/>
        <n v="55434"/>
        <n v="26784"/>
        <n v="47848"/>
        <n v="21592"/>
        <n v="6415"/>
        <n v="44888"/>
        <n v="84550"/>
        <n v="57419"/>
        <n v="35685"/>
        <n v="40535"/>
        <n v="82951"/>
        <n v="32194"/>
        <n v="60175"/>
        <n v="85107"/>
        <n v="53230"/>
        <n v="89861"/>
        <n v="61534"/>
        <n v="11172"/>
        <n v="34236"/>
        <n v="14379"/>
        <n v="22085"/>
        <n v="12605"/>
        <n v="97065"/>
        <n v="26873"/>
        <n v="99430"/>
        <n v="33583"/>
        <n v="46688"/>
        <n v="11567"/>
        <n v="36229"/>
        <n v="7137"/>
        <n v="47310"/>
        <n v="71189"/>
        <n v="19238"/>
        <n v="58776"/>
        <n v="73784"/>
        <n v="21703"/>
        <n v="55641"/>
        <n v="25197"/>
        <n v="60729"/>
        <n v="49351"/>
        <n v="26908"/>
        <n v="22521"/>
        <n v="92350"/>
        <n v="8889"/>
        <n v="80421"/>
        <n v="99592"/>
        <n v="75319"/>
        <n v="8309"/>
        <n v="803"/>
        <n v="7153"/>
        <n v="28017"/>
        <n v="83568"/>
        <n v="19004"/>
        <n v="54884"/>
        <n v="17846"/>
        <n v="8012"/>
        <n v="71704"/>
        <n v="34675"/>
        <n v="56765"/>
        <n v="82720"/>
        <n v="90292"/>
        <n v="12146"/>
        <n v="25908"/>
        <n v="57752"/>
        <n v="71475"/>
        <n v="56421"/>
        <n v="93305"/>
        <n v="71744"/>
        <n v="87119"/>
        <n v="83635"/>
        <n v="58345"/>
        <n v="47551"/>
        <n v="10451"/>
        <n v="60777"/>
        <n v="28375"/>
        <n v="88976"/>
        <n v="86726"/>
        <n v="89607"/>
        <n v="58077"/>
        <n v="94964"/>
        <n v="75387"/>
        <n v="46852"/>
        <n v="71415"/>
        <n v="12413"/>
        <n v="16825"/>
        <n v="34849"/>
        <n v="58868"/>
        <n v="44116"/>
        <n v="6122"/>
        <n v="63533"/>
        <n v="97056"/>
        <n v="67221"/>
        <n v="92297"/>
        <n v="19687"/>
        <n v="49606"/>
        <n v="92793"/>
        <n v="54681"/>
        <n v="60685"/>
        <n v="70345"/>
        <n v="61968"/>
        <n v="4690"/>
        <n v="14963"/>
        <n v="24066"/>
        <n v="31679"/>
        <n v="71506"/>
        <n v="937"/>
        <n v="21523"/>
        <n v="56007"/>
        <n v="84956"/>
        <n v="20798"/>
        <n v="79373"/>
        <n v="11885"/>
        <n v="57756"/>
        <n v="19748"/>
        <n v="52310"/>
        <n v="79692"/>
        <n v="37042"/>
        <n v="87281"/>
        <n v="42948"/>
        <n v="1782"/>
        <n v="44253"/>
        <n v="16308"/>
        <n v="37691"/>
        <n v="73246"/>
        <n v="17779"/>
        <n v="78782"/>
        <n v="93338"/>
        <n v="55826"/>
        <n v="22844"/>
        <n v="68806"/>
        <n v="59390"/>
        <n v="61365"/>
        <n v="96462"/>
        <n v="56554"/>
        <n v="23083"/>
        <n v="43012"/>
        <n v="42578"/>
        <n v="49087"/>
        <n v="72326"/>
        <n v="4724"/>
        <n v="74441"/>
        <n v="86289"/>
        <n v="35178"/>
        <n v="74142"/>
        <n v="59399"/>
        <n v="63251"/>
        <n v="4415"/>
        <n v="68466"/>
        <n v="18036"/>
        <n v="48164"/>
        <n v="17050"/>
        <n v="1257"/>
        <n v="85008"/>
        <n v="81349"/>
        <n v="93077"/>
        <n v="14614"/>
        <n v="60652"/>
        <n v="71528"/>
        <n v="33425"/>
        <n v="60970"/>
        <n v="58899"/>
        <n v="46010"/>
        <n v="19082"/>
        <n v="4803"/>
        <n v="55384"/>
        <n v="29222"/>
        <n v="61928"/>
        <n v="42968"/>
        <n v="63109"/>
        <n v="65384"/>
        <n v="58527"/>
        <n v="84771"/>
        <n v="77381"/>
        <n v="32546"/>
        <n v="21053"/>
        <n v="19568"/>
        <n v="36114"/>
        <n v="34693"/>
        <n v="40066"/>
        <n v="53178"/>
        <n v="7573"/>
        <n v="81163"/>
        <n v="81197"/>
        <n v="60650"/>
        <n v="92151"/>
        <n v="64782"/>
        <n v="38527"/>
        <n v="49161"/>
        <n v="21367"/>
        <n v="82900"/>
        <n v="90939"/>
        <n v="22029"/>
        <n v="52510"/>
        <n v="24785"/>
        <n v="78200"/>
        <n v="76457"/>
        <n v="14714"/>
        <n v="20563"/>
        <n v="14065"/>
        <n v="8067"/>
        <n v="98784"/>
        <n v="5967"/>
        <n v="10471"/>
        <n v="33022"/>
        <n v="75855"/>
        <n v="99768"/>
        <n v="47858"/>
        <n v="18085"/>
        <n v="38946"/>
        <n v="12571"/>
        <n v="17545"/>
        <n v="79804"/>
        <n v="13778"/>
        <n v="29395"/>
        <n v="43192"/>
        <n v="53712"/>
        <n v="66840"/>
        <n v="72456"/>
        <n v="81022"/>
        <n v="24261"/>
        <n v="41845"/>
        <n v="6364"/>
        <n v="44498"/>
        <n v="19962"/>
        <n v="21587"/>
        <n v="81737"/>
        <n v="55940"/>
        <n v="45872"/>
        <n v="38449"/>
        <n v="36849"/>
        <n v="97904"/>
        <n v="98630"/>
        <n v="87861"/>
        <n v="45614"/>
        <n v="13002"/>
        <n v="52306"/>
        <n v="49634"/>
        <n v="15346"/>
        <n v="55095"/>
        <n v="81164"/>
        <n v="68489"/>
        <n v="99540"/>
        <n v="44120"/>
        <n v="72528"/>
        <n v="14343"/>
        <n v="62841"/>
        <n v="51043"/>
        <n v="61134"/>
        <n v="54802"/>
        <n v="21365"/>
        <n v="13419"/>
        <n v="67424"/>
        <n v="4437"/>
        <n v="38606"/>
        <n v="65457"/>
        <n v="97978"/>
        <n v="99751"/>
        <n v="3092"/>
        <n v="33002"/>
        <n v="15617"/>
        <n v="56483"/>
        <n v="1496"/>
        <n v="7402"/>
        <n v="31918"/>
        <n v="57659"/>
        <n v="50585"/>
        <n v="66960"/>
        <n v="19913"/>
        <n v="67080"/>
        <n v="13652"/>
        <n v="861"/>
        <n v="91669"/>
        <n v="88631"/>
        <n v="12423"/>
        <n v="20415"/>
        <n v="45366"/>
        <n v="45843"/>
        <n v="17295"/>
        <n v="24097"/>
        <n v="35877"/>
        <n v="11976"/>
        <n v="30286"/>
        <n v="94152"/>
        <n v="74568"/>
        <n v="50759"/>
        <n v="71335"/>
        <n v="6389"/>
        <n v="53957"/>
        <n v="82471"/>
        <n v="33761"/>
        <n v="54728"/>
        <n v="22942"/>
        <n v="12657"/>
        <n v="22649"/>
        <n v="86157"/>
        <n v="80377"/>
        <n v="70377"/>
        <n v="51294"/>
        <n v="873"/>
        <n v="39156"/>
        <n v="29579"/>
        <n v="53045"/>
        <n v="99286"/>
        <n v="79113"/>
        <n v="21458"/>
        <n v="29408"/>
        <n v="20735"/>
        <n v="25934"/>
        <n v="77417"/>
        <n v="61495"/>
        <n v="90331"/>
        <n v="35237"/>
        <n v="40745"/>
        <n v="67819"/>
        <n v="46398"/>
        <n v="4316"/>
        <n v="97141"/>
        <n v="41216"/>
        <n v="28402"/>
        <n v="11746"/>
        <n v="83606"/>
        <n v="5005"/>
        <n v="91427"/>
        <n v="14192"/>
        <n v="72347"/>
        <n v="71154"/>
        <n v="23135"/>
        <n v="48259"/>
        <n v="21453"/>
        <n v="53"/>
        <n v="16258"/>
        <n v="28286"/>
        <n v="7531"/>
        <n v="43739"/>
        <n v="59347"/>
        <n v="70012"/>
        <n v="431"/>
        <n v="34438"/>
        <n v="522"/>
        <n v="55117"/>
        <n v="20386"/>
        <n v="44772"/>
        <n v="11963"/>
        <n v="14564"/>
        <n v="29560"/>
        <n v="77175"/>
        <n v="40397"/>
        <n v="7081"/>
        <n v="82240"/>
        <n v="88085"/>
        <n v="70661"/>
        <n v="55865"/>
        <n v="43738"/>
        <n v="10941"/>
        <n v="20439"/>
        <n v="28815"/>
        <n v="87877"/>
        <n v="6518"/>
        <n v="65377"/>
        <n v="8988"/>
        <n v="98700"/>
        <n v="14377"/>
        <n v="48012"/>
        <n v="30843"/>
        <n v="98783"/>
        <n v="55064"/>
        <n v="34288"/>
        <n v="22247"/>
        <n v="28861"/>
        <n v="90517"/>
        <n v="23154"/>
        <n v="79239"/>
        <n v="50792"/>
        <n v="29328"/>
        <n v="25653"/>
        <n v="49939"/>
        <n v="17675"/>
        <n v="14701"/>
        <n v="91483"/>
        <n v="79830"/>
        <n v="75177"/>
        <n v="71273"/>
        <n v="98355"/>
        <n v="70627"/>
        <n v="59236"/>
        <n v="31476"/>
        <n v="17460"/>
        <n v="67678"/>
        <n v="85192"/>
        <n v="51253"/>
        <n v="36170"/>
        <n v="79142"/>
        <n v="75018"/>
        <n v="77851"/>
        <n v="34029"/>
        <n v="21967"/>
        <n v="55634"/>
        <n v="52728"/>
        <n v="20723"/>
        <n v="55901"/>
        <n v="11370"/>
        <n v="13839"/>
        <n v="70583"/>
        <n v="94248"/>
        <n v="93046"/>
        <n v="52823"/>
        <n v="21006"/>
        <n v="72257"/>
        <n v="12748"/>
        <n v="6971"/>
        <n v="41450"/>
        <n v="41274"/>
        <n v="40902"/>
        <n v="34169"/>
        <n v="32521"/>
        <n v="46938"/>
        <n v="24449"/>
        <n v="15578"/>
        <n v="33652"/>
        <n v="22408"/>
        <n v="7011"/>
        <n v="50949"/>
        <n v="74917"/>
        <n v="70987"/>
        <n v="70116"/>
        <n v="4550"/>
        <n v="39689"/>
        <n v="87041"/>
        <n v="76084"/>
        <n v="44096"/>
        <n v="9011"/>
        <n v="67872"/>
        <n v="2167"/>
        <n v="73226"/>
        <n v="49324"/>
        <n v="5462"/>
        <n v="81400"/>
        <n v="49384"/>
        <n v="49195"/>
        <n v="26207"/>
        <n v="66063"/>
        <n v="96669"/>
        <n v="50702"/>
        <n v="50335"/>
        <n v="8481"/>
        <n v="19983"/>
        <n v="19113"/>
        <n v="51557"/>
        <n v="12426"/>
        <n v="23334"/>
        <n v="36657"/>
        <n v="40587"/>
        <n v="54029"/>
        <n v="78258"/>
        <n v="56069"/>
        <n v="90847"/>
        <n v="11820"/>
        <n v="35032"/>
        <n v="45470"/>
        <n v="56172"/>
        <n v="81585"/>
        <n v="26574"/>
        <n v="48075"/>
        <n v="1855"/>
        <n v="22796"/>
        <n v="28016"/>
        <n v="74166"/>
        <n v="71748"/>
        <n v="33634"/>
        <n v="63239"/>
        <n v="32250"/>
        <n v="76267"/>
        <n v="90726"/>
        <n v="74418"/>
        <n v="56499"/>
        <n v="7138"/>
        <n v="64614"/>
        <n v="10143"/>
        <n v="83118"/>
        <n v="39245"/>
        <n v="14384"/>
        <n v="88083"/>
        <n v="64226"/>
        <n v="2324"/>
        <n v="56687"/>
        <n v="32656"/>
        <n v="49588"/>
        <n v="93050"/>
        <n v="72791"/>
        <n v="45326"/>
        <n v="5718"/>
        <n v="61008"/>
        <n v="95743"/>
        <n v="86908"/>
        <n v="31871"/>
        <n v="91300"/>
        <n v="63906"/>
        <n v="19907"/>
        <n v="70054"/>
        <n v="7787"/>
        <n v="41157"/>
        <n v="76420"/>
        <n v="20457"/>
        <n v="54610"/>
        <n v="16251"/>
        <n v="17481"/>
        <n v="78622"/>
        <n v="22900"/>
        <n v="73124"/>
        <n v="58397"/>
        <n v="41720"/>
        <n v="43196"/>
        <n v="96050"/>
        <n v="843"/>
        <n v="1572"/>
        <n v="43310"/>
        <n v="90590"/>
        <n v="58506"/>
        <n v="64714"/>
        <n v="32376"/>
        <n v="77588"/>
        <n v="49179"/>
        <n v="6529"/>
        <n v="86364"/>
        <n v="36686"/>
        <n v="94297"/>
        <n v="65896"/>
        <n v="65210"/>
        <n v="26720"/>
        <n v="40668"/>
        <n v="46391"/>
        <n v="67376"/>
        <n v="43842"/>
        <n v="34550"/>
        <n v="61433"/>
        <n v="33262"/>
        <n v="67971"/>
        <n v="91125"/>
        <n v="4540"/>
        <n v="67922"/>
        <n v="4207"/>
        <n v="58770"/>
        <n v="21190"/>
        <n v="98367"/>
        <n v="19724"/>
        <n v="93136"/>
        <n v="30721"/>
        <n v="91943"/>
        <n v="25625"/>
        <n v="94710"/>
        <n v="26818"/>
        <n v="69202"/>
        <n v="40029"/>
        <n v="31457"/>
        <n v="77952"/>
        <n v="30783"/>
        <n v="88880"/>
        <n v="81899"/>
        <n v="14840"/>
        <n v="21104"/>
        <n v="28418"/>
        <n v="25244"/>
        <n v="82544"/>
        <n v="73434"/>
        <n v="95582"/>
        <n v="41497"/>
        <n v="59470"/>
        <n v="32886"/>
        <n v="75556"/>
        <n v="23779"/>
        <n v="41804"/>
        <n v="50431"/>
        <n v="43793"/>
        <n v="14313"/>
        <n v="75853"/>
        <n v="84479"/>
        <n v="10664"/>
        <n v="80248"/>
        <n v="45100"/>
        <n v="93205"/>
        <n v="2339"/>
        <n v="1579"/>
        <n v="50677"/>
        <n v="20334"/>
        <n v="40555"/>
        <n v="90018"/>
        <n v="61275"/>
        <n v="10326"/>
        <n v="97983"/>
        <n v="30029"/>
        <n v="88572"/>
        <n v="49989"/>
        <n v="75879"/>
        <n v="81110"/>
        <n v="82734"/>
        <n v="14781"/>
        <n v="26056"/>
        <n v="8373"/>
        <n v="42112"/>
        <n v="46354"/>
        <n v="13144"/>
        <n v="37500"/>
        <n v="3095"/>
        <n v="96350"/>
        <n v="24339"/>
        <n v="15428"/>
        <n v="65234"/>
        <n v="85741"/>
        <n v="60573"/>
        <n v="92402"/>
        <n v="19918"/>
        <n v="63750"/>
        <n v="53995"/>
        <n v="77224"/>
        <n v="24127"/>
        <n v="4274"/>
        <n v="90273"/>
        <n v="4228"/>
        <n v="50283"/>
        <n v="2976"/>
        <n v="24547"/>
        <n v="58575"/>
        <n v="26031"/>
        <n v="47028"/>
        <n v="45923"/>
        <n v="50368"/>
        <n v="17627"/>
        <n v="58545"/>
        <n v="94517"/>
        <n v="22923"/>
        <n v="67227"/>
        <n v="8713"/>
        <n v="25982"/>
        <n v="78427"/>
        <n v="35123"/>
        <n v="80161"/>
        <n v="24564"/>
        <n v="64734"/>
        <n v="34986"/>
        <n v="3367"/>
        <n v="33352"/>
        <n v="49936"/>
        <n v="67370"/>
        <n v="34858"/>
        <n v="24579"/>
        <n v="92017"/>
        <n v="9367"/>
        <n v="77025"/>
        <n v="42013"/>
        <n v="9056"/>
        <n v="69056"/>
        <n v="20946"/>
        <n v="62820"/>
        <n v="89573"/>
        <n v="22703"/>
        <n v="97919"/>
        <n v="15538"/>
        <n v="25603"/>
        <n v="13868"/>
        <n v="58269"/>
        <n v="81672"/>
        <n v="31273"/>
        <n v="20742"/>
        <n v="86304"/>
        <n v="3431"/>
        <n v="29638"/>
        <n v="21917"/>
        <n v="30554"/>
        <n v="86782"/>
        <n v="96503"/>
        <n v="6016"/>
        <n v="68418"/>
        <n v="79529"/>
        <n v="95999"/>
        <n v="32796"/>
        <n v="50581"/>
        <n v="7482"/>
        <n v="65527"/>
        <n v="19847"/>
        <n v="23719"/>
        <n v="2528"/>
        <n v="89581"/>
        <n v="1347"/>
        <n v="91827"/>
        <n v="21156"/>
        <n v="82071"/>
        <n v="28952"/>
        <n v="70381"/>
        <n v="67371"/>
        <n v="52088"/>
        <n v="93352"/>
        <n v="65702"/>
        <n v="67926"/>
        <n v="84303"/>
        <n v="62922"/>
        <n v="26238"/>
        <n v="45139"/>
        <n v="53518"/>
        <n v="33794"/>
        <n v="46408"/>
        <n v="6486"/>
        <n v="28802"/>
        <n v="69800"/>
        <n v="63917"/>
        <n v="48960"/>
        <n v="79408"/>
        <n v="22962"/>
        <n v="20686"/>
        <n v="70867"/>
        <n v="40572"/>
        <n v="30066"/>
        <n v="33480"/>
        <n v="77707"/>
        <n v="31451"/>
        <n v="36853"/>
        <n v="9978"/>
        <n v="21105"/>
        <n v="7420"/>
        <n v="95871"/>
        <n v="40771"/>
        <n v="84608"/>
        <n v="63606"/>
        <n v="83748"/>
        <n v="10957"/>
        <n v="82541"/>
        <n v="46828"/>
        <n v="87732"/>
        <n v="72481"/>
        <n v="49449"/>
        <n v="94787"/>
        <n v="97663"/>
        <n v="15733"/>
        <n v="99639"/>
        <n v="90133"/>
        <n v="20257"/>
        <n v="54821"/>
        <n v="64292"/>
        <n v="43306"/>
        <n v="68086"/>
        <n v="12543"/>
        <n v="66550"/>
        <n v="21623"/>
        <n v="67898"/>
        <n v="79720"/>
        <n v="7035"/>
        <n v="24200"/>
        <n v="60861"/>
        <n v="64694"/>
        <n v="88749"/>
        <n v="56353"/>
        <n v="80677"/>
        <n v="86996"/>
        <n v="40454"/>
        <n v="18180"/>
        <n v="34735"/>
        <n v="34334"/>
        <n v="90817"/>
        <n v="58943"/>
        <n v="66614"/>
        <n v="30496"/>
        <n v="15443"/>
        <n v="13022"/>
        <n v="58494"/>
        <n v="21082"/>
        <n v="2096"/>
        <n v="1149"/>
        <n v="71759"/>
        <n v="71577"/>
        <n v="44500"/>
        <n v="14370"/>
        <n v="64464"/>
        <n v="16333"/>
        <n v="74341"/>
        <n v="73935"/>
        <n v="82460"/>
        <n v="72819"/>
        <n v="33532"/>
        <n v="21003"/>
        <n v="89093"/>
        <n v="72642"/>
        <n v="70913"/>
        <n v="4628"/>
        <n v="1629"/>
        <n v="80526"/>
        <n v="10669"/>
        <n v="54441"/>
        <n v="35748"/>
        <n v="28094"/>
        <n v="9930"/>
        <n v="8864"/>
        <n v="71767"/>
        <n v="15815"/>
        <n v="83424"/>
        <n v="6766"/>
        <n v="10572"/>
        <n v="382"/>
        <n v="47147"/>
        <n v="47886"/>
        <n v="25028"/>
        <n v="4375"/>
        <n v="98386"/>
        <n v="19445"/>
        <n v="97581"/>
        <n v="83395"/>
        <n v="11992"/>
        <n v="3795"/>
        <n v="63315"/>
        <n v="27487"/>
        <n v="31575"/>
        <n v="39918"/>
        <n v="72586"/>
        <n v="74496"/>
        <n v="66773"/>
        <n v="10864"/>
        <n v="57906"/>
        <n v="40404"/>
        <n v="59337"/>
        <n v="12761"/>
        <n v="62483"/>
        <n v="28805"/>
        <n v="28029"/>
        <n v="62479"/>
        <n v="11720"/>
        <n v="62921"/>
        <n v="54134"/>
        <n v="15395"/>
        <n v="75996"/>
        <n v="68516"/>
        <n v="71416"/>
        <n v="26195"/>
        <n v="37136"/>
        <n v="58670"/>
        <n v="19394"/>
        <n v="86441"/>
        <n v="67107"/>
        <n v="54960"/>
        <n v="65180"/>
        <n v="85673"/>
        <n v="36205"/>
        <n v="73470"/>
        <n v="98236"/>
        <n v="2228"/>
        <n v="35271"/>
        <n v="66233"/>
        <n v="95520"/>
        <n v="43271"/>
        <n v="77779"/>
        <n v="65172"/>
        <n v="52864"/>
        <n v="57276"/>
        <n v="28138"/>
        <n v="19056"/>
        <n v="26700"/>
        <n v="96124"/>
        <n v="21099"/>
        <n v="55823"/>
        <n v="89375"/>
        <n v="76729"/>
        <n v="99761"/>
        <n v="88429"/>
        <n v="91130"/>
        <n v="78855"/>
        <n v="64660"/>
        <n v="20809"/>
        <n v="9516"/>
        <n v="9867"/>
        <n v="55002"/>
        <n v="76677"/>
        <n v="54161"/>
        <n v="16846"/>
        <n v="63461"/>
        <n v="32995"/>
        <n v="96428"/>
        <n v="77840"/>
        <n v="97030"/>
        <n v="19733"/>
        <n v="6424"/>
        <n v="43889"/>
        <n v="29676"/>
        <n v="40956"/>
        <n v="18651"/>
        <n v="38535"/>
        <n v="80213"/>
        <n v="31591"/>
        <n v="73008"/>
        <n v="70952"/>
        <n v="86321"/>
        <n v="58916"/>
        <n v="97873"/>
        <n v="64837"/>
        <n v="36426"/>
        <n v="66109"/>
        <n v="33555"/>
        <n v="52943"/>
        <n v="52982"/>
        <n v="57876"/>
        <n v="83366"/>
        <n v="76271"/>
        <n v="43745"/>
        <n v="64341"/>
        <n v="84049"/>
        <n v="41448"/>
        <n v="92562"/>
        <n v="79075"/>
        <n v="17225"/>
        <n v="12039"/>
        <n v="43670"/>
        <n v="16657"/>
        <n v="10260"/>
        <n v="76803"/>
        <n v="15682"/>
        <n v="45138"/>
        <n v="47915"/>
        <n v="2408"/>
        <n v="23585"/>
        <n v="61432"/>
        <n v="35789"/>
        <n v="37251"/>
        <n v="84863"/>
        <n v="84673"/>
        <n v="18792"/>
        <n v="90809"/>
        <n v="91119"/>
        <n v="93521"/>
        <n v="41632"/>
        <n v="98439"/>
        <n v="56084"/>
        <n v="3751"/>
        <n v="33260"/>
        <n v="69929"/>
        <n v="79754"/>
        <n v="53252"/>
        <n v="47726"/>
        <n v="44913"/>
        <n v="78540"/>
        <n v="45372"/>
        <n v="52635"/>
        <n v="11796"/>
        <n v="81493"/>
        <n v="6312"/>
        <n v="77626"/>
        <n v="40171"/>
        <n v="62437"/>
        <n v="46230"/>
        <n v="99356"/>
        <n v="19730"/>
        <n v="38269"/>
        <n v="9091"/>
        <n v="24570"/>
        <n v="13959"/>
        <n v="13961"/>
        <n v="60739"/>
        <n v="58321"/>
        <n v="78119"/>
        <n v="83430"/>
        <n v="51545"/>
        <n v="80988"/>
        <n v="82303"/>
        <n v="62258"/>
        <n v="44056"/>
        <n v="79787"/>
        <n v="37485"/>
        <n v="95828"/>
        <n v="94373"/>
        <n v="49507"/>
        <n v="64565"/>
        <n v="47953"/>
        <n v="81880"/>
        <n v="25927"/>
        <n v="46928"/>
        <n v="88474"/>
        <n v="27591"/>
        <n v="19631"/>
        <n v="40101"/>
        <n v="20677"/>
        <n v="15751"/>
        <n v="32803"/>
        <n v="82113"/>
        <n v="52658"/>
        <n v="12544"/>
        <n v="8912"/>
        <n v="78487"/>
        <n v="50140"/>
        <n v="8950"/>
        <n v="26345"/>
        <n v="34869"/>
        <n v="90268"/>
        <n v="6848"/>
        <n v="54438"/>
        <n v="86686"/>
        <n v="65881"/>
        <n v="85719"/>
        <n v="62752"/>
        <n v="93964"/>
        <n v="86536"/>
        <n v="65123"/>
        <n v="78758"/>
        <n v="94256"/>
        <n v="69472"/>
        <n v="64091"/>
        <n v="77818"/>
        <n v="57245"/>
        <n v="39597"/>
        <n v="6556"/>
        <n v="79824"/>
        <n v="2224"/>
        <n v="82606"/>
        <n v="33913"/>
        <n v="45632"/>
        <n v="57446"/>
        <n v="86172"/>
        <n v="61415"/>
        <n v="42505"/>
        <n v="91057"/>
        <n v="33530"/>
        <n v="68544"/>
        <n v="81081"/>
        <n v="59203"/>
        <n v="21526"/>
        <n v="59542"/>
        <n v="69264"/>
        <n v="26165"/>
        <n v="93067"/>
        <n v="90238"/>
        <n v="45492"/>
        <n v="90717"/>
        <n v="70634"/>
        <n v="57741"/>
        <n v="24067"/>
        <n v="53969"/>
        <n v="42608"/>
        <n v="15423"/>
        <n v="47798"/>
        <n v="55974"/>
        <n v="28521"/>
        <n v="28194"/>
        <n v="82300"/>
        <n v="77703"/>
        <n v="54341"/>
        <n v="88562"/>
        <n v="1946"/>
        <n v="72551"/>
        <n v="26590"/>
        <n v="53682"/>
        <n v="27353"/>
        <n v="91387"/>
        <n v="8210"/>
        <n v="18743"/>
        <n v="26062"/>
        <n v="49719"/>
        <n v="68380"/>
        <n v="50032"/>
        <n v="4030"/>
        <n v="35329"/>
        <n v="68966"/>
        <n v="92403"/>
        <n v="58788"/>
        <n v="94516"/>
        <n v="48167"/>
        <n v="19374"/>
        <n v="86742"/>
        <n v="16121"/>
        <n v="1084"/>
        <n v="14645"/>
        <n v="26525"/>
        <n v="68315"/>
        <n v="96205"/>
        <n v="42180"/>
        <n v="55715"/>
        <n v="76174"/>
        <n v="55650"/>
        <n v="72895"/>
        <n v="10251"/>
        <n v="39658"/>
        <n v="1681"/>
        <n v="35996"/>
        <n v="53438"/>
        <n v="51989"/>
        <n v="46742"/>
        <n v="20008"/>
        <n v="20708"/>
        <n v="80623"/>
        <n v="69578"/>
        <n v="16488"/>
        <n v="37338"/>
        <n v="53650"/>
        <n v="32887"/>
        <n v="2456"/>
        <n v="11663"/>
        <n v="97579"/>
        <n v="62860"/>
        <n v="27207"/>
        <n v="99303"/>
        <n v="84648"/>
        <n v="25598"/>
        <n v="4592"/>
        <n v="62120"/>
        <n v="10777"/>
        <n v="87476"/>
        <n v="92389"/>
        <n v="37175"/>
        <n v="8415"/>
        <n v="32748"/>
        <n v="97898"/>
        <n v="62822"/>
        <n v="62869"/>
        <n v="6310"/>
        <n v="43592"/>
        <n v="39792"/>
        <n v="50767"/>
        <n v="73594"/>
        <n v="82876"/>
        <n v="47526"/>
        <n v="65552"/>
        <n v="89184"/>
        <n v="67091"/>
        <n v="42132"/>
        <n v="51718"/>
        <n v="573"/>
        <n v="16330"/>
        <n v="66377"/>
        <n v="75607"/>
        <n v="90957"/>
        <n v="97299"/>
        <n v="74548"/>
        <n v="69527"/>
        <n v="6147"/>
        <n v="92984"/>
        <n v="87076"/>
        <n v="38941"/>
        <n v="40852"/>
        <n v="53109"/>
        <n v="2385"/>
        <n v="51320"/>
        <n v="86623"/>
        <n v="58577"/>
        <n v="54885"/>
        <n v="69738"/>
        <n v="7383"/>
        <n v="83579"/>
        <n v="15688"/>
        <n v="93607"/>
        <n v="30578"/>
        <n v="2595"/>
        <n v="68452"/>
        <n v="68367"/>
        <n v="7279"/>
        <n v="47562"/>
        <n v="56449"/>
        <n v="80562"/>
        <n v="55984"/>
        <n v="78734"/>
        <n v="79160"/>
        <n v="71549"/>
        <n v="74659"/>
        <n v="9251"/>
        <n v="84377"/>
        <n v="95925"/>
        <n v="49328"/>
        <n v="43241"/>
        <n v="89905"/>
        <n v="62728"/>
        <n v="61846"/>
        <n v="38091"/>
        <n v="11887"/>
        <n v="33124"/>
        <n v="6652"/>
        <n v="45330"/>
        <n v="33702"/>
        <n v="54788"/>
        <n v="15680"/>
        <n v="12922"/>
        <n v="44265"/>
        <n v="23385"/>
        <n v="41907"/>
        <n v="25864"/>
        <n v="71056"/>
        <n v="61235"/>
        <n v="61084"/>
        <n v="30089"/>
        <n v="93758"/>
        <n v="25389"/>
        <n v="36271"/>
        <n v="93835"/>
        <n v="85668"/>
        <n v="18832"/>
        <n v="14613"/>
        <n v="7912"/>
        <n v="25281"/>
        <n v="40691"/>
        <n v="71807"/>
        <n v="37154"/>
        <n v="95246"/>
        <n v="6811"/>
        <n v="42336"/>
        <n v="56359"/>
        <n v="94633"/>
        <n v="80040"/>
        <n v="86115"/>
        <n v="93678"/>
        <n v="64206"/>
        <n v="77301"/>
        <n v="61795"/>
        <n v="85077"/>
        <n v="532"/>
        <n v="33610"/>
        <n v="1226"/>
        <n v="18273"/>
        <n v="37892"/>
        <n v="46238"/>
        <n v="71674"/>
        <n v="86890"/>
        <n v="10462"/>
        <n v="10096"/>
        <n v="6170"/>
        <n v="22853"/>
        <n v="87251"/>
        <n v="43871"/>
        <n v="3960"/>
        <n v="99383"/>
        <n v="5475"/>
        <n v="96690"/>
        <n v="10710"/>
        <n v="91256"/>
        <n v="67379"/>
        <n v="37866"/>
        <n v="31026"/>
        <n v="97767"/>
        <n v="51743"/>
        <n v="47489"/>
        <n v="44237"/>
        <n v="28268"/>
        <n v="91491"/>
        <n v="19333"/>
        <n v="60883"/>
        <n v="96333"/>
        <n v="31256"/>
        <n v="82887"/>
        <n v="89575"/>
        <n v="42404"/>
        <n v="97238"/>
        <n v="80538"/>
        <n v="17692"/>
        <n v="64826"/>
        <n v="17906"/>
        <n v="87072"/>
        <n v="46516"/>
        <n v="93998"/>
        <n v="81507"/>
        <n v="4198"/>
        <n v="40034"/>
        <n v="34887"/>
        <n v="35053"/>
        <n v="42895"/>
        <n v="18873"/>
        <n v="62905"/>
        <n v="55718"/>
        <n v="93038"/>
        <n v="47056"/>
        <n v="26004"/>
        <n v="74160"/>
        <n v="59334"/>
        <n v="39869"/>
        <n v="55394"/>
        <n v="50700"/>
        <n v="26668"/>
        <n v="9573"/>
        <n v="24374"/>
        <n v="26469"/>
        <n v="74203"/>
        <n v="6429"/>
        <n v="96672"/>
        <n v="42295"/>
        <n v="96392"/>
        <n v="27867"/>
        <n v="43371"/>
        <n v="32880"/>
        <n v="56988"/>
        <n v="35723"/>
        <n v="26358"/>
        <n v="80263"/>
        <n v="86860"/>
        <n v="7371"/>
        <n v="99698"/>
        <n v="64334"/>
        <n v="89476"/>
        <n v="96781"/>
        <n v="39919"/>
        <n v="75114"/>
        <n v="32513"/>
        <n v="16290"/>
        <n v="28929"/>
        <n v="94417"/>
        <n v="45383"/>
        <n v="7423"/>
        <n v="3961"/>
        <n v="97803"/>
        <n v="5156"/>
        <n v="94293"/>
        <n v="56491"/>
        <n v="84229"/>
        <n v="28614"/>
        <n v="72704"/>
        <n v="6385"/>
        <n v="47210"/>
        <n v="54383"/>
        <n v="471"/>
        <n v="64872"/>
        <n v="90644"/>
        <n v="56712"/>
        <n v="36828"/>
        <n v="59118"/>
        <n v="85092"/>
        <n v="87097"/>
        <n v="72348"/>
        <n v="98707"/>
        <n v="62139"/>
        <n v="60067"/>
        <n v="84150"/>
        <n v="86922"/>
        <n v="27384"/>
        <n v="74436"/>
        <n v="8283"/>
        <n v="52297"/>
        <n v="35666"/>
        <n v="98460"/>
        <n v="35660"/>
        <n v="69772"/>
        <n v="79875"/>
        <n v="93869"/>
        <n v="42267"/>
        <n v="32107"/>
        <n v="30781"/>
        <n v="28350"/>
        <n v="59784"/>
        <n v="51715"/>
        <n v="76756"/>
        <n v="50982"/>
        <n v="49633"/>
        <n v="80188"/>
        <n v="12458"/>
        <n v="19293"/>
        <n v="82629"/>
        <n v="40727"/>
        <n v="12366"/>
        <n v="46058"/>
        <n v="31428"/>
        <n v="12206"/>
        <n v="88928"/>
        <n v="90236"/>
        <n v="70707"/>
        <n v="35631"/>
        <n v="67515"/>
        <n v="54798"/>
        <n v="43318"/>
        <n v="34607"/>
        <n v="28112"/>
        <n v="8756"/>
        <n v="22918"/>
        <n v="91325"/>
        <n v="67601"/>
        <n v="63414"/>
        <n v="32797"/>
        <n v="62328"/>
        <n v="7487"/>
        <n v="6668"/>
        <n v="66398"/>
        <n v="56977"/>
        <n v="1592"/>
        <n v="74231"/>
        <n v="40265"/>
        <n v="44865"/>
        <n v="73906"/>
        <n v="24931"/>
        <n v="40607"/>
        <n v="84978"/>
        <n v="33681"/>
        <n v="64025"/>
        <n v="77815"/>
        <n v="91957"/>
        <n v="25744"/>
        <n v="73421"/>
        <n v="61291"/>
        <n v="29835"/>
        <n v="45713"/>
        <n v="95783"/>
        <n v="30108"/>
        <n v="62424"/>
        <n v="61117"/>
        <n v="68953"/>
        <n v="32968"/>
        <n v="51469"/>
        <n v="38388"/>
        <n v="27023"/>
        <n v="1086"/>
        <n v="36989"/>
        <n v="90237"/>
        <n v="24660"/>
        <n v="71637"/>
        <n v="85398"/>
        <n v="16811"/>
        <n v="76062"/>
        <n v="87628"/>
        <n v="14331"/>
        <n v="71119"/>
        <n v="41034"/>
        <n v="40014"/>
        <n v="45233"/>
        <n v="78957"/>
        <n v="69284"/>
        <n v="31683"/>
        <n v="91788"/>
        <n v="3387"/>
        <n v="46672"/>
        <n v="78259"/>
        <n v="61404"/>
        <n v="41781"/>
        <n v="77267"/>
        <n v="88905"/>
        <n v="28860"/>
        <n v="9309"/>
        <n v="63240"/>
        <n v="59216"/>
        <n v="18564"/>
        <n v="94874"/>
        <n v="39614"/>
        <n v="26945"/>
        <n v="85978"/>
        <n v="721"/>
        <n v="78664"/>
        <n v="86013"/>
        <n v="23486"/>
        <n v="80975"/>
        <n v="67257"/>
        <n v="76833"/>
        <n v="20552"/>
        <n v="43606"/>
        <n v="6771"/>
        <n v="81947"/>
        <n v="61407"/>
        <n v="4047"/>
        <n v="43847"/>
        <n v="8566"/>
        <n v="365"/>
        <n v="53495"/>
        <n v="34567"/>
        <n v="64180"/>
        <n v="9677"/>
        <n v="80649"/>
        <n v="53314"/>
        <n v="90968"/>
        <n v="39303"/>
        <n v="15478"/>
        <n v="88791"/>
        <n v="65903"/>
        <n v="31294"/>
        <n v="7109"/>
        <n v="31006"/>
        <n v="36729"/>
        <n v="71625"/>
        <n v="31237"/>
        <n v="92408"/>
        <n v="52544"/>
        <n v="82895"/>
        <n v="85122"/>
        <n v="16974"/>
        <n v="74483"/>
        <n v="61988"/>
        <n v="81524"/>
        <n v="9343"/>
        <n v="92334"/>
        <n v="1755"/>
        <n v="51972"/>
        <n v="34813"/>
        <n v="7218"/>
        <n v="98304"/>
        <n v="28793"/>
        <n v="92934"/>
        <n v="81021"/>
        <n v="54009"/>
        <n v="87029"/>
        <n v="57025"/>
        <n v="84220"/>
        <n v="42383"/>
        <n v="59614"/>
        <n v="87122"/>
        <n v="45668"/>
        <n v="53329"/>
        <n v="52355"/>
        <n v="87890"/>
        <n v="84292"/>
        <n v="2739"/>
        <n v="8221"/>
        <n v="90301"/>
        <n v="56975"/>
        <n v="77239"/>
        <n v="60039"/>
        <n v="61004"/>
        <n v="80292"/>
        <n v="30354"/>
        <n v="51053"/>
        <n v="7202"/>
        <n v="54778"/>
        <n v="35823"/>
        <n v="35724"/>
        <n v="12382"/>
        <n v="6275"/>
        <n v="92283"/>
        <n v="24101"/>
        <n v="35785"/>
        <n v="16304"/>
        <n v="86913"/>
        <n v="86384"/>
        <n v="81814"/>
        <n v="81961"/>
        <n v="21148"/>
        <n v="54961"/>
        <n v="51673"/>
        <n v="22664"/>
        <n v="39343"/>
        <n v="55970"/>
        <n v="74644"/>
        <n v="40093"/>
        <n v="99789"/>
        <n v="86824"/>
        <n v="52426"/>
        <n v="97224"/>
        <n v="31870"/>
        <n v="70124"/>
        <n v="16988"/>
        <n v="5757"/>
        <n v="51381"/>
        <n v="48850"/>
        <n v="84521"/>
        <n v="52422"/>
        <n v="82419"/>
        <n v="71820"/>
        <n v="13552"/>
        <n v="91582"/>
        <n v="20807"/>
        <n v="77137"/>
        <n v="54271"/>
        <n v="75700"/>
        <n v="47594"/>
        <n v="46890"/>
        <n v="58016"/>
        <n v="49905"/>
        <n v="4321"/>
        <n v="7755"/>
        <n v="97816"/>
        <n v="21685"/>
        <n v="58817"/>
        <n v="86243"/>
        <n v="15979"/>
        <n v="29224"/>
        <n v="23356"/>
        <n v="49451"/>
        <n v="80841"/>
        <n v="49039"/>
        <n v="2246"/>
        <n v="12276"/>
        <n v="69256"/>
        <n v="71693"/>
        <n v="58756"/>
        <n v="47759"/>
        <n v="1816"/>
        <n v="79857"/>
        <n v="37100"/>
        <n v="34893"/>
        <n v="92762"/>
        <n v="55406"/>
        <n v="41595"/>
        <n v="99024"/>
        <n v="89817"/>
        <n v="2254"/>
        <n v="45800"/>
        <n v="96720"/>
        <n v="92005"/>
        <n v="41816"/>
        <n v="90928"/>
        <n v="72778"/>
        <n v="12211"/>
        <n v="74122"/>
        <n v="26974"/>
        <n v="67375"/>
        <n v="3870"/>
        <n v="83598"/>
        <n v="84000"/>
        <n v="76334"/>
        <n v="99502"/>
        <n v="46142"/>
        <n v="30859"/>
        <n v="63938"/>
        <n v="63505"/>
        <n v="70365"/>
        <n v="84079"/>
        <n v="69423"/>
        <n v="7899"/>
        <n v="22493"/>
        <n v="72459"/>
        <n v="98887"/>
        <n v="79807"/>
        <n v="80911"/>
        <n v="63826"/>
        <n v="60432"/>
        <n v="41205"/>
        <n v="79434"/>
        <n v="95904"/>
        <n v="73173"/>
        <n v="40570"/>
        <n v="46839"/>
        <n v="20119"/>
        <n v="52508"/>
        <n v="20714"/>
        <n v="14548"/>
        <n v="6294"/>
        <n v="98923"/>
        <n v="53029"/>
        <n v="53106"/>
        <n v="90277"/>
        <n v="5288"/>
        <n v="19956"/>
        <n v="20035"/>
        <n v="84416"/>
        <n v="48948"/>
        <n v="24284"/>
        <n v="14347"/>
        <n v="40521"/>
        <n v="66371"/>
        <n v="52061"/>
        <n v="46463"/>
        <n v="14237"/>
        <n v="85288"/>
        <n v="13754"/>
        <n v="31277"/>
        <n v="9286"/>
        <n v="99655"/>
        <n v="83795"/>
        <n v="60354"/>
        <n v="33851"/>
        <n v="54410"/>
        <n v="98897"/>
        <n v="90548"/>
        <n v="48917"/>
        <n v="69398"/>
        <n v="33386"/>
        <n v="6006"/>
        <n v="72633"/>
        <n v="69854"/>
        <n v="11169"/>
        <n v="14468"/>
        <n v="80013"/>
        <n v="6278"/>
        <n v="64612"/>
        <n v="91540"/>
        <n v="83520"/>
        <n v="64855"/>
        <n v="8735"/>
        <n v="67567"/>
        <n v="13668"/>
        <n v="60583"/>
        <n v="51800"/>
        <n v="56718"/>
        <n v="64541"/>
        <n v="57895"/>
        <n v="50386"/>
        <n v="80506"/>
        <n v="11776"/>
        <n v="62632"/>
        <n v="8831"/>
        <n v="96210"/>
        <n v="92869"/>
        <n v="24307"/>
        <n v="78493"/>
        <n v="45093"/>
        <n v="12361"/>
        <n v="18247"/>
        <n v="24404"/>
        <n v="89631"/>
        <n v="41623"/>
        <n v="59685"/>
        <n v="53765"/>
        <n v="44925"/>
        <n v="17568"/>
        <n v="79522"/>
        <n v="80761"/>
        <n v="79041"/>
        <n v="23425"/>
        <n v="39794"/>
        <n v="57383"/>
        <n v="56219"/>
        <n v="42663"/>
        <n v="75908"/>
        <n v="15575"/>
        <n v="61347"/>
        <n v="95704"/>
        <n v="25758"/>
        <n v="95990"/>
        <n v="8918"/>
        <n v="10776"/>
        <n v="20153"/>
        <n v="56182"/>
        <n v="49781"/>
        <n v="12463"/>
        <n v="48179"/>
        <n v="16393"/>
        <n v="64125"/>
        <n v="56575"/>
        <n v="50822"/>
        <n v="1885"/>
        <n v="29998"/>
        <n v="3322"/>
        <n v="77089"/>
        <n v="50741"/>
        <n v="79574"/>
        <n v="86034"/>
        <n v="59453"/>
        <n v="54433"/>
        <n v="88462"/>
        <n v="3832"/>
        <n v="26485"/>
        <n v="12046"/>
        <n v="11416"/>
        <n v="56567"/>
        <n v="27446"/>
        <n v="48664"/>
        <n v="60872"/>
        <n v="22020"/>
        <n v="90381"/>
        <n v="47705"/>
        <n v="18681"/>
        <n v="4691"/>
        <n v="86016"/>
        <n v="54594"/>
        <n v="28163"/>
        <n v="66621"/>
        <n v="14768"/>
        <n v="36290"/>
        <n v="98335"/>
        <n v="11056"/>
        <n v="59980"/>
        <n v="44235"/>
        <n v="61109"/>
        <n v="57569"/>
        <n v="21958"/>
        <n v="67711"/>
        <n v="82589"/>
        <n v="52000"/>
        <n v="55977"/>
        <n v="32819"/>
        <n v="77540"/>
        <n v="72916"/>
        <n v="59813"/>
        <n v="19508"/>
        <n v="52445"/>
        <n v="67889"/>
        <n v="25944"/>
        <n v="3845"/>
        <n v="37283"/>
        <n v="3358"/>
        <n v="72096"/>
        <n v="17307"/>
        <n v="58315"/>
        <n v="24248"/>
        <n v="75332"/>
        <n v="98749"/>
        <n v="36502"/>
        <n v="33363"/>
        <n v="53282"/>
        <n v="78009"/>
        <n v="60041"/>
        <n v="19617"/>
        <n v="58279"/>
        <n v="83076"/>
        <n v="49420"/>
        <n v="76931"/>
        <n v="85424"/>
        <n v="19375"/>
        <n v="40401"/>
        <n v="86196"/>
        <n v="42884"/>
        <n v="57374"/>
        <n v="5210"/>
        <n v="75816"/>
        <n v="63104"/>
        <n v="4251"/>
        <n v="11475"/>
        <n v="91822"/>
        <n v="81055"/>
        <n v="2317"/>
        <n v="90497"/>
        <n v="73159"/>
        <n v="88167"/>
        <n v="23048"/>
        <n v="58158"/>
        <n v="84108"/>
        <n v="90713"/>
        <n v="97022"/>
        <n v="8271"/>
        <n v="21746"/>
        <n v="71344"/>
        <n v="18011"/>
        <n v="42253"/>
        <n v="49166"/>
        <n v="36966"/>
        <n v="38017"/>
        <n v="87253"/>
        <n v="66878"/>
        <n v="84740"/>
        <n v="49718"/>
        <n v="43815"/>
        <n v="31664"/>
        <n v="69011"/>
        <n v="23108"/>
        <n v="86326"/>
        <n v="67647"/>
        <n v="7603"/>
        <n v="63797"/>
        <n v="88968"/>
        <n v="24913"/>
        <n v="31403"/>
        <n v="98309"/>
        <n v="15828"/>
        <n v="8124"/>
        <n v="16734"/>
        <n v="47659"/>
        <n v="73812"/>
        <n v="47087"/>
        <n v="98866"/>
        <n v="88930"/>
        <n v="817"/>
        <n v="22025"/>
        <n v="74800"/>
        <n v="12628"/>
        <n v="78723"/>
        <n v="6458"/>
        <n v="91505"/>
        <n v="22250"/>
        <n v="57357"/>
        <n v="82800"/>
        <n v="18439"/>
        <n v="52736"/>
        <n v="11285"/>
        <n v="19736"/>
        <n v="28443"/>
        <n v="71643"/>
        <n v="71561"/>
        <n v="81237"/>
        <n v="33349"/>
        <n v="17125"/>
        <n v="60279"/>
        <n v="20557"/>
        <n v="97304"/>
        <n v="52699"/>
        <n v="82437"/>
        <n v="82347"/>
        <n v="89721"/>
        <n v="79564"/>
        <n v="78395"/>
        <n v="74818"/>
        <n v="17700"/>
        <n v="4627"/>
        <n v="90828"/>
        <n v="79983"/>
        <n v="53711"/>
        <n v="57581"/>
        <n v="82449"/>
        <n v="49848"/>
        <n v="38755"/>
        <n v="74889"/>
        <n v="49826"/>
        <n v="46080"/>
        <n v="3514"/>
        <n v="1945"/>
        <n v="42313"/>
        <n v="99204"/>
        <n v="26541"/>
        <n v="65663"/>
        <n v="73762"/>
        <n v="88989"/>
        <n v="80044"/>
        <n v="81255"/>
        <n v="86617"/>
        <n v="70391"/>
        <n v="88102"/>
        <n v="66263"/>
        <n v="17927"/>
        <n v="95367"/>
        <n v="18757"/>
        <n v="84846"/>
        <n v="57236"/>
        <n v="87523"/>
        <n v="90012"/>
        <n v="52302"/>
        <n v="17411"/>
        <n v="33707"/>
        <n v="74856"/>
        <n v="51909"/>
        <n v="48996"/>
        <n v="30914"/>
        <n v="93100"/>
        <n v="38332"/>
        <n v="44209"/>
        <n v="71732"/>
        <n v="38803"/>
        <n v="3552"/>
        <n v="17380"/>
        <n v="11794"/>
        <n v="81423"/>
        <n v="62993"/>
        <n v="6157"/>
        <n v="21698"/>
        <n v="23602"/>
        <n v="14473"/>
        <n v="88070"/>
        <n v="70984"/>
        <n v="26697"/>
        <n v="44269"/>
        <n v="75100"/>
        <n v="7588"/>
        <n v="432"/>
        <n v="22921"/>
        <n v="44850"/>
        <n v="72468"/>
        <n v="2522"/>
        <n v="60031"/>
        <n v="16832"/>
        <n v="74024"/>
        <n v="25002"/>
        <n v="28447"/>
        <n v="15383"/>
        <n v="81086"/>
        <n v="17388"/>
        <n v="99320"/>
        <n v="31118"/>
        <n v="31980"/>
        <n v="31250"/>
        <n v="98315"/>
        <n v="82030"/>
        <n v="45827"/>
        <n v="43904"/>
        <n v="14583"/>
        <n v="96807"/>
        <n v="56414"/>
        <n v="67959"/>
        <n v="28314"/>
        <n v="30569"/>
        <n v="69140"/>
        <n v="34566"/>
        <n v="82662"/>
        <n v="53688"/>
        <n v="58628"/>
        <n v="3888"/>
        <n v="97396"/>
        <n v="65517"/>
        <n v="45175"/>
        <n v="72453"/>
        <n v="37217"/>
        <n v="16120"/>
        <n v="86271"/>
        <n v="24629"/>
        <n v="66993"/>
        <n v="6224"/>
        <n v="60816"/>
        <n v="14158"/>
        <n v="12782"/>
        <n v="12122"/>
        <n v="26360"/>
        <n v="95875"/>
        <n v="2760"/>
        <n v="10955"/>
        <n v="72865"/>
        <n v="97915"/>
        <n v="48728"/>
        <n v="16162"/>
        <n v="14466"/>
        <n v="56688"/>
        <n v="59068"/>
        <n v="35268"/>
        <n v="86007"/>
        <n v="20390"/>
        <n v="90681"/>
        <n v="59995"/>
        <n v="39969"/>
        <n v="21761"/>
        <n v="31512"/>
        <n v="67346"/>
        <n v="38253"/>
        <n v="70622"/>
        <n v="14173"/>
        <n v="65671"/>
        <n v="18922"/>
        <n v="77297"/>
        <n v="2944"/>
        <n v="7796"/>
        <n v="15747"/>
        <n v="20339"/>
        <n v="12103"/>
        <n v="44974"/>
        <n v="93939"/>
        <n v="61295"/>
        <n v="46403"/>
        <n v="32176"/>
        <n v="23928"/>
        <n v="44539"/>
        <n v="73220"/>
        <n v="60981"/>
        <n v="18477"/>
        <n v="34523"/>
        <n v="8419"/>
        <n v="21855"/>
        <n v="21507"/>
        <n v="3898"/>
        <n v="59025"/>
        <n v="25273"/>
        <n v="24561"/>
        <n v="29752"/>
        <n v="64339"/>
        <n v="52656"/>
        <n v="33477"/>
        <n v="75268"/>
        <n v="71479"/>
        <n v="8096"/>
        <n v="97330"/>
        <n v="35467"/>
        <n v="99504"/>
        <n v="29554"/>
        <n v="75763"/>
        <n v="73795"/>
        <n v="77827"/>
        <n v="70663"/>
        <n v="8118"/>
        <n v="60197"/>
        <n v="23880"/>
        <n v="62134"/>
        <n v="5955"/>
        <n v="60423"/>
        <n v="32924"/>
        <n v="20249"/>
        <n v="89872"/>
        <n v="40610"/>
        <n v="42700"/>
        <n v="25565"/>
        <n v="28960"/>
        <n v="50826"/>
        <n v="24585"/>
        <n v="41138"/>
        <n v="7063"/>
        <n v="46865"/>
        <n v="44998"/>
        <n v="17370"/>
        <n v="51773"/>
        <n v="35532"/>
        <n v="27283"/>
        <n v="36537"/>
        <n v="87381"/>
        <n v="42500"/>
        <n v="41859"/>
        <n v="40226"/>
        <n v="71369"/>
        <n v="34120"/>
        <n v="19557"/>
        <n v="77996"/>
        <n v="7445"/>
        <n v="21494"/>
        <n v="16519"/>
        <n v="43161"/>
        <n v="43563"/>
        <n v="78637"/>
        <n v="89270"/>
        <n v="85239"/>
        <n v="31440"/>
        <n v="1052"/>
        <n v="53053"/>
        <n v="74314"/>
        <n v="41987"/>
        <n v="69903"/>
        <n v="51396"/>
        <n v="75200"/>
        <n v="77874"/>
        <n v="25111"/>
        <n v="84698"/>
        <n v="11867"/>
        <n v="14264"/>
        <n v="64288"/>
        <n v="29281"/>
        <n v="95033"/>
        <n v="11830"/>
        <n v="37702"/>
        <n v="98053"/>
        <n v="59451"/>
        <n v="79005"/>
        <n v="68415"/>
        <n v="77063"/>
        <n v="61168"/>
        <n v="15632"/>
        <n v="3831"/>
        <n v="38667"/>
        <n v="25351"/>
        <n v="66401"/>
        <n v="61085"/>
        <n v="60080"/>
        <n v="42483"/>
        <n v="66905"/>
        <n v="93257"/>
        <n v="57564"/>
        <n v="10098"/>
        <n v="12971"/>
        <n v="52490"/>
        <n v="41057"/>
        <n v="237"/>
        <n v="80845"/>
        <n v="6592"/>
        <n v="70596"/>
        <n v="40283"/>
        <n v="32930"/>
        <n v="15891"/>
        <n v="29891"/>
        <n v="6997"/>
        <n v="89031"/>
        <n v="98551"/>
        <n v="97962"/>
        <n v="15351"/>
        <n v="34715"/>
        <n v="13289"/>
        <n v="31295"/>
        <n v="84176"/>
        <n v="94437"/>
        <n v="22931"/>
        <n v="83880"/>
        <n v="22164"/>
        <n v="72048"/>
        <n v="86445"/>
        <n v="66349"/>
        <n v="8818"/>
        <n v="33904"/>
        <n v="14541"/>
        <n v="68735"/>
        <n v="79620"/>
        <n v="66004"/>
        <n v="7704"/>
        <n v="30463"/>
        <n v="19337"/>
        <n v="74236"/>
        <n v="44102"/>
        <n v="15962"/>
        <n v="26837"/>
        <n v="62318"/>
        <n v="7309"/>
        <n v="75590"/>
        <n v="11550"/>
        <n v="64711"/>
        <n v="85637"/>
        <n v="32166"/>
        <n v="23467"/>
        <n v="839"/>
        <n v="39474"/>
        <n v="93718"/>
        <n v="98082"/>
        <n v="12287"/>
        <n v="32043"/>
        <n v="25513"/>
        <n v="8359"/>
        <n v="58615"/>
        <n v="49144"/>
        <n v="22423"/>
        <n v="26380"/>
        <n v="22843"/>
        <n v="27630"/>
        <n v="47822"/>
        <n v="2029"/>
        <n v="10768"/>
        <n v="94951"/>
        <n v="3012"/>
        <n v="7106"/>
        <n v="94304"/>
        <n v="6659"/>
        <n v="53036"/>
        <n v="63040"/>
        <n v="60648"/>
        <n v="44564"/>
        <n v="25629"/>
        <n v="60349"/>
        <n v="5082"/>
        <n v="55530"/>
        <n v="30841"/>
        <n v="62374"/>
        <n v="97848"/>
        <n v="52249"/>
        <n v="89937"/>
        <n v="86729"/>
        <n v="11276"/>
        <n v="28019"/>
        <n v="72123"/>
        <n v="20038"/>
        <n v="63508"/>
        <n v="4743"/>
        <n v="70496"/>
        <n v="57297"/>
        <n v="90543"/>
        <n v="64926"/>
        <n v="56868"/>
        <n v="85029"/>
        <n v="17865"/>
        <n v="79834"/>
        <n v="91457"/>
        <n v="98132"/>
        <n v="85771"/>
        <n v="5620"/>
        <n v="75227"/>
        <n v="54779"/>
        <n v="39639"/>
        <n v="71201"/>
        <n v="64494"/>
        <n v="85879"/>
        <n v="64847"/>
        <n v="31058"/>
        <n v="16631"/>
        <n v="74916"/>
        <n v="22566"/>
        <n v="44428"/>
        <n v="83312"/>
        <n v="79282"/>
        <n v="91629"/>
        <n v="6967"/>
        <n v="26645"/>
        <n v="27193"/>
        <n v="75057"/>
        <n v="21353"/>
        <n v="73112"/>
        <n v="32692"/>
        <n v="22862"/>
        <n v="83560"/>
        <n v="88265"/>
        <n v="80389"/>
        <n v="67994"/>
        <n v="25946"/>
        <n v="82251"/>
        <n v="31390"/>
        <n v="198"/>
        <n v="70166"/>
        <n v="50229"/>
        <n v="22950"/>
        <n v="99665"/>
        <n v="65170"/>
        <n v="46554"/>
        <n v="91748"/>
        <n v="81907"/>
        <n v="85695"/>
        <n v="40294"/>
        <n v="8129"/>
        <n v="44548"/>
        <n v="49133"/>
        <n v="40906"/>
        <n v="9712"/>
        <n v="90725"/>
        <n v="86210"/>
        <n v="75528"/>
        <n v="82733"/>
        <n v="52253"/>
        <n v="1292"/>
        <n v="80508"/>
        <n v="43357"/>
        <n v="59961"/>
        <n v="63929"/>
        <n v="37840"/>
        <n v="85282"/>
        <n v="88315"/>
        <n v="37156"/>
        <n v="65041"/>
        <n v="20848"/>
        <n v="8839"/>
        <n v="9140"/>
        <n v="60745"/>
        <n v="80238"/>
        <n v="54556"/>
        <n v="90793"/>
        <n v="2056"/>
        <n v="71881"/>
        <n v="33304"/>
        <n v="59386"/>
        <n v="88863"/>
        <n v="74872"/>
        <n v="29901"/>
        <n v="78513"/>
        <n v="96293"/>
        <n v="46966"/>
        <n v="51076"/>
        <n v="76664"/>
        <n v="40798"/>
        <n v="46055"/>
        <n v="3236"/>
        <n v="67916"/>
        <n v="10896"/>
        <n v="36222"/>
        <n v="70562"/>
        <n v="86830"/>
        <n v="10581"/>
        <n v="11814"/>
        <n v="9227"/>
        <n v="40165"/>
        <n v="61262"/>
        <n v="53169"/>
        <n v="15765"/>
        <n v="65592"/>
        <n v="36003"/>
        <n v="76473"/>
        <n v="70157"/>
        <n v="58645"/>
        <n v="54486"/>
        <n v="46698"/>
        <n v="92163"/>
        <n v="86191"/>
        <n v="9293"/>
        <n v="33462"/>
        <n v="81146"/>
        <n v="39596"/>
        <n v="46683"/>
        <n v="4199"/>
        <n v="32522"/>
        <n v="95197"/>
        <n v="47934"/>
        <n v="65497"/>
        <n v="39768"/>
        <n v="99411"/>
        <n v="9940"/>
        <n v="74169"/>
        <n v="93633"/>
        <n v="41422"/>
        <n v="36191"/>
        <n v="91255"/>
        <n v="28049"/>
        <n v="64253"/>
        <n v="7067"/>
        <n v="95838"/>
        <n v="96043"/>
        <n v="74557"/>
        <n v="73703"/>
        <n v="39130"/>
        <n v="22936"/>
        <n v="41529"/>
        <n v="81259"/>
        <n v="6490"/>
        <n v="50041"/>
        <n v="34978"/>
        <n v="40369"/>
        <n v="62548"/>
        <n v="63261"/>
        <n v="23417"/>
        <n v="20548"/>
        <n v="82122"/>
        <n v="16647"/>
        <n v="50226"/>
        <n v="3198"/>
        <n v="28363"/>
        <n v="8547"/>
        <n v="1812"/>
        <n v="52526"/>
        <n v="60572"/>
        <n v="3267"/>
        <n v="7322"/>
        <n v="3344"/>
        <n v="34512"/>
        <n v="62661"/>
        <n v="84760"/>
        <n v="20211"/>
        <n v="19989"/>
        <n v="31766"/>
        <n v="15065"/>
        <n v="17400"/>
        <n v="26680"/>
        <n v="44836"/>
        <n v="98170"/>
        <n v="27228"/>
        <n v="60172"/>
        <n v="84472"/>
        <n v="24742"/>
        <n v="4250"/>
        <n v="56614"/>
        <n v="68645"/>
        <n v="47360"/>
        <n v="37122"/>
        <n v="69727"/>
        <n v="82002"/>
        <n v="38235"/>
        <n v="21755"/>
        <n v="18938"/>
        <n v="33122"/>
        <n v="12200"/>
        <n v="45639"/>
        <n v="69993"/>
        <n v="22035"/>
        <n v="32228"/>
        <n v="34745"/>
        <n v="58673"/>
        <n v="48916"/>
        <n v="68709"/>
        <n v="80712"/>
        <n v="77088"/>
        <n v="89442"/>
        <n v="26217"/>
        <n v="27602"/>
        <n v="56849"/>
        <n v="73988"/>
        <n v="92451"/>
        <n v="26886"/>
        <n v="63477"/>
        <n v="82609"/>
        <n v="62463"/>
        <n v="74080"/>
        <n v="90751"/>
        <n v="92292"/>
        <n v="12386"/>
        <n v="10730"/>
        <n v="69648"/>
        <n v="66189"/>
        <n v="28850"/>
        <n v="82399"/>
        <n v="77071"/>
        <n v="53147"/>
        <n v="81654"/>
        <n v="2690"/>
        <n v="26150"/>
        <n v="25077"/>
        <n v="56948"/>
        <n v="17444"/>
        <n v="73393"/>
        <n v="92116"/>
        <n v="31147"/>
        <n v="6434"/>
        <n v="82705"/>
        <n v="55193"/>
        <n v="64566"/>
        <n v="61369"/>
        <n v="38905"/>
        <n v="44624"/>
        <n v="91799"/>
        <n v="97151"/>
        <n v="59129"/>
        <n v="7976"/>
        <n v="834"/>
        <n v="26669"/>
        <n v="52941"/>
        <n v="82519"/>
        <n v="6516"/>
        <n v="28469"/>
        <n v="11175"/>
        <n v="40217"/>
        <n v="33732"/>
        <n v="6393"/>
        <n v="86407"/>
        <n v="77828"/>
        <n v="89208"/>
        <n v="52023"/>
        <n v="69411"/>
        <n v="54445"/>
        <n v="98376"/>
        <n v="73796"/>
        <n v="43704"/>
        <n v="73565"/>
        <n v="69564"/>
        <n v="68140"/>
        <n v="90183"/>
        <n v="39765"/>
        <n v="72464"/>
        <n v="6519"/>
        <n v="49545"/>
        <n v="81204"/>
        <n v="33179"/>
        <n v="35907"/>
        <n v="74045"/>
        <n v="66560"/>
        <n v="52908"/>
        <n v="88095"/>
        <n v="72554"/>
        <n v="558"/>
        <n v="57914"/>
        <n v="92593"/>
        <n v="13827"/>
        <n v="68592"/>
        <n v="84916"/>
        <n v="62703"/>
        <n v="66442"/>
        <n v="13362"/>
        <n v="14937"/>
        <n v="97749"/>
        <n v="2897"/>
        <n v="64299"/>
        <n v="58181"/>
        <n v="9119"/>
        <n v="54549"/>
        <n v="76225"/>
        <n v="70347"/>
        <n v="51445"/>
        <n v="55849"/>
        <n v="46833"/>
        <n v="23065"/>
        <n v="17194"/>
        <n v="68569"/>
        <n v="65939"/>
        <n v="34290"/>
        <n v="31291"/>
        <n v="62939"/>
        <n v="99672"/>
        <n v="20918"/>
        <n v="71260"/>
        <n v="88204"/>
        <n v="16747"/>
        <n v="15391"/>
        <n v="90156"/>
        <n v="68390"/>
        <n v="578"/>
        <n v="37783"/>
        <n v="66266"/>
        <n v="72712"/>
        <n v="7634"/>
        <n v="26350"/>
        <n v="88969"/>
        <n v="69880"/>
        <n v="60140"/>
        <n v="2355"/>
        <n v="72882"/>
        <n v="38834"/>
        <n v="6697"/>
        <n v="81290"/>
        <n v="66322"/>
        <n v="69723"/>
        <n v="86140"/>
        <n v="39484"/>
        <n v="98399"/>
        <n v="60334"/>
        <n v="86787"/>
        <n v="95355"/>
        <n v="92174"/>
        <n v="88447"/>
        <n v="2885"/>
        <n v="35248"/>
        <n v="75494"/>
        <n v="56752"/>
        <n v="38453"/>
        <n v="8863"/>
        <n v="7780"/>
        <n v="23243"/>
        <n v="74645"/>
        <n v="58836"/>
        <n v="90770"/>
        <n v="31900"/>
        <n v="6196"/>
        <n v="40255"/>
        <n v="65895"/>
        <n v="46088"/>
        <n v="64651"/>
        <n v="60653"/>
        <n v="37"/>
        <n v="80668"/>
        <n v="26636"/>
        <n v="44003"/>
        <n v="59375"/>
        <n v="47046"/>
        <n v="38071"/>
        <n v="58627"/>
        <n v="7791"/>
        <n v="9567"/>
        <n v="69439"/>
        <n v="12856"/>
        <n v="6392"/>
        <n v="79443"/>
        <n v="22696"/>
        <n v="60192"/>
        <n v="51108"/>
        <n v="77191"/>
        <n v="72811"/>
        <n v="20698"/>
        <n v="55924"/>
        <n v="42506"/>
        <n v="36234"/>
        <n v="10526"/>
        <n v="2611"/>
        <n v="96430"/>
        <n v="81716"/>
        <n v="39994"/>
        <n v="74960"/>
        <n v="51528"/>
        <n v="4283"/>
        <n v="93360"/>
        <n v="81079"/>
        <n v="70888"/>
        <n v="75300"/>
        <n v="96138"/>
        <n v="74943"/>
        <n v="2311"/>
        <n v="5189"/>
        <n v="7996"/>
        <n v="62321"/>
        <n v="16627"/>
        <n v="91698"/>
        <n v="51449"/>
        <n v="75774"/>
        <n v="84759"/>
        <n v="73094"/>
        <n v="55629"/>
        <n v="31551"/>
        <n v="80568"/>
        <n v="7244"/>
        <n v="63792"/>
        <n v="93124"/>
        <n v="43779"/>
        <n v="51492"/>
        <n v="29511"/>
        <n v="28417"/>
        <n v="44098"/>
        <n v="20241"/>
        <n v="89103"/>
        <n v="68122"/>
        <n v="2849"/>
        <n v="97119"/>
        <n v="39324"/>
        <n v="47640"/>
        <n v="55694"/>
        <n v="44144"/>
        <n v="52240"/>
        <n v="67355"/>
        <n v="3525"/>
        <n v="42982"/>
        <n v="73488"/>
        <n v="28674"/>
        <n v="72526"/>
        <n v="81703"/>
        <n v="93195"/>
        <n v="18172"/>
        <n v="94538"/>
        <n v="50614"/>
        <n v="31410"/>
        <n v="54016"/>
        <n v="91097"/>
        <n v="55603"/>
        <n v="56539"/>
        <n v="19265"/>
        <n v="25539"/>
        <n v="77333"/>
        <n v="17656"/>
        <n v="7580"/>
        <n v="48280"/>
        <n v="41488"/>
        <n v="71998"/>
        <n v="8297"/>
        <n v="39490"/>
        <n v="20129"/>
        <n v="26359"/>
        <n v="48523"/>
        <n v="26037"/>
        <n v="23109"/>
        <n v="52564"/>
        <n v="7746"/>
        <n v="77812"/>
        <n v="18548"/>
        <n v="70780"/>
        <n v="6978"/>
        <n v="32763"/>
        <n v="98841"/>
        <n v="79974"/>
        <n v="48805"/>
        <n v="15537"/>
        <n v="66796"/>
        <n v="27708"/>
        <n v="56556"/>
        <n v="50296"/>
        <n v="13535"/>
        <n v="78422"/>
        <n v="13789"/>
        <n v="46"/>
        <n v="29807"/>
        <n v="57097"/>
        <n v="41640"/>
        <n v="50045"/>
        <n v="86703"/>
        <n v="72335"/>
        <n v="90533"/>
        <n v="93700"/>
        <n v="49902"/>
        <n v="30743"/>
        <n v="69680"/>
        <n v="81406"/>
        <n v="27178"/>
        <n v="27575"/>
        <n v="20216"/>
        <n v="23718"/>
        <n v="98051"/>
        <n v="72461"/>
        <n v="49176"/>
        <n v="79308"/>
        <n v="39695"/>
        <n v="45331"/>
        <n v="20912"/>
        <n v="65636"/>
        <n v="45916"/>
        <n v="97824"/>
        <n v="31498"/>
        <n v="66005"/>
        <n v="26973"/>
        <n v="57296"/>
        <n v="57734"/>
        <n v="22011"/>
        <n v="35670"/>
        <n v="10854"/>
        <n v="55425"/>
        <n v="20973"/>
        <n v="60562"/>
        <n v="80530"/>
        <n v="36206"/>
        <n v="81515"/>
        <n v="2391"/>
        <n v="63932"/>
        <n v="99345"/>
        <n v="17435"/>
        <n v="41945"/>
        <n v="2691"/>
        <n v="59418"/>
        <n v="30468"/>
        <n v="50048"/>
        <n v="46588"/>
        <n v="618"/>
        <n v="23599"/>
        <n v="1701"/>
        <n v="64647"/>
        <n v="30327"/>
        <n v="36194"/>
        <n v="91112"/>
        <n v="80728"/>
        <n v="65241"/>
        <n v="4140"/>
        <n v="68505"/>
        <n v="77306"/>
        <n v="43619"/>
        <n v="83073"/>
        <n v="90780"/>
        <n v="9608"/>
        <n v="82562"/>
        <n v="59603"/>
        <n v="84730"/>
        <n v="42906"/>
        <n v="40194"/>
        <n v="32128"/>
        <n v="18029"/>
        <n v="23976"/>
        <n v="18772"/>
        <n v="99995"/>
        <n v="97670"/>
        <n v="39818"/>
        <n v="11896"/>
        <n v="14964"/>
        <n v="46227"/>
        <n v="49653"/>
        <n v="83498"/>
        <n v="4553"/>
        <n v="44903"/>
        <n v="64458"/>
        <n v="10925"/>
        <n v="39203"/>
        <n v="92010"/>
        <n v="80031"/>
        <n v="69951"/>
        <n v="54865"/>
        <n v="46363"/>
        <n v="18789"/>
        <n v="51493"/>
        <n v="20702"/>
        <n v="42856"/>
        <n v="43127"/>
        <n v="94856"/>
        <n v="57509"/>
        <n v="72434"/>
        <n v="17157"/>
        <n v="89076"/>
        <n v="13841"/>
        <n v="62996"/>
        <n v="39594"/>
        <n v="93064"/>
        <n v="12045"/>
        <n v="7816"/>
        <n v="65289"/>
        <n v="87557"/>
        <n v="30057"/>
        <n v="57064"/>
        <n v="39625"/>
        <n v="72609"/>
        <n v="27740"/>
        <n v="91138"/>
        <n v="23464"/>
        <n v="54002"/>
        <n v="38869"/>
        <n v="52769"/>
        <n v="65021"/>
        <n v="84291"/>
        <n v="80532"/>
        <n v="70446"/>
        <n v="62892"/>
        <n v="71141"/>
        <n v="38627"/>
        <n v="27442"/>
        <n v="6398"/>
        <n v="86221"/>
        <n v="63637"/>
        <n v="95916"/>
        <n v="1056"/>
        <n v="55608"/>
        <n v="57359"/>
        <n v="5758"/>
        <n v="19952"/>
        <n v="71109"/>
        <n v="6896"/>
        <n v="79167"/>
        <n v="83367"/>
        <n v="81714"/>
        <n v="3952"/>
        <n v="90296"/>
        <n v="22704"/>
        <n v="77866"/>
        <n v="78225"/>
        <n v="5254"/>
        <n v="62740"/>
        <n v="55756"/>
        <n v="31655"/>
        <n v="61904"/>
        <n v="65194"/>
        <n v="1894"/>
        <n v="20530"/>
        <n v="27439"/>
        <n v="1210"/>
        <n v="40737"/>
        <n v="44597"/>
        <n v="89121"/>
        <n v="89200"/>
        <n v="26354"/>
        <n v="20466"/>
        <n v="48113"/>
        <n v="26075"/>
        <n v="14226"/>
        <n v="97237"/>
        <n v="48796"/>
        <n v="66106"/>
        <n v="47159"/>
        <n v="70322"/>
        <n v="30930"/>
        <n v="54392"/>
        <n v="90418"/>
        <n v="89004"/>
        <n v="3417"/>
        <n v="33623"/>
        <n v="21159"/>
        <n v="61816"/>
        <n v="21937"/>
        <n v="88696"/>
        <n v="89427"/>
        <n v="57652"/>
        <n v="28205"/>
        <n v="75818"/>
        <n v="76609"/>
        <n v="57718"/>
        <n v="11507"/>
        <n v="24402"/>
        <n v="87783"/>
        <n v="37926"/>
        <n v="62010"/>
        <n v="11778"/>
        <n v="15940"/>
        <n v="24385"/>
        <n v="27359"/>
        <n v="31454"/>
        <n v="97100"/>
        <n v="60603"/>
        <n v="63969"/>
        <n v="81569"/>
        <n v="74126"/>
        <n v="46234"/>
        <n v="21667"/>
        <n v="85880"/>
        <n v="79915"/>
        <n v="11805"/>
        <n v="43481"/>
        <n v="10487"/>
        <n v="54694"/>
        <n v="33657"/>
        <n v="98803"/>
        <n v="39007"/>
        <n v="69567"/>
        <n v="85831"/>
        <n v="29357"/>
        <n v="2091"/>
        <n v="84919"/>
        <n v="74299"/>
        <n v="10782"/>
        <n v="81909"/>
        <n v="81919"/>
        <n v="49073"/>
        <n v="86343"/>
        <n v="19888"/>
        <n v="77667"/>
        <n v="30910"/>
        <n v="8636"/>
        <n v="40877"/>
        <n v="38860"/>
        <n v="81756"/>
        <n v="85487"/>
        <n v="83450"/>
        <n v="16302"/>
        <n v="20974"/>
        <n v="59442"/>
        <n v="68097"/>
        <n v="69804"/>
        <n v="64344"/>
        <n v="37814"/>
        <n v="44121"/>
        <n v="31568"/>
        <n v="51027"/>
        <n v="811"/>
        <n v="11216"/>
        <n v="18230"/>
        <n v="71379"/>
        <n v="37153"/>
        <n v="46692"/>
        <n v="80553"/>
        <n v="19143"/>
        <n v="13341"/>
        <n v="47889"/>
        <n v="17709"/>
        <n v="99312"/>
        <n v="77735"/>
        <n v="78304"/>
        <n v="78122"/>
        <n v="18421"/>
        <n v="62755"/>
        <n v="60239"/>
        <n v="62378"/>
        <n v="70353"/>
        <n v="73051"/>
        <n v="79082"/>
        <n v="76437"/>
        <n v="98279"/>
        <n v="57077"/>
        <n v="30707"/>
        <n v="97260"/>
        <n v="22913"/>
        <n v="94362"/>
        <n v="3131"/>
        <n v="98011"/>
        <n v="18138"/>
        <n v="96004"/>
        <n v="37080"/>
        <n v="38957"/>
        <n v="48094"/>
        <n v="61553"/>
        <n v="65597"/>
        <n v="92744"/>
        <n v="39500"/>
        <n v="50766"/>
        <n v="31694"/>
        <n v="86428"/>
        <n v="76030"/>
        <n v="37479"/>
        <n v="15059"/>
        <n v="57436"/>
        <n v="53730"/>
        <n v="62190"/>
        <n v="37953"/>
        <n v="62037"/>
        <n v="23508"/>
        <n v="53965"/>
        <n v="82657"/>
        <n v="97769"/>
        <n v="63667"/>
        <n v="22831"/>
        <n v="42311"/>
        <n v="52344"/>
        <n v="53724"/>
        <n v="66302"/>
        <n v="70284"/>
        <n v="45815"/>
        <n v="80478"/>
        <n v="53549"/>
        <n v="69119"/>
        <n v="10838"/>
        <n v="5172"/>
        <n v="29435"/>
        <n v="35242"/>
        <n v="74128"/>
        <n v="78655"/>
        <n v="895"/>
        <n v="41930"/>
        <n v="82654"/>
        <n v="52307"/>
        <n v="61107"/>
        <n v="89355"/>
        <n v="8265"/>
        <n v="52166"/>
        <n v="3464"/>
        <n v="27688"/>
        <n v="75848"/>
        <n v="46877"/>
        <n v="12043"/>
        <n v="31689"/>
        <n v="76425"/>
        <n v="99828"/>
        <n v="21787"/>
        <n v="63843"/>
        <n v="10980"/>
        <n v="1672"/>
        <n v="65436"/>
        <n v="37733"/>
        <n v="87581"/>
        <n v="5369"/>
        <n v="6378"/>
        <n v="4204"/>
        <n v="24241"/>
        <n v="29826"/>
        <n v="24773"/>
        <n v="175"/>
        <n v="86075"/>
        <n v="69519"/>
        <n v="86078"/>
        <n v="56074"/>
        <n v="52968"/>
        <n v="94474"/>
        <n v="5320"/>
        <n v="32305"/>
        <n v="2968"/>
        <n v="49647"/>
        <n v="5519"/>
        <n v="30331"/>
        <n v="69991"/>
        <n v="79701"/>
        <n v="63567"/>
        <n v="69401"/>
        <n v="40617"/>
        <n v="79669"/>
        <n v="66193"/>
        <n v="77499"/>
        <n v="1604"/>
        <n v="34916"/>
        <n v="54602"/>
        <n v="19097"/>
        <n v="96801"/>
        <n v="72706"/>
        <n v="92661"/>
        <n v="63067"/>
        <n v="30439"/>
        <n v="30231"/>
        <n v="20991"/>
        <n v="11813"/>
        <n v="80638"/>
        <n v="42367"/>
        <n v="19345"/>
        <n v="23095"/>
        <n v="95727"/>
        <n v="27008"/>
        <n v="84404"/>
        <n v="87749"/>
        <n v="26002"/>
        <n v="82327"/>
        <n v="61165"/>
        <n v="9215"/>
        <n v="83346"/>
        <n v="22779"/>
        <n v="71541"/>
        <n v="14852"/>
        <n v="31322"/>
        <n v="30083"/>
        <n v="13038"/>
        <n v="57380"/>
        <n v="57194"/>
        <n v="42542"/>
        <n v="38484"/>
        <n v="63432"/>
        <n v="32846"/>
        <n v="28143"/>
        <n v="82388"/>
        <n v="48967"/>
        <n v="91736"/>
        <n v="83327"/>
        <n v="49108"/>
        <n v="96577"/>
        <n v="78697"/>
        <n v="72850"/>
        <n v="12383"/>
        <n v="58328"/>
        <n v="87906"/>
        <n v="99081"/>
        <n v="86854"/>
        <n v="59353"/>
        <n v="54939"/>
        <n v="75754"/>
        <n v="1271"/>
        <n v="79090"/>
        <n v="5930"/>
        <n v="72367"/>
        <n v="5355"/>
        <n v="27722"/>
        <n v="66754"/>
        <n v="9349"/>
        <n v="32888"/>
        <n v="38094"/>
        <n v="32825"/>
        <n v="62618"/>
        <n v="28543"/>
        <n v="83177"/>
        <n v="33989"/>
        <n v="64911"/>
        <n v="41824"/>
        <n v="49320"/>
        <n v="89763"/>
        <n v="70673"/>
        <n v="76973"/>
        <n v="25606"/>
        <n v="10721"/>
        <n v="68408"/>
        <n v="14055"/>
        <n v="43689"/>
        <n v="53785"/>
        <n v="85810"/>
        <n v="17371"/>
        <n v="8812"/>
        <n v="37541"/>
        <n v="35490"/>
        <n v="3007"/>
        <n v="1868"/>
        <n v="98731"/>
        <n v="60495"/>
        <n v="22309"/>
        <n v="79378"/>
        <n v="13110"/>
        <n v="91794"/>
        <n v="86688"/>
        <n v="87589"/>
        <n v="74378"/>
        <n v="96276"/>
        <n v="43181"/>
        <n v="87759"/>
        <n v="30661"/>
        <n v="42125"/>
        <n v="76417"/>
        <n v="65301"/>
        <n v="66478"/>
        <n v="96634"/>
        <n v="51416"/>
        <n v="14743"/>
        <n v="36262"/>
        <n v="71888"/>
        <n v="96296"/>
        <n v="30040"/>
        <n v="54207"/>
        <n v="70772"/>
        <n v="110"/>
        <n v="79042"/>
        <n v="86484"/>
        <n v="96000"/>
        <n v="41563"/>
        <n v="25830"/>
        <n v="15359"/>
        <n v="82830"/>
        <n v="35782"/>
        <n v="88605"/>
        <n v="39787"/>
        <n v="90177"/>
        <n v="25229"/>
        <n v="7378"/>
        <n v="92767"/>
        <n v="36949"/>
        <n v="32461"/>
        <n v="62284"/>
        <n v="83029"/>
        <n v="62368"/>
        <n v="62376"/>
        <n v="68612"/>
        <n v="45249"/>
        <n v="53140"/>
        <n v="12025"/>
        <n v="78644"/>
        <n v="56522"/>
        <n v="47127"/>
        <n v="39632"/>
        <n v="91687"/>
        <n v="67039"/>
        <n v="26261"/>
        <n v="29668"/>
        <n v="57149"/>
        <n v="20839"/>
        <n v="188"/>
        <n v="84666"/>
        <n v="22660"/>
        <n v="73748"/>
        <n v="75224"/>
        <n v="2424"/>
        <n v="54292"/>
        <n v="88981"/>
        <n v="59001"/>
        <n v="70083"/>
        <n v="98719"/>
        <n v="40536"/>
        <n v="81514"/>
        <n v="43132"/>
        <n v="14104"/>
        <n v="59459"/>
        <n v="97404"/>
        <n v="69174"/>
        <n v="52628"/>
        <n v="81699"/>
        <n v="24001"/>
        <n v="17066"/>
        <n v="71253"/>
        <n v="66921"/>
        <n v="27162"/>
        <n v="57216"/>
        <n v="11780"/>
        <n v="8570"/>
        <n v="84358"/>
        <n v="49021"/>
        <n v="34995"/>
        <n v="76109"/>
        <n v="79376"/>
        <n v="97731"/>
        <n v="50723"/>
        <n v="9242"/>
        <n v="33445"/>
        <n v="51976"/>
        <n v="67770"/>
        <n v="48092"/>
        <n v="64332"/>
        <n v="48598"/>
        <n v="21972"/>
        <n v="94967"/>
        <n v="14365"/>
        <n v="8381"/>
        <n v="41299"/>
        <n v="23298"/>
        <n v="44470"/>
        <n v="33376"/>
        <n v="74744"/>
        <n v="28230"/>
        <n v="16658"/>
        <n v="17047"/>
        <n v="49378"/>
        <n v="83981"/>
        <n v="54348"/>
        <n v="83309"/>
        <n v="28602"/>
        <n v="7938"/>
        <n v="23409"/>
        <n v="81091"/>
        <n v="22987"/>
        <n v="31743"/>
        <n v="422"/>
        <n v="5428"/>
        <n v="70697"/>
        <n v="23171"/>
        <n v="98069"/>
        <n v="96996"/>
        <n v="74678"/>
        <n v="98671"/>
        <n v="75405"/>
        <n v="99305"/>
        <n v="51714"/>
        <n v="61894"/>
        <n v="41445"/>
        <n v="24045"/>
        <n v="27737"/>
        <n v="87542"/>
        <n v="54935"/>
        <n v="73325"/>
        <n v="30565"/>
        <n v="59232"/>
        <n v="67163"/>
        <n v="62136"/>
        <n v="87338"/>
        <n v="35809"/>
        <n v="7121"/>
        <n v="3477"/>
        <n v="1770"/>
        <n v="29971"/>
        <n v="91184"/>
        <n v="73499"/>
        <n v="49336"/>
        <n v="78199"/>
        <n v="25748"/>
        <n v="23306"/>
        <n v="77282"/>
        <n v="24024"/>
        <n v="87052"/>
        <n v="15620"/>
        <n v="4656"/>
        <n v="24841"/>
        <n v="73007"/>
        <n v="34774"/>
        <n v="68845"/>
        <n v="94968"/>
        <n v="35818"/>
        <n v="23252"/>
        <n v="46061"/>
        <n v="81572"/>
        <n v="77512"/>
        <n v="74271"/>
      </sharedItems>
    </cacheField>
    <cacheField name="Cuerpo" numFmtId="164">
      <sharedItems containsSemiMixedTypes="0" containsString="0" containsNumber="1" containsInteger="1" minValue="13" maxValue="99987" count="4845">
        <n v="20359"/>
        <n v="51525"/>
        <n v="87676"/>
        <n v="26582"/>
        <n v="98586"/>
        <n v="18095"/>
        <n v="82807"/>
        <n v="56512"/>
        <n v="34768"/>
        <n v="30017"/>
        <n v="1388"/>
        <n v="33314"/>
        <n v="59269"/>
        <n v="52956"/>
        <n v="58297"/>
        <n v="59014"/>
        <n v="50672"/>
        <n v="14827"/>
        <n v="78998"/>
        <n v="77177"/>
        <n v="88509"/>
        <n v="89250"/>
        <n v="17554"/>
        <n v="84587"/>
        <n v="3556"/>
        <n v="7136"/>
        <n v="83557"/>
        <n v="9591"/>
        <n v="88663"/>
        <n v="16563"/>
        <n v="94452"/>
        <n v="39648"/>
        <n v="5234"/>
        <n v="66166"/>
        <n v="68635"/>
        <n v="19281"/>
        <n v="8544"/>
        <n v="59641"/>
        <n v="63277"/>
        <n v="12620"/>
        <n v="63429"/>
        <n v="60470"/>
        <n v="96075"/>
        <n v="7560"/>
        <n v="99971"/>
        <n v="52725"/>
        <n v="65864"/>
        <n v="20801"/>
        <n v="63343"/>
        <n v="3782"/>
        <n v="7734"/>
        <n v="12513"/>
        <n v="4881"/>
        <n v="22433"/>
        <n v="89437"/>
        <n v="55259"/>
        <n v="8021"/>
        <n v="70703"/>
        <n v="2055"/>
        <n v="77771"/>
        <n v="40120"/>
        <n v="6784"/>
        <n v="69834"/>
        <n v="71348"/>
        <n v="68944"/>
        <n v="38909"/>
        <n v="45759"/>
        <n v="94005"/>
        <n v="65959"/>
        <n v="56930"/>
        <n v="92791"/>
        <n v="60139"/>
        <n v="51119"/>
        <n v="26718"/>
        <n v="90803"/>
        <n v="94722"/>
        <n v="89427"/>
        <n v="15274"/>
        <n v="15821"/>
        <n v="35483"/>
        <n v="46929"/>
        <n v="82663"/>
        <n v="25336"/>
        <n v="58256"/>
        <n v="84488"/>
        <n v="3445"/>
        <n v="35286"/>
        <n v="6557"/>
        <n v="94237"/>
        <n v="25568"/>
        <n v="59165"/>
        <n v="80399"/>
        <n v="65095"/>
        <n v="81567"/>
        <n v="97598"/>
        <n v="20328"/>
        <n v="26127"/>
        <n v="87802"/>
        <n v="35734"/>
        <n v="88866"/>
        <n v="67613"/>
        <n v="55633"/>
        <n v="53177"/>
        <n v="88344"/>
        <n v="81501"/>
        <n v="98384"/>
        <n v="71686"/>
        <n v="355"/>
        <n v="19346"/>
        <n v="23040"/>
        <n v="51245"/>
        <n v="69348"/>
        <n v="81949"/>
        <n v="21202"/>
        <n v="34263"/>
        <n v="79978"/>
        <n v="93102"/>
        <n v="76196"/>
        <n v="34143"/>
        <n v="12827"/>
        <n v="59236"/>
        <n v="17679"/>
        <n v="12981"/>
        <n v="22948"/>
        <n v="7245"/>
        <n v="69321"/>
        <n v="56509"/>
        <n v="17663"/>
        <n v="77580"/>
        <n v="10426"/>
        <n v="25428"/>
        <n v="50014"/>
        <n v="93836"/>
        <n v="20696"/>
        <n v="30352"/>
        <n v="95091"/>
        <n v="27540"/>
        <n v="98992"/>
        <n v="63116"/>
        <n v="70158"/>
        <n v="68266"/>
        <n v="12946"/>
        <n v="64161"/>
        <n v="53079"/>
        <n v="38455"/>
        <n v="49798"/>
        <n v="79501"/>
        <n v="4583"/>
        <n v="68893"/>
        <n v="17344"/>
        <n v="91104"/>
        <n v="21591"/>
        <n v="88738"/>
        <n v="62891"/>
        <n v="59290"/>
        <n v="62488"/>
        <n v="80799"/>
        <n v="36996"/>
        <n v="32694"/>
        <n v="97493"/>
        <n v="82707"/>
        <n v="29494"/>
        <n v="98821"/>
        <n v="98667"/>
        <n v="38704"/>
        <n v="40555"/>
        <n v="80315"/>
        <n v="71088"/>
        <n v="55921"/>
        <n v="81973"/>
        <n v="57940"/>
        <n v="73754"/>
        <n v="34165"/>
        <n v="57590"/>
        <n v="4709"/>
        <n v="90322"/>
        <n v="49304"/>
        <n v="94416"/>
        <n v="99723"/>
        <n v="23559"/>
        <n v="12473"/>
        <n v="24857"/>
        <n v="77473"/>
        <n v="15559"/>
        <n v="27693"/>
        <n v="53997"/>
        <n v="64136"/>
        <n v="79849"/>
        <n v="25826"/>
        <n v="91191"/>
        <n v="74741"/>
        <n v="46556"/>
        <n v="57274"/>
        <n v="16178"/>
        <n v="21077"/>
        <n v="25072"/>
        <n v="67062"/>
        <n v="98662"/>
        <n v="539"/>
        <n v="46862"/>
        <n v="20689"/>
        <n v="7981"/>
        <n v="67899"/>
        <n v="18464"/>
        <n v="5492"/>
        <n v="96251"/>
        <n v="24088"/>
        <n v="84988"/>
        <n v="48406"/>
        <n v="99449"/>
        <n v="53794"/>
        <n v="46290"/>
        <n v="43377"/>
        <n v="71621"/>
        <n v="83572"/>
        <n v="65977"/>
        <n v="58908"/>
        <n v="66263"/>
        <n v="98774"/>
        <n v="96954"/>
        <n v="65800"/>
        <n v="24014"/>
        <n v="36955"/>
        <n v="19914"/>
        <n v="70452"/>
        <n v="79062"/>
        <n v="44421"/>
        <n v="96301"/>
        <n v="83837"/>
        <n v="70522"/>
        <n v="13865"/>
        <n v="2997"/>
        <n v="40248"/>
        <n v="81958"/>
        <n v="24427"/>
        <n v="41877"/>
        <n v="71935"/>
        <n v="23557"/>
        <n v="44726"/>
        <n v="62624"/>
        <n v="52187"/>
        <n v="95528"/>
        <n v="43110"/>
        <n v="11591"/>
        <n v="15265"/>
        <n v="4872"/>
        <n v="36732"/>
        <n v="73397"/>
        <n v="91305"/>
        <n v="96199"/>
        <n v="23851"/>
        <n v="78226"/>
        <n v="47249"/>
        <n v="44720"/>
        <n v="64267"/>
        <n v="71892"/>
        <n v="47731"/>
        <n v="96499"/>
        <n v="15300"/>
        <n v="80732"/>
        <n v="38736"/>
        <n v="17727"/>
        <n v="92833"/>
        <n v="41402"/>
        <n v="64515"/>
        <n v="72592"/>
        <n v="28889"/>
        <n v="95362"/>
        <n v="82740"/>
        <n v="67051"/>
        <n v="22139"/>
        <n v="49302"/>
        <n v="33296"/>
        <n v="87194"/>
        <n v="81959"/>
        <n v="80448"/>
        <n v="46044"/>
        <n v="94189"/>
        <n v="94817"/>
        <n v="86409"/>
        <n v="39847"/>
        <n v="83212"/>
        <n v="88026"/>
        <n v="65021"/>
        <n v="41498"/>
        <n v="45324"/>
        <n v="14343"/>
        <n v="92643"/>
        <n v="23499"/>
        <n v="29693"/>
        <n v="42772"/>
        <n v="16664"/>
        <n v="27380"/>
        <n v="80972"/>
        <n v="18721"/>
        <n v="18268"/>
        <n v="91482"/>
        <n v="66267"/>
        <n v="8575"/>
        <n v="94258"/>
        <n v="24030"/>
        <n v="42753"/>
        <n v="35210"/>
        <n v="33550"/>
        <n v="87448"/>
        <n v="16671"/>
        <n v="93767"/>
        <n v="86618"/>
        <n v="96166"/>
        <n v="90709"/>
        <n v="21020"/>
        <n v="38379"/>
        <n v="92518"/>
        <n v="93727"/>
        <n v="85526"/>
        <n v="82387"/>
        <n v="84529"/>
        <n v="18277"/>
        <n v="14039"/>
        <n v="85887"/>
        <n v="63765"/>
        <n v="85462"/>
        <n v="34346"/>
        <n v="16437"/>
        <n v="87901"/>
        <n v="33985"/>
        <n v="69120"/>
        <n v="40274"/>
        <n v="47131"/>
        <n v="10508"/>
        <n v="29420"/>
        <n v="5205"/>
        <n v="66970"/>
        <n v="5853"/>
        <n v="58564"/>
        <n v="45491"/>
        <n v="55854"/>
        <n v="76405"/>
        <n v="26600"/>
        <n v="85727"/>
        <n v="44772"/>
        <n v="18431"/>
        <n v="61117"/>
        <n v="80185"/>
        <n v="79902"/>
        <n v="15962"/>
        <n v="94808"/>
        <n v="32420"/>
        <n v="92734"/>
        <n v="64842"/>
        <n v="53775"/>
        <n v="64142"/>
        <n v="93054"/>
        <n v="98448"/>
        <n v="21112"/>
        <n v="13845"/>
        <n v="25890"/>
        <n v="53236"/>
        <n v="72134"/>
        <n v="80934"/>
        <n v="29813"/>
        <n v="6435"/>
        <n v="63832"/>
        <n v="60813"/>
        <n v="22800"/>
        <n v="40611"/>
        <n v="36687"/>
        <n v="62277"/>
        <n v="25697"/>
        <n v="56339"/>
        <n v="32113"/>
        <n v="37555"/>
        <n v="68583"/>
        <n v="88468"/>
        <n v="58709"/>
        <n v="4253"/>
        <n v="17456"/>
        <n v="60490"/>
        <n v="35356"/>
        <n v="38137"/>
        <n v="72915"/>
        <n v="2860"/>
        <n v="44395"/>
        <n v="49217"/>
        <n v="94324"/>
        <n v="10493"/>
        <n v="32772"/>
        <n v="51293"/>
        <n v="45044"/>
        <n v="70574"/>
        <n v="92558"/>
        <n v="21790"/>
        <n v="8848"/>
        <n v="29215"/>
        <n v="51347"/>
        <n v="14630"/>
        <n v="28134"/>
        <n v="9322"/>
        <n v="4491"/>
        <n v="56812"/>
        <n v="25680"/>
        <n v="33095"/>
        <n v="51165"/>
        <n v="81991"/>
        <n v="26844"/>
        <n v="72110"/>
        <n v="19228"/>
        <n v="18041"/>
        <n v="27948"/>
        <n v="86604"/>
        <n v="86684"/>
        <n v="66604"/>
        <n v="9546"/>
        <n v="82050"/>
        <n v="45806"/>
        <n v="65577"/>
        <n v="4543"/>
        <n v="66761"/>
        <n v="76780"/>
        <n v="72819"/>
        <n v="45496"/>
        <n v="60982"/>
        <n v="63774"/>
        <n v="65378"/>
        <n v="7558"/>
        <n v="98258"/>
        <n v="38207"/>
        <n v="33019"/>
        <n v="68197"/>
        <n v="75016"/>
        <n v="58067"/>
        <n v="67213"/>
        <n v="30448"/>
        <n v="89277"/>
        <n v="97901"/>
        <n v="75003"/>
        <n v="35380"/>
        <n v="36786"/>
        <n v="42599"/>
        <n v="64115"/>
        <n v="44004"/>
        <n v="8139"/>
        <n v="23832"/>
        <n v="17420"/>
        <n v="1743"/>
        <n v="39627"/>
        <n v="22529"/>
        <n v="774"/>
        <n v="18357"/>
        <n v="48194"/>
        <n v="6534"/>
        <n v="92926"/>
        <n v="14641"/>
        <n v="51358"/>
        <n v="6178"/>
        <n v="72320"/>
        <n v="67942"/>
        <n v="21736"/>
        <n v="11608"/>
        <n v="67515"/>
        <n v="91431"/>
        <n v="46705"/>
        <n v="58921"/>
        <n v="51138"/>
        <n v="35185"/>
        <n v="61787"/>
        <n v="98119"/>
        <n v="49713"/>
        <n v="2079"/>
        <n v="55753"/>
        <n v="69267"/>
        <n v="1788"/>
        <n v="55697"/>
        <n v="47091"/>
        <n v="90443"/>
        <n v="75698"/>
        <n v="14016"/>
        <n v="42337"/>
        <n v="36713"/>
        <n v="81930"/>
        <n v="99987"/>
        <n v="4486"/>
        <n v="68376"/>
        <n v="39373"/>
        <n v="18006"/>
        <n v="66064"/>
        <n v="77798"/>
        <n v="93903"/>
        <n v="43908"/>
        <n v="66611"/>
        <n v="99467"/>
        <n v="4489"/>
        <n v="70513"/>
        <n v="32194"/>
        <n v="53447"/>
        <n v="96169"/>
        <n v="3607"/>
        <n v="90134"/>
        <n v="79505"/>
        <n v="66196"/>
        <n v="50435"/>
        <n v="91238"/>
        <n v="89475"/>
        <n v="28698"/>
        <n v="99487"/>
        <n v="10350"/>
        <n v="85191"/>
        <n v="55663"/>
        <n v="96703"/>
        <n v="18763"/>
        <n v="47707"/>
        <n v="77375"/>
        <n v="7702"/>
        <n v="98481"/>
        <n v="1576"/>
        <n v="28270"/>
        <n v="42646"/>
        <n v="93653"/>
        <n v="48601"/>
        <n v="49986"/>
        <n v="47979"/>
        <n v="67919"/>
        <n v="27474"/>
        <n v="50670"/>
        <n v="82098"/>
        <n v="18827"/>
        <n v="45931"/>
        <n v="78134"/>
        <n v="40777"/>
        <n v="85665"/>
        <n v="83366"/>
        <n v="86002"/>
        <n v="60985"/>
        <n v="48785"/>
        <n v="30267"/>
        <n v="34779"/>
        <n v="58813"/>
        <n v="98265"/>
        <n v="94112"/>
        <n v="39334"/>
        <n v="88346"/>
        <n v="98291"/>
        <n v="90607"/>
        <n v="44719"/>
        <n v="49371"/>
        <n v="83180"/>
        <n v="81601"/>
        <n v="6973"/>
        <n v="1247"/>
        <n v="3170"/>
        <n v="12632"/>
        <n v="62727"/>
        <n v="77062"/>
        <n v="37669"/>
        <n v="11253"/>
        <n v="72305"/>
        <n v="3548"/>
        <n v="30520"/>
        <n v="46559"/>
        <n v="24665"/>
        <n v="20557"/>
        <n v="912"/>
        <n v="97896"/>
        <n v="33482"/>
        <n v="12735"/>
        <n v="86473"/>
        <n v="78561"/>
        <n v="67533"/>
        <n v="15897"/>
        <n v="4665"/>
        <n v="78678"/>
        <n v="20899"/>
        <n v="33267"/>
        <n v="32389"/>
        <n v="69011"/>
        <n v="12527"/>
        <n v="57216"/>
        <n v="4722"/>
        <n v="33014"/>
        <n v="76878"/>
        <n v="78700"/>
        <n v="61898"/>
        <n v="65041"/>
        <n v="76408"/>
        <n v="49774"/>
        <n v="40738"/>
        <n v="25135"/>
        <n v="5284"/>
        <n v="48529"/>
        <n v="7497"/>
        <n v="22596"/>
        <n v="8893"/>
        <n v="53320"/>
        <n v="47725"/>
        <n v="1498"/>
        <n v="74128"/>
        <n v="84175"/>
        <n v="70331"/>
        <n v="43557"/>
        <n v="54505"/>
        <n v="5844"/>
        <n v="32545"/>
        <n v="62650"/>
        <n v="88614"/>
        <n v="45298"/>
        <n v="74270"/>
        <n v="30642"/>
        <n v="17559"/>
        <n v="90449"/>
        <n v="63665"/>
        <n v="16342"/>
        <n v="4855"/>
        <n v="79825"/>
        <n v="52884"/>
        <n v="9425"/>
        <n v="84770"/>
        <n v="6261"/>
        <n v="95193"/>
        <n v="43753"/>
        <n v="1341"/>
        <n v="26052"/>
        <n v="98551"/>
        <n v="3997"/>
        <n v="99050"/>
        <n v="2109"/>
        <n v="10774"/>
        <n v="40265"/>
        <n v="52203"/>
        <n v="75506"/>
        <n v="19335"/>
        <n v="77288"/>
        <n v="2637"/>
        <n v="33202"/>
        <n v="79321"/>
        <n v="56014"/>
        <n v="29057"/>
        <n v="17739"/>
        <n v="34772"/>
        <n v="76942"/>
        <n v="36001"/>
        <n v="68374"/>
        <n v="35225"/>
        <n v="45691"/>
        <n v="9894"/>
        <n v="38824"/>
        <n v="47891"/>
        <n v="58439"/>
        <n v="57562"/>
        <n v="88290"/>
        <n v="32677"/>
        <n v="15948"/>
        <n v="95361"/>
        <n v="71045"/>
        <n v="80984"/>
        <n v="6195"/>
        <n v="33589"/>
        <n v="18298"/>
        <n v="29730"/>
        <n v="78395"/>
        <n v="86048"/>
        <n v="50479"/>
        <n v="69491"/>
        <n v="33242"/>
        <n v="86488"/>
        <n v="77329"/>
        <n v="59798"/>
        <n v="28515"/>
        <n v="46797"/>
        <n v="7462"/>
        <n v="85901"/>
        <n v="60929"/>
        <n v="67362"/>
        <n v="47171"/>
        <n v="28480"/>
        <n v="2292"/>
        <n v="17416"/>
        <n v="60990"/>
        <n v="5180"/>
        <n v="34362"/>
        <n v="70630"/>
        <n v="60568"/>
        <n v="95098"/>
        <n v="91206"/>
        <n v="4534"/>
        <n v="92127"/>
        <n v="78762"/>
        <n v="23805"/>
        <n v="5043"/>
        <n v="85002"/>
        <n v="53248"/>
        <n v="94370"/>
        <n v="73163"/>
        <n v="61151"/>
        <n v="43901"/>
        <n v="7319"/>
        <n v="28631"/>
        <n v="53661"/>
        <n v="19618"/>
        <n v="73271"/>
        <n v="42590"/>
        <n v="7597"/>
        <n v="14442"/>
        <n v="97115"/>
        <n v="74784"/>
        <n v="2307"/>
        <n v="33473"/>
        <n v="35684"/>
        <n v="14653"/>
        <n v="14635"/>
        <n v="10397"/>
        <n v="42900"/>
        <n v="52322"/>
        <n v="65835"/>
        <n v="14980"/>
        <n v="44511"/>
        <n v="71808"/>
        <n v="72774"/>
        <n v="21242"/>
        <n v="47072"/>
        <n v="26368"/>
        <n v="7543"/>
        <n v="40540"/>
        <n v="64846"/>
        <n v="70235"/>
        <n v="95007"/>
        <n v="17158"/>
        <n v="46240"/>
        <n v="26155"/>
        <n v="64869"/>
        <n v="34025"/>
        <n v="99891"/>
        <n v="69048"/>
        <n v="48041"/>
        <n v="25585"/>
        <n v="7798"/>
        <n v="42150"/>
        <n v="70242"/>
        <n v="83118"/>
        <n v="16058"/>
        <n v="86467"/>
        <n v="68321"/>
        <n v="16790"/>
        <n v="50854"/>
        <n v="82500"/>
        <n v="97689"/>
        <n v="42384"/>
        <n v="4175"/>
        <n v="56905"/>
        <n v="18575"/>
        <n v="3652"/>
        <n v="28102"/>
        <n v="10805"/>
        <n v="49137"/>
        <n v="67693"/>
        <n v="63901"/>
        <n v="83980"/>
        <n v="9394"/>
        <n v="1258"/>
        <n v="74447"/>
        <n v="92490"/>
        <n v="80581"/>
        <n v="91624"/>
        <n v="60133"/>
        <n v="58558"/>
        <n v="93888"/>
        <n v="77117"/>
        <n v="51610"/>
        <n v="9384"/>
        <n v="14521"/>
        <n v="26694"/>
        <n v="80666"/>
        <n v="61330"/>
        <n v="42707"/>
        <n v="59949"/>
        <n v="29385"/>
        <n v="54524"/>
        <n v="8446"/>
        <n v="99126"/>
        <n v="67142"/>
        <n v="15493"/>
        <n v="22469"/>
        <n v="29847"/>
        <n v="47797"/>
        <n v="17537"/>
        <n v="69047"/>
        <n v="65208"/>
        <n v="31814"/>
        <n v="984"/>
        <n v="62432"/>
        <n v="64109"/>
        <n v="9552"/>
        <n v="94634"/>
        <n v="15411"/>
        <n v="9969"/>
        <n v="36510"/>
        <n v="3378"/>
        <n v="75074"/>
        <n v="93403"/>
        <n v="17119"/>
        <n v="29423"/>
        <n v="28215"/>
        <n v="99653"/>
        <n v="62880"/>
        <n v="90190"/>
        <n v="79490"/>
        <n v="59371"/>
        <n v="51114"/>
        <n v="32897"/>
        <n v="47412"/>
        <n v="5146"/>
        <n v="5459"/>
        <n v="15622"/>
        <n v="99223"/>
        <n v="26199"/>
        <n v="37041"/>
        <n v="84850"/>
        <n v="81994"/>
        <n v="90064"/>
        <n v="12222"/>
        <n v="48959"/>
        <n v="79271"/>
        <n v="72488"/>
        <n v="73416"/>
        <n v="96425"/>
        <n v="69198"/>
        <n v="70367"/>
        <n v="27952"/>
        <n v="39159"/>
        <n v="69460"/>
        <n v="95271"/>
        <n v="5686"/>
        <n v="69920"/>
        <n v="34906"/>
        <n v="42845"/>
        <n v="37759"/>
        <n v="56195"/>
        <n v="92927"/>
        <n v="50327"/>
        <n v="61337"/>
        <n v="1668"/>
        <n v="64812"/>
        <n v="88111"/>
        <n v="15232"/>
        <n v="60509"/>
        <n v="52532"/>
        <n v="14823"/>
        <n v="40023"/>
        <n v="1414"/>
        <n v="7627"/>
        <n v="53930"/>
        <n v="78716"/>
        <n v="73664"/>
        <n v="84484"/>
        <n v="87314"/>
        <n v="28557"/>
        <n v="18008"/>
        <n v="78009"/>
        <n v="20138"/>
        <n v="92091"/>
        <n v="35041"/>
        <n v="81310"/>
        <n v="21036"/>
        <n v="77253"/>
        <n v="20749"/>
        <n v="87613"/>
        <n v="40711"/>
        <n v="2986"/>
        <n v="31626"/>
        <n v="12481"/>
        <n v="37348"/>
        <n v="61174"/>
        <n v="94592"/>
        <n v="73727"/>
        <n v="81108"/>
        <n v="52406"/>
        <n v="70900"/>
        <n v="10147"/>
        <n v="54464"/>
        <n v="99667"/>
        <n v="69074"/>
        <n v="57316"/>
        <n v="73921"/>
        <n v="33045"/>
        <n v="84949"/>
        <n v="71635"/>
        <n v="82750"/>
        <n v="97366"/>
        <n v="69629"/>
        <n v="25872"/>
        <n v="73038"/>
        <n v="81011"/>
        <n v="11976"/>
        <n v="88171"/>
        <n v="98442"/>
        <n v="57203"/>
        <n v="72691"/>
        <n v="67376"/>
        <n v="3594"/>
        <n v="7021"/>
        <n v="76624"/>
        <n v="27594"/>
        <n v="67212"/>
        <n v="65807"/>
        <n v="84902"/>
        <n v="46107"/>
        <n v="18479"/>
        <n v="36912"/>
        <n v="57346"/>
        <n v="90200"/>
        <n v="79683"/>
        <n v="98447"/>
        <n v="96220"/>
        <n v="38369"/>
        <n v="5057"/>
        <n v="84874"/>
        <n v="6192"/>
        <n v="61689"/>
        <n v="75284"/>
        <n v="32109"/>
        <n v="23032"/>
        <n v="67876"/>
        <n v="75185"/>
        <n v="20642"/>
        <n v="1175"/>
        <n v="50891"/>
        <n v="10551"/>
        <n v="24110"/>
        <n v="75982"/>
        <n v="4113"/>
        <n v="91563"/>
        <n v="41434"/>
        <n v="40403"/>
        <n v="59788"/>
        <n v="31141"/>
        <n v="6126"/>
        <n v="40872"/>
        <n v="54991"/>
        <n v="14966"/>
        <n v="55866"/>
        <n v="14603"/>
        <n v="55916"/>
        <n v="50775"/>
        <n v="38539"/>
        <n v="33110"/>
        <n v="71596"/>
        <n v="72171"/>
        <n v="97068"/>
        <n v="73266"/>
        <n v="50516"/>
        <n v="83252"/>
        <n v="85947"/>
        <n v="80097"/>
        <n v="18698"/>
        <n v="30379"/>
        <n v="63576"/>
        <n v="74734"/>
        <n v="5509"/>
        <n v="82120"/>
        <n v="22710"/>
        <n v="69763"/>
        <n v="70765"/>
        <n v="84343"/>
        <n v="85563"/>
        <n v="12091"/>
        <n v="7890"/>
        <n v="47698"/>
        <n v="90662"/>
        <n v="54760"/>
        <n v="41210"/>
        <n v="98598"/>
        <n v="91729"/>
        <n v="28550"/>
        <n v="34615"/>
        <n v="93219"/>
        <n v="29139"/>
        <n v="65252"/>
        <n v="3188"/>
        <n v="27083"/>
        <n v="31471"/>
        <n v="47589"/>
        <n v="207"/>
        <n v="93648"/>
        <n v="47466"/>
        <n v="28954"/>
        <n v="41102"/>
        <n v="94676"/>
        <n v="71548"/>
        <n v="47273"/>
        <n v="29662"/>
        <n v="31844"/>
        <n v="56947"/>
        <n v="51891"/>
        <n v="87917"/>
        <n v="41652"/>
        <n v="38261"/>
        <n v="11246"/>
        <n v="86005"/>
        <n v="72626"/>
        <n v="50228"/>
        <n v="76214"/>
        <n v="29273"/>
        <n v="48301"/>
        <n v="63703"/>
        <n v="68725"/>
        <n v="19821"/>
        <n v="49024"/>
        <n v="16243"/>
        <n v="30118"/>
        <n v="85892"/>
        <n v="21894"/>
        <n v="81157"/>
        <n v="90419"/>
        <n v="82864"/>
        <n v="61150"/>
        <n v="67934"/>
        <n v="2477"/>
        <n v="6100"/>
        <n v="24916"/>
        <n v="2805"/>
        <n v="80691"/>
        <n v="64180"/>
        <n v="762"/>
        <n v="20565"/>
        <n v="20775"/>
        <n v="54977"/>
        <n v="48293"/>
        <n v="81161"/>
        <n v="93469"/>
        <n v="68629"/>
        <n v="49481"/>
        <n v="54643"/>
        <n v="3690"/>
        <n v="96605"/>
        <n v="39620"/>
        <n v="64921"/>
        <n v="29864"/>
        <n v="5112"/>
        <n v="89417"/>
        <n v="69821"/>
        <n v="27444"/>
        <n v="14452"/>
        <n v="47054"/>
        <n v="22880"/>
        <n v="99867"/>
        <n v="41207"/>
        <n v="35121"/>
        <n v="43019"/>
        <n v="97134"/>
        <n v="83109"/>
        <n v="61964"/>
        <n v="42240"/>
        <n v="32804"/>
        <n v="85199"/>
        <n v="70007"/>
        <n v="48637"/>
        <n v="96077"/>
        <n v="563"/>
        <n v="19598"/>
        <n v="74145"/>
        <n v="55498"/>
        <n v="44583"/>
        <n v="74626"/>
        <n v="38583"/>
        <n v="14743"/>
        <n v="14565"/>
        <n v="60968"/>
        <n v="37536"/>
        <n v="6474"/>
        <n v="13783"/>
        <n v="75805"/>
        <n v="74906"/>
        <n v="1598"/>
        <n v="55828"/>
        <n v="21811"/>
        <n v="3682"/>
        <n v="62498"/>
        <n v="14954"/>
        <n v="12221"/>
        <n v="30085"/>
        <n v="37076"/>
        <n v="31329"/>
        <n v="4678"/>
        <n v="14796"/>
        <n v="23740"/>
        <n v="44652"/>
        <n v="82127"/>
        <n v="42564"/>
        <n v="56386"/>
        <n v="39524"/>
        <n v="97152"/>
        <n v="5816"/>
        <n v="42643"/>
        <n v="14902"/>
        <n v="39151"/>
        <n v="67888"/>
        <n v="66193"/>
        <n v="56490"/>
        <n v="77789"/>
        <n v="99892"/>
        <n v="17570"/>
        <n v="77795"/>
        <n v="35527"/>
        <n v="73824"/>
        <n v="60727"/>
        <n v="19785"/>
        <n v="47506"/>
        <n v="66766"/>
        <n v="33882"/>
        <n v="35606"/>
        <n v="44411"/>
        <n v="39011"/>
        <n v="20339"/>
        <n v="10636"/>
        <n v="17156"/>
        <n v="9811"/>
        <n v="64009"/>
        <n v="97389"/>
        <n v="63154"/>
        <n v="7551"/>
        <n v="21939"/>
        <n v="58554"/>
        <n v="98894"/>
        <n v="20438"/>
        <n v="99748"/>
        <n v="99187"/>
        <n v="90388"/>
        <n v="43713"/>
        <n v="65850"/>
        <n v="30262"/>
        <n v="49755"/>
        <n v="79817"/>
        <n v="59097"/>
        <n v="66585"/>
        <n v="66239"/>
        <n v="94106"/>
        <n v="54265"/>
        <n v="63261"/>
        <n v="233"/>
        <n v="75995"/>
        <n v="10698"/>
        <n v="32097"/>
        <n v="32051"/>
        <n v="47846"/>
        <n v="95372"/>
        <n v="56094"/>
        <n v="40388"/>
        <n v="72659"/>
        <n v="28011"/>
        <n v="31089"/>
        <n v="17585"/>
        <n v="35298"/>
        <n v="13636"/>
        <n v="84462"/>
        <n v="28489"/>
        <n v="41998"/>
        <n v="35300"/>
        <n v="61794"/>
        <n v="15418"/>
        <n v="36972"/>
        <n v="64718"/>
        <n v="18559"/>
        <n v="90326"/>
        <n v="33987"/>
        <n v="9826"/>
        <n v="29557"/>
        <n v="67417"/>
        <n v="85874"/>
        <n v="65057"/>
        <n v="74492"/>
        <n v="2406"/>
        <n v="18325"/>
        <n v="7263"/>
        <n v="17987"/>
        <n v="11208"/>
        <n v="169"/>
        <n v="74085"/>
        <n v="43499"/>
        <n v="46242"/>
        <n v="65150"/>
        <n v="95449"/>
        <n v="90787"/>
        <n v="65721"/>
        <n v="50359"/>
        <n v="42012"/>
        <n v="36613"/>
        <n v="61536"/>
        <n v="44976"/>
        <n v="46112"/>
        <n v="32555"/>
        <n v="49578"/>
        <n v="50668"/>
        <n v="33608"/>
        <n v="30432"/>
        <n v="57883"/>
        <n v="51998"/>
        <n v="15147"/>
        <n v="41226"/>
        <n v="10243"/>
        <n v="80415"/>
        <n v="52310"/>
        <n v="60196"/>
        <n v="63927"/>
        <n v="66118"/>
        <n v="73601"/>
        <n v="18531"/>
        <n v="51800"/>
        <n v="19836"/>
        <n v="77617"/>
        <n v="18003"/>
        <n v="93245"/>
        <n v="9600"/>
        <n v="72689"/>
        <n v="51398"/>
        <n v="78787"/>
        <n v="25489"/>
        <n v="58850"/>
        <n v="84447"/>
        <n v="20892"/>
        <n v="40590"/>
        <n v="48518"/>
        <n v="11502"/>
        <n v="22643"/>
        <n v="94059"/>
        <n v="97903"/>
        <n v="77280"/>
        <n v="80149"/>
        <n v="84266"/>
        <n v="37663"/>
        <n v="51372"/>
        <n v="39327"/>
        <n v="92895"/>
        <n v="75361"/>
        <n v="97033"/>
        <n v="77051"/>
        <n v="81859"/>
        <n v="69283"/>
        <n v="94562"/>
        <n v="18228"/>
        <n v="64178"/>
        <n v="10866"/>
        <n v="59279"/>
        <n v="18579"/>
        <n v="14586"/>
        <n v="36561"/>
        <n v="74683"/>
        <n v="50636"/>
        <n v="91015"/>
        <n v="39252"/>
        <n v="12061"/>
        <n v="99474"/>
        <n v="10592"/>
        <n v="19910"/>
        <n v="19887"/>
        <n v="66846"/>
        <n v="99271"/>
        <n v="32380"/>
        <n v="19206"/>
        <n v="27939"/>
        <n v="24096"/>
        <n v="7280"/>
        <n v="37295"/>
        <n v="77412"/>
        <n v="35904"/>
        <n v="12603"/>
        <n v="29233"/>
        <n v="65642"/>
        <n v="56378"/>
        <n v="11996"/>
        <n v="41376"/>
        <n v="38990"/>
        <n v="27727"/>
        <n v="7228"/>
        <n v="54750"/>
        <n v="90783"/>
        <n v="33767"/>
        <n v="91662"/>
        <n v="71444"/>
        <n v="15951"/>
        <n v="83410"/>
        <n v="19059"/>
        <n v="49176"/>
        <n v="5061"/>
        <n v="64421"/>
        <n v="30496"/>
        <n v="30538"/>
        <n v="3156"/>
        <n v="84291"/>
        <n v="73859"/>
        <n v="54609"/>
        <n v="66230"/>
        <n v="91883"/>
        <n v="20869"/>
        <n v="43105"/>
        <n v="28962"/>
        <n v="56808"/>
        <n v="6461"/>
        <n v="54351"/>
        <n v="8504"/>
        <n v="54284"/>
        <n v="65212"/>
        <n v="32140"/>
        <n v="98224"/>
        <n v="33090"/>
        <n v="53823"/>
        <n v="4015"/>
        <n v="57160"/>
        <n v="7129"/>
        <n v="18195"/>
        <n v="18909"/>
        <n v="72726"/>
        <n v="4171"/>
        <n v="85845"/>
        <n v="84772"/>
        <n v="51421"/>
        <n v="52833"/>
        <n v="77210"/>
        <n v="95862"/>
        <n v="29540"/>
        <n v="32348"/>
        <n v="60772"/>
        <n v="62190"/>
        <n v="57415"/>
        <n v="49887"/>
        <n v="72585"/>
        <n v="20425"/>
        <n v="2987"/>
        <n v="62009"/>
        <n v="88597"/>
        <n v="61907"/>
        <n v="93920"/>
        <n v="79153"/>
        <n v="12903"/>
        <n v="36172"/>
        <n v="13685"/>
        <n v="90513"/>
        <n v="22641"/>
        <n v="70506"/>
        <n v="57541"/>
        <n v="77637"/>
        <n v="92178"/>
        <n v="2273"/>
        <n v="69514"/>
        <n v="23415"/>
        <n v="15233"/>
        <n v="55365"/>
        <n v="12295"/>
        <n v="32752"/>
        <n v="77790"/>
        <n v="2810"/>
        <n v="91861"/>
        <n v="75597"/>
        <n v="41516"/>
        <n v="88103"/>
        <n v="22075"/>
        <n v="94503"/>
        <n v="49871"/>
        <n v="67257"/>
        <n v="1176"/>
        <n v="78656"/>
        <n v="90910"/>
        <n v="49400"/>
        <n v="84940"/>
        <n v="83692"/>
        <n v="64077"/>
        <n v="33117"/>
        <n v="73621"/>
        <n v="35318"/>
        <n v="45507"/>
        <n v="75320"/>
        <n v="62747"/>
        <n v="783"/>
        <n v="34822"/>
        <n v="22399"/>
        <n v="69271"/>
        <n v="80248"/>
        <n v="76906"/>
        <n v="79471"/>
        <n v="37234"/>
        <n v="11933"/>
        <n v="20005"/>
        <n v="65671"/>
        <n v="77996"/>
        <n v="67406"/>
        <n v="56454"/>
        <n v="82417"/>
        <n v="33524"/>
        <n v="72000"/>
        <n v="50026"/>
        <n v="60495"/>
        <n v="31218"/>
        <n v="56622"/>
        <n v="26605"/>
        <n v="21751"/>
        <n v="46386"/>
        <n v="88167"/>
        <n v="345"/>
        <n v="97522"/>
        <n v="67077"/>
        <n v="12225"/>
        <n v="23054"/>
        <n v="83669"/>
        <n v="3453"/>
        <n v="68684"/>
        <n v="2284"/>
        <n v="69713"/>
        <n v="92606"/>
        <n v="69178"/>
        <n v="71295"/>
        <n v="94025"/>
        <n v="86959"/>
        <n v="62594"/>
        <n v="38816"/>
        <n v="4581"/>
        <n v="40621"/>
        <n v="47210"/>
        <n v="32933"/>
        <n v="7360"/>
        <n v="85654"/>
        <n v="46450"/>
        <n v="33560"/>
        <n v="85527"/>
        <n v="9653"/>
        <n v="29146"/>
        <n v="89847"/>
        <n v="27791"/>
        <n v="52295"/>
        <n v="22358"/>
        <n v="6681"/>
        <n v="17483"/>
        <n v="39941"/>
        <n v="54836"/>
        <n v="77839"/>
        <n v="72899"/>
        <n v="4117"/>
        <n v="38560"/>
        <n v="53925"/>
        <n v="46544"/>
        <n v="73626"/>
        <n v="56662"/>
        <n v="58395"/>
        <n v="63694"/>
        <n v="19673"/>
        <n v="23806"/>
        <n v="1852"/>
        <n v="54821"/>
        <n v="45924"/>
        <n v="66794"/>
        <n v="22528"/>
        <n v="10744"/>
        <n v="49543"/>
        <n v="79919"/>
        <n v="59135"/>
        <n v="5259"/>
        <n v="53759"/>
        <n v="27076"/>
        <n v="4461"/>
        <n v="26454"/>
        <n v="22741"/>
        <n v="74271"/>
        <n v="11443"/>
        <n v="57673"/>
        <n v="74587"/>
        <n v="69898"/>
        <n v="96614"/>
        <n v="43153"/>
        <n v="79213"/>
        <n v="40741"/>
        <n v="70162"/>
        <n v="4404"/>
        <n v="39058"/>
        <n v="9977"/>
        <n v="28512"/>
        <n v="61584"/>
        <n v="2068"/>
        <n v="21318"/>
        <n v="79445"/>
        <n v="32641"/>
        <n v="3844"/>
        <n v="7478"/>
        <n v="30712"/>
        <n v="16752"/>
        <n v="27816"/>
        <n v="94992"/>
        <n v="11248"/>
        <n v="94659"/>
        <n v="2399"/>
        <n v="7381"/>
        <n v="20427"/>
        <n v="36625"/>
        <n v="86979"/>
        <n v="53187"/>
        <n v="20989"/>
        <n v="71958"/>
        <n v="65483"/>
        <n v="31571"/>
        <n v="60316"/>
        <n v="1363"/>
        <n v="3398"/>
        <n v="10042"/>
        <n v="58949"/>
        <n v="6041"/>
        <n v="55682"/>
        <n v="49654"/>
        <n v="63849"/>
        <n v="76089"/>
        <n v="24084"/>
        <n v="5074"/>
        <n v="23166"/>
        <n v="96119"/>
        <n v="25921"/>
        <n v="13"/>
        <n v="59653"/>
        <n v="92184"/>
        <n v="25787"/>
        <n v="32970"/>
        <n v="67423"/>
        <n v="64144"/>
        <n v="53820"/>
        <n v="59508"/>
        <n v="67437"/>
        <n v="25469"/>
        <n v="42675"/>
        <n v="35930"/>
        <n v="5028"/>
        <n v="94518"/>
        <n v="92812"/>
        <n v="7406"/>
        <n v="97972"/>
        <n v="59768"/>
        <n v="43900"/>
        <n v="33224"/>
        <n v="14803"/>
        <n v="83808"/>
        <n v="73641"/>
        <n v="53426"/>
        <n v="23195"/>
        <n v="99472"/>
        <n v="60817"/>
        <n v="12112"/>
        <n v="31463"/>
        <n v="66189"/>
        <n v="60212"/>
        <n v="62527"/>
        <n v="14356"/>
        <n v="87333"/>
        <n v="68313"/>
        <n v="78563"/>
        <n v="44627"/>
        <n v="9633"/>
        <n v="85551"/>
        <n v="81222"/>
        <n v="9760"/>
        <n v="63711"/>
        <n v="62082"/>
        <n v="37970"/>
        <n v="69909"/>
        <n v="90973"/>
        <n v="35512"/>
        <n v="90714"/>
        <n v="14385"/>
        <n v="91329"/>
        <n v="84674"/>
        <n v="11972"/>
        <n v="51726"/>
        <n v="61713"/>
        <n v="49880"/>
        <n v="48147"/>
        <n v="29872"/>
        <n v="9078"/>
        <n v="42766"/>
        <n v="11650"/>
        <n v="35829"/>
        <n v="23067"/>
        <n v="1857"/>
        <n v="7250"/>
        <n v="1182"/>
        <n v="66715"/>
        <n v="47804"/>
        <n v="73070"/>
        <n v="34717"/>
        <n v="37977"/>
        <n v="99139"/>
        <n v="73445"/>
        <n v="51511"/>
        <n v="30621"/>
        <n v="13339"/>
        <n v="10724"/>
        <n v="70843"/>
        <n v="87153"/>
        <n v="43452"/>
        <n v="85556"/>
        <n v="31008"/>
        <n v="11030"/>
        <n v="90386"/>
        <n v="43023"/>
        <n v="41076"/>
        <n v="73553"/>
        <n v="22507"/>
        <n v="17333"/>
        <n v="65287"/>
        <n v="22984"/>
        <n v="15522"/>
        <n v="23947"/>
        <n v="67764"/>
        <n v="47839"/>
        <n v="53772"/>
        <n v="47779"/>
        <n v="86452"/>
        <n v="18276"/>
        <n v="2303"/>
        <n v="44113"/>
        <n v="44447"/>
        <n v="25925"/>
        <n v="63332"/>
        <n v="75131"/>
        <n v="25395"/>
        <n v="54024"/>
        <n v="47493"/>
        <n v="88410"/>
        <n v="8460"/>
        <n v="35002"/>
        <n v="9850"/>
        <n v="62523"/>
        <n v="19237"/>
        <n v="20310"/>
        <n v="26919"/>
        <n v="55876"/>
        <n v="23264"/>
        <n v="8001"/>
        <n v="72353"/>
        <n v="15450"/>
        <n v="41969"/>
        <n v="34617"/>
        <n v="7589"/>
        <n v="10372"/>
        <n v="73917"/>
        <n v="20426"/>
        <n v="20519"/>
        <n v="74308"/>
        <n v="44951"/>
        <n v="26539"/>
        <n v="20177"/>
        <n v="85198"/>
        <n v="41868"/>
        <n v="21806"/>
        <n v="58879"/>
        <n v="8396"/>
        <n v="48950"/>
        <n v="10711"/>
        <n v="86213"/>
        <n v="58189"/>
        <n v="42958"/>
        <n v="11963"/>
        <n v="3387"/>
        <n v="95984"/>
        <n v="2951"/>
        <n v="26512"/>
        <n v="75264"/>
        <n v="52821"/>
        <n v="84528"/>
        <n v="98244"/>
        <n v="10571"/>
        <n v="40673"/>
        <n v="16388"/>
        <n v="71159"/>
        <n v="70568"/>
        <n v="85625"/>
        <n v="18896"/>
        <n v="22155"/>
        <n v="56666"/>
        <n v="95686"/>
        <n v="23662"/>
        <n v="37202"/>
        <n v="91616"/>
        <n v="43293"/>
        <n v="87135"/>
        <n v="13279"/>
        <n v="85762"/>
        <n v="25169"/>
        <n v="22153"/>
        <n v="86009"/>
        <n v="57559"/>
        <n v="39314"/>
        <n v="57051"/>
        <n v="48549"/>
        <n v="29630"/>
        <n v="76613"/>
        <n v="78082"/>
        <n v="80289"/>
        <n v="24446"/>
        <n v="30553"/>
        <n v="13425"/>
        <n v="27295"/>
        <n v="20505"/>
        <n v="59530"/>
        <n v="37871"/>
        <n v="65587"/>
        <n v="7893"/>
        <n v="63654"/>
        <n v="5541"/>
        <n v="76182"/>
        <n v="9785"/>
        <n v="78216"/>
        <n v="66119"/>
        <n v="82664"/>
        <n v="98856"/>
        <n v="22027"/>
        <n v="71862"/>
        <n v="82914"/>
        <n v="68303"/>
        <n v="72214"/>
        <n v="85778"/>
        <n v="31985"/>
        <n v="68370"/>
        <n v="9629"/>
        <n v="25468"/>
        <n v="20416"/>
        <n v="38454"/>
        <n v="2676"/>
        <n v="72772"/>
        <n v="96248"/>
        <n v="62507"/>
        <n v="46121"/>
        <n v="61613"/>
        <n v="17617"/>
        <n v="55673"/>
        <n v="2873"/>
        <n v="45676"/>
        <n v="47039"/>
        <n v="89820"/>
        <n v="56631"/>
        <n v="46481"/>
        <n v="72581"/>
        <n v="22864"/>
        <n v="23366"/>
        <n v="62484"/>
        <n v="96920"/>
        <n v="90610"/>
        <n v="84766"/>
        <n v="13916"/>
        <n v="54881"/>
        <n v="90815"/>
        <n v="40288"/>
        <n v="85327"/>
        <n v="50342"/>
        <n v="19256"/>
        <n v="5134"/>
        <n v="11252"/>
        <n v="52106"/>
        <n v="55168"/>
        <n v="41863"/>
        <n v="3670"/>
        <n v="64253"/>
        <n v="20206"/>
        <n v="42525"/>
        <n v="16307"/>
        <n v="21143"/>
        <n v="46876"/>
        <n v="4030"/>
        <n v="60122"/>
        <n v="51566"/>
        <n v="947"/>
        <n v="53883"/>
        <n v="3717"/>
        <n v="88566"/>
        <n v="7009"/>
        <n v="54294"/>
        <n v="69953"/>
        <n v="58452"/>
        <n v="63921"/>
        <n v="98887"/>
        <n v="95911"/>
        <n v="88248"/>
        <n v="13432"/>
        <n v="10381"/>
        <n v="73962"/>
        <n v="91386"/>
        <n v="42998"/>
        <n v="26478"/>
        <n v="74280"/>
        <n v="37369"/>
        <n v="84226"/>
        <n v="71142"/>
        <n v="66503"/>
        <n v="97723"/>
        <n v="2551"/>
        <n v="91655"/>
        <n v="97902"/>
        <n v="89580"/>
        <n v="33581"/>
        <n v="79302"/>
        <n v="25750"/>
        <n v="34280"/>
        <n v="9149"/>
        <n v="29279"/>
        <n v="75620"/>
        <n v="98048"/>
        <n v="2030"/>
        <n v="53879"/>
        <n v="83457"/>
        <n v="43902"/>
        <n v="3267"/>
        <n v="14413"/>
        <n v="20491"/>
        <n v="52417"/>
        <n v="21526"/>
        <n v="76707"/>
        <n v="8601"/>
        <n v="70954"/>
        <n v="80769"/>
        <n v="60925"/>
        <n v="22630"/>
        <n v="9914"/>
        <n v="56640"/>
        <n v="49226"/>
        <n v="86484"/>
        <n v="17383"/>
        <n v="13572"/>
        <n v="95422"/>
        <n v="52488"/>
        <n v="87278"/>
        <n v="68616"/>
        <n v="78084"/>
        <n v="99870"/>
        <n v="21618"/>
        <n v="26156"/>
        <n v="32888"/>
        <n v="48589"/>
        <n v="75779"/>
        <n v="2039"/>
        <n v="15791"/>
        <n v="30722"/>
        <n v="90913"/>
        <n v="76609"/>
        <n v="4129"/>
        <n v="35990"/>
        <n v="56233"/>
        <n v="53374"/>
        <n v="32811"/>
        <n v="96864"/>
        <n v="31163"/>
        <n v="28107"/>
        <n v="93941"/>
        <n v="6280"/>
        <n v="49921"/>
        <n v="92997"/>
        <n v="46263"/>
        <n v="46185"/>
        <n v="42891"/>
        <n v="60902"/>
        <n v="31713"/>
        <n v="90321"/>
        <n v="23344"/>
        <n v="31210"/>
        <n v="8506"/>
        <n v="73200"/>
        <n v="86157"/>
        <n v="65364"/>
        <n v="87892"/>
        <n v="89005"/>
        <n v="92417"/>
        <n v="80708"/>
        <n v="39313"/>
        <n v="6155"/>
        <n v="31456"/>
        <n v="5131"/>
        <n v="88334"/>
        <n v="69752"/>
        <n v="83165"/>
        <n v="22223"/>
        <n v="21572"/>
        <n v="84693"/>
        <n v="36014"/>
        <n v="49106"/>
        <n v="14055"/>
        <n v="25997"/>
        <n v="17917"/>
        <n v="57159"/>
        <n v="45346"/>
        <n v="25876"/>
        <n v="10291"/>
        <n v="42662"/>
        <n v="19715"/>
        <n v="62399"/>
        <n v="97583"/>
        <n v="86158"/>
        <n v="18138"/>
        <n v="63555"/>
        <n v="12773"/>
        <n v="68314"/>
        <n v="52046"/>
        <n v="79941"/>
        <n v="62003"/>
        <n v="16748"/>
        <n v="32133"/>
        <n v="25619"/>
        <n v="9387"/>
        <n v="97856"/>
        <n v="37858"/>
        <n v="30919"/>
        <n v="74060"/>
        <n v="46965"/>
        <n v="66829"/>
        <n v="47341"/>
        <n v="50283"/>
        <n v="77010"/>
        <n v="70764"/>
        <n v="80422"/>
        <n v="60483"/>
        <n v="17768"/>
        <n v="29888"/>
        <n v="34156"/>
        <n v="6596"/>
        <n v="71672"/>
        <n v="41046"/>
        <n v="50201"/>
        <n v="24881"/>
        <n v="52733"/>
        <n v="22801"/>
        <n v="5220"/>
        <n v="9873"/>
        <n v="65601"/>
        <n v="69873"/>
        <n v="81401"/>
        <n v="3460"/>
        <n v="26139"/>
        <n v="5713"/>
        <n v="68288"/>
        <n v="12483"/>
        <n v="1530"/>
        <n v="31344"/>
        <n v="76484"/>
        <n v="77598"/>
        <n v="42660"/>
        <n v="14679"/>
        <n v="40914"/>
        <n v="77179"/>
        <n v="66292"/>
        <n v="94723"/>
        <n v="53810"/>
        <n v="41650"/>
        <n v="45962"/>
        <n v="7713"/>
        <n v="13917"/>
        <n v="5301"/>
        <n v="49773"/>
        <n v="63345"/>
        <n v="78640"/>
        <n v="26577"/>
        <n v="97126"/>
        <n v="13328"/>
        <n v="62336"/>
        <n v="27381"/>
        <n v="64935"/>
        <n v="96894"/>
        <n v="91499"/>
        <n v="22053"/>
        <n v="24003"/>
        <n v="30376"/>
        <n v="2677"/>
        <n v="32182"/>
        <n v="48287"/>
        <n v="13692"/>
        <n v="86063"/>
        <n v="63796"/>
        <n v="2760"/>
        <n v="64235"/>
        <n v="45548"/>
        <n v="36284"/>
        <n v="59737"/>
        <n v="76223"/>
        <n v="41595"/>
        <n v="65293"/>
        <n v="47237"/>
        <n v="67290"/>
        <n v="71113"/>
        <n v="58615"/>
        <n v="53296"/>
        <n v="62744"/>
        <n v="99317"/>
        <n v="29303"/>
        <n v="4422"/>
        <n v="69560"/>
        <n v="7807"/>
        <n v="54912"/>
        <n v="44245"/>
        <n v="38709"/>
        <n v="30035"/>
        <n v="9732"/>
        <n v="39611"/>
        <n v="49928"/>
        <n v="69066"/>
        <n v="69536"/>
        <n v="47076"/>
        <n v="71395"/>
        <n v="51136"/>
        <n v="61525"/>
        <n v="48759"/>
        <n v="82928"/>
        <n v="87533"/>
        <n v="1413"/>
        <n v="71057"/>
        <n v="31896"/>
        <n v="41594"/>
        <n v="84809"/>
        <n v="90983"/>
        <n v="66164"/>
        <n v="45821"/>
        <n v="19414"/>
        <n v="2008"/>
        <n v="15970"/>
        <n v="23725"/>
        <n v="21176"/>
        <n v="1660"/>
        <n v="83796"/>
        <n v="69878"/>
        <n v="38011"/>
        <n v="71668"/>
        <n v="52969"/>
        <n v="62694"/>
        <n v="34795"/>
        <n v="66150"/>
        <n v="98044"/>
        <n v="36026"/>
        <n v="34173"/>
        <n v="74590"/>
        <n v="51342"/>
        <n v="86758"/>
        <n v="24238"/>
        <n v="59280"/>
        <n v="34754"/>
        <n v="16026"/>
        <n v="99670"/>
        <n v="37876"/>
        <n v="76594"/>
        <n v="33545"/>
        <n v="47569"/>
        <n v="483"/>
        <n v="91178"/>
        <n v="87207"/>
        <n v="1792"/>
        <n v="27513"/>
        <n v="60366"/>
        <n v="44776"/>
        <n v="20828"/>
        <n v="64231"/>
        <n v="17140"/>
        <n v="22708"/>
        <n v="82818"/>
        <n v="8798"/>
        <n v="14445"/>
        <n v="24188"/>
        <n v="97869"/>
        <n v="37554"/>
        <n v="1249"/>
        <n v="87130"/>
        <n v="12288"/>
        <n v="84658"/>
        <n v="88632"/>
        <n v="51513"/>
        <n v="46785"/>
        <n v="88265"/>
        <n v="60993"/>
        <n v="6495"/>
        <n v="6868"/>
        <n v="55205"/>
        <n v="54045"/>
        <n v="77105"/>
        <n v="93463"/>
        <n v="67345"/>
        <n v="24580"/>
        <n v="48821"/>
        <n v="11795"/>
        <n v="41611"/>
        <n v="23984"/>
        <n v="70649"/>
        <n v="24389"/>
        <n v="62061"/>
        <n v="56342"/>
        <n v="41979"/>
        <n v="59646"/>
        <n v="93066"/>
        <n v="48053"/>
        <n v="78018"/>
        <n v="57018"/>
        <n v="52545"/>
        <n v="93774"/>
        <n v="31282"/>
        <n v="70620"/>
        <n v="6643"/>
        <n v="67915"/>
        <n v="89819"/>
        <n v="73846"/>
        <n v="87838"/>
        <n v="58559"/>
        <n v="99482"/>
        <n v="79360"/>
        <n v="31878"/>
        <n v="19980"/>
        <n v="81075"/>
        <n v="93519"/>
        <n v="72909"/>
        <n v="38340"/>
        <n v="36587"/>
        <n v="85414"/>
        <n v="26325"/>
        <n v="7985"/>
        <n v="34488"/>
        <n v="55572"/>
        <n v="9473"/>
        <n v="97139"/>
        <n v="14333"/>
        <n v="91950"/>
        <n v="89333"/>
        <n v="54617"/>
        <n v="92300"/>
        <n v="60803"/>
        <n v="43085"/>
        <n v="59540"/>
        <n v="93816"/>
        <n v="11822"/>
        <n v="3574"/>
        <n v="87651"/>
        <n v="58589"/>
        <n v="18330"/>
        <n v="40174"/>
        <n v="61938"/>
        <n v="73291"/>
        <n v="56317"/>
        <n v="40474"/>
        <n v="77695"/>
        <n v="66050"/>
        <n v="75664"/>
        <n v="50108"/>
        <n v="82722"/>
        <n v="83411"/>
        <n v="29965"/>
        <n v="21917"/>
        <n v="19267"/>
        <n v="73117"/>
        <n v="48321"/>
        <n v="89151"/>
        <n v="96691"/>
        <n v="22871"/>
        <n v="56705"/>
        <n v="30494"/>
        <n v="15375"/>
        <n v="73774"/>
        <n v="26769"/>
        <n v="27535"/>
        <n v="32886"/>
        <n v="89370"/>
        <n v="1519"/>
        <n v="16461"/>
        <n v="80797"/>
        <n v="64469"/>
        <n v="35644"/>
        <n v="64342"/>
        <n v="13471"/>
        <n v="83474"/>
        <n v="93815"/>
        <n v="9272"/>
        <n v="83024"/>
        <n v="32745"/>
        <n v="2770"/>
        <n v="6253"/>
        <n v="32366"/>
        <n v="4580"/>
        <n v="95220"/>
        <n v="40841"/>
        <n v="55842"/>
        <n v="20843"/>
        <n v="40544"/>
        <n v="71062"/>
        <n v="99559"/>
        <n v="2558"/>
        <n v="86124"/>
        <n v="76404"/>
        <n v="43599"/>
        <n v="37472"/>
        <n v="24354"/>
        <n v="32950"/>
        <n v="47075"/>
        <n v="37547"/>
        <n v="27549"/>
        <n v="60429"/>
        <n v="70472"/>
        <n v="87370"/>
        <n v="97871"/>
        <n v="9858"/>
        <n v="46265"/>
        <n v="62194"/>
        <n v="38860"/>
        <n v="5336"/>
        <n v="1034"/>
        <n v="52072"/>
        <n v="97107"/>
        <n v="68434"/>
        <n v="25076"/>
        <n v="92488"/>
        <n v="41615"/>
        <n v="78664"/>
        <n v="1313"/>
        <n v="42478"/>
        <n v="7167"/>
        <n v="35397"/>
        <n v="71435"/>
        <n v="43444"/>
        <n v="57545"/>
        <n v="82874"/>
        <n v="48839"/>
        <n v="5022"/>
        <n v="57087"/>
        <n v="27546"/>
        <n v="88135"/>
        <n v="97753"/>
        <n v="44766"/>
        <n v="60467"/>
        <n v="19988"/>
        <n v="69361"/>
        <n v="90680"/>
        <n v="94496"/>
        <n v="13802"/>
        <n v="33497"/>
        <n v="11221"/>
        <n v="59194"/>
        <n v="88746"/>
        <n v="61712"/>
        <n v="95598"/>
        <n v="77804"/>
        <n v="79207"/>
        <n v="52201"/>
        <n v="88314"/>
        <n v="76538"/>
        <n v="64617"/>
        <n v="6700"/>
        <n v="11658"/>
        <n v="94700"/>
        <n v="94008"/>
        <n v="58602"/>
        <n v="86217"/>
        <n v="80124"/>
        <n v="31932"/>
        <n v="5498"/>
        <n v="92186"/>
        <n v="72426"/>
        <n v="96925"/>
        <n v="43916"/>
        <n v="55993"/>
        <n v="43015"/>
        <n v="6516"/>
        <n v="57497"/>
        <n v="76844"/>
        <n v="88862"/>
        <n v="45687"/>
        <n v="53398"/>
        <n v="74990"/>
        <n v="73226"/>
        <n v="41736"/>
        <n v="25370"/>
        <n v="10450"/>
        <n v="61633"/>
        <n v="51504"/>
        <n v="61908"/>
        <n v="66983"/>
        <n v="96463"/>
        <n v="61347"/>
        <n v="38170"/>
        <n v="21756"/>
        <n v="25322"/>
        <n v="70852"/>
        <n v="71240"/>
        <n v="93429"/>
        <n v="81890"/>
        <n v="35445"/>
        <n v="15093"/>
        <n v="59250"/>
        <n v="21194"/>
        <n v="47137"/>
        <n v="81543"/>
        <n v="18345"/>
        <n v="56390"/>
        <n v="43605"/>
        <n v="52357"/>
        <n v="84108"/>
        <n v="11312"/>
        <n v="63066"/>
        <n v="69851"/>
        <n v="37559"/>
        <n v="4650"/>
        <n v="3654"/>
        <n v="97429"/>
        <n v="62504"/>
        <n v="1017"/>
        <n v="30650"/>
        <n v="2127"/>
        <n v="61462"/>
        <n v="8628"/>
        <n v="54005"/>
        <n v="91464"/>
        <n v="12248"/>
        <n v="90595"/>
        <n v="5736"/>
        <n v="68001"/>
        <n v="5056"/>
        <n v="98854"/>
        <n v="49741"/>
        <n v="32871"/>
        <n v="13095"/>
        <n v="92654"/>
        <n v="45909"/>
        <n v="67630"/>
        <n v="15135"/>
        <n v="50777"/>
        <n v="22928"/>
        <n v="39964"/>
        <n v="91523"/>
        <n v="50745"/>
        <n v="33994"/>
        <n v="64728"/>
        <n v="42367"/>
        <n v="23980"/>
        <n v="97887"/>
        <n v="39502"/>
        <n v="89823"/>
        <n v="32954"/>
        <n v="32494"/>
        <n v="10876"/>
        <n v="4943"/>
        <n v="25257"/>
        <n v="87812"/>
        <n v="69372"/>
        <n v="76659"/>
        <n v="91683"/>
        <n v="27799"/>
        <n v="12410"/>
        <n v="26825"/>
        <n v="62722"/>
        <n v="65025"/>
        <n v="150"/>
        <n v="98580"/>
        <n v="13308"/>
        <n v="30643"/>
        <n v="63602"/>
        <n v="76791"/>
        <n v="44442"/>
        <n v="92394"/>
        <n v="278"/>
        <n v="38540"/>
        <n v="53215"/>
        <n v="41728"/>
        <n v="28432"/>
        <n v="74190"/>
        <n v="52685"/>
        <n v="50471"/>
        <n v="83727"/>
        <n v="62967"/>
        <n v="43008"/>
        <n v="71042"/>
        <n v="42448"/>
        <n v="87177"/>
        <n v="97806"/>
        <n v="98460"/>
        <n v="13881"/>
        <n v="27961"/>
        <n v="38270"/>
        <n v="25734"/>
        <n v="14350"/>
        <n v="65643"/>
        <n v="8256"/>
        <n v="40538"/>
        <n v="32956"/>
        <n v="25284"/>
        <n v="54460"/>
        <n v="35518"/>
        <n v="90397"/>
        <n v="99221"/>
        <n v="95371"/>
        <n v="64811"/>
        <n v="99668"/>
        <n v="94352"/>
        <n v="80204"/>
        <n v="57093"/>
        <n v="19213"/>
        <n v="37556"/>
        <n v="18389"/>
        <n v="68465"/>
        <n v="57898"/>
        <n v="21250"/>
        <n v="45982"/>
        <n v="14884"/>
        <n v="45613"/>
        <n v="80912"/>
        <n v="7580"/>
        <n v="97863"/>
        <n v="34814"/>
        <n v="30048"/>
        <n v="5610"/>
        <n v="52842"/>
        <n v="68832"/>
        <n v="39885"/>
        <n v="65556"/>
        <n v="53391"/>
        <n v="50029"/>
        <n v="59845"/>
        <n v="55032"/>
        <n v="38403"/>
        <n v="18127"/>
        <n v="89875"/>
        <n v="66805"/>
        <n v="76987"/>
        <n v="83276"/>
        <n v="88940"/>
        <n v="50038"/>
        <n v="75807"/>
        <n v="31668"/>
        <n v="11660"/>
        <n v="82270"/>
        <n v="31316"/>
        <n v="30171"/>
        <n v="31989"/>
        <n v="55448"/>
        <n v="81193"/>
        <n v="37814"/>
        <n v="14537"/>
        <n v="37356"/>
        <n v="38327"/>
        <n v="86354"/>
        <n v="68391"/>
        <n v="99581"/>
        <n v="59258"/>
        <n v="62915"/>
        <n v="88796"/>
        <n v="88282"/>
        <n v="30701"/>
        <n v="42490"/>
        <n v="58525"/>
        <n v="60790"/>
        <n v="71739"/>
        <n v="45711"/>
        <n v="69622"/>
        <n v="10056"/>
        <n v="50551"/>
        <n v="7640"/>
        <n v="55136"/>
        <n v="98909"/>
        <n v="83331"/>
        <n v="75187"/>
        <n v="23384"/>
        <n v="99764"/>
        <n v="50716"/>
        <n v="40266"/>
        <n v="21425"/>
        <n v="9955"/>
        <n v="28659"/>
        <n v="85535"/>
        <n v="91498"/>
        <n v="30409"/>
        <n v="78887"/>
        <n v="18915"/>
        <n v="26037"/>
        <n v="13902"/>
        <n v="52748"/>
        <n v="66421"/>
        <n v="12361"/>
        <n v="65602"/>
        <n v="18765"/>
        <n v="23525"/>
        <n v="21725"/>
        <n v="92016"/>
        <n v="54122"/>
        <n v="77886"/>
        <n v="5505"/>
        <n v="35201"/>
        <n v="75164"/>
        <n v="27806"/>
        <n v="16159"/>
        <n v="91702"/>
        <n v="71691"/>
        <n v="78323"/>
        <n v="69347"/>
        <n v="58058"/>
        <n v="24439"/>
        <n v="35245"/>
        <n v="44942"/>
        <n v="87063"/>
        <n v="92000"/>
        <n v="54185"/>
        <n v="28136"/>
        <n v="69867"/>
        <n v="88450"/>
        <n v="36029"/>
        <n v="17024"/>
        <n v="79220"/>
        <n v="29911"/>
        <n v="87712"/>
        <n v="6901"/>
        <n v="13390"/>
        <n v="44745"/>
        <n v="91912"/>
        <n v="76262"/>
        <n v="71861"/>
        <n v="7485"/>
        <n v="89347"/>
        <n v="63977"/>
        <n v="93277"/>
        <n v="17820"/>
        <n v="76664"/>
        <n v="61245"/>
        <n v="86359"/>
        <n v="69297"/>
        <n v="82990"/>
        <n v="94390"/>
        <n v="2933"/>
        <n v="98707"/>
        <n v="95858"/>
        <n v="86841"/>
        <n v="58016"/>
        <n v="97176"/>
        <n v="43561"/>
        <n v="34088"/>
        <n v="36669"/>
        <n v="20281"/>
        <n v="31373"/>
        <n v="90127"/>
        <n v="32562"/>
        <n v="46414"/>
        <n v="22163"/>
        <n v="50276"/>
        <n v="48584"/>
        <n v="96037"/>
        <n v="71508"/>
        <n v="29894"/>
        <n v="99077"/>
        <n v="17504"/>
        <n v="25426"/>
        <n v="82034"/>
        <n v="58227"/>
        <n v="32497"/>
        <n v="92454"/>
        <n v="84849"/>
        <n v="38415"/>
        <n v="92534"/>
        <n v="18686"/>
        <n v="31686"/>
        <n v="98805"/>
        <n v="92494"/>
        <n v="9869"/>
        <n v="70009"/>
        <n v="64639"/>
        <n v="43706"/>
        <n v="48028"/>
        <n v="55982"/>
        <n v="45422"/>
        <n v="64900"/>
        <n v="89783"/>
        <n v="76077"/>
        <n v="30102"/>
        <n v="47713"/>
        <n v="39975"/>
        <n v="56989"/>
        <n v="6623"/>
        <n v="23157"/>
        <n v="71125"/>
        <n v="91073"/>
        <n v="91042"/>
        <n v="19590"/>
        <n v="12282"/>
        <n v="49240"/>
        <n v="86599"/>
        <n v="68256"/>
        <n v="40227"/>
        <n v="45105"/>
        <n v="38392"/>
        <n v="93072"/>
        <n v="1980"/>
        <n v="12855"/>
        <n v="55198"/>
        <n v="68959"/>
        <n v="74398"/>
        <n v="44671"/>
        <n v="44350"/>
        <n v="81588"/>
        <n v="3472"/>
        <n v="70593"/>
        <n v="59334"/>
        <n v="118"/>
        <n v="81211"/>
        <n v="45561"/>
        <n v="7557"/>
        <n v="72309"/>
        <n v="10307"/>
        <n v="98250"/>
        <n v="26597"/>
        <n v="90605"/>
        <n v="99824"/>
        <n v="86989"/>
        <n v="19752"/>
        <n v="73744"/>
        <n v="25966"/>
        <n v="38413"/>
        <n v="71230"/>
        <n v="55891"/>
        <n v="36063"/>
        <n v="79573"/>
        <n v="48073"/>
        <n v="10083"/>
        <n v="74263"/>
        <n v="91595"/>
        <n v="52024"/>
        <n v="64763"/>
        <n v="24777"/>
        <n v="83896"/>
        <n v="5208"/>
        <n v="75310"/>
        <n v="1508"/>
        <n v="65153"/>
        <n v="51696"/>
        <n v="17292"/>
        <n v="44352"/>
        <n v="40541"/>
        <n v="15488"/>
        <n v="54637"/>
        <n v="72865"/>
        <n v="15893"/>
        <n v="82484"/>
        <n v="64351"/>
        <n v="89276"/>
        <n v="12572"/>
        <n v="17575"/>
        <n v="74898"/>
        <n v="62517"/>
        <n v="77074"/>
        <n v="52940"/>
        <n v="76065"/>
        <n v="16950"/>
        <n v="94800"/>
        <n v="44055"/>
        <n v="8929"/>
        <n v="34457"/>
        <n v="7010"/>
        <n v="75733"/>
        <n v="90634"/>
        <n v="16734"/>
        <n v="41321"/>
        <n v="95868"/>
        <n v="50182"/>
        <n v="77941"/>
        <n v="42222"/>
        <n v="15785"/>
        <n v="57120"/>
        <n v="22285"/>
        <n v="71294"/>
        <n v="16466"/>
        <n v="60810"/>
        <n v="46822"/>
        <n v="51360"/>
        <n v="60848"/>
        <n v="82361"/>
        <n v="73399"/>
        <n v="36967"/>
        <n v="68993"/>
        <n v="95273"/>
        <n v="5184"/>
        <n v="75757"/>
        <n v="27721"/>
        <n v="80910"/>
        <n v="82833"/>
        <n v="89210"/>
        <n v="51079"/>
        <n v="41996"/>
        <n v="24711"/>
        <n v="44639"/>
        <n v="19841"/>
        <n v="80820"/>
        <n v="1891"/>
        <n v="84878"/>
        <n v="23555"/>
        <n v="9539"/>
        <n v="3676"/>
        <n v="14747"/>
        <n v="98210"/>
        <n v="4335"/>
        <n v="62120"/>
        <n v="57663"/>
        <n v="76314"/>
        <n v="2548"/>
        <n v="16744"/>
        <n v="30200"/>
        <n v="62374"/>
        <n v="36484"/>
        <n v="37634"/>
        <n v="84463"/>
        <n v="26611"/>
        <n v="53253"/>
        <n v="1783"/>
        <n v="63472"/>
        <n v="50559"/>
        <n v="17051"/>
        <n v="48816"/>
        <n v="32022"/>
        <n v="18518"/>
        <n v="30487"/>
        <n v="73672"/>
        <n v="22658"/>
        <n v="85893"/>
        <n v="75030"/>
        <n v="1103"/>
        <n v="70963"/>
        <n v="64874"/>
        <n v="25113"/>
        <n v="71510"/>
        <n v="8714"/>
        <n v="93624"/>
        <n v="33873"/>
        <n v="24174"/>
        <n v="1921"/>
        <n v="51631"/>
        <n v="17847"/>
        <n v="35586"/>
        <n v="5687"/>
        <n v="67535"/>
        <n v="91841"/>
        <n v="51936"/>
        <n v="19193"/>
        <n v="73841"/>
        <n v="77496"/>
        <n v="42777"/>
        <n v="26240"/>
        <n v="41189"/>
        <n v="92664"/>
        <n v="64547"/>
        <n v="9420"/>
        <n v="16237"/>
        <n v="27221"/>
        <n v="55759"/>
        <n v="63015"/>
        <n v="47870"/>
        <n v="7672"/>
        <n v="10272"/>
        <n v="84501"/>
        <n v="72773"/>
        <n v="77174"/>
        <n v="70090"/>
        <n v="17657"/>
        <n v="71048"/>
        <n v="28126"/>
        <n v="45308"/>
        <n v="79979"/>
        <n v="45793"/>
        <n v="81235"/>
        <n v="77443"/>
        <n v="70483"/>
        <n v="4573"/>
        <n v="21980"/>
        <n v="56761"/>
        <n v="1725"/>
        <n v="55246"/>
        <n v="38416"/>
        <n v="17210"/>
        <n v="96966"/>
        <n v="4611"/>
        <n v="66816"/>
        <n v="77424"/>
        <n v="66664"/>
        <n v="36973"/>
        <n v="59328"/>
        <n v="80072"/>
        <n v="44148"/>
        <n v="47877"/>
        <n v="48903"/>
        <n v="93890"/>
        <n v="16740"/>
        <n v="29338"/>
        <n v="38420"/>
        <n v="68526"/>
        <n v="62765"/>
        <n v="41972"/>
        <n v="56404"/>
        <n v="86767"/>
        <n v="78336"/>
        <n v="10108"/>
        <n v="28004"/>
        <n v="39601"/>
        <n v="87377"/>
        <n v="4079"/>
        <n v="99896"/>
        <n v="6521"/>
        <n v="68375"/>
        <n v="83960"/>
        <n v="39780"/>
        <n v="90843"/>
        <n v="7831"/>
        <n v="67383"/>
        <n v="72950"/>
        <n v="57654"/>
        <n v="48261"/>
        <n v="49605"/>
        <n v="14448"/>
        <n v="17049"/>
        <n v="32977"/>
        <n v="81928"/>
        <n v="10192"/>
        <n v="55301"/>
        <n v="96222"/>
        <n v="46338"/>
        <n v="68395"/>
        <n v="69986"/>
        <n v="55835"/>
        <n v="8135"/>
        <n v="43115"/>
        <n v="19111"/>
        <n v="61687"/>
        <n v="24428"/>
        <n v="5885"/>
        <n v="26146"/>
        <n v="9764"/>
        <n v="53809"/>
        <n v="48973"/>
        <n v="71865"/>
        <n v="87859"/>
        <n v="56823"/>
        <n v="17425"/>
        <n v="51199"/>
        <n v="84666"/>
        <n v="3796"/>
        <n v="87054"/>
        <n v="19339"/>
        <n v="20347"/>
        <n v="67316"/>
        <n v="21730"/>
        <n v="55377"/>
        <n v="74992"/>
        <n v="27215"/>
        <n v="81289"/>
        <n v="37775"/>
        <n v="51122"/>
        <n v="68659"/>
        <n v="49044"/>
        <n v="79378"/>
        <n v="94200"/>
        <n v="66437"/>
        <n v="88176"/>
        <n v="46849"/>
        <n v="40656"/>
        <n v="69222"/>
        <n v="1266"/>
        <n v="38798"/>
        <n v="39532"/>
        <n v="94814"/>
        <n v="81510"/>
        <n v="78969"/>
        <n v="91843"/>
        <n v="50407"/>
        <n v="85041"/>
        <n v="82305"/>
        <n v="39493"/>
        <n v="54880"/>
        <n v="65502"/>
        <n v="70016"/>
        <n v="93120"/>
        <n v="85130"/>
        <n v="7430"/>
        <n v="37612"/>
        <n v="74935"/>
        <n v="19458"/>
        <n v="45429"/>
        <n v="14115"/>
        <n v="9517"/>
        <n v="99185"/>
        <n v="13283"/>
        <n v="41216"/>
        <n v="29903"/>
        <n v="40551"/>
        <n v="80892"/>
        <n v="66651"/>
        <n v="14922"/>
        <n v="70372"/>
        <n v="32175"/>
        <n v="46459"/>
        <n v="56637"/>
        <n v="55282"/>
        <n v="29016"/>
        <n v="42972"/>
        <n v="21661"/>
        <n v="19334"/>
        <n v="87068"/>
        <n v="30615"/>
        <n v="52872"/>
        <n v="15259"/>
        <n v="36428"/>
        <n v="94245"/>
        <n v="55052"/>
        <n v="78590"/>
        <n v="41010"/>
        <n v="79766"/>
        <n v="54832"/>
        <n v="40904"/>
        <n v="57685"/>
        <n v="83036"/>
        <n v="84107"/>
        <n v="38615"/>
        <n v="22260"/>
        <n v="38795"/>
        <n v="74607"/>
        <n v="30358"/>
        <n v="82023"/>
        <n v="14298"/>
        <n v="37626"/>
        <n v="86053"/>
        <n v="22322"/>
        <n v="43612"/>
        <n v="87887"/>
        <n v="74637"/>
        <n v="33032"/>
        <n v="16564"/>
        <n v="37440"/>
        <n v="43003"/>
        <n v="53298"/>
        <n v="88075"/>
        <n v="64116"/>
        <n v="47229"/>
        <n v="71793"/>
        <n v="80686"/>
        <n v="29663"/>
        <n v="19810"/>
        <n v="90214"/>
        <n v="18220"/>
        <n v="13859"/>
        <n v="79700"/>
        <n v="44188"/>
        <n v="30343"/>
        <n v="69554"/>
        <n v="32455"/>
        <n v="60725"/>
        <n v="27344"/>
        <n v="31296"/>
        <n v="77336"/>
        <n v="17358"/>
        <n v="960"/>
        <n v="363"/>
        <n v="94751"/>
        <n v="20508"/>
        <n v="73796"/>
        <n v="48866"/>
        <n v="50769"/>
        <n v="99260"/>
        <n v="21271"/>
        <n v="2450"/>
        <n v="24367"/>
        <n v="30882"/>
        <n v="6836"/>
        <n v="4102"/>
        <n v="28041"/>
        <n v="86337"/>
        <n v="71144"/>
        <n v="30225"/>
        <n v="6067"/>
        <n v="62417"/>
        <n v="2011"/>
        <n v="34614"/>
        <n v="57679"/>
        <n v="47438"/>
        <n v="22936"/>
        <n v="5831"/>
        <n v="55072"/>
        <n v="1011"/>
        <n v="16081"/>
        <n v="94899"/>
        <n v="85385"/>
        <n v="94983"/>
        <n v="73008"/>
        <n v="91506"/>
        <n v="29521"/>
        <n v="39581"/>
        <n v="64061"/>
        <n v="3872"/>
        <n v="87889"/>
        <n v="55716"/>
        <n v="77257"/>
        <n v="54984"/>
        <n v="23290"/>
        <n v="31880"/>
        <n v="7081"/>
        <n v="27440"/>
        <n v="69799"/>
        <n v="48641"/>
        <n v="1145"/>
        <n v="31264"/>
        <n v="48794"/>
        <n v="78659"/>
        <n v="17446"/>
        <n v="93319"/>
        <n v="8060"/>
        <n v="39111"/>
        <n v="48732"/>
        <n v="13290"/>
        <n v="3154"/>
        <n v="805"/>
        <n v="17323"/>
        <n v="92318"/>
        <n v="32570"/>
        <n v="79860"/>
        <n v="62942"/>
        <n v="74335"/>
        <n v="6054"/>
        <n v="70854"/>
        <n v="92051"/>
        <n v="95886"/>
        <n v="78639"/>
        <n v="69943"/>
        <n v="66552"/>
        <n v="63188"/>
        <n v="63629"/>
        <n v="17642"/>
        <n v="98089"/>
        <n v="12972"/>
        <n v="74062"/>
        <n v="38075"/>
        <n v="73711"/>
        <n v="20693"/>
        <n v="3901"/>
        <n v="21072"/>
        <n v="87657"/>
        <n v="80042"/>
        <n v="39390"/>
        <n v="76297"/>
        <n v="25342"/>
        <n v="10395"/>
        <n v="81705"/>
        <n v="36817"/>
        <n v="13997"/>
        <n v="21646"/>
        <n v="62729"/>
        <n v="97185"/>
        <n v="62636"/>
        <n v="58594"/>
        <n v="65163"/>
        <n v="63339"/>
        <n v="34616"/>
        <n v="59610"/>
        <n v="64246"/>
        <n v="80100"/>
        <n v="25302"/>
        <n v="97374"/>
        <n v="29114"/>
        <n v="41324"/>
        <n v="37828"/>
        <n v="11132"/>
        <n v="96549"/>
        <n v="45826"/>
        <n v="27866"/>
        <n v="42807"/>
        <n v="58762"/>
        <n v="15395"/>
        <n v="47003"/>
        <n v="37841"/>
        <n v="10233"/>
        <n v="59259"/>
        <n v="72864"/>
        <n v="52779"/>
        <n v="93325"/>
        <n v="70923"/>
        <n v="4645"/>
        <n v="78556"/>
        <n v="41135"/>
        <n v="12754"/>
        <n v="32662"/>
        <n v="77642"/>
        <n v="56957"/>
        <n v="49116"/>
        <n v="62871"/>
        <n v="7915"/>
        <n v="48510"/>
        <n v="2208"/>
        <n v="81938"/>
        <n v="39184"/>
        <n v="89520"/>
        <n v="52615"/>
        <n v="51319"/>
        <n v="98467"/>
        <n v="29953"/>
        <n v="65159"/>
        <n v="67801"/>
        <n v="94626"/>
        <n v="48694"/>
        <n v="4315"/>
        <n v="80012"/>
        <n v="44403"/>
        <n v="76116"/>
        <n v="60600"/>
        <n v="30425"/>
        <n v="13204"/>
        <n v="6244"/>
        <n v="15097"/>
        <n v="81246"/>
        <n v="93651"/>
        <n v="69538"/>
        <n v="20496"/>
        <n v="4418"/>
        <n v="50720"/>
        <n v="70333"/>
        <n v="40748"/>
        <n v="86278"/>
        <n v="24070"/>
        <n v="30686"/>
        <n v="20715"/>
        <n v="24948"/>
        <n v="14060"/>
        <n v="6108"/>
        <n v="26966"/>
        <n v="12728"/>
        <n v="54257"/>
        <n v="32105"/>
        <n v="30226"/>
        <n v="37809"/>
        <n v="1480"/>
        <n v="35068"/>
        <n v="20699"/>
        <n v="67816"/>
        <n v="86391"/>
        <n v="87701"/>
        <n v="62902"/>
        <n v="75047"/>
        <n v="2842"/>
        <n v="40755"/>
        <n v="46974"/>
        <n v="33984"/>
        <n v="62746"/>
        <n v="23622"/>
        <n v="30937"/>
        <n v="70301"/>
        <n v="80435"/>
        <n v="41970"/>
        <n v="54852"/>
        <n v="53509"/>
        <n v="3819"/>
        <n v="24575"/>
        <n v="55017"/>
        <n v="89732"/>
        <n v="93222"/>
        <n v="7493"/>
        <n v="30975"/>
        <n v="91530"/>
        <n v="99357"/>
        <n v="81446"/>
        <n v="80219"/>
        <n v="97415"/>
        <n v="74648"/>
        <n v="49759"/>
        <n v="72080"/>
        <n v="64513"/>
        <n v="62370"/>
        <n v="72466"/>
        <n v="25117"/>
        <n v="46653"/>
        <n v="67235"/>
        <n v="99543"/>
        <n v="33198"/>
        <n v="87125"/>
        <n v="30213"/>
        <n v="14393"/>
        <n v="75263"/>
        <n v="40560"/>
        <n v="19812"/>
        <n v="78184"/>
        <n v="24988"/>
        <n v="93550"/>
        <n v="43955"/>
        <n v="33611"/>
        <n v="23200"/>
        <n v="44223"/>
        <n v="66612"/>
        <n v="89591"/>
        <n v="76831"/>
        <n v="35265"/>
        <n v="15675"/>
        <n v="36537"/>
        <n v="24494"/>
        <n v="72603"/>
        <n v="56071"/>
        <n v="86283"/>
        <n v="20886"/>
        <n v="3168"/>
        <n v="20389"/>
        <n v="42548"/>
        <n v="31495"/>
        <n v="73165"/>
        <n v="56126"/>
        <n v="8906"/>
        <n v="12084"/>
        <n v="32628"/>
        <n v="15692"/>
        <n v="80901"/>
        <n v="9765"/>
        <n v="15626"/>
        <n v="20836"/>
        <n v="48418"/>
        <n v="7671"/>
        <n v="64902"/>
        <n v="4808"/>
        <n v="8741"/>
        <n v="14130"/>
        <n v="65213"/>
        <n v="41658"/>
        <n v="15854"/>
        <n v="69744"/>
        <n v="12185"/>
        <n v="82872"/>
        <n v="49926"/>
        <n v="61216"/>
        <n v="45604"/>
        <n v="16995"/>
        <n v="88923"/>
        <n v="98378"/>
        <n v="8859"/>
        <n v="26003"/>
        <n v="32466"/>
        <n v="91573"/>
        <n v="76712"/>
        <n v="83604"/>
        <n v="47830"/>
        <n v="1046"/>
        <n v="63516"/>
        <n v="20356"/>
        <n v="40847"/>
        <n v="12957"/>
        <n v="93908"/>
        <n v="29046"/>
        <n v="10941"/>
        <n v="58805"/>
        <n v="73721"/>
        <n v="75163"/>
        <n v="65803"/>
        <n v="22599"/>
        <n v="23208"/>
        <n v="75924"/>
        <n v="11445"/>
        <n v="28958"/>
        <n v="96148"/>
        <n v="94328"/>
        <n v="94044"/>
        <n v="72717"/>
        <n v="35293"/>
        <n v="70622"/>
        <n v="11934"/>
        <n v="8636"/>
        <n v="82434"/>
        <n v="85263"/>
        <n v="91"/>
        <n v="7726"/>
        <n v="60440"/>
        <n v="32388"/>
        <n v="2782"/>
        <n v="79443"/>
        <n v="40753"/>
        <n v="58153"/>
        <n v="18767"/>
        <n v="66541"/>
        <n v="9080"/>
        <n v="74512"/>
        <n v="35087"/>
        <n v="66232"/>
        <n v="18762"/>
        <n v="33850"/>
        <n v="44863"/>
        <n v="1116"/>
        <n v="99856"/>
        <n v="61270"/>
        <n v="44852"/>
        <n v="12279"/>
        <n v="47351"/>
        <n v="86790"/>
        <n v="55115"/>
        <n v="20401"/>
        <n v="38018"/>
        <n v="63158"/>
        <n v="12831"/>
        <n v="22631"/>
        <n v="55511"/>
        <n v="28768"/>
        <n v="58128"/>
        <n v="87957"/>
        <n v="27705"/>
        <n v="18736"/>
        <n v="49339"/>
        <n v="74949"/>
        <n v="25514"/>
        <n v="30913"/>
        <n v="71552"/>
        <n v="73537"/>
        <n v="69480"/>
        <n v="46636"/>
        <n v="30378"/>
        <n v="88413"/>
        <n v="82947"/>
        <n v="32039"/>
        <n v="39295"/>
        <n v="46668"/>
        <n v="18934"/>
        <n v="81496"/>
        <n v="1437"/>
        <n v="56638"/>
        <n v="49433"/>
        <n v="3531"/>
        <n v="82889"/>
        <n v="52305"/>
        <n v="74007"/>
        <n v="96411"/>
        <n v="11184"/>
        <n v="70619"/>
        <n v="9097"/>
        <n v="78621"/>
        <n v="78711"/>
        <n v="77842"/>
        <n v="235"/>
        <n v="89215"/>
        <n v="10782"/>
        <n v="37765"/>
        <n v="24830"/>
        <n v="74514"/>
        <n v="24883"/>
        <n v="32222"/>
        <n v="69595"/>
        <n v="56188"/>
        <n v="63855"/>
        <n v="22642"/>
        <n v="99914"/>
        <n v="34496"/>
        <n v="66738"/>
        <n v="52469"/>
        <n v="42749"/>
        <n v="10523"/>
        <n v="45661"/>
        <n v="4913"/>
        <n v="98045"/>
        <n v="7432"/>
        <n v="36533"/>
        <n v="59795"/>
        <n v="2742"/>
        <n v="51718"/>
        <n v="46891"/>
        <n v="99484"/>
        <n v="41479"/>
        <n v="38235"/>
        <n v="50356"/>
        <n v="41706"/>
        <n v="3915"/>
        <n v="6675"/>
        <n v="19231"/>
        <n v="13950"/>
        <n v="33093"/>
        <n v="38571"/>
        <n v="8531"/>
        <n v="89759"/>
        <n v="293"/>
        <n v="12028"/>
        <n v="27680"/>
        <n v="69776"/>
        <n v="45183"/>
        <n v="76945"/>
        <n v="87219"/>
        <n v="28890"/>
        <n v="69171"/>
        <n v="96279"/>
        <n v="22387"/>
        <n v="34409"/>
        <n v="48749"/>
        <n v="2788"/>
        <n v="55373"/>
        <n v="90938"/>
        <n v="2007"/>
        <n v="17086"/>
        <n v="46921"/>
        <n v="53550"/>
        <n v="241"/>
        <n v="75391"/>
        <n v="18019"/>
        <n v="76885"/>
        <n v="49933"/>
        <n v="98600"/>
        <n v="54789"/>
        <n v="55975"/>
        <n v="96168"/>
        <n v="80088"/>
        <n v="30217"/>
        <n v="94939"/>
        <n v="8271"/>
        <n v="66506"/>
        <n v="39898"/>
        <n v="51231"/>
        <n v="93535"/>
        <n v="42736"/>
        <n v="40407"/>
        <n v="44412"/>
        <n v="14546"/>
        <n v="80373"/>
        <n v="29035"/>
        <n v="40419"/>
        <n v="81869"/>
        <n v="61495"/>
        <n v="76851"/>
        <n v="87619"/>
        <n v="40176"/>
        <n v="45581"/>
        <n v="54155"/>
        <n v="7832"/>
        <n v="33303"/>
        <n v="10737"/>
        <n v="14855"/>
        <n v="67176"/>
        <n v="64133"/>
        <n v="66482"/>
        <n v="52703"/>
        <n v="90730"/>
        <n v="27020"/>
        <n v="17957"/>
        <n v="19035"/>
        <n v="56977"/>
        <n v="11322"/>
        <n v="41704"/>
        <n v="72849"/>
        <n v="92397"/>
        <n v="27804"/>
        <n v="38728"/>
        <n v="34890"/>
        <n v="61926"/>
        <n v="7764"/>
        <n v="66144"/>
        <n v="92811"/>
        <n v="49734"/>
        <n v="5448"/>
        <n v="21156"/>
        <n v="73338"/>
        <n v="20432"/>
        <n v="47413"/>
        <n v="21130"/>
        <n v="97848"/>
        <n v="90835"/>
        <n v="82332"/>
        <n v="26152"/>
        <n v="92573"/>
        <n v="12398"/>
        <n v="86582"/>
        <n v="33125"/>
        <n v="98523"/>
        <n v="93261"/>
        <n v="68291"/>
        <n v="67570"/>
        <n v="19770"/>
        <n v="67298"/>
        <n v="36764"/>
        <n v="86298"/>
        <n v="84494"/>
        <n v="93478"/>
        <n v="35131"/>
        <n v="37228"/>
        <n v="29905"/>
        <n v="56621"/>
        <n v="30536"/>
        <n v="61023"/>
        <n v="52655"/>
        <n v="67904"/>
        <n v="66205"/>
        <n v="94266"/>
        <n v="89895"/>
        <n v="43888"/>
        <n v="43504"/>
        <n v="47426"/>
        <n v="33285"/>
        <n v="43788"/>
        <n v="56241"/>
        <n v="59434"/>
        <n v="29530"/>
        <n v="14982"/>
        <n v="68080"/>
        <n v="51509"/>
        <n v="10635"/>
        <n v="42883"/>
        <n v="4185"/>
        <n v="18119"/>
        <n v="88953"/>
        <n v="13666"/>
        <n v="3421"/>
        <n v="8958"/>
        <n v="48645"/>
        <n v="91371"/>
        <n v="43726"/>
        <n v="86624"/>
        <n v="90997"/>
        <n v="71011"/>
        <n v="96982"/>
        <n v="92457"/>
        <n v="88237"/>
        <n v="58061"/>
        <n v="34250"/>
        <n v="4975"/>
        <n v="19163"/>
        <n v="24308"/>
        <n v="83092"/>
        <n v="41586"/>
        <n v="31072"/>
        <n v="85208"/>
        <n v="38410"/>
        <n v="13377"/>
        <n v="95855"/>
        <n v="61020"/>
        <n v="69869"/>
        <n v="78345"/>
        <n v="47661"/>
        <n v="21784"/>
        <n v="42864"/>
        <n v="29469"/>
        <n v="46389"/>
        <n v="64444"/>
        <n v="19470"/>
        <n v="45856"/>
        <n v="20971"/>
        <n v="20872"/>
        <n v="64332"/>
        <n v="20467"/>
        <n v="23072"/>
        <n v="36242"/>
        <n v="73364"/>
        <n v="89163"/>
        <n v="77612"/>
        <n v="89915"/>
        <n v="91262"/>
        <n v="26824"/>
        <n v="82084"/>
        <n v="93210"/>
        <n v="45037"/>
        <n v="27115"/>
        <n v="21199"/>
        <n v="53628"/>
        <n v="91775"/>
        <n v="21033"/>
        <n v="77493"/>
        <n v="65500"/>
        <n v="27252"/>
        <n v="36672"/>
        <n v="14076"/>
        <n v="19755"/>
        <n v="28030"/>
        <n v="46834"/>
        <n v="60855"/>
        <n v="9544"/>
        <n v="10822"/>
        <n v="43443"/>
        <n v="12157"/>
        <n v="42331"/>
        <n v="15082"/>
        <n v="6770"/>
        <n v="7796"/>
        <n v="98968"/>
        <n v="41754"/>
        <n v="70002"/>
        <n v="49318"/>
        <n v="56556"/>
        <n v="81039"/>
        <n v="9178"/>
        <n v="53693"/>
        <n v="87499"/>
        <n v="20887"/>
        <n v="15822"/>
        <n v="56687"/>
        <n v="94424"/>
        <n v="8819"/>
        <n v="16262"/>
        <n v="84577"/>
        <n v="85715"/>
        <n v="89678"/>
        <n v="84627"/>
        <n v="80210"/>
        <n v="44295"/>
        <n v="24730"/>
        <n v="83438"/>
        <n v="16008"/>
        <n v="31912"/>
        <n v="3469"/>
        <n v="7111"/>
        <n v="47572"/>
        <n v="12478"/>
        <n v="25687"/>
        <n v="9598"/>
        <n v="32837"/>
        <n v="93281"/>
        <n v="53019"/>
        <n v="88682"/>
        <n v="65064"/>
        <n v="39458"/>
        <n v="72842"/>
        <n v="81398"/>
        <n v="84028"/>
        <n v="18105"/>
        <n v="12803"/>
        <n v="51493"/>
        <n v="65112"/>
        <n v="60551"/>
        <n v="36839"/>
        <n v="87684"/>
        <n v="45452"/>
        <n v="60584"/>
        <n v="9831"/>
        <n v="11618"/>
        <n v="53282"/>
        <n v="89162"/>
        <n v="93069"/>
        <n v="14394"/>
        <n v="93482"/>
        <n v="19299"/>
        <n v="85169"/>
        <n v="65724"/>
        <n v="24245"/>
        <n v="21995"/>
        <n v="44699"/>
        <n v="34576"/>
        <n v="77214"/>
        <n v="69613"/>
        <n v="72681"/>
        <n v="5140"/>
        <n v="82245"/>
        <n v="89107"/>
        <n v="78355"/>
        <n v="90579"/>
        <n v="74494"/>
        <n v="86296"/>
        <n v="19015"/>
        <n v="89726"/>
        <n v="71778"/>
        <n v="45620"/>
        <n v="17074"/>
        <n v="74631"/>
        <n v="63170"/>
        <n v="17311"/>
        <n v="6211"/>
        <n v="77968"/>
        <n v="79767"/>
        <n v="35580"/>
        <n v="5394"/>
        <n v="43165"/>
        <n v="75135"/>
        <n v="13246"/>
        <n v="29600"/>
        <n v="90639"/>
        <n v="46918"/>
        <n v="22417"/>
        <n v="4194"/>
        <n v="27957"/>
        <n v="32144"/>
        <n v="47837"/>
        <n v="46651"/>
        <n v="61890"/>
        <n v="50744"/>
        <n v="25452"/>
        <n v="65744"/>
        <n v="9270"/>
        <n v="32973"/>
        <n v="11508"/>
        <n v="56749"/>
        <n v="57126"/>
        <n v="45831"/>
        <n v="88668"/>
        <n v="51449"/>
        <n v="55029"/>
        <n v="33599"/>
        <n v="60374"/>
        <n v="89603"/>
        <n v="49655"/>
        <n v="43336"/>
        <n v="42874"/>
        <n v="84194"/>
        <n v="94873"/>
        <n v="41344"/>
        <n v="67280"/>
        <n v="64960"/>
        <n v="82358"/>
        <n v="71486"/>
        <n v="11202"/>
        <n v="38968"/>
        <n v="10347"/>
        <n v="70366"/>
        <n v="44457"/>
        <n v="31263"/>
        <n v="20909"/>
        <n v="42743"/>
        <n v="55655"/>
        <n v="33433"/>
        <n v="21211"/>
        <n v="15094"/>
        <n v="63114"/>
        <n v="48675"/>
        <n v="64035"/>
        <n v="38547"/>
        <n v="3555"/>
        <n v="88383"/>
        <n v="1422"/>
        <n v="51974"/>
        <n v="51553"/>
        <n v="11381"/>
        <n v="65444"/>
        <n v="38115"/>
        <n v="71453"/>
        <n v="51056"/>
        <n v="59832"/>
        <n v="58711"/>
        <n v="7921"/>
        <n v="6064"/>
        <n v="61116"/>
        <n v="29688"/>
        <n v="68496"/>
        <n v="7383"/>
        <n v="93449"/>
        <n v="12132"/>
        <n v="91878"/>
        <n v="38259"/>
        <n v="26974"/>
        <n v="55963"/>
        <n v="64392"/>
        <n v="83387"/>
        <n v="21227"/>
        <n v="25408"/>
        <n v="74316"/>
        <n v="67283"/>
        <n v="58144"/>
        <n v="72577"/>
        <n v="35495"/>
        <n v="23308"/>
        <n v="42744"/>
        <n v="32492"/>
        <n v="54264"/>
        <n v="80552"/>
        <n v="60123"/>
        <n v="23854"/>
        <n v="34064"/>
        <n v="28864"/>
        <n v="1848"/>
        <n v="68488"/>
        <n v="85089"/>
        <n v="96178"/>
        <n v="54592"/>
        <n v="2945"/>
        <n v="12016"/>
        <n v="74285"/>
        <n v="2743"/>
        <n v="70540"/>
        <n v="43990"/>
        <n v="14162"/>
        <n v="84385"/>
        <n v="67273"/>
        <n v="63484"/>
        <n v="60560"/>
        <n v="53065"/>
        <n v="56567"/>
        <n v="54220"/>
        <n v="45649"/>
        <n v="44822"/>
        <n v="17805"/>
        <n v="27951"/>
        <n v="7647"/>
        <n v="19797"/>
        <n v="47561"/>
        <n v="44135"/>
        <n v="74276"/>
        <n v="59803"/>
        <n v="75202"/>
        <n v="1153"/>
        <n v="4235"/>
        <n v="56157"/>
        <n v="89121"/>
        <n v="29695"/>
        <n v="12426"/>
        <n v="16885"/>
        <n v="85649"/>
        <n v="61078"/>
        <n v="99953"/>
        <n v="98183"/>
        <n v="74224"/>
        <n v="48737"/>
        <n v="90002"/>
        <n v="38752"/>
        <n v="42838"/>
        <n v="40241"/>
        <n v="46504"/>
        <n v="52164"/>
        <n v="87020"/>
        <n v="36842"/>
        <n v="50828"/>
        <n v="56004"/>
        <n v="13115"/>
        <n v="21477"/>
        <n v="41688"/>
        <n v="78266"/>
        <n v="32341"/>
        <n v="63864"/>
        <n v="71436"/>
        <n v="75370"/>
        <n v="79553"/>
        <n v="77696"/>
        <n v="17763"/>
        <n v="22043"/>
        <n v="6265"/>
        <n v="77562"/>
        <n v="64696"/>
        <n v="78298"/>
        <n v="28407"/>
        <n v="82360"/>
        <n v="89817"/>
        <n v="76438"/>
        <n v="74912"/>
        <n v="18883"/>
        <n v="651"/>
        <n v="27088"/>
        <n v="96713"/>
        <n v="94298"/>
        <n v="40284"/>
        <n v="20133"/>
        <n v="29806"/>
        <n v="15026"/>
        <n v="64164"/>
        <n v="59103"/>
        <n v="55582"/>
        <n v="23681"/>
        <n v="7506"/>
        <n v="69154"/>
        <n v="41131"/>
        <n v="5773"/>
        <n v="22557"/>
        <n v="84395"/>
        <n v="34287"/>
        <n v="84008"/>
        <n v="78464"/>
        <n v="98158"/>
        <n v="38086"/>
        <n v="1048"/>
        <n v="75385"/>
        <n v="52047"/>
        <n v="49776"/>
        <n v="42045"/>
        <n v="83218"/>
        <n v="67884"/>
        <n v="45733"/>
        <n v="9549"/>
        <n v="4717"/>
        <n v="47390"/>
        <n v="29525"/>
        <n v="13159"/>
        <n v="76546"/>
        <n v="3510"/>
        <n v="46655"/>
        <n v="4388"/>
        <n v="48447"/>
        <n v="49177"/>
        <n v="69204"/>
        <n v="47219"/>
        <n v="42529"/>
        <n v="56963"/>
        <n v="65443"/>
        <n v="3774"/>
        <n v="71579"/>
        <n v="31918"/>
        <n v="3283"/>
        <n v="18667"/>
        <n v="10846"/>
        <n v="9903"/>
        <n v="20834"/>
        <n v="33904"/>
        <n v="65234"/>
        <n v="69616"/>
        <n v="26077"/>
        <n v="6077"/>
        <n v="63376"/>
        <n v="38210"/>
        <n v="65279"/>
        <n v="60537"/>
        <n v="19252"/>
        <n v="16195"/>
        <n v="28982"/>
        <n v="4232"/>
        <n v="63769"/>
        <n v="71530"/>
        <n v="21317"/>
        <n v="682"/>
        <n v="3797"/>
        <n v="26243"/>
        <n v="97659"/>
        <n v="42166"/>
        <n v="43246"/>
        <n v="11045"/>
        <n v="2461"/>
        <n v="78736"/>
        <n v="10986"/>
        <n v="11837"/>
        <n v="67924"/>
        <n v="61736"/>
        <n v="33214"/>
        <n v="92601"/>
        <n v="93336"/>
        <n v="96495"/>
        <n v="71462"/>
        <n v="70924"/>
        <n v="25823"/>
        <n v="92803"/>
        <n v="39419"/>
        <n v="51549"/>
        <n v="24144"/>
        <n v="87206"/>
        <n v="84370"/>
        <n v="41022"/>
        <n v="60492"/>
        <n v="46864"/>
        <n v="1454"/>
        <n v="75963"/>
        <n v="57769"/>
        <n v="43370"/>
        <n v="95843"/>
        <n v="36909"/>
        <n v="43044"/>
        <n v="53721"/>
        <n v="8916"/>
        <n v="59621"/>
        <n v="99523"/>
        <n v="31472"/>
        <n v="69451"/>
        <n v="85539"/>
        <n v="99296"/>
        <n v="5236"/>
        <n v="14103"/>
        <n v="53226"/>
        <n v="24288"/>
        <n v="13197"/>
        <n v="97642"/>
        <n v="41682"/>
        <n v="64577"/>
        <n v="10484"/>
        <n v="15444"/>
        <n v="40911"/>
        <n v="626"/>
        <n v="38730"/>
        <n v="22119"/>
        <n v="75348"/>
        <n v="87341"/>
        <n v="30216"/>
        <n v="53943"/>
        <n v="55503"/>
        <n v="68871"/>
        <n v="45863"/>
        <n v="6297"/>
        <n v="18541"/>
        <n v="61781"/>
        <n v="58840"/>
        <n v="45926"/>
        <n v="10650"/>
        <n v="92784"/>
        <n v="20324"/>
        <n v="59502"/>
        <n v="92730"/>
        <n v="24873"/>
        <n v="93044"/>
        <n v="62972"/>
        <n v="14243"/>
        <n v="46127"/>
        <n v="76718"/>
        <n v="81336"/>
        <n v="21823"/>
        <n v="82661"/>
        <n v="88124"/>
        <n v="48244"/>
        <n v="64854"/>
        <n v="64087"/>
        <n v="47398"/>
        <n v="40348"/>
        <n v="31362"/>
        <n v="57971"/>
        <n v="38070"/>
        <n v="63072"/>
        <n v="63990"/>
        <n v="87387"/>
        <n v="90986"/>
        <n v="8279"/>
        <n v="17432"/>
        <n v="51115"/>
        <n v="74034"/>
        <n v="38083"/>
        <n v="6380"/>
        <n v="66910"/>
        <n v="3299"/>
        <n v="25200"/>
        <n v="96997"/>
        <n v="17990"/>
        <n v="76642"/>
        <n v="41912"/>
        <n v="73428"/>
        <n v="84553"/>
        <n v="56521"/>
        <n v="48571"/>
        <n v="90216"/>
        <n v="54472"/>
        <n v="99021"/>
        <n v="10626"/>
        <n v="21187"/>
        <n v="21414"/>
        <n v="92070"/>
        <n v="55454"/>
        <n v="16866"/>
        <n v="69088"/>
        <n v="80488"/>
        <n v="16847"/>
        <n v="68086"/>
        <n v="45615"/>
        <n v="59894"/>
        <n v="48403"/>
        <n v="62301"/>
        <n v="51023"/>
        <n v="3927"/>
        <n v="62877"/>
        <n v="9733"/>
        <n v="90233"/>
        <n v="34602"/>
        <n v="15819"/>
        <n v="14195"/>
        <n v="54730"/>
        <n v="92853"/>
        <n v="99712"/>
        <n v="41493"/>
        <n v="18238"/>
        <n v="87296"/>
        <n v="55601"/>
        <n v="24672"/>
        <n v="31364"/>
        <n v="96399"/>
        <n v="88727"/>
        <n v="37987"/>
        <n v="36390"/>
        <n v="20655"/>
        <n v="21852"/>
        <n v="91450"/>
        <n v="48162"/>
        <n v="58501"/>
        <n v="46236"/>
        <n v="19357"/>
        <n v="31455"/>
        <n v="25142"/>
        <n v="89590"/>
        <n v="57300"/>
        <n v="78536"/>
        <n v="28682"/>
        <n v="94186"/>
        <n v="21989"/>
        <n v="58606"/>
        <n v="37429"/>
        <n v="91740"/>
        <n v="33109"/>
        <n v="99495"/>
        <n v="8585"/>
        <n v="6360"/>
        <n v="32995"/>
        <n v="98705"/>
        <n v="53015"/>
        <n v="60174"/>
        <n v="44667"/>
        <n v="40543"/>
        <n v="81217"/>
        <n v="1209"/>
        <n v="78273"/>
        <n v="94816"/>
        <n v="187"/>
        <n v="60605"/>
        <n v="46670"/>
        <n v="97938"/>
        <n v="98385"/>
        <n v="4425"/>
        <n v="72292"/>
        <n v="35143"/>
        <n v="9110"/>
        <n v="32003"/>
        <n v="67891"/>
        <n v="5896"/>
        <n v="52334"/>
        <n v="41334"/>
        <n v="27706"/>
        <n v="62017"/>
        <n v="69533"/>
        <n v="79863"/>
        <n v="431"/>
        <n v="29001"/>
        <n v="42255"/>
        <n v="73030"/>
        <n v="40580"/>
        <n v="79310"/>
        <n v="75051"/>
        <n v="47711"/>
        <n v="64461"/>
        <n v="80138"/>
        <n v="27907"/>
        <n v="46688"/>
        <n v="65473"/>
        <n v="68516"/>
        <n v="1269"/>
        <n v="9933"/>
        <n v="80538"/>
        <n v="96685"/>
        <n v="8282"/>
        <n v="86670"/>
        <n v="87851"/>
        <n v="40596"/>
        <n v="78249"/>
        <n v="65796"/>
        <n v="83779"/>
        <n v="4746"/>
        <n v="91113"/>
        <n v="19837"/>
        <n v="17793"/>
        <n v="43043"/>
        <n v="31131"/>
        <n v="25130"/>
        <n v="45808"/>
        <n v="18481"/>
        <n v="34979"/>
        <n v="38322"/>
        <n v="72373"/>
        <n v="12651"/>
        <n v="57019"/>
        <n v="52217"/>
        <n v="44975"/>
        <n v="50721"/>
        <n v="42598"/>
        <n v="45657"/>
        <n v="1958"/>
        <n v="82530"/>
        <n v="44163"/>
        <n v="80960"/>
        <n v="29973"/>
        <n v="70745"/>
        <n v="52400"/>
        <n v="87437"/>
        <n v="4523"/>
        <n v="52208"/>
        <n v="582"/>
        <n v="71622"/>
        <n v="88298"/>
        <n v="45669"/>
        <n v="45384"/>
        <n v="33695"/>
        <n v="73720"/>
        <n v="40222"/>
        <n v="34307"/>
        <n v="26820"/>
        <n v="85875"/>
        <n v="97364"/>
        <n v="39180"/>
        <n v="97504"/>
        <n v="64739"/>
        <n v="52594"/>
        <n v="43140"/>
        <n v="39834"/>
        <n v="60866"/>
        <n v="34525"/>
        <n v="24685"/>
        <n v="55156"/>
        <n v="65792"/>
        <n v="71491"/>
        <n v="79569"/>
        <n v="69461"/>
        <n v="98190"/>
        <n v="62465"/>
        <n v="44409"/>
        <n v="27446"/>
        <n v="12050"/>
        <n v="76866"/>
        <n v="52394"/>
        <n v="98875"/>
        <n v="9885"/>
        <n v="22496"/>
        <n v="37811"/>
        <n v="46373"/>
        <n v="53460"/>
        <n v="26826"/>
        <n v="98569"/>
        <n v="78440"/>
        <n v="89950"/>
        <n v="54682"/>
        <n v="84787"/>
        <n v="9100"/>
        <n v="12512"/>
        <n v="10093"/>
        <n v="45699"/>
        <n v="78247"/>
        <n v="68028"/>
        <n v="96493"/>
        <n v="45501"/>
        <n v="10349"/>
        <n v="12263"/>
        <n v="29084"/>
        <n v="20638"/>
        <n v="75760"/>
        <n v="24091"/>
        <n v="72187"/>
        <n v="10921"/>
        <n v="45902"/>
        <n v="42635"/>
        <n v="91067"/>
        <n v="82880"/>
        <n v="84625"/>
        <n v="90682"/>
        <n v="64121"/>
        <n v="35164"/>
        <n v="81159"/>
        <n v="58984"/>
        <n v="54741"/>
        <n v="16869"/>
        <n v="47796"/>
        <n v="2346"/>
        <n v="80798"/>
        <n v="85122"/>
        <n v="52795"/>
        <n v="50413"/>
        <n v="74775"/>
        <n v="94334"/>
        <n v="15486"/>
        <n v="65032"/>
        <n v="76419"/>
        <n v="70774"/>
        <n v="10646"/>
        <n v="23829"/>
        <n v="69897"/>
        <n v="9018"/>
        <n v="76710"/>
        <n v="83196"/>
        <n v="19285"/>
        <n v="94541"/>
        <n v="87760"/>
        <n v="37406"/>
        <n v="31402"/>
        <n v="41623"/>
        <n v="20018"/>
        <n v="54116"/>
        <n v="44250"/>
        <n v="99114"/>
        <n v="3988"/>
        <n v="78201"/>
        <n v="87055"/>
        <n v="99408"/>
        <n v="97214"/>
        <n v="76785"/>
        <n v="20799"/>
        <n v="66347"/>
        <n v="34462"/>
        <n v="35755"/>
        <n v="4858"/>
        <n v="97686"/>
        <n v="33807"/>
        <n v="46288"/>
        <n v="64949"/>
        <n v="68131"/>
        <n v="31287"/>
        <n v="28689"/>
        <n v="63578"/>
        <n v="30613"/>
        <n v="92446"/>
        <n v="42785"/>
        <n v="46289"/>
        <n v="43734"/>
        <n v="28862"/>
        <n v="96875"/>
        <n v="48786"/>
        <n v="33751"/>
        <n v="89340"/>
        <n v="20737"/>
        <n v="80044"/>
        <n v="7725"/>
        <n v="42084"/>
        <n v="38619"/>
        <n v="84060"/>
        <n v="82393"/>
        <n v="77813"/>
        <n v="33008"/>
        <n v="34490"/>
        <n v="7692"/>
        <n v="57901"/>
        <n v="23603"/>
        <n v="440"/>
        <n v="9427"/>
        <n v="8080"/>
        <n v="41829"/>
        <n v="76368"/>
        <n v="96964"/>
        <n v="99080"/>
        <n v="62319"/>
        <n v="53235"/>
        <n v="23123"/>
        <n v="62951"/>
        <n v="98735"/>
        <n v="11279"/>
        <n v="70813"/>
        <n v="44029"/>
        <n v="13100"/>
        <n v="76966"/>
        <n v="58253"/>
        <n v="96423"/>
        <n v="99178"/>
        <n v="72394"/>
        <n v="2870"/>
        <n v="89019"/>
        <n v="19287"/>
        <n v="91159"/>
        <n v="29545"/>
        <n v="41577"/>
        <n v="62666"/>
        <n v="81450"/>
        <n v="18377"/>
        <n v="38943"/>
        <n v="28276"/>
        <n v="53754"/>
        <n v="23167"/>
        <n v="97986"/>
        <n v="51348"/>
        <n v="61519"/>
        <n v="88760"/>
        <n v="72149"/>
        <n v="59447"/>
        <n v="79059"/>
        <n v="3143"/>
        <n v="73728"/>
        <n v="2567"/>
        <n v="74083"/>
        <n v="86752"/>
        <n v="44241"/>
        <n v="26813"/>
        <n v="23063"/>
        <n v="39324"/>
        <n v="75578"/>
        <n v="14843"/>
        <n v="30397"/>
        <n v="33218"/>
        <n v="32975"/>
        <n v="69302"/>
        <n v="30654"/>
        <n v="81946"/>
        <n v="51497"/>
        <n v="54562"/>
        <n v="40924"/>
        <n v="79528"/>
        <n v="58912"/>
        <n v="23482"/>
        <n v="76046"/>
        <n v="62567"/>
        <n v="13849"/>
        <n v="43075"/>
        <n v="8235"/>
        <n v="15059"/>
        <n v="10859"/>
        <n v="13731"/>
        <n v="94477"/>
        <n v="3101"/>
        <n v="12741"/>
        <n v="93499"/>
        <n v="14947"/>
        <n v="99582"/>
        <n v="50671"/>
        <n v="73791"/>
        <n v="8629"/>
        <n v="83291"/>
        <n v="45386"/>
        <n v="28579"/>
        <n v="85586"/>
        <n v="204"/>
        <n v="47410"/>
        <n v="95147"/>
        <n v="29567"/>
        <n v="67108"/>
        <n v="83106"/>
        <n v="76629"/>
        <n v="47623"/>
        <n v="47896"/>
        <n v="93886"/>
        <n v="29090"/>
        <n v="86756"/>
        <n v="92314"/>
        <n v="72866"/>
        <n v="22313"/>
        <n v="1756"/>
        <n v="36109"/>
        <n v="70928"/>
        <n v="9377"/>
        <n v="79186"/>
        <n v="23780"/>
        <n v="47681"/>
        <n v="59432"/>
        <n v="63653"/>
        <n v="99478"/>
        <n v="59912"/>
        <n v="73085"/>
        <n v="59904"/>
        <n v="11424"/>
        <n v="55438"/>
        <n v="40882"/>
        <n v="79930"/>
        <n v="1515"/>
        <n v="21931"/>
        <n v="25226"/>
        <n v="78161"/>
        <n v="47854"/>
        <n v="3882"/>
        <n v="93389"/>
        <n v="98766"/>
        <n v="68646"/>
        <n v="26241"/>
        <n v="54471"/>
        <n v="310"/>
        <n v="31927"/>
        <n v="32205"/>
        <n v="74222"/>
        <n v="43513"/>
        <n v="50486"/>
        <n v="2861"/>
        <n v="23610"/>
        <n v="2959"/>
        <n v="20330"/>
        <n v="92856"/>
        <n v="28665"/>
        <n v="24011"/>
        <n v="48768"/>
        <n v="34581"/>
        <n v="76165"/>
        <n v="93789"/>
        <n v="62144"/>
        <n v="56234"/>
        <n v="34879"/>
        <n v="69925"/>
        <n v="97001"/>
        <n v="20392"/>
        <n v="54911"/>
        <n v="54331"/>
        <n v="54310"/>
        <n v="86229"/>
        <n v="17811"/>
        <n v="8552"/>
        <n v="96532"/>
        <n v="42575"/>
        <n v="63710"/>
        <n v="63961"/>
        <n v="54668"/>
        <n v="83204"/>
        <n v="89677"/>
        <n v="71430"/>
        <n v="51205"/>
        <n v="58003"/>
        <n v="23024"/>
        <n v="24432"/>
        <n v="43660"/>
        <n v="62345"/>
        <n v="83186"/>
        <n v="2527"/>
        <n v="87297"/>
        <n v="62761"/>
        <n v="93784"/>
        <n v="79786"/>
        <n v="57643"/>
        <n v="36225"/>
        <n v="51258"/>
        <n v="34412"/>
        <n v="58579"/>
        <n v="14661"/>
        <n v="40733"/>
        <n v="27422"/>
        <n v="70032"/>
        <n v="89956"/>
        <n v="72045"/>
        <n v="42487"/>
        <n v="5617"/>
        <n v="4877"/>
        <n v="81620"/>
        <n v="24502"/>
        <n v="57211"/>
        <n v="3753"/>
        <n v="60981"/>
        <n v="42352"/>
        <n v="15599"/>
        <n v="76317"/>
        <n v="88275"/>
        <n v="99342"/>
        <n v="58172"/>
        <n v="3842"/>
        <n v="94096"/>
        <n v="63821"/>
        <n v="93896"/>
        <n v="39054"/>
        <n v="83122"/>
        <n v="82348"/>
        <n v="65374"/>
        <n v="57718"/>
        <n v="40987"/>
        <n v="75318"/>
        <n v="74485"/>
        <n v="68400"/>
        <n v="42507"/>
        <n v="50507"/>
        <n v="47526"/>
        <n v="63043"/>
        <n v="53592"/>
        <n v="86039"/>
        <n v="73014"/>
        <n v="98866"/>
        <n v="17307"/>
        <n v="17217"/>
        <n v="3173"/>
        <n v="97388"/>
        <n v="81016"/>
        <n v="25752"/>
        <n v="12192"/>
        <n v="58962"/>
        <n v="94380"/>
        <n v="17804"/>
        <n v="65216"/>
        <n v="90766"/>
        <n v="5495"/>
        <n v="97703"/>
        <n v="1735"/>
        <n v="79464"/>
        <n v="50252"/>
        <n v="55782"/>
        <n v="56734"/>
        <n v="74657"/>
        <n v="37365"/>
        <n v="85262"/>
        <n v="31865"/>
        <n v="33632"/>
        <n v="49015"/>
        <n v="9260"/>
        <n v="74047"/>
        <n v="27132"/>
        <n v="14033"/>
        <n v="28951"/>
        <n v="16164"/>
        <n v="90612"/>
        <n v="65479"/>
        <n v="33901"/>
        <n v="13481"/>
        <n v="71212"/>
        <n v="14406"/>
        <n v="17720"/>
        <n v="54438"/>
        <n v="64964"/>
        <n v="15145"/>
        <n v="70509"/>
        <n v="31030"/>
        <n v="28629"/>
        <n v="72526"/>
        <n v="70636"/>
        <n v="33175"/>
        <n v="99700"/>
        <n v="70644"/>
        <n v="70424"/>
        <n v="11696"/>
        <n v="44351"/>
        <n v="69525"/>
        <n v="73670"/>
        <n v="50645"/>
        <n v="80570"/>
        <n v="9874"/>
        <n v="33375"/>
        <n v="258"/>
        <n v="60771"/>
        <n v="26847"/>
        <n v="88828"/>
        <n v="58001"/>
        <n v="94846"/>
        <n v="85921"/>
        <n v="86323"/>
        <n v="45486"/>
        <n v="90287"/>
        <n v="31478"/>
        <n v="50061"/>
        <n v="80076"/>
        <n v="41874"/>
        <n v="29498"/>
        <n v="39088"/>
        <n v="75358"/>
        <n v="46854"/>
        <n v="15451"/>
        <n v="2195"/>
        <n v="92076"/>
        <n v="8545"/>
        <n v="5758"/>
        <n v="85986"/>
        <n v="47670"/>
        <n v="36199"/>
        <n v="45813"/>
        <n v="68233"/>
        <n v="40971"/>
        <n v="39947"/>
        <n v="85072"/>
        <n v="9769"/>
        <n v="25138"/>
        <n v="8109"/>
        <n v="71256"/>
        <n v="89606"/>
        <n v="44209"/>
        <n v="27475"/>
        <n v="25818"/>
        <n v="38460"/>
        <n v="90915"/>
        <n v="97057"/>
        <n v="79038"/>
        <n v="49113"/>
        <n v="17914"/>
        <n v="2727"/>
        <n v="35547"/>
        <n v="79477"/>
        <n v="59435"/>
        <n v="4901"/>
        <n v="22676"/>
        <n v="68180"/>
        <n v="13407"/>
        <n v="88312"/>
        <n v="9661"/>
        <n v="82386"/>
        <n v="66015"/>
        <n v="38722"/>
        <n v="15010"/>
        <n v="95228"/>
        <n v="96544"/>
        <n v="29331"/>
        <n v="78458"/>
        <n v="59028"/>
        <n v="11421"/>
        <n v="89671"/>
        <n v="13096"/>
        <n v="36357"/>
        <n v="13038"/>
        <n v="37812"/>
        <n v="26714"/>
        <n v="24530"/>
        <n v="37194"/>
        <n v="56675"/>
        <n v="71201"/>
        <n v="9137"/>
        <n v="82905"/>
        <n v="75996"/>
        <n v="87340"/>
        <n v="48156"/>
        <n v="53885"/>
        <n v="53682"/>
        <n v="57556"/>
        <n v="78351"/>
        <n v="29499"/>
        <n v="31086"/>
        <n v="82635"/>
        <n v="75955"/>
        <n v="75852"/>
        <n v="90207"/>
        <n v="94798"/>
        <n v="79499"/>
        <n v="6357"/>
        <n v="52986"/>
        <n v="16432"/>
        <n v="41858"/>
        <n v="49979"/>
        <n v="42444"/>
        <n v="67391"/>
        <n v="97083"/>
        <n v="72193"/>
        <n v="28919"/>
        <n v="37276"/>
        <n v="32042"/>
        <n v="38580"/>
        <n v="68704"/>
        <n v="66478"/>
        <n v="54795"/>
        <n v="76066"/>
        <n v="70382"/>
        <n v="48881"/>
        <n v="9359"/>
        <n v="97953"/>
        <n v="55000"/>
        <n v="76487"/>
        <n v="84061"/>
        <n v="54064"/>
        <n v="16805"/>
        <n v="31468"/>
        <n v="46580"/>
        <n v="99346"/>
        <n v="78768"/>
        <n v="33506"/>
        <n v="18989"/>
        <n v="40080"/>
        <n v="49335"/>
        <n v="68359"/>
        <n v="43714"/>
        <n v="70415"/>
        <n v="68479"/>
        <n v="78463"/>
        <n v="13616"/>
        <n v="71467"/>
        <n v="24836"/>
        <n v="22364"/>
        <n v="71599"/>
        <n v="82433"/>
        <n v="96553"/>
        <n v="90398"/>
        <n v="152"/>
        <n v="31076"/>
        <n v="90861"/>
        <n v="92416"/>
        <n v="11882"/>
        <n v="78338"/>
        <n v="88936"/>
        <n v="13801"/>
        <n v="93969"/>
        <n v="9277"/>
        <n v="27735"/>
        <n v="31641"/>
        <n v="99972"/>
        <n v="24449"/>
        <n v="14134"/>
        <n v="98908"/>
        <n v="28449"/>
        <n v="38314"/>
        <n v="89455"/>
        <n v="18513"/>
        <n v="68105"/>
        <n v="93137"/>
        <n v="43129"/>
        <n v="3982"/>
        <n v="89266"/>
        <n v="16409"/>
        <n v="92652"/>
        <n v="48328"/>
        <n v="80576"/>
        <n v="94546"/>
        <n v="52651"/>
        <n v="13102"/>
        <n v="93455"/>
        <n v="75382"/>
        <n v="2184"/>
        <n v="70931"/>
        <n v="36564"/>
        <n v="26727"/>
        <n v="38094"/>
        <n v="27795"/>
        <n v="94448"/>
        <n v="51603"/>
        <n v="37464"/>
        <n v="35645"/>
        <n v="59276"/>
        <n v="9328"/>
        <n v="6033"/>
        <n v="65596"/>
        <n v="9211"/>
        <n v="28915"/>
        <n v="93829"/>
        <n v="47977"/>
        <n v="76185"/>
        <n v="29013"/>
        <n v="48639"/>
        <n v="10162"/>
        <n v="44985"/>
        <n v="94208"/>
        <n v="68765"/>
        <n v="3823"/>
        <n v="13744"/>
        <n v="23287"/>
        <n v="21462"/>
        <n v="68063"/>
        <n v="91389"/>
        <n v="74147"/>
        <n v="32719"/>
        <n v="43045"/>
        <n v="81424"/>
        <n v="26680"/>
        <n v="21185"/>
        <n v="88437"/>
        <n v="24093"/>
        <n v="10858"/>
        <n v="11270"/>
        <n v="66397"/>
        <n v="65004"/>
        <n v="11865"/>
        <n v="75102"/>
        <n v="91493"/>
        <n v="42539"/>
        <n v="91327"/>
        <n v="35498"/>
        <n v="6995"/>
        <n v="82089"/>
        <n v="11615"/>
        <n v="76063"/>
        <n v="56238"/>
        <n v="39119"/>
        <n v="69581"/>
        <n v="28248"/>
        <n v="29807"/>
        <n v="17738"/>
        <n v="81680"/>
        <n v="85569"/>
        <n v="25547"/>
        <n v="94576"/>
        <n v="80626"/>
        <n v="46368"/>
        <n v="7305"/>
        <n v="29390"/>
        <n v="31228"/>
        <n v="46724"/>
        <n v="95224"/>
        <n v="43202"/>
        <n v="18188"/>
        <n v="84596"/>
        <n v="22687"/>
        <n v="98998"/>
        <n v="38155"/>
        <n v="80746"/>
        <n v="77446"/>
        <n v="28222"/>
        <n v="19248"/>
        <n v="87465"/>
        <n v="33036"/>
        <n v="75212"/>
        <n v="96191"/>
        <n v="18635"/>
        <n v="44770"/>
        <n v="42029"/>
        <n v="78597"/>
        <n v="2855"/>
        <n v="39438"/>
        <n v="33970"/>
        <n v="52678"/>
        <n v="5950"/>
        <n v="25350"/>
        <n v="89170"/>
        <n v="32151"/>
        <n v="90217"/>
        <n v="55600"/>
        <n v="40954"/>
        <n v="41699"/>
        <n v="93540"/>
        <n v="5238"/>
        <n v="88397"/>
        <n v="82061"/>
        <n v="24076"/>
        <n v="78691"/>
        <n v="59342"/>
        <n v="49456"/>
        <n v="33474"/>
        <n v="10115"/>
      </sharedItems>
    </cacheField>
    <cacheField name="Perfumería" numFmtId="164">
      <sharedItems containsSemiMixedTypes="0" containsString="0" containsNumber="1" containsInteger="1" minValue="42" maxValue="99976" count="4886">
        <n v="41160"/>
        <n v="15553"/>
        <n v="77273"/>
        <n v="71822"/>
        <n v="76314"/>
        <n v="31298"/>
        <n v="84"/>
        <n v="80900"/>
        <n v="84701"/>
        <n v="75397"/>
        <n v="29552"/>
        <n v="39271"/>
        <n v="59191"/>
        <n v="14856"/>
        <n v="73103"/>
        <n v="68931"/>
        <n v="23565"/>
        <n v="34517"/>
        <n v="14352"/>
        <n v="47285"/>
        <n v="57076"/>
        <n v="52710"/>
        <n v="93717"/>
        <n v="9169"/>
        <n v="60056"/>
        <n v="31810"/>
        <n v="45142"/>
        <n v="30376"/>
        <n v="50995"/>
        <n v="94327"/>
        <n v="92081"/>
        <n v="75981"/>
        <n v="12161"/>
        <n v="69218"/>
        <n v="61221"/>
        <n v="39082"/>
        <n v="25747"/>
        <n v="88499"/>
        <n v="69416"/>
        <n v="5171"/>
        <n v="70042"/>
        <n v="17810"/>
        <n v="47637"/>
        <n v="4821"/>
        <n v="31313"/>
        <n v="46174"/>
        <n v="25310"/>
        <n v="75568"/>
        <n v="94109"/>
        <n v="46268"/>
        <n v="34206"/>
        <n v="7674"/>
        <n v="11525"/>
        <n v="43898"/>
        <n v="3949"/>
        <n v="90823"/>
        <n v="36825"/>
        <n v="39406"/>
        <n v="23050"/>
        <n v="77065"/>
        <n v="8756"/>
        <n v="13290"/>
        <n v="81776"/>
        <n v="20499"/>
        <n v="17515"/>
        <n v="92282"/>
        <n v="13420"/>
        <n v="94368"/>
        <n v="48171"/>
        <n v="20690"/>
        <n v="1891"/>
        <n v="96251"/>
        <n v="58675"/>
        <n v="94586"/>
        <n v="6511"/>
        <n v="39784"/>
        <n v="23847"/>
        <n v="85966"/>
        <n v="61272"/>
        <n v="25024"/>
        <n v="15586"/>
        <n v="65350"/>
        <n v="75777"/>
        <n v="45477"/>
        <n v="4283"/>
        <n v="676"/>
        <n v="30745"/>
        <n v="18390"/>
        <n v="54792"/>
        <n v="43624"/>
        <n v="35344"/>
        <n v="48355"/>
        <n v="63367"/>
        <n v="76224"/>
        <n v="96286"/>
        <n v="88588"/>
        <n v="62453"/>
        <n v="43559"/>
        <n v="88459"/>
        <n v="79044"/>
        <n v="52693"/>
        <n v="50698"/>
        <n v="88"/>
        <n v="86476"/>
        <n v="30425"/>
        <n v="22113"/>
        <n v="82330"/>
        <n v="69432"/>
        <n v="35167"/>
        <n v="22067"/>
        <n v="10674"/>
        <n v="13882"/>
        <n v="86533"/>
        <n v="2584"/>
        <n v="91494"/>
        <n v="44778"/>
        <n v="80322"/>
        <n v="39620"/>
        <n v="39788"/>
        <n v="17160"/>
        <n v="50801"/>
        <n v="24846"/>
        <n v="80238"/>
        <n v="12955"/>
        <n v="5388"/>
        <n v="71148"/>
        <n v="64669"/>
        <n v="22778"/>
        <n v="96902"/>
        <n v="53965"/>
        <n v="30400"/>
        <n v="14872"/>
        <n v="3716"/>
        <n v="10043"/>
        <n v="81338"/>
        <n v="86741"/>
        <n v="84396"/>
        <n v="6930"/>
        <n v="67119"/>
        <n v="21496"/>
        <n v="50604"/>
        <n v="55021"/>
        <n v="1136"/>
        <n v="50444"/>
        <n v="71945"/>
        <n v="2408"/>
        <n v="69680"/>
        <n v="26729"/>
        <n v="32314"/>
        <n v="13704"/>
        <n v="88704"/>
        <n v="15127"/>
        <n v="93854"/>
        <n v="30855"/>
        <n v="17115"/>
        <n v="37878"/>
        <n v="49727"/>
        <n v="54159"/>
        <n v="79194"/>
        <n v="37007"/>
        <n v="19087"/>
        <n v="28349"/>
        <n v="54290"/>
        <n v="91151"/>
        <n v="27517"/>
        <n v="5515"/>
        <n v="823"/>
        <n v="97972"/>
        <n v="52448"/>
        <n v="75621"/>
        <n v="78282"/>
        <n v="34567"/>
        <n v="75633"/>
        <n v="73233"/>
        <n v="66532"/>
        <n v="48414"/>
        <n v="37890"/>
        <n v="89238"/>
        <n v="14145"/>
        <n v="48455"/>
        <n v="42708"/>
        <n v="71052"/>
        <n v="27059"/>
        <n v="77667"/>
        <n v="22782"/>
        <n v="8181"/>
        <n v="33521"/>
        <n v="11679"/>
        <n v="85407"/>
        <n v="90326"/>
        <n v="63994"/>
        <n v="63130"/>
        <n v="58923"/>
        <n v="89411"/>
        <n v="16694"/>
        <n v="1120"/>
        <n v="74517"/>
        <n v="16425"/>
        <n v="29334"/>
        <n v="95788"/>
        <n v="53655"/>
        <n v="75794"/>
        <n v="20099"/>
        <n v="20814"/>
        <n v="40154"/>
        <n v="60294"/>
        <n v="20167"/>
        <n v="36301"/>
        <n v="90065"/>
        <n v="82447"/>
        <n v="65957"/>
        <n v="61620"/>
        <n v="16198"/>
        <n v="53343"/>
        <n v="1203"/>
        <n v="77010"/>
        <n v="33879"/>
        <n v="84984"/>
        <n v="19955"/>
        <n v="40059"/>
        <n v="42439"/>
        <n v="93088"/>
        <n v="22514"/>
        <n v="6863"/>
        <n v="20638"/>
        <n v="10008"/>
        <n v="80214"/>
        <n v="55271"/>
        <n v="88543"/>
        <n v="97924"/>
        <n v="86038"/>
        <n v="44251"/>
        <n v="49549"/>
        <n v="99940"/>
        <n v="32245"/>
        <n v="68237"/>
        <n v="13559"/>
        <n v="52668"/>
        <n v="93766"/>
        <n v="99072"/>
        <n v="71584"/>
        <n v="73954"/>
        <n v="69057"/>
        <n v="22229"/>
        <n v="53940"/>
        <n v="25345"/>
        <n v="46087"/>
        <n v="38346"/>
        <n v="8452"/>
        <n v="65208"/>
        <n v="18838"/>
        <n v="59677"/>
        <n v="68592"/>
        <n v="214"/>
        <n v="26511"/>
        <n v="88457"/>
        <n v="69848"/>
        <n v="3343"/>
        <n v="35336"/>
        <n v="69402"/>
        <n v="37114"/>
        <n v="81016"/>
        <n v="4270"/>
        <n v="73397"/>
        <n v="57905"/>
        <n v="83455"/>
        <n v="65272"/>
        <n v="1380"/>
        <n v="157"/>
        <n v="54862"/>
        <n v="91503"/>
        <n v="59807"/>
        <n v="91103"/>
        <n v="33985"/>
        <n v="32121"/>
        <n v="93122"/>
        <n v="3189"/>
        <n v="52307"/>
        <n v="46217"/>
        <n v="73351"/>
        <n v="76947"/>
        <n v="43062"/>
        <n v="12843"/>
        <n v="28724"/>
        <n v="90881"/>
        <n v="52035"/>
        <n v="91516"/>
        <n v="38409"/>
        <n v="67430"/>
        <n v="96218"/>
        <n v="34789"/>
        <n v="41362"/>
        <n v="46665"/>
        <n v="44794"/>
        <n v="81745"/>
        <n v="24211"/>
        <n v="3945"/>
        <n v="87378"/>
        <n v="80763"/>
        <n v="93334"/>
        <n v="28186"/>
        <n v="82504"/>
        <n v="63540"/>
        <n v="19589"/>
        <n v="8204"/>
        <n v="76457"/>
        <n v="93609"/>
        <n v="15048"/>
        <n v="1549"/>
        <n v="40785"/>
        <n v="52599"/>
        <n v="46429"/>
        <n v="66598"/>
        <n v="38379"/>
        <n v="54633"/>
        <n v="24439"/>
        <n v="90528"/>
        <n v="26047"/>
        <n v="16391"/>
        <n v="173"/>
        <n v="15941"/>
        <n v="2562"/>
        <n v="19223"/>
        <n v="37669"/>
        <n v="36308"/>
        <n v="10934"/>
        <n v="12381"/>
        <n v="6990"/>
        <n v="87945"/>
        <n v="44230"/>
        <n v="64110"/>
        <n v="3374"/>
        <n v="79798"/>
        <n v="24043"/>
        <n v="97575"/>
        <n v="13131"/>
        <n v="76597"/>
        <n v="85116"/>
        <n v="69856"/>
        <n v="35815"/>
        <n v="84194"/>
        <n v="10918"/>
        <n v="56147"/>
        <n v="1826"/>
        <n v="89646"/>
        <n v="30369"/>
        <n v="8963"/>
        <n v="64091"/>
        <n v="71209"/>
        <n v="12008"/>
        <n v="9925"/>
        <n v="36438"/>
        <n v="98745"/>
        <n v="36314"/>
        <n v="51929"/>
        <n v="95391"/>
        <n v="76010"/>
        <n v="22919"/>
        <n v="57154"/>
        <n v="96898"/>
        <n v="6093"/>
        <n v="88702"/>
        <n v="92440"/>
        <n v="91366"/>
        <n v="8182"/>
        <n v="20699"/>
        <n v="61131"/>
        <n v="86450"/>
        <n v="56787"/>
        <n v="10801"/>
        <n v="63191"/>
        <n v="85925"/>
        <n v="9472"/>
        <n v="12936"/>
        <n v="83007"/>
        <n v="71757"/>
        <n v="77153"/>
        <n v="11100"/>
        <n v="76866"/>
        <n v="49484"/>
        <n v="25791"/>
        <n v="68430"/>
        <n v="58338"/>
        <n v="4067"/>
        <n v="3014"/>
        <n v="74746"/>
        <n v="49607"/>
        <n v="42188"/>
        <n v="69671"/>
        <n v="53172"/>
        <n v="52431"/>
        <n v="22644"/>
        <n v="84561"/>
        <n v="65181"/>
        <n v="18478"/>
        <n v="44454"/>
        <n v="20378"/>
        <n v="90713"/>
        <n v="50296"/>
        <n v="71661"/>
        <n v="65580"/>
        <n v="39852"/>
        <n v="73631"/>
        <n v="77284"/>
        <n v="72096"/>
        <n v="60772"/>
        <n v="12334"/>
        <n v="90645"/>
        <n v="4709"/>
        <n v="38090"/>
        <n v="72285"/>
        <n v="3706"/>
        <n v="5752"/>
        <n v="52196"/>
        <n v="16272"/>
        <n v="58898"/>
        <n v="17430"/>
        <n v="46979"/>
        <n v="99673"/>
        <n v="94524"/>
        <n v="2770"/>
        <n v="99224"/>
        <n v="36569"/>
        <n v="34959"/>
        <n v="4672"/>
        <n v="65669"/>
        <n v="41548"/>
        <n v="75665"/>
        <n v="67041"/>
        <n v="50498"/>
        <n v="50826"/>
        <n v="68182"/>
        <n v="30124"/>
        <n v="3911"/>
        <n v="15541"/>
        <n v="34035"/>
        <n v="16329"/>
        <n v="10759"/>
        <n v="63525"/>
        <n v="35963"/>
        <n v="45096"/>
        <n v="6584"/>
        <n v="37827"/>
        <n v="360"/>
        <n v="28369"/>
        <n v="59414"/>
        <n v="35360"/>
        <n v="49667"/>
        <n v="67122"/>
        <n v="97346"/>
        <n v="14457"/>
        <n v="22763"/>
        <n v="43289"/>
        <n v="12801"/>
        <n v="84048"/>
        <n v="33360"/>
        <n v="79182"/>
        <n v="58306"/>
        <n v="10376"/>
        <n v="87150"/>
        <n v="43369"/>
        <n v="65151"/>
        <n v="45481"/>
        <n v="73399"/>
        <n v="41951"/>
        <n v="54716"/>
        <n v="642"/>
        <n v="86551"/>
        <n v="55075"/>
        <n v="51299"/>
        <n v="26772"/>
        <n v="20861"/>
        <n v="45935"/>
        <n v="65579"/>
        <n v="42430"/>
        <n v="17723"/>
        <n v="73267"/>
        <n v="77169"/>
        <n v="32945"/>
        <n v="61053"/>
        <n v="22097"/>
        <n v="82818"/>
        <n v="75908"/>
        <n v="55047"/>
        <n v="15953"/>
        <n v="34997"/>
        <n v="35882"/>
        <n v="60466"/>
        <n v="12395"/>
        <n v="68824"/>
        <n v="58807"/>
        <n v="40506"/>
        <n v="1451"/>
        <n v="58085"/>
        <n v="78277"/>
        <n v="50850"/>
        <n v="1183"/>
        <n v="64407"/>
        <n v="22519"/>
        <n v="82569"/>
        <n v="61805"/>
        <n v="34631"/>
        <n v="49967"/>
        <n v="63420"/>
        <n v="54209"/>
        <n v="99451"/>
        <n v="31025"/>
        <n v="39400"/>
        <n v="35132"/>
        <n v="62776"/>
        <n v="57321"/>
        <n v="35878"/>
        <n v="88193"/>
        <n v="91753"/>
        <n v="60693"/>
        <n v="38207"/>
        <n v="80149"/>
        <n v="20608"/>
        <n v="93926"/>
        <n v="90329"/>
        <n v="20027"/>
        <n v="7681"/>
        <n v="56925"/>
        <n v="15685"/>
        <n v="93057"/>
        <n v="45909"/>
        <n v="61418"/>
        <n v="89494"/>
        <n v="26733"/>
        <n v="96730"/>
        <n v="21750"/>
        <n v="82320"/>
        <n v="55518"/>
        <n v="1721"/>
        <n v="24659"/>
        <n v="73171"/>
        <n v="273"/>
        <n v="83947"/>
        <n v="58935"/>
        <n v="64810"/>
        <n v="63687"/>
        <n v="3624"/>
        <n v="36956"/>
        <n v="90630"/>
        <n v="68474"/>
        <n v="41979"/>
        <n v="58468"/>
        <n v="42019"/>
        <n v="39885"/>
        <n v="70611"/>
        <n v="75182"/>
        <n v="2716"/>
        <n v="66942"/>
        <n v="49847"/>
        <n v="58485"/>
        <n v="16949"/>
        <n v="66880"/>
        <n v="70109"/>
        <n v="30708"/>
        <n v="19458"/>
        <n v="83632"/>
        <n v="298"/>
        <n v="84514"/>
        <n v="37219"/>
        <n v="25169"/>
        <n v="75094"/>
        <n v="58690"/>
        <n v="13406"/>
        <n v="48412"/>
        <n v="35142"/>
        <n v="72617"/>
        <n v="82333"/>
        <n v="48508"/>
        <n v="81045"/>
        <n v="25182"/>
        <n v="39362"/>
        <n v="11201"/>
        <n v="72026"/>
        <n v="20163"/>
        <n v="29955"/>
        <n v="51723"/>
        <n v="51657"/>
        <n v="9915"/>
        <n v="89364"/>
        <n v="65632"/>
        <n v="11516"/>
        <n v="95498"/>
        <n v="74449"/>
        <n v="26486"/>
        <n v="54227"/>
        <n v="19604"/>
        <n v="97397"/>
        <n v="95168"/>
        <n v="41505"/>
        <n v="466"/>
        <n v="37598"/>
        <n v="10649"/>
        <n v="46129"/>
        <n v="44960"/>
        <n v="72509"/>
        <n v="3587"/>
        <n v="38749"/>
        <n v="67842"/>
        <n v="51083"/>
        <n v="62725"/>
        <n v="63147"/>
        <n v="43252"/>
        <n v="12043"/>
        <n v="49835"/>
        <n v="68099"/>
        <n v="20363"/>
        <n v="47132"/>
        <n v="7084"/>
        <n v="58785"/>
        <n v="37550"/>
        <n v="3765"/>
        <n v="74041"/>
        <n v="35606"/>
        <n v="40804"/>
        <n v="81211"/>
        <n v="55692"/>
        <n v="76555"/>
        <n v="3425"/>
        <n v="79452"/>
        <n v="12189"/>
        <n v="26855"/>
        <n v="46352"/>
        <n v="9333"/>
        <n v="71940"/>
        <n v="64560"/>
        <n v="31142"/>
        <n v="80164"/>
        <n v="43051"/>
        <n v="69941"/>
        <n v="31982"/>
        <n v="89235"/>
        <n v="20975"/>
        <n v="67229"/>
        <n v="25739"/>
        <n v="60888"/>
        <n v="81102"/>
        <n v="18724"/>
        <n v="55049"/>
        <n v="27455"/>
        <n v="46020"/>
        <n v="56280"/>
        <n v="46910"/>
        <n v="98872"/>
        <n v="8382"/>
        <n v="69758"/>
        <n v="54483"/>
        <n v="18306"/>
        <n v="49315"/>
        <n v="73853"/>
        <n v="5304"/>
        <n v="35534"/>
        <n v="8592"/>
        <n v="13715"/>
        <n v="1697"/>
        <n v="21303"/>
        <n v="9514"/>
        <n v="95005"/>
        <n v="900"/>
        <n v="40480"/>
        <n v="4717"/>
        <n v="34874"/>
        <n v="63750"/>
        <n v="24818"/>
        <n v="59909"/>
        <n v="86870"/>
        <n v="82165"/>
        <n v="90714"/>
        <n v="83992"/>
        <n v="79567"/>
        <n v="74431"/>
        <n v="89347"/>
        <n v="21798"/>
        <n v="3086"/>
        <n v="11310"/>
        <n v="57145"/>
        <n v="61566"/>
        <n v="91759"/>
        <n v="40992"/>
        <n v="17657"/>
        <n v="28867"/>
        <n v="63710"/>
        <n v="85917"/>
        <n v="11144"/>
        <n v="89128"/>
        <n v="80426"/>
        <n v="57337"/>
        <n v="42921"/>
        <n v="48341"/>
        <n v="35735"/>
        <n v="67801"/>
        <n v="11502"/>
        <n v="19898"/>
        <n v="94974"/>
        <n v="96875"/>
        <n v="58845"/>
        <n v="10218"/>
        <n v="58451"/>
        <n v="75694"/>
        <n v="86170"/>
        <n v="29976"/>
        <n v="89049"/>
        <n v="4902"/>
        <n v="33373"/>
        <n v="93079"/>
        <n v="97969"/>
        <n v="54038"/>
        <n v="55223"/>
        <n v="61662"/>
        <n v="70313"/>
        <n v="5154"/>
        <n v="22458"/>
        <n v="81204"/>
        <n v="20305"/>
        <n v="12115"/>
        <n v="52093"/>
        <n v="38414"/>
        <n v="60539"/>
        <n v="86894"/>
        <n v="9072"/>
        <n v="51161"/>
        <n v="18646"/>
        <n v="82325"/>
        <n v="36064"/>
        <n v="68056"/>
        <n v="98468"/>
        <n v="7645"/>
        <n v="39733"/>
        <n v="49729"/>
        <n v="45109"/>
        <n v="72431"/>
        <n v="91014"/>
        <n v="10374"/>
        <n v="34254"/>
        <n v="25162"/>
        <n v="87659"/>
        <n v="61868"/>
        <n v="41934"/>
        <n v="72485"/>
        <n v="78431"/>
        <n v="21215"/>
        <n v="50555"/>
        <n v="90186"/>
        <n v="19843"/>
        <n v="63989"/>
        <n v="54037"/>
        <n v="48416"/>
        <n v="51790"/>
        <n v="27815"/>
        <n v="25594"/>
        <n v="12083"/>
        <n v="94147"/>
        <n v="98380"/>
        <n v="74876"/>
        <n v="9675"/>
        <n v="77649"/>
        <n v="97152"/>
        <n v="91194"/>
        <n v="243"/>
        <n v="3892"/>
        <n v="14016"/>
        <n v="87291"/>
        <n v="87185"/>
        <n v="24950"/>
        <n v="51042"/>
        <n v="28701"/>
        <n v="64807"/>
        <n v="36579"/>
        <n v="36917"/>
        <n v="73222"/>
        <n v="79846"/>
        <n v="80717"/>
        <n v="86340"/>
        <n v="88502"/>
        <n v="355"/>
        <n v="92514"/>
        <n v="16591"/>
        <n v="86593"/>
        <n v="92124"/>
        <n v="62612"/>
        <n v="68915"/>
        <n v="12183"/>
        <n v="50287"/>
        <n v="82234"/>
        <n v="97406"/>
        <n v="4760"/>
        <n v="73406"/>
        <n v="95357"/>
        <n v="62472"/>
        <n v="63900"/>
        <n v="71592"/>
        <n v="15187"/>
        <n v="12890"/>
        <n v="10233"/>
        <n v="49155"/>
        <n v="17099"/>
        <n v="1933"/>
        <n v="48586"/>
        <n v="19472"/>
        <n v="67003"/>
        <n v="92600"/>
        <n v="19057"/>
        <n v="91805"/>
        <n v="45974"/>
        <n v="77663"/>
        <n v="87192"/>
        <n v="62954"/>
        <n v="90112"/>
        <n v="17518"/>
        <n v="91433"/>
        <n v="39626"/>
        <n v="49508"/>
        <n v="53970"/>
        <n v="143"/>
        <n v="20695"/>
        <n v="32912"/>
        <n v="6330"/>
        <n v="51764"/>
        <n v="13416"/>
        <n v="98975"/>
        <n v="5944"/>
        <n v="67257"/>
        <n v="51220"/>
        <n v="93325"/>
        <n v="91255"/>
        <n v="27721"/>
        <n v="72104"/>
        <n v="64908"/>
        <n v="70629"/>
        <n v="93494"/>
        <n v="61922"/>
        <n v="6050"/>
        <n v="53795"/>
        <n v="9290"/>
        <n v="36559"/>
        <n v="89316"/>
        <n v="32935"/>
        <n v="60855"/>
        <n v="5964"/>
        <n v="33055"/>
        <n v="94258"/>
        <n v="44880"/>
        <n v="8610"/>
        <n v="8332"/>
        <n v="1032"/>
        <n v="83475"/>
        <n v="53057"/>
        <n v="11786"/>
        <n v="52088"/>
        <n v="5326"/>
        <n v="4049"/>
        <n v="82574"/>
        <n v="14731"/>
        <n v="21228"/>
        <n v="60752"/>
        <n v="5093"/>
        <n v="61290"/>
        <n v="57011"/>
        <n v="21027"/>
        <n v="11982"/>
        <n v="9783"/>
        <n v="25713"/>
        <n v="67549"/>
        <n v="77485"/>
        <n v="91499"/>
        <n v="5930"/>
        <n v="14291"/>
        <n v="98399"/>
        <n v="11379"/>
        <n v="71045"/>
        <n v="34270"/>
        <n v="74251"/>
        <n v="56970"/>
        <n v="3874"/>
        <n v="9875"/>
        <n v="55505"/>
        <n v="15253"/>
        <n v="48569"/>
        <n v="12263"/>
        <n v="85023"/>
        <n v="19691"/>
        <n v="60087"/>
        <n v="50072"/>
        <n v="32326"/>
        <n v="19218"/>
        <n v="97201"/>
        <n v="81667"/>
        <n v="14149"/>
        <n v="58747"/>
        <n v="52915"/>
        <n v="53701"/>
        <n v="63439"/>
        <n v="21601"/>
        <n v="23300"/>
        <n v="77554"/>
        <n v="71479"/>
        <n v="42905"/>
        <n v="17173"/>
        <n v="39277"/>
        <n v="76616"/>
        <n v="57771"/>
        <n v="34372"/>
        <n v="30238"/>
        <n v="75765"/>
        <n v="85878"/>
        <n v="56675"/>
        <n v="40185"/>
        <n v="86304"/>
        <n v="2923"/>
        <n v="51647"/>
        <n v="52398"/>
        <n v="22947"/>
        <n v="59591"/>
        <n v="97204"/>
        <n v="19702"/>
        <n v="61203"/>
        <n v="46588"/>
        <n v="86472"/>
        <n v="95175"/>
        <n v="29405"/>
        <n v="44436"/>
        <n v="7131"/>
        <n v="57346"/>
        <n v="25161"/>
        <n v="93987"/>
        <n v="75668"/>
        <n v="49571"/>
        <n v="19114"/>
        <n v="69516"/>
        <n v="32162"/>
        <n v="25934"/>
        <n v="26049"/>
        <n v="21028"/>
        <n v="54578"/>
        <n v="47107"/>
        <n v="91515"/>
        <n v="11410"/>
        <n v="33936"/>
        <n v="53646"/>
        <n v="8293"/>
        <n v="38388"/>
        <n v="80632"/>
        <n v="48961"/>
        <n v="22515"/>
        <n v="35004"/>
        <n v="965"/>
        <n v="65170"/>
        <n v="11610"/>
        <n v="2719"/>
        <n v="75431"/>
        <n v="93945"/>
        <n v="20097"/>
        <n v="61197"/>
        <n v="24146"/>
        <n v="88794"/>
        <n v="24239"/>
        <n v="65600"/>
        <n v="56950"/>
        <n v="6788"/>
        <n v="58091"/>
        <n v="11315"/>
        <n v="20890"/>
        <n v="79668"/>
        <n v="57064"/>
        <n v="92935"/>
        <n v="30283"/>
        <n v="37649"/>
        <n v="24162"/>
        <n v="49088"/>
        <n v="24168"/>
        <n v="39149"/>
        <n v="80383"/>
        <n v="41931"/>
        <n v="48095"/>
        <n v="41495"/>
        <n v="5625"/>
        <n v="46937"/>
        <n v="78165"/>
        <n v="87913"/>
        <n v="53824"/>
        <n v="44227"/>
        <n v="54165"/>
        <n v="39461"/>
        <n v="32938"/>
        <n v="56068"/>
        <n v="41816"/>
        <n v="23385"/>
        <n v="32366"/>
        <n v="21786"/>
        <n v="58462"/>
        <n v="54240"/>
        <n v="78272"/>
        <n v="20292"/>
        <n v="16344"/>
        <n v="72126"/>
        <n v="43541"/>
        <n v="32473"/>
        <n v="39259"/>
        <n v="99725"/>
        <n v="19500"/>
        <n v="17486"/>
        <n v="68469"/>
        <n v="85096"/>
        <n v="57949"/>
        <n v="56711"/>
        <n v="9202"/>
        <n v="44972"/>
        <n v="38997"/>
        <n v="54020"/>
        <n v="81409"/>
        <n v="4265"/>
        <n v="62994"/>
        <n v="84491"/>
        <n v="17631"/>
        <n v="94173"/>
        <n v="55944"/>
        <n v="3038"/>
        <n v="56666"/>
        <n v="65227"/>
        <n v="32067"/>
        <n v="39873"/>
        <n v="9903"/>
        <n v="25599"/>
        <n v="14952"/>
        <n v="30458"/>
        <n v="46465"/>
        <n v="50163"/>
        <n v="39046"/>
        <n v="35357"/>
        <n v="48336"/>
        <n v="19427"/>
        <n v="69623"/>
        <n v="57459"/>
        <n v="6569"/>
        <n v="63404"/>
        <n v="11417"/>
        <n v="61373"/>
        <n v="13866"/>
        <n v="47573"/>
        <n v="13939"/>
        <n v="26424"/>
        <n v="44545"/>
        <n v="81105"/>
        <n v="52507"/>
        <n v="8705"/>
        <n v="81053"/>
        <n v="45660"/>
        <n v="11518"/>
        <n v="67342"/>
        <n v="89043"/>
        <n v="55292"/>
        <n v="76195"/>
        <n v="69713"/>
        <n v="91757"/>
        <n v="38258"/>
        <n v="78591"/>
        <n v="64013"/>
        <n v="71242"/>
        <n v="17313"/>
        <n v="59284"/>
        <n v="18267"/>
        <n v="83306"/>
        <n v="35770"/>
        <n v="71424"/>
        <n v="37501"/>
        <n v="56446"/>
        <n v="29343"/>
        <n v="67669"/>
        <n v="30103"/>
        <n v="55061"/>
        <n v="71841"/>
        <n v="75015"/>
        <n v="14509"/>
        <n v="2420"/>
        <n v="45474"/>
        <n v="48875"/>
        <n v="93241"/>
        <n v="66743"/>
        <n v="43322"/>
        <n v="58947"/>
        <n v="35159"/>
        <n v="6061"/>
        <n v="39806"/>
        <n v="79447"/>
        <n v="46111"/>
        <n v="92731"/>
        <n v="722"/>
        <n v="35235"/>
        <n v="37187"/>
        <n v="86109"/>
        <n v="30571"/>
        <n v="99629"/>
        <n v="40577"/>
        <n v="54680"/>
        <n v="83727"/>
        <n v="95403"/>
        <n v="35073"/>
        <n v="30161"/>
        <n v="60755"/>
        <n v="59263"/>
        <n v="87296"/>
        <n v="39823"/>
        <n v="92505"/>
        <n v="36228"/>
        <n v="59148"/>
        <n v="73098"/>
        <n v="10708"/>
        <n v="65321"/>
        <n v="29234"/>
        <n v="66868"/>
        <n v="15172"/>
        <n v="48242"/>
        <n v="57320"/>
        <n v="65295"/>
        <n v="11135"/>
        <n v="38926"/>
        <n v="21815"/>
        <n v="70450"/>
        <n v="2828"/>
        <n v="36409"/>
        <n v="37049"/>
        <n v="13124"/>
        <n v="80694"/>
        <n v="88948"/>
        <n v="14906"/>
        <n v="6477"/>
        <n v="40113"/>
        <n v="89365"/>
        <n v="62340"/>
        <n v="49706"/>
        <n v="2467"/>
        <n v="82317"/>
        <n v="96473"/>
        <n v="19191"/>
        <n v="58782"/>
        <n v="56182"/>
        <n v="23008"/>
        <n v="96166"/>
        <n v="37563"/>
        <n v="5005"/>
        <n v="68161"/>
        <n v="18738"/>
        <n v="20754"/>
        <n v="72536"/>
        <n v="91462"/>
        <n v="37899"/>
        <n v="8380"/>
        <n v="29367"/>
        <n v="26348"/>
        <n v="75466"/>
        <n v="8622"/>
        <n v="42868"/>
        <n v="78920"/>
        <n v="82020"/>
        <n v="9319"/>
        <n v="85979"/>
        <n v="47440"/>
        <n v="23773"/>
        <n v="57010"/>
        <n v="24910"/>
        <n v="80992"/>
        <n v="28303"/>
        <n v="72989"/>
        <n v="68642"/>
        <n v="89509"/>
        <n v="92426"/>
        <n v="78934"/>
        <n v="6847"/>
        <n v="21190"/>
        <n v="98405"/>
        <n v="49735"/>
        <n v="74503"/>
        <n v="97377"/>
        <n v="29539"/>
        <n v="76685"/>
        <n v="69082"/>
        <n v="1694"/>
        <n v="90913"/>
        <n v="98465"/>
        <n v="41437"/>
        <n v="674"/>
        <n v="30338"/>
        <n v="54919"/>
        <n v="96131"/>
        <n v="40889"/>
        <n v="26844"/>
        <n v="93582"/>
        <n v="35769"/>
        <n v="5195"/>
        <n v="43854"/>
        <n v="13627"/>
        <n v="55758"/>
        <n v="73192"/>
        <n v="65010"/>
        <n v="46014"/>
        <n v="68785"/>
        <n v="91187"/>
        <n v="83835"/>
        <n v="58302"/>
        <n v="41137"/>
        <n v="60020"/>
        <n v="65178"/>
        <n v="38792"/>
        <n v="12585"/>
        <n v="1620"/>
        <n v="9839"/>
        <n v="36854"/>
        <n v="64753"/>
        <n v="85045"/>
        <n v="21305"/>
        <n v="61460"/>
        <n v="95097"/>
        <n v="77997"/>
        <n v="54142"/>
        <n v="90764"/>
        <n v="94685"/>
        <n v="46847"/>
        <n v="33536"/>
        <n v="66703"/>
        <n v="25057"/>
        <n v="16334"/>
        <n v="42453"/>
        <n v="48952"/>
        <n v="74436"/>
        <n v="40456"/>
        <n v="44697"/>
        <n v="20716"/>
        <n v="73690"/>
        <n v="40884"/>
        <n v="66958"/>
        <n v="11581"/>
        <n v="30320"/>
        <n v="54821"/>
        <n v="65648"/>
        <n v="31807"/>
        <n v="40930"/>
        <n v="56346"/>
        <n v="28024"/>
        <n v="53371"/>
        <n v="82246"/>
        <n v="7794"/>
        <n v="76005"/>
        <n v="20410"/>
        <n v="45594"/>
        <n v="13663"/>
        <n v="7009"/>
        <n v="25330"/>
        <n v="42746"/>
        <n v="92215"/>
        <n v="73857"/>
        <n v="97752"/>
        <n v="4877"/>
        <n v="92328"/>
        <n v="52756"/>
        <n v="23645"/>
        <n v="38390"/>
        <n v="10936"/>
        <n v="29562"/>
        <n v="69560"/>
        <n v="31449"/>
        <n v="81454"/>
        <n v="85002"/>
        <n v="21632"/>
        <n v="64510"/>
        <n v="1862"/>
        <n v="15137"/>
        <n v="40514"/>
        <n v="1314"/>
        <n v="10422"/>
        <n v="65702"/>
        <n v="3980"/>
        <n v="23004"/>
        <n v="79416"/>
        <n v="6767"/>
        <n v="29325"/>
        <n v="43166"/>
        <n v="12491"/>
        <n v="79027"/>
        <n v="9616"/>
        <n v="30812"/>
        <n v="73486"/>
        <n v="97045"/>
        <n v="59235"/>
        <n v="67850"/>
        <n v="79728"/>
        <n v="69559"/>
        <n v="13749"/>
        <n v="22868"/>
        <n v="7350"/>
        <n v="76764"/>
        <n v="28951"/>
        <n v="43736"/>
        <n v="72982"/>
        <n v="68653"/>
        <n v="18294"/>
        <n v="10356"/>
        <n v="11852"/>
        <n v="98276"/>
        <n v="41998"/>
        <n v="64897"/>
        <n v="83105"/>
        <n v="91172"/>
        <n v="87"/>
        <n v="61166"/>
        <n v="44194"/>
        <n v="48700"/>
        <n v="55618"/>
        <n v="53447"/>
        <n v="46723"/>
        <n v="14696"/>
        <n v="45376"/>
        <n v="84597"/>
        <n v="89935"/>
        <n v="95532"/>
        <n v="8414"/>
        <n v="39929"/>
        <n v="26012"/>
        <n v="62007"/>
        <n v="93964"/>
        <n v="26479"/>
        <n v="4412"/>
        <n v="25775"/>
        <n v="39619"/>
        <n v="24516"/>
        <n v="58245"/>
        <n v="9969"/>
        <n v="72242"/>
        <n v="22133"/>
        <n v="92454"/>
        <n v="76724"/>
        <n v="34072"/>
        <n v="3463"/>
        <n v="17558"/>
        <n v="51078"/>
        <n v="39208"/>
        <n v="39477"/>
        <n v="24200"/>
        <n v="72212"/>
        <n v="49872"/>
        <n v="2600"/>
        <n v="78688"/>
        <n v="93574"/>
        <n v="5503"/>
        <n v="12496"/>
        <n v="62777"/>
        <n v="61557"/>
        <n v="81478"/>
        <n v="53354"/>
        <n v="10578"/>
        <n v="42780"/>
        <n v="12997"/>
        <n v="1232"/>
        <n v="11738"/>
        <n v="93297"/>
        <n v="26994"/>
        <n v="54687"/>
        <n v="88650"/>
        <n v="95976"/>
        <n v="63628"/>
        <n v="42961"/>
        <n v="87855"/>
        <n v="95255"/>
        <n v="26552"/>
        <n v="83512"/>
        <n v="55963"/>
        <n v="567"/>
        <n v="52078"/>
        <n v="13857"/>
        <n v="78210"/>
        <n v="84566"/>
        <n v="89485"/>
        <n v="58663"/>
        <n v="57645"/>
        <n v="93294"/>
        <n v="7644"/>
        <n v="8356"/>
        <n v="88128"/>
        <n v="19541"/>
        <n v="1450"/>
        <n v="51132"/>
        <n v="91676"/>
        <n v="20252"/>
        <n v="26965"/>
        <n v="69115"/>
        <n v="50349"/>
        <n v="32476"/>
        <n v="78365"/>
        <n v="97989"/>
        <n v="85165"/>
        <n v="37583"/>
        <n v="51797"/>
        <n v="28292"/>
        <n v="18937"/>
        <n v="89047"/>
        <n v="77733"/>
        <n v="92515"/>
        <n v="89196"/>
        <n v="82242"/>
        <n v="69086"/>
        <n v="28159"/>
        <n v="71501"/>
        <n v="13174"/>
        <n v="59831"/>
        <n v="53859"/>
        <n v="21925"/>
        <n v="67272"/>
        <n v="43521"/>
        <n v="30328"/>
        <n v="52651"/>
        <n v="21688"/>
        <n v="4200"/>
        <n v="45382"/>
        <n v="49926"/>
        <n v="49837"/>
        <n v="88473"/>
        <n v="22148"/>
        <n v="55102"/>
        <n v="12864"/>
        <n v="80819"/>
        <n v="11501"/>
        <n v="25748"/>
        <n v="15731"/>
        <n v="43259"/>
        <n v="28517"/>
        <n v="92161"/>
        <n v="52038"/>
        <n v="8461"/>
        <n v="34339"/>
        <n v="26302"/>
        <n v="27908"/>
        <n v="96795"/>
        <n v="4309"/>
        <n v="42165"/>
        <n v="86816"/>
        <n v="65610"/>
        <n v="14930"/>
        <n v="20075"/>
        <n v="6523"/>
        <n v="64599"/>
        <n v="56012"/>
        <n v="13955"/>
        <n v="68269"/>
        <n v="17427"/>
        <n v="19902"/>
        <n v="96678"/>
        <n v="279"/>
        <n v="85094"/>
        <n v="68290"/>
        <n v="48207"/>
        <n v="74494"/>
        <n v="4129"/>
        <n v="48482"/>
        <n v="78027"/>
        <n v="9386"/>
        <n v="34661"/>
        <n v="89182"/>
        <n v="70625"/>
        <n v="95966"/>
        <n v="60021"/>
        <n v="52328"/>
        <n v="86604"/>
        <n v="39431"/>
        <n v="1555"/>
        <n v="94138"/>
        <n v="25777"/>
        <n v="35895"/>
        <n v="93855"/>
        <n v="55300"/>
        <n v="56837"/>
        <n v="67533"/>
        <n v="86552"/>
        <n v="70272"/>
        <n v="71074"/>
        <n v="5630"/>
        <n v="69693"/>
        <n v="57322"/>
        <n v="50318"/>
        <n v="78512"/>
        <n v="59847"/>
        <n v="87991"/>
        <n v="92762"/>
        <n v="89865"/>
        <n v="78201"/>
        <n v="40526"/>
        <n v="96577"/>
        <n v="15716"/>
        <n v="41501"/>
        <n v="67218"/>
        <n v="68752"/>
        <n v="78633"/>
        <n v="455"/>
        <n v="24204"/>
        <n v="3632"/>
        <n v="2377"/>
        <n v="65506"/>
        <n v="92681"/>
        <n v="41713"/>
        <n v="60267"/>
        <n v="28091"/>
        <n v="29241"/>
        <n v="57705"/>
        <n v="16296"/>
        <n v="32993"/>
        <n v="99475"/>
        <n v="92485"/>
        <n v="8121"/>
        <n v="86230"/>
        <n v="30037"/>
        <n v="83410"/>
        <n v="73288"/>
        <n v="32784"/>
        <n v="7997"/>
        <n v="28930"/>
        <n v="75155"/>
        <n v="52622"/>
        <n v="3203"/>
        <n v="30307"/>
        <n v="54150"/>
        <n v="79018"/>
        <n v="85710"/>
        <n v="46278"/>
        <n v="5371"/>
        <n v="15557"/>
        <n v="6374"/>
        <n v="15526"/>
        <n v="92650"/>
        <n v="93220"/>
        <n v="30875"/>
        <n v="67553"/>
        <n v="51200"/>
        <n v="36912"/>
        <n v="33505"/>
        <n v="91949"/>
        <n v="91801"/>
        <n v="67645"/>
        <n v="13952"/>
        <n v="74218"/>
        <n v="25317"/>
        <n v="80835"/>
        <n v="5315"/>
        <n v="62858"/>
        <n v="99334"/>
        <n v="45526"/>
        <n v="76402"/>
        <n v="44019"/>
        <n v="86114"/>
        <n v="8919"/>
        <n v="88955"/>
        <n v="2364"/>
        <n v="97106"/>
        <n v="97957"/>
        <n v="13860"/>
        <n v="7062"/>
        <n v="56631"/>
        <n v="35809"/>
        <n v="32679"/>
        <n v="84714"/>
        <n v="82539"/>
        <n v="90742"/>
        <n v="96843"/>
        <n v="92423"/>
        <n v="34098"/>
        <n v="319"/>
        <n v="9510"/>
        <n v="83314"/>
        <n v="29194"/>
        <n v="69863"/>
        <n v="53091"/>
        <n v="3999"/>
        <n v="39524"/>
        <n v="52329"/>
        <n v="99029"/>
        <n v="65163"/>
        <n v="95828"/>
        <n v="70017"/>
        <n v="7739"/>
        <n v="6307"/>
        <n v="31845"/>
        <n v="33132"/>
        <n v="64786"/>
        <n v="32019"/>
        <n v="20965"/>
        <n v="24776"/>
        <n v="67506"/>
        <n v="38104"/>
        <n v="68118"/>
        <n v="26054"/>
        <n v="5141"/>
        <n v="48403"/>
        <n v="5189"/>
        <n v="7837"/>
        <n v="36289"/>
        <n v="23650"/>
        <n v="98697"/>
        <n v="34386"/>
        <n v="90339"/>
        <n v="10571"/>
        <n v="26521"/>
        <n v="70727"/>
        <n v="60495"/>
        <n v="82422"/>
        <n v="3081"/>
        <n v="50539"/>
        <n v="65494"/>
        <n v="54972"/>
        <n v="42922"/>
        <n v="41815"/>
        <n v="15256"/>
        <n v="74064"/>
        <n v="41771"/>
        <n v="84260"/>
        <n v="16287"/>
        <n v="95446"/>
        <n v="69291"/>
        <n v="65376"/>
        <n v="75422"/>
        <n v="73300"/>
        <n v="63848"/>
        <n v="17986"/>
        <n v="19824"/>
        <n v="52494"/>
        <n v="89038"/>
        <n v="38665"/>
        <n v="53377"/>
        <n v="31056"/>
        <n v="55862"/>
        <n v="40758"/>
        <n v="20274"/>
        <n v="84324"/>
        <n v="47082"/>
        <n v="82267"/>
        <n v="8973"/>
        <n v="93257"/>
        <n v="28220"/>
        <n v="16035"/>
        <n v="62405"/>
        <n v="78048"/>
        <n v="39521"/>
        <n v="5337"/>
        <n v="82991"/>
        <n v="55409"/>
        <n v="43572"/>
        <n v="96463"/>
        <n v="65988"/>
        <n v="26243"/>
        <n v="70022"/>
        <n v="25408"/>
        <n v="45000"/>
        <n v="72973"/>
        <n v="95054"/>
        <n v="82428"/>
        <n v="7052"/>
        <n v="10963"/>
        <n v="80756"/>
        <n v="52674"/>
        <n v="36364"/>
        <n v="20102"/>
        <n v="39381"/>
        <n v="35739"/>
        <n v="64251"/>
        <n v="41590"/>
        <n v="9901"/>
        <n v="46350"/>
        <n v="95769"/>
        <n v="44732"/>
        <n v="80856"/>
        <n v="71341"/>
        <n v="93022"/>
        <n v="34680"/>
        <n v="31386"/>
        <n v="24541"/>
        <n v="77394"/>
        <n v="42891"/>
        <n v="47613"/>
        <n v="39621"/>
        <n v="45301"/>
        <n v="60565"/>
        <n v="27284"/>
        <n v="42524"/>
        <n v="1741"/>
        <n v="35434"/>
        <n v="23723"/>
        <n v="53370"/>
        <n v="79588"/>
        <n v="82084"/>
        <n v="68645"/>
        <n v="23470"/>
        <n v="41451"/>
        <n v="26122"/>
        <n v="59453"/>
        <n v="80699"/>
        <n v="18602"/>
        <n v="54300"/>
        <n v="93145"/>
        <n v="7686"/>
        <n v="40630"/>
        <n v="19255"/>
        <n v="93034"/>
        <n v="25136"/>
        <n v="30545"/>
        <n v="79364"/>
        <n v="42248"/>
        <n v="47618"/>
        <n v="67786"/>
        <n v="63078"/>
        <n v="97125"/>
        <n v="67166"/>
        <n v="90050"/>
        <n v="42992"/>
        <n v="96421"/>
        <n v="14996"/>
        <n v="30344"/>
        <n v="34907"/>
        <n v="92805"/>
        <n v="96747"/>
        <n v="96078"/>
        <n v="20580"/>
        <n v="1752"/>
        <n v="31661"/>
        <n v="18295"/>
        <n v="93186"/>
        <n v="17894"/>
        <n v="75303"/>
        <n v="85142"/>
        <n v="72474"/>
        <n v="76184"/>
        <n v="52545"/>
        <n v="1947"/>
        <n v="2549"/>
        <n v="406"/>
        <n v="61492"/>
        <n v="53637"/>
        <n v="40994"/>
        <n v="82725"/>
        <n v="35718"/>
        <n v="34277"/>
        <n v="16594"/>
        <n v="11623"/>
        <n v="24017"/>
        <n v="75784"/>
        <n v="50094"/>
        <n v="14812"/>
        <n v="19177"/>
        <n v="3799"/>
        <n v="68064"/>
        <n v="99976"/>
        <n v="55871"/>
        <n v="74267"/>
        <n v="83189"/>
        <n v="22284"/>
        <n v="11609"/>
        <n v="51749"/>
        <n v="47811"/>
        <n v="6175"/>
        <n v="99495"/>
        <n v="45942"/>
        <n v="62343"/>
        <n v="87139"/>
        <n v="29164"/>
        <n v="79531"/>
        <n v="58892"/>
        <n v="48439"/>
        <n v="93877"/>
        <n v="72524"/>
        <n v="84125"/>
        <n v="84236"/>
        <n v="97966"/>
        <n v="77615"/>
        <n v="56611"/>
        <n v="5182"/>
        <n v="27800"/>
        <n v="24273"/>
        <n v="83888"/>
        <n v="32437"/>
        <n v="79849"/>
        <n v="68516"/>
        <n v="42242"/>
        <n v="2560"/>
        <n v="10145"/>
        <n v="42724"/>
        <n v="55077"/>
        <n v="48535"/>
        <n v="9517"/>
        <n v="84391"/>
        <n v="26007"/>
        <n v="85893"/>
        <n v="29888"/>
        <n v="86524"/>
        <n v="15688"/>
        <n v="74473"/>
        <n v="84813"/>
        <n v="86621"/>
        <n v="76920"/>
        <n v="52270"/>
        <n v="2331"/>
        <n v="99446"/>
        <n v="98414"/>
        <n v="1456"/>
        <n v="49554"/>
        <n v="50410"/>
        <n v="60955"/>
        <n v="12531"/>
        <n v="36112"/>
        <n v="71000"/>
        <n v="48065"/>
        <n v="58276"/>
        <n v="47975"/>
        <n v="12362"/>
        <n v="40790"/>
        <n v="62697"/>
        <n v="28313"/>
        <n v="33801"/>
        <n v="60885"/>
        <n v="78"/>
        <n v="47384"/>
        <n v="20049"/>
        <n v="81892"/>
        <n v="53281"/>
        <n v="75295"/>
        <n v="56997"/>
        <n v="85684"/>
        <n v="17672"/>
        <n v="65065"/>
        <n v="70342"/>
        <n v="68054"/>
        <n v="9734"/>
        <n v="23440"/>
        <n v="62888"/>
        <n v="56505"/>
        <n v="94779"/>
        <n v="60502"/>
        <n v="65691"/>
        <n v="40013"/>
        <n v="98051"/>
        <n v="3692"/>
        <n v="10687"/>
        <n v="96130"/>
        <n v="94186"/>
        <n v="58849"/>
        <n v="88850"/>
        <n v="10347"/>
        <n v="16449"/>
        <n v="4958"/>
        <n v="45961"/>
        <n v="12760"/>
        <n v="61185"/>
        <n v="10100"/>
        <n v="58192"/>
        <n v="13149"/>
        <n v="81919"/>
        <n v="42122"/>
        <n v="2880"/>
        <n v="42726"/>
        <n v="58354"/>
        <n v="64478"/>
        <n v="32395"/>
        <n v="84145"/>
        <n v="48075"/>
        <n v="61343"/>
        <n v="35526"/>
        <n v="88229"/>
        <n v="42781"/>
        <n v="57965"/>
        <n v="69734"/>
        <n v="16289"/>
        <n v="76382"/>
        <n v="19443"/>
        <n v="35270"/>
        <n v="80209"/>
        <n v="14166"/>
        <n v="9870"/>
        <n v="3929"/>
        <n v="79178"/>
        <n v="54169"/>
        <n v="31907"/>
        <n v="87802"/>
        <n v="68496"/>
        <n v="57285"/>
        <n v="83409"/>
        <n v="88759"/>
        <n v="67238"/>
        <n v="28142"/>
        <n v="18854"/>
        <n v="96723"/>
        <n v="76639"/>
        <n v="94688"/>
        <n v="23182"/>
        <n v="12946"/>
        <n v="42821"/>
        <n v="42906"/>
        <n v="30821"/>
        <n v="76141"/>
        <n v="52346"/>
        <n v="32001"/>
        <n v="44208"/>
        <n v="51860"/>
        <n v="61442"/>
        <n v="94528"/>
        <n v="29510"/>
        <n v="4004"/>
        <n v="54892"/>
        <n v="11686"/>
        <n v="475"/>
        <n v="62640"/>
        <n v="83698"/>
        <n v="81591"/>
        <n v="23028"/>
        <n v="719"/>
        <n v="56687"/>
        <n v="78582"/>
        <n v="93080"/>
        <n v="95856"/>
        <n v="87607"/>
        <n v="89656"/>
        <n v="51310"/>
        <n v="43158"/>
        <n v="38196"/>
        <n v="69869"/>
        <n v="78139"/>
        <n v="27864"/>
        <n v="73348"/>
        <n v="58801"/>
        <n v="46363"/>
        <n v="17499"/>
        <n v="7331"/>
        <n v="81583"/>
        <n v="25809"/>
        <n v="21261"/>
        <n v="81662"/>
        <n v="2017"/>
        <n v="83259"/>
        <n v="12067"/>
        <n v="64398"/>
        <n v="67672"/>
        <n v="76675"/>
        <n v="41943"/>
        <n v="73391"/>
        <n v="23005"/>
        <n v="12713"/>
        <n v="61857"/>
        <n v="32167"/>
        <n v="66708"/>
        <n v="18769"/>
        <n v="63558"/>
        <n v="89763"/>
        <n v="70118"/>
        <n v="4859"/>
        <n v="98672"/>
        <n v="38208"/>
        <n v="84647"/>
        <n v="21220"/>
        <n v="87326"/>
        <n v="93130"/>
        <n v="53102"/>
        <n v="24835"/>
        <n v="54053"/>
        <n v="63412"/>
        <n v="84287"/>
        <n v="86535"/>
        <n v="81700"/>
        <n v="84924"/>
        <n v="22664"/>
        <n v="71548"/>
        <n v="70898"/>
        <n v="71498"/>
        <n v="47091"/>
        <n v="95897"/>
        <n v="27470"/>
        <n v="82679"/>
        <n v="75832"/>
        <n v="63016"/>
        <n v="96219"/>
        <n v="85155"/>
        <n v="2621"/>
        <n v="70226"/>
        <n v="44042"/>
        <n v="1001"/>
        <n v="97381"/>
        <n v="33703"/>
        <n v="9526"/>
        <n v="64445"/>
        <n v="47385"/>
        <n v="35580"/>
        <n v="57208"/>
        <n v="86904"/>
        <n v="37925"/>
        <n v="83588"/>
        <n v="33290"/>
        <n v="10073"/>
        <n v="77522"/>
        <n v="17184"/>
        <n v="29723"/>
        <n v="44238"/>
        <n v="71850"/>
        <n v="21089"/>
        <n v="3559"/>
        <n v="60574"/>
        <n v="45525"/>
        <n v="86292"/>
        <n v="74432"/>
        <n v="89156"/>
        <n v="47144"/>
        <n v="50085"/>
        <n v="44569"/>
        <n v="60031"/>
        <n v="17621"/>
        <n v="50789"/>
        <n v="26296"/>
        <n v="72554"/>
        <n v="53255"/>
        <n v="42331"/>
        <n v="53924"/>
        <n v="84289"/>
        <n v="59220"/>
        <n v="2813"/>
        <n v="689"/>
        <n v="75759"/>
        <n v="56564"/>
        <n v="88892"/>
        <n v="85246"/>
        <n v="57859"/>
        <n v="85770"/>
        <n v="53633"/>
        <n v="66039"/>
        <n v="13527"/>
        <n v="36403"/>
        <n v="36038"/>
        <n v="69650"/>
        <n v="6642"/>
        <n v="18093"/>
        <n v="33612"/>
        <n v="76344"/>
        <n v="46923"/>
        <n v="72563"/>
        <n v="71266"/>
        <n v="43608"/>
        <n v="87162"/>
        <n v="31579"/>
        <n v="21145"/>
        <n v="98720"/>
        <n v="14374"/>
        <n v="89762"/>
        <n v="90105"/>
        <n v="43129"/>
        <n v="82257"/>
        <n v="89451"/>
        <n v="90662"/>
        <n v="71747"/>
        <n v="47055"/>
        <n v="96905"/>
        <n v="7762"/>
        <n v="46940"/>
        <n v="63242"/>
        <n v="70810"/>
        <n v="16798"/>
        <n v="49877"/>
        <n v="19966"/>
        <n v="84857"/>
        <n v="2645"/>
        <n v="14893"/>
        <n v="36396"/>
        <n v="55235"/>
        <n v="41863"/>
        <n v="73741"/>
        <n v="72508"/>
        <n v="21225"/>
        <n v="42026"/>
        <n v="57896"/>
        <n v="67282"/>
        <n v="71843"/>
        <n v="50712"/>
        <n v="80543"/>
        <n v="63776"/>
        <n v="14287"/>
        <n v="34602"/>
        <n v="87430"/>
        <n v="69069"/>
        <n v="33224"/>
        <n v="27776"/>
        <n v="87808"/>
        <n v="7145"/>
        <n v="92516"/>
        <n v="60352"/>
        <n v="93668"/>
        <n v="17674"/>
        <n v="10620"/>
        <n v="2483"/>
        <n v="18699"/>
        <n v="27640"/>
        <n v="74222"/>
        <n v="8693"/>
        <n v="54349"/>
        <n v="64347"/>
        <n v="11084"/>
        <n v="54445"/>
        <n v="9189"/>
        <n v="81294"/>
        <n v="78442"/>
        <n v="54754"/>
        <n v="7087"/>
        <n v="51469"/>
        <n v="14176"/>
        <n v="71737"/>
        <n v="69532"/>
        <n v="18451"/>
        <n v="49913"/>
        <n v="1334"/>
        <n v="58062"/>
        <n v="66466"/>
        <n v="81123"/>
        <n v="60836"/>
        <n v="69920"/>
        <n v="76933"/>
        <n v="94394"/>
        <n v="87476"/>
        <n v="15310"/>
        <n v="43643"/>
        <n v="97294"/>
        <n v="91120"/>
        <n v="59694"/>
        <n v="86206"/>
        <n v="34526"/>
        <n v="35687"/>
        <n v="74812"/>
        <n v="73519"/>
        <n v="82950"/>
        <n v="73616"/>
        <n v="93778"/>
        <n v="61886"/>
        <n v="4308"/>
        <n v="69308"/>
        <n v="41034"/>
        <n v="49348"/>
        <n v="32862"/>
        <n v="90663"/>
        <n v="69945"/>
        <n v="41852"/>
        <n v="26019"/>
        <n v="11066"/>
        <n v="89719"/>
        <n v="33600"/>
        <n v="65770"/>
        <n v="33647"/>
        <n v="6405"/>
        <n v="79875"/>
        <n v="50618"/>
        <n v="8972"/>
        <n v="5690"/>
        <n v="29062"/>
        <n v="93432"/>
        <n v="3843"/>
        <n v="7877"/>
        <n v="61461"/>
        <n v="25745"/>
        <n v="13463"/>
        <n v="99260"/>
        <n v="66078"/>
        <n v="59494"/>
        <n v="73839"/>
        <n v="7462"/>
        <n v="2805"/>
        <n v="82133"/>
        <n v="8563"/>
        <n v="43702"/>
        <n v="25512"/>
        <n v="84828"/>
        <n v="79134"/>
        <n v="93798"/>
        <n v="92311"/>
        <n v="63587"/>
        <n v="38082"/>
        <n v="87481"/>
        <n v="16680"/>
        <n v="77298"/>
        <n v="10976"/>
        <n v="66500"/>
        <n v="68004"/>
        <n v="73501"/>
        <n v="27798"/>
        <n v="21411"/>
        <n v="1359"/>
        <n v="3645"/>
        <n v="14860"/>
        <n v="89806"/>
        <n v="69449"/>
        <n v="66837"/>
        <n v="94777"/>
        <n v="70650"/>
        <n v="25235"/>
        <n v="81770"/>
        <n v="72010"/>
        <n v="89445"/>
        <n v="42147"/>
        <n v="2025"/>
        <n v="76938"/>
        <n v="39390"/>
        <n v="41834"/>
        <n v="33697"/>
        <n v="62338"/>
        <n v="60401"/>
        <n v="33648"/>
        <n v="80505"/>
        <n v="24754"/>
        <n v="47688"/>
        <n v="98729"/>
        <n v="97221"/>
        <n v="1535"/>
        <n v="53861"/>
        <n v="79860"/>
        <n v="75598"/>
        <n v="33759"/>
        <n v="25045"/>
        <n v="92011"/>
        <n v="2546"/>
        <n v="87359"/>
        <n v="99246"/>
        <n v="96777"/>
        <n v="67516"/>
        <n v="4578"/>
        <n v="99500"/>
        <n v="91478"/>
        <n v="61186"/>
        <n v="83681"/>
        <n v="51082"/>
        <n v="36148"/>
        <n v="44538"/>
        <n v="47727"/>
        <n v="83961"/>
        <n v="46425"/>
        <n v="10211"/>
        <n v="11537"/>
        <n v="3745"/>
        <n v="21231"/>
        <n v="61960"/>
        <n v="52933"/>
        <n v="55313"/>
        <n v="57378"/>
        <n v="82779"/>
        <n v="4182"/>
        <n v="41171"/>
        <n v="28141"/>
        <n v="10278"/>
        <n v="99390"/>
        <n v="85236"/>
        <n v="94107"/>
        <n v="67997"/>
        <n v="63261"/>
        <n v="75976"/>
        <n v="94573"/>
        <n v="97950"/>
        <n v="69381"/>
        <n v="24102"/>
        <n v="40471"/>
        <n v="74454"/>
        <n v="77580"/>
        <n v="9474"/>
        <n v="71438"/>
        <n v="82190"/>
        <n v="68081"/>
        <n v="53135"/>
        <n v="6738"/>
        <n v="78850"/>
        <n v="29612"/>
        <n v="64108"/>
        <n v="6552"/>
        <n v="10528"/>
        <n v="48094"/>
        <n v="84097"/>
        <n v="62894"/>
        <n v="67327"/>
        <n v="27090"/>
        <n v="99091"/>
        <n v="97648"/>
        <n v="56470"/>
        <n v="50709"/>
        <n v="11114"/>
        <n v="77254"/>
        <n v="36799"/>
        <n v="79418"/>
        <n v="38369"/>
        <n v="48018"/>
        <n v="14462"/>
        <n v="81253"/>
        <n v="83221"/>
        <n v="30421"/>
        <n v="56219"/>
        <n v="20897"/>
        <n v="60321"/>
        <n v="41056"/>
        <n v="71718"/>
        <n v="30722"/>
        <n v="38225"/>
        <n v="68195"/>
        <n v="78193"/>
        <n v="6514"/>
        <n v="96653"/>
        <n v="37076"/>
        <n v="75427"/>
        <n v="15725"/>
        <n v="11955"/>
        <n v="23364"/>
        <n v="54101"/>
        <n v="87666"/>
        <n v="32486"/>
        <n v="68951"/>
        <n v="24913"/>
        <n v="46657"/>
        <n v="17702"/>
        <n v="41047"/>
        <n v="33191"/>
        <n v="32771"/>
        <n v="67774"/>
        <n v="72408"/>
        <n v="65358"/>
        <n v="95242"/>
        <n v="85555"/>
        <n v="91964"/>
        <n v="52945"/>
        <n v="23928"/>
        <n v="60652"/>
        <n v="49214"/>
        <n v="87144"/>
        <n v="61892"/>
        <n v="70153"/>
        <n v="65758"/>
        <n v="15327"/>
        <n v="82858"/>
        <n v="78051"/>
        <n v="80517"/>
        <n v="3603"/>
        <n v="35906"/>
        <n v="24412"/>
        <n v="72655"/>
        <n v="3782"/>
        <n v="50722"/>
        <n v="55526"/>
        <n v="44207"/>
        <n v="61440"/>
        <n v="20481"/>
        <n v="73142"/>
        <n v="75339"/>
        <n v="16589"/>
        <n v="49801"/>
        <n v="14245"/>
        <n v="9747"/>
        <n v="48417"/>
        <n v="92847"/>
        <n v="12551"/>
        <n v="17411"/>
        <n v="68110"/>
        <n v="74793"/>
        <n v="75464"/>
        <n v="63503"/>
        <n v="70439"/>
        <n v="83770"/>
        <n v="56062"/>
        <n v="97862"/>
        <n v="12608"/>
        <n v="84105"/>
        <n v="13531"/>
        <n v="98847"/>
        <n v="37334"/>
        <n v="60846"/>
        <n v="90766"/>
        <n v="97300"/>
        <n v="81491"/>
        <n v="80419"/>
        <n v="72221"/>
        <n v="72364"/>
        <n v="92689"/>
        <n v="89985"/>
        <n v="27887"/>
        <n v="18123"/>
        <n v="28669"/>
        <n v="82816"/>
        <n v="51214"/>
        <n v="90130"/>
        <n v="89745"/>
        <n v="41654"/>
        <n v="23232"/>
        <n v="82342"/>
        <n v="94623"/>
        <n v="40161"/>
        <n v="29289"/>
        <n v="60768"/>
        <n v="25446"/>
        <n v="31666"/>
        <n v="48854"/>
        <n v="84498"/>
        <n v="34564"/>
        <n v="66324"/>
        <n v="47181"/>
        <n v="83986"/>
        <n v="15494"/>
        <n v="51225"/>
        <n v="45501"/>
        <n v="22243"/>
        <n v="27686"/>
        <n v="99330"/>
        <n v="68927"/>
        <n v="10392"/>
        <n v="3678"/>
        <n v="24654"/>
        <n v="43250"/>
        <n v="85344"/>
        <n v="65316"/>
        <n v="14209"/>
        <n v="14174"/>
        <n v="38784"/>
        <n v="34438"/>
        <n v="38957"/>
        <n v="39982"/>
        <n v="35479"/>
        <n v="25226"/>
        <n v="79231"/>
        <n v="33868"/>
        <n v="36021"/>
        <n v="23467"/>
        <n v="85760"/>
        <n v="50942"/>
        <n v="11653"/>
        <n v="55295"/>
        <n v="91666"/>
        <n v="21050"/>
        <n v="70616"/>
        <n v="20347"/>
        <n v="64437"/>
        <n v="9611"/>
        <n v="72892"/>
        <n v="66198"/>
        <n v="54724"/>
        <n v="2375"/>
        <n v="48962"/>
        <n v="96733"/>
        <n v="97659"/>
        <n v="67736"/>
        <n v="30944"/>
        <n v="20533"/>
        <n v="91395"/>
        <n v="6585"/>
        <n v="53912"/>
        <n v="37119"/>
        <n v="96615"/>
        <n v="85620"/>
        <n v="2561"/>
        <n v="99695"/>
        <n v="93827"/>
        <n v="57289"/>
        <n v="4482"/>
        <n v="48006"/>
        <n v="12753"/>
        <n v="83104"/>
        <n v="72969"/>
        <n v="31528"/>
        <n v="10800"/>
        <n v="52818"/>
        <n v="80304"/>
        <n v="37789"/>
        <n v="73408"/>
        <n v="43836"/>
        <n v="68319"/>
        <n v="6734"/>
        <n v="99131"/>
        <n v="83794"/>
        <n v="28509"/>
        <n v="62336"/>
        <n v="46539"/>
        <n v="39107"/>
        <n v="94323"/>
        <n v="20956"/>
        <n v="45039"/>
        <n v="47911"/>
        <n v="51619"/>
        <n v="54394"/>
        <n v="36875"/>
        <n v="34525"/>
        <n v="40258"/>
        <n v="64507"/>
        <n v="91555"/>
        <n v="46479"/>
        <n v="15516"/>
        <n v="57969"/>
        <n v="14585"/>
        <n v="75058"/>
        <n v="64101"/>
        <n v="94512"/>
        <n v="47542"/>
        <n v="11703"/>
        <n v="98789"/>
        <n v="87468"/>
        <n v="59525"/>
        <n v="34531"/>
        <n v="1376"/>
        <n v="25049"/>
        <n v="65928"/>
        <n v="70447"/>
        <n v="58243"/>
        <n v="68248"/>
        <n v="48613"/>
        <n v="25923"/>
        <n v="49266"/>
        <n v="1832"/>
        <n v="37877"/>
        <n v="33761"/>
        <n v="70826"/>
        <n v="41228"/>
        <n v="48326"/>
        <n v="36980"/>
        <n v="4271"/>
        <n v="4189"/>
        <n v="3917"/>
        <n v="45703"/>
        <n v="55073"/>
        <n v="8869"/>
        <n v="86657"/>
        <n v="58422"/>
        <n v="35312"/>
        <n v="74263"/>
        <n v="93690"/>
        <n v="88949"/>
        <n v="92185"/>
        <n v="21380"/>
        <n v="68821"/>
        <n v="46763"/>
        <n v="5906"/>
        <n v="58816"/>
        <n v="34358"/>
        <n v="89570"/>
        <n v="38754"/>
        <n v="65544"/>
        <n v="5620"/>
        <n v="77367"/>
        <n v="1790"/>
        <n v="63785"/>
        <n v="78862"/>
        <n v="15436"/>
        <n v="51831"/>
        <n v="56372"/>
        <n v="37748"/>
        <n v="35855"/>
        <n v="11949"/>
        <n v="50723"/>
        <n v="67845"/>
        <n v="18988"/>
        <n v="52782"/>
        <n v="48257"/>
        <n v="83856"/>
        <n v="35626"/>
        <n v="93273"/>
        <n v="2289"/>
        <n v="53026"/>
        <n v="49203"/>
        <n v="5282"/>
        <n v="94709"/>
        <n v="120"/>
        <n v="7196"/>
        <n v="23521"/>
        <n v="66525"/>
        <n v="59505"/>
        <n v="67085"/>
        <n v="11068"/>
        <n v="75178"/>
        <n v="49416"/>
        <n v="37483"/>
        <n v="5070"/>
        <n v="13628"/>
        <n v="72878"/>
        <n v="46577"/>
        <n v="22456"/>
        <n v="15217"/>
        <n v="16148"/>
        <n v="21116"/>
        <n v="45990"/>
        <n v="459"/>
        <n v="31651"/>
        <n v="60796"/>
        <n v="53514"/>
        <n v="60599"/>
        <n v="50959"/>
        <n v="38174"/>
        <n v="25091"/>
        <n v="29640"/>
        <n v="94520"/>
        <n v="68147"/>
        <n v="40282"/>
        <n v="71984"/>
        <n v="35644"/>
        <n v="1818"/>
        <n v="89229"/>
        <n v="65096"/>
        <n v="21211"/>
        <n v="94747"/>
        <n v="30911"/>
        <n v="22071"/>
        <n v="40933"/>
        <n v="34292"/>
        <n v="73586"/>
        <n v="42648"/>
        <n v="92413"/>
        <n v="38043"/>
        <n v="34425"/>
        <n v="1719"/>
        <n v="30352"/>
        <n v="41872"/>
        <n v="52523"/>
        <n v="89941"/>
        <n v="72823"/>
        <n v="94297"/>
        <n v="36015"/>
        <n v="42671"/>
        <n v="13178"/>
        <n v="91915"/>
        <n v="75588"/>
        <n v="32033"/>
        <n v="10019"/>
        <n v="64402"/>
        <n v="62357"/>
        <n v="3761"/>
        <n v="44982"/>
        <n v="18254"/>
        <n v="45924"/>
        <n v="36888"/>
        <n v="45326"/>
        <n v="89983"/>
        <n v="93542"/>
        <n v="36775"/>
        <n v="43029"/>
        <n v="90380"/>
        <n v="36652"/>
        <n v="59387"/>
        <n v="35466"/>
        <n v="59823"/>
        <n v="73581"/>
        <n v="78629"/>
        <n v="14162"/>
        <n v="17995"/>
        <n v="81288"/>
        <n v="20707"/>
        <n v="64729"/>
        <n v="15054"/>
        <n v="24807"/>
        <n v="55783"/>
        <n v="87151"/>
        <n v="78523"/>
        <n v="77964"/>
        <n v="32998"/>
        <n v="20745"/>
        <n v="19320"/>
        <n v="50056"/>
        <n v="35296"/>
        <n v="99023"/>
        <n v="4107"/>
        <n v="94767"/>
        <n v="46416"/>
        <n v="20109"/>
        <n v="44640"/>
        <n v="94250"/>
        <n v="82197"/>
        <n v="18906"/>
        <n v="15948"/>
        <n v="5392"/>
        <n v="81893"/>
        <n v="86342"/>
        <n v="90941"/>
        <n v="43258"/>
        <n v="60979"/>
        <n v="42766"/>
        <n v="82523"/>
        <n v="49673"/>
        <n v="91956"/>
        <n v="19687"/>
        <n v="64703"/>
        <n v="50994"/>
        <n v="98097"/>
        <n v="71120"/>
        <n v="52900"/>
        <n v="3976"/>
        <n v="82382"/>
        <n v="18934"/>
        <n v="80955"/>
        <n v="37001"/>
        <n v="81373"/>
        <n v="8194"/>
        <n v="96467"/>
        <n v="22317"/>
        <n v="7767"/>
        <n v="84755"/>
        <n v="48098"/>
        <n v="19251"/>
        <n v="14498"/>
        <n v="62589"/>
        <n v="79217"/>
        <n v="21264"/>
        <n v="39910"/>
        <n v="27587"/>
        <n v="81215"/>
        <n v="25892"/>
        <n v="1749"/>
        <n v="55174"/>
        <n v="62217"/>
        <n v="95542"/>
        <n v="59555"/>
        <n v="56343"/>
        <n v="69118"/>
        <n v="61564"/>
        <n v="36576"/>
        <n v="72694"/>
        <n v="4296"/>
        <n v="57892"/>
        <n v="56069"/>
        <n v="98926"/>
        <n v="16613"/>
        <n v="46797"/>
        <n v="9160"/>
        <n v="49159"/>
        <n v="67668"/>
        <n v="22447"/>
        <n v="11102"/>
        <n v="27847"/>
        <n v="29049"/>
        <n v="85764"/>
        <n v="65197"/>
        <n v="994"/>
        <n v="53723"/>
        <n v="27607"/>
        <n v="99763"/>
        <n v="47170"/>
        <n v="81082"/>
        <n v="6176"/>
        <n v="50341"/>
        <n v="56475"/>
        <n v="9964"/>
        <n v="9729"/>
        <n v="44418"/>
        <n v="79270"/>
        <n v="92152"/>
        <n v="26603"/>
        <n v="98236"/>
        <n v="99082"/>
        <n v="22533"/>
        <n v="42140"/>
        <n v="36286"/>
        <n v="91797"/>
        <n v="29850"/>
        <n v="26359"/>
        <n v="38755"/>
        <n v="45448"/>
        <n v="39003"/>
        <n v="16519"/>
        <n v="34326"/>
        <n v="52286"/>
        <n v="25948"/>
        <n v="67402"/>
        <n v="14914"/>
        <n v="60834"/>
        <n v="21373"/>
        <n v="80700"/>
        <n v="72624"/>
        <n v="77155"/>
        <n v="6385"/>
        <n v="46433"/>
        <n v="13798"/>
        <n v="54592"/>
        <n v="96632"/>
        <n v="93849"/>
        <n v="72538"/>
        <n v="29633"/>
        <n v="70052"/>
        <n v="43705"/>
        <n v="18149"/>
        <n v="67307"/>
        <n v="64270"/>
        <n v="70092"/>
        <n v="86262"/>
        <n v="1316"/>
        <n v="5068"/>
        <n v="74419"/>
        <n v="63512"/>
        <n v="52705"/>
        <n v="71258"/>
        <n v="66478"/>
        <n v="58618"/>
        <n v="92489"/>
        <n v="64980"/>
        <n v="77525"/>
        <n v="7896"/>
        <n v="79080"/>
        <n v="74577"/>
        <n v="79776"/>
        <n v="77909"/>
        <n v="31738"/>
        <n v="90395"/>
        <n v="47167"/>
        <n v="62752"/>
        <n v="53028"/>
        <n v="14755"/>
        <n v="33551"/>
        <n v="66919"/>
        <n v="79283"/>
        <n v="22249"/>
        <n v="52025"/>
        <n v="93147"/>
        <n v="50264"/>
        <n v="74293"/>
        <n v="6757"/>
        <n v="54461"/>
        <n v="52149"/>
        <n v="17512"/>
        <n v="91683"/>
        <n v="87832"/>
        <n v="68210"/>
        <n v="92691"/>
        <n v="84361"/>
        <n v="79610"/>
        <n v="92688"/>
        <n v="88353"/>
        <n v="64757"/>
        <n v="59705"/>
        <n v="86064"/>
        <n v="24513"/>
        <n v="58714"/>
        <n v="93598"/>
        <n v="60863"/>
        <n v="12582"/>
        <n v="55093"/>
        <n v="69139"/>
        <n v="56882"/>
        <n v="27716"/>
        <n v="78597"/>
        <n v="61199"/>
        <n v="96666"/>
        <n v="59359"/>
        <n v="92140"/>
        <n v="53567"/>
        <n v="70943"/>
        <n v="84066"/>
        <n v="29815"/>
        <n v="77318"/>
        <n v="99123"/>
        <n v="33560"/>
        <n v="48261"/>
        <n v="7784"/>
        <n v="99796"/>
        <n v="51642"/>
        <n v="21065"/>
        <n v="25341"/>
        <n v="4425"/>
        <n v="31290"/>
        <n v="21909"/>
        <n v="92766"/>
        <n v="78447"/>
        <n v="82903"/>
        <n v="59070"/>
        <n v="70852"/>
        <n v="48564"/>
        <n v="81001"/>
        <n v="16193"/>
        <n v="42839"/>
        <n v="87483"/>
        <n v="90124"/>
        <n v="47509"/>
        <n v="85370"/>
        <n v="69723"/>
        <n v="69173"/>
        <n v="99550"/>
        <n v="88838"/>
        <n v="89564"/>
        <n v="75416"/>
        <n v="29795"/>
        <n v="81208"/>
        <n v="43633"/>
        <n v="8735"/>
        <n v="34975"/>
        <n v="7668"/>
        <n v="76829"/>
        <n v="52941"/>
        <n v="67061"/>
        <n v="79596"/>
        <n v="25950"/>
        <n v="46963"/>
        <n v="79773"/>
        <n v="9163"/>
        <n v="94276"/>
        <n v="65876"/>
        <n v="84154"/>
        <n v="84403"/>
        <n v="25305"/>
        <n v="37279"/>
        <n v="2775"/>
        <n v="73986"/>
        <n v="81473"/>
        <n v="53201"/>
        <n v="5405"/>
        <n v="93032"/>
        <n v="78096"/>
        <n v="97623"/>
        <n v="13963"/>
        <n v="75948"/>
        <n v="27724"/>
        <n v="35646"/>
        <n v="33534"/>
        <n v="70172"/>
        <n v="49896"/>
        <n v="67548"/>
        <n v="25429"/>
        <n v="83871"/>
        <n v="4725"/>
        <n v="54676"/>
        <n v="50336"/>
        <n v="59285"/>
        <n v="40116"/>
        <n v="30360"/>
        <n v="55959"/>
        <n v="51360"/>
        <n v="52813"/>
        <n v="26560"/>
        <n v="39768"/>
        <n v="95510"/>
        <n v="5804"/>
        <n v="27420"/>
        <n v="25087"/>
        <n v="49330"/>
        <n v="58323"/>
        <n v="18278"/>
        <n v="8761"/>
        <n v="57339"/>
        <n v="85802"/>
        <n v="95545"/>
        <n v="23352"/>
        <n v="66442"/>
        <n v="23573"/>
        <n v="73124"/>
        <n v="70190"/>
        <n v="82611"/>
        <n v="30853"/>
        <n v="65173"/>
        <n v="41638"/>
        <n v="42748"/>
        <n v="29441"/>
        <n v="89673"/>
        <n v="97868"/>
        <n v="48172"/>
        <n v="74988"/>
        <n v="27014"/>
        <n v="24990"/>
        <n v="6290"/>
        <n v="21292"/>
        <n v="66667"/>
        <n v="95114"/>
        <n v="77051"/>
        <n v="68370"/>
        <n v="50203"/>
        <n v="70692"/>
        <n v="4236"/>
        <n v="42962"/>
        <n v="88738"/>
        <n v="58331"/>
        <n v="74840"/>
        <n v="74739"/>
        <n v="37895"/>
        <n v="68027"/>
        <n v="69323"/>
        <n v="8147"/>
        <n v="26187"/>
        <n v="99954"/>
        <n v="83257"/>
        <n v="18712"/>
        <n v="90580"/>
        <n v="54826"/>
        <n v="70521"/>
        <n v="48511"/>
        <n v="62922"/>
        <n v="57551"/>
        <n v="79694"/>
        <n v="23150"/>
        <n v="12885"/>
        <n v="44260"/>
        <n v="48356"/>
        <n v="438"/>
        <n v="63236"/>
        <n v="81231"/>
        <n v="92803"/>
        <n v="71316"/>
        <n v="72612"/>
        <n v="31819"/>
        <n v="22696"/>
        <n v="88160"/>
        <n v="98703"/>
        <n v="79143"/>
        <n v="35920"/>
        <n v="12039"/>
        <n v="56153"/>
        <n v="97926"/>
        <n v="94233"/>
        <n v="58185"/>
        <n v="62596"/>
        <n v="50488"/>
        <n v="67905"/>
        <n v="77397"/>
        <n v="35246"/>
        <n v="36424"/>
        <n v="69216"/>
        <n v="7242"/>
        <n v="10954"/>
        <n v="97657"/>
        <n v="17774"/>
        <n v="28671"/>
        <n v="1575"/>
        <n v="74490"/>
        <n v="40087"/>
        <n v="87878"/>
        <n v="53530"/>
        <n v="2168"/>
        <n v="49039"/>
        <n v="34203"/>
        <n v="77961"/>
        <n v="69583"/>
        <n v="11716"/>
        <n v="83553"/>
        <n v="45092"/>
        <n v="60331"/>
        <n v="14120"/>
        <n v="22290"/>
        <n v="93596"/>
        <n v="35859"/>
        <n v="70958"/>
        <n v="17591"/>
        <n v="71307"/>
        <n v="59588"/>
        <n v="72787"/>
        <n v="67134"/>
        <n v="31108"/>
        <n v="42654"/>
        <n v="53870"/>
        <n v="41429"/>
        <n v="34702"/>
        <n v="2160"/>
        <n v="71846"/>
        <n v="52810"/>
        <n v="21281"/>
        <n v="12274"/>
        <n v="73804"/>
        <n v="67929"/>
        <n v="95461"/>
        <n v="72203"/>
        <n v="446"/>
        <n v="3867"/>
        <n v="38956"/>
        <n v="55234"/>
        <n v="76234"/>
        <n v="12392"/>
        <n v="43137"/>
        <n v="11014"/>
        <n v="19786"/>
        <n v="69464"/>
        <n v="66311"/>
        <n v="37864"/>
        <n v="62536"/>
        <n v="435"/>
        <n v="29827"/>
        <n v="51068"/>
        <n v="37847"/>
        <n v="83404"/>
        <n v="56369"/>
        <n v="22624"/>
        <n v="81389"/>
        <n v="42683"/>
        <n v="21801"/>
        <n v="38305"/>
        <n v="10405"/>
        <n v="95864"/>
        <n v="60938"/>
        <n v="81844"/>
        <n v="21731"/>
        <n v="89897"/>
        <n v="68262"/>
        <n v="67679"/>
        <n v="241"/>
        <n v="83492"/>
        <n v="75236"/>
        <n v="94115"/>
        <n v="94410"/>
        <n v="26910"/>
        <n v="82603"/>
        <n v="21148"/>
        <n v="34242"/>
        <n v="87686"/>
        <n v="52532"/>
        <n v="22769"/>
        <n v="35801"/>
        <n v="63494"/>
        <n v="52809"/>
        <n v="51138"/>
        <n v="72349"/>
        <n v="89433"/>
        <n v="29641"/>
        <n v="15415"/>
        <n v="32396"/>
        <n v="20678"/>
        <n v="18857"/>
        <n v="51547"/>
        <n v="72619"/>
        <n v="3810"/>
        <n v="52492"/>
        <n v="8243"/>
        <n v="31645"/>
        <n v="77420"/>
        <n v="80168"/>
        <n v="45103"/>
        <n v="51876"/>
        <n v="14788"/>
        <n v="44549"/>
        <n v="74511"/>
        <n v="27338"/>
        <n v="35891"/>
        <n v="39101"/>
        <n v="69919"/>
        <n v="36397"/>
        <n v="95471"/>
        <n v="45892"/>
        <n v="72625"/>
        <n v="33173"/>
        <n v="46380"/>
        <n v="37851"/>
        <n v="55736"/>
        <n v="96315"/>
        <n v="55019"/>
        <n v="58812"/>
        <n v="37562"/>
        <n v="26407"/>
        <n v="7300"/>
        <n v="67405"/>
        <n v="49131"/>
        <n v="94944"/>
        <n v="77258"/>
        <n v="88791"/>
        <n v="42268"/>
        <n v="34055"/>
        <n v="42293"/>
        <n v="14708"/>
        <n v="15952"/>
        <n v="26589"/>
        <n v="8248"/>
        <n v="38259"/>
        <n v="88064"/>
        <n v="35152"/>
        <n v="42716"/>
        <n v="38739"/>
        <n v="340"/>
        <n v="2807"/>
        <n v="79654"/>
        <n v="48656"/>
        <n v="87014"/>
        <n v="42051"/>
        <n v="34764"/>
        <n v="65210"/>
        <n v="24256"/>
        <n v="78773"/>
        <n v="56315"/>
        <n v="54457"/>
        <n v="51640"/>
        <n v="71706"/>
        <n v="50843"/>
        <n v="13383"/>
        <n v="42185"/>
        <n v="96061"/>
        <n v="56238"/>
        <n v="22096"/>
        <n v="27057"/>
        <n v="27997"/>
        <n v="82119"/>
        <n v="96320"/>
        <n v="71579"/>
        <n v="19326"/>
        <n v="15869"/>
        <n v="74964"/>
        <n v="87391"/>
        <n v="76766"/>
        <n v="41050"/>
        <n v="61266"/>
        <n v="45972"/>
        <n v="14461"/>
        <n v="21366"/>
        <n v="58706"/>
        <n v="83216"/>
        <n v="36287"/>
        <n v="45260"/>
        <n v="85280"/>
        <n v="63249"/>
        <n v="64692"/>
        <n v="87132"/>
        <n v="26523"/>
        <n v="68646"/>
        <n v="98836"/>
        <n v="43182"/>
        <n v="92757"/>
        <n v="38227"/>
        <n v="67805"/>
        <n v="1121"/>
        <n v="98367"/>
        <n v="17543"/>
        <n v="73077"/>
        <n v="12457"/>
        <n v="10027"/>
        <n v="78491"/>
        <n v="1655"/>
        <n v="4680"/>
        <n v="10168"/>
        <n v="26300"/>
        <n v="20372"/>
        <n v="49982"/>
        <n v="43255"/>
        <n v="48307"/>
        <n v="16962"/>
        <n v="40693"/>
        <n v="10092"/>
        <n v="27156"/>
        <n v="34184"/>
        <n v="23408"/>
        <n v="22809"/>
        <n v="60733"/>
        <n v="39636"/>
        <n v="27447"/>
        <n v="66540"/>
        <n v="2034"/>
        <n v="53411"/>
        <n v="80264"/>
        <n v="97785"/>
        <n v="20080"/>
        <n v="75731"/>
        <n v="8770"/>
        <n v="39409"/>
        <n v="73014"/>
        <n v="43181"/>
        <n v="59342"/>
        <n v="18242"/>
        <n v="39145"/>
        <n v="43093"/>
        <n v="65532"/>
        <n v="38983"/>
        <n v="91004"/>
        <n v="92270"/>
        <n v="94381"/>
        <n v="52676"/>
        <n v="64715"/>
        <n v="62930"/>
        <n v="19334"/>
        <n v="20392"/>
        <n v="26095"/>
        <n v="98385"/>
        <n v="92455"/>
        <n v="28928"/>
        <n v="60246"/>
        <n v="65578"/>
        <n v="47764"/>
        <n v="37004"/>
        <n v="47769"/>
        <n v="36757"/>
        <n v="23167"/>
        <n v="17918"/>
        <n v="45630"/>
        <n v="84688"/>
        <n v="6612"/>
        <n v="46978"/>
        <n v="95645"/>
        <n v="23806"/>
        <n v="35700"/>
        <n v="10827"/>
        <n v="88894"/>
        <n v="35021"/>
        <n v="80185"/>
        <n v="65526"/>
        <n v="86699"/>
        <n v="13886"/>
        <n v="56209"/>
        <n v="38191"/>
        <n v="38840"/>
        <n v="44798"/>
        <n v="88731"/>
        <n v="564"/>
        <n v="4993"/>
        <n v="24557"/>
        <n v="33956"/>
        <n v="68154"/>
        <n v="15842"/>
        <n v="32438"/>
        <n v="79712"/>
        <n v="13683"/>
        <n v="93602"/>
        <n v="19425"/>
        <n v="74891"/>
        <n v="16256"/>
        <n v="2071"/>
        <n v="8961"/>
        <n v="79826"/>
        <n v="15163"/>
        <n v="44643"/>
        <n v="64538"/>
        <n v="32699"/>
        <n v="88757"/>
        <n v="40865"/>
        <n v="50829"/>
        <n v="62116"/>
        <n v="8205"/>
        <n v="45965"/>
        <n v="47227"/>
        <n v="70479"/>
        <n v="84117"/>
        <n v="14904"/>
        <n v="92544"/>
        <n v="90015"/>
        <n v="70793"/>
        <n v="65694"/>
        <n v="77123"/>
        <n v="12652"/>
        <n v="67143"/>
        <n v="67789"/>
        <n v="16216"/>
        <n v="73138"/>
        <n v="49336"/>
        <n v="34833"/>
        <n v="62411"/>
        <n v="2913"/>
        <n v="37948"/>
        <n v="35927"/>
        <n v="25032"/>
        <n v="65798"/>
        <n v="56426"/>
        <n v="22349"/>
        <n v="87350"/>
        <n v="22298"/>
        <n v="3880"/>
        <n v="93002"/>
        <n v="68659"/>
        <n v="17757"/>
        <n v="53259"/>
        <n v="63221"/>
        <n v="49354"/>
        <n v="5350"/>
        <n v="26141"/>
        <n v="74514"/>
        <n v="23434"/>
        <n v="26229"/>
        <n v="45502"/>
        <n v="38501"/>
        <n v="36535"/>
        <n v="89328"/>
        <n v="33492"/>
        <n v="61852"/>
        <n v="34335"/>
        <n v="58056"/>
        <n v="43921"/>
        <n v="52649"/>
        <n v="20584"/>
        <n v="29005"/>
        <n v="23340"/>
        <n v="22365"/>
        <n v="17000"/>
        <n v="31606"/>
        <n v="94567"/>
        <n v="56766"/>
        <n v="97436"/>
        <n v="89990"/>
        <n v="35211"/>
        <n v="53388"/>
        <n v="36473"/>
        <n v="47021"/>
        <n v="8222"/>
        <n v="88799"/>
        <n v="52849"/>
        <n v="5265"/>
        <n v="42330"/>
        <n v="68385"/>
        <n v="22064"/>
        <n v="52415"/>
        <n v="19667"/>
        <n v="22178"/>
        <n v="49123"/>
        <n v="31161"/>
        <n v="68792"/>
        <n v="77075"/>
        <n v="85320"/>
        <n v="82757"/>
        <n v="84988"/>
        <n v="54292"/>
        <n v="78298"/>
        <n v="1296"/>
        <n v="50620"/>
        <n v="99251"/>
        <n v="5903"/>
        <n v="24190"/>
        <n v="7320"/>
        <n v="7466"/>
        <n v="93167"/>
        <n v="64119"/>
        <n v="9101"/>
        <n v="90456"/>
        <n v="51113"/>
        <n v="9945"/>
        <n v="67302"/>
        <n v="48618"/>
        <n v="58986"/>
        <n v="3027"/>
        <n v="91184"/>
        <n v="93194"/>
        <n v="11484"/>
        <n v="35827"/>
        <n v="20996"/>
        <n v="99880"/>
        <n v="52145"/>
        <n v="2816"/>
        <n v="77249"/>
        <n v="13722"/>
        <n v="19295"/>
        <n v="41235"/>
        <n v="14865"/>
        <n v="35546"/>
        <n v="50786"/>
        <n v="36283"/>
        <n v="98185"/>
        <n v="89797"/>
        <n v="50812"/>
        <n v="56337"/>
        <n v="73867"/>
        <n v="27551"/>
        <n v="91037"/>
        <n v="96369"/>
        <n v="42278"/>
        <n v="35137"/>
        <n v="80114"/>
        <n v="64983"/>
        <n v="57256"/>
        <n v="38748"/>
        <n v="87423"/>
        <n v="25781"/>
        <n v="78804"/>
        <n v="60195"/>
        <n v="99071"/>
        <n v="68890"/>
        <n v="41875"/>
        <n v="21174"/>
        <n v="53400"/>
        <n v="63914"/>
        <n v="30826"/>
        <n v="43491"/>
        <n v="58608"/>
        <n v="16961"/>
        <n v="74816"/>
        <n v="2348"/>
        <n v="91443"/>
        <n v="90552"/>
        <n v="29851"/>
        <n v="86058"/>
        <n v="29278"/>
        <n v="55148"/>
        <n v="97647"/>
        <n v="33932"/>
        <n v="14008"/>
        <n v="12481"/>
        <n v="41536"/>
        <n v="11053"/>
        <n v="70442"/>
        <n v="49395"/>
        <n v="41103"/>
        <n v="42530"/>
        <n v="95716"/>
        <n v="18216"/>
        <n v="65239"/>
        <n v="41812"/>
        <n v="59557"/>
        <n v="38464"/>
        <n v="17612"/>
        <n v="19520"/>
        <n v="33658"/>
        <n v="16928"/>
        <n v="55883"/>
        <n v="13479"/>
        <n v="15401"/>
        <n v="24052"/>
        <n v="76853"/>
        <n v="40817"/>
        <n v="39943"/>
        <n v="20514"/>
        <n v="35492"/>
        <n v="95427"/>
        <n v="62053"/>
        <n v="48561"/>
        <n v="1313"/>
        <n v="94363"/>
        <n v="88687"/>
        <n v="45740"/>
        <n v="37122"/>
        <n v="18199"/>
        <n v="63639"/>
        <n v="99627"/>
        <n v="76774"/>
        <n v="38982"/>
        <n v="52254"/>
        <n v="26513"/>
        <n v="88732"/>
        <n v="99338"/>
        <n v="77486"/>
        <n v="41504"/>
        <n v="82337"/>
        <n v="78303"/>
        <n v="38553"/>
        <n v="5810"/>
        <n v="71137"/>
        <n v="47997"/>
        <n v="94662"/>
        <n v="17114"/>
        <n v="4226"/>
        <n v="79399"/>
        <n v="86794"/>
        <n v="4257"/>
        <n v="10792"/>
        <n v="28714"/>
        <n v="35692"/>
        <n v="96236"/>
        <n v="88564"/>
        <n v="4169"/>
        <n v="8574"/>
        <n v="54595"/>
        <n v="8724"/>
        <n v="99509"/>
        <n v="86158"/>
        <n v="29184"/>
        <n v="24457"/>
        <n v="8719"/>
        <n v="18449"/>
        <n v="12877"/>
        <n v="87879"/>
        <n v="54813"/>
        <n v="50345"/>
        <n v="68271"/>
        <n v="74100"/>
        <n v="53604"/>
        <n v="41779"/>
        <n v="26573"/>
        <n v="38391"/>
        <n v="96518"/>
        <n v="83063"/>
        <n v="85431"/>
        <n v="96660"/>
        <n v="81384"/>
        <n v="78161"/>
        <n v="91258"/>
        <n v="40685"/>
        <n v="48717"/>
        <n v="41313"/>
        <n v="15469"/>
        <n v="17726"/>
        <n v="13143"/>
        <n v="31973"/>
        <n v="72461"/>
        <n v="61239"/>
        <n v="55140"/>
        <n v="2450"/>
        <n v="71842"/>
        <n v="59649"/>
        <n v="808"/>
        <n v="38393"/>
        <n v="50417"/>
        <n v="34451"/>
        <n v="62818"/>
        <n v="42206"/>
        <n v="28688"/>
        <n v="31379"/>
        <n v="58117"/>
        <n v="51672"/>
        <n v="8801"/>
        <n v="5041"/>
        <n v="54405"/>
        <n v="65588"/>
        <n v="76351"/>
        <n v="68871"/>
        <n v="28900"/>
        <n v="66316"/>
        <n v="14347"/>
        <n v="6654"/>
        <n v="15521"/>
        <n v="8968"/>
        <n v="2095"/>
        <n v="46035"/>
        <n v="49107"/>
        <n v="83563"/>
        <n v="25802"/>
        <n v="46055"/>
        <n v="73764"/>
        <n v="31358"/>
        <n v="1430"/>
        <n v="24643"/>
        <n v="86006"/>
        <n v="28341"/>
        <n v="82770"/>
        <n v="37398"/>
        <n v="43422"/>
        <n v="18096"/>
        <n v="24042"/>
        <n v="18605"/>
        <n v="72452"/>
        <n v="82015"/>
        <n v="16341"/>
        <n v="62847"/>
        <n v="262"/>
        <n v="63055"/>
        <n v="71740"/>
        <n v="54237"/>
        <n v="71809"/>
        <n v="64763"/>
        <n v="72322"/>
        <n v="65348"/>
        <n v="28046"/>
        <n v="27242"/>
        <n v="19491"/>
        <n v="38685"/>
        <n v="56986"/>
        <n v="85934"/>
        <n v="5275"/>
        <n v="16672"/>
        <n v="53822"/>
        <n v="6670"/>
        <n v="89892"/>
        <n v="85444"/>
        <n v="51058"/>
        <n v="23379"/>
        <n v="65318"/>
        <n v="53410"/>
        <n v="87489"/>
        <n v="25189"/>
        <n v="80194"/>
        <n v="94739"/>
        <n v="49536"/>
        <n v="4953"/>
        <n v="84793"/>
        <n v="66259"/>
        <n v="80550"/>
        <n v="61503"/>
        <n v="28887"/>
        <n v="74198"/>
        <n v="14517"/>
        <n v="61647"/>
        <n v="25152"/>
        <n v="48224"/>
        <n v="27594"/>
        <n v="34703"/>
        <n v="80466"/>
        <n v="44046"/>
        <n v="64852"/>
        <n v="90752"/>
        <n v="95708"/>
        <n v="10661"/>
        <n v="74912"/>
        <n v="57017"/>
        <n v="31437"/>
        <n v="17629"/>
        <n v="97968"/>
        <n v="99866"/>
        <n v="46261"/>
        <n v="44432"/>
        <n v="46880"/>
        <n v="61955"/>
        <n v="87025"/>
        <n v="30226"/>
        <n v="53778"/>
        <n v="65914"/>
        <n v="50291"/>
        <n v="69667"/>
        <n v="62735"/>
        <n v="74650"/>
        <n v="36666"/>
        <n v="68803"/>
        <n v="45009"/>
        <n v="23397"/>
        <n v="31172"/>
        <n v="15164"/>
        <n v="96178"/>
        <n v="49054"/>
        <n v="20001"/>
        <n v="83790"/>
        <n v="88408"/>
        <n v="8285"/>
        <n v="50294"/>
        <n v="20856"/>
        <n v="2595"/>
        <n v="81796"/>
        <n v="87354"/>
        <n v="4352"/>
        <n v="17320"/>
        <n v="37090"/>
        <n v="3048"/>
        <n v="62627"/>
        <n v="88244"/>
        <n v="42214"/>
        <n v="65859"/>
        <n v="53884"/>
        <n v="55350"/>
        <n v="62012"/>
        <n v="8526"/>
        <n v="48262"/>
        <n v="45881"/>
        <n v="38765"/>
        <n v="10633"/>
        <n v="2243"/>
        <n v="56084"/>
        <n v="74733"/>
        <n v="69510"/>
        <n v="87535"/>
        <n v="71115"/>
        <n v="16133"/>
        <n v="71806"/>
        <n v="90931"/>
        <n v="23275"/>
        <n v="22364"/>
        <n v="99242"/>
        <n v="22729"/>
        <n v="60694"/>
        <n v="92802"/>
        <n v="49439"/>
        <n v="80195"/>
        <n v="93557"/>
        <n v="26780"/>
        <n v="55004"/>
        <n v="59687"/>
        <n v="35581"/>
        <n v="47387"/>
        <n v="66877"/>
        <n v="1323"/>
        <n v="66843"/>
        <n v="65668"/>
        <n v="7374"/>
        <n v="56316"/>
        <n v="41154"/>
        <n v="49841"/>
        <n v="84379"/>
        <n v="26082"/>
        <n v="19420"/>
        <n v="67181"/>
        <n v="929"/>
        <n v="41409"/>
        <n v="80269"/>
        <n v="8731"/>
        <n v="74519"/>
        <n v="54124"/>
        <n v="64032"/>
        <n v="97278"/>
        <n v="27897"/>
        <n v="66878"/>
        <n v="83509"/>
        <n v="5673"/>
        <n v="83703"/>
        <n v="38947"/>
        <n v="81728"/>
        <n v="67493"/>
        <n v="12895"/>
        <n v="80619"/>
        <n v="93734"/>
        <n v="18434"/>
        <n v="76326"/>
        <n v="24519"/>
        <n v="50096"/>
        <n v="81295"/>
        <n v="60925"/>
        <n v="85691"/>
        <n v="13761"/>
        <n v="88188"/>
        <n v="97506"/>
        <n v="94804"/>
        <n v="3762"/>
        <n v="32195"/>
        <n v="95974"/>
        <n v="74807"/>
        <n v="73331"/>
        <n v="67873"/>
        <n v="39496"/>
        <n v="55513"/>
        <n v="72393"/>
        <n v="28442"/>
        <n v="24553"/>
        <n v="6282"/>
        <n v="69688"/>
        <n v="48159"/>
        <n v="70798"/>
        <n v="64620"/>
        <n v="48385"/>
        <n v="60897"/>
        <n v="69219"/>
        <n v="19829"/>
        <n v="12912"/>
        <n v="95164"/>
        <n v="84733"/>
        <n v="91435"/>
        <n v="57691"/>
        <n v="15856"/>
        <n v="24722"/>
        <n v="64706"/>
        <n v="78658"/>
        <n v="31121"/>
        <n v="90482"/>
        <n v="49364"/>
        <n v="15166"/>
        <n v="32053"/>
        <n v="63726"/>
        <n v="81325"/>
        <n v="68167"/>
        <n v="97682"/>
        <n v="93867"/>
        <n v="83805"/>
        <n v="49816"/>
        <n v="5609"/>
        <n v="21691"/>
        <n v="35453"/>
        <n v="11760"/>
        <n v="51243"/>
        <n v="77756"/>
        <n v="37166"/>
        <n v="27369"/>
        <n v="94069"/>
        <n v="87527"/>
        <n v="10944"/>
        <n v="34608"/>
        <n v="37708"/>
        <n v="35472"/>
        <n v="17679"/>
        <n v="92982"/>
        <n v="82998"/>
        <n v="65768"/>
        <n v="9764"/>
        <n v="8399"/>
        <n v="43010"/>
        <n v="80629"/>
        <n v="88306"/>
        <n v="79225"/>
        <n v="57036"/>
        <n v="14510"/>
        <n v="53594"/>
        <n v="21294"/>
        <n v="60389"/>
        <n v="23010"/>
        <n v="12166"/>
        <n v="44762"/>
        <n v="99969"/>
        <n v="86715"/>
        <n v="75248"/>
        <n v="50431"/>
        <n v="76882"/>
        <n v="39528"/>
        <n v="75843"/>
        <n v="57538"/>
        <n v="32369"/>
        <n v="30287"/>
        <n v="70973"/>
        <n v="25711"/>
        <n v="7005"/>
        <n v="80643"/>
        <n v="9030"/>
        <n v="19488"/>
        <n v="15003"/>
        <n v="37094"/>
        <n v="72512"/>
        <n v="51443"/>
        <n v="91977"/>
        <n v="13197"/>
        <n v="37596"/>
        <n v="50164"/>
        <n v="25524"/>
        <n v="61041"/>
        <n v="13611"/>
        <n v="25436"/>
        <n v="65405"/>
        <n v="68174"/>
        <n v="3104"/>
        <n v="44478"/>
        <n v="56732"/>
        <n v="18868"/>
        <n v="75854"/>
        <n v="78715"/>
        <n v="29035"/>
        <n v="44277"/>
        <n v="86696"/>
        <n v="83798"/>
        <n v="31854"/>
        <n v="39499"/>
        <n v="43945"/>
        <n v="75684"/>
        <n v="18001"/>
        <n v="72330"/>
        <n v="60879"/>
        <n v="45167"/>
        <n v="92098"/>
        <n v="93277"/>
        <n v="8778"/>
        <n v="37912"/>
        <n v="57467"/>
        <n v="76358"/>
        <n v="63284"/>
        <n v="93544"/>
        <n v="23656"/>
        <n v="79684"/>
        <n v="20626"/>
        <n v="96945"/>
        <n v="29560"/>
        <n v="6730"/>
        <n v="43459"/>
        <n v="70322"/>
        <n v="22125"/>
        <n v="35151"/>
        <n v="68741"/>
        <n v="77300"/>
        <n v="73508"/>
        <n v="80006"/>
        <n v="59522"/>
        <n v="40233"/>
        <n v="42660"/>
        <n v="70390"/>
        <n v="29875"/>
        <n v="24783"/>
        <n v="62055"/>
        <n v="91458"/>
        <n v="74563"/>
        <n v="53250"/>
        <n v="63453"/>
        <n v="99476"/>
        <n v="70325"/>
        <n v="57930"/>
        <n v="18127"/>
        <n v="18481"/>
        <n v="12153"/>
        <n v="3270"/>
        <n v="69980"/>
        <n v="11313"/>
        <n v="45546"/>
        <n v="28617"/>
        <n v="90175"/>
        <n v="88746"/>
        <n v="84481"/>
        <n v="54549"/>
        <n v="46947"/>
        <n v="16974"/>
        <n v="29025"/>
        <n v="67576"/>
        <n v="76263"/>
        <n v="52706"/>
        <n v="86901"/>
        <n v="81677"/>
        <n v="80870"/>
        <n v="47491"/>
        <n v="44212"/>
        <n v="28779"/>
        <n v="88962"/>
        <n v="66081"/>
        <n v="63559"/>
        <n v="7110"/>
        <n v="12526"/>
        <n v="62605"/>
        <n v="53695"/>
        <n v="55557"/>
        <n v="9116"/>
        <n v="10890"/>
        <n v="69243"/>
        <n v="41127"/>
        <n v="10833"/>
        <n v="63890"/>
        <n v="31688"/>
        <n v="2092"/>
        <n v="2985"/>
        <n v="14422"/>
        <n v="89832"/>
        <n v="66012"/>
        <n v="70646"/>
        <n v="10304"/>
        <n v="98332"/>
        <n v="67942"/>
        <n v="44132"/>
        <n v="38183"/>
        <n v="76013"/>
        <n v="88916"/>
        <n v="88430"/>
        <n v="5957"/>
        <n v="55735"/>
        <n v="19156"/>
        <n v="5478"/>
        <n v="52726"/>
        <n v="74924"/>
        <n v="36060"/>
        <n v="15530"/>
        <n v="66630"/>
        <n v="82608"/>
        <n v="13336"/>
        <n v="66284"/>
        <n v="81447"/>
        <n v="76814"/>
        <n v="49887"/>
        <n v="10657"/>
        <n v="89541"/>
        <n v="84134"/>
        <n v="75758"/>
        <n v="58044"/>
        <n v="44717"/>
        <n v="8902"/>
        <n v="5491"/>
        <n v="715"/>
        <n v="62642"/>
        <n v="33399"/>
        <n v="52514"/>
        <n v="12788"/>
        <n v="3357"/>
        <n v="93755"/>
        <n v="61404"/>
        <n v="17941"/>
        <n v="43884"/>
        <n v="1819"/>
        <n v="18486"/>
        <n v="13194"/>
        <n v="69730"/>
        <n v="4457"/>
        <n v="47896"/>
        <n v="12728"/>
        <n v="1815"/>
        <n v="4863"/>
        <n v="2320"/>
        <n v="6443"/>
        <n v="90690"/>
        <n v="66898"/>
        <n v="67901"/>
        <n v="87382"/>
        <n v="73033"/>
        <n v="45857"/>
        <n v="22453"/>
        <n v="49949"/>
        <n v="91199"/>
        <n v="15426"/>
        <n v="32352"/>
        <n v="10835"/>
        <n v="91828"/>
        <n v="11585"/>
        <n v="44144"/>
        <n v="16713"/>
        <n v="90345"/>
        <n v="89298"/>
        <n v="55484"/>
        <n v="769"/>
        <n v="68868"/>
        <n v="43393"/>
        <n v="80927"/>
        <n v="49116"/>
        <n v="96588"/>
        <n v="98423"/>
        <n v="15313"/>
        <n v="52201"/>
        <n v="57923"/>
        <n v="18348"/>
        <n v="81538"/>
        <n v="1552"/>
        <n v="6963"/>
        <n v="21463"/>
        <n v="56386"/>
        <n v="77559"/>
        <n v="23179"/>
        <n v="14908"/>
        <n v="458"/>
        <n v="66950"/>
        <n v="4867"/>
        <n v="94896"/>
        <n v="67382"/>
        <n v="93583"/>
        <n v="87914"/>
        <n v="4657"/>
        <n v="88223"/>
        <n v="83222"/>
        <n v="66451"/>
        <n v="87377"/>
        <n v="63548"/>
        <n v="57862"/>
        <n v="5106"/>
        <n v="98050"/>
        <n v="87113"/>
        <n v="30870"/>
        <n v="62152"/>
        <n v="31282"/>
        <n v="70942"/>
        <n v="44103"/>
        <n v="6718"/>
        <n v="61831"/>
        <n v="63913"/>
        <n v="29602"/>
        <n v="62693"/>
        <n v="4112"/>
        <n v="50613"/>
        <n v="74564"/>
        <n v="68629"/>
        <n v="70506"/>
        <n v="79180"/>
        <n v="79218"/>
        <n v="31671"/>
        <n v="96821"/>
        <n v="93360"/>
        <n v="15491"/>
        <n v="53190"/>
        <n v="56906"/>
        <n v="80874"/>
        <n v="1870"/>
        <n v="61859"/>
        <n v="26659"/>
        <n v="76037"/>
        <n v="71313"/>
        <n v="46137"/>
        <n v="42021"/>
        <n v="8379"/>
        <n v="74329"/>
        <n v="57833"/>
        <n v="34323"/>
        <n v="21968"/>
        <n v="89633"/>
        <n v="30192"/>
        <n v="35584"/>
        <n v="75960"/>
        <n v="26732"/>
        <n v="82181"/>
        <n v="60527"/>
        <n v="85476"/>
        <n v="31039"/>
        <n v="17794"/>
        <n v="2964"/>
        <n v="5834"/>
        <n v="85937"/>
        <n v="48473"/>
        <n v="75477"/>
        <n v="22031"/>
        <n v="19601"/>
        <n v="18120"/>
        <n v="77286"/>
        <n v="43284"/>
        <n v="3064"/>
        <n v="94380"/>
        <n v="24715"/>
        <n v="64023"/>
        <n v="39693"/>
        <n v="39526"/>
        <n v="20330"/>
        <n v="16824"/>
        <n v="74621"/>
        <n v="91036"/>
        <n v="8729"/>
        <n v="33731"/>
        <n v="33334"/>
        <n v="4932"/>
        <n v="25070"/>
        <n v="30096"/>
        <n v="74533"/>
        <n v="84322"/>
        <n v="91511"/>
        <n v="88427"/>
        <n v="14584"/>
        <n v="6766"/>
        <n v="14830"/>
        <n v="54147"/>
        <n v="95457"/>
        <n v="22974"/>
        <n v="60412"/>
        <n v="727"/>
        <n v="67360"/>
        <n v="47283"/>
        <n v="69202"/>
        <n v="60723"/>
        <n v="67760"/>
        <n v="74484"/>
        <n v="75508"/>
        <n v="84554"/>
        <n v="26619"/>
        <n v="45997"/>
        <n v="48316"/>
        <n v="417"/>
        <n v="42340"/>
        <n v="20101"/>
        <n v="29568"/>
        <n v="91654"/>
        <n v="36250"/>
        <n v="21598"/>
        <n v="47198"/>
        <n v="43271"/>
        <n v="86643"/>
        <n v="62488"/>
        <n v="81140"/>
        <n v="20719"/>
        <n v="28840"/>
        <n v="91165"/>
        <n v="86670"/>
        <n v="61956"/>
        <n v="20685"/>
        <n v="9452"/>
        <n v="77674"/>
        <n v="64106"/>
        <n v="81258"/>
        <n v="88387"/>
        <n v="43431"/>
        <n v="84834"/>
        <n v="32948"/>
        <n v="77035"/>
        <n v="59096"/>
        <n v="1186"/>
        <n v="70558"/>
        <n v="83726"/>
        <n v="73172"/>
        <n v="46919"/>
        <n v="16729"/>
        <n v="36198"/>
        <n v="31101"/>
        <n v="72278"/>
        <n v="11043"/>
        <n v="11727"/>
        <n v="83518"/>
        <n v="41624"/>
        <n v="37450"/>
        <n v="49272"/>
        <n v="53713"/>
        <n v="29078"/>
        <n v="18483"/>
        <n v="53382"/>
        <n v="80978"/>
        <n v="3518"/>
        <n v="80678"/>
        <n v="62921"/>
        <n v="11151"/>
        <n v="76901"/>
        <n v="65037"/>
        <n v="87570"/>
        <n v="95931"/>
        <n v="25326"/>
        <n v="4627"/>
        <n v="50820"/>
        <n v="95350"/>
        <n v="4140"/>
        <n v="53303"/>
        <n v="64549"/>
        <n v="22216"/>
        <n v="74413"/>
        <n v="60390"/>
        <n v="75406"/>
        <n v="18977"/>
        <n v="64336"/>
        <n v="8292"/>
        <n v="49619"/>
        <n v="62851"/>
        <n v="95394"/>
        <n v="24822"/>
        <n v="63488"/>
        <n v="984"/>
        <n v="90772"/>
        <n v="32790"/>
        <n v="38321"/>
        <n v="73612"/>
        <n v="44279"/>
        <n v="9950"/>
        <n v="60006"/>
        <n v="34136"/>
        <n v="85086"/>
        <n v="83903"/>
        <n v="7529"/>
        <n v="67287"/>
        <n v="93886"/>
        <n v="655"/>
        <n v="78723"/>
        <n v="47626"/>
        <n v="92784"/>
        <n v="21062"/>
        <n v="37138"/>
        <n v="33857"/>
        <n v="40705"/>
        <n v="32489"/>
        <n v="4258"/>
        <n v="18680"/>
        <n v="27261"/>
        <n v="43077"/>
        <n v="21634"/>
        <n v="967"/>
        <n v="57832"/>
        <n v="65980"/>
        <n v="26930"/>
        <n v="6033"/>
        <n v="2435"/>
        <n v="79705"/>
        <n v="32430"/>
        <n v="78637"/>
        <n v="97092"/>
        <n v="86341"/>
        <n v="77151"/>
        <n v="79595"/>
        <n v="88537"/>
        <n v="13006"/>
        <n v="11345"/>
        <n v="49786"/>
        <n v="50339"/>
        <n v="42010"/>
        <n v="64562"/>
        <n v="42550"/>
        <n v="25223"/>
        <n v="92441"/>
        <n v="48125"/>
        <n v="32079"/>
        <n v="30211"/>
        <n v="83711"/>
        <n v="89137"/>
        <n v="59899"/>
        <n v="30792"/>
        <n v="25444"/>
        <n v="13050"/>
        <n v="5995"/>
        <n v="60277"/>
        <n v="81"/>
        <n v="87573"/>
        <n v="2703"/>
        <n v="69995"/>
        <n v="13933"/>
        <n v="78820"/>
        <n v="85961"/>
        <n v="28805"/>
        <n v="21847"/>
        <n v="76568"/>
        <n v="24242"/>
        <n v="38850"/>
        <n v="43787"/>
        <n v="41290"/>
        <n v="16306"/>
        <n v="29785"/>
        <n v="52339"/>
        <n v="56419"/>
        <n v="55767"/>
        <n v="24411"/>
        <n v="61320"/>
        <n v="86062"/>
        <n v="52719"/>
        <n v="33877"/>
        <n v="9329"/>
        <n v="9273"/>
        <n v="87916"/>
        <n v="77952"/>
        <n v="12701"/>
        <n v="54365"/>
        <n v="48194"/>
        <n v="80840"/>
        <n v="76978"/>
        <n v="64947"/>
        <n v="78239"/>
        <n v="21455"/>
        <n v="95821"/>
        <n v="4443"/>
        <n v="19828"/>
        <n v="64180"/>
        <n v="42"/>
        <n v="54384"/>
        <n v="32263"/>
        <n v="19785"/>
        <n v="50196"/>
        <n v="21060"/>
        <n v="76006"/>
        <n v="53874"/>
        <n v="79750"/>
        <n v="51582"/>
        <n v="80555"/>
        <n v="8797"/>
        <n v="62934"/>
        <n v="18853"/>
        <n v="62292"/>
        <n v="72859"/>
        <n v="47430"/>
        <n v="48789"/>
        <n v="83467"/>
        <n v="55905"/>
        <n v="41321"/>
        <n v="11991"/>
        <n v="79600"/>
        <n v="79124"/>
        <n v="13795"/>
        <n v="34034"/>
        <n v="24633"/>
        <n v="77291"/>
        <n v="95154"/>
        <n v="24979"/>
        <n v="12100"/>
        <n v="99938"/>
        <n v="63974"/>
        <n v="17213"/>
        <n v="39084"/>
        <n v="94814"/>
        <n v="40310"/>
        <n v="47447"/>
        <n v="39462"/>
        <n v="35980"/>
        <n v="13366"/>
        <n v="22007"/>
        <n v="25139"/>
        <n v="95890"/>
        <n v="78033"/>
        <n v="19440"/>
        <n v="25467"/>
        <n v="83277"/>
        <n v="43747"/>
        <n v="61572"/>
        <n v="90558"/>
        <n v="55704"/>
        <n v="71812"/>
        <n v="49660"/>
        <n v="19851"/>
        <n v="74420"/>
        <n v="47067"/>
        <n v="83811"/>
        <n v="73895"/>
        <n v="92176"/>
        <n v="1556"/>
        <n v="90071"/>
        <n v="77026"/>
        <n v="3201"/>
        <n v="24997"/>
        <n v="200"/>
        <n v="40594"/>
        <n v="83825"/>
        <n v="76233"/>
        <n v="1330"/>
        <n v="30965"/>
        <n v="7711"/>
        <n v="72392"/>
        <n v="38405"/>
        <n v="84981"/>
        <n v="84741"/>
        <n v="21006"/>
        <n v="35460"/>
        <n v="79605"/>
        <n v="23852"/>
        <n v="7718"/>
        <n v="41525"/>
        <n v="9118"/>
        <n v="29743"/>
        <n v="94772"/>
        <n v="41622"/>
        <n v="9423"/>
        <n v="98266"/>
        <n v="3901"/>
        <n v="75942"/>
        <n v="46732"/>
        <n v="99868"/>
        <n v="4164"/>
        <n v="86"/>
        <n v="39323"/>
        <n v="26350"/>
        <n v="24969"/>
        <n v="97991"/>
        <n v="20951"/>
        <n v="23183"/>
        <n v="34901"/>
        <n v="70073"/>
        <n v="33878"/>
        <n v="1071"/>
        <n v="61806"/>
        <n v="34824"/>
        <n v="14423"/>
        <n v="21785"/>
        <n v="98403"/>
        <n v="40850"/>
        <n v="39036"/>
        <n v="13815"/>
        <n v="51231"/>
        <n v="35475"/>
        <n v="30651"/>
        <n v="10033"/>
        <n v="98"/>
        <n v="76076"/>
        <n v="20681"/>
        <n v="30392"/>
        <n v="68467"/>
        <n v="3222"/>
        <n v="72863"/>
        <n v="9801"/>
        <n v="48025"/>
        <n v="35813"/>
        <n v="57107"/>
        <n v="77103"/>
        <n v="81472"/>
        <n v="82948"/>
        <n v="22266"/>
        <n v="44999"/>
        <n v="35322"/>
        <n v="62389"/>
        <n v="32585"/>
        <n v="50183"/>
        <n v="77723"/>
        <n v="61958"/>
        <n v="16985"/>
        <n v="8476"/>
        <n v="14692"/>
        <n v="32272"/>
        <n v="82978"/>
        <n v="41807"/>
        <n v="63743"/>
        <n v="90636"/>
        <n v="49462"/>
        <n v="17875"/>
        <n v="8647"/>
        <n v="53319"/>
        <n v="64552"/>
        <n v="86947"/>
        <n v="66327"/>
        <n v="68955"/>
        <n v="77098"/>
        <n v="28308"/>
        <n v="74611"/>
        <n v="60568"/>
        <n v="77498"/>
        <n v="30150"/>
        <n v="43463"/>
        <n v="13562"/>
        <n v="2704"/>
        <n v="28163"/>
        <n v="10725"/>
        <n v="70150"/>
        <n v="40391"/>
        <n v="75932"/>
        <n v="76824"/>
        <n v="59733"/>
        <n v="78596"/>
        <n v="5031"/>
        <n v="9406"/>
        <n v="97865"/>
        <n v="46305"/>
        <n v="99849"/>
        <n v="71612"/>
        <n v="96183"/>
        <n v="39551"/>
        <n v="55629"/>
        <n v="10820"/>
        <n v="47490"/>
        <n v="5332"/>
        <n v="30601"/>
        <n v="21916"/>
        <n v="90681"/>
        <n v="76028"/>
        <n v="32138"/>
        <n v="33982"/>
        <n v="23439"/>
        <n v="84791"/>
        <n v="51777"/>
        <n v="7168"/>
        <n v="1660"/>
        <n v="84363"/>
        <n v="34815"/>
        <n v="37042"/>
        <n v="13524"/>
        <n v="78703"/>
        <n v="31761"/>
        <n v="77180"/>
        <n v="58105"/>
        <n v="96172"/>
        <n v="10755"/>
        <n v="9883"/>
        <n v="89198"/>
        <n v="73970"/>
        <n v="28904"/>
        <n v="65847"/>
        <n v="4481"/>
        <n v="7043"/>
        <n v="39268"/>
        <n v="49377"/>
        <n v="63184"/>
        <n v="43134"/>
        <n v="89773"/>
        <n v="38897"/>
        <n v="34186"/>
        <n v="40652"/>
        <n v="87902"/>
        <n v="78886"/>
        <n v="72063"/>
        <n v="32546"/>
        <n v="73978"/>
        <n v="48581"/>
        <n v="7284"/>
        <n v="13646"/>
        <n v="1770"/>
        <n v="83967"/>
        <n v="5442"/>
        <n v="80096"/>
        <n v="43119"/>
        <n v="43262"/>
        <n v="62069"/>
        <n v="71999"/>
        <n v="7963"/>
        <n v="28389"/>
        <n v="65174"/>
        <n v="50252"/>
        <n v="90999"/>
        <n v="97844"/>
        <n v="56278"/>
        <n v="14886"/>
        <n v="29228"/>
        <n v="3023"/>
        <n v="98262"/>
        <n v="80799"/>
        <n v="63646"/>
        <n v="31957"/>
        <n v="1657"/>
        <n v="73180"/>
        <n v="49881"/>
        <n v="80575"/>
        <n v="71861"/>
        <n v="22899"/>
        <n v="19513"/>
        <n v="30774"/>
        <n v="33386"/>
        <n v="14061"/>
        <n v="89269"/>
        <n v="66288"/>
        <n v="6830"/>
        <n v="11011"/>
        <n v="41733"/>
        <n v="26809"/>
        <n v="22717"/>
        <n v="22961"/>
        <n v="69685"/>
        <n v="81804"/>
        <n v="6435"/>
        <n v="34040"/>
        <n v="23131"/>
        <n v="44186"/>
        <n v="9086"/>
        <n v="5349"/>
        <n v="53916"/>
        <n v="9652"/>
        <n v="80574"/>
        <n v="21640"/>
        <n v="67049"/>
        <n v="27282"/>
        <n v="94511"/>
        <n v="9426"/>
        <n v="99847"/>
        <n v="52633"/>
        <n v="55694"/>
        <n v="38848"/>
        <n v="52382"/>
        <n v="61941"/>
        <n v="18984"/>
        <n v="3359"/>
        <n v="16030"/>
        <n v="5027"/>
        <n v="76546"/>
        <n v="30433"/>
        <n v="99526"/>
        <n v="79549"/>
        <n v="18588"/>
        <n v="48899"/>
        <n v="47169"/>
        <n v="57619"/>
        <n v="26996"/>
        <n v="10401"/>
        <n v="39252"/>
        <n v="87899"/>
        <n v="5373"/>
        <n v="8444"/>
        <n v="87876"/>
        <n v="36933"/>
        <n v="92714"/>
        <n v="71942"/>
        <n v="11463"/>
        <n v="14849"/>
        <n v="88297"/>
        <n v="46952"/>
        <n v="46237"/>
        <n v="75172"/>
        <n v="22244"/>
        <n v="38124"/>
        <n v="19222"/>
        <n v="71069"/>
        <n v="29106"/>
        <n v="31365"/>
        <n v="8855"/>
        <n v="58"/>
        <n v="3984"/>
        <n v="65840"/>
        <n v="59777"/>
        <n v="33481"/>
        <n v="85651"/>
        <n v="66854"/>
        <n v="62246"/>
        <n v="1731"/>
        <n v="1624"/>
        <n v="92461"/>
        <n v="49370"/>
        <n v="40909"/>
        <n v="47259"/>
        <n v="64199"/>
        <n v="45817"/>
        <n v="16310"/>
        <n v="4120"/>
        <n v="54941"/>
        <n v="90325"/>
        <n v="6318"/>
        <n v="51461"/>
        <n v="90138"/>
        <n v="52987"/>
        <n v="43364"/>
        <n v="41829"/>
        <n v="78602"/>
        <n v="60301"/>
        <n v="79823"/>
        <n v="94353"/>
        <n v="43132"/>
        <n v="45053"/>
        <n v="95779"/>
        <n v="59657"/>
        <n v="46359"/>
        <n v="33281"/>
        <n v="31672"/>
        <n v="39758"/>
        <n v="48695"/>
        <n v="36273"/>
        <n v="26557"/>
        <n v="74556"/>
        <n v="25703"/>
        <n v="41849"/>
        <n v="85081"/>
        <n v="6354"/>
        <n v="30923"/>
        <n v="23876"/>
        <n v="51337"/>
        <n v="76032"/>
        <n v="87664"/>
        <n v="75528"/>
        <n v="13951"/>
        <n v="36580"/>
        <n v="37799"/>
        <n v="29550"/>
        <n v="28670"/>
        <n v="88842"/>
        <n v="7089"/>
        <n v="65129"/>
        <n v="12114"/>
        <n v="45122"/>
        <n v="4611"/>
        <n v="111"/>
        <n v="57944"/>
        <n v="46214"/>
        <n v="48319"/>
        <n v="24897"/>
        <n v="57332"/>
        <n v="55100"/>
        <n v="30490"/>
        <n v="46976"/>
        <n v="3982"/>
        <n v="18707"/>
        <n v="48504"/>
        <n v="75865"/>
        <n v="69799"/>
        <n v="58757"/>
        <n v="2208"/>
        <n v="33478"/>
        <n v="83371"/>
        <n v="16286"/>
        <n v="13884"/>
        <n v="4298"/>
        <n v="59971"/>
        <n v="16518"/>
        <n v="21284"/>
        <n v="69441"/>
        <n v="59681"/>
        <n v="26802"/>
        <n v="17280"/>
        <n v="8177"/>
        <n v="45082"/>
        <n v="53161"/>
        <n v="21724"/>
        <n v="48300"/>
        <n v="34614"/>
        <n v="10858"/>
        <n v="91072"/>
        <n v="35366"/>
        <n v="80508"/>
        <n v="91866"/>
        <n v="27007"/>
        <n v="5839"/>
        <n v="25432"/>
        <n v="47045"/>
        <n v="19531"/>
        <n v="96385"/>
        <n v="54684"/>
        <n v="10660"/>
        <n v="48213"/>
        <n v="94599"/>
        <n v="80896"/>
        <n v="10322"/>
        <n v="22188"/>
        <n v="10151"/>
        <n v="41197"/>
        <n v="33409"/>
        <n v="61017"/>
        <n v="91024"/>
        <n v="24934"/>
        <n v="74822"/>
        <n v="78761"/>
        <n v="87714"/>
        <n v="80251"/>
        <n v="79064"/>
        <n v="75241"/>
        <n v="81704"/>
        <n v="71491"/>
        <n v="81860"/>
        <n v="21578"/>
        <n v="82349"/>
        <n v="56947"/>
        <n v="70461"/>
        <n v="55249"/>
        <n v="96418"/>
        <n v="68710"/>
        <n v="19656"/>
        <n v="40947"/>
        <n v="5813"/>
        <n v="20405"/>
        <n v="7625"/>
        <n v="21209"/>
        <n v="53130"/>
        <n v="7244"/>
        <n v="67475"/>
        <n v="77432"/>
        <n v="36997"/>
        <n v="70192"/>
        <n v="53983"/>
        <n v="86542"/>
        <n v="65994"/>
        <n v="55205"/>
        <n v="11322"/>
        <n v="81441"/>
        <n v="77985"/>
        <n v="19157"/>
        <n v="87259"/>
        <n v="84519"/>
        <n v="78244"/>
        <n v="93068"/>
        <n v="56276"/>
        <n v="21430"/>
        <n v="99527"/>
        <n v="12217"/>
        <n v="42751"/>
        <n v="88644"/>
        <n v="24002"/>
        <n v="83203"/>
        <n v="95741"/>
        <n v="60550"/>
        <n v="57870"/>
        <n v="94034"/>
        <n v="47814"/>
        <n v="76443"/>
        <n v="7643"/>
        <n v="19475"/>
        <n v="46203"/>
        <n v="65490"/>
        <n v="48163"/>
        <n v="4029"/>
        <n v="68920"/>
        <n v="89304"/>
        <n v="68875"/>
        <n v="39442"/>
        <n v="72848"/>
        <n v="17720"/>
        <n v="95529"/>
        <n v="96365"/>
        <n v="60309"/>
        <n v="754"/>
        <n v="80941"/>
        <n v="98080"/>
        <n v="31209"/>
        <n v="53738"/>
        <n v="71410"/>
        <n v="79760"/>
        <n v="93094"/>
        <n v="936"/>
        <n v="87764"/>
        <n v="27232"/>
        <n v="32184"/>
        <n v="45855"/>
        <n v="76908"/>
        <n v="73982"/>
        <n v="66384"/>
        <n v="31438"/>
        <n v="78549"/>
        <n v="90590"/>
      </sharedItems>
    </cacheField>
    <cacheField name="Total" numFmtId="164">
      <sharedItems containsSemiMixedTypes="0" containsString="0" containsNumber="1" containsInteger="1" minValue="56754" maxValue="466021" count="4932">
        <n v="201982"/>
        <n v="306231"/>
        <n v="334005"/>
        <n v="253182"/>
        <n v="358874"/>
        <n v="185698"/>
        <n v="200569"/>
        <n v="376176"/>
        <n v="223362"/>
        <n v="255201"/>
        <n v="209040"/>
        <n v="149259"/>
        <n v="241764"/>
        <n v="262830"/>
        <n v="250502"/>
        <n v="273007"/>
        <n v="230644"/>
        <n v="260648"/>
        <n v="193725"/>
        <n v="255676"/>
        <n v="329784"/>
        <n v="355394"/>
        <n v="216951"/>
        <n v="217139"/>
        <n v="224155"/>
        <n v="130840"/>
        <n v="247959"/>
        <n v="170751"/>
        <n v="229955"/>
        <n v="268885"/>
        <n v="344563"/>
        <n v="187961"/>
        <n v="178687"/>
        <n v="188812"/>
        <n v="269767"/>
        <n v="241035"/>
        <n v="151803"/>
        <n v="313981"/>
        <n v="355071"/>
        <n v="73693"/>
        <n v="329174"/>
        <n v="140833"/>
        <n v="333194"/>
        <n v="184278"/>
        <n v="308095"/>
        <n v="311241"/>
        <n v="202292"/>
        <n v="174281"/>
        <n v="352603"/>
        <n v="202155"/>
        <n v="168657"/>
        <n v="185432"/>
        <n v="189522"/>
        <n v="225415"/>
        <n v="239362"/>
        <n v="249015"/>
        <n v="230140"/>
        <n v="203735"/>
        <n v="161162"/>
        <n v="278413"/>
        <n v="208612"/>
        <n v="169497"/>
        <n v="376566"/>
        <n v="150523"/>
        <n v="269383"/>
        <n v="224156"/>
        <n v="152328"/>
        <n v="345782"/>
        <n v="247468"/>
        <n v="238851"/>
        <n v="290817"/>
        <n v="338021"/>
        <n v="337685"/>
        <n v="314917"/>
        <n v="286439"/>
        <n v="285947"/>
        <n v="222987"/>
        <n v="205306"/>
        <n v="230633"/>
        <n v="181508"/>
        <n v="130388"/>
        <n v="277626"/>
        <n v="262702"/>
        <n v="190329"/>
        <n v="154171"/>
        <n v="228116"/>
        <n v="224304"/>
        <n v="91431"/>
        <n v="296490"/>
        <n v="246513"/>
        <n v="173571"/>
        <n v="342523"/>
        <n v="311621"/>
        <n v="312024"/>
        <n v="269388"/>
        <n v="337400"/>
        <n v="297677"/>
        <n v="351098"/>
        <n v="276475"/>
        <n v="320117"/>
        <n v="238911"/>
        <n v="314299"/>
        <n v="145590"/>
        <n v="329846"/>
        <n v="216306"/>
        <n v="298132"/>
        <n v="326020"/>
        <n v="172768"/>
        <n v="255531"/>
        <n v="117317"/>
        <n v="324668"/>
        <n v="237366"/>
        <n v="285635"/>
        <n v="152654"/>
        <n v="263160"/>
        <n v="310984"/>
        <n v="360173"/>
        <n v="225670"/>
        <n v="288427"/>
        <n v="155638"/>
        <n v="238643"/>
        <n v="181581"/>
        <n v="181173"/>
        <n v="125958"/>
        <n v="142412"/>
        <n v="326683"/>
        <n v="294047"/>
        <n v="183223"/>
        <n v="321499"/>
        <n v="169065"/>
        <n v="318746"/>
        <n v="264471"/>
        <n v="287067"/>
        <n v="210277"/>
        <n v="214478"/>
        <n v="307248"/>
        <n v="350792"/>
        <n v="181681"/>
        <n v="244003"/>
        <n v="283259"/>
        <n v="258361"/>
        <n v="268222"/>
        <n v="254912"/>
        <n v="267797"/>
        <n v="327634"/>
        <n v="212059"/>
        <n v="328464"/>
        <n v="87284"/>
        <n v="192443"/>
        <n v="220790"/>
        <n v="312544"/>
        <n v="170139"/>
        <n v="395689"/>
        <n v="216603"/>
        <n v="237821"/>
        <n v="278926"/>
        <n v="294364"/>
        <n v="190045"/>
        <n v="311789"/>
        <n v="269283"/>
        <n v="189536"/>
        <n v="160443"/>
        <n v="234635"/>
        <n v="289858"/>
        <n v="205555"/>
        <n v="160167"/>
        <n v="285004"/>
        <n v="237604"/>
        <n v="214380"/>
        <n v="223817"/>
        <n v="273944"/>
        <n v="265871"/>
        <n v="297890"/>
        <n v="202258"/>
        <n v="184366"/>
        <n v="255550"/>
        <n v="309124"/>
        <n v="444913"/>
        <n v="255915"/>
        <n v="161626"/>
        <n v="199360"/>
        <n v="231239"/>
        <n v="156223"/>
        <n v="176372"/>
        <n v="246868"/>
        <n v="206035"/>
        <n v="324759"/>
        <n v="162351"/>
        <n v="234060"/>
        <n v="371466"/>
        <n v="268628"/>
        <n v="345577"/>
        <n v="261561"/>
        <n v="301717"/>
        <n v="180260"/>
        <n v="147720"/>
        <n v="374773"/>
        <n v="243072"/>
        <n v="192429"/>
        <n v="214263"/>
        <n v="174999"/>
        <n v="173206"/>
        <n v="185195"/>
        <n v="279235"/>
        <n v="240525"/>
        <n v="329459"/>
        <n v="113766"/>
        <n v="349571"/>
        <n v="356434"/>
        <n v="320275"/>
        <n v="266534"/>
        <n v="283500"/>
        <n v="320744"/>
        <n v="213785"/>
        <n v="148528"/>
        <n v="351370"/>
        <n v="245113"/>
        <n v="312900"/>
        <n v="298139"/>
        <n v="249215"/>
        <n v="258616"/>
        <n v="346470"/>
        <n v="264917"/>
        <n v="221933"/>
        <n v="253372"/>
        <n v="309947"/>
        <n v="316485"/>
        <n v="343919"/>
        <n v="378129"/>
        <n v="257475"/>
        <n v="320222"/>
        <n v="177524"/>
        <n v="274136"/>
        <n v="345391"/>
        <n v="199840"/>
        <n v="242505"/>
        <n v="260122"/>
        <n v="169098"/>
        <n v="179350"/>
        <n v="347558"/>
        <n v="212385"/>
        <n v="304660"/>
        <n v="214550"/>
        <n v="220343"/>
        <n v="223542"/>
        <n v="161405"/>
        <n v="168073"/>
        <n v="304881"/>
        <n v="279267"/>
        <n v="331867"/>
        <n v="288960"/>
        <n v="260852"/>
        <n v="268420"/>
        <n v="190330"/>
        <n v="360549"/>
        <n v="356974"/>
        <n v="337284"/>
        <n v="200549"/>
        <n v="186766"/>
        <n v="300940"/>
        <n v="295681"/>
        <n v="200037"/>
        <n v="286972"/>
        <n v="237922"/>
        <n v="309777"/>
        <n v="274964"/>
        <n v="118131"/>
        <n v="268785"/>
        <n v="135173"/>
        <n v="259332"/>
        <n v="230515"/>
        <n v="264796"/>
        <n v="263533"/>
        <n v="319391"/>
        <n v="318121"/>
        <n v="222426"/>
        <n v="216547"/>
        <n v="351287"/>
        <n v="322730"/>
        <n v="268751"/>
        <n v="288356"/>
        <n v="199928"/>
        <n v="258494"/>
        <n v="258879"/>
        <n v="266896"/>
        <n v="297349"/>
        <n v="291510"/>
        <n v="295702"/>
        <n v="206639"/>
        <n v="199383"/>
        <n v="243651"/>
        <n v="251203"/>
        <n v="244178"/>
        <n v="349247"/>
        <n v="170526"/>
        <n v="234374"/>
        <n v="116109"/>
        <n v="266972"/>
        <n v="231541"/>
        <n v="390301"/>
        <n v="111653"/>
        <n v="259250"/>
        <n v="187319"/>
        <n v="192283"/>
        <n v="337556"/>
        <n v="322546"/>
        <n v="357729"/>
        <n v="265367"/>
        <n v="186827"/>
        <n v="248248"/>
        <n v="148896"/>
        <n v="318676"/>
        <n v="357441"/>
        <n v="317336"/>
        <n v="246756"/>
        <n v="205724"/>
        <n v="222332"/>
        <n v="211362"/>
        <n v="227566"/>
        <n v="163861"/>
        <n v="296856"/>
        <n v="252556"/>
        <n v="295614"/>
        <n v="137143"/>
        <n v="307378"/>
        <n v="181370"/>
        <n v="315318"/>
        <n v="114967"/>
        <n v="245372"/>
        <n v="163555"/>
        <n v="241957"/>
        <n v="152625"/>
        <n v="235627"/>
        <n v="137667"/>
        <n v="244004"/>
        <n v="127879"/>
        <n v="277668"/>
        <n v="384672"/>
        <n v="196475"/>
        <n v="365695"/>
        <n v="326395"/>
        <n v="109964"/>
        <n v="317998"/>
        <n v="179668"/>
        <n v="288718"/>
        <n v="108746"/>
        <n v="217446"/>
        <n v="298337"/>
        <n v="202891"/>
        <n v="154942"/>
        <n v="259981"/>
        <n v="284160"/>
        <n v="370247"/>
        <n v="237471"/>
        <n v="281738"/>
        <n v="340963"/>
        <n v="241520"/>
        <n v="255283"/>
        <n v="232185"/>
        <n v="250791"/>
        <n v="162236"/>
        <n v="264172"/>
        <n v="362060"/>
        <n v="374665"/>
        <n v="116193"/>
        <n v="185431"/>
        <n v="240672"/>
        <n v="254573"/>
        <n v="275096"/>
        <n v="223804"/>
        <n v="305298"/>
        <n v="238694"/>
        <n v="286441"/>
        <n v="260964"/>
        <n v="354157"/>
        <n v="205606"/>
        <n v="171035"/>
        <n v="307744"/>
        <n v="294316"/>
        <n v="227643"/>
        <n v="247773"/>
        <n v="297732"/>
        <n v="219184"/>
        <n v="245491"/>
        <n v="183468"/>
        <n v="312964"/>
        <n v="110613"/>
        <n v="290111"/>
        <n v="278704"/>
        <n v="220405"/>
        <n v="311041"/>
        <n v="200181"/>
        <n v="210156"/>
        <n v="291349"/>
        <n v="258311"/>
        <n v="252905"/>
        <n v="184950"/>
        <n v="227247"/>
        <n v="239013"/>
        <n v="335576"/>
        <n v="293052"/>
        <n v="257138"/>
        <n v="148219"/>
        <n v="287242"/>
        <n v="256566"/>
        <n v="204582"/>
        <n v="197532"/>
        <n v="282408"/>
        <n v="260870"/>
        <n v="370430"/>
        <n v="287219"/>
        <n v="296887"/>
        <n v="182759"/>
        <n v="309383"/>
        <n v="296227"/>
        <n v="174290"/>
        <n v="194508"/>
        <n v="224182"/>
        <n v="316864"/>
        <n v="387370"/>
        <n v="239139"/>
        <n v="220307"/>
        <n v="255077"/>
        <n v="287557"/>
        <n v="130655"/>
        <n v="348189"/>
        <n v="301319"/>
        <n v="201336"/>
        <n v="276160"/>
        <n v="291664"/>
        <n v="322443"/>
        <n v="204202"/>
        <n v="260567"/>
        <n v="269013"/>
        <n v="193168"/>
        <n v="237525"/>
        <n v="114443"/>
        <n v="127846"/>
        <n v="274785"/>
        <n v="227865"/>
        <n v="264142"/>
        <n v="166046"/>
        <n v="294359"/>
        <n v="224282"/>
        <n v="174619"/>
        <n v="257316"/>
        <n v="214817"/>
        <n v="148363"/>
        <n v="290514"/>
        <n v="363454"/>
        <n v="255255"/>
        <n v="318155"/>
        <n v="157477"/>
        <n v="176820"/>
        <n v="222113"/>
        <n v="314293"/>
        <n v="237238"/>
        <n v="178043"/>
        <n v="116825"/>
        <n v="323601"/>
        <n v="317964"/>
        <n v="246498"/>
        <n v="277109"/>
        <n v="292252"/>
        <n v="254433"/>
        <n v="224049"/>
        <n v="222127"/>
        <n v="312775"/>
        <n v="214848"/>
        <n v="274185"/>
        <n v="220339"/>
        <n v="226292"/>
        <n v="282651"/>
        <n v="185772"/>
        <n v="352281"/>
        <n v="199106"/>
        <n v="192557"/>
        <n v="353117"/>
        <n v="180163"/>
        <n v="276033"/>
        <n v="242433"/>
        <n v="150167"/>
        <n v="237181"/>
        <n v="248109"/>
        <n v="140739"/>
        <n v="238188"/>
        <n v="277637"/>
        <n v="254125"/>
        <n v="206124"/>
        <n v="247736"/>
        <n v="296040"/>
        <n v="158737"/>
        <n v="249973"/>
        <n v="217153"/>
        <n v="295674"/>
        <n v="195623"/>
        <n v="297323"/>
        <n v="309630"/>
        <n v="270706"/>
        <n v="230684"/>
        <n v="308206"/>
        <n v="269404"/>
        <n v="202324"/>
        <n v="372504"/>
        <n v="165739"/>
        <n v="204023"/>
        <n v="190287"/>
        <n v="376891"/>
        <n v="274287"/>
        <n v="332834"/>
        <n v="321262"/>
        <n v="316932"/>
        <n v="348852"/>
        <n v="219757"/>
        <n v="206300"/>
        <n v="265795"/>
        <n v="308935"/>
        <n v="294891"/>
        <n v="362955"/>
        <n v="371621"/>
        <n v="225451"/>
        <n v="152964"/>
        <n v="297578"/>
        <n v="204306"/>
        <n v="217611"/>
        <n v="216461"/>
        <n v="278335"/>
        <n v="259139"/>
        <n v="209874"/>
        <n v="325989"/>
        <n v="261173"/>
        <n v="336384"/>
        <n v="239049"/>
        <n v="194831"/>
        <n v="195373"/>
        <n v="264559"/>
        <n v="238418"/>
        <n v="340524"/>
        <n v="344626"/>
        <n v="342976"/>
        <n v="297162"/>
        <n v="265972"/>
        <n v="284830"/>
        <n v="265876"/>
        <n v="240297"/>
        <n v="267024"/>
        <n v="185044"/>
        <n v="248267"/>
        <n v="244383"/>
        <n v="300348"/>
        <n v="376115"/>
        <n v="198329"/>
        <n v="222309"/>
        <n v="204529"/>
        <n v="284356"/>
        <n v="216785"/>
        <n v="343311"/>
        <n v="248901"/>
        <n v="316197"/>
        <n v="254597"/>
        <n v="276627"/>
        <n v="252041"/>
        <n v="315554"/>
        <n v="247224"/>
        <n v="290157"/>
        <n v="221658"/>
        <n v="287606"/>
        <n v="204535"/>
        <n v="143444"/>
        <n v="207802"/>
        <n v="252523"/>
        <n v="379554"/>
        <n v="238615"/>
        <n v="366027"/>
        <n v="197218"/>
        <n v="309286"/>
        <n v="210234"/>
        <n v="255022"/>
        <n v="316199"/>
        <n v="214176"/>
        <n v="222879"/>
        <n v="330820"/>
        <n v="169748"/>
        <n v="271748"/>
        <n v="279652"/>
        <n v="199201"/>
        <n v="223035"/>
        <n v="184708"/>
        <n v="151534"/>
        <n v="212508"/>
        <n v="301913"/>
        <n v="289812"/>
        <n v="121710"/>
        <n v="147297"/>
        <n v="241642"/>
        <n v="104613"/>
        <n v="252080"/>
        <n v="249515"/>
        <n v="283157"/>
        <n v="171019"/>
        <n v="246613"/>
        <n v="276867"/>
        <n v="278529"/>
        <n v="208461"/>
        <n v="263055"/>
        <n v="122147"/>
        <n v="286310"/>
        <n v="252493"/>
        <n v="234405"/>
        <n v="203016"/>
        <n v="196016"/>
        <n v="122914"/>
        <n v="186753"/>
        <n v="226413"/>
        <n v="207363"/>
        <n v="349378"/>
        <n v="281458"/>
        <n v="153962"/>
        <n v="316994"/>
        <n v="239076"/>
        <n v="213856"/>
        <n v="229554"/>
        <n v="173274"/>
        <n v="177316"/>
        <n v="234212"/>
        <n v="231525"/>
        <n v="193082"/>
        <n v="288494"/>
        <n v="245443"/>
        <n v="215953"/>
        <n v="222044"/>
        <n v="232846"/>
        <n v="303613"/>
        <n v="208566"/>
        <n v="281779"/>
        <n v="160096"/>
        <n v="260985"/>
        <n v="294060"/>
        <n v="336794"/>
        <n v="234794"/>
        <n v="301802"/>
        <n v="278969"/>
        <n v="240877"/>
        <n v="227068"/>
        <n v="320975"/>
        <n v="263979"/>
        <n v="342489"/>
        <n v="189385"/>
        <n v="230924"/>
        <n v="125269"/>
        <n v="329148"/>
        <n v="230731"/>
        <n v="115022"/>
        <n v="148866"/>
        <n v="153475"/>
        <n v="282508"/>
        <n v="249255"/>
        <n v="249872"/>
        <n v="130805"/>
        <n v="312924"/>
        <n v="218673"/>
        <n v="212119"/>
        <n v="217885"/>
        <n v="165583"/>
        <n v="251664"/>
        <n v="162075"/>
        <n v="381482"/>
        <n v="285364"/>
        <n v="343028"/>
        <n v="277968"/>
        <n v="299425"/>
        <n v="289537"/>
        <n v="290948"/>
        <n v="309096"/>
        <n v="151093"/>
        <n v="185167"/>
        <n v="287074"/>
        <n v="317831"/>
        <n v="350157"/>
        <n v="390602"/>
        <n v="280267"/>
        <n v="192650"/>
        <n v="188108"/>
        <n v="205409"/>
        <n v="296940"/>
        <n v="212403"/>
        <n v="245274"/>
        <n v="381415"/>
        <n v="263296"/>
        <n v="317044"/>
        <n v="303907"/>
        <n v="259077"/>
        <n v="178452"/>
        <n v="293778"/>
        <n v="234774"/>
        <n v="356814"/>
        <n v="268569"/>
        <n v="293629"/>
        <n v="211465"/>
        <n v="301460"/>
        <n v="314044"/>
        <n v="259046"/>
        <n v="321536"/>
        <n v="232616"/>
        <n v="126536"/>
        <n v="213130"/>
        <n v="284600"/>
        <n v="246586"/>
        <n v="250793"/>
        <n v="273579"/>
        <n v="245230"/>
        <n v="296846"/>
        <n v="248822"/>
        <n v="214189"/>
        <n v="284624"/>
        <n v="209293"/>
        <n v="170881"/>
        <n v="257970"/>
        <n v="195237"/>
        <n v="257891"/>
        <n v="232065"/>
        <n v="209195"/>
        <n v="308670"/>
        <n v="224867"/>
        <n v="289507"/>
        <n v="202251"/>
        <n v="332552"/>
        <n v="309926"/>
        <n v="416229"/>
        <n v="240996"/>
        <n v="237806"/>
        <n v="250295"/>
        <n v="125891"/>
        <n v="246199"/>
        <n v="331419"/>
        <n v="204866"/>
        <n v="189443"/>
        <n v="268304"/>
        <n v="339270"/>
        <n v="214813"/>
        <n v="231935"/>
        <n v="290775"/>
        <n v="268746"/>
        <n v="192393"/>
        <n v="249870"/>
        <n v="300907"/>
        <n v="210497"/>
        <n v="132831"/>
        <n v="278833"/>
        <n v="234692"/>
        <n v="218729"/>
        <n v="259094"/>
        <n v="187552"/>
        <n v="260016"/>
        <n v="271907"/>
        <n v="242648"/>
        <n v="272500"/>
        <n v="201993"/>
        <n v="315240"/>
        <n v="350211"/>
        <n v="337332"/>
        <n v="197296"/>
        <n v="229122"/>
        <n v="208740"/>
        <n v="247166"/>
        <n v="265693"/>
        <n v="153727"/>
        <n v="252760"/>
        <n v="292344"/>
        <n v="303090"/>
        <n v="209067"/>
        <n v="262694"/>
        <n v="176514"/>
        <n v="192304"/>
        <n v="212611"/>
        <n v="395970"/>
        <n v="290133"/>
        <n v="162611"/>
        <n v="334289"/>
        <n v="176176"/>
        <n v="311747"/>
        <n v="373364"/>
        <n v="283947"/>
        <n v="312711"/>
        <n v="184273"/>
        <n v="159539"/>
        <n v="256715"/>
        <n v="357936"/>
        <n v="113316"/>
        <n v="282160"/>
        <n v="176727"/>
        <n v="268134"/>
        <n v="284286"/>
        <n v="270169"/>
        <n v="243382"/>
        <n v="286063"/>
        <n v="153000"/>
        <n v="280780"/>
        <n v="174460"/>
        <n v="263272"/>
        <n v="229753"/>
        <n v="294540"/>
        <n v="397062"/>
        <n v="326272"/>
        <n v="276182"/>
        <n v="274805"/>
        <n v="280782"/>
        <n v="327855"/>
        <n v="251921"/>
        <n v="208429"/>
        <n v="371781"/>
        <n v="252705"/>
        <n v="281565"/>
        <n v="299392"/>
        <n v="312831"/>
        <n v="280193"/>
        <n v="140152"/>
        <n v="266840"/>
        <n v="279285"/>
        <n v="218812"/>
        <n v="288208"/>
        <n v="209376"/>
        <n v="275873"/>
        <n v="315122"/>
        <n v="234510"/>
        <n v="278681"/>
        <n v="309328"/>
        <n v="255910"/>
        <n v="224424"/>
        <n v="290655"/>
        <n v="278758"/>
        <n v="244137"/>
        <n v="279996"/>
        <n v="278728"/>
        <n v="206288"/>
        <n v="198052"/>
        <n v="146060"/>
        <n v="179509"/>
        <n v="385267"/>
        <n v="243823"/>
        <n v="133054"/>
        <n v="158815"/>
        <n v="240968"/>
        <n v="171072"/>
        <n v="270815"/>
        <n v="225837"/>
        <n v="137176"/>
        <n v="205831"/>
        <n v="363570"/>
        <n v="312279"/>
        <n v="340875"/>
        <n v="333103"/>
        <n v="166619"/>
        <n v="119259"/>
        <n v="270459"/>
        <n v="240398"/>
        <n v="251703"/>
        <n v="243470"/>
        <n v="214139"/>
        <n v="249155"/>
        <n v="369022"/>
        <n v="318476"/>
        <n v="131784"/>
        <n v="275897"/>
        <n v="221948"/>
        <n v="269135"/>
        <n v="201102"/>
        <n v="283714"/>
        <n v="241640"/>
        <n v="200523"/>
        <n v="380813"/>
        <n v="265099"/>
        <n v="310734"/>
        <n v="226575"/>
        <n v="348579"/>
        <n v="255768"/>
        <n v="270464"/>
        <n v="261884"/>
        <n v="289190"/>
        <n v="152386"/>
        <n v="266416"/>
        <n v="130932"/>
        <n v="166718"/>
        <n v="262557"/>
        <n v="310889"/>
        <n v="204590"/>
        <n v="228816"/>
        <n v="272371"/>
        <n v="365936"/>
        <n v="399906"/>
        <n v="217210"/>
        <n v="216133"/>
        <n v="405063"/>
        <n v="277831"/>
        <n v="328224"/>
        <n v="269579"/>
        <n v="273035"/>
        <n v="186561"/>
        <n v="299386"/>
        <n v="197159"/>
        <n v="211006"/>
        <n v="236460"/>
        <n v="327399"/>
        <n v="403641"/>
        <n v="201124"/>
        <n v="158264"/>
        <n v="291331"/>
        <n v="241316"/>
        <n v="245786"/>
        <n v="255928"/>
        <n v="259065"/>
        <n v="244345"/>
        <n v="239877"/>
        <n v="176123"/>
        <n v="255295"/>
        <n v="190331"/>
        <n v="218696"/>
        <n v="280211"/>
        <n v="183361"/>
        <n v="238870"/>
        <n v="328420"/>
        <n v="358009"/>
        <n v="193406"/>
        <n v="219248"/>
        <n v="259333"/>
        <n v="105330"/>
        <n v="208469"/>
        <n v="184185"/>
        <n v="281010"/>
        <n v="362193"/>
        <n v="216719"/>
        <n v="271115"/>
        <n v="234102"/>
        <n v="255876"/>
        <n v="161024"/>
        <n v="240074"/>
        <n v="305934"/>
        <n v="227789"/>
        <n v="425229"/>
        <n v="205618"/>
        <n v="247935"/>
        <n v="166746"/>
        <n v="224319"/>
        <n v="217232"/>
        <n v="380014"/>
        <n v="280817"/>
        <n v="342970"/>
        <n v="292238"/>
        <n v="279299"/>
        <n v="253255"/>
        <n v="291394"/>
        <n v="264959"/>
        <n v="276141"/>
        <n v="313611"/>
        <n v="286077"/>
        <n v="218715"/>
        <n v="336853"/>
        <n v="157687"/>
        <n v="176957"/>
        <n v="188238"/>
        <n v="320050"/>
        <n v="317325"/>
        <n v="223778"/>
        <n v="86993"/>
        <n v="278070"/>
        <n v="258348"/>
        <n v="363499"/>
        <n v="204911"/>
        <n v="236979"/>
        <n v="234646"/>
        <n v="318696"/>
        <n v="152899"/>
        <n v="221927"/>
        <n v="372358"/>
        <n v="323415"/>
        <n v="313345"/>
        <n v="249830"/>
        <n v="187757"/>
        <n v="325103"/>
        <n v="345207"/>
        <n v="327209"/>
        <n v="219726"/>
        <n v="351617"/>
        <n v="187301"/>
        <n v="203124"/>
        <n v="267066"/>
        <n v="253924"/>
        <n v="300102"/>
        <n v="324669"/>
        <n v="243284"/>
        <n v="186897"/>
        <n v="159994"/>
        <n v="235095"/>
        <n v="232867"/>
        <n v="238045"/>
        <n v="249368"/>
        <n v="265943"/>
        <n v="236987"/>
        <n v="219982"/>
        <n v="302709"/>
        <n v="299609"/>
        <n v="250211"/>
        <n v="146433"/>
        <n v="243968"/>
        <n v="216740"/>
        <n v="333034"/>
        <n v="225994"/>
        <n v="222735"/>
        <n v="189677"/>
        <n v="216208"/>
        <n v="333483"/>
        <n v="287899"/>
        <n v="197395"/>
        <n v="347565"/>
        <n v="240895"/>
        <n v="213832"/>
        <n v="311545"/>
        <n v="219752"/>
        <n v="202754"/>
        <n v="225036"/>
        <n v="138504"/>
        <n v="274592"/>
        <n v="236024"/>
        <n v="151902"/>
        <n v="246864"/>
        <n v="238603"/>
        <n v="213418"/>
        <n v="248561"/>
        <n v="251017"/>
        <n v="292105"/>
        <n v="315994"/>
        <n v="291711"/>
        <n v="260200"/>
        <n v="229235"/>
        <n v="358560"/>
        <n v="106028"/>
        <n v="289393"/>
        <n v="227360"/>
        <n v="234869"/>
        <n v="346342"/>
        <n v="210389"/>
        <n v="207291"/>
        <n v="259017"/>
        <n v="348318"/>
        <n v="196942"/>
        <n v="294507"/>
        <n v="166408"/>
        <n v="313578"/>
        <n v="245438"/>
        <n v="210738"/>
        <n v="273498"/>
        <n v="240965"/>
        <n v="281354"/>
        <n v="171517"/>
        <n v="284599"/>
        <n v="343500"/>
        <n v="279773"/>
        <n v="356004"/>
        <n v="239723"/>
        <n v="164380"/>
        <n v="222734"/>
        <n v="246188"/>
        <n v="297996"/>
        <n v="362463"/>
        <n v="239250"/>
        <n v="140955"/>
        <n v="205507"/>
        <n v="234809"/>
        <n v="292336"/>
        <n v="233167"/>
        <n v="140792"/>
        <n v="272066"/>
        <n v="143989"/>
        <n v="194633"/>
        <n v="113361"/>
        <n v="201867"/>
        <n v="240522"/>
        <n v="217613"/>
        <n v="193819"/>
        <n v="203445"/>
        <n v="230825"/>
        <n v="143083"/>
        <n v="214672"/>
        <n v="175728"/>
        <n v="303252"/>
        <n v="167163"/>
        <n v="333809"/>
        <n v="244877"/>
        <n v="224077"/>
        <n v="354003"/>
        <n v="206289"/>
        <n v="370678"/>
        <n v="341498"/>
        <n v="316127"/>
        <n v="178818"/>
        <n v="246318"/>
        <n v="307836"/>
        <n v="204965"/>
        <n v="309242"/>
        <n v="268726"/>
        <n v="272742"/>
        <n v="204748"/>
        <n v="371533"/>
        <n v="253208"/>
        <n v="165193"/>
        <n v="316793"/>
        <n v="178375"/>
        <n v="130078"/>
        <n v="337328"/>
        <n v="291685"/>
        <n v="284129"/>
        <n v="221778"/>
        <n v="214494"/>
        <n v="147853"/>
        <n v="179397"/>
        <n v="140531"/>
        <n v="301989"/>
        <n v="286978"/>
        <n v="385172"/>
        <n v="208108"/>
        <n v="222037"/>
        <n v="276934"/>
        <n v="250991"/>
        <n v="371523"/>
        <n v="156800"/>
        <n v="176631"/>
        <n v="274865"/>
        <n v="329976"/>
        <n v="223467"/>
        <n v="190854"/>
        <n v="274689"/>
        <n v="317987"/>
        <n v="293338"/>
        <n v="400973"/>
        <n v="211340"/>
        <n v="275350"/>
        <n v="355729"/>
        <n v="246923"/>
        <n v="309221"/>
        <n v="236403"/>
        <n v="190988"/>
        <n v="292724"/>
        <n v="197721"/>
        <n v="142028"/>
        <n v="223719"/>
        <n v="408137"/>
        <n v="237796"/>
        <n v="126221"/>
        <n v="278473"/>
        <n v="213757"/>
        <n v="285491"/>
        <n v="157845"/>
        <n v="220213"/>
        <n v="300564"/>
        <n v="264373"/>
        <n v="208075"/>
        <n v="217486"/>
        <n v="214150"/>
        <n v="237499"/>
        <n v="218596"/>
        <n v="133097"/>
        <n v="311071"/>
        <n v="276106"/>
        <n v="251779"/>
        <n v="346971"/>
        <n v="238469"/>
        <n v="262369"/>
        <n v="209896"/>
        <n v="184315"/>
        <n v="190966"/>
        <n v="308195"/>
        <n v="245824"/>
        <n v="249568"/>
        <n v="247688"/>
        <n v="96660"/>
        <n v="267150"/>
        <n v="194091"/>
        <n v="273079"/>
        <n v="234855"/>
        <n v="270786"/>
        <n v="317417"/>
        <n v="369888"/>
        <n v="148887"/>
        <n v="220434"/>
        <n v="391987"/>
        <n v="361169"/>
        <n v="272060"/>
        <n v="303298"/>
        <n v="255245"/>
        <n v="163065"/>
        <n v="205050"/>
        <n v="239073"/>
        <n v="271487"/>
        <n v="330084"/>
        <n v="277285"/>
        <n v="270564"/>
        <n v="202404"/>
        <n v="246283"/>
        <n v="228359"/>
        <n v="260171"/>
        <n v="253604"/>
        <n v="228885"/>
        <n v="221408"/>
        <n v="180114"/>
        <n v="362079"/>
        <n v="196769"/>
        <n v="280265"/>
        <n v="109811"/>
        <n v="197051"/>
        <n v="209312"/>
        <n v="308509"/>
        <n v="130859"/>
        <n v="379039"/>
        <n v="240714"/>
        <n v="242405"/>
        <n v="157422"/>
        <n v="287061"/>
        <n v="206895"/>
        <n v="283771"/>
        <n v="288485"/>
        <n v="263745"/>
        <n v="253717"/>
        <n v="291091"/>
        <n v="176478"/>
        <n v="222077"/>
        <n v="298561"/>
        <n v="340054"/>
        <n v="255497"/>
        <n v="202126"/>
        <n v="332301"/>
        <n v="320429"/>
        <n v="201733"/>
        <n v="224614"/>
        <n v="276348"/>
        <n v="226816"/>
        <n v="376658"/>
        <n v="299047"/>
        <n v="316338"/>
        <n v="264676"/>
        <n v="343905"/>
        <n v="176325"/>
        <n v="222280"/>
        <n v="159989"/>
        <n v="292195"/>
        <n v="162388"/>
        <n v="168704"/>
        <n v="197169"/>
        <n v="248607"/>
        <n v="205130"/>
        <n v="204303"/>
        <n v="301246"/>
        <n v="194544"/>
        <n v="377831"/>
        <n v="281597"/>
        <n v="286794"/>
        <n v="180421"/>
        <n v="193602"/>
        <n v="264224"/>
        <n v="112130"/>
        <n v="196589"/>
        <n v="160799"/>
        <n v="226405"/>
        <n v="111545"/>
        <n v="276833"/>
        <n v="268168"/>
        <n v="243066"/>
        <n v="222785"/>
        <n v="251160"/>
        <n v="294220"/>
        <n v="271351"/>
        <n v="311072"/>
        <n v="181477"/>
        <n v="239234"/>
        <n v="164082"/>
        <n v="179197"/>
        <n v="203722"/>
        <n v="208414"/>
        <n v="257821"/>
        <n v="245850"/>
        <n v="260519"/>
        <n v="313096"/>
        <n v="217976"/>
        <n v="209493"/>
        <n v="286667"/>
        <n v="252512"/>
        <n v="184251"/>
        <n v="250813"/>
        <n v="317577"/>
        <n v="274735"/>
        <n v="260989"/>
        <n v="207890"/>
        <n v="99840"/>
        <n v="349861"/>
        <n v="200355"/>
        <n v="295821"/>
        <n v="183662"/>
        <n v="204405"/>
        <n v="144768"/>
        <n v="294569"/>
        <n v="112143"/>
        <n v="391081"/>
        <n v="194668"/>
        <n v="299662"/>
        <n v="289827"/>
        <n v="334359"/>
        <n v="213794"/>
        <n v="223922"/>
        <n v="228371"/>
        <n v="222899"/>
        <n v="271704"/>
        <n v="250342"/>
        <n v="240338"/>
        <n v="216895"/>
        <n v="228943"/>
        <n v="250403"/>
        <n v="304784"/>
        <n v="305403"/>
        <n v="233048"/>
        <n v="196058"/>
        <n v="169294"/>
        <n v="301497"/>
        <n v="296298"/>
        <n v="237888"/>
        <n v="167455"/>
        <n v="274714"/>
        <n v="256261"/>
        <n v="232663"/>
        <n v="291283"/>
        <n v="169239"/>
        <n v="270861"/>
        <n v="210207"/>
        <n v="383664"/>
        <n v="250292"/>
        <n v="252412"/>
        <n v="191514"/>
        <n v="295933"/>
        <n v="250738"/>
        <n v="234100"/>
        <n v="248237"/>
        <n v="164007"/>
        <n v="256974"/>
        <n v="301689"/>
        <n v="157576"/>
        <n v="322123"/>
        <n v="281214"/>
        <n v="329566"/>
        <n v="260640"/>
        <n v="131429"/>
        <n v="308853"/>
        <n v="208934"/>
        <n v="226307"/>
        <n v="195218"/>
        <n v="217322"/>
        <n v="219068"/>
        <n v="243884"/>
        <n v="141856"/>
        <n v="299904"/>
        <n v="329530"/>
        <n v="129267"/>
        <n v="282620"/>
        <n v="239931"/>
        <n v="390649"/>
        <n v="185002"/>
        <n v="279211"/>
        <n v="269429"/>
        <n v="318201"/>
        <n v="263818"/>
        <n v="280145"/>
        <n v="281055"/>
        <n v="306450"/>
        <n v="305739"/>
        <n v="259327"/>
        <n v="264538"/>
        <n v="374528"/>
        <n v="252489"/>
        <n v="232432"/>
        <n v="223867"/>
        <n v="158398"/>
        <n v="234108"/>
        <n v="199398"/>
        <n v="276124"/>
        <n v="307273"/>
        <n v="236939"/>
        <n v="248045"/>
        <n v="251059"/>
        <n v="148171"/>
        <n v="184765"/>
        <n v="296918"/>
        <n v="273793"/>
        <n v="318964"/>
        <n v="339256"/>
        <n v="275651"/>
        <n v="258226"/>
        <n v="249881"/>
        <n v="236739"/>
        <n v="244021"/>
        <n v="167735"/>
        <n v="204755"/>
        <n v="185392"/>
        <n v="199763"/>
        <n v="299441"/>
        <n v="310575"/>
        <n v="222434"/>
        <n v="408183"/>
        <n v="336057"/>
        <n v="272582"/>
        <n v="264740"/>
        <n v="154717"/>
        <n v="219161"/>
        <n v="172395"/>
        <n v="198698"/>
        <n v="223918"/>
        <n v="312173"/>
        <n v="275398"/>
        <n v="205769"/>
        <n v="266892"/>
        <n v="190817"/>
        <n v="315423"/>
        <n v="347187"/>
        <n v="252135"/>
        <n v="248803"/>
        <n v="142073"/>
        <n v="262355"/>
        <n v="173021"/>
        <n v="235881"/>
        <n v="145829"/>
        <n v="190462"/>
        <n v="150333"/>
        <n v="242272"/>
        <n v="275638"/>
        <n v="255040"/>
        <n v="358682"/>
        <n v="223884"/>
        <n v="183979"/>
        <n v="192540"/>
        <n v="220330"/>
        <n v="197070"/>
        <n v="190111"/>
        <n v="256433"/>
        <n v="338020"/>
        <n v="383250"/>
        <n v="110967"/>
        <n v="157217"/>
        <n v="290307"/>
        <n v="237436"/>
        <n v="348135"/>
        <n v="313990"/>
        <n v="334069"/>
        <n v="265021"/>
        <n v="314482"/>
        <n v="286690"/>
        <n v="153524"/>
        <n v="202290"/>
        <n v="352951"/>
        <n v="241090"/>
        <n v="219676"/>
        <n v="184957"/>
        <n v="201624"/>
        <n v="325868"/>
        <n v="206283"/>
        <n v="145766"/>
        <n v="244516"/>
        <n v="207061"/>
        <n v="353389"/>
        <n v="244630"/>
        <n v="217853"/>
        <n v="225616"/>
        <n v="345377"/>
        <n v="84106"/>
        <n v="246966"/>
        <n v="272600"/>
        <n v="228883"/>
        <n v="384869"/>
        <n v="307328"/>
        <n v="351722"/>
        <n v="344142"/>
        <n v="233834"/>
        <n v="227940"/>
        <n v="340983"/>
        <n v="279536"/>
        <n v="205813"/>
        <n v="180877"/>
        <n v="232087"/>
        <n v="181511"/>
        <n v="233588"/>
        <n v="372663"/>
        <n v="217401"/>
        <n v="325456"/>
        <n v="279495"/>
        <n v="214602"/>
        <n v="285677"/>
        <n v="137763"/>
        <n v="226633"/>
        <n v="328596"/>
        <n v="279023"/>
        <n v="261307"/>
        <n v="208844"/>
        <n v="167286"/>
        <n v="196192"/>
        <n v="191155"/>
        <n v="256124"/>
        <n v="269888"/>
        <n v="235405"/>
        <n v="274174"/>
        <n v="266012"/>
        <n v="313835"/>
        <n v="143057"/>
        <n v="163170"/>
        <n v="229505"/>
        <n v="289018"/>
        <n v="142143"/>
        <n v="161882"/>
        <n v="215561"/>
        <n v="269989"/>
        <n v="283522"/>
        <n v="297005"/>
        <n v="206951"/>
        <n v="106721"/>
        <n v="169077"/>
        <n v="319862"/>
        <n v="238348"/>
        <n v="175449"/>
        <n v="211427"/>
        <n v="299751"/>
        <n v="267070"/>
        <n v="202316"/>
        <n v="198905"/>
        <n v="222710"/>
        <n v="212110"/>
        <n v="223285"/>
        <n v="312015"/>
        <n v="256674"/>
        <n v="256593"/>
        <n v="265849"/>
        <n v="223632"/>
        <n v="315764"/>
        <n v="262083"/>
        <n v="258279"/>
        <n v="371907"/>
        <n v="353256"/>
        <n v="109874"/>
        <n v="277794"/>
        <n v="131631"/>
        <n v="353918"/>
        <n v="174131"/>
        <n v="341363"/>
        <n v="260084"/>
        <n v="369951"/>
        <n v="285406"/>
        <n v="214599"/>
        <n v="265281"/>
        <n v="215553"/>
        <n v="284364"/>
        <n v="284541"/>
        <n v="279930"/>
        <n v="387288"/>
        <n v="297247"/>
        <n v="241791"/>
        <n v="238340"/>
        <n v="153612"/>
        <n v="268496"/>
        <n v="294976"/>
        <n v="174139"/>
        <n v="349031"/>
        <n v="279897"/>
        <n v="263449"/>
        <n v="238842"/>
        <n v="307335"/>
        <n v="110163"/>
        <n v="359978"/>
        <n v="184267"/>
        <n v="303707"/>
        <n v="253219"/>
        <n v="173988"/>
        <n v="247459"/>
        <n v="281514"/>
        <n v="228226"/>
        <n v="311716"/>
        <n v="239459"/>
        <n v="221067"/>
        <n v="187857"/>
        <n v="256919"/>
        <n v="302467"/>
        <n v="187826"/>
        <n v="211165"/>
        <n v="207692"/>
        <n v="151388"/>
        <n v="257612"/>
        <n v="288831"/>
        <n v="202057"/>
        <n v="328723"/>
        <n v="202761"/>
        <n v="185459"/>
        <n v="292504"/>
        <n v="88158"/>
        <n v="213868"/>
        <n v="223565"/>
        <n v="201660"/>
        <n v="322451"/>
        <n v="351644"/>
        <n v="255250"/>
        <n v="392556"/>
        <n v="149827"/>
        <n v="201302"/>
        <n v="300616"/>
        <n v="270599"/>
        <n v="309744"/>
        <n v="221677"/>
        <n v="179334"/>
        <n v="218661"/>
        <n v="298604"/>
        <n v="300065"/>
        <n v="168332"/>
        <n v="188456"/>
        <n v="252921"/>
        <n v="190733"/>
        <n v="202908"/>
        <n v="265953"/>
        <n v="333059"/>
        <n v="336404"/>
        <n v="210013"/>
        <n v="271451"/>
        <n v="265412"/>
        <n v="149874"/>
        <n v="156489"/>
        <n v="185208"/>
        <n v="255016"/>
        <n v="361834"/>
        <n v="190218"/>
        <n v="191671"/>
        <n v="275964"/>
        <n v="198966"/>
        <n v="175913"/>
        <n v="256372"/>
        <n v="353554"/>
        <n v="282559"/>
        <n v="170452"/>
        <n v="199089"/>
        <n v="253596"/>
        <n v="166086"/>
        <n v="236001"/>
        <n v="342037"/>
        <n v="177336"/>
        <n v="316934"/>
        <n v="335727"/>
        <n v="235498"/>
        <n v="220514"/>
        <n v="169726"/>
        <n v="201081"/>
        <n v="100266"/>
        <n v="338652"/>
        <n v="303506"/>
        <n v="286070"/>
        <n v="209697"/>
        <n v="299403"/>
        <n v="376907"/>
        <n v="215196"/>
        <n v="287647"/>
        <n v="158140"/>
        <n v="229161"/>
        <n v="232297"/>
        <n v="290042"/>
        <n v="181820"/>
        <n v="157308"/>
        <n v="136999"/>
        <n v="277833"/>
        <n v="328234"/>
        <n v="153690"/>
        <n v="186034"/>
        <n v="299761"/>
        <n v="301548"/>
        <n v="292696"/>
        <n v="290499"/>
        <n v="221676"/>
        <n v="260170"/>
        <n v="163151"/>
        <n v="177505"/>
        <n v="216444"/>
        <n v="277381"/>
        <n v="254029"/>
        <n v="109334"/>
        <n v="212642"/>
        <n v="331497"/>
        <n v="280557"/>
        <n v="129096"/>
        <n v="345821"/>
        <n v="144671"/>
        <n v="229796"/>
        <n v="186385"/>
        <n v="320048"/>
        <n v="303782"/>
        <n v="225692"/>
        <n v="373528"/>
        <n v="244254"/>
        <n v="211336"/>
        <n v="197204"/>
        <n v="225214"/>
        <n v="296518"/>
        <n v="306861"/>
        <n v="298703"/>
        <n v="388800"/>
        <n v="246403"/>
        <n v="269093"/>
        <n v="83817"/>
        <n v="310457"/>
        <n v="167864"/>
        <n v="217624"/>
        <n v="326776"/>
        <n v="221073"/>
        <n v="232029"/>
        <n v="270548"/>
        <n v="195513"/>
        <n v="297175"/>
        <n v="307985"/>
        <n v="157383"/>
        <n v="293673"/>
        <n v="395070"/>
        <n v="248011"/>
        <n v="286110"/>
        <n v="199957"/>
        <n v="396259"/>
        <n v="241690"/>
        <n v="330627"/>
        <n v="245076"/>
        <n v="242981"/>
        <n v="184271"/>
        <n v="231826"/>
        <n v="292168"/>
        <n v="136862"/>
        <n v="379392"/>
        <n v="181139"/>
        <n v="320693"/>
        <n v="277849"/>
        <n v="255381"/>
        <n v="247447"/>
        <n v="250614"/>
        <n v="160729"/>
        <n v="181089"/>
        <n v="213052"/>
        <n v="274122"/>
        <n v="225653"/>
        <n v="318159"/>
        <n v="212738"/>
        <n v="251156"/>
        <n v="240412"/>
        <n v="250140"/>
        <n v="310639"/>
        <n v="221534"/>
        <n v="196723"/>
        <n v="221717"/>
        <n v="150251"/>
        <n v="324058"/>
        <n v="331311"/>
        <n v="261893"/>
        <n v="209852"/>
        <n v="219648"/>
        <n v="160202"/>
        <n v="275409"/>
        <n v="258422"/>
        <n v="197119"/>
        <n v="172641"/>
        <n v="272494"/>
        <n v="304265"/>
        <n v="254491"/>
        <n v="346726"/>
        <n v="234305"/>
        <n v="286413"/>
        <n v="173831"/>
        <n v="203225"/>
        <n v="282603"/>
        <n v="319304"/>
        <n v="159230"/>
        <n v="176034"/>
        <n v="270936"/>
        <n v="302579"/>
        <n v="235184"/>
        <n v="184502"/>
        <n v="127981"/>
        <n v="215027"/>
        <n v="207496"/>
        <n v="365979"/>
        <n v="346511"/>
        <n v="319859"/>
        <n v="245305"/>
        <n v="282849"/>
        <n v="239663"/>
        <n v="281794"/>
        <n v="93130"/>
        <n v="200149"/>
        <n v="147687"/>
        <n v="305480"/>
        <n v="261002"/>
        <n v="289165"/>
        <n v="359434"/>
        <n v="212898"/>
        <n v="198351"/>
        <n v="226035"/>
        <n v="307098"/>
        <n v="310554"/>
        <n v="183277"/>
        <n v="379654"/>
        <n v="323631"/>
        <n v="325514"/>
        <n v="319609"/>
        <n v="204011"/>
        <n v="286822"/>
        <n v="328038"/>
        <n v="257624"/>
        <n v="181050"/>
        <n v="139537"/>
        <n v="311939"/>
        <n v="274685"/>
        <n v="239651"/>
        <n v="295236"/>
        <n v="240623"/>
        <n v="178392"/>
        <n v="230342"/>
        <n v="229203"/>
        <n v="197768"/>
        <n v="152224"/>
        <n v="280597"/>
        <n v="159632"/>
        <n v="258593"/>
        <n v="341280"/>
        <n v="156221"/>
        <n v="175219"/>
        <n v="212394"/>
        <n v="241100"/>
        <n v="193367"/>
        <n v="331097"/>
        <n v="257717"/>
        <n v="271752"/>
        <n v="277902"/>
        <n v="212420"/>
        <n v="300166"/>
        <n v="270133"/>
        <n v="270972"/>
        <n v="249747"/>
        <n v="326999"/>
        <n v="245985"/>
        <n v="288317"/>
        <n v="151730"/>
        <n v="140166"/>
        <n v="322922"/>
        <n v="199871"/>
        <n v="90255"/>
        <n v="312060"/>
        <n v="288175"/>
        <n v="183847"/>
        <n v="99937"/>
        <n v="287182"/>
        <n v="203677"/>
        <n v="236618"/>
        <n v="241462"/>
        <n v="308455"/>
        <n v="175556"/>
        <n v="239251"/>
        <n v="280632"/>
        <n v="195319"/>
        <n v="222730"/>
        <n v="268022"/>
        <n v="229073"/>
        <n v="233226"/>
        <n v="299186"/>
        <n v="360038"/>
        <n v="195980"/>
        <n v="242010"/>
        <n v="185752"/>
        <n v="275545"/>
        <n v="219225"/>
        <n v="351995"/>
        <n v="324920"/>
        <n v="154029"/>
        <n v="228498"/>
        <n v="232394"/>
        <n v="214836"/>
        <n v="228055"/>
        <n v="319718"/>
        <n v="211759"/>
        <n v="140257"/>
        <n v="238394"/>
        <n v="161175"/>
        <n v="310006"/>
        <n v="269372"/>
        <n v="305495"/>
        <n v="243048"/>
        <n v="320155"/>
        <n v="324059"/>
        <n v="256570"/>
        <n v="264421"/>
        <n v="93362"/>
        <n v="389313"/>
        <n v="217616"/>
        <n v="207258"/>
        <n v="201825"/>
        <n v="215526"/>
        <n v="155573"/>
        <n v="350175"/>
        <n v="164257"/>
        <n v="306055"/>
        <n v="320493"/>
        <n v="292052"/>
        <n v="205212"/>
        <n v="230538"/>
        <n v="161474"/>
        <n v="315661"/>
        <n v="276524"/>
        <n v="179036"/>
        <n v="220278"/>
        <n v="231306"/>
        <n v="152045"/>
        <n v="189093"/>
        <n v="222444"/>
        <n v="271368"/>
        <n v="136452"/>
        <n v="134944"/>
        <n v="232703"/>
        <n v="229229"/>
        <n v="294205"/>
        <n v="186296"/>
        <n v="362360"/>
        <n v="315930"/>
        <n v="280690"/>
        <n v="319526"/>
        <n v="295780"/>
        <n v="317217"/>
        <n v="248548"/>
        <n v="240621"/>
        <n v="282791"/>
        <n v="148481"/>
        <n v="176164"/>
        <n v="235588"/>
        <n v="205808"/>
        <n v="202319"/>
        <n v="290610"/>
        <n v="141895"/>
        <n v="230164"/>
        <n v="183520"/>
        <n v="299846"/>
        <n v="304782"/>
        <n v="295807"/>
        <n v="195339"/>
        <n v="233190"/>
        <n v="152593"/>
        <n v="170253"/>
        <n v="229890"/>
        <n v="197024"/>
        <n v="152547"/>
        <n v="373623"/>
        <n v="218114"/>
        <n v="185930"/>
        <n v="278734"/>
        <n v="202168"/>
        <n v="207024"/>
        <n v="321011"/>
        <n v="311570"/>
        <n v="238484"/>
        <n v="358725"/>
        <n v="296575"/>
        <n v="342896"/>
        <n v="179608"/>
        <n v="216283"/>
        <n v="256411"/>
        <n v="259634"/>
        <n v="364078"/>
        <n v="278270"/>
        <n v="223471"/>
        <n v="210139"/>
        <n v="329123"/>
        <n v="323723"/>
        <n v="201538"/>
        <n v="186180"/>
        <n v="313024"/>
        <n v="319058"/>
        <n v="252030"/>
        <n v="158328"/>
        <n v="148549"/>
        <n v="237749"/>
        <n v="303016"/>
        <n v="235135"/>
        <n v="393821"/>
        <n v="349035"/>
        <n v="192999"/>
        <n v="279427"/>
        <n v="225966"/>
        <n v="178921"/>
        <n v="298804"/>
        <n v="200046"/>
        <n v="274370"/>
        <n v="218274"/>
        <n v="271164"/>
        <n v="252904"/>
        <n v="255673"/>
        <n v="258862"/>
        <n v="322108"/>
        <n v="306608"/>
        <n v="159544"/>
        <n v="143187"/>
        <n v="298331"/>
        <n v="214969"/>
        <n v="295746"/>
        <n v="149556"/>
        <n v="222199"/>
        <n v="244413"/>
        <n v="133094"/>
        <n v="268392"/>
        <n v="269634"/>
        <n v="360574"/>
        <n v="229063"/>
        <n v="323748"/>
        <n v="259593"/>
        <n v="136897"/>
        <n v="315650"/>
        <n v="237329"/>
        <n v="205810"/>
        <n v="252127"/>
        <n v="133188"/>
        <n v="264987"/>
        <n v="218900"/>
        <n v="273249"/>
        <n v="192710"/>
        <n v="240864"/>
        <n v="361321"/>
        <n v="333113"/>
        <n v="162538"/>
        <n v="202536"/>
        <n v="309545"/>
        <n v="193923"/>
        <n v="257287"/>
        <n v="273416"/>
        <n v="280575"/>
        <n v="301651"/>
        <n v="329318"/>
        <n v="227388"/>
        <n v="210308"/>
        <n v="218313"/>
        <n v="254719"/>
        <n v="373702"/>
        <n v="229491"/>
        <n v="280640"/>
        <n v="186065"/>
        <n v="230543"/>
        <n v="182147"/>
        <n v="259905"/>
        <n v="192363"/>
        <n v="286535"/>
        <n v="321194"/>
        <n v="271007"/>
        <n v="216479"/>
        <n v="306420"/>
        <n v="297415"/>
        <n v="269663"/>
        <n v="230011"/>
        <n v="218743"/>
        <n v="330963"/>
        <n v="324028"/>
        <n v="273528"/>
        <n v="258612"/>
        <n v="118993"/>
        <n v="200684"/>
        <n v="216590"/>
        <n v="274033"/>
        <n v="231592"/>
        <n v="262477"/>
        <n v="275800"/>
        <n v="173390"/>
        <n v="184932"/>
        <n v="194956"/>
        <n v="350652"/>
        <n v="239163"/>
        <n v="237304"/>
        <n v="326952"/>
        <n v="232742"/>
        <n v="318459"/>
        <n v="217146"/>
        <n v="312963"/>
        <n v="336892"/>
        <n v="287192"/>
        <n v="330554"/>
        <n v="285229"/>
        <n v="137644"/>
        <n v="102689"/>
        <n v="319735"/>
        <n v="268415"/>
        <n v="320936"/>
        <n v="222957"/>
        <n v="257158"/>
        <n v="307932"/>
        <n v="150373"/>
        <n v="218702"/>
        <n v="157752"/>
        <n v="220929"/>
        <n v="235151"/>
        <n v="199675"/>
        <n v="276456"/>
        <n v="247198"/>
        <n v="179500"/>
        <n v="318068"/>
        <n v="281688"/>
        <n v="240076"/>
        <n v="318462"/>
        <n v="156729"/>
        <n v="289357"/>
        <n v="194430"/>
        <n v="257566"/>
        <n v="257228"/>
        <n v="249879"/>
        <n v="272185"/>
        <n v="254017"/>
        <n v="242368"/>
        <n v="238448"/>
        <n v="335417"/>
        <n v="242020"/>
        <n v="283531"/>
        <n v="225976"/>
        <n v="232125"/>
        <n v="261984"/>
        <n v="227958"/>
        <n v="263538"/>
        <n v="177650"/>
        <n v="327727"/>
        <n v="339862"/>
        <n v="385791"/>
        <n v="232525"/>
        <n v="255969"/>
        <n v="255656"/>
        <n v="346802"/>
        <n v="337186"/>
        <n v="263698"/>
        <n v="281100"/>
        <n v="180517"/>
        <n v="364321"/>
        <n v="251898"/>
        <n v="289230"/>
        <n v="298080"/>
        <n v="365820"/>
        <n v="216555"/>
        <n v="159818"/>
        <n v="302162"/>
        <n v="170831"/>
        <n v="194526"/>
        <n v="283182"/>
        <n v="386704"/>
        <n v="208021"/>
        <n v="161264"/>
        <n v="311454"/>
        <n v="241071"/>
        <n v="265226"/>
        <n v="240458"/>
        <n v="281246"/>
        <n v="213821"/>
        <n v="203410"/>
        <n v="298393"/>
        <n v="370807"/>
        <n v="85499"/>
        <n v="280856"/>
        <n v="231906"/>
        <n v="372488"/>
        <n v="187252"/>
        <n v="270659"/>
        <n v="273434"/>
        <n v="95712"/>
        <n v="214858"/>
        <n v="248883"/>
        <n v="275324"/>
        <n v="269354"/>
        <n v="150568"/>
        <n v="228575"/>
        <n v="278375"/>
        <n v="209720"/>
        <n v="272704"/>
        <n v="356916"/>
        <n v="301011"/>
        <n v="255376"/>
        <n v="257452"/>
        <n v="267482"/>
        <n v="257987"/>
        <n v="210867"/>
        <n v="187641"/>
        <n v="235388"/>
        <n v="294596"/>
        <n v="211946"/>
        <n v="155531"/>
        <n v="208815"/>
        <n v="218321"/>
        <n v="282867"/>
        <n v="396626"/>
        <n v="235149"/>
        <n v="219443"/>
        <n v="180355"/>
        <n v="218333"/>
        <n v="284979"/>
        <n v="74572"/>
        <n v="367401"/>
        <n v="308918"/>
        <n v="206167"/>
        <n v="195985"/>
        <n v="151691"/>
        <n v="278921"/>
        <n v="248223"/>
        <n v="258165"/>
        <n v="156855"/>
        <n v="199002"/>
        <n v="238881"/>
        <n v="363973"/>
        <n v="236444"/>
        <n v="114920"/>
        <n v="271280"/>
        <n v="280908"/>
        <n v="175192"/>
        <n v="273827"/>
        <n v="211234"/>
        <n v="323393"/>
        <n v="386965"/>
        <n v="221710"/>
        <n v="204315"/>
        <n v="309088"/>
        <n v="184445"/>
        <n v="231275"/>
        <n v="313659"/>
        <n v="281279"/>
        <n v="288683"/>
        <n v="226439"/>
        <n v="387537"/>
        <n v="266971"/>
        <n v="339092"/>
        <n v="310911"/>
        <n v="108372"/>
        <n v="297802"/>
        <n v="216684"/>
        <n v="406468"/>
        <n v="377163"/>
        <n v="260635"/>
        <n v="231636"/>
        <n v="226082"/>
        <n v="274496"/>
        <n v="280003"/>
        <n v="351914"/>
        <n v="200980"/>
        <n v="176204"/>
        <n v="82958"/>
        <n v="306594"/>
        <n v="197667"/>
        <n v="278703"/>
        <n v="272444"/>
        <n v="274781"/>
        <n v="306650"/>
        <n v="346915"/>
        <n v="350865"/>
        <n v="230118"/>
        <n v="302905"/>
        <n v="272092"/>
        <n v="169744"/>
        <n v="279527"/>
        <n v="334534"/>
        <n v="253478"/>
        <n v="252152"/>
        <n v="283545"/>
        <n v="180177"/>
        <n v="361982"/>
        <n v="237475"/>
        <n v="249423"/>
        <n v="304200"/>
        <n v="212053"/>
        <n v="268888"/>
        <n v="260007"/>
        <n v="90099"/>
        <n v="243321"/>
        <n v="445723"/>
        <n v="353463"/>
        <n v="303149"/>
        <n v="275743"/>
        <n v="389707"/>
        <n v="153598"/>
        <n v="291493"/>
        <n v="195213"/>
        <n v="146760"/>
        <n v="271589"/>
        <n v="186566"/>
        <n v="331450"/>
        <n v="285420"/>
        <n v="303316"/>
        <n v="276401"/>
        <n v="295869"/>
        <n v="308265"/>
        <n v="321769"/>
        <n v="182734"/>
        <n v="167584"/>
        <n v="306817"/>
        <n v="286500"/>
        <n v="308622"/>
        <n v="145586"/>
        <n v="319029"/>
        <n v="230688"/>
        <n v="266922"/>
        <n v="259211"/>
        <n v="145303"/>
        <n v="227900"/>
        <n v="366890"/>
        <n v="276568"/>
        <n v="303879"/>
        <n v="251147"/>
        <n v="389191"/>
        <n v="208428"/>
        <n v="340803"/>
        <n v="248806"/>
        <n v="238838"/>
        <n v="277108"/>
        <n v="245559"/>
        <n v="269231"/>
        <n v="88050"/>
        <n v="338284"/>
        <n v="214678"/>
        <n v="158678"/>
        <n v="341192"/>
        <n v="198569"/>
        <n v="286061"/>
        <n v="157787"/>
        <n v="234891"/>
        <n v="213001"/>
        <n v="252774"/>
        <n v="249865"/>
        <n v="170516"/>
        <n v="311678"/>
        <n v="286174"/>
        <n v="227458"/>
        <n v="324340"/>
        <n v="260841"/>
        <n v="305497"/>
        <n v="238038"/>
        <n v="274495"/>
        <n v="287531"/>
        <n v="213618"/>
        <n v="248917"/>
        <n v="301828"/>
        <n v="228345"/>
        <n v="197466"/>
        <n v="414083"/>
        <n v="242337"/>
        <n v="392126"/>
        <n v="208093"/>
        <n v="297856"/>
        <n v="86355"/>
        <n v="243557"/>
        <n v="167630"/>
        <n v="258194"/>
        <n v="144139"/>
        <n v="263612"/>
        <n v="366547"/>
        <n v="237751"/>
        <n v="115419"/>
        <n v="197002"/>
        <n v="251008"/>
        <n v="327954"/>
        <n v="165912"/>
        <n v="333552"/>
        <n v="226326"/>
        <n v="167875"/>
        <n v="430041"/>
        <n v="251303"/>
        <n v="347596"/>
        <n v="117697"/>
        <n v="189014"/>
        <n v="340887"/>
        <n v="233284"/>
        <n v="237653"/>
        <n v="256739"/>
        <n v="226185"/>
        <n v="252955"/>
        <n v="212813"/>
        <n v="402262"/>
        <n v="212592"/>
        <n v="312873"/>
        <n v="218125"/>
        <n v="289291"/>
        <n v="221586"/>
        <n v="291747"/>
        <n v="208855"/>
        <n v="245876"/>
        <n v="175098"/>
        <n v="356770"/>
        <n v="165460"/>
        <n v="311210"/>
        <n v="321592"/>
        <n v="165725"/>
        <n v="253003"/>
        <n v="215577"/>
        <n v="171735"/>
        <n v="217811"/>
        <n v="258607"/>
        <n v="347076"/>
        <n v="396196"/>
        <n v="251833"/>
        <n v="232861"/>
        <n v="382209"/>
        <n v="262334"/>
        <n v="275959"/>
        <n v="199780"/>
        <n v="184401"/>
        <n v="166800"/>
        <n v="227312"/>
        <n v="266643"/>
        <n v="148810"/>
        <n v="250433"/>
        <n v="231387"/>
        <n v="209494"/>
        <n v="331761"/>
        <n v="274889"/>
        <n v="200172"/>
        <n v="282150"/>
        <n v="176576"/>
        <n v="197198"/>
        <n v="112651"/>
        <n v="288957"/>
        <n v="219795"/>
        <n v="177649"/>
        <n v="235825"/>
        <n v="275037"/>
        <n v="285006"/>
        <n v="293601"/>
        <n v="291777"/>
        <n v="199690"/>
        <n v="151409"/>
        <n v="137383"/>
        <n v="156324"/>
        <n v="295691"/>
        <n v="298762"/>
        <n v="294236"/>
        <n v="276886"/>
        <n v="354601"/>
        <n v="257794"/>
        <n v="216014"/>
        <n v="163044"/>
        <n v="211893"/>
        <n v="367704"/>
        <n v="167161"/>
        <n v="261290"/>
        <n v="327498"/>
        <n v="295299"/>
        <n v="336966"/>
        <n v="328320"/>
        <n v="159489"/>
        <n v="256183"/>
        <n v="287584"/>
        <n v="264194"/>
        <n v="272115"/>
        <n v="260154"/>
        <n v="210344"/>
        <n v="300256"/>
        <n v="350648"/>
        <n v="290984"/>
        <n v="148208"/>
        <n v="283427"/>
        <n v="245257"/>
        <n v="356496"/>
        <n v="226353"/>
        <n v="176278"/>
        <n v="196862"/>
        <n v="250191"/>
        <n v="228900"/>
        <n v="193282"/>
        <n v="288311"/>
        <n v="307579"/>
        <n v="333764"/>
        <n v="142441"/>
        <n v="239094"/>
        <n v="224160"/>
        <n v="410711"/>
        <n v="282581"/>
        <n v="332134"/>
        <n v="121655"/>
        <n v="241085"/>
        <n v="268462"/>
        <n v="364521"/>
        <n v="279368"/>
        <n v="204343"/>
        <n v="305542"/>
        <n v="300852"/>
        <n v="223789"/>
        <n v="240784"/>
        <n v="203447"/>
        <n v="245150"/>
        <n v="274562"/>
        <n v="200608"/>
        <n v="257594"/>
        <n v="236881"/>
        <n v="180276"/>
        <n v="146651"/>
        <n v="313673"/>
        <n v="257932"/>
        <n v="224880"/>
        <n v="238921"/>
        <n v="192872"/>
        <n v="292623"/>
        <n v="276316"/>
        <n v="167503"/>
        <n v="229353"/>
        <n v="242623"/>
        <n v="322049"/>
        <n v="216096"/>
        <n v="291035"/>
        <n v="227979"/>
        <n v="317014"/>
        <n v="329956"/>
        <n v="280796"/>
        <n v="401930"/>
        <n v="307317"/>
        <n v="333037"/>
        <n v="195907"/>
        <n v="198820"/>
        <n v="251270"/>
        <n v="324829"/>
        <n v="314068"/>
        <n v="266384"/>
        <n v="185491"/>
        <n v="144673"/>
        <n v="202234"/>
        <n v="217724"/>
        <n v="247240"/>
        <n v="235739"/>
        <n v="188254"/>
        <n v="208707"/>
        <n v="255525"/>
        <n v="251809"/>
        <n v="320697"/>
        <n v="175924"/>
        <n v="177539"/>
        <n v="142350"/>
        <n v="309294"/>
        <n v="249291"/>
        <n v="318337"/>
        <n v="254146"/>
        <n v="222042"/>
        <n v="355328"/>
        <n v="361303"/>
        <n v="341401"/>
        <n v="351357"/>
        <n v="200950"/>
        <n v="372365"/>
        <n v="269652"/>
        <n v="215838"/>
        <n v="257002"/>
        <n v="239192"/>
        <n v="315233"/>
        <n v="336493"/>
        <n v="346451"/>
        <n v="203746"/>
        <n v="343761"/>
        <n v="121959"/>
        <n v="228630"/>
        <n v="388676"/>
        <n v="201272"/>
        <n v="206419"/>
        <n v="285514"/>
        <n v="184974"/>
        <n v="163838"/>
        <n v="230908"/>
        <n v="351074"/>
        <n v="275576"/>
        <n v="142897"/>
        <n v="165445"/>
        <n v="225774"/>
        <n v="375542"/>
        <n v="157575"/>
        <n v="198197"/>
        <n v="249192"/>
        <n v="287776"/>
        <n v="209241"/>
        <n v="206627"/>
        <n v="311977"/>
        <n v="183374"/>
        <n v="272435"/>
        <n v="267124"/>
        <n v="232546"/>
        <n v="314960"/>
        <n v="302485"/>
        <n v="255533"/>
        <n v="261212"/>
        <n v="243153"/>
        <n v="250589"/>
        <n v="127435"/>
        <n v="269370"/>
        <n v="326908"/>
        <n v="344110"/>
        <n v="220472"/>
        <n v="277123"/>
        <n v="124096"/>
        <n v="169914"/>
        <n v="324904"/>
        <n v="166758"/>
        <n v="239002"/>
        <n v="246608"/>
        <n v="266953"/>
        <n v="263973"/>
        <n v="335398"/>
        <n v="267290"/>
        <n v="261494"/>
        <n v="287862"/>
        <n v="277810"/>
        <n v="246856"/>
        <n v="206475"/>
        <n v="320832"/>
        <n v="299215"/>
        <n v="177796"/>
        <n v="296416"/>
        <n v="257489"/>
        <n v="215703"/>
        <n v="358085"/>
        <n v="272690"/>
        <n v="236770"/>
        <n v="238774"/>
        <n v="214852"/>
        <n v="312774"/>
        <n v="190753"/>
        <n v="285578"/>
        <n v="230637"/>
        <n v="281446"/>
        <n v="265526"/>
        <n v="338074"/>
        <n v="196480"/>
        <n v="307308"/>
        <n v="242951"/>
        <n v="284042"/>
        <n v="249492"/>
        <n v="274295"/>
        <n v="185543"/>
        <n v="198594"/>
        <n v="266064"/>
        <n v="157512"/>
        <n v="301268"/>
        <n v="239861"/>
        <n v="176350"/>
        <n v="251886"/>
        <n v="217347"/>
        <n v="246200"/>
        <n v="217389"/>
        <n v="219385"/>
        <n v="233528"/>
        <n v="343742"/>
        <n v="159925"/>
        <n v="298284"/>
        <n v="251965"/>
        <n v="172001"/>
        <n v="126003"/>
        <n v="282958"/>
        <n v="233279"/>
        <n v="278922"/>
        <n v="235797"/>
        <n v="335988"/>
        <n v="414575"/>
        <n v="165107"/>
        <n v="187723"/>
        <n v="183157"/>
        <n v="339201"/>
        <n v="137245"/>
        <n v="190534"/>
        <n v="334812"/>
        <n v="172110"/>
        <n v="203604"/>
        <n v="342987"/>
        <n v="255901"/>
        <n v="162000"/>
        <n v="282707"/>
        <n v="257001"/>
        <n v="237239"/>
        <n v="219678"/>
        <n v="134456"/>
        <n v="310219"/>
        <n v="113600"/>
        <n v="353248"/>
        <n v="329221"/>
        <n v="210899"/>
        <n v="159371"/>
        <n v="297155"/>
        <n v="267302"/>
        <n v="295365"/>
        <n v="161772"/>
        <n v="274543"/>
        <n v="147973"/>
        <n v="292915"/>
        <n v="295515"/>
        <n v="199137"/>
        <n v="193411"/>
        <n v="280438"/>
        <n v="304758"/>
        <n v="127543"/>
        <n v="333075"/>
        <n v="221053"/>
        <n v="301590"/>
        <n v="282939"/>
        <n v="278196"/>
        <n v="314081"/>
        <n v="284222"/>
        <n v="177716"/>
        <n v="249119"/>
        <n v="299747"/>
        <n v="282122"/>
        <n v="111108"/>
        <n v="396132"/>
        <n v="155078"/>
        <n v="218990"/>
        <n v="144050"/>
        <n v="213362"/>
        <n v="308458"/>
        <n v="248119"/>
        <n v="250557"/>
        <n v="225565"/>
        <n v="233694"/>
        <n v="350826"/>
        <n v="243090"/>
        <n v="197091"/>
        <n v="276207"/>
        <n v="237744"/>
        <n v="130522"/>
        <n v="173700"/>
        <n v="310902"/>
        <n v="290693"/>
        <n v="229374"/>
        <n v="312812"/>
        <n v="218733"/>
        <n v="281616"/>
        <n v="226160"/>
        <n v="247167"/>
        <n v="209004"/>
        <n v="126449"/>
        <n v="250852"/>
        <n v="359796"/>
        <n v="171934"/>
        <n v="238828"/>
        <n v="258749"/>
        <n v="207642"/>
        <n v="323190"/>
        <n v="294347"/>
        <n v="280589"/>
        <n v="241241"/>
        <n v="230558"/>
        <n v="183586"/>
        <n v="307567"/>
        <n v="240381"/>
        <n v="255677"/>
        <n v="254475"/>
        <n v="160616"/>
        <n v="264938"/>
        <n v="122518"/>
        <n v="363163"/>
        <n v="199163"/>
        <n v="285651"/>
        <n v="236408"/>
        <n v="135744"/>
        <n v="225413"/>
        <n v="144710"/>
        <n v="320096"/>
        <n v="263025"/>
        <n v="203983"/>
        <n v="383625"/>
        <n v="312606"/>
        <n v="206297"/>
        <n v="252124"/>
        <n v="214128"/>
        <n v="281005"/>
        <n v="209150"/>
        <n v="237442"/>
        <n v="140540"/>
        <n v="197073"/>
        <n v="393798"/>
        <n v="273391"/>
        <n v="174092"/>
        <n v="331942"/>
        <n v="234838"/>
        <n v="278028"/>
        <n v="127839"/>
        <n v="277633"/>
        <n v="197697"/>
        <n v="256841"/>
        <n v="238756"/>
        <n v="315285"/>
        <n v="218064"/>
        <n v="265843"/>
        <n v="89527"/>
        <n v="139144"/>
        <n v="163878"/>
        <n v="372478"/>
        <n v="240992"/>
        <n v="225784"/>
        <n v="364110"/>
        <n v="329814"/>
        <n v="316675"/>
        <n v="198344"/>
        <n v="296154"/>
        <n v="209899"/>
        <n v="231231"/>
        <n v="372532"/>
        <n v="141172"/>
        <n v="223042"/>
        <n v="292041"/>
        <n v="316387"/>
        <n v="176693"/>
        <n v="353474"/>
        <n v="191974"/>
        <n v="285042"/>
        <n v="257974"/>
        <n v="172940"/>
        <n v="341757"/>
        <n v="301775"/>
        <n v="170882"/>
        <n v="349192"/>
        <n v="268753"/>
        <n v="219130"/>
        <n v="268409"/>
        <n v="252810"/>
        <n v="294923"/>
        <n v="227473"/>
        <n v="160571"/>
        <n v="363814"/>
        <n v="211974"/>
        <n v="210794"/>
        <n v="249221"/>
        <n v="331101"/>
        <n v="249690"/>
        <n v="323825"/>
        <n v="176861"/>
        <n v="277543"/>
        <n v="110239"/>
        <n v="227150"/>
        <n v="347063"/>
        <n v="258273"/>
        <n v="314096"/>
        <n v="289158"/>
        <n v="323227"/>
        <n v="293825"/>
        <n v="256634"/>
        <n v="263244"/>
        <n v="306725"/>
        <n v="283977"/>
        <n v="333653"/>
        <n v="281696"/>
        <n v="173581"/>
        <n v="193509"/>
        <n v="193102"/>
        <n v="200250"/>
        <n v="142777"/>
        <n v="157165"/>
        <n v="233431"/>
        <n v="322038"/>
        <n v="272877"/>
        <n v="321703"/>
        <n v="274900"/>
        <n v="271413"/>
        <n v="229837"/>
        <n v="186332"/>
        <n v="371145"/>
        <n v="258852"/>
        <n v="204208"/>
        <n v="277665"/>
        <n v="156111"/>
        <n v="271427"/>
        <n v="345274"/>
        <n v="236768"/>
        <n v="151624"/>
        <n v="145559"/>
        <n v="270923"/>
        <n v="280097"/>
        <n v="217673"/>
        <n v="252090"/>
        <n v="342376"/>
        <n v="306280"/>
        <n v="198280"/>
        <n v="249243"/>
        <n v="242451"/>
        <n v="289363"/>
        <n v="240591"/>
        <n v="236841"/>
        <n v="271431"/>
        <n v="232006"/>
        <n v="240809"/>
        <n v="282267"/>
        <n v="299658"/>
        <n v="466021"/>
        <n v="246497"/>
        <n v="342901"/>
        <n v="280507"/>
        <n v="303242"/>
        <n v="302744"/>
        <n v="346411"/>
        <n v="314168"/>
        <n v="220715"/>
        <n v="210856"/>
        <n v="272928"/>
        <n v="228130"/>
        <n v="246138"/>
        <n v="272184"/>
        <n v="153398"/>
        <n v="314065"/>
        <n v="214888"/>
        <n v="255818"/>
        <n v="230827"/>
        <n v="143597"/>
        <n v="243903"/>
        <n v="285205"/>
        <n v="218247"/>
        <n v="263824"/>
        <n v="246221"/>
        <n v="249363"/>
        <n v="266356"/>
        <n v="268604"/>
        <n v="230052"/>
        <n v="222711"/>
        <n v="245040"/>
        <n v="347708"/>
        <n v="274834"/>
        <n v="356783"/>
        <n v="229747"/>
        <n v="247542"/>
        <n v="244269"/>
        <n v="181146"/>
        <n v="252410"/>
        <n v="278939"/>
        <n v="250173"/>
        <n v="350618"/>
        <n v="259415"/>
        <n v="330192"/>
        <n v="198309"/>
        <n v="240802"/>
        <n v="169596"/>
        <n v="284461"/>
        <n v="308917"/>
        <n v="323295"/>
        <n v="213696"/>
        <n v="255757"/>
        <n v="251963"/>
        <n v="166730"/>
        <n v="266485"/>
        <n v="274472"/>
        <n v="243820"/>
        <n v="290165"/>
        <n v="201954"/>
        <n v="247825"/>
        <n v="249422"/>
        <n v="315701"/>
        <n v="270845"/>
        <n v="195480"/>
        <n v="196930"/>
        <n v="231179"/>
        <n v="208691"/>
        <n v="278752"/>
        <n v="237571"/>
        <n v="268855"/>
        <n v="217708"/>
        <n v="228426"/>
        <n v="360996"/>
        <n v="219116"/>
        <n v="274430"/>
        <n v="341874"/>
        <n v="340851"/>
        <n v="190245"/>
        <n v="229556"/>
        <n v="209847"/>
        <n v="209020"/>
        <n v="167426"/>
        <n v="285100"/>
        <n v="225587"/>
        <n v="242225"/>
        <n v="246432"/>
        <n v="280912"/>
        <n v="155692"/>
        <n v="220149"/>
        <n v="129414"/>
        <n v="296939"/>
        <n v="233781"/>
        <n v="286358"/>
        <n v="240292"/>
        <n v="260823"/>
        <n v="350475"/>
        <n v="246006"/>
        <n v="196162"/>
        <n v="275839"/>
        <n v="223499"/>
        <n v="247997"/>
        <n v="198721"/>
        <n v="322127"/>
        <n v="296607"/>
        <n v="325823"/>
        <n v="253180"/>
        <n v="133504"/>
        <n v="259736"/>
        <n v="284087"/>
        <n v="284921"/>
        <n v="252876"/>
        <n v="141064"/>
        <n v="304684"/>
        <n v="161133"/>
        <n v="349188"/>
        <n v="261647"/>
        <n v="251877"/>
        <n v="300607"/>
        <n v="390397"/>
        <n v="157480"/>
        <n v="216760"/>
        <n v="395175"/>
        <n v="167672"/>
        <n v="247474"/>
        <n v="262520"/>
        <n v="301749"/>
        <n v="195888"/>
        <n v="259229"/>
        <n v="369641"/>
        <n v="185560"/>
        <n v="143153"/>
        <n v="247303"/>
        <n v="220364"/>
        <n v="130269"/>
        <n v="321178"/>
        <n v="292131"/>
        <n v="316843"/>
        <n v="182483"/>
        <n v="426356"/>
        <n v="310076"/>
        <n v="263542"/>
        <n v="238304"/>
        <n v="299411"/>
        <n v="244958"/>
        <n v="156654"/>
        <n v="216135"/>
        <n v="242018"/>
        <n v="156471"/>
        <n v="252631"/>
        <n v="292818"/>
        <n v="234448"/>
        <n v="253989"/>
        <n v="298798"/>
        <n v="194106"/>
        <n v="244727"/>
        <n v="278838"/>
        <n v="346890"/>
        <n v="250072"/>
        <n v="260810"/>
        <n v="367242"/>
        <n v="256441"/>
        <n v="304751"/>
        <n v="124331"/>
        <n v="280795"/>
        <n v="313369"/>
        <n v="209519"/>
        <n v="227520"/>
        <n v="197742"/>
        <n v="189987"/>
        <n v="256686"/>
        <n v="270061"/>
        <n v="345540"/>
        <n v="360135"/>
        <n v="216035"/>
        <n v="255815"/>
        <n v="257342"/>
        <n v="191105"/>
        <n v="344811"/>
        <n v="296769"/>
        <n v="245907"/>
        <n v="194064"/>
        <n v="241138"/>
        <n v="255877"/>
        <n v="306472"/>
        <n v="263838"/>
        <n v="279249"/>
        <n v="270171"/>
        <n v="238365"/>
        <n v="286459"/>
        <n v="238247"/>
        <n v="269172"/>
        <n v="271963"/>
        <n v="274144"/>
        <n v="268832"/>
        <n v="127349"/>
        <n v="347749"/>
        <n v="236131"/>
        <n v="249825"/>
        <n v="327725"/>
        <n v="240594"/>
        <n v="211662"/>
        <n v="203763"/>
        <n v="320432"/>
        <n v="255982"/>
        <n v="355954"/>
        <n v="187560"/>
        <n v="167521"/>
        <n v="303528"/>
        <n v="202351"/>
        <n v="179974"/>
        <n v="309576"/>
        <n v="304382"/>
        <n v="330050"/>
        <n v="300025"/>
        <n v="294217"/>
        <n v="115201"/>
        <n v="280096"/>
        <n v="199121"/>
        <n v="266573"/>
        <n v="229657"/>
        <n v="256171"/>
        <n v="316509"/>
        <n v="254153"/>
        <n v="407642"/>
        <n v="222360"/>
        <n v="207495"/>
        <n v="180444"/>
        <n v="228098"/>
        <n v="402770"/>
        <n v="236175"/>
        <n v="329797"/>
        <n v="182777"/>
        <n v="366349"/>
        <n v="287261"/>
        <n v="217218"/>
        <n v="294145"/>
        <n v="330661"/>
        <n v="223815"/>
        <n v="259389"/>
        <n v="219983"/>
        <n v="189707"/>
        <n v="258225"/>
        <n v="177868"/>
        <n v="381201"/>
        <n v="106432"/>
        <n v="316340"/>
        <n v="123280"/>
        <n v="149462"/>
        <n v="201351"/>
        <n v="237109"/>
        <n v="317946"/>
        <n v="256398"/>
        <n v="269367"/>
        <n v="252322"/>
        <n v="281825"/>
        <n v="319009"/>
        <n v="150501"/>
        <n v="264212"/>
        <n v="231049"/>
        <n v="218580"/>
        <n v="337924"/>
        <n v="210420"/>
        <n v="310476"/>
        <n v="261544"/>
        <n v="242159"/>
        <n v="185461"/>
        <n v="174338"/>
        <n v="248881"/>
        <n v="230419"/>
        <n v="269986"/>
        <n v="251352"/>
        <n v="122344"/>
        <n v="290596"/>
        <n v="154739"/>
        <n v="221240"/>
        <n v="174994"/>
        <n v="295248"/>
        <n v="280490"/>
        <n v="218073"/>
        <n v="261579"/>
        <n v="312232"/>
        <n v="178297"/>
        <n v="167404"/>
        <n v="210513"/>
        <n v="196474"/>
        <n v="235369"/>
        <n v="215105"/>
        <n v="241233"/>
        <n v="216298"/>
        <n v="218175"/>
        <n v="279258"/>
        <n v="286068"/>
        <n v="195882"/>
        <n v="246519"/>
        <n v="162298"/>
        <n v="303185"/>
        <n v="235354"/>
        <n v="410317"/>
        <n v="321995"/>
        <n v="88477"/>
        <n v="242976"/>
        <n v="225408"/>
        <n v="372034"/>
        <n v="325416"/>
        <n v="332299"/>
        <n v="323530"/>
        <n v="356963"/>
        <n v="340074"/>
        <n v="191602"/>
        <n v="207335"/>
        <n v="183305"/>
        <n v="278361"/>
        <n v="305862"/>
        <n v="229318"/>
        <n v="280677"/>
        <n v="214117"/>
        <n v="368840"/>
        <n v="355600"/>
        <n v="387519"/>
        <n v="218638"/>
        <n v="246089"/>
        <n v="290215"/>
        <n v="254532"/>
        <n v="270420"/>
        <n v="313557"/>
        <n v="312743"/>
        <n v="342681"/>
        <n v="250798"/>
        <n v="182381"/>
        <n v="204473"/>
        <n v="236738"/>
        <n v="142878"/>
        <n v="270054"/>
        <n v="309594"/>
        <n v="288722"/>
        <n v="175640"/>
        <n v="292880"/>
        <n v="271133"/>
        <n v="344968"/>
        <n v="290815"/>
        <n v="308254"/>
        <n v="219598"/>
        <n v="232917"/>
        <n v="284062"/>
        <n v="249296"/>
        <n v="293678"/>
        <n v="163095"/>
        <n v="338298"/>
        <n v="258868"/>
        <n v="198311"/>
        <n v="260531"/>
        <n v="169698"/>
        <n v="271177"/>
        <n v="98340"/>
        <n v="231740"/>
        <n v="211345"/>
        <n v="167110"/>
        <n v="191507"/>
        <n v="290452"/>
        <n v="156403"/>
        <n v="197842"/>
        <n v="183020"/>
        <n v="218695"/>
        <n v="256020"/>
        <n v="213568"/>
        <n v="235808"/>
        <n v="262780"/>
        <n v="244843"/>
        <n v="187807"/>
        <n v="177105"/>
        <n v="287452"/>
        <n v="175700"/>
        <n v="160086"/>
        <n v="294169"/>
        <n v="223775"/>
        <n v="301573"/>
        <n v="243319"/>
        <n v="246450"/>
        <n v="212616"/>
        <n v="281393"/>
        <n v="240884"/>
        <n v="352527"/>
        <n v="268275"/>
        <n v="264792"/>
        <n v="234271"/>
        <n v="194409"/>
        <n v="199042"/>
        <n v="224652"/>
        <n v="315028"/>
        <n v="129927"/>
        <n v="314880"/>
        <n v="294820"/>
        <n v="325745"/>
        <n v="322463"/>
        <n v="264204"/>
        <n v="272099"/>
        <n v="169883"/>
        <n v="171733"/>
        <n v="331461"/>
        <n v="141637"/>
        <n v="211059"/>
        <n v="385278"/>
        <n v="296886"/>
        <n v="261417"/>
        <n v="308302"/>
        <n v="259766"/>
        <n v="301716"/>
        <n v="202329"/>
        <n v="230462"/>
        <n v="239444"/>
        <n v="104319"/>
        <n v="242856"/>
        <n v="308020"/>
        <n v="269981"/>
        <n v="339119"/>
        <n v="273333"/>
        <n v="271644"/>
        <n v="163337"/>
        <n v="202622"/>
        <n v="238409"/>
        <n v="323771"/>
        <n v="246417"/>
        <n v="280026"/>
        <n v="150304"/>
        <n v="290548"/>
        <n v="238530"/>
        <n v="224489"/>
        <n v="259285"/>
        <n v="335183"/>
        <n v="224288"/>
        <n v="192221"/>
        <n v="231859"/>
        <n v="163991"/>
        <n v="399727"/>
        <n v="255911"/>
        <n v="253782"/>
        <n v="126552"/>
        <n v="332828"/>
        <n v="136883"/>
        <n v="233469"/>
        <n v="176485"/>
        <n v="223038"/>
        <n v="222573"/>
        <n v="240369"/>
        <n v="141389"/>
        <n v="234331"/>
        <n v="188920"/>
        <n v="360695"/>
        <n v="273859"/>
        <n v="261812"/>
        <n v="320916"/>
        <n v="203137"/>
        <n v="282032"/>
        <n v="256966"/>
        <n v="222150"/>
        <n v="264451"/>
        <n v="199555"/>
        <n v="194098"/>
        <n v="316968"/>
        <n v="322480"/>
        <n v="172256"/>
        <n v="245394"/>
        <n v="324286"/>
        <n v="172901"/>
        <n v="284029"/>
        <n v="282405"/>
        <n v="276172"/>
        <n v="313416"/>
        <n v="249330"/>
        <n v="194875"/>
        <n v="282373"/>
        <n v="302368"/>
        <n v="282968"/>
        <n v="322905"/>
        <n v="248161"/>
        <n v="245918"/>
        <n v="355432"/>
        <n v="181422"/>
        <n v="261054"/>
        <n v="198675"/>
        <n v="231708"/>
        <n v="280022"/>
        <n v="365134"/>
        <n v="180200"/>
        <n v="283130"/>
        <n v="285571"/>
        <n v="253264"/>
        <n v="134964"/>
        <n v="292527"/>
        <n v="291551"/>
        <n v="240183"/>
        <n v="159336"/>
        <n v="227293"/>
        <n v="371250"/>
        <n v="214840"/>
        <n v="280554"/>
        <n v="304522"/>
        <n v="234767"/>
        <n v="195083"/>
        <n v="341887"/>
        <n v="210121"/>
        <n v="255888"/>
        <n v="171162"/>
        <n v="279848"/>
        <n v="144413"/>
        <n v="178595"/>
        <n v="206382"/>
        <n v="206770"/>
        <n v="283507"/>
        <n v="201011"/>
        <n v="349814"/>
        <n v="322118"/>
        <n v="220308"/>
        <n v="279133"/>
        <n v="279680"/>
        <n v="329307"/>
        <n v="259863"/>
        <n v="225874"/>
        <n v="330767"/>
        <n v="196055"/>
        <n v="209701"/>
        <n v="331781"/>
        <n v="107161"/>
        <n v="336833"/>
        <n v="254175"/>
        <n v="201205"/>
        <n v="258686"/>
        <n v="200592"/>
        <n v="354324"/>
        <n v="359407"/>
        <n v="282183"/>
        <n v="268627"/>
        <n v="215302"/>
        <n v="373588"/>
        <n v="209779"/>
        <n v="200497"/>
        <n v="292802"/>
        <n v="272922"/>
        <n v="188588"/>
        <n v="425406"/>
        <n v="168447"/>
        <n v="162263"/>
        <n v="274531"/>
        <n v="317611"/>
        <n v="177885"/>
        <n v="200873"/>
        <n v="189145"/>
        <n v="249680"/>
        <n v="232565"/>
        <n v="211118"/>
        <n v="391444"/>
        <n v="293371"/>
        <n v="258608"/>
        <n v="400542"/>
        <n v="287716"/>
        <n v="172931"/>
        <n v="341663"/>
        <n v="119061"/>
        <n v="362254"/>
        <n v="152718"/>
        <n v="259194"/>
        <n v="382207"/>
        <n v="224814"/>
        <n v="181101"/>
        <n v="158770"/>
        <n v="235455"/>
        <n v="292459"/>
        <n v="287399"/>
        <n v="360332"/>
        <n v="263398"/>
        <n v="270613"/>
        <n v="275886"/>
        <n v="216848"/>
        <n v="291251"/>
        <n v="217505"/>
        <n v="269710"/>
        <n v="363046"/>
        <n v="250150"/>
        <n v="271396"/>
        <n v="297394"/>
        <n v="208156"/>
        <n v="314904"/>
        <n v="122152"/>
        <n v="268795"/>
        <n v="215826"/>
        <n v="201161"/>
        <n v="183616"/>
        <n v="311337"/>
        <n v="247252"/>
        <n v="184484"/>
        <n v="337516"/>
        <n v="300437"/>
        <n v="208294"/>
        <n v="210943"/>
        <n v="223335"/>
        <n v="202341"/>
        <n v="149239"/>
        <n v="268839"/>
        <n v="249122"/>
        <n v="348957"/>
        <n v="251582"/>
        <n v="206617"/>
        <n v="287780"/>
        <n v="172941"/>
        <n v="292533"/>
        <n v="174763"/>
        <n v="378181"/>
        <n v="345779"/>
        <n v="303270"/>
        <n v="240851"/>
        <n v="366617"/>
        <n v="172371"/>
        <n v="397581"/>
        <n v="296272"/>
        <n v="231066"/>
        <n v="258046"/>
        <n v="343025"/>
        <n v="226709"/>
        <n v="197358"/>
        <n v="207837"/>
        <n v="167742"/>
        <n v="248787"/>
        <n v="238996"/>
        <n v="224466"/>
        <n v="263444"/>
        <n v="187320"/>
        <n v="165177"/>
        <n v="199714"/>
        <n v="254519"/>
        <n v="229619"/>
        <n v="176534"/>
        <n v="156419"/>
        <n v="247804"/>
        <n v="296364"/>
        <n v="289496"/>
        <n v="127479"/>
        <n v="213466"/>
        <n v="200740"/>
        <n v="146020"/>
        <n v="252060"/>
        <n v="279077"/>
        <n v="315845"/>
        <n v="289386"/>
        <n v="231212"/>
        <n v="114236"/>
        <n v="178874"/>
        <n v="222533"/>
        <n v="259208"/>
        <n v="281876"/>
        <n v="108838"/>
        <n v="309940"/>
        <n v="193652"/>
        <n v="251078"/>
        <n v="190946"/>
        <n v="248551"/>
        <n v="206315"/>
        <n v="343866"/>
        <n v="309543"/>
        <n v="381277"/>
        <n v="280652"/>
        <n v="354016"/>
        <n v="316596"/>
        <n v="369796"/>
        <n v="267120"/>
        <n v="237445"/>
        <n v="161040"/>
        <n v="270263"/>
        <n v="295906"/>
        <n v="251339"/>
        <n v="213970"/>
        <n v="317882"/>
        <n v="236531"/>
        <n v="226738"/>
        <n v="258233"/>
        <n v="254069"/>
        <n v="342856"/>
        <n v="266804"/>
        <n v="257432"/>
        <n v="164093"/>
        <n v="227016"/>
        <n v="294321"/>
        <n v="284377"/>
        <n v="264611"/>
        <n v="229669"/>
        <n v="286878"/>
        <n v="223378"/>
        <n v="101345"/>
        <n v="226749"/>
        <n v="294036"/>
        <n v="195124"/>
        <n v="209322"/>
        <n v="250320"/>
        <n v="351931"/>
        <n v="327628"/>
        <n v="270489"/>
        <n v="270158"/>
        <n v="316016"/>
        <n v="417463"/>
        <n v="284897"/>
        <n v="255495"/>
        <n v="328119"/>
        <n v="217129"/>
        <n v="277322"/>
        <n v="283912"/>
        <n v="259802"/>
        <n v="161724"/>
        <n v="299095"/>
        <n v="270505"/>
        <n v="227246"/>
        <n v="170707"/>
        <n v="119092"/>
        <n v="212396"/>
        <n v="235962"/>
        <n v="297965"/>
        <n v="135259"/>
        <n v="245758"/>
        <n v="153077"/>
        <n v="283806"/>
        <n v="116738"/>
        <n v="117389"/>
        <n v="202559"/>
        <n v="98167"/>
        <n v="218958"/>
        <n v="305366"/>
        <n v="182500"/>
        <n v="292615"/>
        <n v="304766"/>
        <n v="184040"/>
        <n v="194641"/>
        <n v="256582"/>
        <n v="244766"/>
        <n v="270700"/>
        <n v="335570"/>
        <n v="262374"/>
        <n v="114178"/>
        <n v="242659"/>
        <n v="232468"/>
        <n v="56754"/>
        <n v="62465"/>
        <n v="162201"/>
        <n v="165542"/>
        <n v="310417"/>
        <n v="283743"/>
        <n v="405356"/>
        <n v="227884"/>
        <n v="189752"/>
        <n v="293320"/>
        <n v="248214"/>
        <n v="115986"/>
        <n v="277090"/>
        <n v="210585"/>
        <n v="256539"/>
        <n v="173939"/>
        <n v="217092"/>
        <n v="175980"/>
        <n v="255766"/>
        <n v="324987"/>
        <n v="261793"/>
        <n v="258059"/>
        <n v="219251"/>
        <n v="187257"/>
        <n v="283309"/>
        <n v="255267"/>
        <n v="262094"/>
        <n v="317891"/>
        <n v="130308"/>
        <n v="245203"/>
        <n v="234186"/>
        <n v="251573"/>
        <n v="239682"/>
        <n v="213109"/>
        <n v="149530"/>
        <n v="258176"/>
        <n v="150146"/>
        <n v="189719"/>
        <n v="368498"/>
        <n v="191860"/>
        <n v="177000"/>
        <n v="304992"/>
        <n v="275290"/>
        <n v="319072"/>
        <n v="157703"/>
        <n v="325827"/>
        <n v="217199"/>
        <n v="216411"/>
        <n v="302647"/>
        <n v="375900"/>
        <n v="185003"/>
        <n v="148507"/>
        <n v="371288"/>
        <n v="180162"/>
        <n v="231962"/>
        <n v="335918"/>
        <n v="271854"/>
        <n v="205888"/>
        <n v="293408"/>
        <n v="249484"/>
        <n v="257268"/>
        <n v="297050"/>
        <n v="301010"/>
        <n v="286486"/>
        <n v="198652"/>
        <n v="210414"/>
        <n v="206104"/>
        <n v="248430"/>
        <n v="251856"/>
        <n v="143715"/>
        <n v="214781"/>
        <n v="351265"/>
        <n v="364569"/>
        <n v="158336"/>
        <n v="184551"/>
        <n v="201707"/>
        <n v="261176"/>
        <n v="230436"/>
        <n v="195426"/>
        <n v="296828"/>
        <n v="210318"/>
        <n v="257908"/>
        <n v="190539"/>
        <n v="310205"/>
        <n v="226296"/>
        <n v="245949"/>
        <n v="230711"/>
        <n v="200492"/>
        <n v="275059"/>
        <n v="301643"/>
        <n v="319438"/>
        <n v="293439"/>
        <n v="263687"/>
        <n v="177572"/>
        <n v="148386"/>
        <n v="251762"/>
        <n v="236756"/>
        <n v="218246"/>
        <n v="239641"/>
        <n v="229735"/>
        <n v="307007"/>
        <n v="367321"/>
        <n v="134372"/>
        <n v="244001"/>
        <n v="247572"/>
        <n v="183566"/>
        <n v="216799"/>
        <n v="282453"/>
        <n v="111587"/>
        <n v="222876"/>
        <n v="246516"/>
        <n v="222965"/>
        <n v="223693"/>
        <n v="328077"/>
        <n v="133953"/>
        <n v="365952"/>
        <n v="296387"/>
        <n v="246156"/>
        <n v="92583"/>
        <n v="182426"/>
        <n v="188518"/>
        <n v="204516"/>
        <n v="301056"/>
        <n v="196823"/>
        <n v="366067"/>
        <n v="159628"/>
        <n v="199282"/>
        <n v="235298"/>
        <n v="248375"/>
        <n v="338047"/>
        <n v="246232"/>
        <n v="300700"/>
        <n v="323129"/>
        <n v="273860"/>
        <n v="236633"/>
        <n v="166239"/>
        <n v="120577"/>
        <n v="266208"/>
        <n v="242810"/>
        <n v="286467"/>
        <n v="317899"/>
        <n v="209520"/>
        <n v="138949"/>
        <n v="244014"/>
        <n v="274803"/>
        <n v="251693"/>
        <n v="381735"/>
        <n v="131292"/>
        <n v="261807"/>
        <n v="164938"/>
        <n v="260280"/>
        <n v="245901"/>
        <n v="317429"/>
        <n v="250620"/>
        <n v="182560"/>
        <n v="219549"/>
        <n v="174676"/>
        <n v="214778"/>
        <n v="273912"/>
        <n v="222909"/>
        <n v="260650"/>
        <n v="192967"/>
        <n v="178923"/>
        <n v="289149"/>
        <n v="168230"/>
        <n v="265273"/>
        <n v="315864"/>
        <n v="228445"/>
        <n v="289489"/>
        <n v="298965"/>
        <n v="237194"/>
        <n v="254972"/>
        <n v="211479"/>
        <n v="323648"/>
        <n v="140902"/>
        <n v="355724"/>
        <n v="231071"/>
        <n v="322293"/>
        <n v="152483"/>
        <n v="147941"/>
        <n v="327398"/>
        <n v="224917"/>
        <n v="254386"/>
        <n v="273869"/>
        <n v="255709"/>
        <n v="267129"/>
        <n v="330240"/>
        <n v="298304"/>
        <n v="275744"/>
        <n v="182889"/>
        <n v="306073"/>
        <n v="234813"/>
        <n v="247239"/>
        <n v="282305"/>
        <n v="260944"/>
        <n v="248454"/>
        <n v="295134"/>
        <n v="202118"/>
        <n v="258034"/>
        <n v="241192"/>
        <n v="298639"/>
        <n v="332695"/>
        <n v="280127"/>
        <n v="327081"/>
        <n v="156820"/>
        <n v="262302"/>
        <n v="284589"/>
        <n v="269453"/>
        <n v="274384"/>
        <n v="272253"/>
        <n v="239654"/>
        <n v="367176"/>
        <n v="284747"/>
        <n v="279385"/>
        <n v="293793"/>
        <n v="294730"/>
        <n v="202991"/>
        <n v="243668"/>
        <n v="242743"/>
        <n v="284720"/>
        <n v="267346"/>
        <n v="184980"/>
        <n v="201701"/>
        <n v="297759"/>
        <n v="247928"/>
        <n v="294972"/>
        <n v="202693"/>
        <n v="283050"/>
        <n v="289181"/>
        <n v="351208"/>
        <n v="292672"/>
        <n v="351695"/>
        <n v="361525"/>
        <n v="273328"/>
        <n v="160463"/>
        <n v="194029"/>
        <n v="226462"/>
        <n v="353925"/>
        <n v="163017"/>
        <n v="309278"/>
        <n v="286163"/>
        <n v="342644"/>
        <n v="263522"/>
        <n v="308640"/>
        <n v="253061"/>
        <n v="236266"/>
        <n v="84872"/>
        <n v="306574"/>
        <n v="293581"/>
        <n v="333774"/>
        <n v="113848"/>
        <n v="202073"/>
        <n v="224690"/>
        <n v="169304"/>
        <n v="362013"/>
        <n v="241757"/>
        <n v="148026"/>
        <n v="231185"/>
        <n v="119133"/>
        <n v="290129"/>
        <n v="209778"/>
        <n v="165712"/>
        <n v="202161"/>
        <n v="333762"/>
        <n v="197185"/>
        <n v="337936"/>
        <n v="255398"/>
        <n v="284386"/>
        <n v="198580"/>
        <n v="185841"/>
        <n v="273375"/>
        <n v="279407"/>
        <n v="363612"/>
        <n v="238926"/>
        <n v="319043"/>
        <n v="285951"/>
        <n v="288504"/>
        <n v="277193"/>
        <n v="219589"/>
        <n v="101830"/>
        <n v="293094"/>
        <n v="203703"/>
        <n v="224215"/>
        <n v="269280"/>
        <n v="255804"/>
        <n v="220107"/>
        <n v="142191"/>
        <n v="178319"/>
        <n v="252278"/>
        <n v="160527"/>
        <n v="240969"/>
        <n v="283383"/>
        <n v="260501"/>
        <n v="239803"/>
        <n v="294825"/>
        <n v="147210"/>
        <n v="242627"/>
        <n v="171830"/>
        <n v="213812"/>
        <n v="203784"/>
        <n v="184353"/>
        <n v="215666"/>
        <n v="294031"/>
        <n v="300611"/>
        <n v="266028"/>
        <n v="231394"/>
        <n v="230812"/>
        <n v="252832"/>
        <n v="289583"/>
        <n v="147963"/>
        <n v="302742"/>
        <n v="290563"/>
        <n v="249722"/>
        <n v="190720"/>
        <n v="218716"/>
        <n v="193206"/>
        <n v="311029"/>
        <n v="295329"/>
        <n v="301404"/>
        <n v="170334"/>
        <n v="215591"/>
        <n v="211589"/>
        <n v="248937"/>
        <n v="275170"/>
        <n v="200963"/>
        <n v="133015"/>
        <n v="198550"/>
        <n v="344499"/>
        <n v="205155"/>
        <n v="156604"/>
        <n v="383442"/>
        <n v="317481"/>
        <n v="359744"/>
        <n v="326237"/>
        <n v="355698"/>
        <n v="274491"/>
        <n v="272882"/>
        <n v="309679"/>
        <n v="98019"/>
        <n v="273393"/>
        <n v="211109"/>
        <n v="300602"/>
        <n v="290894"/>
        <n v="227393"/>
        <n v="290108"/>
        <n v="286309"/>
        <n v="270341"/>
        <n v="284940"/>
        <n v="203804"/>
        <n v="241526"/>
        <n v="159412"/>
        <n v="93955"/>
        <n v="203964"/>
        <n v="309824"/>
        <n v="226123"/>
        <n v="222138"/>
        <n v="232754"/>
        <n v="75607"/>
        <n v="266512"/>
        <n v="374424"/>
        <n v="304102"/>
        <n v="230569"/>
        <n v="273279"/>
        <n v="183290"/>
        <n v="316324"/>
        <n v="203341"/>
        <n v="217140"/>
        <n v="224477"/>
        <n v="326389"/>
        <n v="335994"/>
        <n v="256034"/>
        <n v="197419"/>
        <n v="107287"/>
        <n v="295676"/>
        <n v="291060"/>
        <n v="129802"/>
        <n v="123317"/>
        <n v="280544"/>
        <n v="282803"/>
        <n v="231014"/>
        <n v="223297"/>
        <n v="222289"/>
        <n v="175688"/>
        <n v="196292"/>
        <n v="189284"/>
        <n v="211780"/>
        <n v="223530"/>
        <n v="218379"/>
        <n v="219797"/>
        <n v="410933"/>
        <n v="334037"/>
        <n v="255460"/>
        <n v="253464"/>
        <n v="277942"/>
        <n v="242475"/>
        <n v="299028"/>
        <n v="255997"/>
        <n v="186634"/>
        <n v="234873"/>
        <n v="332577"/>
        <n v="353680"/>
        <n v="164895"/>
        <n v="255921"/>
        <n v="241317"/>
        <n v="306172"/>
        <n v="214192"/>
        <n v="330778"/>
        <n v="299293"/>
        <n v="134745"/>
        <n v="274317"/>
        <n v="307722"/>
        <n v="224418"/>
        <n v="319900"/>
        <n v="337185"/>
        <n v="292842"/>
        <n v="275496"/>
        <n v="207966"/>
        <n v="306923"/>
        <n v="217756"/>
        <n v="317814"/>
        <n v="246368"/>
        <n v="59016"/>
        <n v="249811"/>
        <n v="186166"/>
        <n v="255759"/>
        <n v="242477"/>
        <n v="205199"/>
        <n v="168601"/>
        <n v="204197"/>
        <n v="443766"/>
        <n v="350013"/>
        <n v="277392"/>
        <n v="221121"/>
        <n v="219730"/>
        <n v="143203"/>
        <n v="173790"/>
        <n v="253930"/>
        <n v="183787"/>
        <n v="168232"/>
        <n v="185085"/>
        <n v="282981"/>
        <n v="146490"/>
        <n v="288221"/>
        <n v="142740"/>
        <n v="303915"/>
        <n v="393416"/>
        <n v="269649"/>
        <n v="241967"/>
        <n v="314805"/>
        <n v="333676"/>
        <n v="313809"/>
        <n v="217768"/>
        <n v="253999"/>
        <n v="262303"/>
        <n v="146374"/>
        <n v="186589"/>
        <n v="315304"/>
        <n v="209122"/>
        <n v="351237"/>
        <n v="153214"/>
        <n v="299134"/>
        <n v="363227"/>
        <n v="235621"/>
        <n v="235026"/>
        <n v="335564"/>
        <n v="362255"/>
        <n v="252137"/>
        <n v="245566"/>
        <n v="267800"/>
        <n v="197759"/>
        <n v="273704"/>
        <n v="350303"/>
        <n v="260329"/>
        <n v="314831"/>
        <n v="246698"/>
        <n v="120474"/>
        <n v="202870"/>
        <n v="199880"/>
        <n v="246074"/>
        <n v="336904"/>
        <n v="147012"/>
        <n v="136615"/>
        <n v="286964"/>
        <n v="151617"/>
        <n v="361149"/>
        <n v="344081"/>
        <n v="282626"/>
        <n v="235684"/>
        <n v="226189"/>
        <n v="262071"/>
        <n v="275209"/>
        <n v="189627"/>
        <n v="290277"/>
        <n v="284757"/>
        <n v="237885"/>
        <n v="152616"/>
        <n v="219044"/>
        <n v="335621"/>
        <n v="293386"/>
        <n v="359114"/>
        <n v="243973"/>
        <n v="356057"/>
        <n v="160393"/>
        <n v="150887"/>
        <n v="272146"/>
        <n v="269094"/>
        <n v="170569"/>
        <n v="212801"/>
        <n v="301964"/>
        <n v="125928"/>
        <n v="309669"/>
        <n v="290905"/>
        <n v="341473"/>
        <n v="257761"/>
        <n v="182391"/>
        <n v="246151"/>
        <n v="179612"/>
        <n v="272758"/>
        <n v="355955"/>
        <n v="216198"/>
        <n v="266984"/>
        <n v="270965"/>
        <n v="253610"/>
        <n v="270367"/>
        <n v="286188"/>
        <n v="262776"/>
        <n v="318853"/>
        <n v="265381"/>
        <n v="261209"/>
        <n v="151814"/>
        <n v="135034"/>
        <n v="308407"/>
        <n v="325720"/>
        <n v="275069"/>
        <n v="193173"/>
        <n v="298503"/>
        <n v="184031"/>
        <n v="264092"/>
        <n v="306554"/>
        <n v="294844"/>
        <n v="179895"/>
        <n v="110963"/>
        <n v="325683"/>
        <n v="320520"/>
        <n v="140068"/>
        <n v="251282"/>
        <n v="247907"/>
        <n v="183377"/>
        <n v="254374"/>
        <n v="280384"/>
        <n v="273623"/>
        <n v="156919"/>
        <n v="275439"/>
        <n v="233560"/>
        <n v="227778"/>
        <n v="166664"/>
        <n v="220121"/>
        <n v="279073"/>
        <n v="239138"/>
        <n v="133382"/>
        <n v="207545"/>
        <n v="169539"/>
        <n v="201797"/>
        <n v="202555"/>
        <n v="318370"/>
        <n v="245036"/>
        <n v="194722"/>
        <n v="243314"/>
        <n v="150742"/>
        <n v="59903"/>
        <n v="252136"/>
        <n v="272008"/>
        <n v="352692"/>
        <n v="232783"/>
        <n v="231284"/>
        <n v="246642"/>
        <n v="150166"/>
        <n v="308601"/>
        <n v="318553"/>
        <n v="222911"/>
        <n v="320416"/>
        <n v="310917"/>
        <n v="367566"/>
        <n v="173704"/>
        <n v="276415"/>
        <n v="220383"/>
        <n v="237291"/>
        <n v="329179"/>
        <n v="374222"/>
        <n v="270010"/>
        <n v="302673"/>
        <n v="318330"/>
        <n v="235417"/>
        <n v="172655"/>
        <n v="282055"/>
        <n v="193899"/>
        <n v="314021"/>
        <n v="186779"/>
        <n v="259782"/>
        <n v="153678"/>
        <n v="166671"/>
        <n v="238359"/>
        <n v="320292"/>
        <n v="410405"/>
        <n v="318669"/>
        <n v="184336"/>
        <n v="308975"/>
        <n v="289573"/>
        <n v="205718"/>
        <n v="212043"/>
        <n v="214621"/>
        <n v="356796"/>
        <n v="326163"/>
        <n v="192376"/>
        <n v="220234"/>
        <n v="298953"/>
        <n v="203891"/>
        <n v="268431"/>
        <n v="277275"/>
        <n v="318603"/>
        <n v="281650"/>
        <n v="243592"/>
        <n v="392389"/>
        <n v="337998"/>
        <n v="168111"/>
        <n v="192247"/>
        <n v="233946"/>
        <n v="205615"/>
        <n v="232498"/>
        <n v="238803"/>
        <n v="293394"/>
        <n v="294266"/>
        <n v="257170"/>
        <n v="119444"/>
        <n v="202867"/>
        <n v="150791"/>
        <n v="282285"/>
        <n v="215239"/>
        <n v="225856"/>
        <n v="230301"/>
        <n v="137982"/>
        <n v="232204"/>
        <n v="348987"/>
        <n v="200188"/>
        <n v="357540"/>
        <n v="311013"/>
        <n v="275156"/>
        <n v="189489"/>
        <n v="261680"/>
        <n v="135167"/>
        <n v="242043"/>
        <n v="190125"/>
        <n v="230579"/>
        <n v="264850"/>
        <n v="374790"/>
        <n v="233160"/>
        <n v="171486"/>
        <n v="283007"/>
        <n v="292342"/>
        <n v="371536"/>
        <n v="162287"/>
        <n v="271776"/>
        <n v="270976"/>
        <n v="228409"/>
        <n v="211313"/>
        <n v="238280"/>
        <n v="223197"/>
        <n v="257649"/>
        <n v="288638"/>
        <n v="369838"/>
        <n v="353995"/>
        <n v="365614"/>
        <n v="168498"/>
        <n v="252685"/>
        <n v="185268"/>
        <n v="330541"/>
        <n v="245166"/>
        <n v="180217"/>
        <n v="184977"/>
        <n v="301745"/>
        <n v="159142"/>
        <n v="390408"/>
        <n v="329712"/>
        <n v="354289"/>
        <n v="173644"/>
        <n v="274631"/>
        <n v="184908"/>
        <n v="214594"/>
        <n v="250184"/>
        <n v="254379"/>
        <n v="192102"/>
        <n v="159821"/>
        <n v="242788"/>
        <n v="160198"/>
        <n v="259883"/>
        <n v="191845"/>
        <n v="211393"/>
        <n v="274066"/>
        <n v="156333"/>
        <n v="143764"/>
        <n v="362145"/>
        <n v="261093"/>
        <n v="318326"/>
        <n v="196646"/>
        <n v="215465"/>
        <n v="288055"/>
        <n v="310336"/>
        <n v="332295"/>
        <n v="249643"/>
        <n v="196712"/>
        <n v="127545"/>
        <n v="202822"/>
        <n v="294284"/>
        <n v="253189"/>
        <n v="234101"/>
        <n v="288577"/>
        <n v="243882"/>
        <n v="203334"/>
        <n v="227897"/>
        <n v="246203"/>
        <n v="164836"/>
        <n v="186250"/>
        <n v="245643"/>
        <n v="345765"/>
        <n v="229566"/>
        <n v="153444"/>
        <n v="211278"/>
        <n v="218775"/>
        <n v="193435"/>
        <n v="277554"/>
        <n v="182505"/>
        <n v="232354"/>
        <n v="235777"/>
        <n v="270125"/>
        <n v="295997"/>
        <n v="251768"/>
        <n v="141657"/>
        <n v="323804"/>
        <n v="299408"/>
        <n v="185298"/>
        <n v="240615"/>
        <n v="252103"/>
        <n v="233875"/>
        <n v="133038"/>
        <n v="258445"/>
        <n v="280608"/>
        <n v="285574"/>
        <n v="289212"/>
        <n v="285119"/>
        <n v="237901"/>
        <n v="321076"/>
        <n v="288354"/>
        <n v="152338"/>
        <n v="296014"/>
        <n v="216570"/>
        <n v="266941"/>
        <n v="342865"/>
        <n v="164535"/>
        <n v="296591"/>
        <n v="261503"/>
        <n v="254372"/>
        <n v="267296"/>
        <n v="267228"/>
        <n v="220799"/>
        <n v="264653"/>
        <n v="343039"/>
        <n v="217182"/>
        <n v="310338"/>
        <n v="189441"/>
        <n v="281922"/>
        <n v="271580"/>
        <n v="163849"/>
        <n v="311873"/>
        <n v="200276"/>
        <n v="229763"/>
        <n v="218751"/>
        <n v="379538"/>
        <n v="272992"/>
        <n v="319655"/>
        <n v="215809"/>
        <n v="377535"/>
        <n v="187172"/>
        <n v="263075"/>
        <n v="179257"/>
        <n v="365485"/>
        <n v="289224"/>
        <n v="154086"/>
        <n v="272161"/>
        <n v="177429"/>
        <n v="281716"/>
        <n v="272745"/>
        <n v="338398"/>
        <n v="326437"/>
        <n v="234529"/>
        <n v="271705"/>
        <n v="177614"/>
        <n v="232689"/>
        <n v="275788"/>
        <n v="326890"/>
        <n v="99536"/>
        <n v="244685"/>
        <n v="257412"/>
        <n v="181531"/>
        <n v="249031"/>
        <n v="104507"/>
        <n v="361581"/>
        <n v="217559"/>
        <n v="142990"/>
        <n v="302687"/>
        <n v="263782"/>
        <n v="295913"/>
        <n v="171205"/>
        <n v="147686"/>
        <n v="303058"/>
        <n v="217767"/>
        <n v="189154"/>
        <n v="320313"/>
        <n v="299824"/>
        <n v="274141"/>
        <n v="325545"/>
        <n v="176147"/>
        <n v="250012"/>
        <n v="355390"/>
        <n v="301817"/>
        <n v="184167"/>
        <n v="274712"/>
        <n v="288813"/>
        <n v="274273"/>
        <n v="313983"/>
        <n v="226209"/>
        <n v="265760"/>
        <n v="402062"/>
        <n v="214553"/>
        <n v="227101"/>
        <n v="249884"/>
        <n v="182225"/>
        <n v="268859"/>
        <n v="268563"/>
        <n v="191501"/>
        <n v="206560"/>
        <n v="159280"/>
        <n v="311561"/>
        <n v="237573"/>
        <n v="197469"/>
        <n v="366070"/>
        <n v="350435"/>
        <n v="163534"/>
        <n v="163684"/>
        <n v="286856"/>
        <n v="221537"/>
        <n v="210427"/>
        <n v="240193"/>
        <n v="223843"/>
        <n v="247231"/>
        <n v="424925"/>
        <n v="185131"/>
        <n v="174836"/>
        <n v="253109"/>
        <n v="255929"/>
        <n v="260264"/>
        <n v="210586"/>
        <n v="237718"/>
        <n v="204103"/>
        <n v="210056"/>
        <n v="266923"/>
        <n v="191340"/>
        <n v="100453"/>
        <n v="284559"/>
        <n v="251516"/>
        <n v="169981"/>
        <n v="232939"/>
        <n v="302910"/>
        <n v="277321"/>
        <n v="118098"/>
        <n v="264623"/>
        <n v="300435"/>
        <n v="176256"/>
        <n v="179239"/>
        <n v="305228"/>
        <n v="288560"/>
        <n v="112136"/>
        <n v="205545"/>
        <n v="237098"/>
        <n v="283300"/>
        <n v="295356"/>
        <n v="186206"/>
        <n v="309808"/>
        <n v="339301"/>
        <n v="291313"/>
        <n v="227502"/>
        <n v="256429"/>
        <n v="213077"/>
        <n v="343645"/>
        <n v="280617"/>
        <n v="207323"/>
        <n v="148948"/>
        <n v="392337"/>
        <n v="239872"/>
        <n v="309784"/>
        <n v="180091"/>
        <n v="214554"/>
        <n v="314993"/>
        <n v="198746"/>
        <n v="205542"/>
        <n v="211899"/>
        <n v="289951"/>
        <n v="299537"/>
        <n v="215968"/>
        <n v="162759"/>
        <n v="230028"/>
        <n v="299928"/>
        <n v="170426"/>
        <n v="239313"/>
        <n v="256027"/>
        <n v="297487"/>
        <n v="314521"/>
        <n v="197536"/>
        <n v="291102"/>
        <n v="160084"/>
        <n v="232516"/>
        <n v="186397"/>
        <n v="231868"/>
        <n v="214409"/>
        <n v="189551"/>
        <n v="268384"/>
        <n v="183324"/>
        <n v="259843"/>
        <n v="227801"/>
        <n v="147617"/>
        <n v="91962"/>
        <n v="290114"/>
        <n v="210356"/>
        <n v="228697"/>
        <n v="190824"/>
        <n v="119816"/>
        <n v="235349"/>
        <n v="238671"/>
        <n v="293475"/>
        <n v="297250"/>
        <n v="280988"/>
        <n v="321686"/>
        <n v="217676"/>
        <n v="404242"/>
        <n v="284098"/>
        <n v="223329"/>
        <n v="372594"/>
        <n v="174225"/>
        <n v="400280"/>
        <n v="248492"/>
        <n v="408201"/>
        <n v="191653"/>
        <n v="260926"/>
        <n v="237343"/>
        <n v="320909"/>
        <n v="194499"/>
        <n v="245314"/>
        <n v="181266"/>
        <n v="303722"/>
        <n v="283747"/>
        <n v="263829"/>
        <n v="200552"/>
        <n v="260572"/>
        <n v="227050"/>
        <n v="270345"/>
        <n v="213358"/>
        <n v="184258"/>
        <n v="272073"/>
        <n v="272991"/>
        <n v="233252"/>
        <n v="242452"/>
        <n v="256941"/>
        <n v="205792"/>
        <n v="284119"/>
        <n v="331958"/>
        <n v="287421"/>
        <n v="203404"/>
        <n v="216342"/>
        <n v="210422"/>
        <n v="246308"/>
        <n v="267361"/>
        <n v="313381"/>
        <n v="224616"/>
        <n v="155680"/>
        <n v="183298"/>
        <n v="351170"/>
        <n v="294843"/>
        <n v="202740"/>
        <n v="245597"/>
        <n v="217024"/>
        <n v="116976"/>
        <n v="174513"/>
        <n v="286113"/>
        <n v="302814"/>
        <n v="395167"/>
        <n v="191020"/>
        <n v="324330"/>
        <n v="284139"/>
        <n v="230506"/>
        <n v="260417"/>
        <n v="264547"/>
        <n v="170914"/>
        <n v="298862"/>
        <n v="129702"/>
        <n v="247361"/>
        <n v="203589"/>
        <n v="267044"/>
        <n v="289682"/>
        <n v="244772"/>
        <n v="187370"/>
        <n v="251968"/>
        <n v="325925"/>
        <n v="390157"/>
        <n v="226944"/>
        <n v="265002"/>
        <n v="233068"/>
        <n v="334251"/>
        <n v="269522"/>
        <n v="198322"/>
        <n v="146990"/>
        <n v="122196"/>
        <n v="280641"/>
        <n v="212634"/>
        <n v="248060"/>
        <n v="162375"/>
        <n v="152846"/>
        <n v="327340"/>
        <n v="276777"/>
        <n v="309184"/>
        <n v="348125"/>
        <n v="186388"/>
        <n v="226132"/>
        <n v="167016"/>
        <n v="190606"/>
        <n v="196720"/>
        <n v="227638"/>
        <n v="323508"/>
        <n v="168743"/>
        <n v="80203"/>
        <n v="210853"/>
        <n v="254096"/>
        <n v="197366"/>
        <n v="187885"/>
        <n v="287363"/>
        <n v="242434"/>
        <n v="281478"/>
        <n v="196144"/>
        <n v="181845"/>
        <n v="122220"/>
        <n v="220503"/>
        <n v="238473"/>
        <n v="198143"/>
        <n v="309179"/>
        <n v="211861"/>
        <n v="356160"/>
        <n v="252521"/>
        <n v="245727"/>
        <n v="130087"/>
        <n v="128855"/>
        <n v="264315"/>
        <n v="199402"/>
        <n v="385338"/>
        <n v="149368"/>
        <n v="209446"/>
        <n v="194376"/>
        <n v="251140"/>
        <n v="222015"/>
        <n v="164003"/>
        <n v="189896"/>
        <n v="241778"/>
        <n v="123440"/>
        <n v="354885"/>
        <n v="239199"/>
        <n v="222287"/>
        <n v="300684"/>
        <n v="222580"/>
        <n v="279845"/>
        <n v="279017"/>
        <n v="255897"/>
        <n v="219363"/>
        <n v="114079"/>
        <n v="256387"/>
        <n v="244212"/>
        <n v="295382"/>
        <n v="194382"/>
        <n v="295924"/>
        <n v="255289"/>
        <n v="192015"/>
        <n v="270352"/>
        <n v="271059"/>
        <n v="318429"/>
        <n v="175356"/>
        <n v="137706"/>
        <n v="367009"/>
        <n v="306964"/>
        <n v="226832"/>
        <n v="227322"/>
        <n v="271905"/>
        <n v="302064"/>
        <n v="225851"/>
        <n v="351471"/>
        <n v="143418"/>
        <n v="272874"/>
        <n v="257052"/>
        <n v="207168"/>
        <n v="386756"/>
        <n v="104474"/>
        <n v="269385"/>
        <n v="275179"/>
        <n v="285484"/>
        <n v="316419"/>
        <n v="213556"/>
        <n v="206908"/>
        <n v="276665"/>
        <n v="235164"/>
        <n v="298672"/>
        <n v="213969"/>
        <n v="323767"/>
        <n v="310830"/>
        <n v="248873"/>
        <n v="302176"/>
        <n v="194058"/>
        <n v="163717"/>
        <n v="257143"/>
        <n v="304046"/>
        <n v="311643"/>
        <n v="326134"/>
        <n v="211501"/>
        <n v="264404"/>
        <n v="212811"/>
        <n v="225155"/>
        <n v="284247"/>
        <n v="303255"/>
        <n v="229962"/>
        <n v="272715"/>
        <n v="226616"/>
        <n v="273790"/>
        <n v="262983"/>
        <n v="234220"/>
        <n v="286688"/>
        <n v="148974"/>
        <n v="168868"/>
        <n v="273456"/>
        <n v="255616"/>
        <n v="264603"/>
        <n v="337576"/>
        <n v="246932"/>
        <n v="244884"/>
        <n v="300144"/>
        <n v="359246"/>
        <n v="136986"/>
        <n v="175228"/>
        <n v="188841"/>
        <n v="155388"/>
        <n v="321904"/>
        <n v="321088"/>
        <n v="253933"/>
        <n v="236486"/>
        <n v="274572"/>
        <n v="287136"/>
        <n v="167315"/>
        <n v="181618"/>
        <n v="138134"/>
        <n v="366347"/>
        <n v="200290"/>
        <n v="337874"/>
        <n v="279216"/>
        <n v="260734"/>
        <n v="257771"/>
        <n v="213983"/>
        <n v="374792"/>
        <n v="260812"/>
        <n v="227505"/>
        <n v="396275"/>
        <n v="231335"/>
        <n v="266341"/>
        <n v="170112"/>
        <n v="186595"/>
        <n v="174018"/>
        <n v="306750"/>
        <n v="393675"/>
        <n v="263572"/>
        <n v="180409"/>
        <n v="222792"/>
        <n v="258354"/>
        <n v="353495"/>
        <n v="278958"/>
        <n v="250182"/>
        <n v="217225"/>
        <n v="307913"/>
        <n v="225804"/>
        <n v="202542"/>
        <n v="228102"/>
        <n v="330616"/>
        <n v="303587"/>
        <n v="179424"/>
        <n v="282102"/>
        <n v="260320"/>
        <n v="228218"/>
        <n v="115847"/>
        <n v="322273"/>
        <n v="229324"/>
        <n v="196621"/>
        <n v="232561"/>
        <n v="343697"/>
        <n v="271691"/>
        <n v="296448"/>
        <n v="222731"/>
        <n v="135045"/>
        <n v="221379"/>
        <n v="264274"/>
        <n v="120121"/>
        <n v="249351"/>
        <n v="352590"/>
        <n v="145611"/>
        <n v="241127"/>
        <n v="379057"/>
        <n v="196707"/>
        <n v="232521"/>
        <n v="206714"/>
        <n v="342982"/>
        <n v="385093"/>
        <n v="315390"/>
        <n v="274036"/>
        <n v="247352"/>
        <n v="187168"/>
        <n v="203335"/>
        <n v="405787"/>
        <n v="239311"/>
        <n v="272579"/>
        <n v="209591"/>
        <n v="247130"/>
        <n v="243847"/>
        <n v="290242"/>
        <n v="235130"/>
        <n v="318516"/>
        <n v="236943"/>
        <n v="274840"/>
        <n v="223496"/>
        <n v="288511"/>
        <n v="191949"/>
        <n v="251191"/>
        <n v="334893"/>
        <n v="274819"/>
        <n v="297593"/>
        <n v="164707"/>
        <n v="244663"/>
        <n v="268162"/>
        <n v="281350"/>
        <n v="138993"/>
        <n v="106644"/>
        <n v="260860"/>
        <n v="132860"/>
        <n v="253014"/>
        <n v="244556"/>
        <n v="252748"/>
        <n v="242333"/>
        <n v="186972"/>
        <n v="271224"/>
        <n v="261832"/>
        <n v="231260"/>
        <n v="325302"/>
        <n v="158148"/>
        <n v="279894"/>
        <n v="274696"/>
        <n v="243054"/>
        <n v="298089"/>
        <n v="283678"/>
        <n v="254334"/>
        <n v="180405"/>
        <n v="313604"/>
        <n v="302700"/>
        <n v="231114"/>
        <n v="295170"/>
        <n v="281034"/>
        <n v="382906"/>
        <n v="209030"/>
        <n v="423524"/>
        <n v="341000"/>
        <n v="160233"/>
        <n v="245945"/>
        <n v="325033"/>
        <n v="203579"/>
        <n v="294435"/>
        <n v="262649"/>
        <n v="264325"/>
        <n v="169240"/>
        <n v="343099"/>
        <n v="262518"/>
        <n v="227604"/>
        <n v="198271"/>
        <n v="302846"/>
        <n v="190522"/>
        <n v="245523"/>
        <n v="213893"/>
        <n v="226882"/>
        <n v="349550"/>
        <n v="309705"/>
        <n v="235342"/>
        <n v="231419"/>
        <n v="233721"/>
        <n v="230303"/>
        <n v="215363"/>
        <n v="409676"/>
        <n v="231293"/>
        <n v="410487"/>
        <n v="273648"/>
        <n v="260058"/>
        <n v="274441"/>
        <n v="251135"/>
        <n v="288855"/>
        <n v="287575"/>
        <n v="370927"/>
        <n v="272982"/>
        <n v="186562"/>
        <n v="277203"/>
        <n v="256211"/>
        <n v="215451"/>
        <n v="311455"/>
      </sharedItems>
    </cacheField>
    <cacheField name="Media" numFmtId="164">
      <sharedItems containsSemiMixedTypes="0" containsString="0" containsNumber="1" minValue="11350.8" maxValue="93204.2"/>
    </cacheField>
    <cacheField name="Más vendida" numFmtId="0">
      <sharedItems/>
    </cacheField>
    <cacheField name="Menos vendida" numFmtId="0">
      <sharedItems/>
    </cacheField>
    <cacheField name="Envío bonificado" numFmtId="0">
      <sharedItems count="2">
        <s v="NO"/>
        <s v="SI"/>
      </sharedItems>
    </cacheField>
  </cacheFields>
  <extLst>
    <ext xmlns:x14="http://schemas.microsoft.com/office/spreadsheetml/2009/9/main" uri="{725AE2AE-9491-48be-B2B4-4EB974FC3084}">
      <x14:pivotCacheDefinition pivotCacheId="21221220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x v="0"/>
    <x v="0"/>
    <n v="1"/>
    <x v="0"/>
    <x v="0"/>
    <x v="0"/>
    <x v="0"/>
    <x v="0"/>
    <x v="0"/>
    <x v="0"/>
    <x v="0"/>
    <x v="0"/>
    <x v="0"/>
    <x v="0"/>
    <n v="40396.400000000001"/>
    <s v="Maquillaje"/>
    <s v="Cuerpo"/>
    <x v="0"/>
  </r>
  <r>
    <x v="1"/>
    <x v="1"/>
    <n v="1"/>
    <x v="1"/>
    <x v="1"/>
    <x v="0"/>
    <x v="0"/>
    <x v="1"/>
    <x v="1"/>
    <x v="1"/>
    <x v="1"/>
    <x v="1"/>
    <x v="1"/>
    <x v="1"/>
    <n v="61246.2"/>
    <s v="Skincare"/>
    <s v="Perfumería"/>
    <x v="1"/>
  </r>
  <r>
    <x v="2"/>
    <x v="2"/>
    <n v="1"/>
    <x v="2"/>
    <x v="2"/>
    <x v="1"/>
    <x v="1"/>
    <x v="1"/>
    <x v="2"/>
    <x v="2"/>
    <x v="2"/>
    <x v="2"/>
    <x v="2"/>
    <x v="2"/>
    <n v="66801"/>
    <s v="Maquillaje"/>
    <s v="Cabello"/>
    <x v="1"/>
  </r>
  <r>
    <x v="3"/>
    <x v="3"/>
    <n v="1"/>
    <x v="3"/>
    <x v="1"/>
    <x v="0"/>
    <x v="0"/>
    <x v="1"/>
    <x v="3"/>
    <x v="3"/>
    <x v="3"/>
    <x v="3"/>
    <x v="3"/>
    <x v="3"/>
    <n v="50636.4"/>
    <s v="Maquillaje"/>
    <s v="Cabello"/>
    <x v="1"/>
  </r>
  <r>
    <x v="4"/>
    <x v="4"/>
    <n v="1"/>
    <x v="4"/>
    <x v="2"/>
    <x v="1"/>
    <x v="1"/>
    <x v="1"/>
    <x v="4"/>
    <x v="4"/>
    <x v="4"/>
    <x v="4"/>
    <x v="4"/>
    <x v="4"/>
    <n v="71774.8"/>
    <s v="Cuerpo"/>
    <s v="Cabello"/>
    <x v="1"/>
  </r>
  <r>
    <x v="5"/>
    <x v="5"/>
    <n v="1"/>
    <x v="5"/>
    <x v="1"/>
    <x v="0"/>
    <x v="0"/>
    <x v="0"/>
    <x v="5"/>
    <x v="5"/>
    <x v="5"/>
    <x v="5"/>
    <x v="5"/>
    <x v="5"/>
    <n v="37139.599999999999"/>
    <s v="Maquillaje"/>
    <s v="Cabello"/>
    <x v="0"/>
  </r>
  <r>
    <x v="6"/>
    <x v="6"/>
    <n v="1"/>
    <x v="6"/>
    <x v="1"/>
    <x v="1"/>
    <x v="1"/>
    <x v="0"/>
    <x v="6"/>
    <x v="6"/>
    <x v="6"/>
    <x v="6"/>
    <x v="6"/>
    <x v="6"/>
    <n v="40113.800000000003"/>
    <s v="Cuerpo"/>
    <s v="Perfumería"/>
    <x v="0"/>
  </r>
  <r>
    <x v="7"/>
    <x v="7"/>
    <n v="1"/>
    <x v="7"/>
    <x v="0"/>
    <x v="1"/>
    <x v="1"/>
    <x v="0"/>
    <x v="7"/>
    <x v="7"/>
    <x v="7"/>
    <x v="7"/>
    <x v="7"/>
    <x v="7"/>
    <n v="75235.199999999997"/>
    <s v="Skincare"/>
    <s v="Maquillaje"/>
    <x v="1"/>
  </r>
  <r>
    <x v="8"/>
    <x v="8"/>
    <n v="1"/>
    <x v="8"/>
    <x v="1"/>
    <x v="0"/>
    <x v="0"/>
    <x v="1"/>
    <x v="8"/>
    <x v="8"/>
    <x v="8"/>
    <x v="8"/>
    <x v="8"/>
    <x v="8"/>
    <n v="44672.4"/>
    <s v="Skincare"/>
    <s v="Cabello"/>
    <x v="0"/>
  </r>
  <r>
    <x v="9"/>
    <x v="9"/>
    <n v="1"/>
    <x v="9"/>
    <x v="1"/>
    <x v="1"/>
    <x v="1"/>
    <x v="1"/>
    <x v="9"/>
    <x v="9"/>
    <x v="9"/>
    <x v="9"/>
    <x v="9"/>
    <x v="9"/>
    <n v="51040.2"/>
    <s v="Perfumería"/>
    <s v="Maquillaje"/>
    <x v="1"/>
  </r>
  <r>
    <x v="10"/>
    <x v="10"/>
    <n v="1"/>
    <x v="10"/>
    <x v="0"/>
    <x v="1"/>
    <x v="1"/>
    <x v="0"/>
    <x v="10"/>
    <x v="10"/>
    <x v="10"/>
    <x v="10"/>
    <x v="10"/>
    <x v="10"/>
    <n v="41808"/>
    <s v="Cabello"/>
    <s v="Cuerpo"/>
    <x v="0"/>
  </r>
  <r>
    <x v="11"/>
    <x v="11"/>
    <n v="1"/>
    <x v="11"/>
    <x v="1"/>
    <x v="0"/>
    <x v="0"/>
    <x v="1"/>
    <x v="11"/>
    <x v="11"/>
    <x v="11"/>
    <x v="11"/>
    <x v="11"/>
    <x v="11"/>
    <n v="29851.8"/>
    <s v="Skincare"/>
    <s v="Cabello"/>
    <x v="0"/>
  </r>
  <r>
    <x v="12"/>
    <x v="6"/>
    <n v="1"/>
    <x v="12"/>
    <x v="3"/>
    <x v="0"/>
    <x v="0"/>
    <x v="0"/>
    <x v="12"/>
    <x v="12"/>
    <x v="12"/>
    <x v="12"/>
    <x v="12"/>
    <x v="12"/>
    <n v="48352.800000000003"/>
    <s v="Skincare"/>
    <s v="Maquillaje"/>
    <x v="0"/>
  </r>
  <r>
    <x v="13"/>
    <x v="5"/>
    <n v="1"/>
    <x v="13"/>
    <x v="0"/>
    <x v="0"/>
    <x v="0"/>
    <x v="0"/>
    <x v="13"/>
    <x v="13"/>
    <x v="13"/>
    <x v="13"/>
    <x v="13"/>
    <x v="13"/>
    <n v="52566"/>
    <s v="Cabello"/>
    <s v="Perfumería"/>
    <x v="1"/>
  </r>
  <r>
    <x v="14"/>
    <x v="7"/>
    <n v="1"/>
    <x v="14"/>
    <x v="0"/>
    <x v="1"/>
    <x v="1"/>
    <x v="1"/>
    <x v="14"/>
    <x v="14"/>
    <x v="14"/>
    <x v="14"/>
    <x v="14"/>
    <x v="14"/>
    <n v="50100.4"/>
    <s v="Perfumería"/>
    <s v="Maquillaje"/>
    <x v="1"/>
  </r>
  <r>
    <x v="15"/>
    <x v="12"/>
    <n v="1"/>
    <x v="10"/>
    <x v="2"/>
    <x v="0"/>
    <x v="0"/>
    <x v="1"/>
    <x v="15"/>
    <x v="15"/>
    <x v="15"/>
    <x v="15"/>
    <x v="15"/>
    <x v="15"/>
    <n v="54601.4"/>
    <s v="Cabello"/>
    <s v="Skincare"/>
    <x v="1"/>
  </r>
  <r>
    <x v="16"/>
    <x v="13"/>
    <n v="1"/>
    <x v="15"/>
    <x v="2"/>
    <x v="0"/>
    <x v="0"/>
    <x v="1"/>
    <x v="16"/>
    <x v="16"/>
    <x v="16"/>
    <x v="16"/>
    <x v="16"/>
    <x v="16"/>
    <n v="46128.800000000003"/>
    <s v="Skincare"/>
    <s v="Perfumería"/>
    <x v="0"/>
  </r>
  <r>
    <x v="17"/>
    <x v="14"/>
    <n v="1"/>
    <x v="16"/>
    <x v="1"/>
    <x v="0"/>
    <x v="0"/>
    <x v="0"/>
    <x v="17"/>
    <x v="17"/>
    <x v="17"/>
    <x v="17"/>
    <x v="17"/>
    <x v="17"/>
    <n v="52129.599999999999"/>
    <s v="Cabello"/>
    <s v="Cuerpo"/>
    <x v="1"/>
  </r>
  <r>
    <x v="18"/>
    <x v="15"/>
    <n v="1"/>
    <x v="17"/>
    <x v="0"/>
    <x v="1"/>
    <x v="1"/>
    <x v="0"/>
    <x v="18"/>
    <x v="18"/>
    <x v="18"/>
    <x v="18"/>
    <x v="18"/>
    <x v="18"/>
    <n v="38745"/>
    <s v="Cuerpo"/>
    <s v="Skincare"/>
    <x v="0"/>
  </r>
  <r>
    <x v="19"/>
    <x v="16"/>
    <n v="1"/>
    <x v="3"/>
    <x v="3"/>
    <x v="1"/>
    <x v="1"/>
    <x v="1"/>
    <x v="19"/>
    <x v="19"/>
    <x v="19"/>
    <x v="19"/>
    <x v="19"/>
    <x v="19"/>
    <n v="51135.199999999997"/>
    <s v="Cuerpo"/>
    <s v="Maquillaje"/>
    <x v="1"/>
  </r>
  <r>
    <x v="20"/>
    <x v="17"/>
    <n v="1"/>
    <x v="18"/>
    <x v="1"/>
    <x v="1"/>
    <x v="1"/>
    <x v="0"/>
    <x v="20"/>
    <x v="20"/>
    <x v="20"/>
    <x v="20"/>
    <x v="20"/>
    <x v="20"/>
    <n v="65956.800000000003"/>
    <s v="Skincare"/>
    <s v="Cabello"/>
    <x v="1"/>
  </r>
  <r>
    <x v="21"/>
    <x v="5"/>
    <n v="1"/>
    <x v="19"/>
    <x v="1"/>
    <x v="1"/>
    <x v="1"/>
    <x v="0"/>
    <x v="21"/>
    <x v="21"/>
    <x v="21"/>
    <x v="21"/>
    <x v="21"/>
    <x v="21"/>
    <n v="71078.8"/>
    <s v="Cuerpo"/>
    <s v="Perfumería"/>
    <x v="1"/>
  </r>
  <r>
    <x v="22"/>
    <x v="18"/>
    <n v="1"/>
    <x v="3"/>
    <x v="2"/>
    <x v="1"/>
    <x v="1"/>
    <x v="0"/>
    <x v="22"/>
    <x v="22"/>
    <x v="22"/>
    <x v="22"/>
    <x v="22"/>
    <x v="22"/>
    <n v="43390.2"/>
    <s v="Perfumería"/>
    <s v="Cuerpo"/>
    <x v="0"/>
  </r>
  <r>
    <x v="23"/>
    <x v="19"/>
    <n v="1"/>
    <x v="20"/>
    <x v="2"/>
    <x v="1"/>
    <x v="1"/>
    <x v="1"/>
    <x v="23"/>
    <x v="23"/>
    <x v="23"/>
    <x v="23"/>
    <x v="23"/>
    <x v="23"/>
    <n v="43427.8"/>
    <s v="Cuerpo"/>
    <s v="Cabello"/>
    <x v="0"/>
  </r>
  <r>
    <x v="24"/>
    <x v="20"/>
    <n v="1"/>
    <x v="21"/>
    <x v="1"/>
    <x v="1"/>
    <x v="1"/>
    <x v="1"/>
    <x v="24"/>
    <x v="24"/>
    <x v="24"/>
    <x v="24"/>
    <x v="24"/>
    <x v="24"/>
    <n v="44831"/>
    <s v="Maquillaje"/>
    <s v="Cuerpo"/>
    <x v="0"/>
  </r>
  <r>
    <x v="25"/>
    <x v="21"/>
    <n v="1"/>
    <x v="22"/>
    <x v="2"/>
    <x v="0"/>
    <x v="0"/>
    <x v="0"/>
    <x v="25"/>
    <x v="25"/>
    <x v="25"/>
    <x v="25"/>
    <x v="25"/>
    <x v="25"/>
    <n v="26168"/>
    <s v="Skincare"/>
    <s v="Maquillaje"/>
    <x v="0"/>
  </r>
  <r>
    <x v="26"/>
    <x v="22"/>
    <n v="1"/>
    <x v="23"/>
    <x v="0"/>
    <x v="0"/>
    <x v="0"/>
    <x v="0"/>
    <x v="26"/>
    <x v="26"/>
    <x v="26"/>
    <x v="26"/>
    <x v="26"/>
    <x v="26"/>
    <n v="49591.8"/>
    <s v="Cabello"/>
    <s v="Maquillaje"/>
    <x v="0"/>
  </r>
  <r>
    <x v="27"/>
    <x v="22"/>
    <n v="1"/>
    <x v="24"/>
    <x v="0"/>
    <x v="1"/>
    <x v="1"/>
    <x v="1"/>
    <x v="27"/>
    <x v="27"/>
    <x v="27"/>
    <x v="27"/>
    <x v="27"/>
    <x v="27"/>
    <n v="34150.199999999997"/>
    <s v="Skincare"/>
    <s v="Cuerpo"/>
    <x v="0"/>
  </r>
  <r>
    <x v="28"/>
    <x v="12"/>
    <n v="1"/>
    <x v="25"/>
    <x v="1"/>
    <x v="0"/>
    <x v="0"/>
    <x v="0"/>
    <x v="28"/>
    <x v="28"/>
    <x v="28"/>
    <x v="28"/>
    <x v="28"/>
    <x v="28"/>
    <n v="45991"/>
    <s v="Cuerpo"/>
    <s v="Skincare"/>
    <x v="0"/>
  </r>
  <r>
    <x v="29"/>
    <x v="23"/>
    <n v="1"/>
    <x v="26"/>
    <x v="1"/>
    <x v="0"/>
    <x v="0"/>
    <x v="1"/>
    <x v="29"/>
    <x v="29"/>
    <x v="29"/>
    <x v="29"/>
    <x v="29"/>
    <x v="29"/>
    <n v="53777"/>
    <s v="Perfumería"/>
    <s v="Cuerpo"/>
    <x v="1"/>
  </r>
  <r>
    <x v="30"/>
    <x v="24"/>
    <n v="1"/>
    <x v="14"/>
    <x v="2"/>
    <x v="0"/>
    <x v="0"/>
    <x v="1"/>
    <x v="30"/>
    <x v="30"/>
    <x v="30"/>
    <x v="30"/>
    <x v="30"/>
    <x v="30"/>
    <n v="68912.600000000006"/>
    <s v="Cuerpo"/>
    <s v="Skincare"/>
    <x v="1"/>
  </r>
  <r>
    <x v="31"/>
    <x v="23"/>
    <n v="1"/>
    <x v="22"/>
    <x v="1"/>
    <x v="0"/>
    <x v="0"/>
    <x v="1"/>
    <x v="31"/>
    <x v="31"/>
    <x v="31"/>
    <x v="31"/>
    <x v="31"/>
    <x v="31"/>
    <n v="37592.199999999997"/>
    <s v="Perfumería"/>
    <s v="Skincare"/>
    <x v="0"/>
  </r>
  <r>
    <x v="32"/>
    <x v="25"/>
    <n v="1"/>
    <x v="27"/>
    <x v="2"/>
    <x v="1"/>
    <x v="1"/>
    <x v="0"/>
    <x v="32"/>
    <x v="32"/>
    <x v="32"/>
    <x v="32"/>
    <x v="32"/>
    <x v="32"/>
    <n v="35737.4"/>
    <s v="Maquillaje"/>
    <s v="Cuerpo"/>
    <x v="0"/>
  </r>
  <r>
    <x v="33"/>
    <x v="17"/>
    <n v="1"/>
    <x v="23"/>
    <x v="0"/>
    <x v="0"/>
    <x v="0"/>
    <x v="0"/>
    <x v="33"/>
    <x v="33"/>
    <x v="33"/>
    <x v="33"/>
    <x v="33"/>
    <x v="33"/>
    <n v="37762.400000000001"/>
    <s v="Perfumería"/>
    <s v="Cabello"/>
    <x v="0"/>
  </r>
  <r>
    <x v="34"/>
    <x v="26"/>
    <n v="1"/>
    <x v="28"/>
    <x v="2"/>
    <x v="1"/>
    <x v="1"/>
    <x v="1"/>
    <x v="34"/>
    <x v="34"/>
    <x v="34"/>
    <x v="34"/>
    <x v="34"/>
    <x v="34"/>
    <n v="53953.4"/>
    <s v="Maquillaje"/>
    <s v="Skincare"/>
    <x v="1"/>
  </r>
  <r>
    <x v="35"/>
    <x v="14"/>
    <n v="1"/>
    <x v="29"/>
    <x v="2"/>
    <x v="0"/>
    <x v="0"/>
    <x v="1"/>
    <x v="35"/>
    <x v="35"/>
    <x v="35"/>
    <x v="35"/>
    <x v="35"/>
    <x v="35"/>
    <n v="48207"/>
    <s v="Maquillaje"/>
    <s v="Cuerpo"/>
    <x v="0"/>
  </r>
  <r>
    <x v="36"/>
    <x v="16"/>
    <n v="1"/>
    <x v="27"/>
    <x v="1"/>
    <x v="0"/>
    <x v="0"/>
    <x v="1"/>
    <x v="36"/>
    <x v="36"/>
    <x v="36"/>
    <x v="36"/>
    <x v="36"/>
    <x v="36"/>
    <n v="30360.6"/>
    <s v="Cabello"/>
    <s v="Maquillaje"/>
    <x v="0"/>
  </r>
  <r>
    <x v="37"/>
    <x v="27"/>
    <n v="1"/>
    <x v="15"/>
    <x v="0"/>
    <x v="0"/>
    <x v="0"/>
    <x v="1"/>
    <x v="37"/>
    <x v="37"/>
    <x v="37"/>
    <x v="37"/>
    <x v="37"/>
    <x v="37"/>
    <n v="62796.2"/>
    <s v="Skincare"/>
    <s v="Maquillaje"/>
    <x v="1"/>
  </r>
  <r>
    <x v="38"/>
    <x v="28"/>
    <n v="1"/>
    <x v="30"/>
    <x v="1"/>
    <x v="0"/>
    <x v="0"/>
    <x v="0"/>
    <x v="38"/>
    <x v="38"/>
    <x v="38"/>
    <x v="38"/>
    <x v="38"/>
    <x v="38"/>
    <n v="71014.2"/>
    <s v="Skincare"/>
    <s v="Cabello"/>
    <x v="1"/>
  </r>
  <r>
    <x v="39"/>
    <x v="3"/>
    <n v="1"/>
    <x v="31"/>
    <x v="2"/>
    <x v="1"/>
    <x v="1"/>
    <x v="0"/>
    <x v="39"/>
    <x v="39"/>
    <x v="39"/>
    <x v="39"/>
    <x v="39"/>
    <x v="39"/>
    <n v="14738.6"/>
    <s v="Cabello"/>
    <s v="Maquillaje"/>
    <x v="0"/>
  </r>
  <r>
    <x v="40"/>
    <x v="13"/>
    <n v="1"/>
    <x v="32"/>
    <x v="2"/>
    <x v="1"/>
    <x v="1"/>
    <x v="1"/>
    <x v="40"/>
    <x v="40"/>
    <x v="40"/>
    <x v="40"/>
    <x v="40"/>
    <x v="40"/>
    <n v="65834.8"/>
    <s v="Skincare"/>
    <s v="Cabello"/>
    <x v="1"/>
  </r>
  <r>
    <x v="41"/>
    <x v="5"/>
    <n v="1"/>
    <x v="32"/>
    <x v="2"/>
    <x v="0"/>
    <x v="0"/>
    <x v="0"/>
    <x v="41"/>
    <x v="41"/>
    <x v="41"/>
    <x v="41"/>
    <x v="41"/>
    <x v="41"/>
    <n v="28166.6"/>
    <s v="Cuerpo"/>
    <s v="Maquillaje"/>
    <x v="0"/>
  </r>
  <r>
    <x v="42"/>
    <x v="18"/>
    <n v="1"/>
    <x v="33"/>
    <x v="2"/>
    <x v="1"/>
    <x v="1"/>
    <x v="0"/>
    <x v="42"/>
    <x v="42"/>
    <x v="42"/>
    <x v="42"/>
    <x v="42"/>
    <x v="42"/>
    <n v="66638.8"/>
    <s v="Cuerpo"/>
    <s v="Perfumería"/>
    <x v="1"/>
  </r>
  <r>
    <x v="43"/>
    <x v="29"/>
    <n v="1"/>
    <x v="34"/>
    <x v="1"/>
    <x v="1"/>
    <x v="1"/>
    <x v="0"/>
    <x v="43"/>
    <x v="43"/>
    <x v="43"/>
    <x v="43"/>
    <x v="43"/>
    <x v="43"/>
    <n v="36855.599999999999"/>
    <s v="Maquillaje"/>
    <s v="Perfumería"/>
    <x v="0"/>
  </r>
  <r>
    <x v="44"/>
    <x v="30"/>
    <n v="1"/>
    <x v="35"/>
    <x v="3"/>
    <x v="1"/>
    <x v="1"/>
    <x v="1"/>
    <x v="44"/>
    <x v="44"/>
    <x v="44"/>
    <x v="44"/>
    <x v="44"/>
    <x v="44"/>
    <n v="61619"/>
    <s v="Cuerpo"/>
    <s v="Perfumería"/>
    <x v="1"/>
  </r>
  <r>
    <x v="45"/>
    <x v="28"/>
    <n v="1"/>
    <x v="36"/>
    <x v="1"/>
    <x v="1"/>
    <x v="1"/>
    <x v="0"/>
    <x v="45"/>
    <x v="45"/>
    <x v="45"/>
    <x v="45"/>
    <x v="45"/>
    <x v="45"/>
    <n v="62248.2"/>
    <s v="Maquillaje"/>
    <s v="Cabello"/>
    <x v="1"/>
  </r>
  <r>
    <x v="46"/>
    <x v="31"/>
    <n v="1"/>
    <x v="24"/>
    <x v="2"/>
    <x v="1"/>
    <x v="1"/>
    <x v="1"/>
    <x v="46"/>
    <x v="46"/>
    <x v="46"/>
    <x v="46"/>
    <x v="46"/>
    <x v="46"/>
    <n v="40458.400000000001"/>
    <s v="Cuerpo"/>
    <s v="Cabello"/>
    <x v="0"/>
  </r>
  <r>
    <x v="47"/>
    <x v="32"/>
    <n v="1"/>
    <x v="37"/>
    <x v="0"/>
    <x v="1"/>
    <x v="1"/>
    <x v="1"/>
    <x v="47"/>
    <x v="47"/>
    <x v="47"/>
    <x v="47"/>
    <x v="47"/>
    <x v="47"/>
    <n v="34856.199999999997"/>
    <s v="Perfumería"/>
    <s v="Maquillaje"/>
    <x v="0"/>
  </r>
  <r>
    <x v="48"/>
    <x v="11"/>
    <n v="1"/>
    <x v="19"/>
    <x v="3"/>
    <x v="1"/>
    <x v="1"/>
    <x v="1"/>
    <x v="48"/>
    <x v="48"/>
    <x v="48"/>
    <x v="48"/>
    <x v="48"/>
    <x v="48"/>
    <n v="70520.600000000006"/>
    <s v="Perfumería"/>
    <s v="Maquillaje"/>
    <x v="1"/>
  </r>
  <r>
    <x v="49"/>
    <x v="27"/>
    <n v="1"/>
    <x v="38"/>
    <x v="0"/>
    <x v="0"/>
    <x v="0"/>
    <x v="0"/>
    <x v="49"/>
    <x v="49"/>
    <x v="49"/>
    <x v="49"/>
    <x v="49"/>
    <x v="49"/>
    <n v="40431"/>
    <s v="Skincare"/>
    <s v="Cuerpo"/>
    <x v="0"/>
  </r>
  <r>
    <x v="50"/>
    <x v="1"/>
    <n v="1"/>
    <x v="13"/>
    <x v="1"/>
    <x v="0"/>
    <x v="0"/>
    <x v="0"/>
    <x v="50"/>
    <x v="50"/>
    <x v="50"/>
    <x v="50"/>
    <x v="50"/>
    <x v="50"/>
    <n v="33731.4"/>
    <s v="Skincare"/>
    <s v="Cabello"/>
    <x v="0"/>
  </r>
  <r>
    <x v="51"/>
    <x v="33"/>
    <n v="1"/>
    <x v="39"/>
    <x v="0"/>
    <x v="0"/>
    <x v="0"/>
    <x v="1"/>
    <x v="51"/>
    <x v="51"/>
    <x v="51"/>
    <x v="51"/>
    <x v="51"/>
    <x v="51"/>
    <n v="37086.400000000001"/>
    <s v="Cabello"/>
    <s v="Perfumería"/>
    <x v="0"/>
  </r>
  <r>
    <x v="52"/>
    <x v="34"/>
    <n v="1"/>
    <x v="18"/>
    <x v="1"/>
    <x v="1"/>
    <x v="1"/>
    <x v="0"/>
    <x v="52"/>
    <x v="52"/>
    <x v="52"/>
    <x v="52"/>
    <x v="52"/>
    <x v="52"/>
    <n v="37904.400000000001"/>
    <s v="Skincare"/>
    <s v="Cuerpo"/>
    <x v="0"/>
  </r>
  <r>
    <x v="53"/>
    <x v="35"/>
    <n v="1"/>
    <x v="18"/>
    <x v="0"/>
    <x v="0"/>
    <x v="0"/>
    <x v="1"/>
    <x v="53"/>
    <x v="53"/>
    <x v="53"/>
    <x v="53"/>
    <x v="53"/>
    <x v="53"/>
    <n v="45083"/>
    <s v="Maquillaje"/>
    <s v="Cabello"/>
    <x v="0"/>
  </r>
  <r>
    <x v="54"/>
    <x v="30"/>
    <n v="1"/>
    <x v="40"/>
    <x v="2"/>
    <x v="1"/>
    <x v="1"/>
    <x v="0"/>
    <x v="54"/>
    <x v="54"/>
    <x v="54"/>
    <x v="54"/>
    <x v="54"/>
    <x v="54"/>
    <n v="47872.4"/>
    <s v="Cabello"/>
    <s v="Perfumería"/>
    <x v="0"/>
  </r>
  <r>
    <x v="55"/>
    <x v="11"/>
    <n v="1"/>
    <x v="12"/>
    <x v="2"/>
    <x v="0"/>
    <x v="0"/>
    <x v="0"/>
    <x v="55"/>
    <x v="55"/>
    <x v="55"/>
    <x v="55"/>
    <x v="55"/>
    <x v="55"/>
    <n v="49803"/>
    <s v="Perfumería"/>
    <s v="Cabello"/>
    <x v="0"/>
  </r>
  <r>
    <x v="56"/>
    <x v="16"/>
    <n v="1"/>
    <x v="26"/>
    <x v="2"/>
    <x v="0"/>
    <x v="0"/>
    <x v="1"/>
    <x v="56"/>
    <x v="56"/>
    <x v="56"/>
    <x v="56"/>
    <x v="56"/>
    <x v="56"/>
    <n v="46028"/>
    <s v="Maquillaje"/>
    <s v="Cuerpo"/>
    <x v="0"/>
  </r>
  <r>
    <x v="57"/>
    <x v="7"/>
    <n v="1"/>
    <x v="41"/>
    <x v="0"/>
    <x v="1"/>
    <x v="1"/>
    <x v="0"/>
    <x v="57"/>
    <x v="57"/>
    <x v="57"/>
    <x v="57"/>
    <x v="57"/>
    <x v="57"/>
    <n v="40747"/>
    <s v="Cuerpo"/>
    <s v="Cabello"/>
    <x v="0"/>
  </r>
  <r>
    <x v="58"/>
    <x v="6"/>
    <n v="1"/>
    <x v="42"/>
    <x v="2"/>
    <x v="1"/>
    <x v="1"/>
    <x v="1"/>
    <x v="58"/>
    <x v="58"/>
    <x v="58"/>
    <x v="58"/>
    <x v="58"/>
    <x v="58"/>
    <n v="32232.400000000001"/>
    <s v="Cabello"/>
    <s v="Cuerpo"/>
    <x v="0"/>
  </r>
  <r>
    <x v="59"/>
    <x v="10"/>
    <n v="1"/>
    <x v="43"/>
    <x v="1"/>
    <x v="0"/>
    <x v="0"/>
    <x v="1"/>
    <x v="59"/>
    <x v="59"/>
    <x v="59"/>
    <x v="59"/>
    <x v="59"/>
    <x v="59"/>
    <n v="55682.6"/>
    <s v="Cuerpo"/>
    <s v="Maquillaje"/>
    <x v="1"/>
  </r>
  <r>
    <x v="60"/>
    <x v="36"/>
    <n v="1"/>
    <x v="44"/>
    <x v="3"/>
    <x v="0"/>
    <x v="0"/>
    <x v="1"/>
    <x v="60"/>
    <x v="60"/>
    <x v="60"/>
    <x v="60"/>
    <x v="60"/>
    <x v="60"/>
    <n v="41722.400000000001"/>
    <s v="Cabello"/>
    <s v="Perfumería"/>
    <x v="0"/>
  </r>
  <r>
    <x v="61"/>
    <x v="30"/>
    <n v="1"/>
    <x v="45"/>
    <x v="3"/>
    <x v="0"/>
    <x v="0"/>
    <x v="0"/>
    <x v="61"/>
    <x v="61"/>
    <x v="61"/>
    <x v="61"/>
    <x v="61"/>
    <x v="61"/>
    <n v="33899.4"/>
    <s v="Skincare"/>
    <s v="Cuerpo"/>
    <x v="0"/>
  </r>
  <r>
    <x v="62"/>
    <x v="23"/>
    <n v="1"/>
    <x v="46"/>
    <x v="1"/>
    <x v="0"/>
    <x v="0"/>
    <x v="0"/>
    <x v="62"/>
    <x v="62"/>
    <x v="62"/>
    <x v="62"/>
    <x v="62"/>
    <x v="62"/>
    <n v="75313.2"/>
    <s v="Cabello"/>
    <s v="Maquillaje"/>
    <x v="1"/>
  </r>
  <r>
    <x v="63"/>
    <x v="27"/>
    <n v="1"/>
    <x v="47"/>
    <x v="0"/>
    <x v="1"/>
    <x v="1"/>
    <x v="0"/>
    <x v="63"/>
    <x v="63"/>
    <x v="63"/>
    <x v="63"/>
    <x v="63"/>
    <x v="63"/>
    <n v="30104.6"/>
    <s v="Cuerpo"/>
    <s v="Skincare"/>
    <x v="0"/>
  </r>
  <r>
    <x v="64"/>
    <x v="37"/>
    <n v="1"/>
    <x v="12"/>
    <x v="1"/>
    <x v="1"/>
    <x v="1"/>
    <x v="0"/>
    <x v="64"/>
    <x v="64"/>
    <x v="64"/>
    <x v="64"/>
    <x v="64"/>
    <x v="64"/>
    <n v="53876.6"/>
    <s v="Maquillaje"/>
    <s v="Perfumería"/>
    <x v="1"/>
  </r>
  <r>
    <x v="65"/>
    <x v="6"/>
    <n v="1"/>
    <x v="48"/>
    <x v="1"/>
    <x v="0"/>
    <x v="0"/>
    <x v="1"/>
    <x v="65"/>
    <x v="65"/>
    <x v="65"/>
    <x v="65"/>
    <x v="65"/>
    <x v="65"/>
    <n v="44831.199999999997"/>
    <s v="Perfumería"/>
    <s v="Skincare"/>
    <x v="0"/>
  </r>
  <r>
    <x v="66"/>
    <x v="21"/>
    <n v="1"/>
    <x v="49"/>
    <x v="1"/>
    <x v="1"/>
    <x v="1"/>
    <x v="1"/>
    <x v="66"/>
    <x v="66"/>
    <x v="66"/>
    <x v="66"/>
    <x v="66"/>
    <x v="66"/>
    <n v="30465.599999999999"/>
    <s v="Skincare"/>
    <s v="Cabello"/>
    <x v="0"/>
  </r>
  <r>
    <x v="67"/>
    <x v="38"/>
    <n v="1"/>
    <x v="50"/>
    <x v="2"/>
    <x v="0"/>
    <x v="0"/>
    <x v="0"/>
    <x v="67"/>
    <x v="67"/>
    <x v="67"/>
    <x v="67"/>
    <x v="67"/>
    <x v="67"/>
    <n v="69156.399999999994"/>
    <s v="Perfumería"/>
    <s v="Cabello"/>
    <x v="1"/>
  </r>
  <r>
    <x v="68"/>
    <x v="6"/>
    <n v="1"/>
    <x v="51"/>
    <x v="1"/>
    <x v="1"/>
    <x v="1"/>
    <x v="1"/>
    <x v="68"/>
    <x v="68"/>
    <x v="68"/>
    <x v="68"/>
    <x v="68"/>
    <x v="68"/>
    <n v="49493.599999999999"/>
    <s v="Cabello"/>
    <s v="Skincare"/>
    <x v="0"/>
  </r>
  <r>
    <x v="69"/>
    <x v="39"/>
    <n v="1"/>
    <x v="38"/>
    <x v="0"/>
    <x v="1"/>
    <x v="1"/>
    <x v="0"/>
    <x v="69"/>
    <x v="69"/>
    <x v="69"/>
    <x v="69"/>
    <x v="69"/>
    <x v="69"/>
    <n v="47770.2"/>
    <s v="Maquillaje"/>
    <s v="Perfumería"/>
    <x v="0"/>
  </r>
  <r>
    <x v="70"/>
    <x v="33"/>
    <n v="1"/>
    <x v="45"/>
    <x v="2"/>
    <x v="1"/>
    <x v="1"/>
    <x v="0"/>
    <x v="70"/>
    <x v="70"/>
    <x v="70"/>
    <x v="70"/>
    <x v="70"/>
    <x v="70"/>
    <n v="58163.4"/>
    <s v="Skincare"/>
    <s v="Perfumería"/>
    <x v="1"/>
  </r>
  <r>
    <x v="71"/>
    <x v="17"/>
    <n v="1"/>
    <x v="52"/>
    <x v="1"/>
    <x v="0"/>
    <x v="0"/>
    <x v="1"/>
    <x v="71"/>
    <x v="71"/>
    <x v="71"/>
    <x v="71"/>
    <x v="71"/>
    <x v="71"/>
    <n v="67604.2"/>
    <s v="Perfumería"/>
    <s v="Skincare"/>
    <x v="1"/>
  </r>
  <r>
    <x v="72"/>
    <x v="28"/>
    <n v="1"/>
    <x v="53"/>
    <x v="3"/>
    <x v="1"/>
    <x v="1"/>
    <x v="0"/>
    <x v="72"/>
    <x v="72"/>
    <x v="72"/>
    <x v="72"/>
    <x v="72"/>
    <x v="72"/>
    <n v="67537"/>
    <s v="Maquillaje"/>
    <s v="Cuerpo"/>
    <x v="1"/>
  </r>
  <r>
    <x v="73"/>
    <x v="29"/>
    <n v="1"/>
    <x v="54"/>
    <x v="1"/>
    <x v="1"/>
    <x v="1"/>
    <x v="0"/>
    <x v="73"/>
    <x v="73"/>
    <x v="73"/>
    <x v="73"/>
    <x v="73"/>
    <x v="73"/>
    <n v="62983.4"/>
    <s v="Cabello"/>
    <s v="Cuerpo"/>
    <x v="1"/>
  </r>
  <r>
    <x v="74"/>
    <x v="33"/>
    <n v="1"/>
    <x v="19"/>
    <x v="1"/>
    <x v="0"/>
    <x v="0"/>
    <x v="1"/>
    <x v="74"/>
    <x v="74"/>
    <x v="74"/>
    <x v="74"/>
    <x v="74"/>
    <x v="74"/>
    <n v="57287.8"/>
    <s v="Cabello"/>
    <s v="Perfumería"/>
    <x v="1"/>
  </r>
  <r>
    <x v="75"/>
    <x v="8"/>
    <n v="1"/>
    <x v="55"/>
    <x v="2"/>
    <x v="1"/>
    <x v="1"/>
    <x v="0"/>
    <x v="75"/>
    <x v="75"/>
    <x v="75"/>
    <x v="75"/>
    <x v="75"/>
    <x v="75"/>
    <n v="57189.4"/>
    <s v="Skincare"/>
    <s v="Cabello"/>
    <x v="1"/>
  </r>
  <r>
    <x v="76"/>
    <x v="1"/>
    <n v="1"/>
    <x v="32"/>
    <x v="1"/>
    <x v="0"/>
    <x v="0"/>
    <x v="0"/>
    <x v="76"/>
    <x v="76"/>
    <x v="76"/>
    <x v="76"/>
    <x v="76"/>
    <x v="76"/>
    <n v="44597.4"/>
    <s v="Cuerpo"/>
    <s v="Cabello"/>
    <x v="0"/>
  </r>
  <r>
    <x v="77"/>
    <x v="0"/>
    <n v="1"/>
    <x v="56"/>
    <x v="1"/>
    <x v="1"/>
    <x v="1"/>
    <x v="0"/>
    <x v="77"/>
    <x v="77"/>
    <x v="77"/>
    <x v="77"/>
    <x v="77"/>
    <x v="77"/>
    <n v="41061.199999999997"/>
    <s v="Perfumería"/>
    <s v="Cuerpo"/>
    <x v="0"/>
  </r>
  <r>
    <x v="78"/>
    <x v="26"/>
    <n v="1"/>
    <x v="57"/>
    <x v="3"/>
    <x v="0"/>
    <x v="0"/>
    <x v="0"/>
    <x v="78"/>
    <x v="78"/>
    <x v="78"/>
    <x v="78"/>
    <x v="78"/>
    <x v="78"/>
    <n v="46126.6"/>
    <s v="Skincare"/>
    <s v="Maquillaje"/>
    <x v="0"/>
  </r>
  <r>
    <x v="79"/>
    <x v="6"/>
    <n v="1"/>
    <x v="5"/>
    <x v="1"/>
    <x v="1"/>
    <x v="1"/>
    <x v="0"/>
    <x v="79"/>
    <x v="79"/>
    <x v="79"/>
    <x v="79"/>
    <x v="79"/>
    <x v="79"/>
    <n v="36301.599999999999"/>
    <s v="Skincare"/>
    <s v="Cabello"/>
    <x v="0"/>
  </r>
  <r>
    <x v="80"/>
    <x v="40"/>
    <n v="1"/>
    <x v="58"/>
    <x v="1"/>
    <x v="1"/>
    <x v="1"/>
    <x v="1"/>
    <x v="80"/>
    <x v="80"/>
    <x v="80"/>
    <x v="80"/>
    <x v="80"/>
    <x v="80"/>
    <n v="26077.599999999999"/>
    <s v="Cuerpo"/>
    <s v="Skincare"/>
    <x v="0"/>
  </r>
  <r>
    <x v="81"/>
    <x v="31"/>
    <n v="1"/>
    <x v="46"/>
    <x v="2"/>
    <x v="0"/>
    <x v="0"/>
    <x v="0"/>
    <x v="81"/>
    <x v="81"/>
    <x v="81"/>
    <x v="81"/>
    <x v="81"/>
    <x v="81"/>
    <n v="55525.2"/>
    <s v="Cuerpo"/>
    <s v="Skincare"/>
    <x v="1"/>
  </r>
  <r>
    <x v="82"/>
    <x v="40"/>
    <n v="1"/>
    <x v="27"/>
    <x v="1"/>
    <x v="0"/>
    <x v="0"/>
    <x v="0"/>
    <x v="82"/>
    <x v="82"/>
    <x v="82"/>
    <x v="82"/>
    <x v="82"/>
    <x v="82"/>
    <n v="52540.4"/>
    <s v="Skincare"/>
    <s v="Cuerpo"/>
    <x v="1"/>
  </r>
  <r>
    <x v="83"/>
    <x v="41"/>
    <n v="1"/>
    <x v="59"/>
    <x v="1"/>
    <x v="0"/>
    <x v="0"/>
    <x v="0"/>
    <x v="83"/>
    <x v="83"/>
    <x v="83"/>
    <x v="83"/>
    <x v="83"/>
    <x v="83"/>
    <n v="38065.800000000003"/>
    <s v="Skincare"/>
    <s v="Cabello"/>
    <x v="0"/>
  </r>
  <r>
    <x v="84"/>
    <x v="14"/>
    <n v="1"/>
    <x v="29"/>
    <x v="2"/>
    <x v="1"/>
    <x v="1"/>
    <x v="1"/>
    <x v="84"/>
    <x v="84"/>
    <x v="84"/>
    <x v="84"/>
    <x v="84"/>
    <x v="84"/>
    <n v="30834.2"/>
    <s v="Cuerpo"/>
    <s v="Perfumería"/>
    <x v="0"/>
  </r>
  <r>
    <x v="85"/>
    <x v="9"/>
    <n v="1"/>
    <x v="60"/>
    <x v="2"/>
    <x v="0"/>
    <x v="0"/>
    <x v="1"/>
    <x v="85"/>
    <x v="85"/>
    <x v="85"/>
    <x v="85"/>
    <x v="85"/>
    <x v="85"/>
    <n v="45623.199999999997"/>
    <s v="Skincare"/>
    <s v="Perfumería"/>
    <x v="0"/>
  </r>
  <r>
    <x v="86"/>
    <x v="13"/>
    <n v="1"/>
    <x v="12"/>
    <x v="1"/>
    <x v="1"/>
    <x v="1"/>
    <x v="1"/>
    <x v="86"/>
    <x v="86"/>
    <x v="86"/>
    <x v="86"/>
    <x v="86"/>
    <x v="86"/>
    <n v="44860.800000000003"/>
    <s v="Cabello"/>
    <s v="Perfumería"/>
    <x v="0"/>
  </r>
  <r>
    <x v="87"/>
    <x v="32"/>
    <n v="1"/>
    <x v="61"/>
    <x v="3"/>
    <x v="0"/>
    <x v="0"/>
    <x v="1"/>
    <x v="87"/>
    <x v="87"/>
    <x v="87"/>
    <x v="87"/>
    <x v="87"/>
    <x v="87"/>
    <n v="18286.2"/>
    <s v="Cabello"/>
    <s v="Cuerpo"/>
    <x v="0"/>
  </r>
  <r>
    <x v="88"/>
    <x v="18"/>
    <n v="1"/>
    <x v="45"/>
    <x v="0"/>
    <x v="1"/>
    <x v="1"/>
    <x v="0"/>
    <x v="88"/>
    <x v="88"/>
    <x v="88"/>
    <x v="88"/>
    <x v="88"/>
    <x v="88"/>
    <n v="59298"/>
    <s v="Cabello"/>
    <s v="Skincare"/>
    <x v="1"/>
  </r>
  <r>
    <x v="89"/>
    <x v="40"/>
    <n v="1"/>
    <x v="20"/>
    <x v="2"/>
    <x v="1"/>
    <x v="1"/>
    <x v="0"/>
    <x v="89"/>
    <x v="89"/>
    <x v="89"/>
    <x v="89"/>
    <x v="89"/>
    <x v="89"/>
    <n v="49302.6"/>
    <s v="Maquillaje"/>
    <s v="Cuerpo"/>
    <x v="0"/>
  </r>
  <r>
    <x v="90"/>
    <x v="15"/>
    <n v="1"/>
    <x v="21"/>
    <x v="0"/>
    <x v="0"/>
    <x v="0"/>
    <x v="0"/>
    <x v="90"/>
    <x v="90"/>
    <x v="90"/>
    <x v="90"/>
    <x v="90"/>
    <x v="90"/>
    <n v="34714.199999999997"/>
    <s v="Cuerpo"/>
    <s v="Cabello"/>
    <x v="0"/>
  </r>
  <r>
    <x v="91"/>
    <x v="37"/>
    <n v="1"/>
    <x v="3"/>
    <x v="0"/>
    <x v="1"/>
    <x v="1"/>
    <x v="0"/>
    <x v="91"/>
    <x v="91"/>
    <x v="91"/>
    <x v="91"/>
    <x v="91"/>
    <x v="91"/>
    <n v="68504.600000000006"/>
    <s v="Cabello"/>
    <s v="Skincare"/>
    <x v="1"/>
  </r>
  <r>
    <x v="92"/>
    <x v="23"/>
    <n v="1"/>
    <x v="6"/>
    <x v="0"/>
    <x v="0"/>
    <x v="0"/>
    <x v="1"/>
    <x v="92"/>
    <x v="92"/>
    <x v="92"/>
    <x v="92"/>
    <x v="92"/>
    <x v="92"/>
    <n v="62324.2"/>
    <s v="Maquillaje"/>
    <s v="Skincare"/>
    <x v="1"/>
  </r>
  <r>
    <x v="93"/>
    <x v="40"/>
    <n v="1"/>
    <x v="7"/>
    <x v="2"/>
    <x v="1"/>
    <x v="1"/>
    <x v="0"/>
    <x v="93"/>
    <x v="93"/>
    <x v="93"/>
    <x v="93"/>
    <x v="93"/>
    <x v="93"/>
    <n v="62404.800000000003"/>
    <s v="Maquillaje"/>
    <s v="Skincare"/>
    <x v="1"/>
  </r>
  <r>
    <x v="94"/>
    <x v="3"/>
    <n v="1"/>
    <x v="62"/>
    <x v="2"/>
    <x v="0"/>
    <x v="0"/>
    <x v="0"/>
    <x v="94"/>
    <x v="94"/>
    <x v="94"/>
    <x v="94"/>
    <x v="94"/>
    <x v="94"/>
    <n v="53877.599999999999"/>
    <s v="Cuerpo"/>
    <s v="Skincare"/>
    <x v="1"/>
  </r>
  <r>
    <x v="95"/>
    <x v="40"/>
    <n v="1"/>
    <x v="62"/>
    <x v="0"/>
    <x v="0"/>
    <x v="0"/>
    <x v="1"/>
    <x v="95"/>
    <x v="95"/>
    <x v="95"/>
    <x v="95"/>
    <x v="95"/>
    <x v="95"/>
    <n v="67480"/>
    <s v="Maquillaje"/>
    <s v="Cuerpo"/>
    <x v="1"/>
  </r>
  <r>
    <x v="96"/>
    <x v="30"/>
    <n v="1"/>
    <x v="63"/>
    <x v="0"/>
    <x v="1"/>
    <x v="1"/>
    <x v="0"/>
    <x v="96"/>
    <x v="96"/>
    <x v="96"/>
    <x v="96"/>
    <x v="96"/>
    <x v="96"/>
    <n v="59535.4"/>
    <s v="Maquillaje"/>
    <s v="Cuerpo"/>
    <x v="1"/>
  </r>
  <r>
    <x v="97"/>
    <x v="18"/>
    <n v="1"/>
    <x v="42"/>
    <x v="3"/>
    <x v="0"/>
    <x v="0"/>
    <x v="0"/>
    <x v="97"/>
    <x v="97"/>
    <x v="97"/>
    <x v="97"/>
    <x v="97"/>
    <x v="97"/>
    <n v="70219.600000000006"/>
    <s v="Cuerpo"/>
    <s v="Perfumería"/>
    <x v="1"/>
  </r>
  <r>
    <x v="98"/>
    <x v="31"/>
    <n v="1"/>
    <x v="4"/>
    <x v="1"/>
    <x v="1"/>
    <x v="1"/>
    <x v="0"/>
    <x v="98"/>
    <x v="98"/>
    <x v="98"/>
    <x v="98"/>
    <x v="98"/>
    <x v="98"/>
    <n v="55295"/>
    <s v="Perfumería"/>
    <s v="Cabello"/>
    <x v="1"/>
  </r>
  <r>
    <x v="99"/>
    <x v="6"/>
    <n v="1"/>
    <x v="9"/>
    <x v="1"/>
    <x v="0"/>
    <x v="0"/>
    <x v="1"/>
    <x v="99"/>
    <x v="99"/>
    <x v="99"/>
    <x v="99"/>
    <x v="99"/>
    <x v="99"/>
    <n v="64023.4"/>
    <s v="Cuerpo"/>
    <s v="Maquillaje"/>
    <x v="1"/>
  </r>
  <r>
    <x v="100"/>
    <x v="19"/>
    <n v="1"/>
    <x v="27"/>
    <x v="1"/>
    <x v="0"/>
    <x v="0"/>
    <x v="0"/>
    <x v="100"/>
    <x v="100"/>
    <x v="100"/>
    <x v="100"/>
    <x v="100"/>
    <x v="100"/>
    <n v="47782.2"/>
    <s v="Cuerpo"/>
    <s v="Skincare"/>
    <x v="0"/>
  </r>
  <r>
    <x v="101"/>
    <x v="20"/>
    <n v="1"/>
    <x v="21"/>
    <x v="0"/>
    <x v="0"/>
    <x v="0"/>
    <x v="1"/>
    <x v="101"/>
    <x v="101"/>
    <x v="101"/>
    <x v="101"/>
    <x v="101"/>
    <x v="101"/>
    <n v="62859.8"/>
    <s v="Cabello"/>
    <s v="Skincare"/>
    <x v="1"/>
  </r>
  <r>
    <x v="102"/>
    <x v="12"/>
    <n v="1"/>
    <x v="21"/>
    <x v="2"/>
    <x v="1"/>
    <x v="1"/>
    <x v="1"/>
    <x v="102"/>
    <x v="102"/>
    <x v="102"/>
    <x v="102"/>
    <x v="102"/>
    <x v="102"/>
    <n v="29118"/>
    <s v="Maquillaje"/>
    <s v="Perfumería"/>
    <x v="0"/>
  </r>
  <r>
    <x v="103"/>
    <x v="7"/>
    <n v="1"/>
    <x v="33"/>
    <x v="2"/>
    <x v="1"/>
    <x v="1"/>
    <x v="0"/>
    <x v="103"/>
    <x v="103"/>
    <x v="103"/>
    <x v="103"/>
    <x v="103"/>
    <x v="103"/>
    <n v="65969.2"/>
    <s v="Cuerpo"/>
    <s v="Skincare"/>
    <x v="1"/>
  </r>
  <r>
    <x v="104"/>
    <x v="42"/>
    <n v="1"/>
    <x v="60"/>
    <x v="0"/>
    <x v="0"/>
    <x v="0"/>
    <x v="1"/>
    <x v="104"/>
    <x v="104"/>
    <x v="104"/>
    <x v="104"/>
    <x v="104"/>
    <x v="104"/>
    <n v="43261.2"/>
    <s v="Skincare"/>
    <s v="Maquillaje"/>
    <x v="0"/>
  </r>
  <r>
    <x v="105"/>
    <x v="30"/>
    <n v="1"/>
    <x v="9"/>
    <x v="1"/>
    <x v="0"/>
    <x v="0"/>
    <x v="0"/>
    <x v="105"/>
    <x v="105"/>
    <x v="105"/>
    <x v="105"/>
    <x v="105"/>
    <x v="105"/>
    <n v="59626.400000000001"/>
    <s v="Cuerpo"/>
    <s v="Perfumería"/>
    <x v="1"/>
  </r>
  <r>
    <x v="106"/>
    <x v="24"/>
    <n v="1"/>
    <x v="23"/>
    <x v="1"/>
    <x v="1"/>
    <x v="1"/>
    <x v="0"/>
    <x v="106"/>
    <x v="106"/>
    <x v="106"/>
    <x v="106"/>
    <x v="106"/>
    <x v="106"/>
    <n v="65204"/>
    <s v="Cabello"/>
    <s v="Skincare"/>
    <x v="1"/>
  </r>
  <r>
    <x v="107"/>
    <x v="9"/>
    <n v="1"/>
    <x v="64"/>
    <x v="2"/>
    <x v="0"/>
    <x v="0"/>
    <x v="0"/>
    <x v="107"/>
    <x v="107"/>
    <x v="107"/>
    <x v="107"/>
    <x v="107"/>
    <x v="107"/>
    <n v="34553.599999999999"/>
    <s v="Perfumería"/>
    <s v="Cuerpo"/>
    <x v="0"/>
  </r>
  <r>
    <x v="108"/>
    <x v="9"/>
    <n v="1"/>
    <x v="42"/>
    <x v="0"/>
    <x v="1"/>
    <x v="1"/>
    <x v="1"/>
    <x v="108"/>
    <x v="108"/>
    <x v="108"/>
    <x v="108"/>
    <x v="108"/>
    <x v="108"/>
    <n v="51106.2"/>
    <s v="Cabello"/>
    <s v="Cuerpo"/>
    <x v="1"/>
  </r>
  <r>
    <x v="109"/>
    <x v="4"/>
    <n v="1"/>
    <x v="65"/>
    <x v="1"/>
    <x v="0"/>
    <x v="0"/>
    <x v="1"/>
    <x v="109"/>
    <x v="109"/>
    <x v="109"/>
    <x v="109"/>
    <x v="109"/>
    <x v="109"/>
    <n v="23463.4"/>
    <s v="Skincare"/>
    <s v="Cabello"/>
    <x v="0"/>
  </r>
  <r>
    <x v="110"/>
    <x v="17"/>
    <n v="1"/>
    <x v="58"/>
    <x v="3"/>
    <x v="0"/>
    <x v="0"/>
    <x v="1"/>
    <x v="110"/>
    <x v="110"/>
    <x v="110"/>
    <x v="110"/>
    <x v="110"/>
    <x v="110"/>
    <n v="64933.599999999999"/>
    <s v="Cabello"/>
    <s v="Perfumería"/>
    <x v="1"/>
  </r>
  <r>
    <x v="111"/>
    <x v="43"/>
    <n v="1"/>
    <x v="19"/>
    <x v="1"/>
    <x v="0"/>
    <x v="0"/>
    <x v="1"/>
    <x v="111"/>
    <x v="111"/>
    <x v="111"/>
    <x v="111"/>
    <x v="111"/>
    <x v="111"/>
    <n v="47473.2"/>
    <s v="Cabello"/>
    <s v="Perfumería"/>
    <x v="0"/>
  </r>
  <r>
    <x v="112"/>
    <x v="44"/>
    <n v="1"/>
    <x v="41"/>
    <x v="0"/>
    <x v="0"/>
    <x v="0"/>
    <x v="0"/>
    <x v="112"/>
    <x v="112"/>
    <x v="112"/>
    <x v="112"/>
    <x v="112"/>
    <x v="112"/>
    <n v="57127"/>
    <s v="Perfumería"/>
    <s v="Maquillaje"/>
    <x v="1"/>
  </r>
  <r>
    <x v="113"/>
    <x v="14"/>
    <n v="1"/>
    <x v="31"/>
    <x v="3"/>
    <x v="1"/>
    <x v="1"/>
    <x v="1"/>
    <x v="113"/>
    <x v="113"/>
    <x v="113"/>
    <x v="113"/>
    <x v="113"/>
    <x v="113"/>
    <n v="30530.799999999999"/>
    <s v="Cabello"/>
    <s v="Perfumería"/>
    <x v="0"/>
  </r>
  <r>
    <x v="114"/>
    <x v="45"/>
    <n v="1"/>
    <x v="27"/>
    <x v="1"/>
    <x v="1"/>
    <x v="1"/>
    <x v="1"/>
    <x v="114"/>
    <x v="114"/>
    <x v="114"/>
    <x v="114"/>
    <x v="114"/>
    <x v="114"/>
    <n v="52632"/>
    <s v="Perfumería"/>
    <s v="Cuerpo"/>
    <x v="1"/>
  </r>
  <r>
    <x v="115"/>
    <x v="20"/>
    <n v="1"/>
    <x v="66"/>
    <x v="2"/>
    <x v="1"/>
    <x v="1"/>
    <x v="1"/>
    <x v="115"/>
    <x v="115"/>
    <x v="115"/>
    <x v="115"/>
    <x v="115"/>
    <x v="115"/>
    <n v="62196.800000000003"/>
    <s v="Maquillaje"/>
    <s v="Cabello"/>
    <x v="1"/>
  </r>
  <r>
    <x v="116"/>
    <x v="23"/>
    <n v="1"/>
    <x v="56"/>
    <x v="1"/>
    <x v="1"/>
    <x v="1"/>
    <x v="1"/>
    <x v="116"/>
    <x v="116"/>
    <x v="116"/>
    <x v="116"/>
    <x v="116"/>
    <x v="116"/>
    <n v="72034.600000000006"/>
    <s v="Cuerpo"/>
    <s v="Skincare"/>
    <x v="1"/>
  </r>
  <r>
    <x v="117"/>
    <x v="46"/>
    <n v="1"/>
    <x v="67"/>
    <x v="0"/>
    <x v="0"/>
    <x v="0"/>
    <x v="0"/>
    <x v="117"/>
    <x v="117"/>
    <x v="117"/>
    <x v="117"/>
    <x v="117"/>
    <x v="117"/>
    <n v="45134"/>
    <s v="Cuerpo"/>
    <s v="Maquillaje"/>
    <x v="0"/>
  </r>
  <r>
    <x v="118"/>
    <x v="47"/>
    <n v="1"/>
    <x v="44"/>
    <x v="2"/>
    <x v="1"/>
    <x v="1"/>
    <x v="0"/>
    <x v="118"/>
    <x v="118"/>
    <x v="118"/>
    <x v="118"/>
    <x v="118"/>
    <x v="118"/>
    <n v="57685.4"/>
    <s v="Cabello"/>
    <s v="Cuerpo"/>
    <x v="1"/>
  </r>
  <r>
    <x v="119"/>
    <x v="14"/>
    <n v="1"/>
    <x v="68"/>
    <x v="0"/>
    <x v="0"/>
    <x v="0"/>
    <x v="1"/>
    <x v="119"/>
    <x v="119"/>
    <x v="119"/>
    <x v="119"/>
    <x v="119"/>
    <x v="119"/>
    <n v="31127.599999999999"/>
    <s v="Cabello"/>
    <s v="Cuerpo"/>
    <x v="0"/>
  </r>
  <r>
    <x v="120"/>
    <x v="44"/>
    <n v="1"/>
    <x v="56"/>
    <x v="0"/>
    <x v="1"/>
    <x v="1"/>
    <x v="1"/>
    <x v="120"/>
    <x v="120"/>
    <x v="120"/>
    <x v="120"/>
    <x v="120"/>
    <x v="120"/>
    <n v="47728.6"/>
    <s v="Cuerpo"/>
    <s v="Cabello"/>
    <x v="0"/>
  </r>
  <r>
    <x v="121"/>
    <x v="6"/>
    <n v="1"/>
    <x v="69"/>
    <x v="1"/>
    <x v="0"/>
    <x v="0"/>
    <x v="1"/>
    <x v="121"/>
    <x v="121"/>
    <x v="121"/>
    <x v="121"/>
    <x v="121"/>
    <x v="121"/>
    <n v="36316.199999999997"/>
    <s v="Maquillaje"/>
    <s v="Cuerpo"/>
    <x v="0"/>
  </r>
  <r>
    <x v="122"/>
    <x v="44"/>
    <n v="1"/>
    <x v="12"/>
    <x v="0"/>
    <x v="0"/>
    <x v="0"/>
    <x v="1"/>
    <x v="122"/>
    <x v="122"/>
    <x v="122"/>
    <x v="122"/>
    <x v="122"/>
    <x v="122"/>
    <n v="36234.6"/>
    <s v="Perfumería"/>
    <s v="Cabello"/>
    <x v="0"/>
  </r>
  <r>
    <x v="123"/>
    <x v="15"/>
    <n v="1"/>
    <x v="70"/>
    <x v="1"/>
    <x v="0"/>
    <x v="0"/>
    <x v="1"/>
    <x v="123"/>
    <x v="123"/>
    <x v="123"/>
    <x v="123"/>
    <x v="123"/>
    <x v="123"/>
    <n v="25191.599999999999"/>
    <s v="Maquillaje"/>
    <s v="Skincare"/>
    <x v="0"/>
  </r>
  <r>
    <x v="124"/>
    <x v="17"/>
    <n v="1"/>
    <x v="71"/>
    <x v="0"/>
    <x v="1"/>
    <x v="1"/>
    <x v="0"/>
    <x v="124"/>
    <x v="124"/>
    <x v="124"/>
    <x v="124"/>
    <x v="124"/>
    <x v="124"/>
    <n v="28482.400000000001"/>
    <s v="Skincare"/>
    <s v="Perfumería"/>
    <x v="0"/>
  </r>
  <r>
    <x v="125"/>
    <x v="15"/>
    <n v="1"/>
    <x v="72"/>
    <x v="1"/>
    <x v="1"/>
    <x v="1"/>
    <x v="1"/>
    <x v="125"/>
    <x v="125"/>
    <x v="125"/>
    <x v="125"/>
    <x v="125"/>
    <x v="125"/>
    <n v="65336.6"/>
    <s v="Skincare"/>
    <s v="Cabello"/>
    <x v="1"/>
  </r>
  <r>
    <x v="126"/>
    <x v="41"/>
    <n v="1"/>
    <x v="39"/>
    <x v="2"/>
    <x v="0"/>
    <x v="0"/>
    <x v="0"/>
    <x v="126"/>
    <x v="126"/>
    <x v="126"/>
    <x v="126"/>
    <x v="126"/>
    <x v="126"/>
    <n v="58809.4"/>
    <s v="Skincare"/>
    <s v="Maquillaje"/>
    <x v="1"/>
  </r>
  <r>
    <x v="127"/>
    <x v="48"/>
    <n v="1"/>
    <x v="73"/>
    <x v="0"/>
    <x v="1"/>
    <x v="1"/>
    <x v="1"/>
    <x v="127"/>
    <x v="127"/>
    <x v="127"/>
    <x v="127"/>
    <x v="127"/>
    <x v="127"/>
    <n v="36644.6"/>
    <s v="Cabello"/>
    <s v="Cuerpo"/>
    <x v="0"/>
  </r>
  <r>
    <x v="128"/>
    <x v="18"/>
    <n v="1"/>
    <x v="58"/>
    <x v="3"/>
    <x v="0"/>
    <x v="0"/>
    <x v="1"/>
    <x v="128"/>
    <x v="128"/>
    <x v="128"/>
    <x v="128"/>
    <x v="128"/>
    <x v="128"/>
    <n v="64299.8"/>
    <s v="Perfumería"/>
    <s v="Cabello"/>
    <x v="1"/>
  </r>
  <r>
    <x v="129"/>
    <x v="5"/>
    <n v="1"/>
    <x v="59"/>
    <x v="3"/>
    <x v="1"/>
    <x v="1"/>
    <x v="0"/>
    <x v="129"/>
    <x v="129"/>
    <x v="129"/>
    <x v="129"/>
    <x v="129"/>
    <x v="129"/>
    <n v="33813"/>
    <s v="Skincare"/>
    <s v="Cabello"/>
    <x v="0"/>
  </r>
  <r>
    <x v="130"/>
    <x v="0"/>
    <n v="1"/>
    <x v="51"/>
    <x v="1"/>
    <x v="0"/>
    <x v="0"/>
    <x v="0"/>
    <x v="130"/>
    <x v="130"/>
    <x v="130"/>
    <x v="130"/>
    <x v="130"/>
    <x v="130"/>
    <n v="63749.2"/>
    <s v="Skincare"/>
    <s v="Cuerpo"/>
    <x v="1"/>
  </r>
  <r>
    <x v="131"/>
    <x v="15"/>
    <n v="1"/>
    <x v="69"/>
    <x v="2"/>
    <x v="0"/>
    <x v="0"/>
    <x v="1"/>
    <x v="131"/>
    <x v="131"/>
    <x v="131"/>
    <x v="131"/>
    <x v="131"/>
    <x v="131"/>
    <n v="52894.2"/>
    <s v="Skincare"/>
    <s v="Perfumería"/>
    <x v="1"/>
  </r>
  <r>
    <x v="132"/>
    <x v="47"/>
    <n v="1"/>
    <x v="74"/>
    <x v="0"/>
    <x v="1"/>
    <x v="1"/>
    <x v="0"/>
    <x v="132"/>
    <x v="132"/>
    <x v="132"/>
    <x v="132"/>
    <x v="132"/>
    <x v="132"/>
    <n v="57413.4"/>
    <s v="Cuerpo"/>
    <s v="Perfumería"/>
    <x v="1"/>
  </r>
  <r>
    <x v="133"/>
    <x v="6"/>
    <n v="1"/>
    <x v="27"/>
    <x v="1"/>
    <x v="1"/>
    <x v="1"/>
    <x v="1"/>
    <x v="133"/>
    <x v="133"/>
    <x v="133"/>
    <x v="133"/>
    <x v="133"/>
    <x v="133"/>
    <n v="42055.4"/>
    <s v="Maquillaje"/>
    <s v="Perfumería"/>
    <x v="0"/>
  </r>
  <r>
    <x v="134"/>
    <x v="20"/>
    <n v="1"/>
    <x v="58"/>
    <x v="1"/>
    <x v="0"/>
    <x v="0"/>
    <x v="0"/>
    <x v="134"/>
    <x v="134"/>
    <x v="134"/>
    <x v="134"/>
    <x v="134"/>
    <x v="134"/>
    <n v="42895.6"/>
    <s v="Perfumería"/>
    <s v="Cabello"/>
    <x v="0"/>
  </r>
  <r>
    <x v="135"/>
    <x v="12"/>
    <n v="1"/>
    <x v="12"/>
    <x v="1"/>
    <x v="0"/>
    <x v="0"/>
    <x v="0"/>
    <x v="135"/>
    <x v="135"/>
    <x v="135"/>
    <x v="135"/>
    <x v="135"/>
    <x v="135"/>
    <n v="61449.599999999999"/>
    <s v="Cuerpo"/>
    <s v="Maquillaje"/>
    <x v="1"/>
  </r>
  <r>
    <x v="136"/>
    <x v="33"/>
    <n v="1"/>
    <x v="16"/>
    <x v="1"/>
    <x v="1"/>
    <x v="1"/>
    <x v="0"/>
    <x v="136"/>
    <x v="136"/>
    <x v="136"/>
    <x v="136"/>
    <x v="136"/>
    <x v="136"/>
    <n v="70158.399999999994"/>
    <s v="Maquillaje"/>
    <s v="Cuerpo"/>
    <x v="1"/>
  </r>
  <r>
    <x v="137"/>
    <x v="44"/>
    <n v="1"/>
    <x v="75"/>
    <x v="2"/>
    <x v="1"/>
    <x v="1"/>
    <x v="0"/>
    <x v="137"/>
    <x v="137"/>
    <x v="137"/>
    <x v="137"/>
    <x v="137"/>
    <x v="137"/>
    <n v="36336.199999999997"/>
    <s v="Cuerpo"/>
    <s v="Perfumería"/>
    <x v="0"/>
  </r>
  <r>
    <x v="138"/>
    <x v="34"/>
    <n v="1"/>
    <x v="9"/>
    <x v="0"/>
    <x v="1"/>
    <x v="1"/>
    <x v="0"/>
    <x v="138"/>
    <x v="138"/>
    <x v="138"/>
    <x v="138"/>
    <x v="138"/>
    <x v="138"/>
    <n v="48800.6"/>
    <s v="Skincare"/>
    <s v="Cabello"/>
    <x v="0"/>
  </r>
  <r>
    <x v="139"/>
    <x v="49"/>
    <n v="1"/>
    <x v="76"/>
    <x v="0"/>
    <x v="0"/>
    <x v="0"/>
    <x v="1"/>
    <x v="139"/>
    <x v="139"/>
    <x v="139"/>
    <x v="139"/>
    <x v="139"/>
    <x v="139"/>
    <n v="56651.8"/>
    <s v="Skincare"/>
    <s v="Perfumería"/>
    <x v="1"/>
  </r>
  <r>
    <x v="140"/>
    <x v="6"/>
    <n v="1"/>
    <x v="77"/>
    <x v="2"/>
    <x v="1"/>
    <x v="1"/>
    <x v="0"/>
    <x v="140"/>
    <x v="140"/>
    <x v="140"/>
    <x v="140"/>
    <x v="140"/>
    <x v="140"/>
    <n v="51672.2"/>
    <s v="Skincare"/>
    <s v="Maquillaje"/>
    <x v="1"/>
  </r>
  <r>
    <x v="141"/>
    <x v="7"/>
    <n v="1"/>
    <x v="78"/>
    <x v="1"/>
    <x v="0"/>
    <x v="0"/>
    <x v="1"/>
    <x v="141"/>
    <x v="141"/>
    <x v="141"/>
    <x v="141"/>
    <x v="141"/>
    <x v="141"/>
    <n v="53644.4"/>
    <s v="Cabello"/>
    <s v="Cuerpo"/>
    <x v="1"/>
  </r>
  <r>
    <x v="142"/>
    <x v="31"/>
    <n v="1"/>
    <x v="50"/>
    <x v="2"/>
    <x v="1"/>
    <x v="1"/>
    <x v="0"/>
    <x v="142"/>
    <x v="142"/>
    <x v="142"/>
    <x v="142"/>
    <x v="142"/>
    <x v="142"/>
    <n v="50982.400000000001"/>
    <s v="Skincare"/>
    <s v="Perfumería"/>
    <x v="1"/>
  </r>
  <r>
    <x v="143"/>
    <x v="33"/>
    <n v="1"/>
    <x v="18"/>
    <x v="1"/>
    <x v="1"/>
    <x v="1"/>
    <x v="0"/>
    <x v="143"/>
    <x v="143"/>
    <x v="143"/>
    <x v="143"/>
    <x v="143"/>
    <x v="143"/>
    <n v="53559.4"/>
    <s v="Maquillaje"/>
    <s v="Skincare"/>
    <x v="1"/>
  </r>
  <r>
    <x v="144"/>
    <x v="10"/>
    <n v="1"/>
    <x v="0"/>
    <x v="2"/>
    <x v="1"/>
    <x v="1"/>
    <x v="1"/>
    <x v="144"/>
    <x v="144"/>
    <x v="144"/>
    <x v="144"/>
    <x v="144"/>
    <x v="144"/>
    <n v="65526.8"/>
    <s v="Skincare"/>
    <s v="Cuerpo"/>
    <x v="1"/>
  </r>
  <r>
    <x v="145"/>
    <x v="25"/>
    <n v="1"/>
    <x v="38"/>
    <x v="2"/>
    <x v="0"/>
    <x v="0"/>
    <x v="1"/>
    <x v="145"/>
    <x v="145"/>
    <x v="145"/>
    <x v="145"/>
    <x v="145"/>
    <x v="145"/>
    <n v="42411.8"/>
    <s v="Cabello"/>
    <s v="Perfumería"/>
    <x v="0"/>
  </r>
  <r>
    <x v="146"/>
    <x v="27"/>
    <n v="1"/>
    <x v="53"/>
    <x v="2"/>
    <x v="0"/>
    <x v="0"/>
    <x v="0"/>
    <x v="146"/>
    <x v="146"/>
    <x v="146"/>
    <x v="146"/>
    <x v="146"/>
    <x v="146"/>
    <n v="65692.800000000003"/>
    <s v="Skincare"/>
    <s v="Maquillaje"/>
    <x v="1"/>
  </r>
  <r>
    <x v="147"/>
    <x v="37"/>
    <n v="1"/>
    <x v="61"/>
    <x v="1"/>
    <x v="0"/>
    <x v="0"/>
    <x v="1"/>
    <x v="147"/>
    <x v="147"/>
    <x v="147"/>
    <x v="147"/>
    <x v="147"/>
    <x v="147"/>
    <n v="17456.8"/>
    <s v="Cabello"/>
    <s v="Skincare"/>
    <x v="0"/>
  </r>
  <r>
    <x v="148"/>
    <x v="5"/>
    <n v="1"/>
    <x v="22"/>
    <x v="3"/>
    <x v="0"/>
    <x v="0"/>
    <x v="1"/>
    <x v="148"/>
    <x v="148"/>
    <x v="148"/>
    <x v="148"/>
    <x v="148"/>
    <x v="148"/>
    <n v="38488.6"/>
    <s v="Cuerpo"/>
    <s v="Cabello"/>
    <x v="0"/>
  </r>
  <r>
    <x v="149"/>
    <x v="25"/>
    <n v="1"/>
    <x v="35"/>
    <x v="0"/>
    <x v="1"/>
    <x v="1"/>
    <x v="1"/>
    <x v="149"/>
    <x v="149"/>
    <x v="149"/>
    <x v="149"/>
    <x v="149"/>
    <x v="149"/>
    <n v="44158"/>
    <s v="Maquillaje"/>
    <s v="Perfumería"/>
    <x v="0"/>
  </r>
  <r>
    <x v="150"/>
    <x v="26"/>
    <n v="1"/>
    <x v="79"/>
    <x v="1"/>
    <x v="0"/>
    <x v="0"/>
    <x v="1"/>
    <x v="150"/>
    <x v="150"/>
    <x v="150"/>
    <x v="150"/>
    <x v="150"/>
    <x v="150"/>
    <n v="62508.800000000003"/>
    <s v="Cuerpo"/>
    <s v="Cabello"/>
    <x v="1"/>
  </r>
  <r>
    <x v="151"/>
    <x v="21"/>
    <n v="1"/>
    <x v="25"/>
    <x v="1"/>
    <x v="1"/>
    <x v="1"/>
    <x v="0"/>
    <x v="151"/>
    <x v="151"/>
    <x v="151"/>
    <x v="151"/>
    <x v="151"/>
    <x v="151"/>
    <n v="34027.800000000003"/>
    <s v="Maquillaje"/>
    <s v="Perfumería"/>
    <x v="0"/>
  </r>
  <r>
    <x v="152"/>
    <x v="43"/>
    <n v="1"/>
    <x v="76"/>
    <x v="2"/>
    <x v="0"/>
    <x v="0"/>
    <x v="0"/>
    <x v="152"/>
    <x v="152"/>
    <x v="152"/>
    <x v="152"/>
    <x v="152"/>
    <x v="152"/>
    <n v="79137.8"/>
    <s v="Perfumería"/>
    <s v="Maquillaje"/>
    <x v="1"/>
  </r>
  <r>
    <x v="153"/>
    <x v="5"/>
    <n v="1"/>
    <x v="61"/>
    <x v="0"/>
    <x v="1"/>
    <x v="1"/>
    <x v="1"/>
    <x v="153"/>
    <x v="153"/>
    <x v="153"/>
    <x v="153"/>
    <x v="153"/>
    <x v="153"/>
    <n v="43320.6"/>
    <s v="Maquillaje"/>
    <s v="Cabello"/>
    <x v="0"/>
  </r>
  <r>
    <x v="154"/>
    <x v="30"/>
    <n v="1"/>
    <x v="25"/>
    <x v="1"/>
    <x v="1"/>
    <x v="1"/>
    <x v="0"/>
    <x v="154"/>
    <x v="154"/>
    <x v="154"/>
    <x v="154"/>
    <x v="154"/>
    <x v="154"/>
    <n v="47564.2"/>
    <s v="Cabello"/>
    <s v="Perfumería"/>
    <x v="0"/>
  </r>
  <r>
    <x v="155"/>
    <x v="20"/>
    <n v="1"/>
    <x v="37"/>
    <x v="1"/>
    <x v="0"/>
    <x v="0"/>
    <x v="1"/>
    <x v="155"/>
    <x v="155"/>
    <x v="155"/>
    <x v="155"/>
    <x v="155"/>
    <x v="155"/>
    <n v="55785.2"/>
    <s v="Skincare"/>
    <s v="Maquillaje"/>
    <x v="1"/>
  </r>
  <r>
    <x v="156"/>
    <x v="29"/>
    <n v="1"/>
    <x v="80"/>
    <x v="1"/>
    <x v="0"/>
    <x v="0"/>
    <x v="1"/>
    <x v="156"/>
    <x v="156"/>
    <x v="156"/>
    <x v="156"/>
    <x v="156"/>
    <x v="156"/>
    <n v="58872.800000000003"/>
    <s v="Maquillaje"/>
    <s v="Skincare"/>
    <x v="1"/>
  </r>
  <r>
    <x v="157"/>
    <x v="41"/>
    <n v="1"/>
    <x v="53"/>
    <x v="0"/>
    <x v="0"/>
    <x v="0"/>
    <x v="0"/>
    <x v="157"/>
    <x v="157"/>
    <x v="157"/>
    <x v="157"/>
    <x v="157"/>
    <x v="157"/>
    <n v="38009"/>
    <s v="Cabello"/>
    <s v="Maquillaje"/>
    <x v="0"/>
  </r>
  <r>
    <x v="158"/>
    <x v="28"/>
    <n v="1"/>
    <x v="69"/>
    <x v="1"/>
    <x v="1"/>
    <x v="1"/>
    <x v="1"/>
    <x v="158"/>
    <x v="158"/>
    <x v="158"/>
    <x v="158"/>
    <x v="158"/>
    <x v="158"/>
    <n v="62357.8"/>
    <s v="Cabello"/>
    <s v="Skincare"/>
    <x v="1"/>
  </r>
  <r>
    <x v="159"/>
    <x v="24"/>
    <n v="1"/>
    <x v="5"/>
    <x v="2"/>
    <x v="0"/>
    <x v="0"/>
    <x v="1"/>
    <x v="159"/>
    <x v="159"/>
    <x v="159"/>
    <x v="159"/>
    <x v="159"/>
    <x v="159"/>
    <n v="53856.6"/>
    <s v="Cuerpo"/>
    <s v="Cabello"/>
    <x v="1"/>
  </r>
  <r>
    <x v="160"/>
    <x v="27"/>
    <n v="1"/>
    <x v="22"/>
    <x v="0"/>
    <x v="1"/>
    <x v="1"/>
    <x v="1"/>
    <x v="160"/>
    <x v="160"/>
    <x v="160"/>
    <x v="160"/>
    <x v="160"/>
    <x v="160"/>
    <n v="37907.199999999997"/>
    <s v="Cuerpo"/>
    <s v="Maquillaje"/>
    <x v="0"/>
  </r>
  <r>
    <x v="161"/>
    <x v="37"/>
    <n v="1"/>
    <x v="59"/>
    <x v="0"/>
    <x v="1"/>
    <x v="1"/>
    <x v="1"/>
    <x v="161"/>
    <x v="161"/>
    <x v="161"/>
    <x v="161"/>
    <x v="161"/>
    <x v="161"/>
    <n v="32088.6"/>
    <s v="Skincare"/>
    <s v="Maquillaje"/>
    <x v="0"/>
  </r>
  <r>
    <x v="162"/>
    <x v="11"/>
    <n v="1"/>
    <x v="11"/>
    <x v="2"/>
    <x v="1"/>
    <x v="1"/>
    <x v="0"/>
    <x v="162"/>
    <x v="162"/>
    <x v="162"/>
    <x v="162"/>
    <x v="162"/>
    <x v="162"/>
    <n v="46927"/>
    <s v="Cuerpo"/>
    <s v="Maquillaje"/>
    <x v="0"/>
  </r>
  <r>
    <x v="163"/>
    <x v="50"/>
    <n v="1"/>
    <x v="81"/>
    <x v="1"/>
    <x v="1"/>
    <x v="1"/>
    <x v="0"/>
    <x v="163"/>
    <x v="163"/>
    <x v="163"/>
    <x v="163"/>
    <x v="163"/>
    <x v="163"/>
    <n v="57971.6"/>
    <s v="Cuerpo"/>
    <s v="Skincare"/>
    <x v="1"/>
  </r>
  <r>
    <x v="164"/>
    <x v="38"/>
    <n v="1"/>
    <x v="5"/>
    <x v="1"/>
    <x v="1"/>
    <x v="1"/>
    <x v="0"/>
    <x v="164"/>
    <x v="164"/>
    <x v="164"/>
    <x v="164"/>
    <x v="164"/>
    <x v="164"/>
    <n v="41111"/>
    <s v="Skincare"/>
    <s v="Cabello"/>
    <x v="0"/>
  </r>
  <r>
    <x v="165"/>
    <x v="30"/>
    <n v="1"/>
    <x v="40"/>
    <x v="0"/>
    <x v="0"/>
    <x v="0"/>
    <x v="1"/>
    <x v="165"/>
    <x v="165"/>
    <x v="165"/>
    <x v="165"/>
    <x v="165"/>
    <x v="165"/>
    <n v="32033.4"/>
    <s v="Skincare"/>
    <s v="Perfumería"/>
    <x v="0"/>
  </r>
  <r>
    <x v="166"/>
    <x v="42"/>
    <n v="1"/>
    <x v="72"/>
    <x v="1"/>
    <x v="1"/>
    <x v="1"/>
    <x v="0"/>
    <x v="166"/>
    <x v="166"/>
    <x v="166"/>
    <x v="166"/>
    <x v="166"/>
    <x v="166"/>
    <n v="57000.800000000003"/>
    <s v="Skincare"/>
    <s v="Perfumería"/>
    <x v="1"/>
  </r>
  <r>
    <x v="167"/>
    <x v="42"/>
    <n v="1"/>
    <x v="74"/>
    <x v="1"/>
    <x v="0"/>
    <x v="0"/>
    <x v="0"/>
    <x v="167"/>
    <x v="167"/>
    <x v="167"/>
    <x v="167"/>
    <x v="167"/>
    <x v="167"/>
    <n v="47520.800000000003"/>
    <s v="Perfumería"/>
    <s v="Cabello"/>
    <x v="0"/>
  </r>
  <r>
    <x v="168"/>
    <x v="21"/>
    <n v="1"/>
    <x v="22"/>
    <x v="3"/>
    <x v="1"/>
    <x v="1"/>
    <x v="1"/>
    <x v="168"/>
    <x v="168"/>
    <x v="168"/>
    <x v="168"/>
    <x v="168"/>
    <x v="168"/>
    <n v="42876"/>
    <s v="Cuerpo"/>
    <s v="Skincare"/>
    <x v="0"/>
  </r>
  <r>
    <x v="169"/>
    <x v="21"/>
    <n v="1"/>
    <x v="74"/>
    <x v="1"/>
    <x v="1"/>
    <x v="1"/>
    <x v="1"/>
    <x v="169"/>
    <x v="169"/>
    <x v="169"/>
    <x v="169"/>
    <x v="169"/>
    <x v="169"/>
    <n v="44763.4"/>
    <s v="Cuerpo"/>
    <s v="Skincare"/>
    <x v="0"/>
  </r>
  <r>
    <x v="170"/>
    <x v="10"/>
    <n v="1"/>
    <x v="5"/>
    <x v="1"/>
    <x v="1"/>
    <x v="1"/>
    <x v="1"/>
    <x v="170"/>
    <x v="170"/>
    <x v="170"/>
    <x v="170"/>
    <x v="170"/>
    <x v="170"/>
    <n v="54788.800000000003"/>
    <s v="Cabello"/>
    <s v="Skincare"/>
    <x v="1"/>
  </r>
  <r>
    <x v="171"/>
    <x v="29"/>
    <n v="1"/>
    <x v="34"/>
    <x v="0"/>
    <x v="1"/>
    <x v="1"/>
    <x v="1"/>
    <x v="171"/>
    <x v="171"/>
    <x v="171"/>
    <x v="171"/>
    <x v="171"/>
    <x v="171"/>
    <n v="53174.2"/>
    <s v="Cuerpo"/>
    <s v="Maquillaje"/>
    <x v="1"/>
  </r>
  <r>
    <x v="172"/>
    <x v="49"/>
    <n v="1"/>
    <x v="14"/>
    <x v="1"/>
    <x v="0"/>
    <x v="0"/>
    <x v="1"/>
    <x v="172"/>
    <x v="172"/>
    <x v="172"/>
    <x v="172"/>
    <x v="172"/>
    <x v="172"/>
    <n v="59578"/>
    <s v="Skincare"/>
    <s v="Cuerpo"/>
    <x v="1"/>
  </r>
  <r>
    <x v="173"/>
    <x v="30"/>
    <n v="1"/>
    <x v="4"/>
    <x v="1"/>
    <x v="0"/>
    <x v="0"/>
    <x v="0"/>
    <x v="173"/>
    <x v="173"/>
    <x v="173"/>
    <x v="173"/>
    <x v="173"/>
    <x v="173"/>
    <n v="40451.599999999999"/>
    <s v="Perfumería"/>
    <s v="Skincare"/>
    <x v="0"/>
  </r>
  <r>
    <x v="174"/>
    <x v="21"/>
    <n v="1"/>
    <x v="82"/>
    <x v="1"/>
    <x v="1"/>
    <x v="1"/>
    <x v="1"/>
    <x v="174"/>
    <x v="174"/>
    <x v="174"/>
    <x v="174"/>
    <x v="174"/>
    <x v="174"/>
    <n v="36873.199999999997"/>
    <s v="Cabello"/>
    <s v="Maquillaje"/>
    <x v="0"/>
  </r>
  <r>
    <x v="175"/>
    <x v="38"/>
    <n v="1"/>
    <x v="44"/>
    <x v="1"/>
    <x v="0"/>
    <x v="0"/>
    <x v="1"/>
    <x v="175"/>
    <x v="175"/>
    <x v="175"/>
    <x v="175"/>
    <x v="175"/>
    <x v="175"/>
    <n v="51110"/>
    <s v="Cuerpo"/>
    <s v="Skincare"/>
    <x v="1"/>
  </r>
  <r>
    <x v="176"/>
    <x v="39"/>
    <n v="1"/>
    <x v="1"/>
    <x v="0"/>
    <x v="0"/>
    <x v="0"/>
    <x v="0"/>
    <x v="176"/>
    <x v="176"/>
    <x v="176"/>
    <x v="176"/>
    <x v="176"/>
    <x v="176"/>
    <n v="61824.800000000003"/>
    <s v="Cabello"/>
    <s v="Perfumería"/>
    <x v="1"/>
  </r>
  <r>
    <x v="177"/>
    <x v="38"/>
    <n v="1"/>
    <x v="52"/>
    <x v="0"/>
    <x v="1"/>
    <x v="1"/>
    <x v="1"/>
    <x v="177"/>
    <x v="177"/>
    <x v="177"/>
    <x v="177"/>
    <x v="177"/>
    <x v="177"/>
    <n v="88982.6"/>
    <s v="Cabello"/>
    <s v="Maquillaje"/>
    <x v="1"/>
  </r>
  <r>
    <x v="178"/>
    <x v="13"/>
    <n v="1"/>
    <x v="40"/>
    <x v="3"/>
    <x v="1"/>
    <x v="1"/>
    <x v="1"/>
    <x v="178"/>
    <x v="178"/>
    <x v="178"/>
    <x v="178"/>
    <x v="178"/>
    <x v="178"/>
    <n v="51183"/>
    <s v="Cuerpo"/>
    <s v="Perfumería"/>
    <x v="1"/>
  </r>
  <r>
    <x v="179"/>
    <x v="46"/>
    <n v="1"/>
    <x v="78"/>
    <x v="2"/>
    <x v="0"/>
    <x v="0"/>
    <x v="1"/>
    <x v="179"/>
    <x v="179"/>
    <x v="179"/>
    <x v="179"/>
    <x v="179"/>
    <x v="179"/>
    <n v="32325.200000000001"/>
    <s v="Skincare"/>
    <s v="Cabello"/>
    <x v="0"/>
  </r>
  <r>
    <x v="180"/>
    <x v="38"/>
    <n v="1"/>
    <x v="9"/>
    <x v="1"/>
    <x v="1"/>
    <x v="1"/>
    <x v="0"/>
    <x v="180"/>
    <x v="180"/>
    <x v="180"/>
    <x v="180"/>
    <x v="180"/>
    <x v="180"/>
    <n v="39872"/>
    <s v="Skincare"/>
    <s v="Cabello"/>
    <x v="0"/>
  </r>
  <r>
    <x v="181"/>
    <x v="20"/>
    <n v="1"/>
    <x v="5"/>
    <x v="2"/>
    <x v="1"/>
    <x v="1"/>
    <x v="0"/>
    <x v="181"/>
    <x v="181"/>
    <x v="181"/>
    <x v="181"/>
    <x v="181"/>
    <x v="181"/>
    <n v="46247.8"/>
    <s v="Cabello"/>
    <s v="Maquillaje"/>
    <x v="0"/>
  </r>
  <r>
    <x v="182"/>
    <x v="20"/>
    <n v="1"/>
    <x v="21"/>
    <x v="1"/>
    <x v="0"/>
    <x v="0"/>
    <x v="1"/>
    <x v="182"/>
    <x v="182"/>
    <x v="182"/>
    <x v="182"/>
    <x v="182"/>
    <x v="182"/>
    <n v="31244.6"/>
    <s v="Cuerpo"/>
    <s v="Cabello"/>
    <x v="0"/>
  </r>
  <r>
    <x v="183"/>
    <x v="8"/>
    <n v="1"/>
    <x v="82"/>
    <x v="3"/>
    <x v="0"/>
    <x v="0"/>
    <x v="1"/>
    <x v="183"/>
    <x v="183"/>
    <x v="183"/>
    <x v="183"/>
    <x v="183"/>
    <x v="183"/>
    <n v="35274.400000000001"/>
    <s v="Perfumería"/>
    <s v="Skincare"/>
    <x v="0"/>
  </r>
  <r>
    <x v="184"/>
    <x v="3"/>
    <n v="1"/>
    <x v="58"/>
    <x v="2"/>
    <x v="1"/>
    <x v="1"/>
    <x v="0"/>
    <x v="184"/>
    <x v="184"/>
    <x v="184"/>
    <x v="184"/>
    <x v="184"/>
    <x v="184"/>
    <n v="49373.599999999999"/>
    <s v="Skincare"/>
    <s v="Perfumería"/>
    <x v="0"/>
  </r>
  <r>
    <x v="185"/>
    <x v="39"/>
    <n v="1"/>
    <x v="58"/>
    <x v="1"/>
    <x v="1"/>
    <x v="1"/>
    <x v="1"/>
    <x v="185"/>
    <x v="185"/>
    <x v="185"/>
    <x v="185"/>
    <x v="185"/>
    <x v="185"/>
    <n v="41207"/>
    <s v="Cabello"/>
    <s v="Perfumería"/>
    <x v="0"/>
  </r>
  <r>
    <x v="186"/>
    <x v="5"/>
    <n v="1"/>
    <x v="83"/>
    <x v="2"/>
    <x v="0"/>
    <x v="0"/>
    <x v="1"/>
    <x v="186"/>
    <x v="186"/>
    <x v="186"/>
    <x v="186"/>
    <x v="186"/>
    <x v="186"/>
    <n v="64951.8"/>
    <s v="Cabello"/>
    <s v="Perfumería"/>
    <x v="1"/>
  </r>
  <r>
    <x v="187"/>
    <x v="35"/>
    <n v="1"/>
    <x v="56"/>
    <x v="2"/>
    <x v="1"/>
    <x v="1"/>
    <x v="1"/>
    <x v="187"/>
    <x v="187"/>
    <x v="187"/>
    <x v="187"/>
    <x v="187"/>
    <x v="187"/>
    <n v="32470.2"/>
    <s v="Cuerpo"/>
    <s v="Maquillaje"/>
    <x v="0"/>
  </r>
  <r>
    <x v="188"/>
    <x v="41"/>
    <n v="1"/>
    <x v="31"/>
    <x v="1"/>
    <x v="1"/>
    <x v="1"/>
    <x v="0"/>
    <x v="188"/>
    <x v="188"/>
    <x v="188"/>
    <x v="188"/>
    <x v="188"/>
    <x v="188"/>
    <n v="46812"/>
    <s v="Perfumería"/>
    <s v="Skincare"/>
    <x v="0"/>
  </r>
  <r>
    <x v="189"/>
    <x v="20"/>
    <n v="1"/>
    <x v="74"/>
    <x v="2"/>
    <x v="1"/>
    <x v="1"/>
    <x v="0"/>
    <x v="189"/>
    <x v="189"/>
    <x v="189"/>
    <x v="189"/>
    <x v="189"/>
    <x v="189"/>
    <n v="74293.2"/>
    <s v="Cuerpo"/>
    <s v="Cabello"/>
    <x v="1"/>
  </r>
  <r>
    <x v="190"/>
    <x v="11"/>
    <n v="1"/>
    <x v="32"/>
    <x v="2"/>
    <x v="0"/>
    <x v="0"/>
    <x v="1"/>
    <x v="190"/>
    <x v="190"/>
    <x v="190"/>
    <x v="190"/>
    <x v="190"/>
    <x v="190"/>
    <n v="53725.599999999999"/>
    <s v="Cuerpo"/>
    <s v="Skincare"/>
    <x v="1"/>
  </r>
  <r>
    <x v="191"/>
    <x v="24"/>
    <n v="1"/>
    <x v="12"/>
    <x v="2"/>
    <x v="1"/>
    <x v="1"/>
    <x v="1"/>
    <x v="191"/>
    <x v="191"/>
    <x v="191"/>
    <x v="191"/>
    <x v="191"/>
    <x v="191"/>
    <n v="69115.399999999994"/>
    <s v="Maquillaje"/>
    <s v="Cuerpo"/>
    <x v="1"/>
  </r>
  <r>
    <x v="192"/>
    <x v="0"/>
    <n v="1"/>
    <x v="63"/>
    <x v="2"/>
    <x v="0"/>
    <x v="0"/>
    <x v="0"/>
    <x v="192"/>
    <x v="192"/>
    <x v="192"/>
    <x v="192"/>
    <x v="192"/>
    <x v="192"/>
    <n v="52312.2"/>
    <s v="Cabello"/>
    <s v="Skincare"/>
    <x v="1"/>
  </r>
  <r>
    <x v="193"/>
    <x v="38"/>
    <n v="1"/>
    <x v="70"/>
    <x v="3"/>
    <x v="0"/>
    <x v="0"/>
    <x v="0"/>
    <x v="193"/>
    <x v="193"/>
    <x v="193"/>
    <x v="193"/>
    <x v="193"/>
    <x v="193"/>
    <n v="60343.4"/>
    <s v="Maquillaje"/>
    <s v="Cuerpo"/>
    <x v="1"/>
  </r>
  <r>
    <x v="194"/>
    <x v="33"/>
    <n v="1"/>
    <x v="83"/>
    <x v="1"/>
    <x v="1"/>
    <x v="1"/>
    <x v="1"/>
    <x v="194"/>
    <x v="194"/>
    <x v="194"/>
    <x v="194"/>
    <x v="194"/>
    <x v="194"/>
    <n v="36052"/>
    <s v="Cabello"/>
    <s v="Skincare"/>
    <x v="0"/>
  </r>
  <r>
    <x v="195"/>
    <x v="49"/>
    <n v="1"/>
    <x v="43"/>
    <x v="3"/>
    <x v="1"/>
    <x v="1"/>
    <x v="1"/>
    <x v="195"/>
    <x v="195"/>
    <x v="195"/>
    <x v="195"/>
    <x v="195"/>
    <x v="195"/>
    <n v="29544"/>
    <s v="Cabello"/>
    <s v="Perfumería"/>
    <x v="0"/>
  </r>
  <r>
    <x v="196"/>
    <x v="16"/>
    <n v="1"/>
    <x v="48"/>
    <x v="0"/>
    <x v="0"/>
    <x v="0"/>
    <x v="0"/>
    <x v="196"/>
    <x v="196"/>
    <x v="196"/>
    <x v="196"/>
    <x v="196"/>
    <x v="196"/>
    <n v="74954.600000000006"/>
    <s v="Cabello"/>
    <s v="Maquillaje"/>
    <x v="1"/>
  </r>
  <r>
    <x v="197"/>
    <x v="5"/>
    <n v="1"/>
    <x v="16"/>
    <x v="2"/>
    <x v="0"/>
    <x v="0"/>
    <x v="1"/>
    <x v="197"/>
    <x v="197"/>
    <x v="197"/>
    <x v="197"/>
    <x v="197"/>
    <x v="197"/>
    <n v="48614.400000000001"/>
    <s v="Cuerpo"/>
    <s v="Cabello"/>
    <x v="0"/>
  </r>
  <r>
    <x v="198"/>
    <x v="42"/>
    <n v="1"/>
    <x v="81"/>
    <x v="1"/>
    <x v="1"/>
    <x v="1"/>
    <x v="1"/>
    <x v="198"/>
    <x v="198"/>
    <x v="198"/>
    <x v="198"/>
    <x v="198"/>
    <x v="198"/>
    <n v="38485.800000000003"/>
    <s v="Skincare"/>
    <s v="Cuerpo"/>
    <x v="0"/>
  </r>
  <r>
    <x v="199"/>
    <x v="2"/>
    <n v="1"/>
    <x v="76"/>
    <x v="2"/>
    <x v="1"/>
    <x v="1"/>
    <x v="0"/>
    <x v="199"/>
    <x v="199"/>
    <x v="199"/>
    <x v="199"/>
    <x v="199"/>
    <x v="199"/>
    <n v="42852.6"/>
    <s v="Perfumería"/>
    <s v="Maquillaje"/>
    <x v="0"/>
  </r>
  <r>
    <x v="200"/>
    <x v="17"/>
    <n v="1"/>
    <x v="24"/>
    <x v="1"/>
    <x v="1"/>
    <x v="1"/>
    <x v="0"/>
    <x v="200"/>
    <x v="200"/>
    <x v="200"/>
    <x v="200"/>
    <x v="200"/>
    <x v="200"/>
    <n v="34999.800000000003"/>
    <s v="Skincare"/>
    <s v="Cabello"/>
    <x v="0"/>
  </r>
  <r>
    <x v="201"/>
    <x v="32"/>
    <n v="1"/>
    <x v="73"/>
    <x v="1"/>
    <x v="1"/>
    <x v="1"/>
    <x v="1"/>
    <x v="201"/>
    <x v="201"/>
    <x v="201"/>
    <x v="201"/>
    <x v="201"/>
    <x v="201"/>
    <n v="34641.199999999997"/>
    <s v="Perfumería"/>
    <s v="Cuerpo"/>
    <x v="0"/>
  </r>
  <r>
    <x v="202"/>
    <x v="21"/>
    <n v="1"/>
    <x v="55"/>
    <x v="0"/>
    <x v="0"/>
    <x v="0"/>
    <x v="1"/>
    <x v="202"/>
    <x v="202"/>
    <x v="202"/>
    <x v="202"/>
    <x v="202"/>
    <x v="202"/>
    <n v="37039"/>
    <s v="Cuerpo"/>
    <s v="Cabello"/>
    <x v="0"/>
  </r>
  <r>
    <x v="203"/>
    <x v="30"/>
    <n v="1"/>
    <x v="83"/>
    <x v="3"/>
    <x v="1"/>
    <x v="1"/>
    <x v="1"/>
    <x v="203"/>
    <x v="203"/>
    <x v="203"/>
    <x v="203"/>
    <x v="203"/>
    <x v="203"/>
    <n v="55847"/>
    <s v="Maquillaje"/>
    <s v="Cuerpo"/>
    <x v="1"/>
  </r>
  <r>
    <x v="204"/>
    <x v="47"/>
    <n v="1"/>
    <x v="35"/>
    <x v="1"/>
    <x v="0"/>
    <x v="0"/>
    <x v="1"/>
    <x v="204"/>
    <x v="204"/>
    <x v="204"/>
    <x v="204"/>
    <x v="204"/>
    <x v="204"/>
    <n v="48105"/>
    <s v="Skincare"/>
    <s v="Cuerpo"/>
    <x v="0"/>
  </r>
  <r>
    <x v="205"/>
    <x v="38"/>
    <n v="1"/>
    <x v="25"/>
    <x v="1"/>
    <x v="0"/>
    <x v="0"/>
    <x v="0"/>
    <x v="205"/>
    <x v="205"/>
    <x v="205"/>
    <x v="205"/>
    <x v="205"/>
    <x v="205"/>
    <n v="65891.8"/>
    <s v="Cuerpo"/>
    <s v="Cabello"/>
    <x v="1"/>
  </r>
  <r>
    <x v="206"/>
    <x v="10"/>
    <n v="1"/>
    <x v="27"/>
    <x v="1"/>
    <x v="1"/>
    <x v="1"/>
    <x v="0"/>
    <x v="206"/>
    <x v="206"/>
    <x v="206"/>
    <x v="206"/>
    <x v="206"/>
    <x v="206"/>
    <n v="22753.200000000001"/>
    <s v="Cabello"/>
    <s v="Skincare"/>
    <x v="0"/>
  </r>
  <r>
    <x v="207"/>
    <x v="34"/>
    <n v="1"/>
    <x v="18"/>
    <x v="0"/>
    <x v="0"/>
    <x v="0"/>
    <x v="0"/>
    <x v="207"/>
    <x v="207"/>
    <x v="207"/>
    <x v="207"/>
    <x v="207"/>
    <x v="207"/>
    <n v="69914.2"/>
    <s v="Skincare"/>
    <s v="Perfumería"/>
    <x v="1"/>
  </r>
  <r>
    <x v="208"/>
    <x v="19"/>
    <n v="1"/>
    <x v="68"/>
    <x v="3"/>
    <x v="0"/>
    <x v="0"/>
    <x v="1"/>
    <x v="208"/>
    <x v="208"/>
    <x v="208"/>
    <x v="208"/>
    <x v="208"/>
    <x v="208"/>
    <n v="71286.8"/>
    <s v="Perfumería"/>
    <s v="Cuerpo"/>
    <x v="1"/>
  </r>
  <r>
    <x v="209"/>
    <x v="1"/>
    <n v="1"/>
    <x v="1"/>
    <x v="1"/>
    <x v="0"/>
    <x v="0"/>
    <x v="0"/>
    <x v="209"/>
    <x v="209"/>
    <x v="209"/>
    <x v="209"/>
    <x v="209"/>
    <x v="209"/>
    <n v="64055"/>
    <s v="Cuerpo"/>
    <s v="Cabello"/>
    <x v="1"/>
  </r>
  <r>
    <x v="210"/>
    <x v="39"/>
    <n v="1"/>
    <x v="62"/>
    <x v="3"/>
    <x v="0"/>
    <x v="0"/>
    <x v="1"/>
    <x v="210"/>
    <x v="210"/>
    <x v="210"/>
    <x v="210"/>
    <x v="210"/>
    <x v="210"/>
    <n v="53306.8"/>
    <s v="Perfumería"/>
    <s v="Cabello"/>
    <x v="1"/>
  </r>
  <r>
    <x v="211"/>
    <x v="5"/>
    <n v="1"/>
    <x v="31"/>
    <x v="0"/>
    <x v="1"/>
    <x v="1"/>
    <x v="1"/>
    <x v="211"/>
    <x v="211"/>
    <x v="211"/>
    <x v="211"/>
    <x v="211"/>
    <x v="211"/>
    <n v="56700"/>
    <s v="Skincare"/>
    <s v="Maquillaje"/>
    <x v="1"/>
  </r>
  <r>
    <x v="212"/>
    <x v="47"/>
    <n v="1"/>
    <x v="21"/>
    <x v="1"/>
    <x v="0"/>
    <x v="0"/>
    <x v="0"/>
    <x v="212"/>
    <x v="212"/>
    <x v="212"/>
    <x v="212"/>
    <x v="212"/>
    <x v="212"/>
    <n v="64148.800000000003"/>
    <s v="Skincare"/>
    <s v="Perfumería"/>
    <x v="1"/>
  </r>
  <r>
    <x v="213"/>
    <x v="23"/>
    <n v="1"/>
    <x v="20"/>
    <x v="3"/>
    <x v="1"/>
    <x v="1"/>
    <x v="1"/>
    <x v="213"/>
    <x v="213"/>
    <x v="213"/>
    <x v="213"/>
    <x v="213"/>
    <x v="213"/>
    <n v="42757"/>
    <s v="Cuerpo"/>
    <s v="Cabello"/>
    <x v="0"/>
  </r>
  <r>
    <x v="214"/>
    <x v="1"/>
    <n v="1"/>
    <x v="48"/>
    <x v="1"/>
    <x v="0"/>
    <x v="0"/>
    <x v="1"/>
    <x v="214"/>
    <x v="214"/>
    <x v="214"/>
    <x v="214"/>
    <x v="214"/>
    <x v="214"/>
    <n v="29705.599999999999"/>
    <s v="Cuerpo"/>
    <s v="Maquillaje"/>
    <x v="0"/>
  </r>
  <r>
    <x v="215"/>
    <x v="45"/>
    <n v="1"/>
    <x v="62"/>
    <x v="1"/>
    <x v="1"/>
    <x v="1"/>
    <x v="0"/>
    <x v="215"/>
    <x v="215"/>
    <x v="215"/>
    <x v="215"/>
    <x v="215"/>
    <x v="215"/>
    <n v="70274"/>
    <s v="Cabello"/>
    <s v="Skincare"/>
    <x v="1"/>
  </r>
  <r>
    <x v="216"/>
    <x v="42"/>
    <n v="1"/>
    <x v="84"/>
    <x v="3"/>
    <x v="1"/>
    <x v="1"/>
    <x v="1"/>
    <x v="216"/>
    <x v="216"/>
    <x v="216"/>
    <x v="216"/>
    <x v="216"/>
    <x v="216"/>
    <n v="49022.6"/>
    <s v="Maquillaje"/>
    <s v="Skincare"/>
    <x v="0"/>
  </r>
  <r>
    <x v="217"/>
    <x v="25"/>
    <n v="1"/>
    <x v="33"/>
    <x v="1"/>
    <x v="0"/>
    <x v="0"/>
    <x v="0"/>
    <x v="217"/>
    <x v="217"/>
    <x v="217"/>
    <x v="217"/>
    <x v="217"/>
    <x v="217"/>
    <n v="62580"/>
    <s v="Cabello"/>
    <s v="Skincare"/>
    <x v="1"/>
  </r>
  <r>
    <x v="218"/>
    <x v="21"/>
    <n v="1"/>
    <x v="85"/>
    <x v="2"/>
    <x v="0"/>
    <x v="0"/>
    <x v="1"/>
    <x v="218"/>
    <x v="218"/>
    <x v="218"/>
    <x v="218"/>
    <x v="218"/>
    <x v="218"/>
    <n v="59627.8"/>
    <s v="Cuerpo"/>
    <s v="Perfumería"/>
    <x v="1"/>
  </r>
  <r>
    <x v="219"/>
    <x v="29"/>
    <n v="1"/>
    <x v="71"/>
    <x v="1"/>
    <x v="1"/>
    <x v="1"/>
    <x v="1"/>
    <x v="219"/>
    <x v="219"/>
    <x v="219"/>
    <x v="219"/>
    <x v="219"/>
    <x v="219"/>
    <n v="49843"/>
    <s v="Cuerpo"/>
    <s v="Maquillaje"/>
    <x v="0"/>
  </r>
  <r>
    <x v="220"/>
    <x v="18"/>
    <n v="1"/>
    <x v="81"/>
    <x v="1"/>
    <x v="0"/>
    <x v="0"/>
    <x v="1"/>
    <x v="220"/>
    <x v="220"/>
    <x v="220"/>
    <x v="220"/>
    <x v="220"/>
    <x v="220"/>
    <n v="51723.199999999997"/>
    <s v="Skincare"/>
    <s v="Maquillaje"/>
    <x v="1"/>
  </r>
  <r>
    <x v="221"/>
    <x v="38"/>
    <n v="1"/>
    <x v="23"/>
    <x v="3"/>
    <x v="1"/>
    <x v="1"/>
    <x v="1"/>
    <x v="221"/>
    <x v="221"/>
    <x v="221"/>
    <x v="221"/>
    <x v="221"/>
    <x v="221"/>
    <n v="69294"/>
    <s v="Perfumería"/>
    <s v="Cuerpo"/>
    <x v="1"/>
  </r>
  <r>
    <x v="222"/>
    <x v="26"/>
    <n v="1"/>
    <x v="48"/>
    <x v="2"/>
    <x v="0"/>
    <x v="0"/>
    <x v="1"/>
    <x v="222"/>
    <x v="222"/>
    <x v="222"/>
    <x v="222"/>
    <x v="222"/>
    <x v="222"/>
    <n v="52983.4"/>
    <s v="Cabello"/>
    <s v="Perfumería"/>
    <x v="1"/>
  </r>
  <r>
    <x v="223"/>
    <x v="16"/>
    <n v="1"/>
    <x v="46"/>
    <x v="1"/>
    <x v="0"/>
    <x v="0"/>
    <x v="0"/>
    <x v="223"/>
    <x v="223"/>
    <x v="223"/>
    <x v="223"/>
    <x v="223"/>
    <x v="223"/>
    <n v="44386.6"/>
    <s v="Cabello"/>
    <s v="Perfumería"/>
    <x v="0"/>
  </r>
  <r>
    <x v="224"/>
    <x v="47"/>
    <n v="1"/>
    <x v="57"/>
    <x v="1"/>
    <x v="0"/>
    <x v="0"/>
    <x v="1"/>
    <x v="224"/>
    <x v="224"/>
    <x v="224"/>
    <x v="224"/>
    <x v="224"/>
    <x v="224"/>
    <n v="50674.400000000001"/>
    <s v="Maquillaje"/>
    <s v="Skincare"/>
    <x v="1"/>
  </r>
  <r>
    <x v="225"/>
    <x v="23"/>
    <n v="1"/>
    <x v="43"/>
    <x v="1"/>
    <x v="1"/>
    <x v="1"/>
    <x v="0"/>
    <x v="225"/>
    <x v="225"/>
    <x v="225"/>
    <x v="225"/>
    <x v="225"/>
    <x v="225"/>
    <n v="61989.4"/>
    <s v="Skincare"/>
    <s v="Perfumería"/>
    <x v="1"/>
  </r>
  <r>
    <x v="226"/>
    <x v="16"/>
    <n v="1"/>
    <x v="80"/>
    <x v="3"/>
    <x v="1"/>
    <x v="1"/>
    <x v="0"/>
    <x v="226"/>
    <x v="226"/>
    <x v="226"/>
    <x v="226"/>
    <x v="226"/>
    <x v="226"/>
    <n v="63297"/>
    <s v="Cabello"/>
    <s v="Skincare"/>
    <x v="1"/>
  </r>
  <r>
    <x v="227"/>
    <x v="46"/>
    <n v="1"/>
    <x v="22"/>
    <x v="0"/>
    <x v="1"/>
    <x v="1"/>
    <x v="0"/>
    <x v="227"/>
    <x v="227"/>
    <x v="227"/>
    <x v="227"/>
    <x v="227"/>
    <x v="227"/>
    <n v="68783.8"/>
    <s v="Skincare"/>
    <s v="Cabello"/>
    <x v="1"/>
  </r>
  <r>
    <x v="228"/>
    <x v="12"/>
    <n v="1"/>
    <x v="57"/>
    <x v="3"/>
    <x v="1"/>
    <x v="1"/>
    <x v="1"/>
    <x v="228"/>
    <x v="228"/>
    <x v="228"/>
    <x v="228"/>
    <x v="228"/>
    <x v="228"/>
    <n v="75625.8"/>
    <s v="Perfumería"/>
    <s v="Maquillaje"/>
    <x v="1"/>
  </r>
  <r>
    <x v="229"/>
    <x v="21"/>
    <n v="1"/>
    <x v="28"/>
    <x v="0"/>
    <x v="1"/>
    <x v="1"/>
    <x v="0"/>
    <x v="229"/>
    <x v="229"/>
    <x v="229"/>
    <x v="229"/>
    <x v="229"/>
    <x v="229"/>
    <n v="51495"/>
    <s v="Perfumería"/>
    <s v="Skincare"/>
    <x v="1"/>
  </r>
  <r>
    <x v="230"/>
    <x v="46"/>
    <n v="1"/>
    <x v="74"/>
    <x v="1"/>
    <x v="0"/>
    <x v="0"/>
    <x v="1"/>
    <x v="230"/>
    <x v="230"/>
    <x v="230"/>
    <x v="230"/>
    <x v="230"/>
    <x v="230"/>
    <n v="64044.4"/>
    <s v="Skincare"/>
    <s v="Cuerpo"/>
    <x v="1"/>
  </r>
  <r>
    <x v="231"/>
    <x v="16"/>
    <n v="1"/>
    <x v="35"/>
    <x v="0"/>
    <x v="0"/>
    <x v="0"/>
    <x v="1"/>
    <x v="231"/>
    <x v="231"/>
    <x v="231"/>
    <x v="231"/>
    <x v="231"/>
    <x v="231"/>
    <n v="35504.800000000003"/>
    <s v="Skincare"/>
    <s v="Cuerpo"/>
    <x v="0"/>
  </r>
  <r>
    <x v="232"/>
    <x v="24"/>
    <n v="1"/>
    <x v="7"/>
    <x v="3"/>
    <x v="0"/>
    <x v="0"/>
    <x v="1"/>
    <x v="232"/>
    <x v="232"/>
    <x v="232"/>
    <x v="232"/>
    <x v="232"/>
    <x v="232"/>
    <n v="54827.199999999997"/>
    <s v="Skincare"/>
    <s v="Maquillaje"/>
    <x v="1"/>
  </r>
  <r>
    <x v="233"/>
    <x v="49"/>
    <n v="1"/>
    <x v="39"/>
    <x v="2"/>
    <x v="1"/>
    <x v="1"/>
    <x v="0"/>
    <x v="233"/>
    <x v="233"/>
    <x v="233"/>
    <x v="233"/>
    <x v="233"/>
    <x v="233"/>
    <n v="69078.2"/>
    <s v="Perfumería"/>
    <s v="Cabello"/>
    <x v="1"/>
  </r>
  <r>
    <x v="234"/>
    <x v="29"/>
    <n v="1"/>
    <x v="15"/>
    <x v="1"/>
    <x v="1"/>
    <x v="1"/>
    <x v="0"/>
    <x v="234"/>
    <x v="234"/>
    <x v="234"/>
    <x v="234"/>
    <x v="234"/>
    <x v="234"/>
    <n v="39968"/>
    <s v="Maquillaje"/>
    <s v="Cabello"/>
    <x v="0"/>
  </r>
  <r>
    <x v="235"/>
    <x v="30"/>
    <n v="1"/>
    <x v="36"/>
    <x v="2"/>
    <x v="0"/>
    <x v="0"/>
    <x v="1"/>
    <x v="235"/>
    <x v="235"/>
    <x v="235"/>
    <x v="235"/>
    <x v="235"/>
    <x v="235"/>
    <n v="48501"/>
    <s v="Cabello"/>
    <s v="Skincare"/>
    <x v="0"/>
  </r>
  <r>
    <x v="236"/>
    <x v="31"/>
    <n v="1"/>
    <x v="46"/>
    <x v="1"/>
    <x v="1"/>
    <x v="1"/>
    <x v="1"/>
    <x v="236"/>
    <x v="236"/>
    <x v="236"/>
    <x v="236"/>
    <x v="236"/>
    <x v="236"/>
    <n v="52024.4"/>
    <s v="Cuerpo"/>
    <s v="Perfumería"/>
    <x v="1"/>
  </r>
  <r>
    <x v="237"/>
    <x v="17"/>
    <n v="1"/>
    <x v="31"/>
    <x v="0"/>
    <x v="0"/>
    <x v="0"/>
    <x v="0"/>
    <x v="237"/>
    <x v="237"/>
    <x v="237"/>
    <x v="237"/>
    <x v="237"/>
    <x v="237"/>
    <n v="33819.599999999999"/>
    <s v="Maquillaje"/>
    <s v="Cabello"/>
    <x v="0"/>
  </r>
  <r>
    <x v="238"/>
    <x v="8"/>
    <n v="1"/>
    <x v="29"/>
    <x v="1"/>
    <x v="0"/>
    <x v="0"/>
    <x v="0"/>
    <x v="238"/>
    <x v="238"/>
    <x v="238"/>
    <x v="238"/>
    <x v="238"/>
    <x v="238"/>
    <n v="35870"/>
    <s v="Perfumería"/>
    <s v="Cabello"/>
    <x v="0"/>
  </r>
  <r>
    <x v="239"/>
    <x v="5"/>
    <n v="1"/>
    <x v="59"/>
    <x v="1"/>
    <x v="0"/>
    <x v="0"/>
    <x v="1"/>
    <x v="239"/>
    <x v="239"/>
    <x v="239"/>
    <x v="239"/>
    <x v="239"/>
    <x v="239"/>
    <n v="69511.600000000006"/>
    <s v="Perfumería"/>
    <s v="Cabello"/>
    <x v="1"/>
  </r>
  <r>
    <x v="240"/>
    <x v="45"/>
    <n v="1"/>
    <x v="77"/>
    <x v="0"/>
    <x v="1"/>
    <x v="1"/>
    <x v="1"/>
    <x v="240"/>
    <x v="240"/>
    <x v="240"/>
    <x v="240"/>
    <x v="240"/>
    <x v="240"/>
    <n v="42477"/>
    <s v="Perfumería"/>
    <s v="Cabello"/>
    <x v="0"/>
  </r>
  <r>
    <x v="241"/>
    <x v="36"/>
    <n v="1"/>
    <x v="3"/>
    <x v="3"/>
    <x v="0"/>
    <x v="0"/>
    <x v="0"/>
    <x v="241"/>
    <x v="241"/>
    <x v="241"/>
    <x v="241"/>
    <x v="241"/>
    <x v="241"/>
    <n v="60932"/>
    <s v="Cuerpo"/>
    <s v="Skincare"/>
    <x v="1"/>
  </r>
  <r>
    <x v="242"/>
    <x v="15"/>
    <n v="1"/>
    <x v="1"/>
    <x v="2"/>
    <x v="1"/>
    <x v="1"/>
    <x v="1"/>
    <x v="242"/>
    <x v="242"/>
    <x v="242"/>
    <x v="242"/>
    <x v="242"/>
    <x v="242"/>
    <n v="42910"/>
    <s v="Perfumería"/>
    <s v="Skincare"/>
    <x v="0"/>
  </r>
  <r>
    <x v="243"/>
    <x v="18"/>
    <n v="1"/>
    <x v="71"/>
    <x v="2"/>
    <x v="0"/>
    <x v="0"/>
    <x v="1"/>
    <x v="243"/>
    <x v="243"/>
    <x v="243"/>
    <x v="243"/>
    <x v="243"/>
    <x v="243"/>
    <n v="44068.6"/>
    <s v="Skincare"/>
    <s v="Cuerpo"/>
    <x v="0"/>
  </r>
  <r>
    <x v="244"/>
    <x v="6"/>
    <n v="1"/>
    <x v="86"/>
    <x v="2"/>
    <x v="0"/>
    <x v="0"/>
    <x v="1"/>
    <x v="244"/>
    <x v="244"/>
    <x v="244"/>
    <x v="244"/>
    <x v="244"/>
    <x v="244"/>
    <n v="44708.4"/>
    <s v="Maquillaje"/>
    <s v="Skincare"/>
    <x v="0"/>
  </r>
  <r>
    <x v="245"/>
    <x v="46"/>
    <n v="1"/>
    <x v="64"/>
    <x v="1"/>
    <x v="1"/>
    <x v="1"/>
    <x v="1"/>
    <x v="245"/>
    <x v="245"/>
    <x v="245"/>
    <x v="245"/>
    <x v="245"/>
    <x v="245"/>
    <n v="32281"/>
    <s v="Cabello"/>
    <s v="Cuerpo"/>
    <x v="0"/>
  </r>
  <r>
    <x v="246"/>
    <x v="19"/>
    <n v="1"/>
    <x v="10"/>
    <x v="2"/>
    <x v="1"/>
    <x v="1"/>
    <x v="1"/>
    <x v="246"/>
    <x v="246"/>
    <x v="246"/>
    <x v="246"/>
    <x v="246"/>
    <x v="246"/>
    <n v="33614.6"/>
    <s v="Perfumería"/>
    <s v="Cabello"/>
    <x v="0"/>
  </r>
  <r>
    <x v="247"/>
    <x v="17"/>
    <n v="1"/>
    <x v="71"/>
    <x v="1"/>
    <x v="0"/>
    <x v="0"/>
    <x v="1"/>
    <x v="247"/>
    <x v="247"/>
    <x v="247"/>
    <x v="247"/>
    <x v="247"/>
    <x v="247"/>
    <n v="60976.2"/>
    <s v="Maquillaje"/>
    <s v="Skincare"/>
    <x v="1"/>
  </r>
  <r>
    <x v="248"/>
    <x v="43"/>
    <n v="1"/>
    <x v="21"/>
    <x v="2"/>
    <x v="1"/>
    <x v="1"/>
    <x v="0"/>
    <x v="248"/>
    <x v="248"/>
    <x v="248"/>
    <x v="248"/>
    <x v="248"/>
    <x v="248"/>
    <n v="55853.4"/>
    <s v="Cuerpo"/>
    <s v="Perfumería"/>
    <x v="1"/>
  </r>
  <r>
    <x v="249"/>
    <x v="23"/>
    <n v="1"/>
    <x v="49"/>
    <x v="2"/>
    <x v="0"/>
    <x v="0"/>
    <x v="1"/>
    <x v="249"/>
    <x v="249"/>
    <x v="249"/>
    <x v="249"/>
    <x v="249"/>
    <x v="249"/>
    <n v="66373.399999999994"/>
    <s v="Cuerpo"/>
    <s v="Maquillaje"/>
    <x v="1"/>
  </r>
  <r>
    <x v="250"/>
    <x v="27"/>
    <n v="1"/>
    <x v="25"/>
    <x v="1"/>
    <x v="0"/>
    <x v="0"/>
    <x v="0"/>
    <x v="250"/>
    <x v="250"/>
    <x v="250"/>
    <x v="250"/>
    <x v="250"/>
    <x v="250"/>
    <n v="57792"/>
    <s v="Skincare"/>
    <s v="Perfumería"/>
    <x v="1"/>
  </r>
  <r>
    <x v="251"/>
    <x v="43"/>
    <n v="1"/>
    <x v="31"/>
    <x v="2"/>
    <x v="0"/>
    <x v="0"/>
    <x v="1"/>
    <x v="251"/>
    <x v="251"/>
    <x v="251"/>
    <x v="251"/>
    <x v="251"/>
    <x v="251"/>
    <n v="52170.400000000001"/>
    <s v="Cuerpo"/>
    <s v="Skincare"/>
    <x v="1"/>
  </r>
  <r>
    <x v="252"/>
    <x v="32"/>
    <n v="1"/>
    <x v="14"/>
    <x v="2"/>
    <x v="1"/>
    <x v="1"/>
    <x v="1"/>
    <x v="252"/>
    <x v="252"/>
    <x v="252"/>
    <x v="252"/>
    <x v="252"/>
    <x v="252"/>
    <n v="53684"/>
    <s v="Maquillaje"/>
    <s v="Skincare"/>
    <x v="1"/>
  </r>
  <r>
    <x v="253"/>
    <x v="27"/>
    <n v="1"/>
    <x v="14"/>
    <x v="1"/>
    <x v="0"/>
    <x v="0"/>
    <x v="1"/>
    <x v="253"/>
    <x v="253"/>
    <x v="253"/>
    <x v="253"/>
    <x v="253"/>
    <x v="253"/>
    <n v="38066"/>
    <s v="Skincare"/>
    <s v="Perfumería"/>
    <x v="0"/>
  </r>
  <r>
    <x v="254"/>
    <x v="12"/>
    <n v="1"/>
    <x v="87"/>
    <x v="1"/>
    <x v="0"/>
    <x v="0"/>
    <x v="1"/>
    <x v="254"/>
    <x v="254"/>
    <x v="254"/>
    <x v="254"/>
    <x v="254"/>
    <x v="254"/>
    <n v="72109.8"/>
    <s v="Cabello"/>
    <s v="Perfumería"/>
    <x v="1"/>
  </r>
  <r>
    <x v="255"/>
    <x v="25"/>
    <n v="1"/>
    <x v="77"/>
    <x v="1"/>
    <x v="0"/>
    <x v="0"/>
    <x v="1"/>
    <x v="255"/>
    <x v="255"/>
    <x v="255"/>
    <x v="255"/>
    <x v="255"/>
    <x v="255"/>
    <n v="71394.8"/>
    <s v="Skincare"/>
    <s v="Maquillaje"/>
    <x v="1"/>
  </r>
  <r>
    <x v="256"/>
    <x v="18"/>
    <n v="1"/>
    <x v="57"/>
    <x v="1"/>
    <x v="0"/>
    <x v="0"/>
    <x v="0"/>
    <x v="256"/>
    <x v="256"/>
    <x v="256"/>
    <x v="256"/>
    <x v="256"/>
    <x v="256"/>
    <n v="67456.800000000003"/>
    <s v="Maquillaje"/>
    <s v="Cuerpo"/>
    <x v="1"/>
  </r>
  <r>
    <x v="257"/>
    <x v="45"/>
    <n v="1"/>
    <x v="88"/>
    <x v="1"/>
    <x v="0"/>
    <x v="0"/>
    <x v="1"/>
    <x v="257"/>
    <x v="257"/>
    <x v="257"/>
    <x v="257"/>
    <x v="257"/>
    <x v="257"/>
    <n v="40109.800000000003"/>
    <s v="Cuerpo"/>
    <s v="Perfumería"/>
    <x v="0"/>
  </r>
  <r>
    <x v="258"/>
    <x v="19"/>
    <n v="1"/>
    <x v="74"/>
    <x v="1"/>
    <x v="1"/>
    <x v="1"/>
    <x v="1"/>
    <x v="258"/>
    <x v="258"/>
    <x v="258"/>
    <x v="258"/>
    <x v="258"/>
    <x v="258"/>
    <n v="37353.199999999997"/>
    <s v="Maquillaje"/>
    <s v="Cuerpo"/>
    <x v="0"/>
  </r>
  <r>
    <x v="259"/>
    <x v="45"/>
    <n v="1"/>
    <x v="21"/>
    <x v="1"/>
    <x v="0"/>
    <x v="0"/>
    <x v="1"/>
    <x v="259"/>
    <x v="259"/>
    <x v="259"/>
    <x v="259"/>
    <x v="259"/>
    <x v="259"/>
    <n v="60188"/>
    <s v="Cuerpo"/>
    <s v="Skincare"/>
    <x v="1"/>
  </r>
  <r>
    <x v="260"/>
    <x v="37"/>
    <n v="1"/>
    <x v="33"/>
    <x v="1"/>
    <x v="1"/>
    <x v="1"/>
    <x v="0"/>
    <x v="260"/>
    <x v="260"/>
    <x v="260"/>
    <x v="260"/>
    <x v="260"/>
    <x v="260"/>
    <n v="59136.2"/>
    <s v="Maquillaje"/>
    <s v="Perfumería"/>
    <x v="1"/>
  </r>
  <r>
    <x v="261"/>
    <x v="0"/>
    <n v="1"/>
    <x v="46"/>
    <x v="2"/>
    <x v="0"/>
    <x v="0"/>
    <x v="0"/>
    <x v="261"/>
    <x v="261"/>
    <x v="261"/>
    <x v="261"/>
    <x v="261"/>
    <x v="261"/>
    <n v="40007.4"/>
    <s v="Perfumería"/>
    <s v="Cuerpo"/>
    <x v="0"/>
  </r>
  <r>
    <x v="262"/>
    <x v="1"/>
    <n v="1"/>
    <x v="57"/>
    <x v="2"/>
    <x v="0"/>
    <x v="0"/>
    <x v="1"/>
    <x v="262"/>
    <x v="262"/>
    <x v="262"/>
    <x v="262"/>
    <x v="262"/>
    <x v="262"/>
    <n v="57394.400000000001"/>
    <s v="Cuerpo"/>
    <s v="Perfumería"/>
    <x v="1"/>
  </r>
  <r>
    <x v="263"/>
    <x v="46"/>
    <n v="1"/>
    <x v="8"/>
    <x v="0"/>
    <x v="0"/>
    <x v="0"/>
    <x v="0"/>
    <x v="263"/>
    <x v="263"/>
    <x v="263"/>
    <x v="263"/>
    <x v="263"/>
    <x v="263"/>
    <n v="47584.4"/>
    <s v="Skincare"/>
    <s v="Maquillaje"/>
    <x v="0"/>
  </r>
  <r>
    <x v="264"/>
    <x v="14"/>
    <n v="1"/>
    <x v="31"/>
    <x v="1"/>
    <x v="0"/>
    <x v="0"/>
    <x v="1"/>
    <x v="264"/>
    <x v="264"/>
    <x v="264"/>
    <x v="264"/>
    <x v="264"/>
    <x v="264"/>
    <n v="61955.4"/>
    <s v="Cabello"/>
    <s v="Skincare"/>
    <x v="1"/>
  </r>
  <r>
    <x v="265"/>
    <x v="42"/>
    <n v="1"/>
    <x v="38"/>
    <x v="1"/>
    <x v="1"/>
    <x v="1"/>
    <x v="1"/>
    <x v="265"/>
    <x v="265"/>
    <x v="265"/>
    <x v="265"/>
    <x v="265"/>
    <x v="265"/>
    <n v="54992.800000000003"/>
    <s v="Perfumería"/>
    <s v="Cabello"/>
    <x v="1"/>
  </r>
  <r>
    <x v="266"/>
    <x v="43"/>
    <n v="1"/>
    <x v="9"/>
    <x v="0"/>
    <x v="1"/>
    <x v="1"/>
    <x v="0"/>
    <x v="266"/>
    <x v="266"/>
    <x v="266"/>
    <x v="266"/>
    <x v="266"/>
    <x v="266"/>
    <n v="23626.2"/>
    <s v="Perfumería"/>
    <s v="Skincare"/>
    <x v="0"/>
  </r>
  <r>
    <x v="267"/>
    <x v="36"/>
    <n v="1"/>
    <x v="77"/>
    <x v="1"/>
    <x v="0"/>
    <x v="0"/>
    <x v="1"/>
    <x v="267"/>
    <x v="267"/>
    <x v="267"/>
    <x v="267"/>
    <x v="267"/>
    <x v="267"/>
    <n v="53757"/>
    <s v="Cabello"/>
    <s v="Perfumería"/>
    <x v="1"/>
  </r>
  <r>
    <x v="268"/>
    <x v="49"/>
    <n v="1"/>
    <x v="64"/>
    <x v="0"/>
    <x v="1"/>
    <x v="1"/>
    <x v="1"/>
    <x v="268"/>
    <x v="268"/>
    <x v="268"/>
    <x v="268"/>
    <x v="268"/>
    <x v="268"/>
    <n v="27034.6"/>
    <s v="Cuerpo"/>
    <s v="Perfumería"/>
    <x v="0"/>
  </r>
  <r>
    <x v="269"/>
    <x v="10"/>
    <n v="1"/>
    <x v="25"/>
    <x v="0"/>
    <x v="1"/>
    <x v="1"/>
    <x v="1"/>
    <x v="269"/>
    <x v="269"/>
    <x v="269"/>
    <x v="269"/>
    <x v="269"/>
    <x v="269"/>
    <n v="51866.400000000001"/>
    <s v="Maquillaje"/>
    <s v="Skincare"/>
    <x v="1"/>
  </r>
  <r>
    <x v="270"/>
    <x v="23"/>
    <n v="1"/>
    <x v="84"/>
    <x v="3"/>
    <x v="0"/>
    <x v="0"/>
    <x v="1"/>
    <x v="270"/>
    <x v="270"/>
    <x v="270"/>
    <x v="270"/>
    <x v="270"/>
    <x v="270"/>
    <n v="46103"/>
    <s v="Perfumería"/>
    <s v="Maquillaje"/>
    <x v="0"/>
  </r>
  <r>
    <x v="271"/>
    <x v="28"/>
    <n v="1"/>
    <x v="13"/>
    <x v="1"/>
    <x v="1"/>
    <x v="1"/>
    <x v="1"/>
    <x v="271"/>
    <x v="271"/>
    <x v="271"/>
    <x v="271"/>
    <x v="271"/>
    <x v="271"/>
    <n v="52959.199999999997"/>
    <s v="Skincare"/>
    <s v="Maquillaje"/>
    <x v="1"/>
  </r>
  <r>
    <x v="272"/>
    <x v="37"/>
    <n v="1"/>
    <x v="25"/>
    <x v="1"/>
    <x v="1"/>
    <x v="1"/>
    <x v="1"/>
    <x v="272"/>
    <x v="272"/>
    <x v="272"/>
    <x v="272"/>
    <x v="272"/>
    <x v="272"/>
    <n v="52706.6"/>
    <s v="Perfumería"/>
    <s v="Cuerpo"/>
    <x v="1"/>
  </r>
  <r>
    <x v="273"/>
    <x v="28"/>
    <n v="1"/>
    <x v="55"/>
    <x v="1"/>
    <x v="1"/>
    <x v="1"/>
    <x v="0"/>
    <x v="273"/>
    <x v="273"/>
    <x v="273"/>
    <x v="273"/>
    <x v="273"/>
    <x v="273"/>
    <n v="63878.2"/>
    <s v="Cuerpo"/>
    <s v="Perfumería"/>
    <x v="1"/>
  </r>
  <r>
    <x v="274"/>
    <x v="31"/>
    <n v="1"/>
    <x v="44"/>
    <x v="0"/>
    <x v="0"/>
    <x v="0"/>
    <x v="0"/>
    <x v="274"/>
    <x v="274"/>
    <x v="274"/>
    <x v="274"/>
    <x v="274"/>
    <x v="274"/>
    <n v="63624.2"/>
    <s v="Maquillaje"/>
    <s v="Perfumería"/>
    <x v="1"/>
  </r>
  <r>
    <x v="275"/>
    <x v="35"/>
    <n v="1"/>
    <x v="30"/>
    <x v="1"/>
    <x v="1"/>
    <x v="1"/>
    <x v="0"/>
    <x v="275"/>
    <x v="275"/>
    <x v="275"/>
    <x v="275"/>
    <x v="275"/>
    <x v="275"/>
    <n v="44485.2"/>
    <s v="Perfumería"/>
    <s v="Maquillaje"/>
    <x v="0"/>
  </r>
  <r>
    <x v="276"/>
    <x v="33"/>
    <n v="1"/>
    <x v="21"/>
    <x v="1"/>
    <x v="0"/>
    <x v="0"/>
    <x v="0"/>
    <x v="276"/>
    <x v="276"/>
    <x v="276"/>
    <x v="276"/>
    <x v="276"/>
    <x v="276"/>
    <n v="43309.4"/>
    <s v="Maquillaje"/>
    <s v="Perfumería"/>
    <x v="0"/>
  </r>
  <r>
    <x v="277"/>
    <x v="31"/>
    <n v="1"/>
    <x v="25"/>
    <x v="0"/>
    <x v="0"/>
    <x v="0"/>
    <x v="0"/>
    <x v="277"/>
    <x v="277"/>
    <x v="277"/>
    <x v="277"/>
    <x v="277"/>
    <x v="277"/>
    <n v="70257.399999999994"/>
    <s v="Cabello"/>
    <s v="Skincare"/>
    <x v="1"/>
  </r>
  <r>
    <x v="278"/>
    <x v="33"/>
    <n v="1"/>
    <x v="65"/>
    <x v="1"/>
    <x v="0"/>
    <x v="0"/>
    <x v="1"/>
    <x v="278"/>
    <x v="278"/>
    <x v="278"/>
    <x v="278"/>
    <x v="278"/>
    <x v="278"/>
    <n v="64546"/>
    <s v="Cuerpo"/>
    <s v="Cabello"/>
    <x v="1"/>
  </r>
  <r>
    <x v="279"/>
    <x v="5"/>
    <n v="1"/>
    <x v="89"/>
    <x v="0"/>
    <x v="0"/>
    <x v="0"/>
    <x v="0"/>
    <x v="279"/>
    <x v="279"/>
    <x v="279"/>
    <x v="279"/>
    <x v="279"/>
    <x v="279"/>
    <n v="53750.2"/>
    <s v="Cabello"/>
    <s v="Skincare"/>
    <x v="1"/>
  </r>
  <r>
    <x v="280"/>
    <x v="10"/>
    <n v="1"/>
    <x v="49"/>
    <x v="1"/>
    <x v="0"/>
    <x v="0"/>
    <x v="0"/>
    <x v="280"/>
    <x v="280"/>
    <x v="280"/>
    <x v="280"/>
    <x v="280"/>
    <x v="280"/>
    <n v="57671.199999999997"/>
    <s v="Maquillaje"/>
    <s v="Cabello"/>
    <x v="1"/>
  </r>
  <r>
    <x v="281"/>
    <x v="40"/>
    <n v="1"/>
    <x v="33"/>
    <x v="2"/>
    <x v="0"/>
    <x v="0"/>
    <x v="0"/>
    <x v="281"/>
    <x v="281"/>
    <x v="281"/>
    <x v="281"/>
    <x v="281"/>
    <x v="281"/>
    <n v="39985.599999999999"/>
    <s v="Cuerpo"/>
    <s v="Maquillaje"/>
    <x v="0"/>
  </r>
  <r>
    <x v="282"/>
    <x v="13"/>
    <n v="1"/>
    <x v="77"/>
    <x v="0"/>
    <x v="0"/>
    <x v="0"/>
    <x v="0"/>
    <x v="282"/>
    <x v="282"/>
    <x v="282"/>
    <x v="282"/>
    <x v="282"/>
    <x v="282"/>
    <n v="51698.8"/>
    <s v="Skincare"/>
    <s v="Maquillaje"/>
    <x v="1"/>
  </r>
  <r>
    <x v="283"/>
    <x v="40"/>
    <n v="1"/>
    <x v="65"/>
    <x v="2"/>
    <x v="1"/>
    <x v="1"/>
    <x v="1"/>
    <x v="283"/>
    <x v="283"/>
    <x v="283"/>
    <x v="283"/>
    <x v="283"/>
    <x v="283"/>
    <n v="51775.8"/>
    <s v="Skincare"/>
    <s v="Perfumería"/>
    <x v="1"/>
  </r>
  <r>
    <x v="284"/>
    <x v="47"/>
    <n v="1"/>
    <x v="12"/>
    <x v="2"/>
    <x v="0"/>
    <x v="0"/>
    <x v="1"/>
    <x v="284"/>
    <x v="284"/>
    <x v="284"/>
    <x v="284"/>
    <x v="284"/>
    <x v="284"/>
    <n v="53379.199999999997"/>
    <s v="Perfumería"/>
    <s v="Maquillaje"/>
    <x v="1"/>
  </r>
  <r>
    <x v="285"/>
    <x v="23"/>
    <n v="1"/>
    <x v="73"/>
    <x v="0"/>
    <x v="1"/>
    <x v="1"/>
    <x v="0"/>
    <x v="285"/>
    <x v="285"/>
    <x v="285"/>
    <x v="285"/>
    <x v="285"/>
    <x v="285"/>
    <n v="59469.8"/>
    <s v="Maquillaje"/>
    <s v="Cuerpo"/>
    <x v="1"/>
  </r>
  <r>
    <x v="286"/>
    <x v="45"/>
    <n v="1"/>
    <x v="69"/>
    <x v="2"/>
    <x v="0"/>
    <x v="0"/>
    <x v="0"/>
    <x v="286"/>
    <x v="286"/>
    <x v="286"/>
    <x v="286"/>
    <x v="286"/>
    <x v="286"/>
    <n v="58302"/>
    <s v="Perfumería"/>
    <s v="Cuerpo"/>
    <x v="1"/>
  </r>
  <r>
    <x v="287"/>
    <x v="16"/>
    <n v="1"/>
    <x v="50"/>
    <x v="1"/>
    <x v="1"/>
    <x v="1"/>
    <x v="1"/>
    <x v="287"/>
    <x v="287"/>
    <x v="287"/>
    <x v="287"/>
    <x v="287"/>
    <x v="287"/>
    <n v="59140.4"/>
    <s v="Cuerpo"/>
    <s v="Cabello"/>
    <x v="1"/>
  </r>
  <r>
    <x v="288"/>
    <x v="3"/>
    <n v="1"/>
    <x v="18"/>
    <x v="0"/>
    <x v="0"/>
    <x v="0"/>
    <x v="1"/>
    <x v="288"/>
    <x v="288"/>
    <x v="288"/>
    <x v="288"/>
    <x v="288"/>
    <x v="288"/>
    <n v="41327.800000000003"/>
    <s v="Cabello"/>
    <s v="Maquillaje"/>
    <x v="0"/>
  </r>
  <r>
    <x v="289"/>
    <x v="41"/>
    <n v="1"/>
    <x v="1"/>
    <x v="1"/>
    <x v="1"/>
    <x v="1"/>
    <x v="0"/>
    <x v="289"/>
    <x v="289"/>
    <x v="289"/>
    <x v="289"/>
    <x v="289"/>
    <x v="289"/>
    <n v="39876.6"/>
    <s v="Perfumería"/>
    <s v="Cabello"/>
    <x v="0"/>
  </r>
  <r>
    <x v="290"/>
    <x v="32"/>
    <n v="1"/>
    <x v="56"/>
    <x v="2"/>
    <x v="1"/>
    <x v="1"/>
    <x v="1"/>
    <x v="290"/>
    <x v="290"/>
    <x v="290"/>
    <x v="290"/>
    <x v="290"/>
    <x v="290"/>
    <n v="48730.2"/>
    <s v="Maquillaje"/>
    <s v="Skincare"/>
    <x v="0"/>
  </r>
  <r>
    <x v="291"/>
    <x v="7"/>
    <n v="1"/>
    <x v="72"/>
    <x v="1"/>
    <x v="0"/>
    <x v="0"/>
    <x v="0"/>
    <x v="291"/>
    <x v="291"/>
    <x v="291"/>
    <x v="291"/>
    <x v="291"/>
    <x v="291"/>
    <n v="50240.6"/>
    <s v="Skincare"/>
    <s v="Cuerpo"/>
    <x v="1"/>
  </r>
  <r>
    <x v="292"/>
    <x v="34"/>
    <n v="1"/>
    <x v="45"/>
    <x v="1"/>
    <x v="1"/>
    <x v="1"/>
    <x v="1"/>
    <x v="292"/>
    <x v="292"/>
    <x v="292"/>
    <x v="292"/>
    <x v="292"/>
    <x v="292"/>
    <n v="48835.6"/>
    <s v="Maquillaje"/>
    <s v="Cabello"/>
    <x v="0"/>
  </r>
  <r>
    <x v="293"/>
    <x v="20"/>
    <n v="1"/>
    <x v="84"/>
    <x v="1"/>
    <x v="0"/>
    <x v="0"/>
    <x v="1"/>
    <x v="293"/>
    <x v="293"/>
    <x v="293"/>
    <x v="293"/>
    <x v="293"/>
    <x v="293"/>
    <n v="69849.399999999994"/>
    <s v="Maquillaje"/>
    <s v="Perfumería"/>
    <x v="1"/>
  </r>
  <r>
    <x v="294"/>
    <x v="49"/>
    <n v="1"/>
    <x v="89"/>
    <x v="1"/>
    <x v="1"/>
    <x v="1"/>
    <x v="0"/>
    <x v="294"/>
    <x v="294"/>
    <x v="294"/>
    <x v="294"/>
    <x v="294"/>
    <x v="294"/>
    <n v="34105.199999999997"/>
    <s v="Perfumería"/>
    <s v="Skincare"/>
    <x v="0"/>
  </r>
  <r>
    <x v="295"/>
    <x v="49"/>
    <n v="1"/>
    <x v="90"/>
    <x v="0"/>
    <x v="0"/>
    <x v="0"/>
    <x v="1"/>
    <x v="295"/>
    <x v="295"/>
    <x v="295"/>
    <x v="295"/>
    <x v="295"/>
    <x v="295"/>
    <n v="46874.8"/>
    <s v="Maquillaje"/>
    <s v="Cuerpo"/>
    <x v="0"/>
  </r>
  <r>
    <x v="296"/>
    <x v="11"/>
    <n v="1"/>
    <x v="73"/>
    <x v="2"/>
    <x v="0"/>
    <x v="0"/>
    <x v="0"/>
    <x v="296"/>
    <x v="296"/>
    <x v="296"/>
    <x v="296"/>
    <x v="296"/>
    <x v="296"/>
    <n v="23221.8"/>
    <s v="Cuerpo"/>
    <s v="Perfumería"/>
    <x v="0"/>
  </r>
  <r>
    <x v="297"/>
    <x v="16"/>
    <n v="1"/>
    <x v="69"/>
    <x v="0"/>
    <x v="0"/>
    <x v="0"/>
    <x v="1"/>
    <x v="297"/>
    <x v="297"/>
    <x v="297"/>
    <x v="297"/>
    <x v="297"/>
    <x v="297"/>
    <n v="53394.400000000001"/>
    <s v="Perfumería"/>
    <s v="Maquillaje"/>
    <x v="1"/>
  </r>
  <r>
    <x v="298"/>
    <x v="21"/>
    <n v="1"/>
    <x v="13"/>
    <x v="1"/>
    <x v="0"/>
    <x v="0"/>
    <x v="1"/>
    <x v="298"/>
    <x v="298"/>
    <x v="298"/>
    <x v="298"/>
    <x v="298"/>
    <x v="298"/>
    <n v="46308.2"/>
    <s v="Skincare"/>
    <s v="Maquillaje"/>
    <x v="0"/>
  </r>
  <r>
    <x v="299"/>
    <x v="10"/>
    <n v="1"/>
    <x v="22"/>
    <x v="1"/>
    <x v="0"/>
    <x v="0"/>
    <x v="1"/>
    <x v="299"/>
    <x v="299"/>
    <x v="299"/>
    <x v="299"/>
    <x v="299"/>
    <x v="299"/>
    <n v="78060.2"/>
    <s v="Skincare"/>
    <s v="Maquillaje"/>
    <x v="1"/>
  </r>
  <r>
    <x v="300"/>
    <x v="1"/>
    <n v="1"/>
    <x v="25"/>
    <x v="3"/>
    <x v="1"/>
    <x v="1"/>
    <x v="0"/>
    <x v="300"/>
    <x v="300"/>
    <x v="300"/>
    <x v="300"/>
    <x v="300"/>
    <x v="300"/>
    <n v="22330.6"/>
    <s v="Perfumería"/>
    <s v="Skincare"/>
    <x v="0"/>
  </r>
  <r>
    <x v="301"/>
    <x v="43"/>
    <n v="1"/>
    <x v="45"/>
    <x v="2"/>
    <x v="1"/>
    <x v="1"/>
    <x v="0"/>
    <x v="301"/>
    <x v="301"/>
    <x v="301"/>
    <x v="301"/>
    <x v="301"/>
    <x v="301"/>
    <n v="51850"/>
    <s v="Cabello"/>
    <s v="Maquillaje"/>
    <x v="1"/>
  </r>
  <r>
    <x v="302"/>
    <x v="3"/>
    <n v="1"/>
    <x v="12"/>
    <x v="1"/>
    <x v="0"/>
    <x v="0"/>
    <x v="1"/>
    <x v="302"/>
    <x v="302"/>
    <x v="302"/>
    <x v="302"/>
    <x v="302"/>
    <x v="302"/>
    <n v="37463.800000000003"/>
    <s v="Perfumería"/>
    <s v="Maquillaje"/>
    <x v="0"/>
  </r>
  <r>
    <x v="303"/>
    <x v="38"/>
    <n v="1"/>
    <x v="91"/>
    <x v="1"/>
    <x v="1"/>
    <x v="1"/>
    <x v="1"/>
    <x v="303"/>
    <x v="303"/>
    <x v="303"/>
    <x v="303"/>
    <x v="303"/>
    <x v="303"/>
    <n v="38456.6"/>
    <s v="Maquillaje"/>
    <s v="Cabello"/>
    <x v="0"/>
  </r>
  <r>
    <x v="304"/>
    <x v="34"/>
    <n v="1"/>
    <x v="52"/>
    <x v="1"/>
    <x v="1"/>
    <x v="1"/>
    <x v="1"/>
    <x v="304"/>
    <x v="304"/>
    <x v="304"/>
    <x v="304"/>
    <x v="304"/>
    <x v="304"/>
    <n v="67511.199999999997"/>
    <s v="Maquillaje"/>
    <s v="Perfumería"/>
    <x v="1"/>
  </r>
  <r>
    <x v="305"/>
    <x v="10"/>
    <n v="1"/>
    <x v="9"/>
    <x v="3"/>
    <x v="0"/>
    <x v="0"/>
    <x v="0"/>
    <x v="305"/>
    <x v="305"/>
    <x v="305"/>
    <x v="305"/>
    <x v="305"/>
    <x v="305"/>
    <n v="64509.2"/>
    <s v="Cabello"/>
    <s v="Cuerpo"/>
    <x v="1"/>
  </r>
  <r>
    <x v="306"/>
    <x v="38"/>
    <n v="1"/>
    <x v="31"/>
    <x v="2"/>
    <x v="0"/>
    <x v="0"/>
    <x v="0"/>
    <x v="306"/>
    <x v="306"/>
    <x v="306"/>
    <x v="306"/>
    <x v="306"/>
    <x v="306"/>
    <n v="71545.8"/>
    <s v="Cuerpo"/>
    <s v="Skincare"/>
    <x v="1"/>
  </r>
  <r>
    <x v="307"/>
    <x v="11"/>
    <n v="1"/>
    <x v="25"/>
    <x v="1"/>
    <x v="0"/>
    <x v="0"/>
    <x v="1"/>
    <x v="307"/>
    <x v="307"/>
    <x v="307"/>
    <x v="307"/>
    <x v="307"/>
    <x v="307"/>
    <n v="53073.4"/>
    <s v="Cuerpo"/>
    <s v="Perfumería"/>
    <x v="1"/>
  </r>
  <r>
    <x v="308"/>
    <x v="22"/>
    <n v="1"/>
    <x v="74"/>
    <x v="2"/>
    <x v="0"/>
    <x v="0"/>
    <x v="0"/>
    <x v="308"/>
    <x v="308"/>
    <x v="308"/>
    <x v="308"/>
    <x v="308"/>
    <x v="308"/>
    <n v="37365.4"/>
    <s v="Cuerpo"/>
    <s v="Perfumería"/>
    <x v="0"/>
  </r>
  <r>
    <x v="309"/>
    <x v="40"/>
    <n v="1"/>
    <x v="40"/>
    <x v="1"/>
    <x v="1"/>
    <x v="1"/>
    <x v="0"/>
    <x v="309"/>
    <x v="309"/>
    <x v="309"/>
    <x v="309"/>
    <x v="309"/>
    <x v="309"/>
    <n v="49649.599999999999"/>
    <s v="Cuerpo"/>
    <s v="Cabello"/>
    <x v="0"/>
  </r>
  <r>
    <x v="310"/>
    <x v="28"/>
    <n v="1"/>
    <x v="26"/>
    <x v="2"/>
    <x v="1"/>
    <x v="1"/>
    <x v="1"/>
    <x v="310"/>
    <x v="310"/>
    <x v="197"/>
    <x v="310"/>
    <x v="310"/>
    <x v="310"/>
    <n v="29779.200000000001"/>
    <s v="Perfumería"/>
    <s v="Cabello"/>
    <x v="0"/>
  </r>
  <r>
    <x v="311"/>
    <x v="44"/>
    <n v="1"/>
    <x v="2"/>
    <x v="1"/>
    <x v="0"/>
    <x v="0"/>
    <x v="0"/>
    <x v="311"/>
    <x v="311"/>
    <x v="310"/>
    <x v="311"/>
    <x v="311"/>
    <x v="311"/>
    <n v="63735.199999999997"/>
    <s v="Skincare"/>
    <s v="Cuerpo"/>
    <x v="1"/>
  </r>
  <r>
    <x v="312"/>
    <x v="2"/>
    <n v="1"/>
    <x v="23"/>
    <x v="1"/>
    <x v="1"/>
    <x v="1"/>
    <x v="0"/>
    <x v="312"/>
    <x v="312"/>
    <x v="311"/>
    <x v="312"/>
    <x v="312"/>
    <x v="312"/>
    <n v="71488.2"/>
    <s v="Cabello"/>
    <s v="Skincare"/>
    <x v="1"/>
  </r>
  <r>
    <x v="313"/>
    <x v="31"/>
    <n v="1"/>
    <x v="92"/>
    <x v="1"/>
    <x v="0"/>
    <x v="0"/>
    <x v="1"/>
    <x v="313"/>
    <x v="313"/>
    <x v="312"/>
    <x v="313"/>
    <x v="313"/>
    <x v="313"/>
    <n v="63467.199999999997"/>
    <s v="Maquillaje"/>
    <s v="Cabello"/>
    <x v="1"/>
  </r>
  <r>
    <x v="314"/>
    <x v="34"/>
    <n v="1"/>
    <x v="75"/>
    <x v="3"/>
    <x v="0"/>
    <x v="0"/>
    <x v="0"/>
    <x v="314"/>
    <x v="314"/>
    <x v="313"/>
    <x v="314"/>
    <x v="314"/>
    <x v="314"/>
    <n v="49351.199999999997"/>
    <s v="Cuerpo"/>
    <s v="Skincare"/>
    <x v="0"/>
  </r>
  <r>
    <x v="315"/>
    <x v="8"/>
    <n v="1"/>
    <x v="47"/>
    <x v="3"/>
    <x v="0"/>
    <x v="0"/>
    <x v="1"/>
    <x v="315"/>
    <x v="315"/>
    <x v="314"/>
    <x v="315"/>
    <x v="315"/>
    <x v="315"/>
    <n v="41144.800000000003"/>
    <s v="Cuerpo"/>
    <s v="Skincare"/>
    <x v="0"/>
  </r>
  <r>
    <x v="316"/>
    <x v="40"/>
    <n v="1"/>
    <x v="63"/>
    <x v="1"/>
    <x v="1"/>
    <x v="1"/>
    <x v="1"/>
    <x v="316"/>
    <x v="316"/>
    <x v="315"/>
    <x v="316"/>
    <x v="316"/>
    <x v="316"/>
    <n v="44466.400000000001"/>
    <s v="Perfumería"/>
    <s v="Cabello"/>
    <x v="0"/>
  </r>
  <r>
    <x v="317"/>
    <x v="43"/>
    <n v="1"/>
    <x v="88"/>
    <x v="1"/>
    <x v="0"/>
    <x v="0"/>
    <x v="1"/>
    <x v="317"/>
    <x v="317"/>
    <x v="316"/>
    <x v="317"/>
    <x v="317"/>
    <x v="317"/>
    <n v="42272.4"/>
    <s v="Skincare"/>
    <s v="Cabello"/>
    <x v="0"/>
  </r>
  <r>
    <x v="318"/>
    <x v="17"/>
    <n v="1"/>
    <x v="9"/>
    <x v="3"/>
    <x v="1"/>
    <x v="1"/>
    <x v="1"/>
    <x v="318"/>
    <x v="318"/>
    <x v="317"/>
    <x v="318"/>
    <x v="318"/>
    <x v="318"/>
    <n v="45513.2"/>
    <s v="Cabello"/>
    <s v="Cuerpo"/>
    <x v="0"/>
  </r>
  <r>
    <x v="319"/>
    <x v="11"/>
    <n v="1"/>
    <x v="76"/>
    <x v="2"/>
    <x v="0"/>
    <x v="0"/>
    <x v="1"/>
    <x v="319"/>
    <x v="319"/>
    <x v="318"/>
    <x v="319"/>
    <x v="319"/>
    <x v="319"/>
    <n v="32772.199999999997"/>
    <s v="Cuerpo"/>
    <s v="Perfumería"/>
    <x v="0"/>
  </r>
  <r>
    <x v="320"/>
    <x v="43"/>
    <n v="1"/>
    <x v="74"/>
    <x v="1"/>
    <x v="0"/>
    <x v="0"/>
    <x v="0"/>
    <x v="320"/>
    <x v="320"/>
    <x v="319"/>
    <x v="320"/>
    <x v="320"/>
    <x v="320"/>
    <n v="59371.199999999997"/>
    <s v="Skincare"/>
    <s v="Perfumería"/>
    <x v="1"/>
  </r>
  <r>
    <x v="321"/>
    <x v="13"/>
    <n v="1"/>
    <x v="72"/>
    <x v="3"/>
    <x v="0"/>
    <x v="0"/>
    <x v="0"/>
    <x v="321"/>
    <x v="321"/>
    <x v="320"/>
    <x v="321"/>
    <x v="321"/>
    <x v="321"/>
    <n v="50511.199999999997"/>
    <s v="Cabello"/>
    <s v="Maquillaje"/>
    <x v="1"/>
  </r>
  <r>
    <x v="322"/>
    <x v="17"/>
    <n v="1"/>
    <x v="13"/>
    <x v="3"/>
    <x v="1"/>
    <x v="1"/>
    <x v="1"/>
    <x v="322"/>
    <x v="322"/>
    <x v="321"/>
    <x v="322"/>
    <x v="322"/>
    <x v="322"/>
    <n v="59122.8"/>
    <s v="Skincare"/>
    <s v="Perfumería"/>
    <x v="1"/>
  </r>
  <r>
    <x v="323"/>
    <x v="6"/>
    <n v="1"/>
    <x v="36"/>
    <x v="3"/>
    <x v="1"/>
    <x v="1"/>
    <x v="0"/>
    <x v="323"/>
    <x v="323"/>
    <x v="322"/>
    <x v="323"/>
    <x v="323"/>
    <x v="323"/>
    <n v="27428.6"/>
    <s v="Maquillaje"/>
    <s v="Cabello"/>
    <x v="0"/>
  </r>
  <r>
    <x v="324"/>
    <x v="35"/>
    <n v="1"/>
    <x v="54"/>
    <x v="1"/>
    <x v="0"/>
    <x v="0"/>
    <x v="0"/>
    <x v="324"/>
    <x v="324"/>
    <x v="323"/>
    <x v="324"/>
    <x v="324"/>
    <x v="324"/>
    <n v="61475.6"/>
    <s v="Cuerpo"/>
    <s v="Perfumería"/>
    <x v="1"/>
  </r>
  <r>
    <x v="325"/>
    <x v="45"/>
    <n v="1"/>
    <x v="14"/>
    <x v="0"/>
    <x v="0"/>
    <x v="0"/>
    <x v="1"/>
    <x v="325"/>
    <x v="325"/>
    <x v="324"/>
    <x v="325"/>
    <x v="325"/>
    <x v="325"/>
    <n v="36274"/>
    <s v="Maquillaje"/>
    <s v="Perfumería"/>
    <x v="0"/>
  </r>
  <r>
    <x v="326"/>
    <x v="17"/>
    <n v="1"/>
    <x v="87"/>
    <x v="0"/>
    <x v="0"/>
    <x v="0"/>
    <x v="0"/>
    <x v="326"/>
    <x v="326"/>
    <x v="325"/>
    <x v="326"/>
    <x v="326"/>
    <x v="326"/>
    <n v="63063.6"/>
    <s v="Maquillaje"/>
    <s v="Perfumería"/>
    <x v="1"/>
  </r>
  <r>
    <x v="327"/>
    <x v="13"/>
    <n v="1"/>
    <x v="73"/>
    <x v="3"/>
    <x v="1"/>
    <x v="1"/>
    <x v="1"/>
    <x v="327"/>
    <x v="327"/>
    <x v="326"/>
    <x v="327"/>
    <x v="327"/>
    <x v="327"/>
    <n v="22993.4"/>
    <s v="Maquillaje"/>
    <s v="Perfumería"/>
    <x v="0"/>
  </r>
  <r>
    <x v="328"/>
    <x v="40"/>
    <n v="1"/>
    <x v="63"/>
    <x v="2"/>
    <x v="0"/>
    <x v="0"/>
    <x v="1"/>
    <x v="328"/>
    <x v="328"/>
    <x v="327"/>
    <x v="328"/>
    <x v="328"/>
    <x v="328"/>
    <n v="49074.400000000001"/>
    <s v="Perfumería"/>
    <s v="Skincare"/>
    <x v="0"/>
  </r>
  <r>
    <x v="329"/>
    <x v="29"/>
    <n v="1"/>
    <x v="40"/>
    <x v="1"/>
    <x v="1"/>
    <x v="1"/>
    <x v="1"/>
    <x v="329"/>
    <x v="329"/>
    <x v="328"/>
    <x v="329"/>
    <x v="329"/>
    <x v="329"/>
    <n v="32711"/>
    <s v="Skincare"/>
    <s v="Cuerpo"/>
    <x v="0"/>
  </r>
  <r>
    <x v="330"/>
    <x v="40"/>
    <n v="1"/>
    <x v="77"/>
    <x v="2"/>
    <x v="0"/>
    <x v="0"/>
    <x v="1"/>
    <x v="330"/>
    <x v="330"/>
    <x v="329"/>
    <x v="330"/>
    <x v="330"/>
    <x v="330"/>
    <n v="48391.4"/>
    <s v="Skincare"/>
    <s v="Cabello"/>
    <x v="0"/>
  </r>
  <r>
    <x v="331"/>
    <x v="38"/>
    <n v="1"/>
    <x v="25"/>
    <x v="1"/>
    <x v="1"/>
    <x v="1"/>
    <x v="1"/>
    <x v="331"/>
    <x v="331"/>
    <x v="330"/>
    <x v="331"/>
    <x v="331"/>
    <x v="331"/>
    <n v="30525"/>
    <s v="Skincare"/>
    <s v="Perfumería"/>
    <x v="0"/>
  </r>
  <r>
    <x v="332"/>
    <x v="17"/>
    <n v="1"/>
    <x v="76"/>
    <x v="0"/>
    <x v="1"/>
    <x v="1"/>
    <x v="0"/>
    <x v="332"/>
    <x v="332"/>
    <x v="331"/>
    <x v="332"/>
    <x v="332"/>
    <x v="332"/>
    <n v="47125.4"/>
    <s v="Perfumería"/>
    <s v="Skincare"/>
    <x v="0"/>
  </r>
  <r>
    <x v="333"/>
    <x v="5"/>
    <n v="1"/>
    <x v="1"/>
    <x v="1"/>
    <x v="1"/>
    <x v="1"/>
    <x v="0"/>
    <x v="333"/>
    <x v="333"/>
    <x v="332"/>
    <x v="333"/>
    <x v="333"/>
    <x v="333"/>
    <n v="27533.4"/>
    <s v="Maquillaje"/>
    <s v="Skincare"/>
    <x v="0"/>
  </r>
  <r>
    <x v="334"/>
    <x v="32"/>
    <n v="1"/>
    <x v="9"/>
    <x v="2"/>
    <x v="1"/>
    <x v="1"/>
    <x v="1"/>
    <x v="334"/>
    <x v="334"/>
    <x v="333"/>
    <x v="334"/>
    <x v="334"/>
    <x v="334"/>
    <n v="48800.800000000003"/>
    <s v="Perfumería"/>
    <s v="Skincare"/>
    <x v="0"/>
  </r>
  <r>
    <x v="335"/>
    <x v="4"/>
    <n v="1"/>
    <x v="27"/>
    <x v="2"/>
    <x v="0"/>
    <x v="0"/>
    <x v="0"/>
    <x v="335"/>
    <x v="335"/>
    <x v="334"/>
    <x v="335"/>
    <x v="335"/>
    <x v="335"/>
    <n v="25575.8"/>
    <s v="Cabello"/>
    <s v="Maquillaje"/>
    <x v="0"/>
  </r>
  <r>
    <x v="336"/>
    <x v="12"/>
    <n v="1"/>
    <x v="23"/>
    <x v="3"/>
    <x v="0"/>
    <x v="0"/>
    <x v="0"/>
    <x v="336"/>
    <x v="336"/>
    <x v="335"/>
    <x v="336"/>
    <x v="336"/>
    <x v="336"/>
    <n v="55533.599999999999"/>
    <s v="Perfumería"/>
    <s v="Skincare"/>
    <x v="1"/>
  </r>
  <r>
    <x v="337"/>
    <x v="11"/>
    <n v="1"/>
    <x v="45"/>
    <x v="0"/>
    <x v="1"/>
    <x v="1"/>
    <x v="0"/>
    <x v="337"/>
    <x v="337"/>
    <x v="336"/>
    <x v="337"/>
    <x v="337"/>
    <x v="337"/>
    <n v="76934.399999999994"/>
    <s v="Cabello"/>
    <s v="Maquillaje"/>
    <x v="1"/>
  </r>
  <r>
    <x v="338"/>
    <x v="42"/>
    <n v="1"/>
    <x v="35"/>
    <x v="1"/>
    <x v="0"/>
    <x v="0"/>
    <x v="1"/>
    <x v="338"/>
    <x v="338"/>
    <x v="337"/>
    <x v="338"/>
    <x v="338"/>
    <x v="338"/>
    <n v="39295"/>
    <s v="Perfumería"/>
    <s v="Cabello"/>
    <x v="0"/>
  </r>
  <r>
    <x v="339"/>
    <x v="9"/>
    <n v="1"/>
    <x v="68"/>
    <x v="1"/>
    <x v="1"/>
    <x v="1"/>
    <x v="1"/>
    <x v="339"/>
    <x v="339"/>
    <x v="338"/>
    <x v="339"/>
    <x v="339"/>
    <x v="339"/>
    <n v="73139"/>
    <s v="Skincare"/>
    <s v="Perfumería"/>
    <x v="1"/>
  </r>
  <r>
    <x v="340"/>
    <x v="36"/>
    <n v="1"/>
    <x v="4"/>
    <x v="0"/>
    <x v="0"/>
    <x v="0"/>
    <x v="0"/>
    <x v="340"/>
    <x v="340"/>
    <x v="339"/>
    <x v="340"/>
    <x v="340"/>
    <x v="340"/>
    <n v="65279"/>
    <s v="Cabello"/>
    <s v="Skincare"/>
    <x v="1"/>
  </r>
  <r>
    <x v="341"/>
    <x v="49"/>
    <n v="1"/>
    <x v="44"/>
    <x v="1"/>
    <x v="0"/>
    <x v="0"/>
    <x v="1"/>
    <x v="341"/>
    <x v="341"/>
    <x v="340"/>
    <x v="341"/>
    <x v="341"/>
    <x v="341"/>
    <n v="21992.799999999999"/>
    <s v="Cabello"/>
    <s v="Skincare"/>
    <x v="0"/>
  </r>
  <r>
    <x v="342"/>
    <x v="14"/>
    <n v="1"/>
    <x v="5"/>
    <x v="1"/>
    <x v="1"/>
    <x v="1"/>
    <x v="0"/>
    <x v="342"/>
    <x v="342"/>
    <x v="341"/>
    <x v="342"/>
    <x v="342"/>
    <x v="342"/>
    <n v="63599.6"/>
    <s v="Cabello"/>
    <s v="Maquillaje"/>
    <x v="1"/>
  </r>
  <r>
    <x v="343"/>
    <x v="22"/>
    <n v="1"/>
    <x v="93"/>
    <x v="2"/>
    <x v="0"/>
    <x v="0"/>
    <x v="1"/>
    <x v="343"/>
    <x v="343"/>
    <x v="342"/>
    <x v="343"/>
    <x v="343"/>
    <x v="343"/>
    <n v="35933.599999999999"/>
    <s v="Cuerpo"/>
    <s v="Perfumería"/>
    <x v="0"/>
  </r>
  <r>
    <x v="344"/>
    <x v="27"/>
    <n v="1"/>
    <x v="64"/>
    <x v="1"/>
    <x v="1"/>
    <x v="1"/>
    <x v="1"/>
    <x v="344"/>
    <x v="344"/>
    <x v="343"/>
    <x v="344"/>
    <x v="344"/>
    <x v="344"/>
    <n v="57743.6"/>
    <s v="Perfumería"/>
    <s v="Cabello"/>
    <x v="1"/>
  </r>
  <r>
    <x v="345"/>
    <x v="17"/>
    <n v="1"/>
    <x v="8"/>
    <x v="3"/>
    <x v="1"/>
    <x v="1"/>
    <x v="0"/>
    <x v="345"/>
    <x v="345"/>
    <x v="344"/>
    <x v="345"/>
    <x v="345"/>
    <x v="345"/>
    <n v="21749.200000000001"/>
    <s v="Maquillaje"/>
    <s v="Cabello"/>
    <x v="0"/>
  </r>
  <r>
    <x v="346"/>
    <x v="46"/>
    <n v="1"/>
    <x v="16"/>
    <x v="0"/>
    <x v="1"/>
    <x v="1"/>
    <x v="1"/>
    <x v="346"/>
    <x v="346"/>
    <x v="345"/>
    <x v="346"/>
    <x v="346"/>
    <x v="346"/>
    <n v="43489.2"/>
    <s v="Cuerpo"/>
    <s v="Perfumería"/>
    <x v="0"/>
  </r>
  <r>
    <x v="347"/>
    <x v="8"/>
    <n v="1"/>
    <x v="63"/>
    <x v="0"/>
    <x v="0"/>
    <x v="0"/>
    <x v="1"/>
    <x v="347"/>
    <x v="347"/>
    <x v="346"/>
    <x v="347"/>
    <x v="347"/>
    <x v="347"/>
    <n v="59667.4"/>
    <s v="Cabello"/>
    <s v="Maquillaje"/>
    <x v="1"/>
  </r>
  <r>
    <x v="348"/>
    <x v="6"/>
    <n v="1"/>
    <x v="41"/>
    <x v="1"/>
    <x v="1"/>
    <x v="1"/>
    <x v="0"/>
    <x v="348"/>
    <x v="348"/>
    <x v="347"/>
    <x v="348"/>
    <x v="348"/>
    <x v="348"/>
    <n v="40578.199999999997"/>
    <s v="Cuerpo"/>
    <s v="Skincare"/>
    <x v="0"/>
  </r>
  <r>
    <x v="349"/>
    <x v="48"/>
    <n v="1"/>
    <x v="4"/>
    <x v="1"/>
    <x v="0"/>
    <x v="0"/>
    <x v="1"/>
    <x v="349"/>
    <x v="349"/>
    <x v="348"/>
    <x v="349"/>
    <x v="349"/>
    <x v="349"/>
    <n v="30988.400000000001"/>
    <s v="Cuerpo"/>
    <s v="Skincare"/>
    <x v="0"/>
  </r>
  <r>
    <x v="350"/>
    <x v="37"/>
    <n v="1"/>
    <x v="89"/>
    <x v="1"/>
    <x v="1"/>
    <x v="1"/>
    <x v="1"/>
    <x v="350"/>
    <x v="350"/>
    <x v="349"/>
    <x v="350"/>
    <x v="350"/>
    <x v="350"/>
    <n v="51996.2"/>
    <s v="Maquillaje"/>
    <s v="Perfumería"/>
    <x v="1"/>
  </r>
  <r>
    <x v="351"/>
    <x v="44"/>
    <n v="1"/>
    <x v="86"/>
    <x v="1"/>
    <x v="0"/>
    <x v="0"/>
    <x v="0"/>
    <x v="351"/>
    <x v="351"/>
    <x v="350"/>
    <x v="351"/>
    <x v="351"/>
    <x v="351"/>
    <n v="56832"/>
    <s v="Cabello"/>
    <s v="Skincare"/>
    <x v="1"/>
  </r>
  <r>
    <x v="352"/>
    <x v="31"/>
    <n v="1"/>
    <x v="81"/>
    <x v="3"/>
    <x v="0"/>
    <x v="0"/>
    <x v="1"/>
    <x v="352"/>
    <x v="352"/>
    <x v="351"/>
    <x v="352"/>
    <x v="352"/>
    <x v="352"/>
    <n v="74049.399999999994"/>
    <s v="Perfumería"/>
    <s v="Maquillaje"/>
    <x v="1"/>
  </r>
  <r>
    <x v="353"/>
    <x v="46"/>
    <n v="1"/>
    <x v="12"/>
    <x v="1"/>
    <x v="0"/>
    <x v="0"/>
    <x v="0"/>
    <x v="353"/>
    <x v="353"/>
    <x v="352"/>
    <x v="353"/>
    <x v="353"/>
    <x v="353"/>
    <n v="47494.2"/>
    <s v="Cuerpo"/>
    <s v="Cabello"/>
    <x v="0"/>
  </r>
  <r>
    <x v="354"/>
    <x v="18"/>
    <n v="1"/>
    <x v="62"/>
    <x v="1"/>
    <x v="0"/>
    <x v="0"/>
    <x v="0"/>
    <x v="354"/>
    <x v="354"/>
    <x v="353"/>
    <x v="354"/>
    <x v="354"/>
    <x v="354"/>
    <n v="56347.6"/>
    <s v="Maquillaje"/>
    <s v="Cabello"/>
    <x v="1"/>
  </r>
  <r>
    <x v="355"/>
    <x v="32"/>
    <n v="1"/>
    <x v="17"/>
    <x v="1"/>
    <x v="1"/>
    <x v="1"/>
    <x v="1"/>
    <x v="355"/>
    <x v="355"/>
    <x v="354"/>
    <x v="355"/>
    <x v="355"/>
    <x v="355"/>
    <n v="68192.600000000006"/>
    <s v="Perfumería"/>
    <s v="Cuerpo"/>
    <x v="1"/>
  </r>
  <r>
    <x v="356"/>
    <x v="44"/>
    <n v="1"/>
    <x v="56"/>
    <x v="1"/>
    <x v="0"/>
    <x v="0"/>
    <x v="1"/>
    <x v="356"/>
    <x v="356"/>
    <x v="355"/>
    <x v="356"/>
    <x v="356"/>
    <x v="356"/>
    <n v="48304"/>
    <s v="Maquillaje"/>
    <s v="Skincare"/>
    <x v="0"/>
  </r>
  <r>
    <x v="357"/>
    <x v="28"/>
    <n v="1"/>
    <x v="27"/>
    <x v="2"/>
    <x v="1"/>
    <x v="1"/>
    <x v="1"/>
    <x v="357"/>
    <x v="357"/>
    <x v="356"/>
    <x v="357"/>
    <x v="357"/>
    <x v="357"/>
    <n v="51056.6"/>
    <s v="Cabello"/>
    <s v="Perfumería"/>
    <x v="1"/>
  </r>
  <r>
    <x v="358"/>
    <x v="23"/>
    <n v="1"/>
    <x v="14"/>
    <x v="3"/>
    <x v="0"/>
    <x v="0"/>
    <x v="0"/>
    <x v="358"/>
    <x v="358"/>
    <x v="357"/>
    <x v="358"/>
    <x v="358"/>
    <x v="358"/>
    <n v="46437"/>
    <s v="Maquillaje"/>
    <s v="Cabello"/>
    <x v="0"/>
  </r>
  <r>
    <x v="359"/>
    <x v="17"/>
    <n v="1"/>
    <x v="83"/>
    <x v="2"/>
    <x v="0"/>
    <x v="0"/>
    <x v="1"/>
    <x v="359"/>
    <x v="359"/>
    <x v="358"/>
    <x v="359"/>
    <x v="359"/>
    <x v="359"/>
    <n v="50158.2"/>
    <s v="Perfumería"/>
    <s v="Cabello"/>
    <x v="1"/>
  </r>
  <r>
    <x v="360"/>
    <x v="18"/>
    <n v="1"/>
    <x v="18"/>
    <x v="0"/>
    <x v="0"/>
    <x v="0"/>
    <x v="0"/>
    <x v="360"/>
    <x v="360"/>
    <x v="359"/>
    <x v="360"/>
    <x v="360"/>
    <x v="360"/>
    <n v="32447.200000000001"/>
    <s v="Cabello"/>
    <s v="Perfumería"/>
    <x v="0"/>
  </r>
  <r>
    <x v="361"/>
    <x v="29"/>
    <n v="1"/>
    <x v="91"/>
    <x v="1"/>
    <x v="1"/>
    <x v="1"/>
    <x v="1"/>
    <x v="361"/>
    <x v="361"/>
    <x v="360"/>
    <x v="361"/>
    <x v="361"/>
    <x v="361"/>
    <n v="52834.400000000001"/>
    <s v="Perfumería"/>
    <s v="Cuerpo"/>
    <x v="1"/>
  </r>
  <r>
    <x v="362"/>
    <x v="10"/>
    <n v="1"/>
    <x v="54"/>
    <x v="1"/>
    <x v="0"/>
    <x v="0"/>
    <x v="1"/>
    <x v="362"/>
    <x v="362"/>
    <x v="361"/>
    <x v="362"/>
    <x v="362"/>
    <x v="362"/>
    <n v="72412"/>
    <s v="Cabello"/>
    <s v="Maquillaje"/>
    <x v="1"/>
  </r>
  <r>
    <x v="363"/>
    <x v="23"/>
    <n v="1"/>
    <x v="31"/>
    <x v="1"/>
    <x v="0"/>
    <x v="0"/>
    <x v="1"/>
    <x v="363"/>
    <x v="363"/>
    <x v="362"/>
    <x v="363"/>
    <x v="363"/>
    <x v="363"/>
    <n v="74933"/>
    <s v="Perfumería"/>
    <s v="Cabello"/>
    <x v="1"/>
  </r>
  <r>
    <x v="364"/>
    <x v="46"/>
    <n v="1"/>
    <x v="83"/>
    <x v="1"/>
    <x v="1"/>
    <x v="1"/>
    <x v="1"/>
    <x v="364"/>
    <x v="364"/>
    <x v="363"/>
    <x v="364"/>
    <x v="364"/>
    <x v="364"/>
    <n v="23238.6"/>
    <s v="Maquillaje"/>
    <s v="Perfumería"/>
    <x v="0"/>
  </r>
  <r>
    <x v="365"/>
    <x v="4"/>
    <n v="1"/>
    <x v="15"/>
    <x v="1"/>
    <x v="1"/>
    <x v="1"/>
    <x v="1"/>
    <x v="365"/>
    <x v="365"/>
    <x v="364"/>
    <x v="365"/>
    <x v="365"/>
    <x v="365"/>
    <n v="37086.199999999997"/>
    <s v="Maquillaje"/>
    <s v="Skincare"/>
    <x v="0"/>
  </r>
  <r>
    <x v="366"/>
    <x v="34"/>
    <n v="1"/>
    <x v="38"/>
    <x v="0"/>
    <x v="1"/>
    <x v="1"/>
    <x v="0"/>
    <x v="366"/>
    <x v="366"/>
    <x v="365"/>
    <x v="366"/>
    <x v="366"/>
    <x v="366"/>
    <n v="48134.400000000001"/>
    <s v="Perfumería"/>
    <s v="Cuerpo"/>
    <x v="0"/>
  </r>
  <r>
    <x v="367"/>
    <x v="50"/>
    <n v="1"/>
    <x v="47"/>
    <x v="2"/>
    <x v="0"/>
    <x v="0"/>
    <x v="1"/>
    <x v="367"/>
    <x v="367"/>
    <x v="366"/>
    <x v="367"/>
    <x v="367"/>
    <x v="367"/>
    <n v="50914.6"/>
    <s v="Perfumería"/>
    <s v="Maquillaje"/>
    <x v="1"/>
  </r>
  <r>
    <x v="368"/>
    <x v="19"/>
    <n v="1"/>
    <x v="0"/>
    <x v="1"/>
    <x v="0"/>
    <x v="0"/>
    <x v="0"/>
    <x v="368"/>
    <x v="368"/>
    <x v="367"/>
    <x v="368"/>
    <x v="368"/>
    <x v="368"/>
    <n v="55019.199999999997"/>
    <s v="Maquillaje"/>
    <s v="Cuerpo"/>
    <x v="1"/>
  </r>
  <r>
    <x v="369"/>
    <x v="45"/>
    <n v="1"/>
    <x v="82"/>
    <x v="1"/>
    <x v="0"/>
    <x v="0"/>
    <x v="1"/>
    <x v="369"/>
    <x v="369"/>
    <x v="368"/>
    <x v="369"/>
    <x v="369"/>
    <x v="369"/>
    <n v="44760.800000000003"/>
    <s v="Cabello"/>
    <s v="Perfumería"/>
    <x v="0"/>
  </r>
  <r>
    <x v="370"/>
    <x v="19"/>
    <n v="1"/>
    <x v="33"/>
    <x v="1"/>
    <x v="1"/>
    <x v="1"/>
    <x v="0"/>
    <x v="370"/>
    <x v="370"/>
    <x v="369"/>
    <x v="370"/>
    <x v="370"/>
    <x v="370"/>
    <n v="61059.6"/>
    <s v="Cabello"/>
    <s v="Cuerpo"/>
    <x v="1"/>
  </r>
  <r>
    <x v="371"/>
    <x v="20"/>
    <n v="1"/>
    <x v="7"/>
    <x v="2"/>
    <x v="1"/>
    <x v="1"/>
    <x v="1"/>
    <x v="371"/>
    <x v="371"/>
    <x v="370"/>
    <x v="371"/>
    <x v="371"/>
    <x v="371"/>
    <n v="47738.8"/>
    <s v="Perfumería"/>
    <s v="Skincare"/>
    <x v="0"/>
  </r>
  <r>
    <x v="372"/>
    <x v="36"/>
    <n v="1"/>
    <x v="76"/>
    <x v="3"/>
    <x v="0"/>
    <x v="0"/>
    <x v="1"/>
    <x v="372"/>
    <x v="372"/>
    <x v="371"/>
    <x v="372"/>
    <x v="372"/>
    <x v="372"/>
    <n v="57288.2"/>
    <s v="Cabello"/>
    <s v="Perfumería"/>
    <x v="1"/>
  </r>
  <r>
    <x v="373"/>
    <x v="49"/>
    <n v="1"/>
    <x v="75"/>
    <x v="1"/>
    <x v="1"/>
    <x v="1"/>
    <x v="0"/>
    <x v="373"/>
    <x v="373"/>
    <x v="372"/>
    <x v="373"/>
    <x v="373"/>
    <x v="373"/>
    <n v="52192.800000000003"/>
    <s v="Cabello"/>
    <s v="Skincare"/>
    <x v="1"/>
  </r>
  <r>
    <x v="374"/>
    <x v="43"/>
    <n v="1"/>
    <x v="8"/>
    <x v="2"/>
    <x v="1"/>
    <x v="1"/>
    <x v="1"/>
    <x v="374"/>
    <x v="374"/>
    <x v="373"/>
    <x v="374"/>
    <x v="374"/>
    <x v="374"/>
    <n v="70831.399999999994"/>
    <s v="Cabello"/>
    <s v="Skincare"/>
    <x v="1"/>
  </r>
  <r>
    <x v="375"/>
    <x v="42"/>
    <n v="1"/>
    <x v="75"/>
    <x v="1"/>
    <x v="0"/>
    <x v="0"/>
    <x v="1"/>
    <x v="375"/>
    <x v="375"/>
    <x v="374"/>
    <x v="375"/>
    <x v="375"/>
    <x v="375"/>
    <n v="41121.199999999997"/>
    <s v="Skincare"/>
    <s v="Cabello"/>
    <x v="0"/>
  </r>
  <r>
    <x v="376"/>
    <x v="31"/>
    <n v="1"/>
    <x v="70"/>
    <x v="1"/>
    <x v="1"/>
    <x v="1"/>
    <x v="1"/>
    <x v="376"/>
    <x v="376"/>
    <x v="375"/>
    <x v="376"/>
    <x v="376"/>
    <x v="376"/>
    <n v="34207"/>
    <s v="Perfumería"/>
    <s v="Skincare"/>
    <x v="0"/>
  </r>
  <r>
    <x v="377"/>
    <x v="31"/>
    <n v="1"/>
    <x v="55"/>
    <x v="1"/>
    <x v="1"/>
    <x v="1"/>
    <x v="0"/>
    <x v="377"/>
    <x v="377"/>
    <x v="376"/>
    <x v="377"/>
    <x v="377"/>
    <x v="377"/>
    <n v="61548.800000000003"/>
    <s v="Maquillaje"/>
    <s v="Perfumería"/>
    <x v="1"/>
  </r>
  <r>
    <x v="378"/>
    <x v="29"/>
    <n v="1"/>
    <x v="57"/>
    <x v="0"/>
    <x v="0"/>
    <x v="0"/>
    <x v="1"/>
    <x v="378"/>
    <x v="378"/>
    <x v="377"/>
    <x v="378"/>
    <x v="378"/>
    <x v="378"/>
    <n v="58863.199999999997"/>
    <s v="Skincare"/>
    <s v="Maquillaje"/>
    <x v="1"/>
  </r>
  <r>
    <x v="379"/>
    <x v="42"/>
    <n v="1"/>
    <x v="3"/>
    <x v="1"/>
    <x v="0"/>
    <x v="0"/>
    <x v="0"/>
    <x v="379"/>
    <x v="379"/>
    <x v="378"/>
    <x v="379"/>
    <x v="379"/>
    <x v="379"/>
    <n v="45528.6"/>
    <s v="Skincare"/>
    <s v="Cabello"/>
    <x v="0"/>
  </r>
  <r>
    <x v="380"/>
    <x v="3"/>
    <n v="1"/>
    <x v="10"/>
    <x v="0"/>
    <x v="0"/>
    <x v="0"/>
    <x v="0"/>
    <x v="380"/>
    <x v="380"/>
    <x v="379"/>
    <x v="380"/>
    <x v="380"/>
    <x v="380"/>
    <n v="49554.6"/>
    <s v="Maquillaje"/>
    <s v="Perfumería"/>
    <x v="0"/>
  </r>
  <r>
    <x v="381"/>
    <x v="18"/>
    <n v="1"/>
    <x v="3"/>
    <x v="2"/>
    <x v="0"/>
    <x v="0"/>
    <x v="0"/>
    <x v="381"/>
    <x v="381"/>
    <x v="380"/>
    <x v="381"/>
    <x v="381"/>
    <x v="381"/>
    <n v="59546.400000000001"/>
    <s v="Maquillaje"/>
    <s v="Cuerpo"/>
    <x v="1"/>
  </r>
  <r>
    <x v="382"/>
    <x v="43"/>
    <n v="1"/>
    <x v="49"/>
    <x v="1"/>
    <x v="0"/>
    <x v="0"/>
    <x v="1"/>
    <x v="382"/>
    <x v="382"/>
    <x v="381"/>
    <x v="382"/>
    <x v="382"/>
    <x v="382"/>
    <n v="43836.800000000003"/>
    <s v="Cabello"/>
    <s v="Maquillaje"/>
    <x v="0"/>
  </r>
  <r>
    <x v="383"/>
    <x v="36"/>
    <n v="1"/>
    <x v="84"/>
    <x v="1"/>
    <x v="0"/>
    <x v="0"/>
    <x v="1"/>
    <x v="383"/>
    <x v="383"/>
    <x v="382"/>
    <x v="383"/>
    <x v="383"/>
    <x v="383"/>
    <n v="49098.2"/>
    <s v="Maquillaje"/>
    <s v="Perfumería"/>
    <x v="0"/>
  </r>
  <r>
    <x v="384"/>
    <x v="46"/>
    <n v="1"/>
    <x v="88"/>
    <x v="3"/>
    <x v="1"/>
    <x v="1"/>
    <x v="1"/>
    <x v="384"/>
    <x v="384"/>
    <x v="383"/>
    <x v="384"/>
    <x v="384"/>
    <x v="384"/>
    <n v="36693.599999999999"/>
    <s v="Cuerpo"/>
    <s v="Perfumería"/>
    <x v="0"/>
  </r>
  <r>
    <x v="385"/>
    <x v="35"/>
    <n v="1"/>
    <x v="85"/>
    <x v="0"/>
    <x v="0"/>
    <x v="0"/>
    <x v="1"/>
    <x v="385"/>
    <x v="385"/>
    <x v="384"/>
    <x v="385"/>
    <x v="385"/>
    <x v="385"/>
    <n v="62592.800000000003"/>
    <s v="Cabello"/>
    <s v="Cuerpo"/>
    <x v="1"/>
  </r>
  <r>
    <x v="386"/>
    <x v="2"/>
    <n v="1"/>
    <x v="77"/>
    <x v="0"/>
    <x v="0"/>
    <x v="0"/>
    <x v="1"/>
    <x v="386"/>
    <x v="386"/>
    <x v="385"/>
    <x v="386"/>
    <x v="386"/>
    <x v="386"/>
    <n v="22122.6"/>
    <s v="Perfumería"/>
    <s v="Cabello"/>
    <x v="0"/>
  </r>
  <r>
    <x v="387"/>
    <x v="17"/>
    <n v="1"/>
    <x v="40"/>
    <x v="1"/>
    <x v="0"/>
    <x v="0"/>
    <x v="0"/>
    <x v="387"/>
    <x v="387"/>
    <x v="386"/>
    <x v="387"/>
    <x v="387"/>
    <x v="387"/>
    <n v="58022.2"/>
    <s v="Maquillaje"/>
    <s v="Perfumería"/>
    <x v="1"/>
  </r>
  <r>
    <x v="388"/>
    <x v="31"/>
    <n v="1"/>
    <x v="78"/>
    <x v="1"/>
    <x v="1"/>
    <x v="1"/>
    <x v="1"/>
    <x v="388"/>
    <x v="388"/>
    <x v="387"/>
    <x v="388"/>
    <x v="388"/>
    <x v="388"/>
    <n v="55740.800000000003"/>
    <s v="Skincare"/>
    <s v="Maquillaje"/>
    <x v="1"/>
  </r>
  <r>
    <x v="389"/>
    <x v="13"/>
    <n v="1"/>
    <x v="33"/>
    <x v="3"/>
    <x v="0"/>
    <x v="0"/>
    <x v="1"/>
    <x v="389"/>
    <x v="389"/>
    <x v="388"/>
    <x v="389"/>
    <x v="389"/>
    <x v="389"/>
    <n v="44081"/>
    <s v="Cuerpo"/>
    <s v="Maquillaje"/>
    <x v="0"/>
  </r>
  <r>
    <x v="390"/>
    <x v="23"/>
    <n v="1"/>
    <x v="71"/>
    <x v="1"/>
    <x v="0"/>
    <x v="0"/>
    <x v="1"/>
    <x v="390"/>
    <x v="390"/>
    <x v="389"/>
    <x v="390"/>
    <x v="390"/>
    <x v="390"/>
    <n v="62208.2"/>
    <s v="Cuerpo"/>
    <s v="Cabello"/>
    <x v="1"/>
  </r>
  <r>
    <x v="391"/>
    <x v="30"/>
    <n v="1"/>
    <x v="57"/>
    <x v="3"/>
    <x v="1"/>
    <x v="1"/>
    <x v="0"/>
    <x v="391"/>
    <x v="391"/>
    <x v="390"/>
    <x v="391"/>
    <x v="391"/>
    <x v="391"/>
    <n v="40036.199999999997"/>
    <s v="Skincare"/>
    <s v="Cuerpo"/>
    <x v="0"/>
  </r>
  <r>
    <x v="392"/>
    <x v="6"/>
    <n v="1"/>
    <x v="81"/>
    <x v="1"/>
    <x v="0"/>
    <x v="0"/>
    <x v="0"/>
    <x v="392"/>
    <x v="392"/>
    <x v="391"/>
    <x v="392"/>
    <x v="392"/>
    <x v="392"/>
    <n v="42031.199999999997"/>
    <s v="Perfumería"/>
    <s v="Maquillaje"/>
    <x v="0"/>
  </r>
  <r>
    <x v="393"/>
    <x v="35"/>
    <n v="1"/>
    <x v="5"/>
    <x v="1"/>
    <x v="1"/>
    <x v="1"/>
    <x v="1"/>
    <x v="393"/>
    <x v="393"/>
    <x v="392"/>
    <x v="393"/>
    <x v="393"/>
    <x v="393"/>
    <n v="58269.8"/>
    <s v="Maquillaje"/>
    <s v="Cuerpo"/>
    <x v="1"/>
  </r>
  <r>
    <x v="394"/>
    <x v="39"/>
    <n v="1"/>
    <x v="73"/>
    <x v="2"/>
    <x v="1"/>
    <x v="1"/>
    <x v="1"/>
    <x v="394"/>
    <x v="394"/>
    <x v="393"/>
    <x v="394"/>
    <x v="394"/>
    <x v="394"/>
    <n v="51662.2"/>
    <s v="Maquillaje"/>
    <s v="Cabello"/>
    <x v="1"/>
  </r>
  <r>
    <x v="395"/>
    <x v="11"/>
    <n v="1"/>
    <x v="28"/>
    <x v="2"/>
    <x v="1"/>
    <x v="1"/>
    <x v="0"/>
    <x v="395"/>
    <x v="395"/>
    <x v="394"/>
    <x v="395"/>
    <x v="395"/>
    <x v="395"/>
    <n v="50581"/>
    <s v="Maquillaje"/>
    <s v="Cuerpo"/>
    <x v="1"/>
  </r>
  <r>
    <x v="396"/>
    <x v="34"/>
    <n v="1"/>
    <x v="94"/>
    <x v="3"/>
    <x v="1"/>
    <x v="1"/>
    <x v="0"/>
    <x v="396"/>
    <x v="396"/>
    <x v="395"/>
    <x v="396"/>
    <x v="396"/>
    <x v="396"/>
    <n v="36990"/>
    <s v="Cabello"/>
    <s v="Perfumería"/>
    <x v="0"/>
  </r>
  <r>
    <x v="397"/>
    <x v="30"/>
    <n v="1"/>
    <x v="78"/>
    <x v="1"/>
    <x v="1"/>
    <x v="1"/>
    <x v="1"/>
    <x v="397"/>
    <x v="397"/>
    <x v="396"/>
    <x v="397"/>
    <x v="397"/>
    <x v="397"/>
    <n v="45449.4"/>
    <s v="Perfumería"/>
    <s v="Cuerpo"/>
    <x v="0"/>
  </r>
  <r>
    <x v="398"/>
    <x v="41"/>
    <n v="1"/>
    <x v="10"/>
    <x v="1"/>
    <x v="1"/>
    <x v="1"/>
    <x v="0"/>
    <x v="398"/>
    <x v="398"/>
    <x v="397"/>
    <x v="398"/>
    <x v="398"/>
    <x v="398"/>
    <n v="47802.6"/>
    <s v="Skincare"/>
    <s v="Cuerpo"/>
    <x v="0"/>
  </r>
  <r>
    <x v="399"/>
    <x v="47"/>
    <n v="1"/>
    <x v="12"/>
    <x v="3"/>
    <x v="0"/>
    <x v="0"/>
    <x v="1"/>
    <x v="399"/>
    <x v="399"/>
    <x v="398"/>
    <x v="399"/>
    <x v="399"/>
    <x v="399"/>
    <n v="67115.199999999997"/>
    <s v="Maquillaje"/>
    <s v="Skincare"/>
    <x v="1"/>
  </r>
  <r>
    <x v="400"/>
    <x v="28"/>
    <n v="1"/>
    <x v="86"/>
    <x v="2"/>
    <x v="0"/>
    <x v="0"/>
    <x v="1"/>
    <x v="400"/>
    <x v="400"/>
    <x v="399"/>
    <x v="400"/>
    <x v="400"/>
    <x v="400"/>
    <n v="58610.400000000001"/>
    <s v="Maquillaje"/>
    <s v="Cuerpo"/>
    <x v="1"/>
  </r>
  <r>
    <x v="401"/>
    <x v="25"/>
    <n v="1"/>
    <x v="29"/>
    <x v="3"/>
    <x v="0"/>
    <x v="0"/>
    <x v="1"/>
    <x v="401"/>
    <x v="401"/>
    <x v="400"/>
    <x v="401"/>
    <x v="401"/>
    <x v="401"/>
    <n v="51427.6"/>
    <s v="Cabello"/>
    <s v="Cuerpo"/>
    <x v="1"/>
  </r>
  <r>
    <x v="402"/>
    <x v="21"/>
    <n v="1"/>
    <x v="63"/>
    <x v="1"/>
    <x v="1"/>
    <x v="1"/>
    <x v="1"/>
    <x v="402"/>
    <x v="402"/>
    <x v="401"/>
    <x v="402"/>
    <x v="402"/>
    <x v="402"/>
    <n v="29643.8"/>
    <s v="Perfumería"/>
    <s v="Cabello"/>
    <x v="0"/>
  </r>
  <r>
    <x v="403"/>
    <x v="28"/>
    <n v="1"/>
    <x v="90"/>
    <x v="0"/>
    <x v="1"/>
    <x v="1"/>
    <x v="0"/>
    <x v="403"/>
    <x v="403"/>
    <x v="402"/>
    <x v="403"/>
    <x v="403"/>
    <x v="403"/>
    <n v="57448.4"/>
    <s v="Cuerpo"/>
    <s v="Cabello"/>
    <x v="1"/>
  </r>
  <r>
    <x v="404"/>
    <x v="44"/>
    <n v="1"/>
    <x v="14"/>
    <x v="1"/>
    <x v="1"/>
    <x v="1"/>
    <x v="0"/>
    <x v="404"/>
    <x v="404"/>
    <x v="403"/>
    <x v="404"/>
    <x v="404"/>
    <x v="404"/>
    <n v="51313.2"/>
    <s v="Maquillaje"/>
    <s v="Cuerpo"/>
    <x v="1"/>
  </r>
  <r>
    <x v="405"/>
    <x v="39"/>
    <n v="1"/>
    <x v="52"/>
    <x v="1"/>
    <x v="1"/>
    <x v="1"/>
    <x v="1"/>
    <x v="405"/>
    <x v="405"/>
    <x v="404"/>
    <x v="405"/>
    <x v="405"/>
    <x v="405"/>
    <n v="40916.400000000001"/>
    <s v="Cuerpo"/>
    <s v="Cabello"/>
    <x v="0"/>
  </r>
  <r>
    <x v="406"/>
    <x v="21"/>
    <n v="1"/>
    <x v="28"/>
    <x v="1"/>
    <x v="1"/>
    <x v="1"/>
    <x v="0"/>
    <x v="406"/>
    <x v="406"/>
    <x v="405"/>
    <x v="406"/>
    <x v="406"/>
    <x v="406"/>
    <n v="39506.400000000001"/>
    <s v="Cabello"/>
    <s v="Perfumería"/>
    <x v="0"/>
  </r>
  <r>
    <x v="407"/>
    <x v="4"/>
    <n v="1"/>
    <x v="72"/>
    <x v="0"/>
    <x v="1"/>
    <x v="1"/>
    <x v="1"/>
    <x v="407"/>
    <x v="407"/>
    <x v="406"/>
    <x v="407"/>
    <x v="407"/>
    <x v="407"/>
    <n v="56481.599999999999"/>
    <s v="Perfumería"/>
    <s v="Cuerpo"/>
    <x v="1"/>
  </r>
  <r>
    <x v="408"/>
    <x v="35"/>
    <n v="1"/>
    <x v="27"/>
    <x v="1"/>
    <x v="1"/>
    <x v="1"/>
    <x v="1"/>
    <x v="408"/>
    <x v="408"/>
    <x v="407"/>
    <x v="408"/>
    <x v="408"/>
    <x v="408"/>
    <n v="52174"/>
    <s v="Maquillaje"/>
    <s v="Perfumería"/>
    <x v="1"/>
  </r>
  <r>
    <x v="409"/>
    <x v="11"/>
    <n v="1"/>
    <x v="33"/>
    <x v="1"/>
    <x v="1"/>
    <x v="1"/>
    <x v="0"/>
    <x v="409"/>
    <x v="409"/>
    <x v="408"/>
    <x v="409"/>
    <x v="409"/>
    <x v="409"/>
    <n v="74086"/>
    <s v="Skincare"/>
    <s v="Perfumería"/>
    <x v="1"/>
  </r>
  <r>
    <x v="410"/>
    <x v="27"/>
    <n v="1"/>
    <x v="94"/>
    <x v="1"/>
    <x v="0"/>
    <x v="0"/>
    <x v="0"/>
    <x v="410"/>
    <x v="410"/>
    <x v="409"/>
    <x v="410"/>
    <x v="410"/>
    <x v="410"/>
    <n v="57443.8"/>
    <s v="Skincare"/>
    <s v="Maquillaje"/>
    <x v="1"/>
  </r>
  <r>
    <x v="411"/>
    <x v="19"/>
    <n v="1"/>
    <x v="3"/>
    <x v="3"/>
    <x v="0"/>
    <x v="0"/>
    <x v="0"/>
    <x v="411"/>
    <x v="411"/>
    <x v="410"/>
    <x v="411"/>
    <x v="411"/>
    <x v="411"/>
    <n v="59377.4"/>
    <s v="Maquillaje"/>
    <s v="Perfumería"/>
    <x v="1"/>
  </r>
  <r>
    <x v="412"/>
    <x v="47"/>
    <n v="1"/>
    <x v="93"/>
    <x v="2"/>
    <x v="0"/>
    <x v="0"/>
    <x v="1"/>
    <x v="412"/>
    <x v="412"/>
    <x v="411"/>
    <x v="412"/>
    <x v="412"/>
    <x v="412"/>
    <n v="36551.800000000003"/>
    <s v="Maquillaje"/>
    <s v="Perfumería"/>
    <x v="0"/>
  </r>
  <r>
    <x v="413"/>
    <x v="29"/>
    <n v="1"/>
    <x v="84"/>
    <x v="0"/>
    <x v="1"/>
    <x v="1"/>
    <x v="0"/>
    <x v="413"/>
    <x v="413"/>
    <x v="412"/>
    <x v="413"/>
    <x v="413"/>
    <x v="413"/>
    <n v="61876.6"/>
    <s v="Cabello"/>
    <s v="Skincare"/>
    <x v="1"/>
  </r>
  <r>
    <x v="414"/>
    <x v="15"/>
    <n v="1"/>
    <x v="56"/>
    <x v="1"/>
    <x v="0"/>
    <x v="0"/>
    <x v="0"/>
    <x v="414"/>
    <x v="414"/>
    <x v="413"/>
    <x v="414"/>
    <x v="414"/>
    <x v="414"/>
    <n v="59245.4"/>
    <s v="Cabello"/>
    <s v="Perfumería"/>
    <x v="1"/>
  </r>
  <r>
    <x v="415"/>
    <x v="36"/>
    <n v="1"/>
    <x v="69"/>
    <x v="1"/>
    <x v="1"/>
    <x v="1"/>
    <x v="0"/>
    <x v="415"/>
    <x v="415"/>
    <x v="414"/>
    <x v="415"/>
    <x v="415"/>
    <x v="415"/>
    <n v="34858"/>
    <s v="Cuerpo"/>
    <s v="Maquillaje"/>
    <x v="0"/>
  </r>
  <r>
    <x v="416"/>
    <x v="28"/>
    <n v="1"/>
    <x v="23"/>
    <x v="0"/>
    <x v="0"/>
    <x v="0"/>
    <x v="1"/>
    <x v="416"/>
    <x v="416"/>
    <x v="415"/>
    <x v="416"/>
    <x v="416"/>
    <x v="416"/>
    <n v="38901.599999999999"/>
    <s v="Maquillaje"/>
    <s v="Cuerpo"/>
    <x v="0"/>
  </r>
  <r>
    <x v="417"/>
    <x v="47"/>
    <n v="1"/>
    <x v="15"/>
    <x v="2"/>
    <x v="0"/>
    <x v="0"/>
    <x v="0"/>
    <x v="417"/>
    <x v="417"/>
    <x v="416"/>
    <x v="417"/>
    <x v="417"/>
    <x v="417"/>
    <n v="44836.4"/>
    <s v="Skincare"/>
    <s v="Cabello"/>
    <x v="0"/>
  </r>
  <r>
    <x v="418"/>
    <x v="11"/>
    <n v="1"/>
    <x v="93"/>
    <x v="3"/>
    <x v="1"/>
    <x v="1"/>
    <x v="0"/>
    <x v="418"/>
    <x v="418"/>
    <x v="417"/>
    <x v="418"/>
    <x v="418"/>
    <x v="418"/>
    <n v="63372.800000000003"/>
    <s v="Perfumería"/>
    <s v="Maquillaje"/>
    <x v="1"/>
  </r>
  <r>
    <x v="419"/>
    <x v="42"/>
    <n v="1"/>
    <x v="69"/>
    <x v="0"/>
    <x v="0"/>
    <x v="0"/>
    <x v="0"/>
    <x v="419"/>
    <x v="419"/>
    <x v="418"/>
    <x v="419"/>
    <x v="419"/>
    <x v="419"/>
    <n v="77474"/>
    <s v="Perfumería"/>
    <s v="Skincare"/>
    <x v="1"/>
  </r>
  <r>
    <x v="420"/>
    <x v="25"/>
    <n v="1"/>
    <x v="21"/>
    <x v="2"/>
    <x v="1"/>
    <x v="1"/>
    <x v="0"/>
    <x v="420"/>
    <x v="420"/>
    <x v="419"/>
    <x v="420"/>
    <x v="420"/>
    <x v="420"/>
    <n v="47827.8"/>
    <s v="Maquillaje"/>
    <s v="Perfumería"/>
    <x v="0"/>
  </r>
  <r>
    <x v="421"/>
    <x v="38"/>
    <n v="1"/>
    <x v="45"/>
    <x v="0"/>
    <x v="1"/>
    <x v="1"/>
    <x v="1"/>
    <x v="421"/>
    <x v="421"/>
    <x v="420"/>
    <x v="421"/>
    <x v="421"/>
    <x v="421"/>
    <n v="44061.4"/>
    <s v="Perfumería"/>
    <s v="Skincare"/>
    <x v="0"/>
  </r>
  <r>
    <x v="422"/>
    <x v="22"/>
    <n v="1"/>
    <x v="17"/>
    <x v="1"/>
    <x v="0"/>
    <x v="0"/>
    <x v="1"/>
    <x v="422"/>
    <x v="422"/>
    <x v="421"/>
    <x v="422"/>
    <x v="422"/>
    <x v="422"/>
    <n v="51015.4"/>
    <s v="Skincare"/>
    <s v="Perfumería"/>
    <x v="1"/>
  </r>
  <r>
    <x v="423"/>
    <x v="30"/>
    <n v="1"/>
    <x v="34"/>
    <x v="1"/>
    <x v="1"/>
    <x v="1"/>
    <x v="1"/>
    <x v="423"/>
    <x v="423"/>
    <x v="422"/>
    <x v="423"/>
    <x v="423"/>
    <x v="423"/>
    <n v="57511.4"/>
    <s v="Maquillaje"/>
    <s v="Skincare"/>
    <x v="1"/>
  </r>
  <r>
    <x v="424"/>
    <x v="20"/>
    <n v="1"/>
    <x v="76"/>
    <x v="1"/>
    <x v="0"/>
    <x v="0"/>
    <x v="0"/>
    <x v="424"/>
    <x v="424"/>
    <x v="423"/>
    <x v="424"/>
    <x v="424"/>
    <x v="424"/>
    <n v="26131"/>
    <s v="Maquillaje"/>
    <s v="Perfumería"/>
    <x v="0"/>
  </r>
  <r>
    <x v="425"/>
    <x v="9"/>
    <n v="1"/>
    <x v="17"/>
    <x v="2"/>
    <x v="1"/>
    <x v="1"/>
    <x v="0"/>
    <x v="425"/>
    <x v="425"/>
    <x v="424"/>
    <x v="425"/>
    <x v="425"/>
    <x v="425"/>
    <n v="69637.8"/>
    <s v="Cuerpo"/>
    <s v="Skincare"/>
    <x v="1"/>
  </r>
  <r>
    <x v="426"/>
    <x v="19"/>
    <n v="1"/>
    <x v="60"/>
    <x v="2"/>
    <x v="0"/>
    <x v="0"/>
    <x v="0"/>
    <x v="426"/>
    <x v="426"/>
    <x v="425"/>
    <x v="426"/>
    <x v="426"/>
    <x v="426"/>
    <n v="60263.8"/>
    <s v="Cabello"/>
    <s v="Cuerpo"/>
    <x v="1"/>
  </r>
  <r>
    <x v="427"/>
    <x v="23"/>
    <n v="1"/>
    <x v="74"/>
    <x v="3"/>
    <x v="0"/>
    <x v="0"/>
    <x v="0"/>
    <x v="427"/>
    <x v="427"/>
    <x v="426"/>
    <x v="427"/>
    <x v="427"/>
    <x v="427"/>
    <n v="40267.199999999997"/>
    <s v="Perfumería"/>
    <s v="Cabello"/>
    <x v="0"/>
  </r>
  <r>
    <x v="428"/>
    <x v="41"/>
    <n v="1"/>
    <x v="56"/>
    <x v="0"/>
    <x v="0"/>
    <x v="0"/>
    <x v="0"/>
    <x v="428"/>
    <x v="428"/>
    <x v="427"/>
    <x v="428"/>
    <x v="428"/>
    <x v="428"/>
    <n v="55232"/>
    <s v="Cabello"/>
    <s v="Maquillaje"/>
    <x v="1"/>
  </r>
  <r>
    <x v="429"/>
    <x v="15"/>
    <n v="1"/>
    <x v="88"/>
    <x v="1"/>
    <x v="0"/>
    <x v="0"/>
    <x v="1"/>
    <x v="429"/>
    <x v="429"/>
    <x v="428"/>
    <x v="429"/>
    <x v="429"/>
    <x v="429"/>
    <n v="58332.800000000003"/>
    <s v="Cuerpo"/>
    <s v="Skincare"/>
    <x v="1"/>
  </r>
  <r>
    <x v="430"/>
    <x v="48"/>
    <n v="1"/>
    <x v="79"/>
    <x v="1"/>
    <x v="1"/>
    <x v="1"/>
    <x v="0"/>
    <x v="189"/>
    <x v="430"/>
    <x v="429"/>
    <x v="430"/>
    <x v="430"/>
    <x v="430"/>
    <n v="64488.6"/>
    <s v="Cabello"/>
    <s v="Perfumería"/>
    <x v="1"/>
  </r>
  <r>
    <x v="431"/>
    <x v="45"/>
    <n v="1"/>
    <x v="70"/>
    <x v="3"/>
    <x v="0"/>
    <x v="0"/>
    <x v="0"/>
    <x v="430"/>
    <x v="431"/>
    <x v="430"/>
    <x v="431"/>
    <x v="431"/>
    <x v="431"/>
    <n v="40840.400000000001"/>
    <s v="Perfumería"/>
    <s v="Cabello"/>
    <x v="0"/>
  </r>
  <r>
    <x v="432"/>
    <x v="47"/>
    <n v="1"/>
    <x v="4"/>
    <x v="0"/>
    <x v="1"/>
    <x v="1"/>
    <x v="1"/>
    <x v="431"/>
    <x v="432"/>
    <x v="431"/>
    <x v="432"/>
    <x v="432"/>
    <x v="432"/>
    <n v="52113.4"/>
    <s v="Maquillaje"/>
    <s v="Cabello"/>
    <x v="1"/>
  </r>
  <r>
    <x v="433"/>
    <x v="7"/>
    <n v="1"/>
    <x v="82"/>
    <x v="0"/>
    <x v="0"/>
    <x v="0"/>
    <x v="1"/>
    <x v="432"/>
    <x v="433"/>
    <x v="432"/>
    <x v="433"/>
    <x v="433"/>
    <x v="433"/>
    <n v="53802.6"/>
    <s v="Cuerpo"/>
    <s v="Perfumería"/>
    <x v="1"/>
  </r>
  <r>
    <x v="434"/>
    <x v="8"/>
    <n v="1"/>
    <x v="1"/>
    <x v="0"/>
    <x v="1"/>
    <x v="1"/>
    <x v="1"/>
    <x v="433"/>
    <x v="434"/>
    <x v="433"/>
    <x v="434"/>
    <x v="434"/>
    <x v="434"/>
    <n v="38633.599999999999"/>
    <s v="Cuerpo"/>
    <s v="Skincare"/>
    <x v="0"/>
  </r>
  <r>
    <x v="435"/>
    <x v="24"/>
    <n v="1"/>
    <x v="57"/>
    <x v="1"/>
    <x v="0"/>
    <x v="0"/>
    <x v="1"/>
    <x v="434"/>
    <x v="435"/>
    <x v="434"/>
    <x v="435"/>
    <x v="435"/>
    <x v="435"/>
    <n v="47505"/>
    <s v="Cabello"/>
    <s v="Maquillaje"/>
    <x v="0"/>
  </r>
  <r>
    <x v="436"/>
    <x v="20"/>
    <n v="1"/>
    <x v="60"/>
    <x v="0"/>
    <x v="1"/>
    <x v="1"/>
    <x v="0"/>
    <x v="435"/>
    <x v="436"/>
    <x v="435"/>
    <x v="436"/>
    <x v="436"/>
    <x v="436"/>
    <n v="22888.6"/>
    <s v="Cuerpo"/>
    <s v="Perfumería"/>
    <x v="0"/>
  </r>
  <r>
    <x v="437"/>
    <x v="50"/>
    <n v="1"/>
    <x v="60"/>
    <x v="1"/>
    <x v="1"/>
    <x v="1"/>
    <x v="1"/>
    <x v="436"/>
    <x v="437"/>
    <x v="436"/>
    <x v="437"/>
    <x v="437"/>
    <x v="437"/>
    <n v="25569.200000000001"/>
    <s v="Maquillaje"/>
    <s v="Skincare"/>
    <x v="0"/>
  </r>
  <r>
    <x v="438"/>
    <x v="8"/>
    <n v="1"/>
    <x v="23"/>
    <x v="0"/>
    <x v="1"/>
    <x v="1"/>
    <x v="1"/>
    <x v="437"/>
    <x v="438"/>
    <x v="437"/>
    <x v="438"/>
    <x v="438"/>
    <x v="438"/>
    <n v="54957"/>
    <s v="Skincare"/>
    <s v="Cabello"/>
    <x v="1"/>
  </r>
  <r>
    <x v="439"/>
    <x v="35"/>
    <n v="1"/>
    <x v="4"/>
    <x v="1"/>
    <x v="0"/>
    <x v="0"/>
    <x v="0"/>
    <x v="438"/>
    <x v="439"/>
    <x v="438"/>
    <x v="439"/>
    <x v="439"/>
    <x v="439"/>
    <n v="45573"/>
    <s v="Skincare"/>
    <s v="Cabello"/>
    <x v="0"/>
  </r>
  <r>
    <x v="440"/>
    <x v="7"/>
    <n v="1"/>
    <x v="76"/>
    <x v="1"/>
    <x v="0"/>
    <x v="0"/>
    <x v="1"/>
    <x v="439"/>
    <x v="440"/>
    <x v="439"/>
    <x v="440"/>
    <x v="440"/>
    <x v="440"/>
    <n v="52828.4"/>
    <s v="Skincare"/>
    <s v="Maquillaje"/>
    <x v="1"/>
  </r>
  <r>
    <x v="441"/>
    <x v="16"/>
    <n v="1"/>
    <x v="69"/>
    <x v="0"/>
    <x v="1"/>
    <x v="1"/>
    <x v="1"/>
    <x v="440"/>
    <x v="441"/>
    <x v="440"/>
    <x v="441"/>
    <x v="441"/>
    <x v="441"/>
    <n v="33209.199999999997"/>
    <s v="Skincare"/>
    <s v="Cabello"/>
    <x v="0"/>
  </r>
  <r>
    <x v="442"/>
    <x v="11"/>
    <n v="1"/>
    <x v="79"/>
    <x v="2"/>
    <x v="1"/>
    <x v="1"/>
    <x v="0"/>
    <x v="441"/>
    <x v="442"/>
    <x v="441"/>
    <x v="442"/>
    <x v="442"/>
    <x v="442"/>
    <n v="58871.8"/>
    <s v="Skincare"/>
    <s v="Cuerpo"/>
    <x v="1"/>
  </r>
  <r>
    <x v="443"/>
    <x v="39"/>
    <n v="1"/>
    <x v="70"/>
    <x v="2"/>
    <x v="1"/>
    <x v="1"/>
    <x v="1"/>
    <x v="442"/>
    <x v="443"/>
    <x v="442"/>
    <x v="443"/>
    <x v="443"/>
    <x v="443"/>
    <n v="44856.4"/>
    <s v="Skincare"/>
    <s v="Perfumería"/>
    <x v="0"/>
  </r>
  <r>
    <x v="444"/>
    <x v="30"/>
    <n v="1"/>
    <x v="36"/>
    <x v="1"/>
    <x v="1"/>
    <x v="1"/>
    <x v="1"/>
    <x v="443"/>
    <x v="444"/>
    <x v="443"/>
    <x v="444"/>
    <x v="444"/>
    <x v="444"/>
    <n v="34923.800000000003"/>
    <s v="Cabello"/>
    <s v="Cuerpo"/>
    <x v="0"/>
  </r>
  <r>
    <x v="445"/>
    <x v="28"/>
    <n v="1"/>
    <x v="71"/>
    <x v="2"/>
    <x v="1"/>
    <x v="1"/>
    <x v="0"/>
    <x v="444"/>
    <x v="445"/>
    <x v="444"/>
    <x v="445"/>
    <x v="445"/>
    <x v="445"/>
    <n v="51463.199999999997"/>
    <s v="Maquillaje"/>
    <s v="Skincare"/>
    <x v="1"/>
  </r>
  <r>
    <x v="446"/>
    <x v="6"/>
    <n v="1"/>
    <x v="12"/>
    <x v="2"/>
    <x v="1"/>
    <x v="1"/>
    <x v="0"/>
    <x v="445"/>
    <x v="446"/>
    <x v="445"/>
    <x v="446"/>
    <x v="446"/>
    <x v="446"/>
    <n v="42963.4"/>
    <s v="Skincare"/>
    <s v="Cuerpo"/>
    <x v="0"/>
  </r>
  <r>
    <x v="447"/>
    <x v="49"/>
    <n v="1"/>
    <x v="71"/>
    <x v="1"/>
    <x v="1"/>
    <x v="1"/>
    <x v="0"/>
    <x v="446"/>
    <x v="447"/>
    <x v="446"/>
    <x v="447"/>
    <x v="447"/>
    <x v="447"/>
    <n v="29672.6"/>
    <s v="Perfumería"/>
    <s v="Cuerpo"/>
    <x v="0"/>
  </r>
  <r>
    <x v="448"/>
    <x v="18"/>
    <n v="1"/>
    <x v="68"/>
    <x v="0"/>
    <x v="0"/>
    <x v="0"/>
    <x v="0"/>
    <x v="447"/>
    <x v="448"/>
    <x v="447"/>
    <x v="448"/>
    <x v="448"/>
    <x v="448"/>
    <n v="58102.8"/>
    <s v="Maquillaje"/>
    <s v="Cuerpo"/>
    <x v="1"/>
  </r>
  <r>
    <x v="449"/>
    <x v="9"/>
    <n v="1"/>
    <x v="62"/>
    <x v="1"/>
    <x v="1"/>
    <x v="1"/>
    <x v="1"/>
    <x v="448"/>
    <x v="449"/>
    <x v="448"/>
    <x v="449"/>
    <x v="449"/>
    <x v="449"/>
    <n v="72690.8"/>
    <s v="Perfumería"/>
    <s v="Maquillaje"/>
    <x v="1"/>
  </r>
  <r>
    <x v="450"/>
    <x v="15"/>
    <n v="1"/>
    <x v="22"/>
    <x v="0"/>
    <x v="1"/>
    <x v="1"/>
    <x v="0"/>
    <x v="449"/>
    <x v="450"/>
    <x v="449"/>
    <x v="450"/>
    <x v="450"/>
    <x v="450"/>
    <n v="51051"/>
    <s v="Cabello"/>
    <s v="Cuerpo"/>
    <x v="1"/>
  </r>
  <r>
    <x v="451"/>
    <x v="7"/>
    <n v="1"/>
    <x v="60"/>
    <x v="2"/>
    <x v="0"/>
    <x v="0"/>
    <x v="0"/>
    <x v="450"/>
    <x v="451"/>
    <x v="450"/>
    <x v="451"/>
    <x v="451"/>
    <x v="451"/>
    <n v="63631"/>
    <s v="Cuerpo"/>
    <s v="Perfumería"/>
    <x v="1"/>
  </r>
  <r>
    <x v="452"/>
    <x v="25"/>
    <n v="1"/>
    <x v="43"/>
    <x v="1"/>
    <x v="0"/>
    <x v="0"/>
    <x v="0"/>
    <x v="451"/>
    <x v="452"/>
    <x v="451"/>
    <x v="452"/>
    <x v="452"/>
    <x v="452"/>
    <n v="31495.4"/>
    <s v="Cabello"/>
    <s v="Skincare"/>
    <x v="0"/>
  </r>
  <r>
    <x v="453"/>
    <x v="33"/>
    <n v="1"/>
    <x v="93"/>
    <x v="0"/>
    <x v="1"/>
    <x v="1"/>
    <x v="1"/>
    <x v="452"/>
    <x v="453"/>
    <x v="452"/>
    <x v="453"/>
    <x v="453"/>
    <x v="453"/>
    <n v="35364"/>
    <s v="Cuerpo"/>
    <s v="Perfumería"/>
    <x v="0"/>
  </r>
  <r>
    <x v="454"/>
    <x v="36"/>
    <n v="1"/>
    <x v="6"/>
    <x v="1"/>
    <x v="0"/>
    <x v="0"/>
    <x v="0"/>
    <x v="453"/>
    <x v="454"/>
    <x v="453"/>
    <x v="454"/>
    <x v="454"/>
    <x v="454"/>
    <n v="44422.6"/>
    <s v="Perfumería"/>
    <s v="Cabello"/>
    <x v="0"/>
  </r>
  <r>
    <x v="455"/>
    <x v="38"/>
    <n v="1"/>
    <x v="56"/>
    <x v="0"/>
    <x v="1"/>
    <x v="1"/>
    <x v="1"/>
    <x v="454"/>
    <x v="455"/>
    <x v="454"/>
    <x v="455"/>
    <x v="455"/>
    <x v="455"/>
    <n v="62858.6"/>
    <s v="Skincare"/>
    <s v="Perfumería"/>
    <x v="1"/>
  </r>
  <r>
    <x v="456"/>
    <x v="39"/>
    <n v="1"/>
    <x v="50"/>
    <x v="2"/>
    <x v="1"/>
    <x v="1"/>
    <x v="1"/>
    <x v="455"/>
    <x v="456"/>
    <x v="455"/>
    <x v="456"/>
    <x v="456"/>
    <x v="456"/>
    <n v="47447.6"/>
    <s v="Perfumería"/>
    <s v="Cabello"/>
    <x v="0"/>
  </r>
  <r>
    <x v="457"/>
    <x v="11"/>
    <n v="1"/>
    <x v="32"/>
    <x v="2"/>
    <x v="0"/>
    <x v="0"/>
    <x v="1"/>
    <x v="456"/>
    <x v="457"/>
    <x v="456"/>
    <x v="457"/>
    <x v="457"/>
    <x v="457"/>
    <n v="35608.6"/>
    <s v="Cabello"/>
    <s v="Skincare"/>
    <x v="0"/>
  </r>
  <r>
    <x v="458"/>
    <x v="16"/>
    <n v="1"/>
    <x v="68"/>
    <x v="0"/>
    <x v="1"/>
    <x v="1"/>
    <x v="1"/>
    <x v="457"/>
    <x v="458"/>
    <x v="457"/>
    <x v="458"/>
    <x v="458"/>
    <x v="458"/>
    <n v="23365"/>
    <s v="Maquillaje"/>
    <s v="Perfumería"/>
    <x v="0"/>
  </r>
  <r>
    <x v="459"/>
    <x v="0"/>
    <n v="1"/>
    <x v="78"/>
    <x v="1"/>
    <x v="1"/>
    <x v="1"/>
    <x v="1"/>
    <x v="458"/>
    <x v="459"/>
    <x v="458"/>
    <x v="459"/>
    <x v="459"/>
    <x v="459"/>
    <n v="64720.2"/>
    <s v="Perfumería"/>
    <s v="Maquillaje"/>
    <x v="1"/>
  </r>
  <r>
    <x v="460"/>
    <x v="33"/>
    <n v="1"/>
    <x v="15"/>
    <x v="1"/>
    <x v="1"/>
    <x v="1"/>
    <x v="1"/>
    <x v="459"/>
    <x v="460"/>
    <x v="459"/>
    <x v="460"/>
    <x v="460"/>
    <x v="460"/>
    <n v="63592.800000000003"/>
    <s v="Cuerpo"/>
    <s v="Skincare"/>
    <x v="1"/>
  </r>
  <r>
    <x v="461"/>
    <x v="34"/>
    <n v="1"/>
    <x v="88"/>
    <x v="2"/>
    <x v="1"/>
    <x v="1"/>
    <x v="1"/>
    <x v="460"/>
    <x v="461"/>
    <x v="460"/>
    <x v="461"/>
    <x v="461"/>
    <x v="461"/>
    <n v="49299.6"/>
    <s v="Cabello"/>
    <s v="Skincare"/>
    <x v="0"/>
  </r>
  <r>
    <x v="462"/>
    <x v="2"/>
    <n v="1"/>
    <x v="68"/>
    <x v="1"/>
    <x v="1"/>
    <x v="1"/>
    <x v="1"/>
    <x v="461"/>
    <x v="462"/>
    <x v="461"/>
    <x v="462"/>
    <x v="462"/>
    <x v="462"/>
    <n v="55421.8"/>
    <s v="Maquillaje"/>
    <s v="Cabello"/>
    <x v="1"/>
  </r>
  <r>
    <x v="463"/>
    <x v="31"/>
    <n v="1"/>
    <x v="60"/>
    <x v="0"/>
    <x v="0"/>
    <x v="0"/>
    <x v="0"/>
    <x v="462"/>
    <x v="463"/>
    <x v="462"/>
    <x v="463"/>
    <x v="463"/>
    <x v="463"/>
    <n v="58450.400000000001"/>
    <s v="Perfumería"/>
    <s v="Cabello"/>
    <x v="1"/>
  </r>
  <r>
    <x v="464"/>
    <x v="13"/>
    <n v="1"/>
    <x v="14"/>
    <x v="3"/>
    <x v="0"/>
    <x v="0"/>
    <x v="0"/>
    <x v="463"/>
    <x v="464"/>
    <x v="463"/>
    <x v="464"/>
    <x v="464"/>
    <x v="464"/>
    <n v="50886.6"/>
    <s v="Skincare"/>
    <s v="Maquillaje"/>
    <x v="1"/>
  </r>
  <r>
    <x v="465"/>
    <x v="0"/>
    <n v="1"/>
    <x v="83"/>
    <x v="0"/>
    <x v="0"/>
    <x v="0"/>
    <x v="0"/>
    <x v="464"/>
    <x v="465"/>
    <x v="464"/>
    <x v="465"/>
    <x v="465"/>
    <x v="465"/>
    <n v="44809.8"/>
    <s v="Cabello"/>
    <s v="Skincare"/>
    <x v="0"/>
  </r>
  <r>
    <x v="466"/>
    <x v="29"/>
    <n v="1"/>
    <x v="37"/>
    <x v="0"/>
    <x v="1"/>
    <x v="1"/>
    <x v="0"/>
    <x v="465"/>
    <x v="466"/>
    <x v="465"/>
    <x v="466"/>
    <x v="466"/>
    <x v="466"/>
    <n v="44425.4"/>
    <s v="Cuerpo"/>
    <s v="Perfumería"/>
    <x v="0"/>
  </r>
  <r>
    <x v="467"/>
    <x v="1"/>
    <n v="1"/>
    <x v="57"/>
    <x v="0"/>
    <x v="0"/>
    <x v="0"/>
    <x v="1"/>
    <x v="466"/>
    <x v="467"/>
    <x v="466"/>
    <x v="467"/>
    <x v="467"/>
    <x v="467"/>
    <n v="62555"/>
    <s v="Cabello"/>
    <s v="Maquillaje"/>
    <x v="1"/>
  </r>
  <r>
    <x v="468"/>
    <x v="22"/>
    <n v="1"/>
    <x v="29"/>
    <x v="3"/>
    <x v="0"/>
    <x v="0"/>
    <x v="1"/>
    <x v="467"/>
    <x v="468"/>
    <x v="467"/>
    <x v="468"/>
    <x v="468"/>
    <x v="468"/>
    <n v="42969.599999999999"/>
    <s v="Cabello"/>
    <s v="Cuerpo"/>
    <x v="0"/>
  </r>
  <r>
    <x v="469"/>
    <x v="10"/>
    <n v="1"/>
    <x v="70"/>
    <x v="1"/>
    <x v="1"/>
    <x v="1"/>
    <x v="1"/>
    <x v="468"/>
    <x v="469"/>
    <x v="468"/>
    <x v="469"/>
    <x v="469"/>
    <x v="469"/>
    <n v="54837"/>
    <s v="Cabello"/>
    <s v="Skincare"/>
    <x v="1"/>
  </r>
  <r>
    <x v="470"/>
    <x v="8"/>
    <n v="1"/>
    <x v="26"/>
    <x v="3"/>
    <x v="1"/>
    <x v="1"/>
    <x v="0"/>
    <x v="469"/>
    <x v="470"/>
    <x v="469"/>
    <x v="470"/>
    <x v="470"/>
    <x v="470"/>
    <n v="44067.8"/>
    <s v="Cuerpo"/>
    <s v="Skincare"/>
    <x v="0"/>
  </r>
  <r>
    <x v="471"/>
    <x v="5"/>
    <n v="1"/>
    <x v="23"/>
    <x v="1"/>
    <x v="1"/>
    <x v="1"/>
    <x v="0"/>
    <x v="470"/>
    <x v="471"/>
    <x v="470"/>
    <x v="471"/>
    <x v="471"/>
    <x v="471"/>
    <n v="45258.400000000001"/>
    <s v="Maquillaje"/>
    <s v="Cuerpo"/>
    <x v="0"/>
  </r>
  <r>
    <x v="472"/>
    <x v="26"/>
    <n v="1"/>
    <x v="8"/>
    <x v="0"/>
    <x v="1"/>
    <x v="1"/>
    <x v="1"/>
    <x v="471"/>
    <x v="472"/>
    <x v="471"/>
    <x v="472"/>
    <x v="472"/>
    <x v="472"/>
    <n v="56530.2"/>
    <s v="Skincare"/>
    <s v="Cabello"/>
    <x v="1"/>
  </r>
  <r>
    <x v="473"/>
    <x v="48"/>
    <n v="1"/>
    <x v="42"/>
    <x v="2"/>
    <x v="0"/>
    <x v="0"/>
    <x v="0"/>
    <x v="472"/>
    <x v="473"/>
    <x v="472"/>
    <x v="473"/>
    <x v="473"/>
    <x v="473"/>
    <n v="37154.400000000001"/>
    <s v="Perfumería"/>
    <s v="Cabello"/>
    <x v="0"/>
  </r>
  <r>
    <x v="474"/>
    <x v="7"/>
    <n v="1"/>
    <x v="93"/>
    <x v="1"/>
    <x v="1"/>
    <x v="1"/>
    <x v="0"/>
    <x v="473"/>
    <x v="474"/>
    <x v="473"/>
    <x v="474"/>
    <x v="474"/>
    <x v="474"/>
    <n v="70456.2"/>
    <s v="Skincare"/>
    <s v="Cabello"/>
    <x v="1"/>
  </r>
  <r>
    <x v="475"/>
    <x v="21"/>
    <n v="1"/>
    <x v="90"/>
    <x v="2"/>
    <x v="0"/>
    <x v="0"/>
    <x v="1"/>
    <x v="474"/>
    <x v="475"/>
    <x v="474"/>
    <x v="475"/>
    <x v="475"/>
    <x v="475"/>
    <n v="39821.199999999997"/>
    <s v="Cuerpo"/>
    <s v="Maquillaje"/>
    <x v="0"/>
  </r>
  <r>
    <x v="476"/>
    <x v="34"/>
    <n v="1"/>
    <x v="80"/>
    <x v="3"/>
    <x v="0"/>
    <x v="0"/>
    <x v="1"/>
    <x v="475"/>
    <x v="476"/>
    <x v="475"/>
    <x v="476"/>
    <x v="476"/>
    <x v="476"/>
    <n v="38511.4"/>
    <s v="Perfumería"/>
    <s v="Cuerpo"/>
    <x v="0"/>
  </r>
  <r>
    <x v="477"/>
    <x v="14"/>
    <n v="1"/>
    <x v="62"/>
    <x v="1"/>
    <x v="1"/>
    <x v="1"/>
    <x v="1"/>
    <x v="476"/>
    <x v="477"/>
    <x v="476"/>
    <x v="477"/>
    <x v="477"/>
    <x v="477"/>
    <n v="70623.399999999994"/>
    <s v="Cabello"/>
    <s v="Cuerpo"/>
    <x v="1"/>
  </r>
  <r>
    <x v="478"/>
    <x v="35"/>
    <n v="1"/>
    <x v="47"/>
    <x v="1"/>
    <x v="0"/>
    <x v="0"/>
    <x v="1"/>
    <x v="477"/>
    <x v="478"/>
    <x v="477"/>
    <x v="478"/>
    <x v="478"/>
    <x v="478"/>
    <n v="36032.6"/>
    <s v="Cabello"/>
    <s v="Maquillaje"/>
    <x v="0"/>
  </r>
  <r>
    <x v="479"/>
    <x v="38"/>
    <n v="1"/>
    <x v="55"/>
    <x v="0"/>
    <x v="0"/>
    <x v="0"/>
    <x v="1"/>
    <x v="478"/>
    <x v="479"/>
    <x v="478"/>
    <x v="479"/>
    <x v="479"/>
    <x v="479"/>
    <n v="55206.6"/>
    <s v="Cuerpo"/>
    <s v="Skincare"/>
    <x v="1"/>
  </r>
  <r>
    <x v="480"/>
    <x v="0"/>
    <n v="1"/>
    <x v="27"/>
    <x v="1"/>
    <x v="0"/>
    <x v="0"/>
    <x v="0"/>
    <x v="479"/>
    <x v="480"/>
    <x v="479"/>
    <x v="480"/>
    <x v="480"/>
    <x v="480"/>
    <n v="48486.6"/>
    <s v="Cuerpo"/>
    <s v="Maquillaje"/>
    <x v="0"/>
  </r>
  <r>
    <x v="481"/>
    <x v="44"/>
    <n v="1"/>
    <x v="60"/>
    <x v="2"/>
    <x v="1"/>
    <x v="1"/>
    <x v="0"/>
    <x v="480"/>
    <x v="481"/>
    <x v="480"/>
    <x v="481"/>
    <x v="481"/>
    <x v="481"/>
    <n v="30033.4"/>
    <s v="Perfumería"/>
    <s v="Cabello"/>
    <x v="0"/>
  </r>
  <r>
    <x v="482"/>
    <x v="24"/>
    <n v="1"/>
    <x v="0"/>
    <x v="1"/>
    <x v="0"/>
    <x v="0"/>
    <x v="1"/>
    <x v="481"/>
    <x v="482"/>
    <x v="481"/>
    <x v="482"/>
    <x v="482"/>
    <x v="482"/>
    <n v="47436.2"/>
    <s v="Perfumería"/>
    <s v="Cabello"/>
    <x v="0"/>
  </r>
  <r>
    <x v="483"/>
    <x v="41"/>
    <n v="1"/>
    <x v="58"/>
    <x v="2"/>
    <x v="1"/>
    <x v="1"/>
    <x v="0"/>
    <x v="482"/>
    <x v="483"/>
    <x v="482"/>
    <x v="483"/>
    <x v="483"/>
    <x v="483"/>
    <n v="49621.8"/>
    <s v="Maquillaje"/>
    <s v="Skincare"/>
    <x v="0"/>
  </r>
  <r>
    <x v="484"/>
    <x v="23"/>
    <n v="1"/>
    <x v="94"/>
    <x v="1"/>
    <x v="0"/>
    <x v="0"/>
    <x v="1"/>
    <x v="483"/>
    <x v="484"/>
    <x v="483"/>
    <x v="484"/>
    <x v="484"/>
    <x v="484"/>
    <n v="28147.8"/>
    <s v="Skincare"/>
    <s v="Perfumería"/>
    <x v="0"/>
  </r>
  <r>
    <x v="485"/>
    <x v="38"/>
    <n v="1"/>
    <x v="82"/>
    <x v="1"/>
    <x v="1"/>
    <x v="1"/>
    <x v="1"/>
    <x v="484"/>
    <x v="485"/>
    <x v="484"/>
    <x v="485"/>
    <x v="485"/>
    <x v="485"/>
    <n v="47637.599999999999"/>
    <s v="Skincare"/>
    <s v="Cabello"/>
    <x v="0"/>
  </r>
  <r>
    <x v="486"/>
    <x v="40"/>
    <n v="1"/>
    <x v="75"/>
    <x v="2"/>
    <x v="1"/>
    <x v="1"/>
    <x v="1"/>
    <x v="485"/>
    <x v="486"/>
    <x v="485"/>
    <x v="486"/>
    <x v="486"/>
    <x v="486"/>
    <n v="55527.4"/>
    <s v="Cabello"/>
    <s v="Skincare"/>
    <x v="1"/>
  </r>
  <r>
    <x v="487"/>
    <x v="37"/>
    <n v="1"/>
    <x v="45"/>
    <x v="1"/>
    <x v="0"/>
    <x v="0"/>
    <x v="1"/>
    <x v="486"/>
    <x v="487"/>
    <x v="486"/>
    <x v="487"/>
    <x v="487"/>
    <x v="487"/>
    <n v="50825"/>
    <s v="Cuerpo"/>
    <s v="Cabello"/>
    <x v="1"/>
  </r>
  <r>
    <x v="488"/>
    <x v="35"/>
    <n v="1"/>
    <x v="30"/>
    <x v="2"/>
    <x v="0"/>
    <x v="0"/>
    <x v="1"/>
    <x v="487"/>
    <x v="488"/>
    <x v="487"/>
    <x v="488"/>
    <x v="488"/>
    <x v="488"/>
    <n v="41224.800000000003"/>
    <s v="Maquillaje"/>
    <s v="Perfumería"/>
    <x v="0"/>
  </r>
  <r>
    <x v="489"/>
    <x v="16"/>
    <n v="1"/>
    <x v="70"/>
    <x v="1"/>
    <x v="0"/>
    <x v="0"/>
    <x v="0"/>
    <x v="488"/>
    <x v="489"/>
    <x v="488"/>
    <x v="489"/>
    <x v="489"/>
    <x v="489"/>
    <n v="49547.199999999997"/>
    <s v="Perfumería"/>
    <s v="Skincare"/>
    <x v="0"/>
  </r>
  <r>
    <x v="490"/>
    <x v="8"/>
    <n v="1"/>
    <x v="3"/>
    <x v="2"/>
    <x v="1"/>
    <x v="1"/>
    <x v="1"/>
    <x v="489"/>
    <x v="490"/>
    <x v="489"/>
    <x v="490"/>
    <x v="490"/>
    <x v="490"/>
    <n v="59208"/>
    <s v="Cuerpo"/>
    <s v="Cabello"/>
    <x v="1"/>
  </r>
  <r>
    <x v="491"/>
    <x v="37"/>
    <n v="1"/>
    <x v="46"/>
    <x v="1"/>
    <x v="0"/>
    <x v="0"/>
    <x v="0"/>
    <x v="490"/>
    <x v="491"/>
    <x v="490"/>
    <x v="491"/>
    <x v="491"/>
    <x v="491"/>
    <n v="31747.4"/>
    <s v="Cabello"/>
    <s v="Maquillaje"/>
    <x v="0"/>
  </r>
  <r>
    <x v="492"/>
    <x v="28"/>
    <n v="1"/>
    <x v="13"/>
    <x v="1"/>
    <x v="0"/>
    <x v="0"/>
    <x v="1"/>
    <x v="491"/>
    <x v="492"/>
    <x v="491"/>
    <x v="492"/>
    <x v="492"/>
    <x v="492"/>
    <n v="49994.6"/>
    <s v="Skincare"/>
    <s v="Perfumería"/>
    <x v="0"/>
  </r>
  <r>
    <x v="493"/>
    <x v="4"/>
    <n v="1"/>
    <x v="55"/>
    <x v="0"/>
    <x v="1"/>
    <x v="1"/>
    <x v="0"/>
    <x v="492"/>
    <x v="493"/>
    <x v="492"/>
    <x v="493"/>
    <x v="493"/>
    <x v="493"/>
    <n v="43430.6"/>
    <s v="Cabello"/>
    <s v="Maquillaje"/>
    <x v="0"/>
  </r>
  <r>
    <x v="494"/>
    <x v="5"/>
    <n v="1"/>
    <x v="22"/>
    <x v="1"/>
    <x v="1"/>
    <x v="1"/>
    <x v="1"/>
    <x v="493"/>
    <x v="494"/>
    <x v="493"/>
    <x v="494"/>
    <x v="494"/>
    <x v="494"/>
    <n v="59134.8"/>
    <s v="Perfumería"/>
    <s v="Cabello"/>
    <x v="1"/>
  </r>
  <r>
    <x v="495"/>
    <x v="7"/>
    <n v="1"/>
    <x v="4"/>
    <x v="2"/>
    <x v="0"/>
    <x v="0"/>
    <x v="0"/>
    <x v="494"/>
    <x v="495"/>
    <x v="494"/>
    <x v="495"/>
    <x v="495"/>
    <x v="82"/>
    <n v="52540.4"/>
    <s v="Cuerpo"/>
    <s v="Skincare"/>
    <x v="1"/>
  </r>
  <r>
    <x v="496"/>
    <x v="29"/>
    <n v="1"/>
    <x v="45"/>
    <x v="1"/>
    <x v="0"/>
    <x v="0"/>
    <x v="1"/>
    <x v="495"/>
    <x v="496"/>
    <x v="495"/>
    <x v="496"/>
    <x v="496"/>
    <x v="495"/>
    <n v="39124.6"/>
    <s v="Maquillaje"/>
    <s v="Perfumería"/>
    <x v="0"/>
  </r>
  <r>
    <x v="497"/>
    <x v="50"/>
    <n v="1"/>
    <x v="59"/>
    <x v="3"/>
    <x v="1"/>
    <x v="1"/>
    <x v="1"/>
    <x v="496"/>
    <x v="497"/>
    <x v="496"/>
    <x v="497"/>
    <x v="497"/>
    <x v="496"/>
    <n v="59464.6"/>
    <s v="Cuerpo"/>
    <s v="Cabello"/>
    <x v="1"/>
  </r>
  <r>
    <x v="498"/>
    <x v="13"/>
    <n v="1"/>
    <x v="46"/>
    <x v="1"/>
    <x v="0"/>
    <x v="0"/>
    <x v="0"/>
    <x v="497"/>
    <x v="498"/>
    <x v="497"/>
    <x v="498"/>
    <x v="498"/>
    <x v="497"/>
    <n v="61926"/>
    <s v="Cuerpo"/>
    <s v="Perfumería"/>
    <x v="1"/>
  </r>
  <r>
    <x v="499"/>
    <x v="21"/>
    <n v="1"/>
    <x v="95"/>
    <x v="1"/>
    <x v="1"/>
    <x v="1"/>
    <x v="0"/>
    <x v="498"/>
    <x v="499"/>
    <x v="498"/>
    <x v="499"/>
    <x v="499"/>
    <x v="498"/>
    <n v="54141.2"/>
    <s v="Perfumería"/>
    <s v="Skincare"/>
    <x v="1"/>
  </r>
  <r>
    <x v="500"/>
    <x v="38"/>
    <n v="1"/>
    <x v="24"/>
    <x v="1"/>
    <x v="1"/>
    <x v="1"/>
    <x v="0"/>
    <x v="499"/>
    <x v="500"/>
    <x v="499"/>
    <x v="500"/>
    <x v="500"/>
    <x v="499"/>
    <n v="46136.800000000003"/>
    <s v="Perfumería"/>
    <s v="Maquillaje"/>
    <x v="0"/>
  </r>
  <r>
    <x v="501"/>
    <x v="7"/>
    <n v="1"/>
    <x v="54"/>
    <x v="2"/>
    <x v="0"/>
    <x v="0"/>
    <x v="0"/>
    <x v="500"/>
    <x v="501"/>
    <x v="500"/>
    <x v="501"/>
    <x v="501"/>
    <x v="500"/>
    <n v="61641.2"/>
    <s v="Maquillaje"/>
    <s v="Skincare"/>
    <x v="1"/>
  </r>
  <r>
    <x v="502"/>
    <x v="3"/>
    <n v="1"/>
    <x v="61"/>
    <x v="1"/>
    <x v="0"/>
    <x v="0"/>
    <x v="0"/>
    <x v="501"/>
    <x v="502"/>
    <x v="501"/>
    <x v="502"/>
    <x v="502"/>
    <x v="501"/>
    <n v="53880.800000000003"/>
    <s v="Cuerpo"/>
    <s v="Cabello"/>
    <x v="1"/>
  </r>
  <r>
    <x v="503"/>
    <x v="24"/>
    <n v="1"/>
    <x v="66"/>
    <x v="2"/>
    <x v="0"/>
    <x v="0"/>
    <x v="1"/>
    <x v="502"/>
    <x v="503"/>
    <x v="502"/>
    <x v="503"/>
    <x v="503"/>
    <x v="502"/>
    <n v="40464.800000000003"/>
    <s v="Perfumería"/>
    <s v="Maquillaje"/>
    <x v="0"/>
  </r>
  <r>
    <x v="504"/>
    <x v="21"/>
    <n v="1"/>
    <x v="5"/>
    <x v="1"/>
    <x v="1"/>
    <x v="1"/>
    <x v="1"/>
    <x v="503"/>
    <x v="504"/>
    <x v="503"/>
    <x v="504"/>
    <x v="504"/>
    <x v="503"/>
    <n v="74500.800000000003"/>
    <s v="Cuerpo"/>
    <s v="Perfumería"/>
    <x v="1"/>
  </r>
  <r>
    <x v="505"/>
    <x v="47"/>
    <n v="1"/>
    <x v="56"/>
    <x v="1"/>
    <x v="0"/>
    <x v="0"/>
    <x v="1"/>
    <x v="504"/>
    <x v="505"/>
    <x v="504"/>
    <x v="505"/>
    <x v="505"/>
    <x v="504"/>
    <n v="33147.800000000003"/>
    <s v="Perfumería"/>
    <s v="Maquillaje"/>
    <x v="0"/>
  </r>
  <r>
    <x v="506"/>
    <x v="39"/>
    <n v="1"/>
    <x v="11"/>
    <x v="1"/>
    <x v="1"/>
    <x v="1"/>
    <x v="1"/>
    <x v="505"/>
    <x v="506"/>
    <x v="505"/>
    <x v="506"/>
    <x v="506"/>
    <x v="505"/>
    <n v="40804.6"/>
    <s v="Cuerpo"/>
    <s v="Skincare"/>
    <x v="0"/>
  </r>
  <r>
    <x v="507"/>
    <x v="0"/>
    <n v="1"/>
    <x v="49"/>
    <x v="3"/>
    <x v="0"/>
    <x v="0"/>
    <x v="0"/>
    <x v="506"/>
    <x v="507"/>
    <x v="506"/>
    <x v="507"/>
    <x v="507"/>
    <x v="506"/>
    <n v="38057.4"/>
    <s v="Cuerpo"/>
    <s v="Maquillaje"/>
    <x v="0"/>
  </r>
  <r>
    <x v="508"/>
    <x v="3"/>
    <n v="2"/>
    <x v="63"/>
    <x v="0"/>
    <x v="0"/>
    <x v="0"/>
    <x v="1"/>
    <x v="507"/>
    <x v="508"/>
    <x v="507"/>
    <x v="508"/>
    <x v="508"/>
    <x v="507"/>
    <n v="75378.2"/>
    <s v="Cuerpo"/>
    <s v="Perfumería"/>
    <x v="1"/>
  </r>
  <r>
    <x v="509"/>
    <x v="22"/>
    <n v="2"/>
    <x v="75"/>
    <x v="2"/>
    <x v="0"/>
    <x v="0"/>
    <x v="0"/>
    <x v="508"/>
    <x v="509"/>
    <x v="508"/>
    <x v="509"/>
    <x v="509"/>
    <x v="508"/>
    <n v="54857.4"/>
    <s v="Cabello"/>
    <s v="Cuerpo"/>
    <x v="1"/>
  </r>
  <r>
    <x v="510"/>
    <x v="9"/>
    <n v="2"/>
    <x v="68"/>
    <x v="2"/>
    <x v="0"/>
    <x v="0"/>
    <x v="1"/>
    <x v="509"/>
    <x v="510"/>
    <x v="509"/>
    <x v="510"/>
    <x v="510"/>
    <x v="509"/>
    <n v="66566.8"/>
    <s v="Maquillaje"/>
    <s v="Cuerpo"/>
    <x v="1"/>
  </r>
  <r>
    <x v="511"/>
    <x v="18"/>
    <n v="2"/>
    <x v="28"/>
    <x v="2"/>
    <x v="1"/>
    <x v="1"/>
    <x v="1"/>
    <x v="510"/>
    <x v="511"/>
    <x v="510"/>
    <x v="511"/>
    <x v="511"/>
    <x v="510"/>
    <n v="64252.4"/>
    <s v="Maquillaje"/>
    <s v="Perfumería"/>
    <x v="1"/>
  </r>
  <r>
    <x v="512"/>
    <x v="48"/>
    <n v="2"/>
    <x v="21"/>
    <x v="2"/>
    <x v="1"/>
    <x v="1"/>
    <x v="1"/>
    <x v="511"/>
    <x v="512"/>
    <x v="511"/>
    <x v="512"/>
    <x v="512"/>
    <x v="511"/>
    <n v="63386.400000000001"/>
    <s v="Skincare"/>
    <s v="Cuerpo"/>
    <x v="1"/>
  </r>
  <r>
    <x v="513"/>
    <x v="17"/>
    <n v="2"/>
    <x v="80"/>
    <x v="0"/>
    <x v="1"/>
    <x v="1"/>
    <x v="1"/>
    <x v="512"/>
    <x v="513"/>
    <x v="512"/>
    <x v="513"/>
    <x v="513"/>
    <x v="512"/>
    <n v="69770.399999999994"/>
    <s v="Cuerpo"/>
    <s v="Maquillaje"/>
    <x v="1"/>
  </r>
  <r>
    <x v="514"/>
    <x v="2"/>
    <n v="2"/>
    <x v="83"/>
    <x v="1"/>
    <x v="0"/>
    <x v="0"/>
    <x v="1"/>
    <x v="513"/>
    <x v="514"/>
    <x v="513"/>
    <x v="514"/>
    <x v="211"/>
    <x v="513"/>
    <n v="43951.4"/>
    <s v="Maquillaje"/>
    <s v="Cuerpo"/>
    <x v="0"/>
  </r>
  <r>
    <x v="515"/>
    <x v="42"/>
    <n v="2"/>
    <x v="34"/>
    <x v="3"/>
    <x v="1"/>
    <x v="1"/>
    <x v="1"/>
    <x v="514"/>
    <x v="515"/>
    <x v="514"/>
    <x v="515"/>
    <x v="514"/>
    <x v="514"/>
    <n v="41260"/>
    <s v="Cabello"/>
    <s v="Skincare"/>
    <x v="0"/>
  </r>
  <r>
    <x v="516"/>
    <x v="28"/>
    <n v="2"/>
    <x v="51"/>
    <x v="3"/>
    <x v="1"/>
    <x v="1"/>
    <x v="0"/>
    <x v="515"/>
    <x v="516"/>
    <x v="515"/>
    <x v="516"/>
    <x v="515"/>
    <x v="515"/>
    <n v="53159"/>
    <s v="Skincare"/>
    <s v="Perfumería"/>
    <x v="1"/>
  </r>
  <r>
    <x v="517"/>
    <x v="46"/>
    <n v="2"/>
    <x v="51"/>
    <x v="1"/>
    <x v="0"/>
    <x v="0"/>
    <x v="0"/>
    <x v="516"/>
    <x v="517"/>
    <x v="516"/>
    <x v="517"/>
    <x v="516"/>
    <x v="516"/>
    <n v="61787"/>
    <s v="Cuerpo"/>
    <s v="Cabello"/>
    <x v="1"/>
  </r>
  <r>
    <x v="518"/>
    <x v="37"/>
    <n v="2"/>
    <x v="40"/>
    <x v="2"/>
    <x v="1"/>
    <x v="1"/>
    <x v="1"/>
    <x v="517"/>
    <x v="518"/>
    <x v="517"/>
    <x v="518"/>
    <x v="517"/>
    <x v="517"/>
    <n v="58978.2"/>
    <s v="Cabello"/>
    <s v="Perfumería"/>
    <x v="1"/>
  </r>
  <r>
    <x v="519"/>
    <x v="21"/>
    <n v="2"/>
    <x v="92"/>
    <x v="1"/>
    <x v="0"/>
    <x v="0"/>
    <x v="0"/>
    <x v="518"/>
    <x v="519"/>
    <x v="518"/>
    <x v="519"/>
    <x v="518"/>
    <x v="518"/>
    <n v="72591"/>
    <s v="Perfumería"/>
    <s v="Cuerpo"/>
    <x v="1"/>
  </r>
  <r>
    <x v="520"/>
    <x v="7"/>
    <n v="2"/>
    <x v="9"/>
    <x v="0"/>
    <x v="1"/>
    <x v="1"/>
    <x v="0"/>
    <x v="519"/>
    <x v="520"/>
    <x v="519"/>
    <x v="520"/>
    <x v="519"/>
    <x v="519"/>
    <n v="74324.2"/>
    <s v="Skincare"/>
    <s v="Cuerpo"/>
    <x v="1"/>
  </r>
  <r>
    <x v="521"/>
    <x v="1"/>
    <n v="2"/>
    <x v="92"/>
    <x v="3"/>
    <x v="0"/>
    <x v="0"/>
    <x v="1"/>
    <x v="520"/>
    <x v="521"/>
    <x v="520"/>
    <x v="521"/>
    <x v="520"/>
    <x v="520"/>
    <n v="45090.2"/>
    <s v="Maquillaje"/>
    <s v="Perfumería"/>
    <x v="0"/>
  </r>
  <r>
    <x v="522"/>
    <x v="34"/>
    <n v="2"/>
    <x v="63"/>
    <x v="2"/>
    <x v="0"/>
    <x v="0"/>
    <x v="0"/>
    <x v="521"/>
    <x v="522"/>
    <x v="521"/>
    <x v="522"/>
    <x v="521"/>
    <x v="521"/>
    <n v="30592.799999999999"/>
    <s v="Skincare"/>
    <s v="Perfumería"/>
    <x v="0"/>
  </r>
  <r>
    <x v="523"/>
    <x v="12"/>
    <n v="2"/>
    <x v="59"/>
    <x v="2"/>
    <x v="1"/>
    <x v="1"/>
    <x v="0"/>
    <x v="522"/>
    <x v="523"/>
    <x v="522"/>
    <x v="523"/>
    <x v="522"/>
    <x v="522"/>
    <n v="59515.6"/>
    <s v="Maquillaje"/>
    <s v="Cabello"/>
    <x v="1"/>
  </r>
  <r>
    <x v="524"/>
    <x v="29"/>
    <n v="2"/>
    <x v="41"/>
    <x v="1"/>
    <x v="0"/>
    <x v="0"/>
    <x v="1"/>
    <x v="523"/>
    <x v="524"/>
    <x v="523"/>
    <x v="524"/>
    <x v="523"/>
    <x v="523"/>
    <n v="40861.199999999997"/>
    <s v="Cuerpo"/>
    <s v="Skincare"/>
    <x v="0"/>
  </r>
  <r>
    <x v="525"/>
    <x v="24"/>
    <n v="2"/>
    <x v="12"/>
    <x v="1"/>
    <x v="1"/>
    <x v="1"/>
    <x v="1"/>
    <x v="524"/>
    <x v="525"/>
    <x v="524"/>
    <x v="525"/>
    <x v="524"/>
    <x v="524"/>
    <n v="43522.2"/>
    <s v="Perfumería"/>
    <s v="Cuerpo"/>
    <x v="0"/>
  </r>
  <r>
    <x v="526"/>
    <x v="37"/>
    <n v="2"/>
    <x v="68"/>
    <x v="1"/>
    <x v="0"/>
    <x v="0"/>
    <x v="0"/>
    <x v="525"/>
    <x v="526"/>
    <x v="525"/>
    <x v="526"/>
    <x v="525"/>
    <x v="525"/>
    <n v="43292.2"/>
    <s v="Skincare"/>
    <s v="Maquillaje"/>
    <x v="0"/>
  </r>
  <r>
    <x v="527"/>
    <x v="4"/>
    <n v="2"/>
    <x v="53"/>
    <x v="0"/>
    <x v="0"/>
    <x v="0"/>
    <x v="0"/>
    <x v="526"/>
    <x v="527"/>
    <x v="526"/>
    <x v="527"/>
    <x v="526"/>
    <x v="526"/>
    <n v="55667"/>
    <s v="Maquillaje"/>
    <s v="Cabello"/>
    <x v="1"/>
  </r>
  <r>
    <x v="528"/>
    <x v="23"/>
    <n v="2"/>
    <x v="20"/>
    <x v="1"/>
    <x v="1"/>
    <x v="1"/>
    <x v="0"/>
    <x v="527"/>
    <x v="528"/>
    <x v="527"/>
    <x v="528"/>
    <x v="527"/>
    <x v="527"/>
    <n v="51827.8"/>
    <s v="Cabello"/>
    <s v="Skincare"/>
    <x v="1"/>
  </r>
  <r>
    <x v="529"/>
    <x v="31"/>
    <n v="2"/>
    <x v="9"/>
    <x v="0"/>
    <x v="1"/>
    <x v="1"/>
    <x v="1"/>
    <x v="528"/>
    <x v="529"/>
    <x v="528"/>
    <x v="529"/>
    <x v="528"/>
    <x v="528"/>
    <n v="41974.8"/>
    <s v="Cuerpo"/>
    <s v="Maquillaje"/>
    <x v="0"/>
  </r>
  <r>
    <x v="530"/>
    <x v="33"/>
    <n v="2"/>
    <x v="90"/>
    <x v="1"/>
    <x v="1"/>
    <x v="1"/>
    <x v="0"/>
    <x v="177"/>
    <x v="530"/>
    <x v="529"/>
    <x v="530"/>
    <x v="529"/>
    <x v="529"/>
    <n v="65197.8"/>
    <s v="Perfumería"/>
    <s v="Cabello"/>
    <x v="1"/>
  </r>
  <r>
    <x v="531"/>
    <x v="30"/>
    <n v="2"/>
    <x v="17"/>
    <x v="2"/>
    <x v="1"/>
    <x v="1"/>
    <x v="0"/>
    <x v="529"/>
    <x v="531"/>
    <x v="530"/>
    <x v="531"/>
    <x v="530"/>
    <x v="530"/>
    <n v="52234.6"/>
    <s v="Skincare"/>
    <s v="Cabello"/>
    <x v="1"/>
  </r>
  <r>
    <x v="532"/>
    <x v="32"/>
    <n v="2"/>
    <x v="84"/>
    <x v="1"/>
    <x v="0"/>
    <x v="0"/>
    <x v="1"/>
    <x v="530"/>
    <x v="532"/>
    <x v="531"/>
    <x v="532"/>
    <x v="531"/>
    <x v="531"/>
    <n v="67276.800000000003"/>
    <s v="Maquillaje"/>
    <s v="Skincare"/>
    <x v="1"/>
  </r>
  <r>
    <x v="533"/>
    <x v="21"/>
    <n v="2"/>
    <x v="81"/>
    <x v="2"/>
    <x v="1"/>
    <x v="1"/>
    <x v="1"/>
    <x v="531"/>
    <x v="533"/>
    <x v="532"/>
    <x v="533"/>
    <x v="532"/>
    <x v="532"/>
    <n v="47809.8"/>
    <s v="Perfumería"/>
    <s v="Skincare"/>
    <x v="0"/>
  </r>
  <r>
    <x v="534"/>
    <x v="37"/>
    <n v="2"/>
    <x v="72"/>
    <x v="2"/>
    <x v="1"/>
    <x v="1"/>
    <x v="0"/>
    <x v="532"/>
    <x v="534"/>
    <x v="533"/>
    <x v="534"/>
    <x v="533"/>
    <x v="533"/>
    <n v="38966.199999999997"/>
    <s v="Skincare"/>
    <s v="Perfumería"/>
    <x v="0"/>
  </r>
  <r>
    <x v="535"/>
    <x v="27"/>
    <n v="2"/>
    <x v="45"/>
    <x v="2"/>
    <x v="1"/>
    <x v="1"/>
    <x v="0"/>
    <x v="533"/>
    <x v="535"/>
    <x v="534"/>
    <x v="535"/>
    <x v="534"/>
    <x v="534"/>
    <n v="39074.6"/>
    <s v="Skincare"/>
    <s v="Maquillaje"/>
    <x v="0"/>
  </r>
  <r>
    <x v="536"/>
    <x v="24"/>
    <n v="2"/>
    <x v="63"/>
    <x v="3"/>
    <x v="0"/>
    <x v="0"/>
    <x v="1"/>
    <x v="534"/>
    <x v="536"/>
    <x v="535"/>
    <x v="536"/>
    <x v="535"/>
    <x v="535"/>
    <n v="52911.8"/>
    <s v="Perfumería"/>
    <s v="Maquillaje"/>
    <x v="1"/>
  </r>
  <r>
    <x v="537"/>
    <x v="44"/>
    <n v="2"/>
    <x v="30"/>
    <x v="1"/>
    <x v="1"/>
    <x v="1"/>
    <x v="1"/>
    <x v="535"/>
    <x v="537"/>
    <x v="536"/>
    <x v="537"/>
    <x v="536"/>
    <x v="536"/>
    <n v="47683.6"/>
    <s v="Cuerpo"/>
    <s v="Perfumería"/>
    <x v="0"/>
  </r>
  <r>
    <x v="538"/>
    <x v="25"/>
    <n v="2"/>
    <x v="82"/>
    <x v="3"/>
    <x v="1"/>
    <x v="1"/>
    <x v="1"/>
    <x v="536"/>
    <x v="538"/>
    <x v="537"/>
    <x v="538"/>
    <x v="537"/>
    <x v="537"/>
    <n v="68104.800000000003"/>
    <s v="Cuerpo"/>
    <s v="Maquillaje"/>
    <x v="1"/>
  </r>
  <r>
    <x v="539"/>
    <x v="43"/>
    <n v="2"/>
    <x v="47"/>
    <x v="1"/>
    <x v="0"/>
    <x v="0"/>
    <x v="1"/>
    <x v="537"/>
    <x v="539"/>
    <x v="538"/>
    <x v="539"/>
    <x v="538"/>
    <x v="538"/>
    <n v="68925.2"/>
    <s v="Cabello"/>
    <s v="Cuerpo"/>
    <x v="1"/>
  </r>
  <r>
    <x v="540"/>
    <x v="32"/>
    <n v="2"/>
    <x v="35"/>
    <x v="2"/>
    <x v="1"/>
    <x v="1"/>
    <x v="0"/>
    <x v="538"/>
    <x v="540"/>
    <x v="539"/>
    <x v="540"/>
    <x v="539"/>
    <x v="539"/>
    <n v="68595.199999999997"/>
    <s v="Cabello"/>
    <s v="Maquillaje"/>
    <x v="1"/>
  </r>
  <r>
    <x v="541"/>
    <x v="39"/>
    <n v="2"/>
    <x v="50"/>
    <x v="1"/>
    <x v="1"/>
    <x v="1"/>
    <x v="0"/>
    <x v="539"/>
    <x v="541"/>
    <x v="540"/>
    <x v="541"/>
    <x v="540"/>
    <x v="540"/>
    <n v="59432.4"/>
    <s v="Cuerpo"/>
    <s v="Maquillaje"/>
    <x v="1"/>
  </r>
  <r>
    <x v="542"/>
    <x v="3"/>
    <n v="2"/>
    <x v="35"/>
    <x v="0"/>
    <x v="1"/>
    <x v="1"/>
    <x v="1"/>
    <x v="540"/>
    <x v="542"/>
    <x v="541"/>
    <x v="542"/>
    <x v="541"/>
    <x v="541"/>
    <n v="53194.400000000001"/>
    <s v="Cuerpo"/>
    <s v="Perfumería"/>
    <x v="1"/>
  </r>
  <r>
    <x v="543"/>
    <x v="37"/>
    <n v="2"/>
    <x v="6"/>
    <x v="0"/>
    <x v="1"/>
    <x v="1"/>
    <x v="1"/>
    <x v="541"/>
    <x v="543"/>
    <x v="542"/>
    <x v="543"/>
    <x v="542"/>
    <x v="542"/>
    <n v="56966"/>
    <s v="Skincare"/>
    <s v="Perfumería"/>
    <x v="1"/>
  </r>
  <r>
    <x v="544"/>
    <x v="27"/>
    <n v="2"/>
    <x v="29"/>
    <x v="1"/>
    <x v="1"/>
    <x v="1"/>
    <x v="0"/>
    <x v="542"/>
    <x v="544"/>
    <x v="543"/>
    <x v="544"/>
    <x v="543"/>
    <x v="543"/>
    <n v="53175.199999999997"/>
    <s v="Perfumería"/>
    <s v="Maquillaje"/>
    <x v="1"/>
  </r>
  <r>
    <x v="545"/>
    <x v="35"/>
    <n v="2"/>
    <x v="37"/>
    <x v="1"/>
    <x v="0"/>
    <x v="0"/>
    <x v="0"/>
    <x v="543"/>
    <x v="545"/>
    <x v="544"/>
    <x v="545"/>
    <x v="544"/>
    <x v="544"/>
    <n v="48059.4"/>
    <s v="Cuerpo"/>
    <s v="Maquillaje"/>
    <x v="0"/>
  </r>
  <r>
    <x v="546"/>
    <x v="41"/>
    <n v="2"/>
    <x v="66"/>
    <x v="1"/>
    <x v="1"/>
    <x v="1"/>
    <x v="1"/>
    <x v="544"/>
    <x v="546"/>
    <x v="545"/>
    <x v="546"/>
    <x v="545"/>
    <x v="545"/>
    <n v="53404.800000000003"/>
    <s v="Cuerpo"/>
    <s v="Maquillaje"/>
    <x v="1"/>
  </r>
  <r>
    <x v="547"/>
    <x v="30"/>
    <n v="2"/>
    <x v="2"/>
    <x v="1"/>
    <x v="0"/>
    <x v="0"/>
    <x v="1"/>
    <x v="545"/>
    <x v="547"/>
    <x v="546"/>
    <x v="547"/>
    <x v="546"/>
    <x v="546"/>
    <n v="37008.800000000003"/>
    <s v="Perfumería"/>
    <s v="Cuerpo"/>
    <x v="0"/>
  </r>
  <r>
    <x v="548"/>
    <x v="17"/>
    <n v="2"/>
    <x v="31"/>
    <x v="0"/>
    <x v="0"/>
    <x v="0"/>
    <x v="0"/>
    <x v="546"/>
    <x v="120"/>
    <x v="547"/>
    <x v="548"/>
    <x v="547"/>
    <x v="547"/>
    <n v="49653.4"/>
    <s v="Maquillaje"/>
    <s v="Cuerpo"/>
    <x v="0"/>
  </r>
  <r>
    <x v="549"/>
    <x v="50"/>
    <n v="2"/>
    <x v="25"/>
    <x v="1"/>
    <x v="1"/>
    <x v="1"/>
    <x v="0"/>
    <x v="547"/>
    <x v="548"/>
    <x v="548"/>
    <x v="549"/>
    <x v="548"/>
    <x v="548"/>
    <n v="48876.6"/>
    <s v="Skincare"/>
    <s v="Cuerpo"/>
    <x v="0"/>
  </r>
  <r>
    <x v="550"/>
    <x v="32"/>
    <n v="2"/>
    <x v="55"/>
    <x v="3"/>
    <x v="0"/>
    <x v="0"/>
    <x v="0"/>
    <x v="548"/>
    <x v="549"/>
    <x v="549"/>
    <x v="550"/>
    <x v="549"/>
    <x v="549"/>
    <n v="60069.599999999999"/>
    <s v="Cabello"/>
    <s v="Cuerpo"/>
    <x v="1"/>
  </r>
  <r>
    <x v="551"/>
    <x v="15"/>
    <n v="2"/>
    <x v="94"/>
    <x v="2"/>
    <x v="1"/>
    <x v="1"/>
    <x v="0"/>
    <x v="549"/>
    <x v="550"/>
    <x v="550"/>
    <x v="551"/>
    <x v="550"/>
    <x v="550"/>
    <n v="75223"/>
    <s v="Skincare"/>
    <s v="Maquillaje"/>
    <x v="1"/>
  </r>
  <r>
    <x v="552"/>
    <x v="40"/>
    <n v="2"/>
    <x v="66"/>
    <x v="2"/>
    <x v="0"/>
    <x v="0"/>
    <x v="1"/>
    <x v="550"/>
    <x v="551"/>
    <x v="551"/>
    <x v="552"/>
    <x v="551"/>
    <x v="551"/>
    <n v="39665.800000000003"/>
    <s v="Cuerpo"/>
    <s v="Perfumería"/>
    <x v="0"/>
  </r>
  <r>
    <x v="553"/>
    <x v="15"/>
    <n v="2"/>
    <x v="69"/>
    <x v="0"/>
    <x v="0"/>
    <x v="0"/>
    <x v="0"/>
    <x v="551"/>
    <x v="552"/>
    <x v="552"/>
    <x v="553"/>
    <x v="552"/>
    <x v="552"/>
    <n v="44461.8"/>
    <s v="Perfumería"/>
    <s v="Skincare"/>
    <x v="0"/>
  </r>
  <r>
    <x v="554"/>
    <x v="46"/>
    <n v="2"/>
    <x v="21"/>
    <x v="1"/>
    <x v="0"/>
    <x v="0"/>
    <x v="0"/>
    <x v="552"/>
    <x v="553"/>
    <x v="553"/>
    <x v="554"/>
    <x v="553"/>
    <x v="553"/>
    <n v="40905.800000000003"/>
    <s v="Cabello"/>
    <s v="Cuerpo"/>
    <x v="0"/>
  </r>
  <r>
    <x v="555"/>
    <x v="27"/>
    <n v="2"/>
    <x v="11"/>
    <x v="0"/>
    <x v="0"/>
    <x v="0"/>
    <x v="1"/>
    <x v="553"/>
    <x v="554"/>
    <x v="554"/>
    <x v="555"/>
    <x v="554"/>
    <x v="554"/>
    <n v="56871.199999999997"/>
    <s v="Cuerpo"/>
    <s v="Skincare"/>
    <x v="1"/>
  </r>
  <r>
    <x v="556"/>
    <x v="0"/>
    <n v="2"/>
    <x v="42"/>
    <x v="3"/>
    <x v="0"/>
    <x v="0"/>
    <x v="1"/>
    <x v="554"/>
    <x v="555"/>
    <x v="555"/>
    <x v="556"/>
    <x v="555"/>
    <x v="555"/>
    <n v="43357"/>
    <s v="Maquillaje"/>
    <s v="Cuerpo"/>
    <x v="0"/>
  </r>
  <r>
    <x v="557"/>
    <x v="5"/>
    <n v="2"/>
    <x v="73"/>
    <x v="1"/>
    <x v="0"/>
    <x v="0"/>
    <x v="0"/>
    <x v="555"/>
    <x v="556"/>
    <x v="556"/>
    <x v="557"/>
    <x v="556"/>
    <x v="556"/>
    <n v="68662.2"/>
    <s v="Cabello"/>
    <s v="Cuerpo"/>
    <x v="1"/>
  </r>
  <r>
    <x v="558"/>
    <x v="50"/>
    <n v="2"/>
    <x v="70"/>
    <x v="1"/>
    <x v="0"/>
    <x v="0"/>
    <x v="0"/>
    <x v="556"/>
    <x v="557"/>
    <x v="557"/>
    <x v="558"/>
    <x v="557"/>
    <x v="557"/>
    <n v="49780.2"/>
    <s v="Cabello"/>
    <s v="Maquillaje"/>
    <x v="0"/>
  </r>
  <r>
    <x v="559"/>
    <x v="13"/>
    <n v="2"/>
    <x v="64"/>
    <x v="0"/>
    <x v="0"/>
    <x v="0"/>
    <x v="0"/>
    <x v="557"/>
    <x v="558"/>
    <x v="558"/>
    <x v="559"/>
    <x v="558"/>
    <x v="558"/>
    <n v="63239.4"/>
    <s v="Skincare"/>
    <s v="Cuerpo"/>
    <x v="1"/>
  </r>
  <r>
    <x v="560"/>
    <x v="13"/>
    <n v="2"/>
    <x v="72"/>
    <x v="1"/>
    <x v="0"/>
    <x v="0"/>
    <x v="0"/>
    <x v="558"/>
    <x v="559"/>
    <x v="559"/>
    <x v="560"/>
    <x v="559"/>
    <x v="559"/>
    <n v="50919.4"/>
    <s v="Skincare"/>
    <s v="Perfumería"/>
    <x v="1"/>
  </r>
  <r>
    <x v="561"/>
    <x v="43"/>
    <n v="2"/>
    <x v="84"/>
    <x v="1"/>
    <x v="0"/>
    <x v="0"/>
    <x v="1"/>
    <x v="559"/>
    <x v="560"/>
    <x v="560"/>
    <x v="561"/>
    <x v="560"/>
    <x v="560"/>
    <n v="55325.4"/>
    <s v="Skincare"/>
    <s v="Cuerpo"/>
    <x v="1"/>
  </r>
  <r>
    <x v="562"/>
    <x v="30"/>
    <n v="2"/>
    <x v="59"/>
    <x v="1"/>
    <x v="1"/>
    <x v="1"/>
    <x v="0"/>
    <x v="560"/>
    <x v="561"/>
    <x v="561"/>
    <x v="562"/>
    <x v="561"/>
    <x v="561"/>
    <n v="50408.2"/>
    <s v="Cuerpo"/>
    <s v="Perfumería"/>
    <x v="1"/>
  </r>
  <r>
    <x v="563"/>
    <x v="32"/>
    <n v="2"/>
    <x v="76"/>
    <x v="1"/>
    <x v="1"/>
    <x v="1"/>
    <x v="0"/>
    <x v="561"/>
    <x v="562"/>
    <x v="562"/>
    <x v="563"/>
    <x v="562"/>
    <x v="562"/>
    <n v="63110.8"/>
    <s v="Cabello"/>
    <s v="Maquillaje"/>
    <x v="1"/>
  </r>
  <r>
    <x v="564"/>
    <x v="16"/>
    <n v="2"/>
    <x v="83"/>
    <x v="1"/>
    <x v="0"/>
    <x v="0"/>
    <x v="1"/>
    <x v="562"/>
    <x v="563"/>
    <x v="563"/>
    <x v="564"/>
    <x v="563"/>
    <x v="563"/>
    <n v="49444.800000000003"/>
    <s v="Skincare"/>
    <s v="Cuerpo"/>
    <x v="0"/>
  </r>
  <r>
    <x v="565"/>
    <x v="30"/>
    <n v="2"/>
    <x v="85"/>
    <x v="1"/>
    <x v="1"/>
    <x v="1"/>
    <x v="1"/>
    <x v="563"/>
    <x v="564"/>
    <x v="564"/>
    <x v="565"/>
    <x v="564"/>
    <x v="564"/>
    <n v="58031.4"/>
    <s v="Maquillaje"/>
    <s v="Skincare"/>
    <x v="1"/>
  </r>
  <r>
    <x v="566"/>
    <x v="13"/>
    <n v="2"/>
    <x v="13"/>
    <x v="0"/>
    <x v="0"/>
    <x v="0"/>
    <x v="1"/>
    <x v="564"/>
    <x v="565"/>
    <x v="565"/>
    <x v="566"/>
    <x v="565"/>
    <x v="565"/>
    <n v="44331.6"/>
    <s v="Cuerpo"/>
    <s v="Cabello"/>
    <x v="0"/>
  </r>
  <r>
    <x v="567"/>
    <x v="39"/>
    <n v="2"/>
    <x v="95"/>
    <x v="0"/>
    <x v="0"/>
    <x v="0"/>
    <x v="0"/>
    <x v="565"/>
    <x v="566"/>
    <x v="566"/>
    <x v="567"/>
    <x v="566"/>
    <x v="566"/>
    <n v="57521.2"/>
    <s v="Cabello"/>
    <s v="Skincare"/>
    <x v="1"/>
  </r>
  <r>
    <x v="568"/>
    <x v="19"/>
    <n v="2"/>
    <x v="84"/>
    <x v="2"/>
    <x v="1"/>
    <x v="1"/>
    <x v="1"/>
    <x v="566"/>
    <x v="567"/>
    <x v="567"/>
    <x v="568"/>
    <x v="567"/>
    <x v="567"/>
    <n v="40907"/>
    <s v="Maquillaje"/>
    <s v="Skincare"/>
    <x v="0"/>
  </r>
  <r>
    <x v="569"/>
    <x v="0"/>
    <n v="2"/>
    <x v="47"/>
    <x v="0"/>
    <x v="0"/>
    <x v="0"/>
    <x v="1"/>
    <x v="567"/>
    <x v="568"/>
    <x v="568"/>
    <x v="569"/>
    <x v="568"/>
    <x v="568"/>
    <n v="28688.799999999999"/>
    <s v="Perfumería"/>
    <s v="Cuerpo"/>
    <x v="0"/>
  </r>
  <r>
    <x v="570"/>
    <x v="29"/>
    <n v="2"/>
    <x v="95"/>
    <x v="1"/>
    <x v="1"/>
    <x v="1"/>
    <x v="0"/>
    <x v="568"/>
    <x v="569"/>
    <x v="569"/>
    <x v="570"/>
    <x v="569"/>
    <x v="569"/>
    <n v="41560.400000000001"/>
    <s v="Cuerpo"/>
    <s v="Cabello"/>
    <x v="0"/>
  </r>
  <r>
    <x v="571"/>
    <x v="30"/>
    <n v="2"/>
    <x v="29"/>
    <x v="2"/>
    <x v="0"/>
    <x v="0"/>
    <x v="1"/>
    <x v="569"/>
    <x v="570"/>
    <x v="570"/>
    <x v="571"/>
    <x v="570"/>
    <x v="570"/>
    <n v="50504.6"/>
    <s v="Perfumería"/>
    <s v="Skincare"/>
    <x v="1"/>
  </r>
  <r>
    <x v="572"/>
    <x v="0"/>
    <n v="2"/>
    <x v="74"/>
    <x v="1"/>
    <x v="0"/>
    <x v="0"/>
    <x v="1"/>
    <x v="570"/>
    <x v="571"/>
    <x v="571"/>
    <x v="572"/>
    <x v="571"/>
    <x v="571"/>
    <n v="75910.8"/>
    <s v="Maquillaje"/>
    <s v="Cuerpo"/>
    <x v="1"/>
  </r>
  <r>
    <x v="573"/>
    <x v="15"/>
    <n v="2"/>
    <x v="79"/>
    <x v="1"/>
    <x v="1"/>
    <x v="1"/>
    <x v="1"/>
    <x v="571"/>
    <x v="572"/>
    <x v="572"/>
    <x v="573"/>
    <x v="572"/>
    <x v="572"/>
    <n v="47723"/>
    <s v="Maquillaje"/>
    <s v="Cabello"/>
    <x v="0"/>
  </r>
  <r>
    <x v="574"/>
    <x v="19"/>
    <n v="2"/>
    <x v="0"/>
    <x v="0"/>
    <x v="1"/>
    <x v="1"/>
    <x v="1"/>
    <x v="572"/>
    <x v="573"/>
    <x v="573"/>
    <x v="574"/>
    <x v="573"/>
    <x v="573"/>
    <n v="73205.399999999994"/>
    <s v="Skincare"/>
    <s v="Maquillaje"/>
    <x v="1"/>
  </r>
  <r>
    <x v="575"/>
    <x v="5"/>
    <n v="2"/>
    <x v="79"/>
    <x v="1"/>
    <x v="1"/>
    <x v="1"/>
    <x v="1"/>
    <x v="573"/>
    <x v="574"/>
    <x v="574"/>
    <x v="575"/>
    <x v="574"/>
    <x v="574"/>
    <n v="39443.599999999999"/>
    <s v="Skincare"/>
    <s v="Cuerpo"/>
    <x v="0"/>
  </r>
  <r>
    <x v="576"/>
    <x v="38"/>
    <n v="2"/>
    <x v="21"/>
    <x v="3"/>
    <x v="0"/>
    <x v="0"/>
    <x v="0"/>
    <x v="574"/>
    <x v="575"/>
    <x v="575"/>
    <x v="576"/>
    <x v="575"/>
    <x v="575"/>
    <n v="61857.2"/>
    <s v="Cabello"/>
    <s v="Perfumería"/>
    <x v="1"/>
  </r>
  <r>
    <x v="577"/>
    <x v="18"/>
    <n v="2"/>
    <x v="27"/>
    <x v="1"/>
    <x v="0"/>
    <x v="0"/>
    <x v="0"/>
    <x v="575"/>
    <x v="576"/>
    <x v="576"/>
    <x v="577"/>
    <x v="576"/>
    <x v="576"/>
    <n v="42046.8"/>
    <s v="Skincare"/>
    <s v="Cuerpo"/>
    <x v="0"/>
  </r>
  <r>
    <x v="578"/>
    <x v="31"/>
    <n v="2"/>
    <x v="70"/>
    <x v="2"/>
    <x v="0"/>
    <x v="0"/>
    <x v="1"/>
    <x v="576"/>
    <x v="577"/>
    <x v="577"/>
    <x v="578"/>
    <x v="577"/>
    <x v="577"/>
    <n v="51004.4"/>
    <s v="Cabello"/>
    <s v="Maquillaje"/>
    <x v="1"/>
  </r>
  <r>
    <x v="579"/>
    <x v="9"/>
    <n v="2"/>
    <x v="35"/>
    <x v="1"/>
    <x v="0"/>
    <x v="0"/>
    <x v="1"/>
    <x v="577"/>
    <x v="578"/>
    <x v="578"/>
    <x v="579"/>
    <x v="578"/>
    <x v="578"/>
    <n v="63239.8"/>
    <s v="Skincare"/>
    <s v="Perfumería"/>
    <x v="1"/>
  </r>
  <r>
    <x v="580"/>
    <x v="48"/>
    <n v="2"/>
    <x v="18"/>
    <x v="2"/>
    <x v="0"/>
    <x v="0"/>
    <x v="1"/>
    <x v="578"/>
    <x v="579"/>
    <x v="579"/>
    <x v="580"/>
    <x v="579"/>
    <x v="579"/>
    <n v="42835.199999999997"/>
    <s v="Cuerpo"/>
    <s v="Cabello"/>
    <x v="0"/>
  </r>
  <r>
    <x v="581"/>
    <x v="20"/>
    <n v="2"/>
    <x v="70"/>
    <x v="1"/>
    <x v="0"/>
    <x v="0"/>
    <x v="0"/>
    <x v="579"/>
    <x v="580"/>
    <x v="580"/>
    <x v="581"/>
    <x v="580"/>
    <x v="580"/>
    <n v="44575.8"/>
    <s v="Cabello"/>
    <s v="Maquillaje"/>
    <x v="0"/>
  </r>
  <r>
    <x v="582"/>
    <x v="26"/>
    <n v="2"/>
    <x v="25"/>
    <x v="1"/>
    <x v="1"/>
    <x v="1"/>
    <x v="0"/>
    <x v="580"/>
    <x v="581"/>
    <x v="581"/>
    <x v="582"/>
    <x v="581"/>
    <x v="581"/>
    <n v="66164"/>
    <s v="Maquillaje"/>
    <s v="Skincare"/>
    <x v="1"/>
  </r>
  <r>
    <x v="583"/>
    <x v="9"/>
    <n v="2"/>
    <x v="58"/>
    <x v="1"/>
    <x v="1"/>
    <x v="1"/>
    <x v="1"/>
    <x v="581"/>
    <x v="582"/>
    <x v="582"/>
    <x v="583"/>
    <x v="582"/>
    <x v="582"/>
    <n v="33949.599999999999"/>
    <s v="Cuerpo"/>
    <s v="Cabello"/>
    <x v="0"/>
  </r>
  <r>
    <x v="584"/>
    <x v="25"/>
    <n v="2"/>
    <x v="29"/>
    <x v="1"/>
    <x v="1"/>
    <x v="1"/>
    <x v="1"/>
    <x v="582"/>
    <x v="583"/>
    <x v="583"/>
    <x v="584"/>
    <x v="583"/>
    <x v="583"/>
    <n v="54349.599999999999"/>
    <s v="Perfumería"/>
    <s v="Cabello"/>
    <x v="1"/>
  </r>
  <r>
    <x v="585"/>
    <x v="17"/>
    <n v="2"/>
    <x v="31"/>
    <x v="1"/>
    <x v="0"/>
    <x v="0"/>
    <x v="1"/>
    <x v="583"/>
    <x v="584"/>
    <x v="584"/>
    <x v="585"/>
    <x v="584"/>
    <x v="584"/>
    <n v="55930.400000000001"/>
    <s v="Maquillaje"/>
    <s v="Cabello"/>
    <x v="1"/>
  </r>
  <r>
    <x v="586"/>
    <x v="14"/>
    <n v="2"/>
    <x v="20"/>
    <x v="1"/>
    <x v="1"/>
    <x v="1"/>
    <x v="1"/>
    <x v="584"/>
    <x v="585"/>
    <x v="585"/>
    <x v="586"/>
    <x v="585"/>
    <x v="585"/>
    <n v="39840.199999999997"/>
    <s v="Maquillaje"/>
    <s v="Skincare"/>
    <x v="0"/>
  </r>
  <r>
    <x v="587"/>
    <x v="25"/>
    <n v="2"/>
    <x v="25"/>
    <x v="2"/>
    <x v="0"/>
    <x v="0"/>
    <x v="1"/>
    <x v="585"/>
    <x v="586"/>
    <x v="586"/>
    <x v="587"/>
    <x v="586"/>
    <x v="586"/>
    <n v="44607"/>
    <s v="Perfumería"/>
    <s v="Skincare"/>
    <x v="0"/>
  </r>
  <r>
    <x v="588"/>
    <x v="26"/>
    <n v="2"/>
    <x v="35"/>
    <x v="2"/>
    <x v="0"/>
    <x v="0"/>
    <x v="1"/>
    <x v="586"/>
    <x v="587"/>
    <x v="587"/>
    <x v="588"/>
    <x v="587"/>
    <x v="587"/>
    <n v="36941.599999999999"/>
    <s v="Perfumería"/>
    <s v="Skincare"/>
    <x v="0"/>
  </r>
  <r>
    <x v="589"/>
    <x v="2"/>
    <n v="2"/>
    <x v="34"/>
    <x v="3"/>
    <x v="0"/>
    <x v="0"/>
    <x v="0"/>
    <x v="587"/>
    <x v="588"/>
    <x v="588"/>
    <x v="589"/>
    <x v="588"/>
    <x v="588"/>
    <n v="30306.799999999999"/>
    <s v="Maquillaje"/>
    <s v="Cuerpo"/>
    <x v="0"/>
  </r>
  <r>
    <x v="590"/>
    <x v="15"/>
    <n v="2"/>
    <x v="26"/>
    <x v="3"/>
    <x v="0"/>
    <x v="0"/>
    <x v="1"/>
    <x v="588"/>
    <x v="589"/>
    <x v="589"/>
    <x v="590"/>
    <x v="589"/>
    <x v="396"/>
    <n v="36990"/>
    <s v="Maquillaje"/>
    <s v="Cabello"/>
    <x v="0"/>
  </r>
  <r>
    <x v="591"/>
    <x v="1"/>
    <n v="2"/>
    <x v="14"/>
    <x v="2"/>
    <x v="1"/>
    <x v="1"/>
    <x v="0"/>
    <x v="589"/>
    <x v="590"/>
    <x v="590"/>
    <x v="591"/>
    <x v="590"/>
    <x v="589"/>
    <n v="42501.599999999999"/>
    <s v="Skincare"/>
    <s v="Cuerpo"/>
    <x v="0"/>
  </r>
  <r>
    <x v="592"/>
    <x v="32"/>
    <n v="2"/>
    <x v="77"/>
    <x v="1"/>
    <x v="0"/>
    <x v="0"/>
    <x v="0"/>
    <x v="590"/>
    <x v="591"/>
    <x v="591"/>
    <x v="592"/>
    <x v="591"/>
    <x v="590"/>
    <n v="60382.6"/>
    <s v="Perfumería"/>
    <s v="Cabello"/>
    <x v="1"/>
  </r>
  <r>
    <x v="593"/>
    <x v="29"/>
    <n v="2"/>
    <x v="48"/>
    <x v="1"/>
    <x v="1"/>
    <x v="1"/>
    <x v="0"/>
    <x v="591"/>
    <x v="592"/>
    <x v="592"/>
    <x v="593"/>
    <x v="592"/>
    <x v="591"/>
    <n v="57962.400000000001"/>
    <s v="Perfumería"/>
    <s v="Cabello"/>
    <x v="1"/>
  </r>
  <r>
    <x v="594"/>
    <x v="33"/>
    <n v="2"/>
    <x v="40"/>
    <x v="0"/>
    <x v="1"/>
    <x v="1"/>
    <x v="1"/>
    <x v="592"/>
    <x v="593"/>
    <x v="593"/>
    <x v="594"/>
    <x v="593"/>
    <x v="592"/>
    <n v="24342"/>
    <s v="Maquillaje"/>
    <s v="Cuerpo"/>
    <x v="0"/>
  </r>
  <r>
    <x v="595"/>
    <x v="27"/>
    <n v="2"/>
    <x v="23"/>
    <x v="1"/>
    <x v="1"/>
    <x v="1"/>
    <x v="0"/>
    <x v="593"/>
    <x v="594"/>
    <x v="594"/>
    <x v="595"/>
    <x v="594"/>
    <x v="593"/>
    <n v="29459.4"/>
    <s v="Cuerpo"/>
    <s v="Perfumería"/>
    <x v="0"/>
  </r>
  <r>
    <x v="596"/>
    <x v="22"/>
    <n v="2"/>
    <x v="61"/>
    <x v="2"/>
    <x v="1"/>
    <x v="1"/>
    <x v="1"/>
    <x v="594"/>
    <x v="595"/>
    <x v="595"/>
    <x v="596"/>
    <x v="595"/>
    <x v="594"/>
    <n v="48328.4"/>
    <s v="Cuerpo"/>
    <s v="Maquillaje"/>
    <x v="0"/>
  </r>
  <r>
    <x v="597"/>
    <x v="31"/>
    <n v="2"/>
    <x v="8"/>
    <x v="2"/>
    <x v="0"/>
    <x v="0"/>
    <x v="1"/>
    <x v="595"/>
    <x v="596"/>
    <x v="596"/>
    <x v="597"/>
    <x v="596"/>
    <x v="595"/>
    <n v="20922.599999999999"/>
    <s v="Cuerpo"/>
    <s v="Cabello"/>
    <x v="0"/>
  </r>
  <r>
    <x v="598"/>
    <x v="48"/>
    <n v="2"/>
    <x v="44"/>
    <x v="0"/>
    <x v="1"/>
    <x v="1"/>
    <x v="0"/>
    <x v="596"/>
    <x v="597"/>
    <x v="597"/>
    <x v="598"/>
    <x v="597"/>
    <x v="596"/>
    <n v="50416"/>
    <s v="Skincare"/>
    <s v="Cabello"/>
    <x v="1"/>
  </r>
  <r>
    <x v="599"/>
    <x v="19"/>
    <n v="2"/>
    <x v="70"/>
    <x v="0"/>
    <x v="1"/>
    <x v="1"/>
    <x v="1"/>
    <x v="597"/>
    <x v="598"/>
    <x v="598"/>
    <x v="599"/>
    <x v="598"/>
    <x v="597"/>
    <n v="49903"/>
    <s v="Skincare"/>
    <s v="Cabello"/>
    <x v="0"/>
  </r>
  <r>
    <x v="600"/>
    <x v="50"/>
    <n v="2"/>
    <x v="78"/>
    <x v="3"/>
    <x v="1"/>
    <x v="1"/>
    <x v="0"/>
    <x v="598"/>
    <x v="599"/>
    <x v="599"/>
    <x v="600"/>
    <x v="599"/>
    <x v="598"/>
    <n v="56631.4"/>
    <s v="Maquillaje"/>
    <s v="Cuerpo"/>
    <x v="1"/>
  </r>
  <r>
    <x v="601"/>
    <x v="13"/>
    <n v="2"/>
    <x v="58"/>
    <x v="2"/>
    <x v="0"/>
    <x v="0"/>
    <x v="1"/>
    <x v="599"/>
    <x v="600"/>
    <x v="600"/>
    <x v="601"/>
    <x v="600"/>
    <x v="599"/>
    <n v="34203.800000000003"/>
    <s v="Skincare"/>
    <s v="Perfumería"/>
    <x v="0"/>
  </r>
  <r>
    <x v="602"/>
    <x v="24"/>
    <n v="2"/>
    <x v="11"/>
    <x v="2"/>
    <x v="0"/>
    <x v="0"/>
    <x v="1"/>
    <x v="600"/>
    <x v="601"/>
    <x v="601"/>
    <x v="602"/>
    <x v="601"/>
    <x v="600"/>
    <n v="49322.6"/>
    <s v="Cabello"/>
    <s v="Maquillaje"/>
    <x v="0"/>
  </r>
  <r>
    <x v="603"/>
    <x v="17"/>
    <n v="2"/>
    <x v="56"/>
    <x v="2"/>
    <x v="1"/>
    <x v="1"/>
    <x v="0"/>
    <x v="601"/>
    <x v="602"/>
    <x v="602"/>
    <x v="603"/>
    <x v="602"/>
    <x v="601"/>
    <n v="55373.4"/>
    <s v="Cuerpo"/>
    <s v="Skincare"/>
    <x v="1"/>
  </r>
  <r>
    <x v="604"/>
    <x v="35"/>
    <n v="2"/>
    <x v="66"/>
    <x v="1"/>
    <x v="1"/>
    <x v="1"/>
    <x v="0"/>
    <x v="602"/>
    <x v="603"/>
    <x v="603"/>
    <x v="604"/>
    <x v="603"/>
    <x v="602"/>
    <n v="55705.8"/>
    <s v="Maquillaje"/>
    <s v="Skincare"/>
    <x v="1"/>
  </r>
  <r>
    <x v="605"/>
    <x v="39"/>
    <n v="2"/>
    <x v="87"/>
    <x v="2"/>
    <x v="1"/>
    <x v="1"/>
    <x v="0"/>
    <x v="603"/>
    <x v="604"/>
    <x v="604"/>
    <x v="605"/>
    <x v="604"/>
    <x v="603"/>
    <n v="41692.199999999997"/>
    <s v="Cuerpo"/>
    <s v="Maquillaje"/>
    <x v="0"/>
  </r>
  <r>
    <x v="606"/>
    <x v="36"/>
    <n v="2"/>
    <x v="11"/>
    <x v="0"/>
    <x v="0"/>
    <x v="0"/>
    <x v="1"/>
    <x v="604"/>
    <x v="605"/>
    <x v="605"/>
    <x v="606"/>
    <x v="605"/>
    <x v="604"/>
    <n v="52611"/>
    <s v="Perfumería"/>
    <s v="Cuerpo"/>
    <x v="1"/>
  </r>
  <r>
    <x v="607"/>
    <x v="21"/>
    <n v="2"/>
    <x v="2"/>
    <x v="1"/>
    <x v="1"/>
    <x v="1"/>
    <x v="1"/>
    <x v="605"/>
    <x v="606"/>
    <x v="606"/>
    <x v="607"/>
    <x v="606"/>
    <x v="605"/>
    <n v="24429.4"/>
    <s v="Cabello"/>
    <s v="Skincare"/>
    <x v="0"/>
  </r>
  <r>
    <x v="608"/>
    <x v="1"/>
    <n v="2"/>
    <x v="51"/>
    <x v="0"/>
    <x v="0"/>
    <x v="0"/>
    <x v="0"/>
    <x v="606"/>
    <x v="607"/>
    <x v="607"/>
    <x v="608"/>
    <x v="607"/>
    <x v="606"/>
    <n v="57262"/>
    <s v="Maquillaje"/>
    <s v="Perfumería"/>
    <x v="1"/>
  </r>
  <r>
    <x v="609"/>
    <x v="34"/>
    <n v="2"/>
    <x v="32"/>
    <x v="3"/>
    <x v="0"/>
    <x v="0"/>
    <x v="1"/>
    <x v="607"/>
    <x v="608"/>
    <x v="608"/>
    <x v="609"/>
    <x v="608"/>
    <x v="607"/>
    <n v="50498.6"/>
    <s v="Maquillaje"/>
    <s v="Cabello"/>
    <x v="1"/>
  </r>
  <r>
    <x v="610"/>
    <x v="5"/>
    <n v="2"/>
    <x v="13"/>
    <x v="2"/>
    <x v="1"/>
    <x v="1"/>
    <x v="0"/>
    <x v="608"/>
    <x v="609"/>
    <x v="609"/>
    <x v="610"/>
    <x v="609"/>
    <x v="608"/>
    <n v="46881"/>
    <s v="Maquillaje"/>
    <s v="Cuerpo"/>
    <x v="0"/>
  </r>
  <r>
    <x v="611"/>
    <x v="7"/>
    <n v="2"/>
    <x v="48"/>
    <x v="1"/>
    <x v="1"/>
    <x v="1"/>
    <x v="0"/>
    <x v="609"/>
    <x v="610"/>
    <x v="610"/>
    <x v="611"/>
    <x v="610"/>
    <x v="609"/>
    <n v="40603.199999999997"/>
    <s v="Maquillaje"/>
    <s v="Cuerpo"/>
    <x v="0"/>
  </r>
  <r>
    <x v="612"/>
    <x v="28"/>
    <n v="2"/>
    <x v="69"/>
    <x v="1"/>
    <x v="0"/>
    <x v="0"/>
    <x v="1"/>
    <x v="610"/>
    <x v="611"/>
    <x v="611"/>
    <x v="612"/>
    <x v="611"/>
    <x v="610"/>
    <n v="39203.199999999997"/>
    <s v="Cuerpo"/>
    <s v="Cabello"/>
    <x v="0"/>
  </r>
  <r>
    <x v="613"/>
    <x v="13"/>
    <n v="2"/>
    <x v="80"/>
    <x v="1"/>
    <x v="1"/>
    <x v="1"/>
    <x v="1"/>
    <x v="611"/>
    <x v="612"/>
    <x v="612"/>
    <x v="613"/>
    <x v="612"/>
    <x v="611"/>
    <n v="24582.799999999999"/>
    <s v="Cuerpo"/>
    <s v="Perfumería"/>
    <x v="0"/>
  </r>
  <r>
    <x v="614"/>
    <x v="46"/>
    <n v="2"/>
    <x v="52"/>
    <x v="1"/>
    <x v="1"/>
    <x v="1"/>
    <x v="0"/>
    <x v="612"/>
    <x v="613"/>
    <x v="613"/>
    <x v="614"/>
    <x v="613"/>
    <x v="612"/>
    <n v="37350.6"/>
    <s v="Skincare"/>
    <s v="Cuerpo"/>
    <x v="0"/>
  </r>
  <r>
    <x v="615"/>
    <x v="33"/>
    <n v="2"/>
    <x v="32"/>
    <x v="1"/>
    <x v="0"/>
    <x v="0"/>
    <x v="0"/>
    <x v="613"/>
    <x v="614"/>
    <x v="614"/>
    <x v="615"/>
    <x v="614"/>
    <x v="613"/>
    <n v="45282.6"/>
    <s v="Cuerpo"/>
    <s v="Maquillaje"/>
    <x v="0"/>
  </r>
  <r>
    <x v="616"/>
    <x v="21"/>
    <n v="2"/>
    <x v="82"/>
    <x v="1"/>
    <x v="1"/>
    <x v="1"/>
    <x v="1"/>
    <x v="614"/>
    <x v="615"/>
    <x v="615"/>
    <x v="616"/>
    <x v="615"/>
    <x v="614"/>
    <n v="41472.6"/>
    <s v="Cabello"/>
    <s v="Perfumería"/>
    <x v="0"/>
  </r>
  <r>
    <x v="617"/>
    <x v="41"/>
    <n v="2"/>
    <x v="32"/>
    <x v="2"/>
    <x v="1"/>
    <x v="1"/>
    <x v="0"/>
    <x v="615"/>
    <x v="616"/>
    <x v="616"/>
    <x v="617"/>
    <x v="616"/>
    <x v="615"/>
    <n v="69875.600000000006"/>
    <s v="Skincare"/>
    <s v="Cabello"/>
    <x v="1"/>
  </r>
  <r>
    <x v="618"/>
    <x v="4"/>
    <n v="2"/>
    <x v="81"/>
    <x v="3"/>
    <x v="0"/>
    <x v="0"/>
    <x v="0"/>
    <x v="616"/>
    <x v="617"/>
    <x v="617"/>
    <x v="618"/>
    <x v="617"/>
    <x v="616"/>
    <n v="56291.6"/>
    <s v="Maquillaje"/>
    <s v="Skincare"/>
    <x v="1"/>
  </r>
  <r>
    <x v="619"/>
    <x v="6"/>
    <n v="2"/>
    <x v="31"/>
    <x v="1"/>
    <x v="1"/>
    <x v="1"/>
    <x v="1"/>
    <x v="617"/>
    <x v="618"/>
    <x v="618"/>
    <x v="619"/>
    <x v="618"/>
    <x v="617"/>
    <n v="30792.400000000001"/>
    <s v="Maquillaje"/>
    <s v="Cuerpo"/>
    <x v="0"/>
  </r>
  <r>
    <x v="620"/>
    <x v="17"/>
    <n v="2"/>
    <x v="12"/>
    <x v="1"/>
    <x v="0"/>
    <x v="0"/>
    <x v="1"/>
    <x v="618"/>
    <x v="619"/>
    <x v="619"/>
    <x v="620"/>
    <x v="619"/>
    <x v="618"/>
    <n v="63398.8"/>
    <s v="Perfumería"/>
    <s v="Cuerpo"/>
    <x v="1"/>
  </r>
  <r>
    <x v="621"/>
    <x v="47"/>
    <n v="2"/>
    <x v="66"/>
    <x v="3"/>
    <x v="1"/>
    <x v="1"/>
    <x v="0"/>
    <x v="619"/>
    <x v="620"/>
    <x v="620"/>
    <x v="621"/>
    <x v="620"/>
    <x v="619"/>
    <n v="47815.199999999997"/>
    <s v="Cuerpo"/>
    <s v="Skincare"/>
    <x v="0"/>
  </r>
  <r>
    <x v="622"/>
    <x v="50"/>
    <n v="2"/>
    <x v="92"/>
    <x v="1"/>
    <x v="0"/>
    <x v="0"/>
    <x v="1"/>
    <x v="620"/>
    <x v="621"/>
    <x v="621"/>
    <x v="622"/>
    <x v="621"/>
    <x v="620"/>
    <n v="42771.199999999997"/>
    <s v="Perfumería"/>
    <s v="Cuerpo"/>
    <x v="0"/>
  </r>
  <r>
    <x v="623"/>
    <x v="13"/>
    <n v="2"/>
    <x v="90"/>
    <x v="0"/>
    <x v="1"/>
    <x v="1"/>
    <x v="0"/>
    <x v="621"/>
    <x v="622"/>
    <x v="622"/>
    <x v="623"/>
    <x v="622"/>
    <x v="621"/>
    <n v="45910.8"/>
    <s v="Cuerpo"/>
    <s v="Perfumería"/>
    <x v="0"/>
  </r>
  <r>
    <x v="624"/>
    <x v="39"/>
    <n v="2"/>
    <x v="5"/>
    <x v="3"/>
    <x v="0"/>
    <x v="0"/>
    <x v="1"/>
    <x v="622"/>
    <x v="623"/>
    <x v="623"/>
    <x v="624"/>
    <x v="623"/>
    <x v="622"/>
    <n v="34654.800000000003"/>
    <s v="Perfumería"/>
    <s v="Cuerpo"/>
    <x v="0"/>
  </r>
  <r>
    <x v="625"/>
    <x v="49"/>
    <n v="2"/>
    <x v="59"/>
    <x v="3"/>
    <x v="1"/>
    <x v="1"/>
    <x v="1"/>
    <x v="623"/>
    <x v="624"/>
    <x v="624"/>
    <x v="625"/>
    <x v="624"/>
    <x v="623"/>
    <n v="35463.199999999997"/>
    <s v="Cabello"/>
    <s v="Cuerpo"/>
    <x v="0"/>
  </r>
  <r>
    <x v="626"/>
    <x v="25"/>
    <n v="2"/>
    <x v="36"/>
    <x v="0"/>
    <x v="1"/>
    <x v="1"/>
    <x v="0"/>
    <x v="624"/>
    <x v="625"/>
    <x v="625"/>
    <x v="626"/>
    <x v="625"/>
    <x v="624"/>
    <n v="46842.400000000001"/>
    <s v="Cabello"/>
    <s v="Skincare"/>
    <x v="0"/>
  </r>
  <r>
    <x v="627"/>
    <x v="46"/>
    <n v="2"/>
    <x v="81"/>
    <x v="1"/>
    <x v="1"/>
    <x v="1"/>
    <x v="0"/>
    <x v="625"/>
    <x v="626"/>
    <x v="626"/>
    <x v="627"/>
    <x v="626"/>
    <x v="625"/>
    <n v="46305"/>
    <s v="Maquillaje"/>
    <s v="Skincare"/>
    <x v="0"/>
  </r>
  <r>
    <x v="628"/>
    <x v="7"/>
    <n v="2"/>
    <x v="42"/>
    <x v="2"/>
    <x v="1"/>
    <x v="1"/>
    <x v="1"/>
    <x v="626"/>
    <x v="627"/>
    <x v="627"/>
    <x v="628"/>
    <x v="627"/>
    <x v="626"/>
    <n v="38616.400000000001"/>
    <s v="Cuerpo"/>
    <s v="Perfumería"/>
    <x v="0"/>
  </r>
  <r>
    <x v="629"/>
    <x v="23"/>
    <n v="2"/>
    <x v="5"/>
    <x v="2"/>
    <x v="0"/>
    <x v="0"/>
    <x v="0"/>
    <x v="627"/>
    <x v="628"/>
    <x v="628"/>
    <x v="629"/>
    <x v="628"/>
    <x v="627"/>
    <n v="57698.8"/>
    <s v="Maquillaje"/>
    <s v="Cuerpo"/>
    <x v="1"/>
  </r>
  <r>
    <x v="630"/>
    <x v="30"/>
    <n v="2"/>
    <x v="52"/>
    <x v="0"/>
    <x v="1"/>
    <x v="1"/>
    <x v="0"/>
    <x v="628"/>
    <x v="629"/>
    <x v="629"/>
    <x v="630"/>
    <x v="629"/>
    <x v="628"/>
    <n v="49088.6"/>
    <s v="Cuerpo"/>
    <s v="Skincare"/>
    <x v="0"/>
  </r>
  <r>
    <x v="631"/>
    <x v="35"/>
    <n v="2"/>
    <x v="29"/>
    <x v="1"/>
    <x v="0"/>
    <x v="0"/>
    <x v="1"/>
    <x v="629"/>
    <x v="630"/>
    <x v="630"/>
    <x v="631"/>
    <x v="630"/>
    <x v="629"/>
    <n v="43190.6"/>
    <s v="Skincare"/>
    <s v="Cuerpo"/>
    <x v="0"/>
  </r>
  <r>
    <x v="632"/>
    <x v="44"/>
    <n v="2"/>
    <x v="49"/>
    <x v="1"/>
    <x v="0"/>
    <x v="0"/>
    <x v="1"/>
    <x v="630"/>
    <x v="631"/>
    <x v="631"/>
    <x v="632"/>
    <x v="631"/>
    <x v="630"/>
    <n v="44408.800000000003"/>
    <s v="Perfumería"/>
    <s v="Skincare"/>
    <x v="0"/>
  </r>
  <r>
    <x v="633"/>
    <x v="32"/>
    <n v="2"/>
    <x v="60"/>
    <x v="2"/>
    <x v="0"/>
    <x v="0"/>
    <x v="1"/>
    <x v="631"/>
    <x v="632"/>
    <x v="632"/>
    <x v="633"/>
    <x v="632"/>
    <x v="631"/>
    <n v="46569.2"/>
    <s v="Cuerpo"/>
    <s v="Cabello"/>
    <x v="0"/>
  </r>
  <r>
    <x v="634"/>
    <x v="31"/>
    <n v="2"/>
    <x v="14"/>
    <x v="0"/>
    <x v="1"/>
    <x v="1"/>
    <x v="1"/>
    <x v="632"/>
    <x v="633"/>
    <x v="633"/>
    <x v="634"/>
    <x v="633"/>
    <x v="632"/>
    <n v="60722.6"/>
    <s v="Maquillaje"/>
    <s v="Cabello"/>
    <x v="1"/>
  </r>
  <r>
    <x v="635"/>
    <x v="33"/>
    <n v="2"/>
    <x v="50"/>
    <x v="0"/>
    <x v="0"/>
    <x v="0"/>
    <x v="1"/>
    <x v="633"/>
    <x v="634"/>
    <x v="634"/>
    <x v="635"/>
    <x v="634"/>
    <x v="633"/>
    <n v="41713.199999999997"/>
    <s v="Maquillaje"/>
    <s v="Cuerpo"/>
    <x v="0"/>
  </r>
  <r>
    <x v="636"/>
    <x v="2"/>
    <n v="2"/>
    <x v="92"/>
    <x v="1"/>
    <x v="1"/>
    <x v="1"/>
    <x v="0"/>
    <x v="634"/>
    <x v="635"/>
    <x v="635"/>
    <x v="636"/>
    <x v="635"/>
    <x v="634"/>
    <n v="56355.8"/>
    <s v="Perfumería"/>
    <s v="Cuerpo"/>
    <x v="1"/>
  </r>
  <r>
    <x v="637"/>
    <x v="6"/>
    <n v="2"/>
    <x v="78"/>
    <x v="3"/>
    <x v="0"/>
    <x v="0"/>
    <x v="1"/>
    <x v="635"/>
    <x v="636"/>
    <x v="636"/>
    <x v="637"/>
    <x v="636"/>
    <x v="635"/>
    <n v="32019.200000000001"/>
    <s v="Skincare"/>
    <s v="Maquillaje"/>
    <x v="0"/>
  </r>
  <r>
    <x v="638"/>
    <x v="8"/>
    <n v="2"/>
    <x v="91"/>
    <x v="3"/>
    <x v="1"/>
    <x v="1"/>
    <x v="1"/>
    <x v="636"/>
    <x v="637"/>
    <x v="637"/>
    <x v="638"/>
    <x v="637"/>
    <x v="636"/>
    <n v="52197"/>
    <s v="Cuerpo"/>
    <s v="Maquillaje"/>
    <x v="1"/>
  </r>
  <r>
    <x v="639"/>
    <x v="46"/>
    <n v="2"/>
    <x v="25"/>
    <x v="0"/>
    <x v="0"/>
    <x v="0"/>
    <x v="0"/>
    <x v="637"/>
    <x v="638"/>
    <x v="638"/>
    <x v="639"/>
    <x v="638"/>
    <x v="637"/>
    <n v="58812"/>
    <s v="Maquillaje"/>
    <s v="Perfumería"/>
    <x v="1"/>
  </r>
  <r>
    <x v="640"/>
    <x v="47"/>
    <n v="2"/>
    <x v="0"/>
    <x v="1"/>
    <x v="1"/>
    <x v="1"/>
    <x v="1"/>
    <x v="638"/>
    <x v="639"/>
    <x v="639"/>
    <x v="640"/>
    <x v="639"/>
    <x v="638"/>
    <n v="67358.8"/>
    <s v="Maquillaje"/>
    <s v="Perfumería"/>
    <x v="1"/>
  </r>
  <r>
    <x v="641"/>
    <x v="48"/>
    <n v="2"/>
    <x v="3"/>
    <x v="1"/>
    <x v="1"/>
    <x v="1"/>
    <x v="0"/>
    <x v="639"/>
    <x v="640"/>
    <x v="640"/>
    <x v="641"/>
    <x v="640"/>
    <x v="639"/>
    <n v="46958.8"/>
    <s v="Perfumería"/>
    <s v="Maquillaje"/>
    <x v="0"/>
  </r>
  <r>
    <x v="642"/>
    <x v="45"/>
    <n v="2"/>
    <x v="63"/>
    <x v="0"/>
    <x v="1"/>
    <x v="1"/>
    <x v="0"/>
    <x v="640"/>
    <x v="641"/>
    <x v="641"/>
    <x v="642"/>
    <x v="641"/>
    <x v="640"/>
    <n v="60360.4"/>
    <s v="Skincare"/>
    <s v="Perfumería"/>
    <x v="1"/>
  </r>
  <r>
    <x v="643"/>
    <x v="40"/>
    <n v="2"/>
    <x v="31"/>
    <x v="1"/>
    <x v="1"/>
    <x v="1"/>
    <x v="1"/>
    <x v="641"/>
    <x v="642"/>
    <x v="642"/>
    <x v="643"/>
    <x v="642"/>
    <x v="641"/>
    <n v="55793.8"/>
    <s v="Cabello"/>
    <s v="Cuerpo"/>
    <x v="1"/>
  </r>
  <r>
    <x v="644"/>
    <x v="35"/>
    <n v="2"/>
    <x v="73"/>
    <x v="0"/>
    <x v="1"/>
    <x v="1"/>
    <x v="0"/>
    <x v="642"/>
    <x v="643"/>
    <x v="643"/>
    <x v="644"/>
    <x v="643"/>
    <x v="642"/>
    <n v="48175.4"/>
    <s v="Maquillaje"/>
    <s v="Perfumería"/>
    <x v="0"/>
  </r>
  <r>
    <x v="645"/>
    <x v="6"/>
    <n v="2"/>
    <x v="3"/>
    <x v="1"/>
    <x v="1"/>
    <x v="1"/>
    <x v="1"/>
    <x v="643"/>
    <x v="644"/>
    <x v="644"/>
    <x v="645"/>
    <x v="644"/>
    <x v="643"/>
    <n v="45413.599999999999"/>
    <s v="Maquillaje"/>
    <s v="Skincare"/>
    <x v="0"/>
  </r>
  <r>
    <x v="646"/>
    <x v="17"/>
    <n v="2"/>
    <x v="81"/>
    <x v="1"/>
    <x v="0"/>
    <x v="0"/>
    <x v="1"/>
    <x v="644"/>
    <x v="645"/>
    <x v="645"/>
    <x v="646"/>
    <x v="645"/>
    <x v="644"/>
    <n v="64195"/>
    <s v="Maquillaje"/>
    <s v="Perfumería"/>
    <x v="1"/>
  </r>
  <r>
    <x v="647"/>
    <x v="44"/>
    <n v="2"/>
    <x v="47"/>
    <x v="2"/>
    <x v="0"/>
    <x v="0"/>
    <x v="0"/>
    <x v="645"/>
    <x v="646"/>
    <x v="646"/>
    <x v="647"/>
    <x v="646"/>
    <x v="645"/>
    <n v="52795.8"/>
    <s v="Cabello"/>
    <s v="Maquillaje"/>
    <x v="1"/>
  </r>
  <r>
    <x v="648"/>
    <x v="14"/>
    <n v="2"/>
    <x v="28"/>
    <x v="1"/>
    <x v="1"/>
    <x v="1"/>
    <x v="0"/>
    <x v="646"/>
    <x v="647"/>
    <x v="647"/>
    <x v="648"/>
    <x v="647"/>
    <x v="646"/>
    <n v="68497.8"/>
    <s v="Perfumería"/>
    <s v="Maquillaje"/>
    <x v="1"/>
  </r>
  <r>
    <x v="649"/>
    <x v="50"/>
    <n v="2"/>
    <x v="15"/>
    <x v="3"/>
    <x v="1"/>
    <x v="1"/>
    <x v="1"/>
    <x v="647"/>
    <x v="648"/>
    <x v="648"/>
    <x v="649"/>
    <x v="648"/>
    <x v="647"/>
    <n v="37877"/>
    <s v="Cabello"/>
    <s v="Perfumería"/>
    <x v="0"/>
  </r>
  <r>
    <x v="650"/>
    <x v="23"/>
    <n v="2"/>
    <x v="76"/>
    <x v="1"/>
    <x v="0"/>
    <x v="0"/>
    <x v="1"/>
    <x v="648"/>
    <x v="649"/>
    <x v="649"/>
    <x v="650"/>
    <x v="649"/>
    <x v="514"/>
    <n v="41260"/>
    <s v="Perfumería"/>
    <s v="Skincare"/>
    <x v="0"/>
  </r>
  <r>
    <x v="651"/>
    <x v="11"/>
    <n v="2"/>
    <x v="95"/>
    <x v="1"/>
    <x v="1"/>
    <x v="1"/>
    <x v="1"/>
    <x v="649"/>
    <x v="650"/>
    <x v="650"/>
    <x v="651"/>
    <x v="650"/>
    <x v="648"/>
    <n v="46184.800000000003"/>
    <s v="Cuerpo"/>
    <s v="Skincare"/>
    <x v="0"/>
  </r>
  <r>
    <x v="652"/>
    <x v="7"/>
    <n v="2"/>
    <x v="57"/>
    <x v="3"/>
    <x v="1"/>
    <x v="1"/>
    <x v="1"/>
    <x v="650"/>
    <x v="651"/>
    <x v="651"/>
    <x v="652"/>
    <x v="651"/>
    <x v="649"/>
    <n v="25053.8"/>
    <s v="Cuerpo"/>
    <s v="Cabello"/>
    <x v="0"/>
  </r>
  <r>
    <x v="653"/>
    <x v="5"/>
    <n v="2"/>
    <x v="78"/>
    <x v="0"/>
    <x v="0"/>
    <x v="0"/>
    <x v="0"/>
    <x v="651"/>
    <x v="652"/>
    <x v="652"/>
    <x v="653"/>
    <x v="652"/>
    <x v="650"/>
    <n v="65829.600000000006"/>
    <s v="Maquillaje"/>
    <s v="Skincare"/>
    <x v="1"/>
  </r>
  <r>
    <x v="654"/>
    <x v="25"/>
    <n v="2"/>
    <x v="34"/>
    <x v="2"/>
    <x v="1"/>
    <x v="1"/>
    <x v="1"/>
    <x v="652"/>
    <x v="653"/>
    <x v="653"/>
    <x v="654"/>
    <x v="653"/>
    <x v="651"/>
    <n v="46146.2"/>
    <s v="Cabello"/>
    <s v="Cuerpo"/>
    <x v="0"/>
  </r>
  <r>
    <x v="655"/>
    <x v="14"/>
    <n v="2"/>
    <x v="44"/>
    <x v="1"/>
    <x v="1"/>
    <x v="1"/>
    <x v="1"/>
    <x v="653"/>
    <x v="654"/>
    <x v="654"/>
    <x v="655"/>
    <x v="654"/>
    <x v="652"/>
    <n v="23004.400000000001"/>
    <s v="Maquillaje"/>
    <s v="Cabello"/>
    <x v="0"/>
  </r>
  <r>
    <x v="656"/>
    <x v="9"/>
    <n v="2"/>
    <x v="86"/>
    <x v="1"/>
    <x v="0"/>
    <x v="0"/>
    <x v="0"/>
    <x v="654"/>
    <x v="655"/>
    <x v="655"/>
    <x v="656"/>
    <x v="655"/>
    <x v="653"/>
    <n v="29773.200000000001"/>
    <s v="Maquillaje"/>
    <s v="Skincare"/>
    <x v="0"/>
  </r>
  <r>
    <x v="657"/>
    <x v="43"/>
    <n v="2"/>
    <x v="13"/>
    <x v="1"/>
    <x v="0"/>
    <x v="0"/>
    <x v="1"/>
    <x v="655"/>
    <x v="656"/>
    <x v="656"/>
    <x v="657"/>
    <x v="656"/>
    <x v="654"/>
    <n v="30695"/>
    <s v="Maquillaje"/>
    <s v="Cabello"/>
    <x v="0"/>
  </r>
  <r>
    <x v="658"/>
    <x v="16"/>
    <n v="2"/>
    <x v="1"/>
    <x v="1"/>
    <x v="0"/>
    <x v="0"/>
    <x v="1"/>
    <x v="656"/>
    <x v="657"/>
    <x v="657"/>
    <x v="658"/>
    <x v="657"/>
    <x v="655"/>
    <n v="56501.599999999999"/>
    <s v="Cuerpo"/>
    <s v="Perfumería"/>
    <x v="1"/>
  </r>
  <r>
    <x v="659"/>
    <x v="34"/>
    <n v="2"/>
    <x v="10"/>
    <x v="1"/>
    <x v="1"/>
    <x v="1"/>
    <x v="1"/>
    <x v="657"/>
    <x v="658"/>
    <x v="658"/>
    <x v="659"/>
    <x v="658"/>
    <x v="656"/>
    <n v="49851"/>
    <s v="Cuerpo"/>
    <s v="Perfumería"/>
    <x v="0"/>
  </r>
  <r>
    <x v="660"/>
    <x v="30"/>
    <n v="2"/>
    <x v="34"/>
    <x v="1"/>
    <x v="1"/>
    <x v="1"/>
    <x v="0"/>
    <x v="658"/>
    <x v="659"/>
    <x v="659"/>
    <x v="660"/>
    <x v="659"/>
    <x v="657"/>
    <n v="49974.400000000001"/>
    <s v="Cabello"/>
    <s v="Maquillaje"/>
    <x v="0"/>
  </r>
  <r>
    <x v="661"/>
    <x v="43"/>
    <n v="2"/>
    <x v="85"/>
    <x v="0"/>
    <x v="1"/>
    <x v="1"/>
    <x v="1"/>
    <x v="659"/>
    <x v="660"/>
    <x v="660"/>
    <x v="661"/>
    <x v="660"/>
    <x v="658"/>
    <n v="26161"/>
    <s v="Cuerpo"/>
    <s v="Skincare"/>
    <x v="0"/>
  </r>
  <r>
    <x v="662"/>
    <x v="15"/>
    <n v="2"/>
    <x v="18"/>
    <x v="0"/>
    <x v="0"/>
    <x v="0"/>
    <x v="0"/>
    <x v="660"/>
    <x v="661"/>
    <x v="661"/>
    <x v="662"/>
    <x v="661"/>
    <x v="659"/>
    <n v="62584.800000000003"/>
    <s v="Perfumería"/>
    <s v="Cuerpo"/>
    <x v="1"/>
  </r>
  <r>
    <x v="663"/>
    <x v="42"/>
    <n v="2"/>
    <x v="72"/>
    <x v="1"/>
    <x v="0"/>
    <x v="0"/>
    <x v="0"/>
    <x v="661"/>
    <x v="662"/>
    <x v="662"/>
    <x v="663"/>
    <x v="662"/>
    <x v="660"/>
    <n v="43734.6"/>
    <s v="Cuerpo"/>
    <s v="Perfumería"/>
    <x v="0"/>
  </r>
  <r>
    <x v="664"/>
    <x v="6"/>
    <n v="2"/>
    <x v="74"/>
    <x v="2"/>
    <x v="0"/>
    <x v="0"/>
    <x v="1"/>
    <x v="662"/>
    <x v="663"/>
    <x v="663"/>
    <x v="664"/>
    <x v="663"/>
    <x v="661"/>
    <n v="42423.8"/>
    <s v="Cuerpo"/>
    <s v="Maquillaje"/>
    <x v="0"/>
  </r>
  <r>
    <x v="665"/>
    <x v="7"/>
    <n v="2"/>
    <x v="51"/>
    <x v="2"/>
    <x v="1"/>
    <x v="1"/>
    <x v="1"/>
    <x v="663"/>
    <x v="664"/>
    <x v="664"/>
    <x v="665"/>
    <x v="664"/>
    <x v="662"/>
    <n v="43577"/>
    <s v="Skincare"/>
    <s v="Perfumería"/>
    <x v="0"/>
  </r>
  <r>
    <x v="666"/>
    <x v="25"/>
    <n v="2"/>
    <x v="12"/>
    <x v="1"/>
    <x v="0"/>
    <x v="0"/>
    <x v="0"/>
    <x v="664"/>
    <x v="665"/>
    <x v="665"/>
    <x v="666"/>
    <x v="665"/>
    <x v="663"/>
    <n v="33116.6"/>
    <s v="Maquillaje"/>
    <s v="Skincare"/>
    <x v="0"/>
  </r>
  <r>
    <x v="667"/>
    <x v="39"/>
    <n v="2"/>
    <x v="3"/>
    <x v="1"/>
    <x v="1"/>
    <x v="1"/>
    <x v="0"/>
    <x v="665"/>
    <x v="666"/>
    <x v="666"/>
    <x v="667"/>
    <x v="666"/>
    <x v="664"/>
    <n v="50332.800000000003"/>
    <s v="Skincare"/>
    <s v="Cabello"/>
    <x v="1"/>
  </r>
  <r>
    <x v="668"/>
    <x v="34"/>
    <n v="2"/>
    <x v="23"/>
    <x v="1"/>
    <x v="0"/>
    <x v="0"/>
    <x v="1"/>
    <x v="666"/>
    <x v="667"/>
    <x v="667"/>
    <x v="668"/>
    <x v="667"/>
    <x v="665"/>
    <n v="32415"/>
    <s v="Skincare"/>
    <s v="Cuerpo"/>
    <x v="0"/>
  </r>
  <r>
    <x v="669"/>
    <x v="45"/>
    <n v="2"/>
    <x v="26"/>
    <x v="0"/>
    <x v="0"/>
    <x v="0"/>
    <x v="0"/>
    <x v="667"/>
    <x v="668"/>
    <x v="668"/>
    <x v="669"/>
    <x v="668"/>
    <x v="666"/>
    <n v="76296.399999999994"/>
    <s v="Skincare"/>
    <s v="Maquillaje"/>
    <x v="1"/>
  </r>
  <r>
    <x v="670"/>
    <x v="14"/>
    <n v="2"/>
    <x v="92"/>
    <x v="0"/>
    <x v="1"/>
    <x v="1"/>
    <x v="1"/>
    <x v="668"/>
    <x v="669"/>
    <x v="669"/>
    <x v="670"/>
    <x v="669"/>
    <x v="667"/>
    <n v="57072.800000000003"/>
    <s v="Perfumería"/>
    <s v="Cabello"/>
    <x v="1"/>
  </r>
  <r>
    <x v="671"/>
    <x v="36"/>
    <n v="2"/>
    <x v="14"/>
    <x v="0"/>
    <x v="1"/>
    <x v="1"/>
    <x v="1"/>
    <x v="669"/>
    <x v="670"/>
    <x v="670"/>
    <x v="671"/>
    <x v="670"/>
    <x v="668"/>
    <n v="68605.600000000006"/>
    <s v="Cabello"/>
    <s v="Skincare"/>
    <x v="1"/>
  </r>
  <r>
    <x v="672"/>
    <x v="20"/>
    <n v="2"/>
    <x v="38"/>
    <x v="2"/>
    <x v="1"/>
    <x v="1"/>
    <x v="1"/>
    <x v="670"/>
    <x v="671"/>
    <x v="671"/>
    <x v="672"/>
    <x v="671"/>
    <x v="669"/>
    <n v="55593.599999999999"/>
    <s v="Maquillaje"/>
    <s v="Skincare"/>
    <x v="1"/>
  </r>
  <r>
    <x v="673"/>
    <x v="47"/>
    <n v="2"/>
    <x v="33"/>
    <x v="1"/>
    <x v="0"/>
    <x v="0"/>
    <x v="1"/>
    <x v="671"/>
    <x v="672"/>
    <x v="672"/>
    <x v="673"/>
    <x v="672"/>
    <x v="670"/>
    <n v="59885"/>
    <s v="Perfumería"/>
    <s v="Cuerpo"/>
    <x v="1"/>
  </r>
  <r>
    <x v="674"/>
    <x v="13"/>
    <n v="2"/>
    <x v="73"/>
    <x v="1"/>
    <x v="0"/>
    <x v="0"/>
    <x v="0"/>
    <x v="672"/>
    <x v="673"/>
    <x v="673"/>
    <x v="674"/>
    <x v="673"/>
    <x v="671"/>
    <n v="57907.4"/>
    <s v="Perfumería"/>
    <s v="Cuerpo"/>
    <x v="1"/>
  </r>
  <r>
    <x v="675"/>
    <x v="36"/>
    <n v="2"/>
    <x v="16"/>
    <x v="0"/>
    <x v="0"/>
    <x v="0"/>
    <x v="0"/>
    <x v="673"/>
    <x v="674"/>
    <x v="674"/>
    <x v="675"/>
    <x v="674"/>
    <x v="672"/>
    <n v="58189.599999999999"/>
    <s v="Skincare"/>
    <s v="Cabello"/>
    <x v="1"/>
  </r>
  <r>
    <x v="676"/>
    <x v="34"/>
    <n v="2"/>
    <x v="62"/>
    <x v="2"/>
    <x v="1"/>
    <x v="1"/>
    <x v="1"/>
    <x v="674"/>
    <x v="675"/>
    <x v="675"/>
    <x v="676"/>
    <x v="675"/>
    <x v="673"/>
    <n v="61819.199999999997"/>
    <s v="Perfumería"/>
    <s v="Cabello"/>
    <x v="1"/>
  </r>
  <r>
    <x v="677"/>
    <x v="8"/>
    <n v="2"/>
    <x v="67"/>
    <x v="1"/>
    <x v="1"/>
    <x v="1"/>
    <x v="1"/>
    <x v="675"/>
    <x v="676"/>
    <x v="676"/>
    <x v="677"/>
    <x v="676"/>
    <x v="674"/>
    <n v="30218.6"/>
    <s v="Maquillaje"/>
    <s v="Cuerpo"/>
    <x v="0"/>
  </r>
  <r>
    <x v="678"/>
    <x v="36"/>
    <n v="2"/>
    <x v="4"/>
    <x v="1"/>
    <x v="0"/>
    <x v="0"/>
    <x v="1"/>
    <x v="676"/>
    <x v="677"/>
    <x v="677"/>
    <x v="678"/>
    <x v="677"/>
    <x v="675"/>
    <n v="37033.4"/>
    <s v="Maquillaje"/>
    <s v="Perfumería"/>
    <x v="0"/>
  </r>
  <r>
    <x v="679"/>
    <x v="30"/>
    <n v="2"/>
    <x v="54"/>
    <x v="1"/>
    <x v="0"/>
    <x v="0"/>
    <x v="1"/>
    <x v="677"/>
    <x v="678"/>
    <x v="678"/>
    <x v="679"/>
    <x v="678"/>
    <x v="676"/>
    <n v="57414.8"/>
    <s v="Maquillaje"/>
    <s v="Perfumería"/>
    <x v="1"/>
  </r>
  <r>
    <x v="680"/>
    <x v="19"/>
    <n v="2"/>
    <x v="15"/>
    <x v="2"/>
    <x v="0"/>
    <x v="0"/>
    <x v="1"/>
    <x v="678"/>
    <x v="679"/>
    <x v="679"/>
    <x v="680"/>
    <x v="679"/>
    <x v="677"/>
    <n v="63566.2"/>
    <s v="Maquillaje"/>
    <s v="Cabello"/>
    <x v="1"/>
  </r>
  <r>
    <x v="681"/>
    <x v="48"/>
    <n v="2"/>
    <x v="40"/>
    <x v="0"/>
    <x v="1"/>
    <x v="1"/>
    <x v="0"/>
    <x v="679"/>
    <x v="680"/>
    <x v="680"/>
    <x v="681"/>
    <x v="680"/>
    <x v="678"/>
    <n v="70031.399999999994"/>
    <s v="Cuerpo"/>
    <s v="Cabello"/>
    <x v="1"/>
  </r>
  <r>
    <x v="682"/>
    <x v="32"/>
    <n v="2"/>
    <x v="39"/>
    <x v="3"/>
    <x v="0"/>
    <x v="0"/>
    <x v="1"/>
    <x v="680"/>
    <x v="681"/>
    <x v="681"/>
    <x v="682"/>
    <x v="681"/>
    <x v="679"/>
    <n v="78120.399999999994"/>
    <s v="Perfumería"/>
    <s v="Cabello"/>
    <x v="1"/>
  </r>
  <r>
    <x v="683"/>
    <x v="1"/>
    <n v="2"/>
    <x v="75"/>
    <x v="1"/>
    <x v="0"/>
    <x v="0"/>
    <x v="0"/>
    <x v="681"/>
    <x v="682"/>
    <x v="682"/>
    <x v="683"/>
    <x v="682"/>
    <x v="680"/>
    <n v="56053.4"/>
    <s v="Cabello"/>
    <s v="Cuerpo"/>
    <x v="1"/>
  </r>
  <r>
    <x v="684"/>
    <x v="33"/>
    <n v="2"/>
    <x v="46"/>
    <x v="1"/>
    <x v="1"/>
    <x v="1"/>
    <x v="0"/>
    <x v="682"/>
    <x v="683"/>
    <x v="683"/>
    <x v="684"/>
    <x v="683"/>
    <x v="681"/>
    <n v="38530"/>
    <s v="Cuerpo"/>
    <s v="Cabello"/>
    <x v="0"/>
  </r>
  <r>
    <x v="685"/>
    <x v="26"/>
    <n v="2"/>
    <x v="80"/>
    <x v="3"/>
    <x v="1"/>
    <x v="1"/>
    <x v="0"/>
    <x v="683"/>
    <x v="684"/>
    <x v="684"/>
    <x v="685"/>
    <x v="684"/>
    <x v="682"/>
    <n v="37621.599999999999"/>
    <s v="Cuerpo"/>
    <s v="Cabello"/>
    <x v="0"/>
  </r>
  <r>
    <x v="686"/>
    <x v="35"/>
    <n v="2"/>
    <x v="19"/>
    <x v="2"/>
    <x v="1"/>
    <x v="1"/>
    <x v="1"/>
    <x v="684"/>
    <x v="685"/>
    <x v="685"/>
    <x v="686"/>
    <x v="685"/>
    <x v="683"/>
    <n v="41081.800000000003"/>
    <s v="Perfumería"/>
    <s v="Cuerpo"/>
    <x v="0"/>
  </r>
  <r>
    <x v="687"/>
    <x v="20"/>
    <n v="2"/>
    <x v="5"/>
    <x v="2"/>
    <x v="0"/>
    <x v="0"/>
    <x v="1"/>
    <x v="685"/>
    <x v="686"/>
    <x v="686"/>
    <x v="687"/>
    <x v="686"/>
    <x v="684"/>
    <n v="59388"/>
    <s v="Skincare"/>
    <s v="Cuerpo"/>
    <x v="1"/>
  </r>
  <r>
    <x v="688"/>
    <x v="25"/>
    <n v="2"/>
    <x v="51"/>
    <x v="2"/>
    <x v="0"/>
    <x v="0"/>
    <x v="0"/>
    <x v="686"/>
    <x v="687"/>
    <x v="687"/>
    <x v="688"/>
    <x v="687"/>
    <x v="685"/>
    <n v="42480.6"/>
    <s v="Cuerpo"/>
    <s v="Perfumería"/>
    <x v="0"/>
  </r>
  <r>
    <x v="689"/>
    <x v="42"/>
    <n v="2"/>
    <x v="75"/>
    <x v="2"/>
    <x v="0"/>
    <x v="0"/>
    <x v="0"/>
    <x v="687"/>
    <x v="688"/>
    <x v="688"/>
    <x v="689"/>
    <x v="688"/>
    <x v="686"/>
    <n v="49054.8"/>
    <s v="Perfumería"/>
    <s v="Skincare"/>
    <x v="0"/>
  </r>
  <r>
    <x v="690"/>
    <x v="39"/>
    <n v="2"/>
    <x v="47"/>
    <x v="1"/>
    <x v="1"/>
    <x v="1"/>
    <x v="1"/>
    <x v="688"/>
    <x v="689"/>
    <x v="689"/>
    <x v="690"/>
    <x v="689"/>
    <x v="687"/>
    <n v="76283"/>
    <s v="Maquillaje"/>
    <s v="Skincare"/>
    <x v="1"/>
  </r>
  <r>
    <x v="691"/>
    <x v="3"/>
    <n v="2"/>
    <x v="32"/>
    <x v="2"/>
    <x v="0"/>
    <x v="0"/>
    <x v="0"/>
    <x v="689"/>
    <x v="690"/>
    <x v="690"/>
    <x v="691"/>
    <x v="690"/>
    <x v="688"/>
    <n v="52659.199999999997"/>
    <s v="Cuerpo"/>
    <s v="Skincare"/>
    <x v="1"/>
  </r>
  <r>
    <x v="692"/>
    <x v="17"/>
    <n v="2"/>
    <x v="19"/>
    <x v="1"/>
    <x v="0"/>
    <x v="0"/>
    <x v="1"/>
    <x v="690"/>
    <x v="691"/>
    <x v="691"/>
    <x v="692"/>
    <x v="691"/>
    <x v="689"/>
    <n v="63408.800000000003"/>
    <s v="Maquillaje"/>
    <s v="Perfumería"/>
    <x v="1"/>
  </r>
  <r>
    <x v="693"/>
    <x v="3"/>
    <n v="2"/>
    <x v="30"/>
    <x v="1"/>
    <x v="1"/>
    <x v="1"/>
    <x v="0"/>
    <x v="691"/>
    <x v="692"/>
    <x v="692"/>
    <x v="693"/>
    <x v="692"/>
    <x v="690"/>
    <n v="60781.4"/>
    <s v="Maquillaje"/>
    <s v="Cuerpo"/>
    <x v="1"/>
  </r>
  <r>
    <x v="694"/>
    <x v="43"/>
    <n v="2"/>
    <x v="30"/>
    <x v="0"/>
    <x v="1"/>
    <x v="1"/>
    <x v="0"/>
    <x v="692"/>
    <x v="693"/>
    <x v="693"/>
    <x v="694"/>
    <x v="693"/>
    <x v="691"/>
    <n v="51815.4"/>
    <s v="Cabello"/>
    <s v="Cuerpo"/>
    <x v="1"/>
  </r>
  <r>
    <x v="695"/>
    <x v="25"/>
    <n v="2"/>
    <x v="37"/>
    <x v="2"/>
    <x v="0"/>
    <x v="0"/>
    <x v="0"/>
    <x v="693"/>
    <x v="694"/>
    <x v="694"/>
    <x v="695"/>
    <x v="694"/>
    <x v="692"/>
    <n v="35690.400000000001"/>
    <s v="Perfumería"/>
    <s v="Skincare"/>
    <x v="0"/>
  </r>
  <r>
    <x v="696"/>
    <x v="15"/>
    <n v="2"/>
    <x v="18"/>
    <x v="0"/>
    <x v="0"/>
    <x v="0"/>
    <x v="1"/>
    <x v="694"/>
    <x v="695"/>
    <x v="695"/>
    <x v="696"/>
    <x v="695"/>
    <x v="693"/>
    <n v="58755.6"/>
    <s v="Cabello"/>
    <s v="Perfumería"/>
    <x v="1"/>
  </r>
  <r>
    <x v="697"/>
    <x v="32"/>
    <n v="2"/>
    <x v="10"/>
    <x v="2"/>
    <x v="0"/>
    <x v="0"/>
    <x v="1"/>
    <x v="695"/>
    <x v="696"/>
    <x v="696"/>
    <x v="697"/>
    <x v="696"/>
    <x v="694"/>
    <n v="46954.8"/>
    <s v="Cabello"/>
    <s v="Cuerpo"/>
    <x v="0"/>
  </r>
  <r>
    <x v="698"/>
    <x v="6"/>
    <n v="2"/>
    <x v="78"/>
    <x v="2"/>
    <x v="1"/>
    <x v="1"/>
    <x v="1"/>
    <x v="696"/>
    <x v="697"/>
    <x v="697"/>
    <x v="698"/>
    <x v="697"/>
    <x v="695"/>
    <n v="71362.8"/>
    <s v="Perfumería"/>
    <s v="Skincare"/>
    <x v="1"/>
  </r>
  <r>
    <x v="699"/>
    <x v="42"/>
    <n v="2"/>
    <x v="84"/>
    <x v="2"/>
    <x v="1"/>
    <x v="1"/>
    <x v="0"/>
    <x v="697"/>
    <x v="698"/>
    <x v="698"/>
    <x v="699"/>
    <x v="698"/>
    <x v="696"/>
    <n v="53713.8"/>
    <s v="Perfumería"/>
    <s v="Cabello"/>
    <x v="1"/>
  </r>
  <r>
    <x v="700"/>
    <x v="34"/>
    <n v="2"/>
    <x v="6"/>
    <x v="2"/>
    <x v="0"/>
    <x v="0"/>
    <x v="0"/>
    <x v="698"/>
    <x v="699"/>
    <x v="699"/>
    <x v="700"/>
    <x v="699"/>
    <x v="697"/>
    <n v="58725.8"/>
    <s v="Maquillaje"/>
    <s v="Cuerpo"/>
    <x v="1"/>
  </r>
  <r>
    <x v="701"/>
    <x v="14"/>
    <n v="2"/>
    <x v="34"/>
    <x v="2"/>
    <x v="1"/>
    <x v="1"/>
    <x v="0"/>
    <x v="699"/>
    <x v="700"/>
    <x v="700"/>
    <x v="701"/>
    <x v="700"/>
    <x v="698"/>
    <n v="42293"/>
    <s v="Cabello"/>
    <s v="Maquillaje"/>
    <x v="0"/>
  </r>
  <r>
    <x v="702"/>
    <x v="8"/>
    <n v="2"/>
    <x v="18"/>
    <x v="0"/>
    <x v="0"/>
    <x v="0"/>
    <x v="1"/>
    <x v="700"/>
    <x v="701"/>
    <x v="701"/>
    <x v="702"/>
    <x v="701"/>
    <x v="699"/>
    <n v="60292"/>
    <s v="Cuerpo"/>
    <s v="Maquillaje"/>
    <x v="1"/>
  </r>
  <r>
    <x v="703"/>
    <x v="37"/>
    <n v="2"/>
    <x v="56"/>
    <x v="2"/>
    <x v="0"/>
    <x v="0"/>
    <x v="0"/>
    <x v="701"/>
    <x v="702"/>
    <x v="702"/>
    <x v="703"/>
    <x v="702"/>
    <x v="700"/>
    <n v="62808.800000000003"/>
    <s v="Perfumería"/>
    <s v="Cabello"/>
    <x v="1"/>
  </r>
  <r>
    <x v="704"/>
    <x v="19"/>
    <n v="2"/>
    <x v="37"/>
    <x v="2"/>
    <x v="0"/>
    <x v="0"/>
    <x v="1"/>
    <x v="702"/>
    <x v="703"/>
    <x v="703"/>
    <x v="704"/>
    <x v="703"/>
    <x v="701"/>
    <n v="51809.2"/>
    <s v="Maquillaje"/>
    <s v="Cuerpo"/>
    <x v="1"/>
  </r>
  <r>
    <x v="705"/>
    <x v="5"/>
    <n v="2"/>
    <x v="60"/>
    <x v="1"/>
    <x v="1"/>
    <x v="1"/>
    <x v="1"/>
    <x v="703"/>
    <x v="704"/>
    <x v="704"/>
    <x v="705"/>
    <x v="704"/>
    <x v="702"/>
    <n v="64307.199999999997"/>
    <s v="Skincare"/>
    <s v="Perfumería"/>
    <x v="1"/>
  </r>
  <r>
    <x v="706"/>
    <x v="5"/>
    <n v="2"/>
    <x v="21"/>
    <x v="2"/>
    <x v="1"/>
    <x v="1"/>
    <x v="1"/>
    <x v="704"/>
    <x v="705"/>
    <x v="705"/>
    <x v="706"/>
    <x v="705"/>
    <x v="703"/>
    <n v="46523.199999999997"/>
    <s v="Perfumería"/>
    <s v="Cabello"/>
    <x v="0"/>
  </r>
  <r>
    <x v="707"/>
    <x v="16"/>
    <n v="2"/>
    <x v="27"/>
    <x v="1"/>
    <x v="1"/>
    <x v="1"/>
    <x v="0"/>
    <x v="705"/>
    <x v="706"/>
    <x v="706"/>
    <x v="707"/>
    <x v="706"/>
    <x v="704"/>
    <n v="25307.200000000001"/>
    <s v="Cabello"/>
    <s v="Maquillaje"/>
    <x v="0"/>
  </r>
  <r>
    <x v="708"/>
    <x v="29"/>
    <n v="2"/>
    <x v="6"/>
    <x v="1"/>
    <x v="1"/>
    <x v="1"/>
    <x v="0"/>
    <x v="706"/>
    <x v="707"/>
    <x v="707"/>
    <x v="708"/>
    <x v="707"/>
    <x v="705"/>
    <n v="42626"/>
    <s v="Maquillaje"/>
    <s v="Cuerpo"/>
    <x v="0"/>
  </r>
  <r>
    <x v="709"/>
    <x v="3"/>
    <n v="2"/>
    <x v="90"/>
    <x v="3"/>
    <x v="0"/>
    <x v="0"/>
    <x v="0"/>
    <x v="707"/>
    <x v="708"/>
    <x v="708"/>
    <x v="709"/>
    <x v="708"/>
    <x v="706"/>
    <n v="56920"/>
    <s v="Perfumería"/>
    <s v="Cuerpo"/>
    <x v="1"/>
  </r>
  <r>
    <x v="710"/>
    <x v="33"/>
    <n v="2"/>
    <x v="94"/>
    <x v="0"/>
    <x v="1"/>
    <x v="1"/>
    <x v="0"/>
    <x v="708"/>
    <x v="709"/>
    <x v="709"/>
    <x v="710"/>
    <x v="709"/>
    <x v="707"/>
    <n v="49317.2"/>
    <s v="Perfumería"/>
    <s v="Skincare"/>
    <x v="0"/>
  </r>
  <r>
    <x v="711"/>
    <x v="3"/>
    <n v="2"/>
    <x v="79"/>
    <x v="1"/>
    <x v="1"/>
    <x v="1"/>
    <x v="0"/>
    <x v="709"/>
    <x v="710"/>
    <x v="710"/>
    <x v="711"/>
    <x v="710"/>
    <x v="708"/>
    <n v="50158.6"/>
    <s v="Skincare"/>
    <s v="Cabello"/>
    <x v="1"/>
  </r>
  <r>
    <x v="712"/>
    <x v="13"/>
    <n v="2"/>
    <x v="86"/>
    <x v="1"/>
    <x v="1"/>
    <x v="1"/>
    <x v="1"/>
    <x v="710"/>
    <x v="711"/>
    <x v="711"/>
    <x v="712"/>
    <x v="711"/>
    <x v="709"/>
    <n v="54715.8"/>
    <s v="Cabello"/>
    <s v="Maquillaje"/>
    <x v="1"/>
  </r>
  <r>
    <x v="713"/>
    <x v="12"/>
    <n v="2"/>
    <x v="6"/>
    <x v="1"/>
    <x v="1"/>
    <x v="1"/>
    <x v="0"/>
    <x v="711"/>
    <x v="712"/>
    <x v="712"/>
    <x v="713"/>
    <x v="712"/>
    <x v="710"/>
    <n v="49046"/>
    <s v="Maquillaje"/>
    <s v="Cuerpo"/>
    <x v="0"/>
  </r>
  <r>
    <x v="714"/>
    <x v="1"/>
    <n v="2"/>
    <x v="55"/>
    <x v="2"/>
    <x v="0"/>
    <x v="0"/>
    <x v="0"/>
    <x v="712"/>
    <x v="713"/>
    <x v="713"/>
    <x v="714"/>
    <x v="713"/>
    <x v="711"/>
    <n v="59369.2"/>
    <s v="Maquillaje"/>
    <s v="Cabello"/>
    <x v="1"/>
  </r>
  <r>
    <x v="715"/>
    <x v="11"/>
    <n v="2"/>
    <x v="70"/>
    <x v="1"/>
    <x v="0"/>
    <x v="0"/>
    <x v="0"/>
    <x v="713"/>
    <x v="714"/>
    <x v="714"/>
    <x v="715"/>
    <x v="714"/>
    <x v="712"/>
    <n v="49764.4"/>
    <s v="Skincare"/>
    <s v="Perfumería"/>
    <x v="0"/>
  </r>
  <r>
    <x v="716"/>
    <x v="37"/>
    <n v="2"/>
    <x v="53"/>
    <x v="0"/>
    <x v="1"/>
    <x v="1"/>
    <x v="1"/>
    <x v="714"/>
    <x v="715"/>
    <x v="715"/>
    <x v="716"/>
    <x v="715"/>
    <x v="713"/>
    <n v="42837.8"/>
    <s v="Cuerpo"/>
    <s v="Perfumería"/>
    <x v="0"/>
  </r>
  <r>
    <x v="717"/>
    <x v="31"/>
    <n v="2"/>
    <x v="58"/>
    <x v="2"/>
    <x v="1"/>
    <x v="1"/>
    <x v="1"/>
    <x v="715"/>
    <x v="716"/>
    <x v="716"/>
    <x v="717"/>
    <x v="716"/>
    <x v="714"/>
    <n v="56924.800000000003"/>
    <s v="Cabello"/>
    <s v="Cuerpo"/>
    <x v="1"/>
  </r>
  <r>
    <x v="718"/>
    <x v="21"/>
    <n v="2"/>
    <x v="41"/>
    <x v="1"/>
    <x v="1"/>
    <x v="1"/>
    <x v="0"/>
    <x v="716"/>
    <x v="717"/>
    <x v="717"/>
    <x v="718"/>
    <x v="717"/>
    <x v="715"/>
    <n v="41858.6"/>
    <s v="Cabello"/>
    <s v="Maquillaje"/>
    <x v="0"/>
  </r>
  <r>
    <x v="719"/>
    <x v="32"/>
    <n v="2"/>
    <x v="24"/>
    <x v="2"/>
    <x v="1"/>
    <x v="1"/>
    <x v="0"/>
    <x v="717"/>
    <x v="718"/>
    <x v="718"/>
    <x v="719"/>
    <x v="718"/>
    <x v="716"/>
    <n v="34176.199999999997"/>
    <s v="Maquillaje"/>
    <s v="Cabello"/>
    <x v="0"/>
  </r>
  <r>
    <x v="720"/>
    <x v="39"/>
    <n v="2"/>
    <x v="55"/>
    <x v="1"/>
    <x v="1"/>
    <x v="1"/>
    <x v="1"/>
    <x v="718"/>
    <x v="719"/>
    <x v="719"/>
    <x v="720"/>
    <x v="719"/>
    <x v="717"/>
    <n v="51594"/>
    <s v="Cabello"/>
    <s v="Cuerpo"/>
    <x v="1"/>
  </r>
  <r>
    <x v="721"/>
    <x v="9"/>
    <n v="2"/>
    <x v="15"/>
    <x v="2"/>
    <x v="1"/>
    <x v="1"/>
    <x v="0"/>
    <x v="719"/>
    <x v="720"/>
    <x v="720"/>
    <x v="244"/>
    <x v="720"/>
    <x v="718"/>
    <n v="39047.4"/>
    <s v="Maquillaje"/>
    <s v="Cuerpo"/>
    <x v="0"/>
  </r>
  <r>
    <x v="722"/>
    <x v="44"/>
    <n v="2"/>
    <x v="69"/>
    <x v="0"/>
    <x v="0"/>
    <x v="0"/>
    <x v="1"/>
    <x v="720"/>
    <x v="721"/>
    <x v="721"/>
    <x v="721"/>
    <x v="721"/>
    <x v="719"/>
    <n v="51578.2"/>
    <s v="Maquillaje"/>
    <s v="Cabello"/>
    <x v="1"/>
  </r>
  <r>
    <x v="723"/>
    <x v="37"/>
    <n v="2"/>
    <x v="54"/>
    <x v="0"/>
    <x v="0"/>
    <x v="0"/>
    <x v="0"/>
    <x v="721"/>
    <x v="722"/>
    <x v="722"/>
    <x v="722"/>
    <x v="722"/>
    <x v="720"/>
    <n v="46413"/>
    <s v="Perfumería"/>
    <s v="Maquillaje"/>
    <x v="0"/>
  </r>
  <r>
    <x v="724"/>
    <x v="9"/>
    <n v="2"/>
    <x v="66"/>
    <x v="3"/>
    <x v="0"/>
    <x v="0"/>
    <x v="0"/>
    <x v="722"/>
    <x v="723"/>
    <x v="723"/>
    <x v="723"/>
    <x v="723"/>
    <x v="721"/>
    <n v="41839"/>
    <s v="Maquillaje"/>
    <s v="Skincare"/>
    <x v="0"/>
  </r>
  <r>
    <x v="725"/>
    <x v="48"/>
    <n v="2"/>
    <x v="54"/>
    <x v="0"/>
    <x v="1"/>
    <x v="1"/>
    <x v="0"/>
    <x v="723"/>
    <x v="724"/>
    <x v="724"/>
    <x v="724"/>
    <x v="724"/>
    <x v="722"/>
    <n v="61734"/>
    <s v="Cuerpo"/>
    <s v="Maquillaje"/>
    <x v="1"/>
  </r>
  <r>
    <x v="726"/>
    <x v="15"/>
    <n v="2"/>
    <x v="34"/>
    <x v="2"/>
    <x v="0"/>
    <x v="0"/>
    <x v="0"/>
    <x v="724"/>
    <x v="725"/>
    <x v="725"/>
    <x v="725"/>
    <x v="725"/>
    <x v="723"/>
    <n v="44973.4"/>
    <s v="Skincare"/>
    <s v="Cuerpo"/>
    <x v="0"/>
  </r>
  <r>
    <x v="727"/>
    <x v="11"/>
    <n v="2"/>
    <x v="21"/>
    <x v="2"/>
    <x v="0"/>
    <x v="0"/>
    <x v="1"/>
    <x v="725"/>
    <x v="726"/>
    <x v="726"/>
    <x v="726"/>
    <x v="726"/>
    <x v="724"/>
    <n v="57901.4"/>
    <s v="Skincare"/>
    <s v="Cabello"/>
    <x v="1"/>
  </r>
  <r>
    <x v="728"/>
    <x v="12"/>
    <n v="2"/>
    <x v="89"/>
    <x v="2"/>
    <x v="0"/>
    <x v="0"/>
    <x v="0"/>
    <x v="726"/>
    <x v="727"/>
    <x v="727"/>
    <x v="727"/>
    <x v="727"/>
    <x v="725"/>
    <n v="40450.199999999997"/>
    <s v="Cabello"/>
    <s v="Skincare"/>
    <x v="0"/>
  </r>
  <r>
    <x v="729"/>
    <x v="12"/>
    <n v="2"/>
    <x v="81"/>
    <x v="3"/>
    <x v="0"/>
    <x v="0"/>
    <x v="1"/>
    <x v="727"/>
    <x v="728"/>
    <x v="728"/>
    <x v="728"/>
    <x v="690"/>
    <x v="726"/>
    <n v="66510.399999999994"/>
    <s v="Cabello"/>
    <s v="Skincare"/>
    <x v="1"/>
  </r>
  <r>
    <x v="730"/>
    <x v="23"/>
    <n v="2"/>
    <x v="57"/>
    <x v="1"/>
    <x v="1"/>
    <x v="1"/>
    <x v="0"/>
    <x v="728"/>
    <x v="729"/>
    <x v="729"/>
    <x v="729"/>
    <x v="728"/>
    <x v="727"/>
    <n v="61985.2"/>
    <s v="Cabello"/>
    <s v="Cuerpo"/>
    <x v="1"/>
  </r>
  <r>
    <x v="731"/>
    <x v="38"/>
    <n v="2"/>
    <x v="46"/>
    <x v="0"/>
    <x v="0"/>
    <x v="0"/>
    <x v="1"/>
    <x v="729"/>
    <x v="730"/>
    <x v="730"/>
    <x v="730"/>
    <x v="729"/>
    <x v="728"/>
    <n v="83245.8"/>
    <s v="Cuerpo"/>
    <s v="Skincare"/>
    <x v="1"/>
  </r>
  <r>
    <x v="732"/>
    <x v="20"/>
    <n v="2"/>
    <x v="92"/>
    <x v="1"/>
    <x v="1"/>
    <x v="1"/>
    <x v="1"/>
    <x v="730"/>
    <x v="731"/>
    <x v="731"/>
    <x v="731"/>
    <x v="730"/>
    <x v="729"/>
    <n v="48199.199999999997"/>
    <s v="Cuerpo"/>
    <s v="Perfumería"/>
    <x v="0"/>
  </r>
  <r>
    <x v="733"/>
    <x v="0"/>
    <n v="2"/>
    <x v="62"/>
    <x v="0"/>
    <x v="1"/>
    <x v="1"/>
    <x v="1"/>
    <x v="731"/>
    <x v="732"/>
    <x v="732"/>
    <x v="732"/>
    <x v="731"/>
    <x v="730"/>
    <n v="47561.2"/>
    <s v="Maquillaje"/>
    <s v="Cabello"/>
    <x v="0"/>
  </r>
  <r>
    <x v="734"/>
    <x v="32"/>
    <n v="2"/>
    <x v="20"/>
    <x v="0"/>
    <x v="1"/>
    <x v="1"/>
    <x v="0"/>
    <x v="732"/>
    <x v="733"/>
    <x v="733"/>
    <x v="733"/>
    <x v="732"/>
    <x v="731"/>
    <n v="50059"/>
    <s v="Skincare"/>
    <s v="Cuerpo"/>
    <x v="1"/>
  </r>
  <r>
    <x v="735"/>
    <x v="38"/>
    <n v="2"/>
    <x v="75"/>
    <x v="2"/>
    <x v="1"/>
    <x v="1"/>
    <x v="0"/>
    <x v="733"/>
    <x v="734"/>
    <x v="734"/>
    <x v="734"/>
    <x v="733"/>
    <x v="732"/>
    <n v="25178.2"/>
    <s v="Cabello"/>
    <s v="Skincare"/>
    <x v="0"/>
  </r>
  <r>
    <x v="736"/>
    <x v="21"/>
    <n v="2"/>
    <x v="12"/>
    <x v="1"/>
    <x v="0"/>
    <x v="0"/>
    <x v="1"/>
    <x v="734"/>
    <x v="735"/>
    <x v="735"/>
    <x v="735"/>
    <x v="734"/>
    <x v="733"/>
    <n v="49239.8"/>
    <s v="Maquillaje"/>
    <s v="Cabello"/>
    <x v="0"/>
  </r>
  <r>
    <x v="737"/>
    <x v="26"/>
    <n v="2"/>
    <x v="56"/>
    <x v="2"/>
    <x v="0"/>
    <x v="0"/>
    <x v="0"/>
    <x v="735"/>
    <x v="736"/>
    <x v="736"/>
    <x v="736"/>
    <x v="735"/>
    <x v="734"/>
    <n v="66283.8"/>
    <s v="Perfumería"/>
    <s v="Skincare"/>
    <x v="1"/>
  </r>
  <r>
    <x v="738"/>
    <x v="16"/>
    <n v="2"/>
    <x v="3"/>
    <x v="0"/>
    <x v="0"/>
    <x v="0"/>
    <x v="0"/>
    <x v="736"/>
    <x v="737"/>
    <x v="737"/>
    <x v="737"/>
    <x v="736"/>
    <x v="735"/>
    <n v="40973.199999999997"/>
    <s v="Maquillaje"/>
    <s v="Cabello"/>
    <x v="0"/>
  </r>
  <r>
    <x v="739"/>
    <x v="4"/>
    <n v="2"/>
    <x v="82"/>
    <x v="2"/>
    <x v="0"/>
    <x v="0"/>
    <x v="1"/>
    <x v="737"/>
    <x v="738"/>
    <x v="738"/>
    <x v="738"/>
    <x v="737"/>
    <x v="736"/>
    <n v="37888.6"/>
    <s v="Cabello"/>
    <s v="Cuerpo"/>
    <x v="0"/>
  </r>
  <r>
    <x v="740"/>
    <x v="47"/>
    <n v="2"/>
    <x v="17"/>
    <x v="3"/>
    <x v="0"/>
    <x v="0"/>
    <x v="1"/>
    <x v="738"/>
    <x v="739"/>
    <x v="739"/>
    <x v="739"/>
    <x v="738"/>
    <x v="737"/>
    <n v="53660.800000000003"/>
    <s v="Cuerpo"/>
    <s v="Skincare"/>
    <x v="1"/>
  </r>
  <r>
    <x v="741"/>
    <x v="32"/>
    <n v="2"/>
    <x v="0"/>
    <x v="0"/>
    <x v="0"/>
    <x v="0"/>
    <x v="0"/>
    <x v="739"/>
    <x v="740"/>
    <x v="740"/>
    <x v="740"/>
    <x v="739"/>
    <x v="738"/>
    <n v="67854"/>
    <s v="Perfumería"/>
    <s v="Skincare"/>
    <x v="1"/>
  </r>
  <r>
    <x v="742"/>
    <x v="3"/>
    <n v="2"/>
    <x v="21"/>
    <x v="1"/>
    <x v="1"/>
    <x v="1"/>
    <x v="1"/>
    <x v="740"/>
    <x v="741"/>
    <x v="741"/>
    <x v="741"/>
    <x v="740"/>
    <x v="739"/>
    <n v="42962.6"/>
    <s v="Cabello"/>
    <s v="Skincare"/>
    <x v="0"/>
  </r>
  <r>
    <x v="743"/>
    <x v="32"/>
    <n v="2"/>
    <x v="46"/>
    <x v="1"/>
    <x v="1"/>
    <x v="1"/>
    <x v="0"/>
    <x v="741"/>
    <x v="742"/>
    <x v="742"/>
    <x v="742"/>
    <x v="741"/>
    <x v="740"/>
    <n v="46387"/>
    <s v="Maquillaje"/>
    <s v="Skincare"/>
    <x v="0"/>
  </r>
  <r>
    <x v="744"/>
    <x v="28"/>
    <n v="2"/>
    <x v="51"/>
    <x v="3"/>
    <x v="0"/>
    <x v="0"/>
    <x v="0"/>
    <x v="742"/>
    <x v="743"/>
    <x v="743"/>
    <x v="743"/>
    <x v="742"/>
    <x v="741"/>
    <n v="58155"/>
    <s v="Cuerpo"/>
    <s v="Cabello"/>
    <x v="1"/>
  </r>
  <r>
    <x v="745"/>
    <x v="6"/>
    <n v="2"/>
    <x v="79"/>
    <x v="3"/>
    <x v="1"/>
    <x v="1"/>
    <x v="0"/>
    <x v="743"/>
    <x v="744"/>
    <x v="744"/>
    <x v="744"/>
    <x v="743"/>
    <x v="742"/>
    <n v="53749.2"/>
    <s v="Cuerpo"/>
    <s v="Cabello"/>
    <x v="1"/>
  </r>
  <r>
    <x v="746"/>
    <x v="10"/>
    <n v="2"/>
    <x v="55"/>
    <x v="0"/>
    <x v="0"/>
    <x v="0"/>
    <x v="0"/>
    <x v="744"/>
    <x v="745"/>
    <x v="745"/>
    <x v="745"/>
    <x v="744"/>
    <x v="743"/>
    <n v="38478.6"/>
    <s v="Cabello"/>
    <s v="Perfumería"/>
    <x v="0"/>
  </r>
  <r>
    <x v="747"/>
    <x v="15"/>
    <n v="2"/>
    <x v="67"/>
    <x v="0"/>
    <x v="0"/>
    <x v="0"/>
    <x v="0"/>
    <x v="745"/>
    <x v="746"/>
    <x v="746"/>
    <x v="746"/>
    <x v="745"/>
    <x v="744"/>
    <n v="49974"/>
    <s v="Skincare"/>
    <s v="Cuerpo"/>
    <x v="0"/>
  </r>
  <r>
    <x v="748"/>
    <x v="32"/>
    <n v="2"/>
    <x v="72"/>
    <x v="1"/>
    <x v="0"/>
    <x v="0"/>
    <x v="0"/>
    <x v="746"/>
    <x v="747"/>
    <x v="747"/>
    <x v="747"/>
    <x v="746"/>
    <x v="745"/>
    <n v="60181.4"/>
    <s v="Cabello"/>
    <s v="Maquillaje"/>
    <x v="1"/>
  </r>
  <r>
    <x v="749"/>
    <x v="36"/>
    <n v="2"/>
    <x v="25"/>
    <x v="2"/>
    <x v="1"/>
    <x v="1"/>
    <x v="1"/>
    <x v="747"/>
    <x v="748"/>
    <x v="748"/>
    <x v="748"/>
    <x v="747"/>
    <x v="746"/>
    <n v="42099.4"/>
    <s v="Maquillaje"/>
    <s v="Cabello"/>
    <x v="0"/>
  </r>
  <r>
    <x v="750"/>
    <x v="46"/>
    <n v="2"/>
    <x v="21"/>
    <x v="1"/>
    <x v="1"/>
    <x v="1"/>
    <x v="0"/>
    <x v="748"/>
    <x v="749"/>
    <x v="749"/>
    <x v="749"/>
    <x v="748"/>
    <x v="747"/>
    <n v="26566.2"/>
    <s v="Perfumería"/>
    <s v="Cuerpo"/>
    <x v="0"/>
  </r>
  <r>
    <x v="751"/>
    <x v="9"/>
    <n v="2"/>
    <x v="66"/>
    <x v="1"/>
    <x v="0"/>
    <x v="0"/>
    <x v="0"/>
    <x v="749"/>
    <x v="750"/>
    <x v="750"/>
    <x v="750"/>
    <x v="749"/>
    <x v="748"/>
    <n v="55766.6"/>
    <s v="Skincare"/>
    <s v="Maquillaje"/>
    <x v="1"/>
  </r>
  <r>
    <x v="752"/>
    <x v="36"/>
    <n v="2"/>
    <x v="12"/>
    <x v="1"/>
    <x v="1"/>
    <x v="1"/>
    <x v="0"/>
    <x v="750"/>
    <x v="751"/>
    <x v="751"/>
    <x v="751"/>
    <x v="750"/>
    <x v="749"/>
    <n v="46938.400000000001"/>
    <s v="Maquillaje"/>
    <s v="Cuerpo"/>
    <x v="0"/>
  </r>
  <r>
    <x v="753"/>
    <x v="36"/>
    <n v="2"/>
    <x v="13"/>
    <x v="2"/>
    <x v="0"/>
    <x v="0"/>
    <x v="0"/>
    <x v="751"/>
    <x v="752"/>
    <x v="752"/>
    <x v="752"/>
    <x v="751"/>
    <x v="750"/>
    <n v="43745.8"/>
    <s v="Cabello"/>
    <s v="Maquillaje"/>
    <x v="0"/>
  </r>
  <r>
    <x v="754"/>
    <x v="15"/>
    <n v="2"/>
    <x v="55"/>
    <x v="3"/>
    <x v="0"/>
    <x v="0"/>
    <x v="1"/>
    <x v="752"/>
    <x v="753"/>
    <x v="753"/>
    <x v="753"/>
    <x v="752"/>
    <x v="751"/>
    <n v="51818.8"/>
    <s v="Skincare"/>
    <s v="Cabello"/>
    <x v="1"/>
  </r>
  <r>
    <x v="755"/>
    <x v="19"/>
    <n v="2"/>
    <x v="35"/>
    <x v="1"/>
    <x v="0"/>
    <x v="0"/>
    <x v="1"/>
    <x v="753"/>
    <x v="754"/>
    <x v="754"/>
    <x v="754"/>
    <x v="753"/>
    <x v="752"/>
    <n v="37510.400000000001"/>
    <s v="Skincare"/>
    <s v="Cabello"/>
    <x v="0"/>
  </r>
  <r>
    <x v="756"/>
    <x v="48"/>
    <n v="2"/>
    <x v="71"/>
    <x v="3"/>
    <x v="1"/>
    <x v="1"/>
    <x v="1"/>
    <x v="754"/>
    <x v="755"/>
    <x v="755"/>
    <x v="755"/>
    <x v="754"/>
    <x v="753"/>
    <n v="52003.199999999997"/>
    <s v="Cuerpo"/>
    <s v="Perfumería"/>
    <x v="1"/>
  </r>
  <r>
    <x v="757"/>
    <x v="19"/>
    <n v="2"/>
    <x v="47"/>
    <x v="1"/>
    <x v="1"/>
    <x v="1"/>
    <x v="0"/>
    <x v="755"/>
    <x v="756"/>
    <x v="756"/>
    <x v="756"/>
    <x v="755"/>
    <x v="754"/>
    <n v="54381.4"/>
    <s v="Perfumería"/>
    <s v="Maquillaje"/>
    <x v="1"/>
  </r>
  <r>
    <x v="758"/>
    <x v="20"/>
    <n v="2"/>
    <x v="86"/>
    <x v="1"/>
    <x v="1"/>
    <x v="1"/>
    <x v="0"/>
    <x v="756"/>
    <x v="757"/>
    <x v="757"/>
    <x v="757"/>
    <x v="756"/>
    <x v="755"/>
    <n v="48529.599999999999"/>
    <s v="Perfumería"/>
    <s v="Cuerpo"/>
    <x v="0"/>
  </r>
  <r>
    <x v="759"/>
    <x v="43"/>
    <n v="2"/>
    <x v="95"/>
    <x v="0"/>
    <x v="1"/>
    <x v="1"/>
    <x v="1"/>
    <x v="757"/>
    <x v="758"/>
    <x v="758"/>
    <x v="758"/>
    <x v="757"/>
    <x v="756"/>
    <n v="54500"/>
    <s v="Perfumería"/>
    <s v="Skincare"/>
    <x v="1"/>
  </r>
  <r>
    <x v="760"/>
    <x v="49"/>
    <n v="2"/>
    <x v="53"/>
    <x v="2"/>
    <x v="1"/>
    <x v="1"/>
    <x v="0"/>
    <x v="758"/>
    <x v="759"/>
    <x v="759"/>
    <x v="759"/>
    <x v="758"/>
    <x v="757"/>
    <n v="40398.6"/>
    <s v="Cuerpo"/>
    <s v="Perfumería"/>
    <x v="0"/>
  </r>
  <r>
    <x v="761"/>
    <x v="16"/>
    <n v="2"/>
    <x v="9"/>
    <x v="2"/>
    <x v="1"/>
    <x v="1"/>
    <x v="1"/>
    <x v="759"/>
    <x v="760"/>
    <x v="760"/>
    <x v="760"/>
    <x v="759"/>
    <x v="758"/>
    <n v="63048"/>
    <s v="Maquillaje"/>
    <s v="Skincare"/>
    <x v="1"/>
  </r>
  <r>
    <x v="762"/>
    <x v="30"/>
    <n v="2"/>
    <x v="25"/>
    <x v="2"/>
    <x v="0"/>
    <x v="0"/>
    <x v="1"/>
    <x v="760"/>
    <x v="761"/>
    <x v="761"/>
    <x v="761"/>
    <x v="760"/>
    <x v="759"/>
    <n v="70042.2"/>
    <s v="Perfumería"/>
    <s v="Cabello"/>
    <x v="1"/>
  </r>
  <r>
    <x v="763"/>
    <x v="36"/>
    <n v="2"/>
    <x v="69"/>
    <x v="1"/>
    <x v="0"/>
    <x v="0"/>
    <x v="1"/>
    <x v="761"/>
    <x v="762"/>
    <x v="762"/>
    <x v="762"/>
    <x v="761"/>
    <x v="760"/>
    <n v="67466.399999999994"/>
    <s v="Perfumería"/>
    <s v="Maquillaje"/>
    <x v="1"/>
  </r>
  <r>
    <x v="764"/>
    <x v="50"/>
    <n v="2"/>
    <x v="54"/>
    <x v="1"/>
    <x v="1"/>
    <x v="1"/>
    <x v="1"/>
    <x v="762"/>
    <x v="763"/>
    <x v="763"/>
    <x v="763"/>
    <x v="762"/>
    <x v="761"/>
    <n v="39459.199999999997"/>
    <s v="Maquillaje"/>
    <s v="Perfumería"/>
    <x v="0"/>
  </r>
  <r>
    <x v="765"/>
    <x v="24"/>
    <n v="2"/>
    <x v="34"/>
    <x v="1"/>
    <x v="1"/>
    <x v="1"/>
    <x v="1"/>
    <x v="763"/>
    <x v="764"/>
    <x v="764"/>
    <x v="764"/>
    <x v="763"/>
    <x v="762"/>
    <n v="45824.4"/>
    <s v="Cuerpo"/>
    <s v="Perfumería"/>
    <x v="0"/>
  </r>
  <r>
    <x v="766"/>
    <x v="45"/>
    <n v="2"/>
    <x v="8"/>
    <x v="2"/>
    <x v="1"/>
    <x v="1"/>
    <x v="0"/>
    <x v="764"/>
    <x v="765"/>
    <x v="765"/>
    <x v="765"/>
    <x v="764"/>
    <x v="763"/>
    <n v="41748"/>
    <s v="Maquillaje"/>
    <s v="Cabello"/>
    <x v="0"/>
  </r>
  <r>
    <x v="767"/>
    <x v="15"/>
    <n v="2"/>
    <x v="4"/>
    <x v="2"/>
    <x v="0"/>
    <x v="0"/>
    <x v="1"/>
    <x v="765"/>
    <x v="766"/>
    <x v="766"/>
    <x v="766"/>
    <x v="765"/>
    <x v="764"/>
    <n v="49433.2"/>
    <s v="Perfumería"/>
    <s v="Skincare"/>
    <x v="0"/>
  </r>
  <r>
    <x v="768"/>
    <x v="37"/>
    <n v="2"/>
    <x v="37"/>
    <x v="2"/>
    <x v="0"/>
    <x v="0"/>
    <x v="0"/>
    <x v="766"/>
    <x v="767"/>
    <x v="767"/>
    <x v="767"/>
    <x v="766"/>
    <x v="765"/>
    <n v="53138.6"/>
    <s v="Perfumería"/>
    <s v="Cuerpo"/>
    <x v="1"/>
  </r>
  <r>
    <x v="769"/>
    <x v="49"/>
    <n v="2"/>
    <x v="64"/>
    <x v="1"/>
    <x v="0"/>
    <x v="0"/>
    <x v="0"/>
    <x v="767"/>
    <x v="768"/>
    <x v="768"/>
    <x v="768"/>
    <x v="767"/>
    <x v="766"/>
    <n v="30745.4"/>
    <s v="Skincare"/>
    <s v="Cuerpo"/>
    <x v="0"/>
  </r>
  <r>
    <x v="770"/>
    <x v="46"/>
    <n v="2"/>
    <x v="93"/>
    <x v="1"/>
    <x v="0"/>
    <x v="0"/>
    <x v="0"/>
    <x v="768"/>
    <x v="769"/>
    <x v="769"/>
    <x v="769"/>
    <x v="768"/>
    <x v="767"/>
    <n v="50552"/>
    <s v="Maquillaje"/>
    <s v="Cuerpo"/>
    <x v="1"/>
  </r>
  <r>
    <x v="771"/>
    <x v="9"/>
    <n v="2"/>
    <x v="44"/>
    <x v="1"/>
    <x v="1"/>
    <x v="1"/>
    <x v="1"/>
    <x v="769"/>
    <x v="770"/>
    <x v="770"/>
    <x v="770"/>
    <x v="769"/>
    <x v="768"/>
    <n v="58468.800000000003"/>
    <s v="Skincare"/>
    <s v="Cabello"/>
    <x v="1"/>
  </r>
  <r>
    <x v="772"/>
    <x v="26"/>
    <n v="2"/>
    <x v="80"/>
    <x v="2"/>
    <x v="1"/>
    <x v="1"/>
    <x v="0"/>
    <x v="770"/>
    <x v="771"/>
    <x v="771"/>
    <x v="771"/>
    <x v="770"/>
    <x v="769"/>
    <n v="60618"/>
    <s v="Maquillaje"/>
    <s v="Cabello"/>
    <x v="1"/>
  </r>
  <r>
    <x v="773"/>
    <x v="41"/>
    <n v="2"/>
    <x v="70"/>
    <x v="3"/>
    <x v="1"/>
    <x v="1"/>
    <x v="0"/>
    <x v="771"/>
    <x v="772"/>
    <x v="772"/>
    <x v="772"/>
    <x v="771"/>
    <x v="770"/>
    <n v="41813.4"/>
    <s v="Maquillaje"/>
    <s v="Skincare"/>
    <x v="0"/>
  </r>
  <r>
    <x v="774"/>
    <x v="14"/>
    <n v="2"/>
    <x v="49"/>
    <x v="1"/>
    <x v="0"/>
    <x v="0"/>
    <x v="1"/>
    <x v="772"/>
    <x v="773"/>
    <x v="773"/>
    <x v="773"/>
    <x v="772"/>
    <x v="771"/>
    <n v="52538.8"/>
    <s v="Maquillaje"/>
    <s v="Cabello"/>
    <x v="1"/>
  </r>
  <r>
    <x v="775"/>
    <x v="6"/>
    <n v="2"/>
    <x v="49"/>
    <x v="2"/>
    <x v="0"/>
    <x v="0"/>
    <x v="0"/>
    <x v="773"/>
    <x v="774"/>
    <x v="774"/>
    <x v="774"/>
    <x v="773"/>
    <x v="772"/>
    <n v="35302.800000000003"/>
    <s v="Perfumería"/>
    <s v="Skincare"/>
    <x v="0"/>
  </r>
  <r>
    <x v="776"/>
    <x v="40"/>
    <n v="2"/>
    <x v="66"/>
    <x v="3"/>
    <x v="1"/>
    <x v="1"/>
    <x v="1"/>
    <x v="774"/>
    <x v="775"/>
    <x v="775"/>
    <x v="775"/>
    <x v="774"/>
    <x v="773"/>
    <n v="38460.800000000003"/>
    <s v="Perfumería"/>
    <s v="Skincare"/>
    <x v="0"/>
  </r>
  <r>
    <x v="777"/>
    <x v="21"/>
    <n v="2"/>
    <x v="65"/>
    <x v="1"/>
    <x v="1"/>
    <x v="1"/>
    <x v="1"/>
    <x v="775"/>
    <x v="776"/>
    <x v="776"/>
    <x v="776"/>
    <x v="775"/>
    <x v="774"/>
    <n v="42522.2"/>
    <s v="Perfumería"/>
    <s v="Cuerpo"/>
    <x v="0"/>
  </r>
  <r>
    <x v="778"/>
    <x v="10"/>
    <n v="2"/>
    <x v="16"/>
    <x v="0"/>
    <x v="1"/>
    <x v="1"/>
    <x v="0"/>
    <x v="58"/>
    <x v="777"/>
    <x v="777"/>
    <x v="777"/>
    <x v="776"/>
    <x v="775"/>
    <n v="79194"/>
    <s v="Cuerpo"/>
    <s v="Maquillaje"/>
    <x v="1"/>
  </r>
  <r>
    <x v="779"/>
    <x v="39"/>
    <n v="2"/>
    <x v="88"/>
    <x v="3"/>
    <x v="1"/>
    <x v="1"/>
    <x v="1"/>
    <x v="776"/>
    <x v="778"/>
    <x v="778"/>
    <x v="778"/>
    <x v="777"/>
    <x v="776"/>
    <n v="58026.6"/>
    <s v="Perfumería"/>
    <s v="Cabello"/>
    <x v="1"/>
  </r>
  <r>
    <x v="780"/>
    <x v="27"/>
    <n v="2"/>
    <x v="30"/>
    <x v="1"/>
    <x v="1"/>
    <x v="1"/>
    <x v="0"/>
    <x v="777"/>
    <x v="779"/>
    <x v="779"/>
    <x v="779"/>
    <x v="778"/>
    <x v="777"/>
    <n v="32522.2"/>
    <s v="Maquillaje"/>
    <s v="Perfumería"/>
    <x v="0"/>
  </r>
  <r>
    <x v="781"/>
    <x v="24"/>
    <n v="2"/>
    <x v="10"/>
    <x v="2"/>
    <x v="0"/>
    <x v="0"/>
    <x v="0"/>
    <x v="778"/>
    <x v="780"/>
    <x v="780"/>
    <x v="780"/>
    <x v="779"/>
    <x v="778"/>
    <n v="66857.8"/>
    <s v="Cabello"/>
    <s v="Cuerpo"/>
    <x v="1"/>
  </r>
  <r>
    <x v="782"/>
    <x v="24"/>
    <n v="2"/>
    <x v="85"/>
    <x v="0"/>
    <x v="1"/>
    <x v="1"/>
    <x v="0"/>
    <x v="779"/>
    <x v="781"/>
    <x v="781"/>
    <x v="781"/>
    <x v="780"/>
    <x v="779"/>
    <n v="35235.199999999997"/>
    <s v="Skincare"/>
    <s v="Perfumería"/>
    <x v="0"/>
  </r>
  <r>
    <x v="783"/>
    <x v="7"/>
    <n v="2"/>
    <x v="23"/>
    <x v="1"/>
    <x v="1"/>
    <x v="1"/>
    <x v="0"/>
    <x v="780"/>
    <x v="782"/>
    <x v="782"/>
    <x v="782"/>
    <x v="781"/>
    <x v="780"/>
    <n v="62349.4"/>
    <s v="Skincare"/>
    <s v="Cabello"/>
    <x v="1"/>
  </r>
  <r>
    <x v="784"/>
    <x v="19"/>
    <n v="2"/>
    <x v="88"/>
    <x v="1"/>
    <x v="1"/>
    <x v="1"/>
    <x v="1"/>
    <x v="781"/>
    <x v="783"/>
    <x v="783"/>
    <x v="783"/>
    <x v="782"/>
    <x v="781"/>
    <n v="74672.800000000003"/>
    <s v="Skincare"/>
    <s v="Cuerpo"/>
    <x v="1"/>
  </r>
  <r>
    <x v="785"/>
    <x v="13"/>
    <n v="2"/>
    <x v="16"/>
    <x v="1"/>
    <x v="1"/>
    <x v="1"/>
    <x v="1"/>
    <x v="782"/>
    <x v="784"/>
    <x v="784"/>
    <x v="784"/>
    <x v="783"/>
    <x v="782"/>
    <n v="56789.4"/>
    <s v="Maquillaje"/>
    <s v="Cabello"/>
    <x v="1"/>
  </r>
  <r>
    <x v="786"/>
    <x v="21"/>
    <n v="2"/>
    <x v="0"/>
    <x v="1"/>
    <x v="0"/>
    <x v="0"/>
    <x v="0"/>
    <x v="783"/>
    <x v="785"/>
    <x v="785"/>
    <x v="785"/>
    <x v="784"/>
    <x v="783"/>
    <n v="62542.2"/>
    <s v="Cabello"/>
    <s v="Maquillaje"/>
    <x v="1"/>
  </r>
  <r>
    <x v="787"/>
    <x v="21"/>
    <n v="2"/>
    <x v="26"/>
    <x v="1"/>
    <x v="1"/>
    <x v="1"/>
    <x v="1"/>
    <x v="784"/>
    <x v="420"/>
    <x v="786"/>
    <x v="786"/>
    <x v="785"/>
    <x v="784"/>
    <n v="36854.6"/>
    <s v="Maquillaje"/>
    <s v="Perfumería"/>
    <x v="0"/>
  </r>
  <r>
    <x v="788"/>
    <x v="15"/>
    <n v="2"/>
    <x v="50"/>
    <x v="0"/>
    <x v="1"/>
    <x v="1"/>
    <x v="0"/>
    <x v="785"/>
    <x v="786"/>
    <x v="787"/>
    <x v="787"/>
    <x v="786"/>
    <x v="785"/>
    <n v="31907.8"/>
    <s v="Maquillaje"/>
    <s v="Cuerpo"/>
    <x v="0"/>
  </r>
  <r>
    <x v="789"/>
    <x v="18"/>
    <n v="2"/>
    <x v="86"/>
    <x v="0"/>
    <x v="1"/>
    <x v="1"/>
    <x v="0"/>
    <x v="786"/>
    <x v="787"/>
    <x v="788"/>
    <x v="788"/>
    <x v="787"/>
    <x v="786"/>
    <n v="51343"/>
    <s v="Perfumería"/>
    <s v="Maquillaje"/>
    <x v="1"/>
  </r>
  <r>
    <x v="790"/>
    <x v="13"/>
    <n v="2"/>
    <x v="80"/>
    <x v="3"/>
    <x v="1"/>
    <x v="1"/>
    <x v="1"/>
    <x v="787"/>
    <x v="788"/>
    <x v="789"/>
    <x v="789"/>
    <x v="788"/>
    <x v="787"/>
    <n v="71587.199999999997"/>
    <s v="Perfumería"/>
    <s v="Cabello"/>
    <x v="1"/>
  </r>
  <r>
    <x v="791"/>
    <x v="6"/>
    <n v="2"/>
    <x v="95"/>
    <x v="1"/>
    <x v="1"/>
    <x v="1"/>
    <x v="0"/>
    <x v="788"/>
    <x v="789"/>
    <x v="790"/>
    <x v="790"/>
    <x v="789"/>
    <x v="788"/>
    <n v="22663.200000000001"/>
    <s v="Maquillaje"/>
    <s v="Perfumería"/>
    <x v="0"/>
  </r>
  <r>
    <x v="792"/>
    <x v="5"/>
    <n v="2"/>
    <x v="94"/>
    <x v="0"/>
    <x v="1"/>
    <x v="1"/>
    <x v="0"/>
    <x v="789"/>
    <x v="790"/>
    <x v="791"/>
    <x v="791"/>
    <x v="790"/>
    <x v="789"/>
    <n v="56432"/>
    <s v="Cuerpo"/>
    <s v="Cabello"/>
    <x v="1"/>
  </r>
  <r>
    <x v="793"/>
    <x v="45"/>
    <n v="2"/>
    <x v="2"/>
    <x v="2"/>
    <x v="1"/>
    <x v="1"/>
    <x v="0"/>
    <x v="790"/>
    <x v="791"/>
    <x v="8"/>
    <x v="792"/>
    <x v="791"/>
    <x v="790"/>
    <n v="35345.4"/>
    <s v="Perfumería"/>
    <s v="Cabello"/>
    <x v="0"/>
  </r>
  <r>
    <x v="794"/>
    <x v="14"/>
    <n v="2"/>
    <x v="35"/>
    <x v="1"/>
    <x v="1"/>
    <x v="1"/>
    <x v="0"/>
    <x v="791"/>
    <x v="792"/>
    <x v="792"/>
    <x v="793"/>
    <x v="792"/>
    <x v="791"/>
    <n v="53626.8"/>
    <s v="Cabello"/>
    <s v="Cuerpo"/>
    <x v="1"/>
  </r>
  <r>
    <x v="795"/>
    <x v="11"/>
    <n v="2"/>
    <x v="42"/>
    <x v="3"/>
    <x v="0"/>
    <x v="0"/>
    <x v="0"/>
    <x v="792"/>
    <x v="793"/>
    <x v="793"/>
    <x v="794"/>
    <x v="793"/>
    <x v="792"/>
    <n v="56857.2"/>
    <s v="Skincare"/>
    <s v="Cuerpo"/>
    <x v="1"/>
  </r>
  <r>
    <x v="796"/>
    <x v="47"/>
    <n v="2"/>
    <x v="81"/>
    <x v="1"/>
    <x v="1"/>
    <x v="1"/>
    <x v="1"/>
    <x v="793"/>
    <x v="794"/>
    <x v="794"/>
    <x v="795"/>
    <x v="794"/>
    <x v="793"/>
    <n v="54033.8"/>
    <s v="Skincare"/>
    <s v="Cuerpo"/>
    <x v="1"/>
  </r>
  <r>
    <x v="797"/>
    <x v="31"/>
    <n v="2"/>
    <x v="8"/>
    <x v="1"/>
    <x v="1"/>
    <x v="1"/>
    <x v="0"/>
    <x v="794"/>
    <x v="795"/>
    <x v="795"/>
    <x v="796"/>
    <x v="795"/>
    <x v="794"/>
    <n v="48676.4"/>
    <s v="Skincare"/>
    <s v="Cabello"/>
    <x v="0"/>
  </r>
  <r>
    <x v="798"/>
    <x v="46"/>
    <n v="2"/>
    <x v="83"/>
    <x v="3"/>
    <x v="1"/>
    <x v="1"/>
    <x v="1"/>
    <x v="795"/>
    <x v="796"/>
    <x v="796"/>
    <x v="797"/>
    <x v="796"/>
    <x v="795"/>
    <n v="57212.6"/>
    <s v="Cuerpo"/>
    <s v="Perfumería"/>
    <x v="1"/>
  </r>
  <r>
    <x v="799"/>
    <x v="5"/>
    <n v="2"/>
    <x v="33"/>
    <x v="1"/>
    <x v="0"/>
    <x v="0"/>
    <x v="0"/>
    <x v="796"/>
    <x v="797"/>
    <x v="797"/>
    <x v="798"/>
    <x v="797"/>
    <x v="796"/>
    <n v="30600"/>
    <s v="Skincare"/>
    <s v="Perfumería"/>
    <x v="0"/>
  </r>
  <r>
    <x v="800"/>
    <x v="45"/>
    <n v="2"/>
    <x v="54"/>
    <x v="3"/>
    <x v="1"/>
    <x v="1"/>
    <x v="1"/>
    <x v="797"/>
    <x v="798"/>
    <x v="798"/>
    <x v="799"/>
    <x v="798"/>
    <x v="797"/>
    <n v="56156"/>
    <s v="Skincare"/>
    <s v="Cuerpo"/>
    <x v="1"/>
  </r>
  <r>
    <x v="801"/>
    <x v="39"/>
    <n v="2"/>
    <x v="43"/>
    <x v="1"/>
    <x v="1"/>
    <x v="1"/>
    <x v="1"/>
    <x v="798"/>
    <x v="799"/>
    <x v="799"/>
    <x v="800"/>
    <x v="799"/>
    <x v="798"/>
    <n v="34892"/>
    <s v="Cabello"/>
    <s v="Perfumería"/>
    <x v="0"/>
  </r>
  <r>
    <x v="802"/>
    <x v="47"/>
    <n v="2"/>
    <x v="36"/>
    <x v="0"/>
    <x v="0"/>
    <x v="0"/>
    <x v="1"/>
    <x v="799"/>
    <x v="800"/>
    <x v="800"/>
    <x v="801"/>
    <x v="800"/>
    <x v="799"/>
    <n v="52654.400000000001"/>
    <s v="Cuerpo"/>
    <s v="Perfumería"/>
    <x v="1"/>
  </r>
  <r>
    <x v="803"/>
    <x v="6"/>
    <n v="2"/>
    <x v="10"/>
    <x v="0"/>
    <x v="0"/>
    <x v="0"/>
    <x v="1"/>
    <x v="800"/>
    <x v="801"/>
    <x v="801"/>
    <x v="802"/>
    <x v="801"/>
    <x v="800"/>
    <n v="45950.6"/>
    <s v="Maquillaje"/>
    <s v="Skincare"/>
    <x v="0"/>
  </r>
  <r>
    <x v="804"/>
    <x v="0"/>
    <n v="2"/>
    <x v="53"/>
    <x v="1"/>
    <x v="0"/>
    <x v="0"/>
    <x v="1"/>
    <x v="801"/>
    <x v="802"/>
    <x v="802"/>
    <x v="803"/>
    <x v="802"/>
    <x v="801"/>
    <n v="58908"/>
    <s v="Cuerpo"/>
    <s v="Perfumería"/>
    <x v="1"/>
  </r>
  <r>
    <x v="805"/>
    <x v="5"/>
    <n v="2"/>
    <x v="9"/>
    <x v="3"/>
    <x v="1"/>
    <x v="1"/>
    <x v="1"/>
    <x v="802"/>
    <x v="803"/>
    <x v="803"/>
    <x v="804"/>
    <x v="803"/>
    <x v="802"/>
    <n v="79412.399999999994"/>
    <s v="Maquillaje"/>
    <s v="Perfumería"/>
    <x v="1"/>
  </r>
  <r>
    <x v="806"/>
    <x v="14"/>
    <n v="2"/>
    <x v="93"/>
    <x v="2"/>
    <x v="1"/>
    <x v="1"/>
    <x v="1"/>
    <x v="803"/>
    <x v="804"/>
    <x v="804"/>
    <x v="805"/>
    <x v="804"/>
    <x v="803"/>
    <n v="65254.400000000001"/>
    <s v="Cabello"/>
    <s v="Maquillaje"/>
    <x v="1"/>
  </r>
  <r>
    <x v="807"/>
    <x v="25"/>
    <n v="2"/>
    <x v="91"/>
    <x v="1"/>
    <x v="1"/>
    <x v="1"/>
    <x v="0"/>
    <x v="804"/>
    <x v="805"/>
    <x v="805"/>
    <x v="806"/>
    <x v="805"/>
    <x v="804"/>
    <n v="55236.4"/>
    <s v="Maquillaje"/>
    <s v="Perfumería"/>
    <x v="1"/>
  </r>
  <r>
    <x v="808"/>
    <x v="4"/>
    <n v="2"/>
    <x v="81"/>
    <x v="1"/>
    <x v="1"/>
    <x v="1"/>
    <x v="1"/>
    <x v="805"/>
    <x v="806"/>
    <x v="806"/>
    <x v="807"/>
    <x v="806"/>
    <x v="805"/>
    <n v="54961"/>
    <s v="Cabello"/>
    <s v="Maquillaje"/>
    <x v="1"/>
  </r>
  <r>
    <x v="809"/>
    <x v="23"/>
    <n v="2"/>
    <x v="4"/>
    <x v="2"/>
    <x v="0"/>
    <x v="0"/>
    <x v="0"/>
    <x v="806"/>
    <x v="807"/>
    <x v="807"/>
    <x v="808"/>
    <x v="807"/>
    <x v="806"/>
    <n v="56156.4"/>
    <s v="Maquillaje"/>
    <s v="Skincare"/>
    <x v="1"/>
  </r>
  <r>
    <x v="810"/>
    <x v="7"/>
    <n v="2"/>
    <x v="42"/>
    <x v="0"/>
    <x v="1"/>
    <x v="1"/>
    <x v="0"/>
    <x v="807"/>
    <x v="808"/>
    <x v="808"/>
    <x v="809"/>
    <x v="808"/>
    <x v="807"/>
    <n v="65571"/>
    <s v="Cabello"/>
    <s v="Cuerpo"/>
    <x v="1"/>
  </r>
  <r>
    <x v="811"/>
    <x v="19"/>
    <n v="2"/>
    <x v="92"/>
    <x v="2"/>
    <x v="0"/>
    <x v="0"/>
    <x v="0"/>
    <x v="808"/>
    <x v="809"/>
    <x v="809"/>
    <x v="810"/>
    <x v="809"/>
    <x v="808"/>
    <n v="50384.2"/>
    <s v="Perfumería"/>
    <s v="Cuerpo"/>
    <x v="1"/>
  </r>
  <r>
    <x v="812"/>
    <x v="46"/>
    <n v="2"/>
    <x v="45"/>
    <x v="0"/>
    <x v="0"/>
    <x v="0"/>
    <x v="0"/>
    <x v="809"/>
    <x v="810"/>
    <x v="810"/>
    <x v="811"/>
    <x v="810"/>
    <x v="809"/>
    <n v="41685.800000000003"/>
    <s v="Cabello"/>
    <s v="Skincare"/>
    <x v="0"/>
  </r>
  <r>
    <x v="813"/>
    <x v="5"/>
    <n v="2"/>
    <x v="35"/>
    <x v="1"/>
    <x v="0"/>
    <x v="0"/>
    <x v="0"/>
    <x v="810"/>
    <x v="811"/>
    <x v="811"/>
    <x v="812"/>
    <x v="811"/>
    <x v="810"/>
    <n v="74356.2"/>
    <s v="Cuerpo"/>
    <s v="Maquillaje"/>
    <x v="1"/>
  </r>
  <r>
    <x v="814"/>
    <x v="39"/>
    <n v="2"/>
    <x v="31"/>
    <x v="2"/>
    <x v="1"/>
    <x v="1"/>
    <x v="1"/>
    <x v="811"/>
    <x v="812"/>
    <x v="812"/>
    <x v="813"/>
    <x v="812"/>
    <x v="811"/>
    <n v="50541"/>
    <s v="Maquillaje"/>
    <s v="Perfumería"/>
    <x v="1"/>
  </r>
  <r>
    <x v="815"/>
    <x v="17"/>
    <n v="2"/>
    <x v="17"/>
    <x v="1"/>
    <x v="1"/>
    <x v="1"/>
    <x v="1"/>
    <x v="812"/>
    <x v="813"/>
    <x v="813"/>
    <x v="814"/>
    <x v="813"/>
    <x v="812"/>
    <n v="56313"/>
    <s v="Perfumería"/>
    <s v="Cabello"/>
    <x v="1"/>
  </r>
  <r>
    <x v="816"/>
    <x v="26"/>
    <n v="2"/>
    <x v="51"/>
    <x v="0"/>
    <x v="0"/>
    <x v="0"/>
    <x v="0"/>
    <x v="813"/>
    <x v="814"/>
    <x v="814"/>
    <x v="815"/>
    <x v="814"/>
    <x v="813"/>
    <n v="59878.400000000001"/>
    <s v="Maquillaje"/>
    <s v="Cabello"/>
    <x v="1"/>
  </r>
  <r>
    <x v="817"/>
    <x v="32"/>
    <n v="2"/>
    <x v="30"/>
    <x v="1"/>
    <x v="0"/>
    <x v="0"/>
    <x v="1"/>
    <x v="814"/>
    <x v="815"/>
    <x v="815"/>
    <x v="816"/>
    <x v="815"/>
    <x v="814"/>
    <n v="62566.2"/>
    <s v="Skincare"/>
    <s v="Cabello"/>
    <x v="1"/>
  </r>
  <r>
    <x v="818"/>
    <x v="1"/>
    <n v="2"/>
    <x v="62"/>
    <x v="2"/>
    <x v="1"/>
    <x v="1"/>
    <x v="1"/>
    <x v="815"/>
    <x v="816"/>
    <x v="816"/>
    <x v="817"/>
    <x v="816"/>
    <x v="815"/>
    <n v="56038.6"/>
    <s v="Cuerpo"/>
    <s v="Maquillaje"/>
    <x v="1"/>
  </r>
  <r>
    <x v="819"/>
    <x v="22"/>
    <n v="2"/>
    <x v="90"/>
    <x v="0"/>
    <x v="0"/>
    <x v="0"/>
    <x v="1"/>
    <x v="816"/>
    <x v="817"/>
    <x v="817"/>
    <x v="818"/>
    <x v="817"/>
    <x v="816"/>
    <n v="28030.400000000001"/>
    <s v="Cabello"/>
    <s v="Perfumería"/>
    <x v="0"/>
  </r>
  <r>
    <x v="820"/>
    <x v="46"/>
    <n v="2"/>
    <x v="69"/>
    <x v="2"/>
    <x v="1"/>
    <x v="1"/>
    <x v="1"/>
    <x v="817"/>
    <x v="818"/>
    <x v="818"/>
    <x v="819"/>
    <x v="818"/>
    <x v="817"/>
    <n v="53368"/>
    <s v="Maquillaje"/>
    <s v="Perfumería"/>
    <x v="1"/>
  </r>
  <r>
    <x v="821"/>
    <x v="46"/>
    <n v="2"/>
    <x v="55"/>
    <x v="0"/>
    <x v="1"/>
    <x v="1"/>
    <x v="0"/>
    <x v="818"/>
    <x v="819"/>
    <x v="819"/>
    <x v="820"/>
    <x v="819"/>
    <x v="818"/>
    <n v="55857"/>
    <s v="Maquillaje"/>
    <s v="Perfumería"/>
    <x v="1"/>
  </r>
  <r>
    <x v="822"/>
    <x v="4"/>
    <n v="2"/>
    <x v="93"/>
    <x v="2"/>
    <x v="0"/>
    <x v="0"/>
    <x v="0"/>
    <x v="819"/>
    <x v="820"/>
    <x v="820"/>
    <x v="821"/>
    <x v="820"/>
    <x v="819"/>
    <n v="43762.400000000001"/>
    <s v="Maquillaje"/>
    <s v="Perfumería"/>
    <x v="0"/>
  </r>
  <r>
    <x v="823"/>
    <x v="15"/>
    <n v="2"/>
    <x v="17"/>
    <x v="0"/>
    <x v="1"/>
    <x v="1"/>
    <x v="1"/>
    <x v="820"/>
    <x v="821"/>
    <x v="821"/>
    <x v="822"/>
    <x v="821"/>
    <x v="820"/>
    <n v="57641.599999999999"/>
    <s v="Cuerpo"/>
    <s v="Cabello"/>
    <x v="1"/>
  </r>
  <r>
    <x v="824"/>
    <x v="46"/>
    <n v="2"/>
    <x v="47"/>
    <x v="3"/>
    <x v="1"/>
    <x v="1"/>
    <x v="0"/>
    <x v="821"/>
    <x v="822"/>
    <x v="822"/>
    <x v="823"/>
    <x v="822"/>
    <x v="821"/>
    <n v="41875.199999999997"/>
    <s v="Cuerpo"/>
    <s v="Maquillaje"/>
    <x v="0"/>
  </r>
  <r>
    <x v="825"/>
    <x v="44"/>
    <n v="2"/>
    <x v="68"/>
    <x v="1"/>
    <x v="1"/>
    <x v="1"/>
    <x v="0"/>
    <x v="822"/>
    <x v="823"/>
    <x v="823"/>
    <x v="824"/>
    <x v="823"/>
    <x v="822"/>
    <n v="55174.6"/>
    <s v="Perfumería"/>
    <s v="Cabello"/>
    <x v="1"/>
  </r>
  <r>
    <x v="826"/>
    <x v="6"/>
    <n v="2"/>
    <x v="28"/>
    <x v="2"/>
    <x v="0"/>
    <x v="0"/>
    <x v="1"/>
    <x v="823"/>
    <x v="824"/>
    <x v="824"/>
    <x v="825"/>
    <x v="824"/>
    <x v="823"/>
    <n v="63024.4"/>
    <s v="Maquillaje"/>
    <s v="Perfumería"/>
    <x v="1"/>
  </r>
  <r>
    <x v="827"/>
    <x v="38"/>
    <n v="2"/>
    <x v="9"/>
    <x v="2"/>
    <x v="1"/>
    <x v="1"/>
    <x v="0"/>
    <x v="824"/>
    <x v="825"/>
    <x v="825"/>
    <x v="826"/>
    <x v="825"/>
    <x v="824"/>
    <n v="46902"/>
    <s v="Maquillaje"/>
    <s v="Cabello"/>
    <x v="0"/>
  </r>
  <r>
    <x v="828"/>
    <x v="39"/>
    <n v="2"/>
    <x v="93"/>
    <x v="3"/>
    <x v="1"/>
    <x v="1"/>
    <x v="0"/>
    <x v="825"/>
    <x v="826"/>
    <x v="826"/>
    <x v="827"/>
    <x v="826"/>
    <x v="825"/>
    <n v="55736.2"/>
    <s v="Maquillaje"/>
    <s v="Cabello"/>
    <x v="1"/>
  </r>
  <r>
    <x v="829"/>
    <x v="39"/>
    <n v="2"/>
    <x v="32"/>
    <x v="2"/>
    <x v="0"/>
    <x v="0"/>
    <x v="1"/>
    <x v="826"/>
    <x v="827"/>
    <x v="827"/>
    <x v="828"/>
    <x v="827"/>
    <x v="826"/>
    <n v="61865.599999999999"/>
    <s v="Perfumería"/>
    <s v="Skincare"/>
    <x v="1"/>
  </r>
  <r>
    <x v="830"/>
    <x v="3"/>
    <n v="2"/>
    <x v="3"/>
    <x v="3"/>
    <x v="1"/>
    <x v="1"/>
    <x v="0"/>
    <x v="827"/>
    <x v="828"/>
    <x v="828"/>
    <x v="829"/>
    <x v="828"/>
    <x v="827"/>
    <n v="51182"/>
    <s v="Cuerpo"/>
    <s v="Cabello"/>
    <x v="1"/>
  </r>
  <r>
    <x v="831"/>
    <x v="49"/>
    <n v="2"/>
    <x v="71"/>
    <x v="3"/>
    <x v="0"/>
    <x v="0"/>
    <x v="0"/>
    <x v="695"/>
    <x v="829"/>
    <x v="829"/>
    <x v="830"/>
    <x v="829"/>
    <x v="828"/>
    <n v="44884.800000000003"/>
    <s v="Maquillaje"/>
    <s v="Cuerpo"/>
    <x v="0"/>
  </r>
  <r>
    <x v="832"/>
    <x v="17"/>
    <n v="2"/>
    <x v="22"/>
    <x v="1"/>
    <x v="1"/>
    <x v="1"/>
    <x v="0"/>
    <x v="828"/>
    <x v="830"/>
    <x v="830"/>
    <x v="831"/>
    <x v="830"/>
    <x v="829"/>
    <n v="58131"/>
    <s v="Skincare"/>
    <s v="Maquillaje"/>
    <x v="1"/>
  </r>
  <r>
    <x v="833"/>
    <x v="6"/>
    <n v="2"/>
    <x v="48"/>
    <x v="3"/>
    <x v="1"/>
    <x v="1"/>
    <x v="1"/>
    <x v="829"/>
    <x v="831"/>
    <x v="831"/>
    <x v="832"/>
    <x v="831"/>
    <x v="830"/>
    <n v="55751.6"/>
    <s v="Cabello"/>
    <s v="Skincare"/>
    <x v="1"/>
  </r>
  <r>
    <x v="834"/>
    <x v="29"/>
    <n v="2"/>
    <x v="45"/>
    <x v="2"/>
    <x v="1"/>
    <x v="1"/>
    <x v="1"/>
    <x v="830"/>
    <x v="832"/>
    <x v="832"/>
    <x v="833"/>
    <x v="832"/>
    <x v="831"/>
    <n v="48827.4"/>
    <s v="Perfumería"/>
    <s v="Cabello"/>
    <x v="0"/>
  </r>
  <r>
    <x v="835"/>
    <x v="29"/>
    <n v="2"/>
    <x v="42"/>
    <x v="1"/>
    <x v="1"/>
    <x v="1"/>
    <x v="1"/>
    <x v="831"/>
    <x v="833"/>
    <x v="833"/>
    <x v="834"/>
    <x v="833"/>
    <x v="832"/>
    <n v="55999.199999999997"/>
    <s v="Perfumería"/>
    <s v="Cuerpo"/>
    <x v="1"/>
  </r>
  <r>
    <x v="836"/>
    <x v="37"/>
    <n v="2"/>
    <x v="9"/>
    <x v="0"/>
    <x v="0"/>
    <x v="0"/>
    <x v="1"/>
    <x v="832"/>
    <x v="834"/>
    <x v="834"/>
    <x v="835"/>
    <x v="834"/>
    <x v="833"/>
    <n v="55745.599999999999"/>
    <s v="Skincare"/>
    <s v="Cabello"/>
    <x v="1"/>
  </r>
  <r>
    <x v="837"/>
    <x v="50"/>
    <n v="2"/>
    <x v="68"/>
    <x v="1"/>
    <x v="0"/>
    <x v="0"/>
    <x v="1"/>
    <x v="833"/>
    <x v="835"/>
    <x v="835"/>
    <x v="836"/>
    <x v="835"/>
    <x v="834"/>
    <n v="41257.599999999999"/>
    <s v="Cuerpo"/>
    <s v="Perfumería"/>
    <x v="0"/>
  </r>
  <r>
    <x v="838"/>
    <x v="40"/>
    <n v="2"/>
    <x v="51"/>
    <x v="1"/>
    <x v="1"/>
    <x v="1"/>
    <x v="0"/>
    <x v="834"/>
    <x v="836"/>
    <x v="836"/>
    <x v="837"/>
    <x v="836"/>
    <x v="835"/>
    <n v="39610.400000000001"/>
    <s v="Skincare"/>
    <s v="Cabello"/>
    <x v="0"/>
  </r>
  <r>
    <x v="839"/>
    <x v="6"/>
    <n v="2"/>
    <x v="93"/>
    <x v="0"/>
    <x v="1"/>
    <x v="1"/>
    <x v="1"/>
    <x v="835"/>
    <x v="837"/>
    <x v="837"/>
    <x v="838"/>
    <x v="837"/>
    <x v="836"/>
    <n v="29212"/>
    <s v="Cuerpo"/>
    <s v="Perfumería"/>
    <x v="0"/>
  </r>
  <r>
    <x v="840"/>
    <x v="44"/>
    <n v="2"/>
    <x v="4"/>
    <x v="1"/>
    <x v="0"/>
    <x v="0"/>
    <x v="0"/>
    <x v="836"/>
    <x v="838"/>
    <x v="838"/>
    <x v="839"/>
    <x v="838"/>
    <x v="837"/>
    <n v="35901.800000000003"/>
    <s v="Maquillaje"/>
    <s v="Cuerpo"/>
    <x v="0"/>
  </r>
  <r>
    <x v="841"/>
    <x v="19"/>
    <n v="2"/>
    <x v="62"/>
    <x v="2"/>
    <x v="1"/>
    <x v="1"/>
    <x v="0"/>
    <x v="837"/>
    <x v="839"/>
    <x v="839"/>
    <x v="840"/>
    <x v="839"/>
    <x v="838"/>
    <n v="77053.399999999994"/>
    <s v="Skincare"/>
    <s v="Cuerpo"/>
    <x v="1"/>
  </r>
  <r>
    <x v="842"/>
    <x v="34"/>
    <n v="2"/>
    <x v="94"/>
    <x v="2"/>
    <x v="1"/>
    <x v="1"/>
    <x v="1"/>
    <x v="838"/>
    <x v="840"/>
    <x v="840"/>
    <x v="841"/>
    <x v="840"/>
    <x v="839"/>
    <n v="48764.6"/>
    <s v="Cuerpo"/>
    <s v="Maquillaje"/>
    <x v="0"/>
  </r>
  <r>
    <x v="843"/>
    <x v="44"/>
    <n v="2"/>
    <x v="1"/>
    <x v="3"/>
    <x v="0"/>
    <x v="0"/>
    <x v="1"/>
    <x v="839"/>
    <x v="841"/>
    <x v="841"/>
    <x v="842"/>
    <x v="841"/>
    <x v="840"/>
    <n v="26610.799999999999"/>
    <s v="Perfumería"/>
    <s v="Maquillaje"/>
    <x v="0"/>
  </r>
  <r>
    <x v="844"/>
    <x v="25"/>
    <n v="2"/>
    <x v="37"/>
    <x v="1"/>
    <x v="1"/>
    <x v="1"/>
    <x v="1"/>
    <x v="840"/>
    <x v="842"/>
    <x v="842"/>
    <x v="843"/>
    <x v="842"/>
    <x v="841"/>
    <n v="31763"/>
    <s v="Skincare"/>
    <s v="Perfumería"/>
    <x v="0"/>
  </r>
  <r>
    <x v="845"/>
    <x v="27"/>
    <n v="2"/>
    <x v="83"/>
    <x v="3"/>
    <x v="1"/>
    <x v="1"/>
    <x v="1"/>
    <x v="841"/>
    <x v="843"/>
    <x v="843"/>
    <x v="844"/>
    <x v="843"/>
    <x v="842"/>
    <n v="48193.599999999999"/>
    <s v="Cabello"/>
    <s v="Maquillaje"/>
    <x v="0"/>
  </r>
  <r>
    <x v="846"/>
    <x v="22"/>
    <n v="2"/>
    <x v="1"/>
    <x v="0"/>
    <x v="1"/>
    <x v="1"/>
    <x v="0"/>
    <x v="842"/>
    <x v="844"/>
    <x v="844"/>
    <x v="845"/>
    <x v="844"/>
    <x v="843"/>
    <n v="34214.400000000001"/>
    <s v="Perfumería"/>
    <s v="Maquillaje"/>
    <x v="0"/>
  </r>
  <r>
    <x v="847"/>
    <x v="34"/>
    <n v="2"/>
    <x v="24"/>
    <x v="3"/>
    <x v="1"/>
    <x v="1"/>
    <x v="1"/>
    <x v="843"/>
    <x v="845"/>
    <x v="845"/>
    <x v="846"/>
    <x v="845"/>
    <x v="844"/>
    <n v="54163"/>
    <s v="Skincare"/>
    <s v="Cuerpo"/>
    <x v="1"/>
  </r>
  <r>
    <x v="848"/>
    <x v="0"/>
    <n v="2"/>
    <x v="32"/>
    <x v="2"/>
    <x v="0"/>
    <x v="0"/>
    <x v="0"/>
    <x v="844"/>
    <x v="846"/>
    <x v="846"/>
    <x v="847"/>
    <x v="846"/>
    <x v="845"/>
    <n v="45167.4"/>
    <s v="Skincare"/>
    <s v="Cuerpo"/>
    <x v="0"/>
  </r>
  <r>
    <x v="849"/>
    <x v="34"/>
    <n v="2"/>
    <x v="5"/>
    <x v="2"/>
    <x v="1"/>
    <x v="1"/>
    <x v="0"/>
    <x v="845"/>
    <x v="847"/>
    <x v="847"/>
    <x v="848"/>
    <x v="847"/>
    <x v="846"/>
    <n v="27435.200000000001"/>
    <s v="Cabello"/>
    <s v="Cuerpo"/>
    <x v="0"/>
  </r>
  <r>
    <x v="850"/>
    <x v="44"/>
    <n v="2"/>
    <x v="53"/>
    <x v="3"/>
    <x v="1"/>
    <x v="1"/>
    <x v="1"/>
    <x v="846"/>
    <x v="848"/>
    <x v="848"/>
    <x v="849"/>
    <x v="848"/>
    <x v="847"/>
    <n v="41166.199999999997"/>
    <s v="Skincare"/>
    <s v="Perfumería"/>
    <x v="0"/>
  </r>
  <r>
    <x v="851"/>
    <x v="12"/>
    <n v="2"/>
    <x v="10"/>
    <x v="1"/>
    <x v="0"/>
    <x v="0"/>
    <x v="0"/>
    <x v="847"/>
    <x v="849"/>
    <x v="849"/>
    <x v="850"/>
    <x v="849"/>
    <x v="848"/>
    <n v="72714"/>
    <s v="Cabello"/>
    <s v="Skincare"/>
    <x v="1"/>
  </r>
  <r>
    <x v="852"/>
    <x v="42"/>
    <n v="2"/>
    <x v="51"/>
    <x v="1"/>
    <x v="1"/>
    <x v="1"/>
    <x v="1"/>
    <x v="848"/>
    <x v="850"/>
    <x v="850"/>
    <x v="851"/>
    <x v="850"/>
    <x v="849"/>
    <n v="62455.8"/>
    <s v="Skincare"/>
    <s v="Cabello"/>
    <x v="1"/>
  </r>
  <r>
    <x v="853"/>
    <x v="50"/>
    <n v="2"/>
    <x v="69"/>
    <x v="0"/>
    <x v="1"/>
    <x v="1"/>
    <x v="0"/>
    <x v="849"/>
    <x v="851"/>
    <x v="851"/>
    <x v="852"/>
    <x v="851"/>
    <x v="850"/>
    <n v="68175"/>
    <s v="Cabello"/>
    <s v="Perfumería"/>
    <x v="1"/>
  </r>
  <r>
    <x v="854"/>
    <x v="13"/>
    <n v="2"/>
    <x v="85"/>
    <x v="2"/>
    <x v="0"/>
    <x v="0"/>
    <x v="1"/>
    <x v="850"/>
    <x v="852"/>
    <x v="852"/>
    <x v="853"/>
    <x v="852"/>
    <x v="851"/>
    <n v="66620.600000000006"/>
    <s v="Cabello"/>
    <s v="Skincare"/>
    <x v="1"/>
  </r>
  <r>
    <x v="855"/>
    <x v="5"/>
    <n v="2"/>
    <x v="69"/>
    <x v="1"/>
    <x v="0"/>
    <x v="0"/>
    <x v="1"/>
    <x v="851"/>
    <x v="853"/>
    <x v="853"/>
    <x v="854"/>
    <x v="853"/>
    <x v="852"/>
    <n v="33323.800000000003"/>
    <s v="Maquillaje"/>
    <s v="Cabello"/>
    <x v="0"/>
  </r>
  <r>
    <x v="856"/>
    <x v="25"/>
    <n v="2"/>
    <x v="77"/>
    <x v="0"/>
    <x v="1"/>
    <x v="1"/>
    <x v="0"/>
    <x v="852"/>
    <x v="854"/>
    <x v="854"/>
    <x v="855"/>
    <x v="854"/>
    <x v="853"/>
    <n v="23851.8"/>
    <s v="Maquillaje"/>
    <s v="Perfumería"/>
    <x v="0"/>
  </r>
  <r>
    <x v="857"/>
    <x v="33"/>
    <n v="2"/>
    <x v="12"/>
    <x v="0"/>
    <x v="1"/>
    <x v="1"/>
    <x v="1"/>
    <x v="853"/>
    <x v="855"/>
    <x v="855"/>
    <x v="856"/>
    <x v="855"/>
    <x v="854"/>
    <n v="54091.8"/>
    <s v="Perfumería"/>
    <s v="Cabello"/>
    <x v="1"/>
  </r>
  <r>
    <x v="858"/>
    <x v="27"/>
    <n v="2"/>
    <x v="8"/>
    <x v="0"/>
    <x v="0"/>
    <x v="0"/>
    <x v="0"/>
    <x v="854"/>
    <x v="856"/>
    <x v="856"/>
    <x v="857"/>
    <x v="856"/>
    <x v="855"/>
    <n v="48079.6"/>
    <s v="Skincare"/>
    <s v="Perfumería"/>
    <x v="0"/>
  </r>
  <r>
    <x v="859"/>
    <x v="4"/>
    <n v="2"/>
    <x v="47"/>
    <x v="2"/>
    <x v="1"/>
    <x v="1"/>
    <x v="0"/>
    <x v="855"/>
    <x v="857"/>
    <x v="857"/>
    <x v="858"/>
    <x v="857"/>
    <x v="856"/>
    <n v="50340.6"/>
    <s v="Cuerpo"/>
    <s v="Maquillaje"/>
    <x v="1"/>
  </r>
  <r>
    <x v="860"/>
    <x v="43"/>
    <n v="2"/>
    <x v="51"/>
    <x v="2"/>
    <x v="0"/>
    <x v="0"/>
    <x v="1"/>
    <x v="856"/>
    <x v="858"/>
    <x v="858"/>
    <x v="859"/>
    <x v="858"/>
    <x v="857"/>
    <n v="48694"/>
    <s v="Cabello"/>
    <s v="Maquillaje"/>
    <x v="0"/>
  </r>
  <r>
    <x v="861"/>
    <x v="27"/>
    <n v="2"/>
    <x v="37"/>
    <x v="1"/>
    <x v="0"/>
    <x v="0"/>
    <x v="1"/>
    <x v="857"/>
    <x v="859"/>
    <x v="859"/>
    <x v="860"/>
    <x v="859"/>
    <x v="858"/>
    <n v="42827.8"/>
    <s v="Cuerpo"/>
    <s v="Perfumería"/>
    <x v="0"/>
  </r>
  <r>
    <x v="862"/>
    <x v="17"/>
    <n v="2"/>
    <x v="36"/>
    <x v="1"/>
    <x v="1"/>
    <x v="1"/>
    <x v="1"/>
    <x v="858"/>
    <x v="860"/>
    <x v="860"/>
    <x v="861"/>
    <x v="860"/>
    <x v="859"/>
    <n v="49831"/>
    <s v="Maquillaje"/>
    <s v="Cabello"/>
    <x v="0"/>
  </r>
  <r>
    <x v="863"/>
    <x v="32"/>
    <n v="2"/>
    <x v="45"/>
    <x v="3"/>
    <x v="1"/>
    <x v="1"/>
    <x v="0"/>
    <x v="859"/>
    <x v="861"/>
    <x v="861"/>
    <x v="862"/>
    <x v="861"/>
    <x v="860"/>
    <n v="73804.399999999994"/>
    <s v="Maquillaje"/>
    <s v="Perfumería"/>
    <x v="1"/>
  </r>
  <r>
    <x v="864"/>
    <x v="29"/>
    <n v="2"/>
    <x v="28"/>
    <x v="1"/>
    <x v="0"/>
    <x v="0"/>
    <x v="1"/>
    <x v="860"/>
    <x v="862"/>
    <x v="862"/>
    <x v="37"/>
    <x v="862"/>
    <x v="861"/>
    <n v="63695.199999999997"/>
    <s v="Maquillaje"/>
    <s v="Perfumería"/>
    <x v="1"/>
  </r>
  <r>
    <x v="865"/>
    <x v="40"/>
    <n v="2"/>
    <x v="40"/>
    <x v="2"/>
    <x v="0"/>
    <x v="0"/>
    <x v="0"/>
    <x v="861"/>
    <x v="863"/>
    <x v="863"/>
    <x v="863"/>
    <x v="863"/>
    <x v="862"/>
    <n v="26356.799999999999"/>
    <s v="Maquillaje"/>
    <s v="Cabello"/>
    <x v="0"/>
  </r>
  <r>
    <x v="866"/>
    <x v="47"/>
    <n v="2"/>
    <x v="13"/>
    <x v="1"/>
    <x v="1"/>
    <x v="1"/>
    <x v="0"/>
    <x v="862"/>
    <x v="864"/>
    <x v="864"/>
    <x v="864"/>
    <x v="864"/>
    <x v="863"/>
    <n v="55179.4"/>
    <s v="Cuerpo"/>
    <s v="Perfumería"/>
    <x v="1"/>
  </r>
  <r>
    <x v="867"/>
    <x v="48"/>
    <n v="2"/>
    <x v="29"/>
    <x v="3"/>
    <x v="1"/>
    <x v="1"/>
    <x v="0"/>
    <x v="863"/>
    <x v="865"/>
    <x v="865"/>
    <x v="865"/>
    <x v="865"/>
    <x v="864"/>
    <n v="44389.599999999999"/>
    <s v="Skincare"/>
    <s v="Cabello"/>
    <x v="0"/>
  </r>
  <r>
    <x v="868"/>
    <x v="50"/>
    <n v="2"/>
    <x v="82"/>
    <x v="3"/>
    <x v="0"/>
    <x v="0"/>
    <x v="0"/>
    <x v="864"/>
    <x v="866"/>
    <x v="866"/>
    <x v="866"/>
    <x v="866"/>
    <x v="865"/>
    <n v="53827"/>
    <s v="Maquillaje"/>
    <s v="Cuerpo"/>
    <x v="1"/>
  </r>
  <r>
    <x v="869"/>
    <x v="35"/>
    <n v="2"/>
    <x v="77"/>
    <x v="3"/>
    <x v="1"/>
    <x v="1"/>
    <x v="0"/>
    <x v="865"/>
    <x v="867"/>
    <x v="867"/>
    <x v="867"/>
    <x v="867"/>
    <x v="866"/>
    <n v="40220.400000000001"/>
    <s v="Perfumería"/>
    <s v="Maquillaje"/>
    <x v="0"/>
  </r>
  <r>
    <x v="870"/>
    <x v="19"/>
    <n v="2"/>
    <x v="50"/>
    <x v="3"/>
    <x v="1"/>
    <x v="1"/>
    <x v="1"/>
    <x v="866"/>
    <x v="868"/>
    <x v="868"/>
    <x v="868"/>
    <x v="868"/>
    <x v="867"/>
    <n v="56742.8"/>
    <s v="Perfumería"/>
    <s v="Cuerpo"/>
    <x v="1"/>
  </r>
  <r>
    <x v="871"/>
    <x v="13"/>
    <n v="2"/>
    <x v="94"/>
    <x v="1"/>
    <x v="0"/>
    <x v="0"/>
    <x v="0"/>
    <x v="867"/>
    <x v="869"/>
    <x v="869"/>
    <x v="869"/>
    <x v="869"/>
    <x v="868"/>
    <n v="48328"/>
    <s v="Cabello"/>
    <s v="Perfumería"/>
    <x v="0"/>
  </r>
  <r>
    <x v="872"/>
    <x v="45"/>
    <n v="2"/>
    <x v="58"/>
    <x v="2"/>
    <x v="1"/>
    <x v="1"/>
    <x v="0"/>
    <x v="868"/>
    <x v="870"/>
    <x v="870"/>
    <x v="870"/>
    <x v="870"/>
    <x v="869"/>
    <n v="40104.6"/>
    <s v="Maquillaje"/>
    <s v="Cabello"/>
    <x v="0"/>
  </r>
  <r>
    <x v="873"/>
    <x v="10"/>
    <n v="2"/>
    <x v="14"/>
    <x v="1"/>
    <x v="1"/>
    <x v="1"/>
    <x v="0"/>
    <x v="869"/>
    <x v="871"/>
    <x v="871"/>
    <x v="871"/>
    <x v="871"/>
    <x v="870"/>
    <n v="76162.600000000006"/>
    <s v="Perfumería"/>
    <s v="Maquillaje"/>
    <x v="1"/>
  </r>
  <r>
    <x v="874"/>
    <x v="8"/>
    <n v="2"/>
    <x v="0"/>
    <x v="0"/>
    <x v="1"/>
    <x v="1"/>
    <x v="0"/>
    <x v="870"/>
    <x v="872"/>
    <x v="872"/>
    <x v="872"/>
    <x v="872"/>
    <x v="871"/>
    <n v="53019.8"/>
    <s v="Skincare"/>
    <s v="Perfumería"/>
    <x v="1"/>
  </r>
  <r>
    <x v="875"/>
    <x v="42"/>
    <n v="2"/>
    <x v="28"/>
    <x v="1"/>
    <x v="1"/>
    <x v="1"/>
    <x v="0"/>
    <x v="871"/>
    <x v="873"/>
    <x v="873"/>
    <x v="873"/>
    <x v="873"/>
    <x v="872"/>
    <n v="62146.8"/>
    <s v="Cuerpo"/>
    <s v="Skincare"/>
    <x v="1"/>
  </r>
  <r>
    <x v="876"/>
    <x v="4"/>
    <n v="2"/>
    <x v="0"/>
    <x v="1"/>
    <x v="0"/>
    <x v="0"/>
    <x v="1"/>
    <x v="872"/>
    <x v="874"/>
    <x v="874"/>
    <x v="874"/>
    <x v="874"/>
    <x v="873"/>
    <n v="45315"/>
    <s v="Cabello"/>
    <s v="Skincare"/>
    <x v="0"/>
  </r>
  <r>
    <x v="877"/>
    <x v="3"/>
    <n v="2"/>
    <x v="24"/>
    <x v="2"/>
    <x v="0"/>
    <x v="0"/>
    <x v="0"/>
    <x v="873"/>
    <x v="875"/>
    <x v="875"/>
    <x v="875"/>
    <x v="875"/>
    <x v="874"/>
    <n v="69715.8"/>
    <s v="Maquillaje"/>
    <s v="Cabello"/>
    <x v="1"/>
  </r>
  <r>
    <x v="878"/>
    <x v="37"/>
    <n v="2"/>
    <x v="33"/>
    <x v="0"/>
    <x v="0"/>
    <x v="0"/>
    <x v="0"/>
    <x v="874"/>
    <x v="876"/>
    <x v="876"/>
    <x v="876"/>
    <x v="876"/>
    <x v="875"/>
    <n v="51153.599999999999"/>
    <s v="Cabello"/>
    <s v="Cuerpo"/>
    <x v="1"/>
  </r>
  <r>
    <x v="879"/>
    <x v="19"/>
    <n v="2"/>
    <x v="79"/>
    <x v="1"/>
    <x v="0"/>
    <x v="0"/>
    <x v="1"/>
    <x v="875"/>
    <x v="877"/>
    <x v="877"/>
    <x v="877"/>
    <x v="877"/>
    <x v="876"/>
    <n v="54092.800000000003"/>
    <s v="Cabello"/>
    <s v="Perfumería"/>
    <x v="1"/>
  </r>
  <r>
    <x v="880"/>
    <x v="11"/>
    <n v="2"/>
    <x v="38"/>
    <x v="1"/>
    <x v="1"/>
    <x v="1"/>
    <x v="0"/>
    <x v="876"/>
    <x v="878"/>
    <x v="878"/>
    <x v="878"/>
    <x v="878"/>
    <x v="877"/>
    <n v="52376.800000000003"/>
    <s v="Cuerpo"/>
    <s v="Perfumería"/>
    <x v="1"/>
  </r>
  <r>
    <x v="881"/>
    <x v="26"/>
    <n v="2"/>
    <x v="36"/>
    <x v="1"/>
    <x v="0"/>
    <x v="0"/>
    <x v="0"/>
    <x v="877"/>
    <x v="879"/>
    <x v="879"/>
    <x v="879"/>
    <x v="879"/>
    <x v="878"/>
    <n v="57838"/>
    <s v="Skincare"/>
    <s v="Maquillaje"/>
    <x v="1"/>
  </r>
  <r>
    <x v="882"/>
    <x v="12"/>
    <n v="2"/>
    <x v="71"/>
    <x v="1"/>
    <x v="0"/>
    <x v="0"/>
    <x v="1"/>
    <x v="878"/>
    <x v="880"/>
    <x v="880"/>
    <x v="880"/>
    <x v="880"/>
    <x v="879"/>
    <n v="30477.200000000001"/>
    <s v="Maquillaje"/>
    <s v="Skincare"/>
    <x v="0"/>
  </r>
  <r>
    <x v="883"/>
    <x v="18"/>
    <n v="2"/>
    <x v="52"/>
    <x v="1"/>
    <x v="0"/>
    <x v="0"/>
    <x v="0"/>
    <x v="879"/>
    <x v="881"/>
    <x v="881"/>
    <x v="881"/>
    <x v="881"/>
    <x v="880"/>
    <n v="53283.199999999997"/>
    <s v="Cuerpo"/>
    <s v="Cabello"/>
    <x v="1"/>
  </r>
  <r>
    <x v="884"/>
    <x v="13"/>
    <n v="2"/>
    <x v="61"/>
    <x v="0"/>
    <x v="0"/>
    <x v="0"/>
    <x v="1"/>
    <x v="880"/>
    <x v="882"/>
    <x v="882"/>
    <x v="882"/>
    <x v="882"/>
    <x v="881"/>
    <n v="26186.400000000001"/>
    <s v="Maquillaje"/>
    <s v="Skincare"/>
    <x v="0"/>
  </r>
  <r>
    <x v="885"/>
    <x v="46"/>
    <n v="2"/>
    <x v="1"/>
    <x v="1"/>
    <x v="0"/>
    <x v="0"/>
    <x v="1"/>
    <x v="881"/>
    <x v="883"/>
    <x v="883"/>
    <x v="300"/>
    <x v="883"/>
    <x v="882"/>
    <n v="33343.599999999999"/>
    <s v="Perfumería"/>
    <s v="Skincare"/>
    <x v="0"/>
  </r>
  <r>
    <x v="886"/>
    <x v="30"/>
    <n v="2"/>
    <x v="40"/>
    <x v="1"/>
    <x v="0"/>
    <x v="0"/>
    <x v="1"/>
    <x v="882"/>
    <x v="884"/>
    <x v="884"/>
    <x v="883"/>
    <x v="884"/>
    <x v="883"/>
    <n v="52511.4"/>
    <s v="Skincare"/>
    <s v="Perfumería"/>
    <x v="1"/>
  </r>
  <r>
    <x v="887"/>
    <x v="20"/>
    <n v="2"/>
    <x v="27"/>
    <x v="2"/>
    <x v="0"/>
    <x v="0"/>
    <x v="0"/>
    <x v="883"/>
    <x v="885"/>
    <x v="885"/>
    <x v="884"/>
    <x v="885"/>
    <x v="884"/>
    <n v="62177.8"/>
    <s v="Skincare"/>
    <s v="Cabello"/>
    <x v="1"/>
  </r>
  <r>
    <x v="888"/>
    <x v="25"/>
    <n v="2"/>
    <x v="55"/>
    <x v="2"/>
    <x v="0"/>
    <x v="0"/>
    <x v="0"/>
    <x v="884"/>
    <x v="886"/>
    <x v="886"/>
    <x v="885"/>
    <x v="886"/>
    <x v="885"/>
    <n v="40918"/>
    <s v="Cuerpo"/>
    <s v="Maquillaje"/>
    <x v="0"/>
  </r>
  <r>
    <x v="889"/>
    <x v="46"/>
    <n v="2"/>
    <x v="83"/>
    <x v="1"/>
    <x v="1"/>
    <x v="1"/>
    <x v="0"/>
    <x v="885"/>
    <x v="887"/>
    <x v="887"/>
    <x v="886"/>
    <x v="887"/>
    <x v="886"/>
    <n v="45763.199999999997"/>
    <s v="Cuerpo"/>
    <s v="Cabello"/>
    <x v="0"/>
  </r>
  <r>
    <x v="890"/>
    <x v="46"/>
    <n v="2"/>
    <x v="28"/>
    <x v="2"/>
    <x v="1"/>
    <x v="1"/>
    <x v="0"/>
    <x v="886"/>
    <x v="888"/>
    <x v="888"/>
    <x v="887"/>
    <x v="888"/>
    <x v="887"/>
    <n v="54474.2"/>
    <s v="Cuerpo"/>
    <s v="Perfumería"/>
    <x v="1"/>
  </r>
  <r>
    <x v="891"/>
    <x v="15"/>
    <n v="2"/>
    <x v="68"/>
    <x v="1"/>
    <x v="0"/>
    <x v="0"/>
    <x v="1"/>
    <x v="887"/>
    <x v="889"/>
    <x v="889"/>
    <x v="888"/>
    <x v="889"/>
    <x v="888"/>
    <n v="73187.199999999997"/>
    <s v="Perfumería"/>
    <s v="Cuerpo"/>
    <x v="1"/>
  </r>
  <r>
    <x v="892"/>
    <x v="16"/>
    <n v="2"/>
    <x v="22"/>
    <x v="0"/>
    <x v="0"/>
    <x v="0"/>
    <x v="1"/>
    <x v="888"/>
    <x v="890"/>
    <x v="890"/>
    <x v="889"/>
    <x v="890"/>
    <x v="889"/>
    <n v="79981.2"/>
    <s v="Skincare"/>
    <s v="Cabello"/>
    <x v="1"/>
  </r>
  <r>
    <x v="893"/>
    <x v="10"/>
    <n v="2"/>
    <x v="61"/>
    <x v="0"/>
    <x v="0"/>
    <x v="0"/>
    <x v="1"/>
    <x v="889"/>
    <x v="891"/>
    <x v="891"/>
    <x v="890"/>
    <x v="891"/>
    <x v="890"/>
    <n v="43442"/>
    <s v="Skincare"/>
    <s v="Maquillaje"/>
    <x v="0"/>
  </r>
  <r>
    <x v="894"/>
    <x v="18"/>
    <n v="2"/>
    <x v="94"/>
    <x v="1"/>
    <x v="1"/>
    <x v="1"/>
    <x v="1"/>
    <x v="890"/>
    <x v="892"/>
    <x v="892"/>
    <x v="891"/>
    <x v="892"/>
    <x v="891"/>
    <n v="43226.6"/>
    <s v="Cabello"/>
    <s v="Cuerpo"/>
    <x v="0"/>
  </r>
  <r>
    <x v="895"/>
    <x v="22"/>
    <n v="2"/>
    <x v="63"/>
    <x v="2"/>
    <x v="1"/>
    <x v="1"/>
    <x v="0"/>
    <x v="891"/>
    <x v="893"/>
    <x v="893"/>
    <x v="892"/>
    <x v="893"/>
    <x v="892"/>
    <n v="81012.600000000006"/>
    <s v="Skincare"/>
    <s v="Perfumería"/>
    <x v="1"/>
  </r>
  <r>
    <x v="896"/>
    <x v="1"/>
    <n v="2"/>
    <x v="26"/>
    <x v="2"/>
    <x v="1"/>
    <x v="1"/>
    <x v="0"/>
    <x v="892"/>
    <x v="894"/>
    <x v="894"/>
    <x v="893"/>
    <x v="894"/>
    <x v="893"/>
    <n v="55566.2"/>
    <s v="Cuerpo"/>
    <s v="Skincare"/>
    <x v="1"/>
  </r>
  <r>
    <x v="897"/>
    <x v="33"/>
    <n v="2"/>
    <x v="82"/>
    <x v="1"/>
    <x v="1"/>
    <x v="1"/>
    <x v="1"/>
    <x v="893"/>
    <x v="895"/>
    <x v="895"/>
    <x v="894"/>
    <x v="895"/>
    <x v="894"/>
    <n v="65644.800000000003"/>
    <s v="Cabello"/>
    <s v="Skincare"/>
    <x v="1"/>
  </r>
  <r>
    <x v="898"/>
    <x v="30"/>
    <n v="2"/>
    <x v="4"/>
    <x v="1"/>
    <x v="1"/>
    <x v="1"/>
    <x v="1"/>
    <x v="894"/>
    <x v="896"/>
    <x v="896"/>
    <x v="895"/>
    <x v="896"/>
    <x v="895"/>
    <n v="53915.8"/>
    <s v="Cabello"/>
    <s v="Maquillaje"/>
    <x v="1"/>
  </r>
  <r>
    <x v="899"/>
    <x v="15"/>
    <n v="2"/>
    <x v="66"/>
    <x v="2"/>
    <x v="1"/>
    <x v="1"/>
    <x v="0"/>
    <x v="895"/>
    <x v="897"/>
    <x v="897"/>
    <x v="896"/>
    <x v="897"/>
    <x v="896"/>
    <n v="54607"/>
    <s v="Skincare"/>
    <s v="Perfumería"/>
    <x v="1"/>
  </r>
  <r>
    <x v="900"/>
    <x v="30"/>
    <n v="2"/>
    <x v="66"/>
    <x v="0"/>
    <x v="0"/>
    <x v="0"/>
    <x v="1"/>
    <x v="896"/>
    <x v="898"/>
    <x v="898"/>
    <x v="897"/>
    <x v="898"/>
    <x v="897"/>
    <n v="37312.199999999997"/>
    <s v="Maquillaje"/>
    <s v="Skincare"/>
    <x v="0"/>
  </r>
  <r>
    <x v="901"/>
    <x v="10"/>
    <n v="2"/>
    <x v="46"/>
    <x v="1"/>
    <x v="0"/>
    <x v="0"/>
    <x v="1"/>
    <x v="897"/>
    <x v="899"/>
    <x v="899"/>
    <x v="898"/>
    <x v="899"/>
    <x v="898"/>
    <n v="59877.2"/>
    <s v="Cabello"/>
    <s v="Cuerpo"/>
    <x v="1"/>
  </r>
  <r>
    <x v="902"/>
    <x v="3"/>
    <n v="2"/>
    <x v="80"/>
    <x v="1"/>
    <x v="0"/>
    <x v="0"/>
    <x v="0"/>
    <x v="898"/>
    <x v="900"/>
    <x v="900"/>
    <x v="899"/>
    <x v="900"/>
    <x v="899"/>
    <n v="39431.800000000003"/>
    <s v="Cuerpo"/>
    <s v="Skincare"/>
    <x v="0"/>
  </r>
  <r>
    <x v="903"/>
    <x v="50"/>
    <n v="2"/>
    <x v="30"/>
    <x v="0"/>
    <x v="1"/>
    <x v="1"/>
    <x v="1"/>
    <x v="899"/>
    <x v="901"/>
    <x v="901"/>
    <x v="900"/>
    <x v="901"/>
    <x v="900"/>
    <n v="42201.2"/>
    <s v="Skincare"/>
    <s v="Cabello"/>
    <x v="0"/>
  </r>
  <r>
    <x v="904"/>
    <x v="46"/>
    <n v="2"/>
    <x v="6"/>
    <x v="3"/>
    <x v="0"/>
    <x v="0"/>
    <x v="0"/>
    <x v="900"/>
    <x v="902"/>
    <x v="902"/>
    <x v="901"/>
    <x v="902"/>
    <x v="901"/>
    <n v="47292"/>
    <s v="Cuerpo"/>
    <s v="Skincare"/>
    <x v="0"/>
  </r>
  <r>
    <x v="905"/>
    <x v="0"/>
    <n v="2"/>
    <x v="36"/>
    <x v="2"/>
    <x v="0"/>
    <x v="0"/>
    <x v="1"/>
    <x v="901"/>
    <x v="903"/>
    <x v="903"/>
    <x v="902"/>
    <x v="903"/>
    <x v="902"/>
    <n v="65479.8"/>
    <s v="Perfumería"/>
    <s v="Skincare"/>
    <x v="1"/>
  </r>
  <r>
    <x v="906"/>
    <x v="5"/>
    <n v="2"/>
    <x v="88"/>
    <x v="3"/>
    <x v="1"/>
    <x v="1"/>
    <x v="0"/>
    <x v="902"/>
    <x v="904"/>
    <x v="904"/>
    <x v="903"/>
    <x v="904"/>
    <x v="903"/>
    <n v="80728.2"/>
    <s v="Cabello"/>
    <s v="Perfumería"/>
    <x v="1"/>
  </r>
  <r>
    <x v="907"/>
    <x v="44"/>
    <n v="2"/>
    <x v="7"/>
    <x v="3"/>
    <x v="1"/>
    <x v="1"/>
    <x v="0"/>
    <x v="903"/>
    <x v="905"/>
    <x v="905"/>
    <x v="904"/>
    <x v="905"/>
    <x v="904"/>
    <n v="40224.800000000003"/>
    <s v="Maquillaje"/>
    <s v="Cabello"/>
    <x v="0"/>
  </r>
  <r>
    <x v="908"/>
    <x v="19"/>
    <n v="2"/>
    <x v="53"/>
    <x v="1"/>
    <x v="0"/>
    <x v="0"/>
    <x v="0"/>
    <x v="904"/>
    <x v="906"/>
    <x v="906"/>
    <x v="905"/>
    <x v="906"/>
    <x v="905"/>
    <n v="31652.799999999999"/>
    <s v="Cabello"/>
    <s v="Cuerpo"/>
    <x v="0"/>
  </r>
  <r>
    <x v="909"/>
    <x v="39"/>
    <n v="2"/>
    <x v="95"/>
    <x v="2"/>
    <x v="0"/>
    <x v="0"/>
    <x v="0"/>
    <x v="905"/>
    <x v="907"/>
    <x v="907"/>
    <x v="906"/>
    <x v="907"/>
    <x v="906"/>
    <n v="58266.2"/>
    <s v="Cabello"/>
    <s v="Skincare"/>
    <x v="1"/>
  </r>
  <r>
    <x v="910"/>
    <x v="42"/>
    <n v="2"/>
    <x v="20"/>
    <x v="2"/>
    <x v="1"/>
    <x v="1"/>
    <x v="0"/>
    <x v="906"/>
    <x v="908"/>
    <x v="908"/>
    <x v="907"/>
    <x v="908"/>
    <x v="907"/>
    <n v="48263.199999999997"/>
    <s v="Perfumería"/>
    <s v="Maquillaje"/>
    <x v="0"/>
  </r>
  <r>
    <x v="911"/>
    <x v="10"/>
    <n v="2"/>
    <x v="14"/>
    <x v="2"/>
    <x v="0"/>
    <x v="0"/>
    <x v="1"/>
    <x v="907"/>
    <x v="909"/>
    <x v="909"/>
    <x v="908"/>
    <x v="909"/>
    <x v="908"/>
    <n v="49157.2"/>
    <s v="Cuerpo"/>
    <s v="Maquillaje"/>
    <x v="0"/>
  </r>
  <r>
    <x v="912"/>
    <x v="27"/>
    <n v="2"/>
    <x v="63"/>
    <x v="0"/>
    <x v="1"/>
    <x v="1"/>
    <x v="0"/>
    <x v="908"/>
    <x v="910"/>
    <x v="910"/>
    <x v="909"/>
    <x v="910"/>
    <x v="909"/>
    <n v="51185.599999999999"/>
    <s v="Maquillaje"/>
    <s v="Skincare"/>
    <x v="1"/>
  </r>
  <r>
    <x v="913"/>
    <x v="42"/>
    <n v="2"/>
    <x v="81"/>
    <x v="0"/>
    <x v="0"/>
    <x v="0"/>
    <x v="1"/>
    <x v="909"/>
    <x v="911"/>
    <x v="911"/>
    <x v="910"/>
    <x v="911"/>
    <x v="910"/>
    <n v="51813"/>
    <s v="Cuerpo"/>
    <s v="Maquillaje"/>
    <x v="1"/>
  </r>
  <r>
    <x v="914"/>
    <x v="12"/>
    <n v="2"/>
    <x v="6"/>
    <x v="1"/>
    <x v="1"/>
    <x v="1"/>
    <x v="0"/>
    <x v="910"/>
    <x v="912"/>
    <x v="912"/>
    <x v="911"/>
    <x v="912"/>
    <x v="911"/>
    <n v="48869"/>
    <s v="Cuerpo"/>
    <s v="Perfumería"/>
    <x v="0"/>
  </r>
  <r>
    <x v="915"/>
    <x v="48"/>
    <n v="2"/>
    <x v="95"/>
    <x v="1"/>
    <x v="1"/>
    <x v="1"/>
    <x v="1"/>
    <x v="911"/>
    <x v="913"/>
    <x v="913"/>
    <x v="912"/>
    <x v="913"/>
    <x v="912"/>
    <n v="47975.4"/>
    <s v="Maquillaje"/>
    <s v="Skincare"/>
    <x v="0"/>
  </r>
  <r>
    <x v="916"/>
    <x v="1"/>
    <n v="2"/>
    <x v="0"/>
    <x v="3"/>
    <x v="0"/>
    <x v="0"/>
    <x v="0"/>
    <x v="912"/>
    <x v="914"/>
    <x v="914"/>
    <x v="913"/>
    <x v="914"/>
    <x v="913"/>
    <n v="35224.6"/>
    <s v="Cabello"/>
    <s v="Cuerpo"/>
    <x v="0"/>
  </r>
  <r>
    <x v="917"/>
    <x v="39"/>
    <n v="2"/>
    <x v="91"/>
    <x v="2"/>
    <x v="0"/>
    <x v="0"/>
    <x v="1"/>
    <x v="913"/>
    <x v="915"/>
    <x v="915"/>
    <x v="914"/>
    <x v="915"/>
    <x v="914"/>
    <n v="51059"/>
    <s v="Cuerpo"/>
    <s v="Cabello"/>
    <x v="1"/>
  </r>
  <r>
    <x v="918"/>
    <x v="44"/>
    <n v="2"/>
    <x v="59"/>
    <x v="0"/>
    <x v="0"/>
    <x v="0"/>
    <x v="1"/>
    <x v="914"/>
    <x v="916"/>
    <x v="916"/>
    <x v="915"/>
    <x v="916"/>
    <x v="915"/>
    <n v="38066.199999999997"/>
    <s v="Perfumería"/>
    <s v="Cuerpo"/>
    <x v="0"/>
  </r>
  <r>
    <x v="919"/>
    <x v="18"/>
    <n v="2"/>
    <x v="16"/>
    <x v="1"/>
    <x v="0"/>
    <x v="0"/>
    <x v="0"/>
    <x v="915"/>
    <x v="917"/>
    <x v="917"/>
    <x v="916"/>
    <x v="917"/>
    <x v="916"/>
    <n v="43739.199999999997"/>
    <s v="Perfumería"/>
    <s v="Skincare"/>
    <x v="0"/>
  </r>
  <r>
    <x v="920"/>
    <x v="42"/>
    <n v="2"/>
    <x v="87"/>
    <x v="1"/>
    <x v="0"/>
    <x v="0"/>
    <x v="1"/>
    <x v="916"/>
    <x v="918"/>
    <x v="918"/>
    <x v="917"/>
    <x v="918"/>
    <x v="917"/>
    <n v="56042.2"/>
    <s v="Skincare"/>
    <s v="Cabello"/>
    <x v="1"/>
  </r>
  <r>
    <x v="921"/>
    <x v="30"/>
    <n v="2"/>
    <x v="82"/>
    <x v="2"/>
    <x v="1"/>
    <x v="1"/>
    <x v="1"/>
    <x v="917"/>
    <x v="919"/>
    <x v="919"/>
    <x v="918"/>
    <x v="919"/>
    <x v="918"/>
    <n v="36672.199999999997"/>
    <s v="Perfumería"/>
    <s v="Cabello"/>
    <x v="0"/>
  </r>
  <r>
    <x v="922"/>
    <x v="31"/>
    <n v="2"/>
    <x v="41"/>
    <x v="1"/>
    <x v="1"/>
    <x v="1"/>
    <x v="0"/>
    <x v="918"/>
    <x v="920"/>
    <x v="920"/>
    <x v="919"/>
    <x v="920"/>
    <x v="919"/>
    <n v="47774"/>
    <s v="Cabello"/>
    <s v="Skincare"/>
    <x v="0"/>
  </r>
  <r>
    <x v="923"/>
    <x v="24"/>
    <n v="2"/>
    <x v="17"/>
    <x v="1"/>
    <x v="0"/>
    <x v="0"/>
    <x v="0"/>
    <x v="919"/>
    <x v="921"/>
    <x v="921"/>
    <x v="920"/>
    <x v="921"/>
    <x v="920"/>
    <n v="65684"/>
    <s v="Maquillaje"/>
    <s v="Skincare"/>
    <x v="1"/>
  </r>
  <r>
    <x v="924"/>
    <x v="31"/>
    <n v="2"/>
    <x v="89"/>
    <x v="1"/>
    <x v="1"/>
    <x v="1"/>
    <x v="0"/>
    <x v="920"/>
    <x v="922"/>
    <x v="922"/>
    <x v="921"/>
    <x v="922"/>
    <x v="921"/>
    <n v="71601.8"/>
    <s v="Skincare"/>
    <s v="Maquillaje"/>
    <x v="1"/>
  </r>
  <r>
    <x v="925"/>
    <x v="7"/>
    <n v="2"/>
    <x v="81"/>
    <x v="2"/>
    <x v="0"/>
    <x v="0"/>
    <x v="0"/>
    <x v="921"/>
    <x v="923"/>
    <x v="923"/>
    <x v="922"/>
    <x v="923"/>
    <x v="922"/>
    <n v="38681.199999999997"/>
    <s v="Maquillaje"/>
    <s v="Cuerpo"/>
    <x v="0"/>
  </r>
  <r>
    <x v="926"/>
    <x v="30"/>
    <n v="2"/>
    <x v="51"/>
    <x v="3"/>
    <x v="1"/>
    <x v="1"/>
    <x v="0"/>
    <x v="922"/>
    <x v="924"/>
    <x v="924"/>
    <x v="923"/>
    <x v="924"/>
    <x v="923"/>
    <n v="43849.599999999999"/>
    <s v="Cabello"/>
    <s v="Cuerpo"/>
    <x v="0"/>
  </r>
  <r>
    <x v="927"/>
    <x v="26"/>
    <n v="2"/>
    <x v="26"/>
    <x v="3"/>
    <x v="1"/>
    <x v="1"/>
    <x v="0"/>
    <x v="923"/>
    <x v="925"/>
    <x v="925"/>
    <x v="924"/>
    <x v="925"/>
    <x v="924"/>
    <n v="51866.6"/>
    <s v="Maquillaje"/>
    <s v="Perfumería"/>
    <x v="1"/>
  </r>
  <r>
    <x v="928"/>
    <x v="47"/>
    <n v="2"/>
    <x v="84"/>
    <x v="1"/>
    <x v="1"/>
    <x v="1"/>
    <x v="1"/>
    <x v="924"/>
    <x v="926"/>
    <x v="926"/>
    <x v="925"/>
    <x v="926"/>
    <x v="925"/>
    <n v="21066"/>
    <s v="Perfumería"/>
    <s v="Cabello"/>
    <x v="0"/>
  </r>
  <r>
    <x v="929"/>
    <x v="46"/>
    <n v="2"/>
    <x v="1"/>
    <x v="2"/>
    <x v="0"/>
    <x v="0"/>
    <x v="1"/>
    <x v="925"/>
    <x v="927"/>
    <x v="258"/>
    <x v="926"/>
    <x v="927"/>
    <x v="926"/>
    <n v="41693.800000000003"/>
    <s v="Skincare"/>
    <s v="Cuerpo"/>
    <x v="0"/>
  </r>
  <r>
    <x v="930"/>
    <x v="23"/>
    <n v="2"/>
    <x v="50"/>
    <x v="3"/>
    <x v="0"/>
    <x v="0"/>
    <x v="0"/>
    <x v="926"/>
    <x v="928"/>
    <x v="927"/>
    <x v="927"/>
    <x v="928"/>
    <x v="927"/>
    <n v="36837"/>
    <s v="Perfumería"/>
    <s v="Skincare"/>
    <x v="0"/>
  </r>
  <r>
    <x v="931"/>
    <x v="39"/>
    <n v="2"/>
    <x v="76"/>
    <x v="1"/>
    <x v="0"/>
    <x v="0"/>
    <x v="0"/>
    <x v="927"/>
    <x v="929"/>
    <x v="928"/>
    <x v="928"/>
    <x v="929"/>
    <x v="928"/>
    <n v="56202"/>
    <s v="Cabello"/>
    <s v="Cuerpo"/>
    <x v="1"/>
  </r>
  <r>
    <x v="932"/>
    <x v="30"/>
    <n v="2"/>
    <x v="31"/>
    <x v="1"/>
    <x v="0"/>
    <x v="0"/>
    <x v="0"/>
    <x v="928"/>
    <x v="930"/>
    <x v="929"/>
    <x v="929"/>
    <x v="930"/>
    <x v="929"/>
    <n v="72438.600000000006"/>
    <s v="Maquillaje"/>
    <s v="Skincare"/>
    <x v="1"/>
  </r>
  <r>
    <x v="933"/>
    <x v="4"/>
    <n v="2"/>
    <x v="13"/>
    <x v="1"/>
    <x v="1"/>
    <x v="1"/>
    <x v="0"/>
    <x v="929"/>
    <x v="931"/>
    <x v="930"/>
    <x v="930"/>
    <x v="931"/>
    <x v="930"/>
    <n v="43343.8"/>
    <s v="Skincare"/>
    <s v="Perfumería"/>
    <x v="0"/>
  </r>
  <r>
    <x v="934"/>
    <x v="15"/>
    <n v="2"/>
    <x v="92"/>
    <x v="0"/>
    <x v="1"/>
    <x v="1"/>
    <x v="1"/>
    <x v="930"/>
    <x v="932"/>
    <x v="931"/>
    <x v="931"/>
    <x v="932"/>
    <x v="931"/>
    <n v="54223"/>
    <s v="Maquillaje"/>
    <s v="Cabello"/>
    <x v="1"/>
  </r>
  <r>
    <x v="935"/>
    <x v="33"/>
    <n v="2"/>
    <x v="77"/>
    <x v="1"/>
    <x v="0"/>
    <x v="0"/>
    <x v="1"/>
    <x v="931"/>
    <x v="933"/>
    <x v="932"/>
    <x v="932"/>
    <x v="933"/>
    <x v="932"/>
    <n v="46820.4"/>
    <s v="Cabello"/>
    <s v="Maquillaje"/>
    <x v="0"/>
  </r>
  <r>
    <x v="936"/>
    <x v="14"/>
    <n v="2"/>
    <x v="5"/>
    <x v="1"/>
    <x v="0"/>
    <x v="0"/>
    <x v="0"/>
    <x v="932"/>
    <x v="934"/>
    <x v="933"/>
    <x v="933"/>
    <x v="934"/>
    <x v="933"/>
    <n v="51175.199999999997"/>
    <s v="Cabello"/>
    <s v="Perfumería"/>
    <x v="1"/>
  </r>
  <r>
    <x v="937"/>
    <x v="20"/>
    <n v="2"/>
    <x v="93"/>
    <x v="0"/>
    <x v="1"/>
    <x v="1"/>
    <x v="1"/>
    <x v="933"/>
    <x v="935"/>
    <x v="934"/>
    <x v="934"/>
    <x v="935"/>
    <x v="934"/>
    <n v="32204.799999999999"/>
    <s v="Cabello"/>
    <s v="Cuerpo"/>
    <x v="0"/>
  </r>
  <r>
    <x v="938"/>
    <x v="6"/>
    <n v="2"/>
    <x v="41"/>
    <x v="0"/>
    <x v="0"/>
    <x v="0"/>
    <x v="1"/>
    <x v="934"/>
    <x v="936"/>
    <x v="935"/>
    <x v="935"/>
    <x v="936"/>
    <x v="935"/>
    <n v="48014.8"/>
    <s v="Cabello"/>
    <s v="Perfumería"/>
    <x v="0"/>
  </r>
  <r>
    <x v="939"/>
    <x v="24"/>
    <n v="2"/>
    <x v="33"/>
    <x v="1"/>
    <x v="1"/>
    <x v="1"/>
    <x v="1"/>
    <x v="935"/>
    <x v="937"/>
    <x v="936"/>
    <x v="936"/>
    <x v="937"/>
    <x v="936"/>
    <n v="61186.8"/>
    <s v="Cabello"/>
    <s v="Skincare"/>
    <x v="1"/>
  </r>
  <r>
    <x v="940"/>
    <x v="13"/>
    <n v="2"/>
    <x v="49"/>
    <x v="2"/>
    <x v="0"/>
    <x v="0"/>
    <x v="0"/>
    <x v="936"/>
    <x v="938"/>
    <x v="937"/>
    <x v="937"/>
    <x v="938"/>
    <x v="937"/>
    <n v="45557.8"/>
    <s v="Maquillaje"/>
    <s v="Cabello"/>
    <x v="0"/>
  </r>
  <r>
    <x v="941"/>
    <x v="24"/>
    <n v="2"/>
    <x v="80"/>
    <x v="1"/>
    <x v="1"/>
    <x v="1"/>
    <x v="1"/>
    <x v="937"/>
    <x v="939"/>
    <x v="938"/>
    <x v="938"/>
    <x v="939"/>
    <x v="938"/>
    <n v="85045.8"/>
    <s v="Skincare"/>
    <s v="Cuerpo"/>
    <x v="1"/>
  </r>
  <r>
    <x v="942"/>
    <x v="24"/>
    <n v="2"/>
    <x v="8"/>
    <x v="2"/>
    <x v="0"/>
    <x v="0"/>
    <x v="1"/>
    <x v="938"/>
    <x v="940"/>
    <x v="939"/>
    <x v="939"/>
    <x v="940"/>
    <x v="939"/>
    <n v="41123.599999999999"/>
    <s v="Cabello"/>
    <s v="Perfumería"/>
    <x v="0"/>
  </r>
  <r>
    <x v="943"/>
    <x v="37"/>
    <n v="2"/>
    <x v="93"/>
    <x v="2"/>
    <x v="1"/>
    <x v="1"/>
    <x v="1"/>
    <x v="939"/>
    <x v="941"/>
    <x v="940"/>
    <x v="940"/>
    <x v="941"/>
    <x v="940"/>
    <n v="49587"/>
    <s v="Skincare"/>
    <s v="Maquillaje"/>
    <x v="0"/>
  </r>
  <r>
    <x v="944"/>
    <x v="2"/>
    <n v="2"/>
    <x v="31"/>
    <x v="1"/>
    <x v="1"/>
    <x v="1"/>
    <x v="0"/>
    <x v="940"/>
    <x v="942"/>
    <x v="941"/>
    <x v="941"/>
    <x v="942"/>
    <x v="941"/>
    <n v="33349.199999999997"/>
    <s v="Perfumería"/>
    <s v="Skincare"/>
    <x v="0"/>
  </r>
  <r>
    <x v="945"/>
    <x v="35"/>
    <n v="2"/>
    <x v="8"/>
    <x v="1"/>
    <x v="1"/>
    <x v="1"/>
    <x v="0"/>
    <x v="941"/>
    <x v="943"/>
    <x v="942"/>
    <x v="942"/>
    <x v="943"/>
    <x v="942"/>
    <n v="44863.8"/>
    <s v="Cabello"/>
    <s v="Perfumería"/>
    <x v="0"/>
  </r>
  <r>
    <x v="946"/>
    <x v="32"/>
    <n v="2"/>
    <x v="5"/>
    <x v="1"/>
    <x v="0"/>
    <x v="0"/>
    <x v="1"/>
    <x v="942"/>
    <x v="944"/>
    <x v="943"/>
    <x v="943"/>
    <x v="944"/>
    <x v="943"/>
    <n v="43446.400000000001"/>
    <s v="Maquillaje"/>
    <s v="Skincare"/>
    <x v="0"/>
  </r>
  <r>
    <x v="947"/>
    <x v="18"/>
    <n v="2"/>
    <x v="52"/>
    <x v="1"/>
    <x v="1"/>
    <x v="1"/>
    <x v="1"/>
    <x v="943"/>
    <x v="945"/>
    <x v="944"/>
    <x v="944"/>
    <x v="945"/>
    <x v="944"/>
    <n v="76002.8"/>
    <s v="Skincare"/>
    <s v="Cabello"/>
    <x v="1"/>
  </r>
  <r>
    <x v="948"/>
    <x v="48"/>
    <n v="2"/>
    <x v="45"/>
    <x v="0"/>
    <x v="1"/>
    <x v="1"/>
    <x v="1"/>
    <x v="944"/>
    <x v="946"/>
    <x v="945"/>
    <x v="945"/>
    <x v="946"/>
    <x v="945"/>
    <n v="56163.4"/>
    <s v="Cuerpo"/>
    <s v="Cabello"/>
    <x v="1"/>
  </r>
  <r>
    <x v="949"/>
    <x v="44"/>
    <n v="2"/>
    <x v="28"/>
    <x v="3"/>
    <x v="1"/>
    <x v="1"/>
    <x v="0"/>
    <x v="945"/>
    <x v="947"/>
    <x v="946"/>
    <x v="946"/>
    <x v="947"/>
    <x v="946"/>
    <n v="68594"/>
    <s v="Skincare"/>
    <s v="Perfumería"/>
    <x v="1"/>
  </r>
  <r>
    <x v="950"/>
    <x v="20"/>
    <n v="2"/>
    <x v="64"/>
    <x v="3"/>
    <x v="1"/>
    <x v="1"/>
    <x v="1"/>
    <x v="946"/>
    <x v="948"/>
    <x v="947"/>
    <x v="947"/>
    <x v="948"/>
    <x v="947"/>
    <n v="58447.6"/>
    <s v="Cabello"/>
    <s v="Perfumería"/>
    <x v="1"/>
  </r>
  <r>
    <x v="951"/>
    <x v="13"/>
    <n v="2"/>
    <x v="69"/>
    <x v="2"/>
    <x v="1"/>
    <x v="1"/>
    <x v="1"/>
    <x v="947"/>
    <x v="949"/>
    <x v="948"/>
    <x v="948"/>
    <x v="949"/>
    <x v="948"/>
    <n v="55859.8"/>
    <s v="Skincare"/>
    <s v="Perfumería"/>
    <x v="1"/>
  </r>
  <r>
    <x v="952"/>
    <x v="33"/>
    <n v="2"/>
    <x v="84"/>
    <x v="1"/>
    <x v="1"/>
    <x v="1"/>
    <x v="0"/>
    <x v="948"/>
    <x v="950"/>
    <x v="949"/>
    <x v="949"/>
    <x v="950"/>
    <x v="949"/>
    <n v="50651"/>
    <s v="Cuerpo"/>
    <s v="Maquillaje"/>
    <x v="1"/>
  </r>
  <r>
    <x v="953"/>
    <x v="33"/>
    <n v="2"/>
    <x v="14"/>
    <x v="3"/>
    <x v="1"/>
    <x v="1"/>
    <x v="0"/>
    <x v="949"/>
    <x v="951"/>
    <x v="950"/>
    <x v="950"/>
    <x v="951"/>
    <x v="950"/>
    <n v="58278.8"/>
    <s v="Cabello"/>
    <s v="Maquillaje"/>
    <x v="1"/>
  </r>
  <r>
    <x v="954"/>
    <x v="47"/>
    <n v="2"/>
    <x v="74"/>
    <x v="0"/>
    <x v="1"/>
    <x v="1"/>
    <x v="1"/>
    <x v="950"/>
    <x v="952"/>
    <x v="951"/>
    <x v="951"/>
    <x v="952"/>
    <x v="951"/>
    <n v="52991.8"/>
    <s v="Cuerpo"/>
    <s v="Perfumería"/>
    <x v="1"/>
  </r>
  <r>
    <x v="955"/>
    <x v="9"/>
    <n v="2"/>
    <x v="63"/>
    <x v="2"/>
    <x v="1"/>
    <x v="1"/>
    <x v="1"/>
    <x v="951"/>
    <x v="953"/>
    <x v="952"/>
    <x v="952"/>
    <x v="953"/>
    <x v="952"/>
    <n v="55228.2"/>
    <s v="Perfumería"/>
    <s v="Cuerpo"/>
    <x v="1"/>
  </r>
  <r>
    <x v="956"/>
    <x v="18"/>
    <n v="2"/>
    <x v="26"/>
    <x v="1"/>
    <x v="1"/>
    <x v="1"/>
    <x v="0"/>
    <x v="952"/>
    <x v="954"/>
    <x v="953"/>
    <x v="953"/>
    <x v="954"/>
    <x v="220"/>
    <n v="51723.199999999997"/>
    <s v="Perfumería"/>
    <s v="Skincare"/>
    <x v="1"/>
  </r>
  <r>
    <x v="957"/>
    <x v="43"/>
    <n v="2"/>
    <x v="23"/>
    <x v="0"/>
    <x v="1"/>
    <x v="1"/>
    <x v="0"/>
    <x v="953"/>
    <x v="955"/>
    <x v="954"/>
    <x v="954"/>
    <x v="955"/>
    <x v="953"/>
    <n v="62722.2"/>
    <s v="Skincare"/>
    <s v="Perfumería"/>
    <x v="1"/>
  </r>
  <r>
    <x v="958"/>
    <x v="6"/>
    <n v="2"/>
    <x v="94"/>
    <x v="1"/>
    <x v="1"/>
    <x v="1"/>
    <x v="0"/>
    <x v="954"/>
    <x v="956"/>
    <x v="955"/>
    <x v="955"/>
    <x v="956"/>
    <x v="954"/>
    <n v="57215.4"/>
    <s v="Maquillaje"/>
    <s v="Cabello"/>
    <x v="1"/>
  </r>
  <r>
    <x v="959"/>
    <x v="27"/>
    <n v="2"/>
    <x v="16"/>
    <x v="0"/>
    <x v="1"/>
    <x v="1"/>
    <x v="1"/>
    <x v="955"/>
    <x v="957"/>
    <x v="956"/>
    <x v="956"/>
    <x v="957"/>
    <x v="955"/>
    <n v="43743"/>
    <s v="Skincare"/>
    <s v="Cuerpo"/>
    <x v="0"/>
  </r>
  <r>
    <x v="960"/>
    <x v="40"/>
    <n v="2"/>
    <x v="56"/>
    <x v="1"/>
    <x v="1"/>
    <x v="1"/>
    <x v="1"/>
    <x v="956"/>
    <x v="958"/>
    <x v="957"/>
    <x v="957"/>
    <x v="958"/>
    <x v="956"/>
    <n v="67370.600000000006"/>
    <s v="Perfumería"/>
    <s v="Skincare"/>
    <x v="1"/>
  </r>
  <r>
    <x v="961"/>
    <x v="11"/>
    <n v="2"/>
    <x v="80"/>
    <x v="0"/>
    <x v="0"/>
    <x v="0"/>
    <x v="1"/>
    <x v="957"/>
    <x v="959"/>
    <x v="958"/>
    <x v="148"/>
    <x v="959"/>
    <x v="957"/>
    <n v="31537.4"/>
    <s v="Cuerpo"/>
    <s v="Skincare"/>
    <x v="0"/>
  </r>
  <r>
    <x v="962"/>
    <x v="36"/>
    <n v="2"/>
    <x v="13"/>
    <x v="3"/>
    <x v="0"/>
    <x v="0"/>
    <x v="0"/>
    <x v="958"/>
    <x v="960"/>
    <x v="959"/>
    <x v="958"/>
    <x v="960"/>
    <x v="958"/>
    <n v="35391.4"/>
    <s v="Cabello"/>
    <s v="Maquillaje"/>
    <x v="0"/>
  </r>
  <r>
    <x v="963"/>
    <x v="23"/>
    <n v="2"/>
    <x v="53"/>
    <x v="1"/>
    <x v="1"/>
    <x v="1"/>
    <x v="1"/>
    <x v="959"/>
    <x v="961"/>
    <x v="960"/>
    <x v="959"/>
    <x v="961"/>
    <x v="959"/>
    <n v="37647.599999999999"/>
    <s v="Cuerpo"/>
    <s v="Cabello"/>
    <x v="0"/>
  </r>
  <r>
    <x v="964"/>
    <x v="28"/>
    <n v="2"/>
    <x v="38"/>
    <x v="2"/>
    <x v="1"/>
    <x v="1"/>
    <x v="0"/>
    <x v="960"/>
    <x v="962"/>
    <x v="961"/>
    <x v="960"/>
    <x v="962"/>
    <x v="960"/>
    <n v="64010"/>
    <s v="Skincare"/>
    <s v="Perfumería"/>
    <x v="1"/>
  </r>
  <r>
    <x v="965"/>
    <x v="13"/>
    <n v="2"/>
    <x v="22"/>
    <x v="2"/>
    <x v="1"/>
    <x v="1"/>
    <x v="0"/>
    <x v="961"/>
    <x v="963"/>
    <x v="962"/>
    <x v="961"/>
    <x v="963"/>
    <x v="961"/>
    <n v="63465"/>
    <s v="Maquillaje"/>
    <s v="Cabello"/>
    <x v="1"/>
  </r>
  <r>
    <x v="966"/>
    <x v="44"/>
    <n v="2"/>
    <x v="8"/>
    <x v="1"/>
    <x v="1"/>
    <x v="1"/>
    <x v="1"/>
    <x v="962"/>
    <x v="964"/>
    <x v="963"/>
    <x v="962"/>
    <x v="964"/>
    <x v="962"/>
    <n v="44755.6"/>
    <s v="Skincare"/>
    <s v="Maquillaje"/>
    <x v="0"/>
  </r>
  <r>
    <x v="967"/>
    <x v="11"/>
    <n v="2"/>
    <x v="40"/>
    <x v="0"/>
    <x v="1"/>
    <x v="1"/>
    <x v="1"/>
    <x v="963"/>
    <x v="965"/>
    <x v="964"/>
    <x v="963"/>
    <x v="965"/>
    <x v="963"/>
    <n v="17398.599999999999"/>
    <s v="Maquillaje"/>
    <s v="Skincare"/>
    <x v="0"/>
  </r>
  <r>
    <x v="968"/>
    <x v="40"/>
    <n v="2"/>
    <x v="36"/>
    <x v="2"/>
    <x v="0"/>
    <x v="0"/>
    <x v="0"/>
    <x v="964"/>
    <x v="966"/>
    <x v="965"/>
    <x v="964"/>
    <x v="966"/>
    <x v="964"/>
    <n v="55614"/>
    <s v="Skincare"/>
    <s v="Cuerpo"/>
    <x v="1"/>
  </r>
  <r>
    <x v="969"/>
    <x v="32"/>
    <n v="2"/>
    <x v="88"/>
    <x v="2"/>
    <x v="0"/>
    <x v="0"/>
    <x v="1"/>
    <x v="965"/>
    <x v="967"/>
    <x v="966"/>
    <x v="965"/>
    <x v="967"/>
    <x v="965"/>
    <n v="51669.599999999999"/>
    <s v="Cabello"/>
    <s v="Skincare"/>
    <x v="1"/>
  </r>
  <r>
    <x v="970"/>
    <x v="13"/>
    <n v="2"/>
    <x v="83"/>
    <x v="3"/>
    <x v="0"/>
    <x v="0"/>
    <x v="1"/>
    <x v="966"/>
    <x v="968"/>
    <x v="967"/>
    <x v="966"/>
    <x v="968"/>
    <x v="966"/>
    <n v="72699.8"/>
    <s v="Cabello"/>
    <s v="Maquillaje"/>
    <x v="1"/>
  </r>
  <r>
    <x v="971"/>
    <x v="31"/>
    <n v="2"/>
    <x v="21"/>
    <x v="2"/>
    <x v="1"/>
    <x v="1"/>
    <x v="1"/>
    <x v="967"/>
    <x v="969"/>
    <x v="968"/>
    <x v="967"/>
    <x v="969"/>
    <x v="967"/>
    <n v="40982.199999999997"/>
    <s v="Cabello"/>
    <s v="Maquillaje"/>
    <x v="0"/>
  </r>
  <r>
    <x v="972"/>
    <x v="1"/>
    <n v="2"/>
    <x v="7"/>
    <x v="0"/>
    <x v="1"/>
    <x v="1"/>
    <x v="1"/>
    <x v="968"/>
    <x v="970"/>
    <x v="969"/>
    <x v="968"/>
    <x v="970"/>
    <x v="968"/>
    <n v="47395.8"/>
    <s v="Cabello"/>
    <s v="Perfumería"/>
    <x v="0"/>
  </r>
  <r>
    <x v="973"/>
    <x v="35"/>
    <n v="2"/>
    <x v="34"/>
    <x v="3"/>
    <x v="0"/>
    <x v="0"/>
    <x v="0"/>
    <x v="969"/>
    <x v="971"/>
    <x v="970"/>
    <x v="969"/>
    <x v="971"/>
    <x v="969"/>
    <n v="46929.2"/>
    <s v="Cuerpo"/>
    <s v="Skincare"/>
    <x v="0"/>
  </r>
  <r>
    <x v="974"/>
    <x v="32"/>
    <n v="2"/>
    <x v="91"/>
    <x v="0"/>
    <x v="1"/>
    <x v="1"/>
    <x v="1"/>
    <x v="970"/>
    <x v="972"/>
    <x v="971"/>
    <x v="970"/>
    <x v="972"/>
    <x v="970"/>
    <n v="63739.199999999997"/>
    <s v="Cuerpo"/>
    <s v="Maquillaje"/>
    <x v="1"/>
  </r>
  <r>
    <x v="975"/>
    <x v="7"/>
    <n v="2"/>
    <x v="42"/>
    <x v="1"/>
    <x v="1"/>
    <x v="1"/>
    <x v="1"/>
    <x v="971"/>
    <x v="973"/>
    <x v="972"/>
    <x v="971"/>
    <x v="973"/>
    <x v="971"/>
    <n v="30579.8"/>
    <s v="Skincare"/>
    <s v="Cabello"/>
    <x v="0"/>
  </r>
  <r>
    <x v="976"/>
    <x v="23"/>
    <n v="2"/>
    <x v="79"/>
    <x v="1"/>
    <x v="0"/>
    <x v="0"/>
    <x v="1"/>
    <x v="972"/>
    <x v="974"/>
    <x v="973"/>
    <x v="972"/>
    <x v="974"/>
    <x v="972"/>
    <n v="44385.4"/>
    <s v="Skincare"/>
    <s v="Cabello"/>
    <x v="0"/>
  </r>
  <r>
    <x v="977"/>
    <x v="46"/>
    <n v="2"/>
    <x v="86"/>
    <x v="2"/>
    <x v="1"/>
    <x v="1"/>
    <x v="1"/>
    <x v="973"/>
    <x v="975"/>
    <x v="974"/>
    <x v="973"/>
    <x v="975"/>
    <x v="973"/>
    <n v="74471.600000000006"/>
    <s v="Cuerpo"/>
    <s v="Cabello"/>
    <x v="1"/>
  </r>
  <r>
    <x v="978"/>
    <x v="3"/>
    <n v="2"/>
    <x v="66"/>
    <x v="1"/>
    <x v="1"/>
    <x v="1"/>
    <x v="0"/>
    <x v="974"/>
    <x v="976"/>
    <x v="975"/>
    <x v="973"/>
    <x v="976"/>
    <x v="974"/>
    <n v="64683"/>
    <s v="Cuerpo"/>
    <s v="Cabello"/>
    <x v="1"/>
  </r>
  <r>
    <x v="979"/>
    <x v="25"/>
    <n v="2"/>
    <x v="55"/>
    <x v="2"/>
    <x v="1"/>
    <x v="1"/>
    <x v="0"/>
    <x v="975"/>
    <x v="977"/>
    <x v="976"/>
    <x v="974"/>
    <x v="977"/>
    <x v="975"/>
    <n v="62669"/>
    <s v="Skincare"/>
    <s v="Cuerpo"/>
    <x v="1"/>
  </r>
  <r>
    <x v="980"/>
    <x v="47"/>
    <n v="2"/>
    <x v="48"/>
    <x v="2"/>
    <x v="1"/>
    <x v="1"/>
    <x v="1"/>
    <x v="976"/>
    <x v="978"/>
    <x v="977"/>
    <x v="975"/>
    <x v="978"/>
    <x v="976"/>
    <n v="49966"/>
    <s v="Skincare"/>
    <s v="Cabello"/>
    <x v="0"/>
  </r>
  <r>
    <x v="981"/>
    <x v="18"/>
    <n v="2"/>
    <x v="60"/>
    <x v="1"/>
    <x v="1"/>
    <x v="1"/>
    <x v="0"/>
    <x v="977"/>
    <x v="979"/>
    <x v="978"/>
    <x v="976"/>
    <x v="979"/>
    <x v="977"/>
    <n v="37551.4"/>
    <s v="Cabello"/>
    <s v="Cuerpo"/>
    <x v="0"/>
  </r>
  <r>
    <x v="982"/>
    <x v="40"/>
    <n v="2"/>
    <x v="45"/>
    <x v="0"/>
    <x v="1"/>
    <x v="1"/>
    <x v="1"/>
    <x v="978"/>
    <x v="980"/>
    <x v="979"/>
    <x v="977"/>
    <x v="980"/>
    <x v="978"/>
    <n v="65020.6"/>
    <s v="Skincare"/>
    <s v="Cuerpo"/>
    <x v="1"/>
  </r>
  <r>
    <x v="983"/>
    <x v="46"/>
    <n v="2"/>
    <x v="85"/>
    <x v="2"/>
    <x v="1"/>
    <x v="1"/>
    <x v="0"/>
    <x v="979"/>
    <x v="981"/>
    <x v="980"/>
    <x v="978"/>
    <x v="981"/>
    <x v="979"/>
    <n v="69041.399999999994"/>
    <s v="Maquillaje"/>
    <s v="Cuerpo"/>
    <x v="1"/>
  </r>
  <r>
    <x v="984"/>
    <x v="3"/>
    <n v="2"/>
    <x v="33"/>
    <x v="2"/>
    <x v="1"/>
    <x v="1"/>
    <x v="1"/>
    <x v="980"/>
    <x v="982"/>
    <x v="981"/>
    <x v="979"/>
    <x v="982"/>
    <x v="980"/>
    <n v="65441.8"/>
    <s v="Perfumería"/>
    <s v="Cuerpo"/>
    <x v="1"/>
  </r>
  <r>
    <x v="985"/>
    <x v="0"/>
    <n v="2"/>
    <x v="55"/>
    <x v="0"/>
    <x v="1"/>
    <x v="1"/>
    <x v="1"/>
    <x v="981"/>
    <x v="983"/>
    <x v="982"/>
    <x v="980"/>
    <x v="983"/>
    <x v="981"/>
    <n v="43945.2"/>
    <s v="Cabello"/>
    <s v="Cuerpo"/>
    <x v="0"/>
  </r>
  <r>
    <x v="986"/>
    <x v="8"/>
    <n v="2"/>
    <x v="57"/>
    <x v="2"/>
    <x v="1"/>
    <x v="1"/>
    <x v="1"/>
    <x v="982"/>
    <x v="984"/>
    <x v="983"/>
    <x v="981"/>
    <x v="984"/>
    <x v="982"/>
    <n v="70323.399999999994"/>
    <s v="Cuerpo"/>
    <s v="Perfumería"/>
    <x v="1"/>
  </r>
  <r>
    <x v="987"/>
    <x v="30"/>
    <n v="2"/>
    <x v="49"/>
    <x v="1"/>
    <x v="1"/>
    <x v="1"/>
    <x v="0"/>
    <x v="983"/>
    <x v="985"/>
    <x v="984"/>
    <x v="982"/>
    <x v="985"/>
    <x v="983"/>
    <n v="37460.199999999997"/>
    <s v="Skincare"/>
    <s v="Cabello"/>
    <x v="0"/>
  </r>
  <r>
    <x v="988"/>
    <x v="26"/>
    <n v="2"/>
    <x v="94"/>
    <x v="1"/>
    <x v="0"/>
    <x v="0"/>
    <x v="0"/>
    <x v="984"/>
    <x v="986"/>
    <x v="985"/>
    <x v="983"/>
    <x v="986"/>
    <x v="984"/>
    <n v="40624.800000000003"/>
    <s v="Maquillaje"/>
    <s v="Cabello"/>
    <x v="0"/>
  </r>
  <r>
    <x v="989"/>
    <x v="35"/>
    <n v="2"/>
    <x v="28"/>
    <x v="3"/>
    <x v="1"/>
    <x v="1"/>
    <x v="0"/>
    <x v="985"/>
    <x v="987"/>
    <x v="986"/>
    <x v="984"/>
    <x v="987"/>
    <x v="985"/>
    <n v="53413.2"/>
    <s v="Maquillaje"/>
    <s v="Cabello"/>
    <x v="1"/>
  </r>
  <r>
    <x v="990"/>
    <x v="27"/>
    <n v="2"/>
    <x v="93"/>
    <x v="1"/>
    <x v="0"/>
    <x v="0"/>
    <x v="1"/>
    <x v="986"/>
    <x v="988"/>
    <x v="987"/>
    <x v="985"/>
    <x v="988"/>
    <x v="986"/>
    <n v="50784.800000000003"/>
    <s v="Cuerpo"/>
    <s v="Cabello"/>
    <x v="1"/>
  </r>
  <r>
    <x v="991"/>
    <x v="26"/>
    <n v="2"/>
    <x v="44"/>
    <x v="1"/>
    <x v="1"/>
    <x v="1"/>
    <x v="1"/>
    <x v="987"/>
    <x v="989"/>
    <x v="988"/>
    <x v="597"/>
    <x v="989"/>
    <x v="987"/>
    <n v="60020.4"/>
    <s v="Cabello"/>
    <s v="Skincare"/>
    <x v="1"/>
  </r>
  <r>
    <x v="992"/>
    <x v="1"/>
    <n v="2"/>
    <x v="41"/>
    <x v="1"/>
    <x v="1"/>
    <x v="1"/>
    <x v="1"/>
    <x v="988"/>
    <x v="990"/>
    <x v="989"/>
    <x v="986"/>
    <x v="990"/>
    <x v="988"/>
    <n v="64933.8"/>
    <s v="Maquillaje"/>
    <s v="Perfumería"/>
    <x v="1"/>
  </r>
  <r>
    <x v="993"/>
    <x v="50"/>
    <n v="2"/>
    <x v="7"/>
    <x v="2"/>
    <x v="0"/>
    <x v="0"/>
    <x v="0"/>
    <x v="989"/>
    <x v="991"/>
    <x v="834"/>
    <x v="987"/>
    <x v="991"/>
    <x v="989"/>
    <n v="48656.800000000003"/>
    <s v="Maquillaje"/>
    <s v="Cabello"/>
    <x v="0"/>
  </r>
  <r>
    <x v="994"/>
    <x v="1"/>
    <n v="3"/>
    <x v="82"/>
    <x v="1"/>
    <x v="1"/>
    <x v="1"/>
    <x v="1"/>
    <x v="990"/>
    <x v="992"/>
    <x v="990"/>
    <x v="988"/>
    <x v="992"/>
    <x v="990"/>
    <n v="37379.4"/>
    <s v="Skincare"/>
    <s v="Perfumería"/>
    <x v="0"/>
  </r>
  <r>
    <x v="995"/>
    <x v="2"/>
    <n v="3"/>
    <x v="55"/>
    <x v="3"/>
    <x v="1"/>
    <x v="1"/>
    <x v="0"/>
    <x v="991"/>
    <x v="993"/>
    <x v="991"/>
    <x v="989"/>
    <x v="993"/>
    <x v="991"/>
    <n v="31998.799999999999"/>
    <s v="Cabello"/>
    <s v="Skincare"/>
    <x v="0"/>
  </r>
  <r>
    <x v="996"/>
    <x v="9"/>
    <n v="3"/>
    <x v="17"/>
    <x v="2"/>
    <x v="1"/>
    <x v="1"/>
    <x v="1"/>
    <x v="992"/>
    <x v="994"/>
    <x v="992"/>
    <x v="990"/>
    <x v="994"/>
    <x v="992"/>
    <n v="47019"/>
    <s v="Cabello"/>
    <s v="Skincare"/>
    <x v="0"/>
  </r>
  <r>
    <x v="997"/>
    <x v="36"/>
    <n v="3"/>
    <x v="42"/>
    <x v="0"/>
    <x v="1"/>
    <x v="1"/>
    <x v="0"/>
    <x v="993"/>
    <x v="995"/>
    <x v="993"/>
    <x v="991"/>
    <x v="995"/>
    <x v="993"/>
    <n v="46573.4"/>
    <s v="Perfumería"/>
    <s v="Maquillaje"/>
    <x v="0"/>
  </r>
  <r>
    <x v="998"/>
    <x v="37"/>
    <n v="3"/>
    <x v="39"/>
    <x v="2"/>
    <x v="1"/>
    <x v="1"/>
    <x v="1"/>
    <x v="994"/>
    <x v="996"/>
    <x v="994"/>
    <x v="992"/>
    <x v="996"/>
    <x v="994"/>
    <n v="47609"/>
    <s v="Cuerpo"/>
    <s v="Maquillaje"/>
    <x v="0"/>
  </r>
  <r>
    <x v="999"/>
    <x v="28"/>
    <n v="3"/>
    <x v="48"/>
    <x v="3"/>
    <x v="0"/>
    <x v="0"/>
    <x v="0"/>
    <x v="995"/>
    <x v="997"/>
    <x v="995"/>
    <x v="993"/>
    <x v="997"/>
    <x v="995"/>
    <n v="49873.599999999999"/>
    <s v="Skincare"/>
    <s v="Perfumería"/>
    <x v="0"/>
  </r>
  <r>
    <x v="1000"/>
    <x v="30"/>
    <n v="3"/>
    <x v="48"/>
    <x v="1"/>
    <x v="1"/>
    <x v="1"/>
    <x v="1"/>
    <x v="996"/>
    <x v="998"/>
    <x v="996"/>
    <x v="994"/>
    <x v="998"/>
    <x v="996"/>
    <n v="53188.6"/>
    <s v="Cabello"/>
    <s v="Skincare"/>
    <x v="1"/>
  </r>
  <r>
    <x v="1001"/>
    <x v="1"/>
    <n v="3"/>
    <x v="34"/>
    <x v="2"/>
    <x v="0"/>
    <x v="0"/>
    <x v="0"/>
    <x v="997"/>
    <x v="999"/>
    <x v="997"/>
    <x v="995"/>
    <x v="999"/>
    <x v="997"/>
    <n v="47397.4"/>
    <s v="Skincare"/>
    <s v="Cuerpo"/>
    <x v="0"/>
  </r>
  <r>
    <x v="1002"/>
    <x v="6"/>
    <n v="3"/>
    <x v="82"/>
    <x v="1"/>
    <x v="0"/>
    <x v="0"/>
    <x v="1"/>
    <x v="998"/>
    <x v="1000"/>
    <x v="998"/>
    <x v="996"/>
    <x v="1000"/>
    <x v="998"/>
    <n v="43996.4"/>
    <s v="Cuerpo"/>
    <s v="Skincare"/>
    <x v="0"/>
  </r>
  <r>
    <x v="1003"/>
    <x v="29"/>
    <n v="3"/>
    <x v="1"/>
    <x v="1"/>
    <x v="0"/>
    <x v="0"/>
    <x v="1"/>
    <x v="999"/>
    <x v="1001"/>
    <x v="999"/>
    <x v="997"/>
    <x v="1001"/>
    <x v="999"/>
    <n v="60541.8"/>
    <s v="Maquillaje"/>
    <s v="Perfumería"/>
    <x v="1"/>
  </r>
  <r>
    <x v="1004"/>
    <x v="39"/>
    <n v="3"/>
    <x v="83"/>
    <x v="1"/>
    <x v="0"/>
    <x v="0"/>
    <x v="1"/>
    <x v="1000"/>
    <x v="1002"/>
    <x v="1000"/>
    <x v="998"/>
    <x v="1002"/>
    <x v="1000"/>
    <n v="59921.8"/>
    <s v="Perfumería"/>
    <s v="Skincare"/>
    <x v="1"/>
  </r>
  <r>
    <x v="1005"/>
    <x v="6"/>
    <n v="3"/>
    <x v="72"/>
    <x v="0"/>
    <x v="0"/>
    <x v="0"/>
    <x v="1"/>
    <x v="1001"/>
    <x v="1003"/>
    <x v="1001"/>
    <x v="999"/>
    <x v="1003"/>
    <x v="1001"/>
    <n v="50042.2"/>
    <s v="Cabello"/>
    <s v="Perfumería"/>
    <x v="1"/>
  </r>
  <r>
    <x v="1006"/>
    <x v="44"/>
    <n v="3"/>
    <x v="11"/>
    <x v="3"/>
    <x v="1"/>
    <x v="1"/>
    <x v="0"/>
    <x v="1002"/>
    <x v="9"/>
    <x v="1002"/>
    <x v="1000"/>
    <x v="1004"/>
    <x v="1002"/>
    <n v="29286.6"/>
    <s v="Skincare"/>
    <s v="Maquillaje"/>
    <x v="0"/>
  </r>
  <r>
    <x v="1007"/>
    <x v="43"/>
    <n v="3"/>
    <x v="84"/>
    <x v="1"/>
    <x v="1"/>
    <x v="1"/>
    <x v="0"/>
    <x v="1003"/>
    <x v="1004"/>
    <x v="1003"/>
    <x v="1001"/>
    <x v="1005"/>
    <x v="1003"/>
    <n v="48793.599999999999"/>
    <s v="Cabello"/>
    <s v="Maquillaje"/>
    <x v="0"/>
  </r>
  <r>
    <x v="1008"/>
    <x v="25"/>
    <n v="3"/>
    <x v="7"/>
    <x v="1"/>
    <x v="1"/>
    <x v="1"/>
    <x v="1"/>
    <x v="1004"/>
    <x v="1005"/>
    <x v="1004"/>
    <x v="1002"/>
    <x v="1006"/>
    <x v="1004"/>
    <n v="43348"/>
    <s v="Perfumería"/>
    <s v="Cabello"/>
    <x v="0"/>
  </r>
  <r>
    <x v="1009"/>
    <x v="12"/>
    <n v="3"/>
    <x v="22"/>
    <x v="3"/>
    <x v="0"/>
    <x v="0"/>
    <x v="0"/>
    <x v="1005"/>
    <x v="1006"/>
    <x v="1005"/>
    <x v="1003"/>
    <x v="1007"/>
    <x v="1005"/>
    <n v="66606.8"/>
    <s v="Maquillaje"/>
    <s v="Cabello"/>
    <x v="1"/>
  </r>
  <r>
    <x v="1010"/>
    <x v="14"/>
    <n v="3"/>
    <x v="53"/>
    <x v="1"/>
    <x v="1"/>
    <x v="1"/>
    <x v="1"/>
    <x v="1006"/>
    <x v="1007"/>
    <x v="1006"/>
    <x v="1004"/>
    <x v="1008"/>
    <x v="1006"/>
    <n v="45198.8"/>
    <s v="Maquillaje"/>
    <s v="Cuerpo"/>
    <x v="0"/>
  </r>
  <r>
    <x v="1011"/>
    <x v="14"/>
    <n v="3"/>
    <x v="71"/>
    <x v="3"/>
    <x v="1"/>
    <x v="1"/>
    <x v="1"/>
    <x v="1007"/>
    <x v="1008"/>
    <x v="1007"/>
    <x v="1005"/>
    <x v="1009"/>
    <x v="1007"/>
    <n v="44547"/>
    <s v="Maquillaje"/>
    <s v="Perfumería"/>
    <x v="0"/>
  </r>
  <r>
    <x v="1012"/>
    <x v="37"/>
    <n v="3"/>
    <x v="73"/>
    <x v="0"/>
    <x v="0"/>
    <x v="0"/>
    <x v="1"/>
    <x v="1008"/>
    <x v="1009"/>
    <x v="1008"/>
    <x v="1006"/>
    <x v="1010"/>
    <x v="1008"/>
    <n v="37935.4"/>
    <s v="Skincare"/>
    <s v="Cabello"/>
    <x v="0"/>
  </r>
  <r>
    <x v="1013"/>
    <x v="13"/>
    <n v="3"/>
    <x v="68"/>
    <x v="2"/>
    <x v="1"/>
    <x v="1"/>
    <x v="1"/>
    <x v="1009"/>
    <x v="1010"/>
    <x v="1009"/>
    <x v="1007"/>
    <x v="1011"/>
    <x v="1009"/>
    <n v="43241.599999999999"/>
    <s v="Maquillaje"/>
    <s v="Cuerpo"/>
    <x v="0"/>
  </r>
  <r>
    <x v="1014"/>
    <x v="18"/>
    <n v="3"/>
    <x v="23"/>
    <x v="1"/>
    <x v="0"/>
    <x v="0"/>
    <x v="0"/>
    <x v="1010"/>
    <x v="1011"/>
    <x v="1010"/>
    <x v="1008"/>
    <x v="1012"/>
    <x v="1010"/>
    <n v="66696.600000000006"/>
    <s v="Maquillaje"/>
    <s v="Skincare"/>
    <x v="1"/>
  </r>
  <r>
    <x v="1015"/>
    <x v="40"/>
    <n v="3"/>
    <x v="77"/>
    <x v="2"/>
    <x v="1"/>
    <x v="1"/>
    <x v="1"/>
    <x v="1011"/>
    <x v="1012"/>
    <x v="1011"/>
    <x v="1009"/>
    <x v="1013"/>
    <x v="1011"/>
    <n v="57579.8"/>
    <s v="Cabello"/>
    <s v="Skincare"/>
    <x v="1"/>
  </r>
  <r>
    <x v="1016"/>
    <x v="33"/>
    <n v="3"/>
    <x v="65"/>
    <x v="3"/>
    <x v="0"/>
    <x v="0"/>
    <x v="0"/>
    <x v="1012"/>
    <x v="1013"/>
    <x v="1012"/>
    <x v="1010"/>
    <x v="1014"/>
    <x v="1012"/>
    <n v="39479"/>
    <s v="Cuerpo"/>
    <s v="Maquillaje"/>
    <x v="0"/>
  </r>
  <r>
    <x v="1017"/>
    <x v="24"/>
    <n v="3"/>
    <x v="72"/>
    <x v="2"/>
    <x v="1"/>
    <x v="1"/>
    <x v="1"/>
    <x v="1013"/>
    <x v="1014"/>
    <x v="1013"/>
    <x v="1011"/>
    <x v="1015"/>
    <x v="1013"/>
    <n v="69513"/>
    <s v="Cuerpo"/>
    <s v="Cabello"/>
    <x v="1"/>
  </r>
  <r>
    <x v="1018"/>
    <x v="14"/>
    <n v="3"/>
    <x v="23"/>
    <x v="2"/>
    <x v="0"/>
    <x v="0"/>
    <x v="0"/>
    <x v="1014"/>
    <x v="1015"/>
    <x v="1014"/>
    <x v="1012"/>
    <x v="1016"/>
    <x v="1014"/>
    <n v="48179"/>
    <s v="Perfumería"/>
    <s v="Maquillaje"/>
    <x v="0"/>
  </r>
  <r>
    <x v="1019"/>
    <x v="42"/>
    <n v="3"/>
    <x v="2"/>
    <x v="1"/>
    <x v="0"/>
    <x v="0"/>
    <x v="0"/>
    <x v="1015"/>
    <x v="1016"/>
    <x v="1015"/>
    <x v="1013"/>
    <x v="1017"/>
    <x v="1015"/>
    <n v="42766.400000000001"/>
    <s v="Skincare"/>
    <s v="Maquillaje"/>
    <x v="0"/>
  </r>
  <r>
    <x v="1020"/>
    <x v="11"/>
    <n v="3"/>
    <x v="18"/>
    <x v="2"/>
    <x v="1"/>
    <x v="1"/>
    <x v="0"/>
    <x v="1016"/>
    <x v="1017"/>
    <x v="1016"/>
    <x v="1014"/>
    <x v="1018"/>
    <x v="1016"/>
    <n v="62309"/>
    <s v="Maquillaje"/>
    <s v="Cabello"/>
    <x v="1"/>
  </r>
  <r>
    <x v="1021"/>
    <x v="42"/>
    <n v="3"/>
    <x v="78"/>
    <x v="2"/>
    <x v="0"/>
    <x v="0"/>
    <x v="1"/>
    <x v="1017"/>
    <x v="1018"/>
    <x v="1017"/>
    <x v="1015"/>
    <x v="1019"/>
    <x v="1017"/>
    <n v="43950.400000000001"/>
    <s v="Maquillaje"/>
    <s v="Cuerpo"/>
    <x v="0"/>
  </r>
  <r>
    <x v="1022"/>
    <x v="25"/>
    <n v="3"/>
    <x v="76"/>
    <x v="3"/>
    <x v="0"/>
    <x v="0"/>
    <x v="1"/>
    <x v="1018"/>
    <x v="1019"/>
    <x v="1018"/>
    <x v="1016"/>
    <x v="1020"/>
    <x v="1018"/>
    <n v="40550.800000000003"/>
    <s v="Cabello"/>
    <s v="Perfumería"/>
    <x v="0"/>
  </r>
  <r>
    <x v="1023"/>
    <x v="42"/>
    <n v="3"/>
    <x v="85"/>
    <x v="0"/>
    <x v="0"/>
    <x v="0"/>
    <x v="0"/>
    <x v="1019"/>
    <x v="1020"/>
    <x v="1019"/>
    <x v="1017"/>
    <x v="1021"/>
    <x v="1019"/>
    <n v="45007.199999999997"/>
    <s v="Skincare"/>
    <s v="Maquillaje"/>
    <x v="0"/>
  </r>
  <r>
    <x v="1024"/>
    <x v="15"/>
    <n v="3"/>
    <x v="70"/>
    <x v="2"/>
    <x v="0"/>
    <x v="0"/>
    <x v="1"/>
    <x v="1020"/>
    <x v="1021"/>
    <x v="1020"/>
    <x v="1018"/>
    <x v="1022"/>
    <x v="1020"/>
    <n v="27700.799999999999"/>
    <s v="Perfumería"/>
    <s v="Cuerpo"/>
    <x v="0"/>
  </r>
  <r>
    <x v="1025"/>
    <x v="24"/>
    <n v="3"/>
    <x v="33"/>
    <x v="2"/>
    <x v="0"/>
    <x v="0"/>
    <x v="0"/>
    <x v="1021"/>
    <x v="1022"/>
    <x v="1021"/>
    <x v="1019"/>
    <x v="1023"/>
    <x v="1021"/>
    <n v="54918.400000000001"/>
    <s v="Cuerpo"/>
    <s v="Skincare"/>
    <x v="1"/>
  </r>
  <r>
    <x v="1026"/>
    <x v="13"/>
    <n v="3"/>
    <x v="73"/>
    <x v="0"/>
    <x v="1"/>
    <x v="1"/>
    <x v="1"/>
    <x v="1022"/>
    <x v="1023"/>
    <x v="1022"/>
    <x v="1020"/>
    <x v="1024"/>
    <x v="1022"/>
    <n v="47204.800000000003"/>
    <s v="Cabello"/>
    <s v="Skincare"/>
    <x v="0"/>
  </r>
  <r>
    <x v="1027"/>
    <x v="19"/>
    <n v="3"/>
    <x v="76"/>
    <x v="0"/>
    <x v="0"/>
    <x v="0"/>
    <x v="1"/>
    <x v="1023"/>
    <x v="1024"/>
    <x v="1023"/>
    <x v="1021"/>
    <x v="1025"/>
    <x v="1023"/>
    <n v="30380.400000000001"/>
    <s v="Skincare"/>
    <s v="Cuerpo"/>
    <x v="0"/>
  </r>
  <r>
    <x v="1028"/>
    <x v="6"/>
    <n v="3"/>
    <x v="26"/>
    <x v="0"/>
    <x v="1"/>
    <x v="1"/>
    <x v="0"/>
    <x v="1024"/>
    <x v="1025"/>
    <x v="1024"/>
    <x v="1022"/>
    <x v="1026"/>
    <x v="1024"/>
    <n v="49372.800000000003"/>
    <s v="Cabello"/>
    <s v="Cuerpo"/>
    <x v="0"/>
  </r>
  <r>
    <x v="1029"/>
    <x v="19"/>
    <n v="3"/>
    <x v="27"/>
    <x v="0"/>
    <x v="0"/>
    <x v="0"/>
    <x v="0"/>
    <x v="1025"/>
    <x v="1026"/>
    <x v="1025"/>
    <x v="1023"/>
    <x v="1027"/>
    <x v="1025"/>
    <n v="47720.6"/>
    <s v="Maquillaje"/>
    <s v="Perfumería"/>
    <x v="0"/>
  </r>
  <r>
    <x v="1030"/>
    <x v="38"/>
    <n v="3"/>
    <x v="8"/>
    <x v="2"/>
    <x v="0"/>
    <x v="0"/>
    <x v="0"/>
    <x v="1026"/>
    <x v="1027"/>
    <x v="1026"/>
    <x v="1024"/>
    <x v="1028"/>
    <x v="1026"/>
    <n v="42683.6"/>
    <s v="Maquillaje"/>
    <s v="Cabello"/>
    <x v="0"/>
  </r>
  <r>
    <x v="1031"/>
    <x v="22"/>
    <n v="3"/>
    <x v="10"/>
    <x v="0"/>
    <x v="0"/>
    <x v="0"/>
    <x v="1"/>
    <x v="1027"/>
    <x v="1028"/>
    <x v="1027"/>
    <x v="1025"/>
    <x v="1029"/>
    <x v="1027"/>
    <n v="49712.2"/>
    <s v="Skincare"/>
    <s v="Maquillaje"/>
    <x v="0"/>
  </r>
  <r>
    <x v="1032"/>
    <x v="50"/>
    <n v="3"/>
    <x v="84"/>
    <x v="1"/>
    <x v="1"/>
    <x v="1"/>
    <x v="0"/>
    <x v="1028"/>
    <x v="1029"/>
    <x v="1028"/>
    <x v="1026"/>
    <x v="1030"/>
    <x v="1028"/>
    <n v="50203.4"/>
    <s v="Maquillaje"/>
    <s v="Skincare"/>
    <x v="1"/>
  </r>
  <r>
    <x v="1033"/>
    <x v="5"/>
    <n v="3"/>
    <x v="82"/>
    <x v="1"/>
    <x v="0"/>
    <x v="0"/>
    <x v="1"/>
    <x v="1029"/>
    <x v="1030"/>
    <x v="1029"/>
    <x v="1027"/>
    <x v="1031"/>
    <x v="1029"/>
    <n v="58421"/>
    <s v="Cuerpo"/>
    <s v="Maquillaje"/>
    <x v="1"/>
  </r>
  <r>
    <x v="1034"/>
    <x v="0"/>
    <n v="3"/>
    <x v="70"/>
    <x v="1"/>
    <x v="0"/>
    <x v="0"/>
    <x v="0"/>
    <x v="1030"/>
    <x v="1031"/>
    <x v="1030"/>
    <x v="1028"/>
    <x v="1032"/>
    <x v="1030"/>
    <n v="63198.8"/>
    <s v="Cabello"/>
    <s v="Maquillaje"/>
    <x v="1"/>
  </r>
  <r>
    <x v="1035"/>
    <x v="1"/>
    <n v="3"/>
    <x v="91"/>
    <x v="0"/>
    <x v="0"/>
    <x v="0"/>
    <x v="1"/>
    <x v="1031"/>
    <x v="1032"/>
    <x v="1031"/>
    <x v="1029"/>
    <x v="1033"/>
    <x v="1031"/>
    <n v="58342.2"/>
    <s v="Cabello"/>
    <s v="Maquillaje"/>
    <x v="1"/>
  </r>
  <r>
    <x v="1036"/>
    <x v="44"/>
    <n v="3"/>
    <x v="67"/>
    <x v="1"/>
    <x v="1"/>
    <x v="1"/>
    <x v="0"/>
    <x v="1032"/>
    <x v="1033"/>
    <x v="1032"/>
    <x v="1030"/>
    <x v="1034"/>
    <x v="1032"/>
    <n v="52040"/>
    <s v="Maquillaje"/>
    <s v="Perfumería"/>
    <x v="1"/>
  </r>
  <r>
    <x v="1037"/>
    <x v="50"/>
    <n v="3"/>
    <x v="90"/>
    <x v="1"/>
    <x v="1"/>
    <x v="1"/>
    <x v="0"/>
    <x v="1033"/>
    <x v="1034"/>
    <x v="1033"/>
    <x v="1031"/>
    <x v="1035"/>
    <x v="1033"/>
    <n v="45847"/>
    <s v="Maquillaje"/>
    <s v="Cuerpo"/>
    <x v="0"/>
  </r>
  <r>
    <x v="1038"/>
    <x v="0"/>
    <n v="3"/>
    <x v="69"/>
    <x v="0"/>
    <x v="0"/>
    <x v="0"/>
    <x v="1"/>
    <x v="1034"/>
    <x v="1035"/>
    <x v="1034"/>
    <x v="1032"/>
    <x v="1036"/>
    <x v="1034"/>
    <n v="71712"/>
    <s v="Cuerpo"/>
    <s v="Skincare"/>
    <x v="1"/>
  </r>
  <r>
    <x v="1039"/>
    <x v="32"/>
    <n v="3"/>
    <x v="56"/>
    <x v="1"/>
    <x v="1"/>
    <x v="1"/>
    <x v="1"/>
    <x v="1035"/>
    <x v="1036"/>
    <x v="1035"/>
    <x v="1033"/>
    <x v="1037"/>
    <x v="1035"/>
    <n v="21205.599999999999"/>
    <s v="Cuerpo"/>
    <s v="Perfumería"/>
    <x v="0"/>
  </r>
  <r>
    <x v="1040"/>
    <x v="10"/>
    <n v="3"/>
    <x v="9"/>
    <x v="1"/>
    <x v="0"/>
    <x v="0"/>
    <x v="1"/>
    <x v="1036"/>
    <x v="1037"/>
    <x v="1036"/>
    <x v="1034"/>
    <x v="1038"/>
    <x v="1036"/>
    <n v="57878.6"/>
    <s v="Cabello"/>
    <s v="Maquillaje"/>
    <x v="1"/>
  </r>
  <r>
    <x v="1041"/>
    <x v="42"/>
    <n v="3"/>
    <x v="79"/>
    <x v="2"/>
    <x v="1"/>
    <x v="1"/>
    <x v="0"/>
    <x v="1037"/>
    <x v="1038"/>
    <x v="1037"/>
    <x v="1035"/>
    <x v="1039"/>
    <x v="1037"/>
    <n v="45472"/>
    <s v="Cabello"/>
    <s v="Perfumería"/>
    <x v="0"/>
  </r>
  <r>
    <x v="1042"/>
    <x v="50"/>
    <n v="3"/>
    <x v="71"/>
    <x v="2"/>
    <x v="0"/>
    <x v="0"/>
    <x v="0"/>
    <x v="1038"/>
    <x v="1039"/>
    <x v="1038"/>
    <x v="1036"/>
    <x v="1040"/>
    <x v="1038"/>
    <n v="46973.8"/>
    <s v="Maquillaje"/>
    <s v="Cuerpo"/>
    <x v="0"/>
  </r>
  <r>
    <x v="1043"/>
    <x v="27"/>
    <n v="3"/>
    <x v="1"/>
    <x v="2"/>
    <x v="1"/>
    <x v="1"/>
    <x v="1"/>
    <x v="1039"/>
    <x v="1040"/>
    <x v="1039"/>
    <x v="1037"/>
    <x v="1041"/>
    <x v="1039"/>
    <n v="69268.399999999994"/>
    <s v="Skincare"/>
    <s v="Perfumería"/>
    <x v="1"/>
  </r>
  <r>
    <x v="1044"/>
    <x v="38"/>
    <n v="3"/>
    <x v="69"/>
    <x v="1"/>
    <x v="0"/>
    <x v="0"/>
    <x v="1"/>
    <x v="1040"/>
    <x v="1041"/>
    <x v="1040"/>
    <x v="1038"/>
    <x v="1042"/>
    <x v="1040"/>
    <n v="42077.8"/>
    <s v="Cuerpo"/>
    <s v="Cabello"/>
    <x v="0"/>
  </r>
  <r>
    <x v="1045"/>
    <x v="6"/>
    <n v="3"/>
    <x v="85"/>
    <x v="2"/>
    <x v="0"/>
    <x v="0"/>
    <x v="0"/>
    <x v="1041"/>
    <x v="1042"/>
    <x v="580"/>
    <x v="1039"/>
    <x v="1043"/>
    <x v="1041"/>
    <n v="41458.199999999997"/>
    <s v="Cabello"/>
    <s v="Perfumería"/>
    <x v="0"/>
  </r>
  <r>
    <x v="1046"/>
    <x v="18"/>
    <n v="3"/>
    <x v="1"/>
    <x v="1"/>
    <x v="0"/>
    <x v="0"/>
    <x v="1"/>
    <x v="1042"/>
    <x v="1043"/>
    <x v="1041"/>
    <x v="1040"/>
    <x v="1044"/>
    <x v="1042"/>
    <n v="51803.4"/>
    <s v="Maquillaje"/>
    <s v="Cuerpo"/>
    <x v="1"/>
  </r>
  <r>
    <x v="1047"/>
    <x v="6"/>
    <n v="3"/>
    <x v="92"/>
    <x v="2"/>
    <x v="1"/>
    <x v="1"/>
    <x v="0"/>
    <x v="1043"/>
    <x v="1044"/>
    <x v="1042"/>
    <x v="1041"/>
    <x v="1045"/>
    <x v="1043"/>
    <n v="69663.600000000006"/>
    <s v="Cabello"/>
    <s v="Perfumería"/>
    <x v="1"/>
  </r>
  <r>
    <x v="1048"/>
    <x v="23"/>
    <n v="3"/>
    <x v="56"/>
    <x v="0"/>
    <x v="1"/>
    <x v="1"/>
    <x v="1"/>
    <x v="1044"/>
    <x v="1045"/>
    <x v="1043"/>
    <x v="1042"/>
    <x v="1046"/>
    <x v="1044"/>
    <n v="39388.400000000001"/>
    <s v="Skincare"/>
    <s v="Cabello"/>
    <x v="0"/>
  </r>
  <r>
    <x v="1049"/>
    <x v="28"/>
    <n v="3"/>
    <x v="47"/>
    <x v="2"/>
    <x v="0"/>
    <x v="0"/>
    <x v="0"/>
    <x v="1045"/>
    <x v="1046"/>
    <x v="1044"/>
    <x v="1043"/>
    <x v="1047"/>
    <x v="1045"/>
    <n v="58901.4"/>
    <s v="Cuerpo"/>
    <s v="Maquillaje"/>
    <x v="1"/>
  </r>
  <r>
    <x v="1050"/>
    <x v="25"/>
    <n v="3"/>
    <x v="18"/>
    <x v="0"/>
    <x v="1"/>
    <x v="1"/>
    <x v="1"/>
    <x v="1046"/>
    <x v="1047"/>
    <x v="1045"/>
    <x v="1044"/>
    <x v="1048"/>
    <x v="1046"/>
    <n v="33281.599999999999"/>
    <s v="Cuerpo"/>
    <s v="Perfumería"/>
    <x v="0"/>
  </r>
  <r>
    <x v="1051"/>
    <x v="49"/>
    <n v="3"/>
    <x v="85"/>
    <x v="2"/>
    <x v="1"/>
    <x v="1"/>
    <x v="0"/>
    <x v="1047"/>
    <x v="1048"/>
    <x v="1046"/>
    <x v="1045"/>
    <x v="1049"/>
    <x v="1047"/>
    <n v="62715.6"/>
    <s v="Cabello"/>
    <s v="Maquillaje"/>
    <x v="1"/>
  </r>
  <r>
    <x v="1052"/>
    <x v="23"/>
    <n v="3"/>
    <x v="34"/>
    <x v="0"/>
    <x v="0"/>
    <x v="0"/>
    <x v="1"/>
    <x v="1048"/>
    <x v="1049"/>
    <x v="1047"/>
    <x v="1046"/>
    <x v="1050"/>
    <x v="1048"/>
    <n v="49087.6"/>
    <s v="Maquillaje"/>
    <s v="Skincare"/>
    <x v="0"/>
  </r>
  <r>
    <x v="1053"/>
    <x v="32"/>
    <n v="3"/>
    <x v="3"/>
    <x v="1"/>
    <x v="0"/>
    <x v="0"/>
    <x v="0"/>
    <x v="1049"/>
    <x v="1050"/>
    <x v="1048"/>
    <x v="1047"/>
    <x v="1051"/>
    <x v="1049"/>
    <n v="42147.6"/>
    <s v="Cuerpo"/>
    <s v="Perfumería"/>
    <x v="0"/>
  </r>
  <r>
    <x v="1054"/>
    <x v="27"/>
    <n v="3"/>
    <x v="23"/>
    <x v="2"/>
    <x v="0"/>
    <x v="0"/>
    <x v="1"/>
    <x v="1050"/>
    <x v="1051"/>
    <x v="1049"/>
    <x v="1048"/>
    <x v="1052"/>
    <x v="1050"/>
    <n v="54699.6"/>
    <s v="Cuerpo"/>
    <s v="Maquillaje"/>
    <x v="1"/>
  </r>
  <r>
    <x v="1055"/>
    <x v="27"/>
    <n v="3"/>
    <x v="40"/>
    <x v="1"/>
    <x v="0"/>
    <x v="0"/>
    <x v="0"/>
    <x v="1051"/>
    <x v="1052"/>
    <x v="1050"/>
    <x v="1049"/>
    <x v="1053"/>
    <x v="1051"/>
    <n v="48193"/>
    <s v="Perfumería"/>
    <s v="Maquillaje"/>
    <x v="0"/>
  </r>
  <r>
    <x v="1056"/>
    <x v="28"/>
    <n v="3"/>
    <x v="82"/>
    <x v="1"/>
    <x v="0"/>
    <x v="0"/>
    <x v="1"/>
    <x v="1052"/>
    <x v="1053"/>
    <x v="1051"/>
    <x v="1050"/>
    <x v="1054"/>
    <x v="1052"/>
    <n v="56270.8"/>
    <s v="Cabello"/>
    <s v="Maquillaje"/>
    <x v="1"/>
  </r>
  <r>
    <x v="1057"/>
    <x v="27"/>
    <n v="3"/>
    <x v="23"/>
    <x v="3"/>
    <x v="1"/>
    <x v="1"/>
    <x v="0"/>
    <x v="1053"/>
    <x v="1054"/>
    <x v="1052"/>
    <x v="1051"/>
    <x v="1055"/>
    <x v="1053"/>
    <n v="34303.4"/>
    <s v="Perfumería"/>
    <s v="Cabello"/>
    <x v="0"/>
  </r>
  <r>
    <x v="1058"/>
    <x v="16"/>
    <n v="3"/>
    <x v="32"/>
    <x v="1"/>
    <x v="1"/>
    <x v="1"/>
    <x v="1"/>
    <x v="1054"/>
    <x v="1055"/>
    <x v="1053"/>
    <x v="1052"/>
    <x v="1056"/>
    <x v="1054"/>
    <n v="56919.8"/>
    <s v="Cuerpo"/>
    <s v="Cabello"/>
    <x v="1"/>
  </r>
  <r>
    <x v="1059"/>
    <x v="34"/>
    <n v="3"/>
    <x v="68"/>
    <x v="2"/>
    <x v="1"/>
    <x v="1"/>
    <x v="0"/>
    <x v="351"/>
    <x v="1056"/>
    <x v="1054"/>
    <x v="1053"/>
    <x v="1057"/>
    <x v="1055"/>
    <n v="68700"/>
    <s v="Perfumería"/>
    <s v="Cabello"/>
    <x v="1"/>
  </r>
  <r>
    <x v="1060"/>
    <x v="20"/>
    <n v="3"/>
    <x v="10"/>
    <x v="3"/>
    <x v="1"/>
    <x v="1"/>
    <x v="1"/>
    <x v="1055"/>
    <x v="1057"/>
    <x v="1055"/>
    <x v="1054"/>
    <x v="1058"/>
    <x v="1056"/>
    <n v="55954.6"/>
    <s v="Skincare"/>
    <s v="Maquillaje"/>
    <x v="1"/>
  </r>
  <r>
    <x v="1061"/>
    <x v="25"/>
    <n v="3"/>
    <x v="15"/>
    <x v="1"/>
    <x v="1"/>
    <x v="1"/>
    <x v="1"/>
    <x v="1056"/>
    <x v="1058"/>
    <x v="1056"/>
    <x v="1055"/>
    <x v="1059"/>
    <x v="1057"/>
    <n v="71200.800000000003"/>
    <s v="Cabello"/>
    <s v="Maquillaje"/>
    <x v="1"/>
  </r>
  <r>
    <x v="1062"/>
    <x v="37"/>
    <n v="3"/>
    <x v="56"/>
    <x v="0"/>
    <x v="0"/>
    <x v="0"/>
    <x v="1"/>
    <x v="1057"/>
    <x v="1059"/>
    <x v="1057"/>
    <x v="1056"/>
    <x v="1060"/>
    <x v="1058"/>
    <n v="47944.6"/>
    <s v="Maquillaje"/>
    <s v="Cuerpo"/>
    <x v="0"/>
  </r>
  <r>
    <x v="1063"/>
    <x v="43"/>
    <n v="3"/>
    <x v="43"/>
    <x v="2"/>
    <x v="0"/>
    <x v="0"/>
    <x v="1"/>
    <x v="1058"/>
    <x v="1060"/>
    <x v="1058"/>
    <x v="1057"/>
    <x v="1061"/>
    <x v="1059"/>
    <n v="32876"/>
    <s v="Perfumería"/>
    <s v="Maquillaje"/>
    <x v="0"/>
  </r>
  <r>
    <x v="1064"/>
    <x v="50"/>
    <n v="3"/>
    <x v="39"/>
    <x v="1"/>
    <x v="0"/>
    <x v="0"/>
    <x v="1"/>
    <x v="1059"/>
    <x v="1061"/>
    <x v="1059"/>
    <x v="1058"/>
    <x v="1062"/>
    <x v="1060"/>
    <n v="44546.8"/>
    <s v="Maquillaje"/>
    <s v="Skincare"/>
    <x v="0"/>
  </r>
  <r>
    <x v="1065"/>
    <x v="21"/>
    <n v="3"/>
    <x v="10"/>
    <x v="1"/>
    <x v="0"/>
    <x v="0"/>
    <x v="1"/>
    <x v="1060"/>
    <x v="1062"/>
    <x v="1060"/>
    <x v="1059"/>
    <x v="1063"/>
    <x v="1061"/>
    <n v="49237.599999999999"/>
    <s v="Perfumería"/>
    <s v="Cabello"/>
    <x v="0"/>
  </r>
  <r>
    <x v="1066"/>
    <x v="1"/>
    <n v="3"/>
    <x v="83"/>
    <x v="1"/>
    <x v="0"/>
    <x v="0"/>
    <x v="1"/>
    <x v="1061"/>
    <x v="1063"/>
    <x v="1061"/>
    <x v="1060"/>
    <x v="1064"/>
    <x v="1062"/>
    <n v="59599.199999999997"/>
    <s v="Cabello"/>
    <s v="Perfumería"/>
    <x v="1"/>
  </r>
  <r>
    <x v="1067"/>
    <x v="24"/>
    <n v="3"/>
    <x v="68"/>
    <x v="0"/>
    <x v="1"/>
    <x v="1"/>
    <x v="1"/>
    <x v="1062"/>
    <x v="1064"/>
    <x v="1062"/>
    <x v="1061"/>
    <x v="1065"/>
    <x v="1063"/>
    <n v="72492.600000000006"/>
    <s v="Skincare"/>
    <s v="Maquillaje"/>
    <x v="1"/>
  </r>
  <r>
    <x v="1068"/>
    <x v="6"/>
    <n v="3"/>
    <x v="5"/>
    <x v="3"/>
    <x v="1"/>
    <x v="1"/>
    <x v="0"/>
    <x v="1063"/>
    <x v="1065"/>
    <x v="1063"/>
    <x v="1062"/>
    <x v="1066"/>
    <x v="1064"/>
    <n v="47850"/>
    <s v="Skincare"/>
    <s v="Cabello"/>
    <x v="0"/>
  </r>
  <r>
    <x v="1069"/>
    <x v="3"/>
    <n v="3"/>
    <x v="63"/>
    <x v="1"/>
    <x v="1"/>
    <x v="1"/>
    <x v="0"/>
    <x v="1064"/>
    <x v="1066"/>
    <x v="1064"/>
    <x v="1063"/>
    <x v="1067"/>
    <x v="1065"/>
    <n v="28191"/>
    <s v="Perfumería"/>
    <s v="Cabello"/>
    <x v="0"/>
  </r>
  <r>
    <x v="1070"/>
    <x v="42"/>
    <n v="3"/>
    <x v="47"/>
    <x v="2"/>
    <x v="1"/>
    <x v="1"/>
    <x v="0"/>
    <x v="1065"/>
    <x v="1067"/>
    <x v="1065"/>
    <x v="1064"/>
    <x v="1068"/>
    <x v="1066"/>
    <n v="41101.4"/>
    <s v="Cabello"/>
    <s v="Cuerpo"/>
    <x v="0"/>
  </r>
  <r>
    <x v="1071"/>
    <x v="48"/>
    <n v="3"/>
    <x v="84"/>
    <x v="1"/>
    <x v="0"/>
    <x v="0"/>
    <x v="0"/>
    <x v="1066"/>
    <x v="1068"/>
    <x v="1066"/>
    <x v="1065"/>
    <x v="1069"/>
    <x v="1067"/>
    <n v="46961.8"/>
    <s v="Cabello"/>
    <s v="Maquillaje"/>
    <x v="0"/>
  </r>
  <r>
    <x v="1072"/>
    <x v="19"/>
    <n v="3"/>
    <x v="65"/>
    <x v="1"/>
    <x v="1"/>
    <x v="1"/>
    <x v="0"/>
    <x v="1067"/>
    <x v="1069"/>
    <x v="1067"/>
    <x v="1066"/>
    <x v="1070"/>
    <x v="1068"/>
    <n v="58467.199999999997"/>
    <s v="Cabello"/>
    <s v="Perfumería"/>
    <x v="1"/>
  </r>
  <r>
    <x v="1073"/>
    <x v="29"/>
    <n v="3"/>
    <x v="33"/>
    <x v="3"/>
    <x v="1"/>
    <x v="1"/>
    <x v="1"/>
    <x v="1068"/>
    <x v="1070"/>
    <x v="1068"/>
    <x v="1067"/>
    <x v="1071"/>
    <x v="1069"/>
    <n v="46633.4"/>
    <s v="Perfumería"/>
    <s v="Cuerpo"/>
    <x v="0"/>
  </r>
  <r>
    <x v="1074"/>
    <x v="13"/>
    <n v="3"/>
    <x v="54"/>
    <x v="3"/>
    <x v="0"/>
    <x v="0"/>
    <x v="1"/>
    <x v="1069"/>
    <x v="1071"/>
    <x v="1069"/>
    <x v="1068"/>
    <x v="1072"/>
    <x v="1070"/>
    <n v="28158.400000000001"/>
    <s v="Maquillaje"/>
    <s v="Cuerpo"/>
    <x v="0"/>
  </r>
  <r>
    <x v="1075"/>
    <x v="42"/>
    <n v="3"/>
    <x v="34"/>
    <x v="1"/>
    <x v="1"/>
    <x v="1"/>
    <x v="1"/>
    <x v="1070"/>
    <x v="1072"/>
    <x v="1070"/>
    <x v="1069"/>
    <x v="1073"/>
    <x v="249"/>
    <n v="66373.399999999994"/>
    <s v="Maquillaje"/>
    <s v="Cabello"/>
    <x v="1"/>
  </r>
  <r>
    <x v="1076"/>
    <x v="45"/>
    <n v="3"/>
    <x v="64"/>
    <x v="2"/>
    <x v="0"/>
    <x v="0"/>
    <x v="0"/>
    <x v="1071"/>
    <x v="1073"/>
    <x v="1071"/>
    <x v="1070"/>
    <x v="1074"/>
    <x v="1071"/>
    <n v="54413.2"/>
    <s v="Maquillaje"/>
    <s v="Skincare"/>
    <x v="1"/>
  </r>
  <r>
    <x v="1077"/>
    <x v="46"/>
    <n v="3"/>
    <x v="69"/>
    <x v="2"/>
    <x v="0"/>
    <x v="0"/>
    <x v="0"/>
    <x v="1072"/>
    <x v="1074"/>
    <x v="1072"/>
    <x v="1071"/>
    <x v="1075"/>
    <x v="1072"/>
    <n v="28797.8"/>
    <s v="Perfumería"/>
    <s v="Cuerpo"/>
    <x v="0"/>
  </r>
  <r>
    <x v="1078"/>
    <x v="12"/>
    <n v="3"/>
    <x v="31"/>
    <x v="2"/>
    <x v="0"/>
    <x v="0"/>
    <x v="0"/>
    <x v="1073"/>
    <x v="1075"/>
    <x v="1073"/>
    <x v="1072"/>
    <x v="1076"/>
    <x v="1073"/>
    <n v="38926.6"/>
    <s v="Cabello"/>
    <s v="Maquillaje"/>
    <x v="0"/>
  </r>
  <r>
    <x v="1079"/>
    <x v="2"/>
    <n v="3"/>
    <x v="27"/>
    <x v="3"/>
    <x v="0"/>
    <x v="0"/>
    <x v="0"/>
    <x v="1074"/>
    <x v="1076"/>
    <x v="1074"/>
    <x v="1073"/>
    <x v="1077"/>
    <x v="1074"/>
    <n v="22672.2"/>
    <s v="Cabello"/>
    <s v="Perfumería"/>
    <x v="0"/>
  </r>
  <r>
    <x v="1080"/>
    <x v="38"/>
    <n v="3"/>
    <x v="94"/>
    <x v="0"/>
    <x v="0"/>
    <x v="0"/>
    <x v="0"/>
    <x v="1075"/>
    <x v="1077"/>
    <x v="1075"/>
    <x v="1074"/>
    <x v="1078"/>
    <x v="1075"/>
    <n v="40373.4"/>
    <s v="Cabello"/>
    <s v="Cuerpo"/>
    <x v="0"/>
  </r>
  <r>
    <x v="1081"/>
    <x v="24"/>
    <n v="3"/>
    <x v="81"/>
    <x v="2"/>
    <x v="1"/>
    <x v="1"/>
    <x v="1"/>
    <x v="1076"/>
    <x v="1078"/>
    <x v="1076"/>
    <x v="1075"/>
    <x v="1079"/>
    <x v="1076"/>
    <n v="48104.4"/>
    <s v="Cabello"/>
    <s v="Maquillaje"/>
    <x v="0"/>
  </r>
  <r>
    <x v="1082"/>
    <x v="40"/>
    <n v="3"/>
    <x v="4"/>
    <x v="3"/>
    <x v="1"/>
    <x v="1"/>
    <x v="0"/>
    <x v="1077"/>
    <x v="1079"/>
    <x v="1077"/>
    <x v="1076"/>
    <x v="1080"/>
    <x v="1077"/>
    <n v="43522.6"/>
    <s v="Perfumería"/>
    <s v="Maquillaje"/>
    <x v="0"/>
  </r>
  <r>
    <x v="1083"/>
    <x v="9"/>
    <n v="3"/>
    <x v="4"/>
    <x v="1"/>
    <x v="1"/>
    <x v="1"/>
    <x v="1"/>
    <x v="1078"/>
    <x v="1080"/>
    <x v="1078"/>
    <x v="1077"/>
    <x v="1081"/>
    <x v="1078"/>
    <n v="38763.800000000003"/>
    <s v="Cabello"/>
    <s v="Maquillaje"/>
    <x v="0"/>
  </r>
  <r>
    <x v="1084"/>
    <x v="43"/>
    <n v="3"/>
    <x v="41"/>
    <x v="2"/>
    <x v="1"/>
    <x v="1"/>
    <x v="1"/>
    <x v="1079"/>
    <x v="1081"/>
    <x v="1079"/>
    <x v="1078"/>
    <x v="1082"/>
    <x v="1079"/>
    <n v="40689"/>
    <s v="Skincare"/>
    <s v="Maquillaje"/>
    <x v="0"/>
  </r>
  <r>
    <x v="1085"/>
    <x v="18"/>
    <n v="3"/>
    <x v="92"/>
    <x v="0"/>
    <x v="0"/>
    <x v="0"/>
    <x v="1"/>
    <x v="1080"/>
    <x v="1082"/>
    <x v="1080"/>
    <x v="1079"/>
    <x v="1083"/>
    <x v="1080"/>
    <n v="46165"/>
    <s v="Maquillaje"/>
    <s v="Skincare"/>
    <x v="0"/>
  </r>
  <r>
    <x v="1086"/>
    <x v="19"/>
    <n v="3"/>
    <x v="30"/>
    <x v="2"/>
    <x v="0"/>
    <x v="0"/>
    <x v="0"/>
    <x v="1081"/>
    <x v="1083"/>
    <x v="1081"/>
    <x v="1080"/>
    <x v="1084"/>
    <x v="1081"/>
    <n v="28616.6"/>
    <s v="Perfumería"/>
    <s v="Maquillaje"/>
    <x v="0"/>
  </r>
  <r>
    <x v="1087"/>
    <x v="48"/>
    <n v="3"/>
    <x v="94"/>
    <x v="1"/>
    <x v="1"/>
    <x v="1"/>
    <x v="1"/>
    <x v="1082"/>
    <x v="1084"/>
    <x v="1082"/>
    <x v="373"/>
    <x v="1085"/>
    <x v="1082"/>
    <n v="42934.400000000001"/>
    <s v="Cuerpo"/>
    <s v="Maquillaje"/>
    <x v="0"/>
  </r>
  <r>
    <x v="1088"/>
    <x v="9"/>
    <n v="3"/>
    <x v="60"/>
    <x v="1"/>
    <x v="0"/>
    <x v="0"/>
    <x v="0"/>
    <x v="561"/>
    <x v="1085"/>
    <x v="1083"/>
    <x v="1081"/>
    <x v="1086"/>
    <x v="1083"/>
    <n v="35145.599999999999"/>
    <s v="Skincare"/>
    <s v="Cuerpo"/>
    <x v="0"/>
  </r>
  <r>
    <x v="1089"/>
    <x v="30"/>
    <n v="3"/>
    <x v="10"/>
    <x v="1"/>
    <x v="1"/>
    <x v="1"/>
    <x v="0"/>
    <x v="1083"/>
    <x v="1086"/>
    <x v="1084"/>
    <x v="1082"/>
    <x v="1087"/>
    <x v="1084"/>
    <n v="60650.400000000001"/>
    <s v="Maquillaje"/>
    <s v="Cuerpo"/>
    <x v="1"/>
  </r>
  <r>
    <x v="1090"/>
    <x v="48"/>
    <n v="3"/>
    <x v="90"/>
    <x v="0"/>
    <x v="0"/>
    <x v="0"/>
    <x v="0"/>
    <x v="1084"/>
    <x v="1087"/>
    <x v="1085"/>
    <x v="1083"/>
    <x v="1088"/>
    <x v="1085"/>
    <n v="33432.6"/>
    <s v="Cabello"/>
    <s v="Maquillaje"/>
    <x v="0"/>
  </r>
  <r>
    <x v="1091"/>
    <x v="9"/>
    <n v="3"/>
    <x v="53"/>
    <x v="1"/>
    <x v="0"/>
    <x v="0"/>
    <x v="0"/>
    <x v="1085"/>
    <x v="1088"/>
    <x v="1086"/>
    <x v="1084"/>
    <x v="1089"/>
    <x v="1086"/>
    <n v="66761.8"/>
    <s v="Perfumería"/>
    <s v="Cabello"/>
    <x v="1"/>
  </r>
  <r>
    <x v="1092"/>
    <x v="15"/>
    <n v="3"/>
    <x v="57"/>
    <x v="1"/>
    <x v="1"/>
    <x v="1"/>
    <x v="0"/>
    <x v="1086"/>
    <x v="1089"/>
    <x v="1087"/>
    <x v="1085"/>
    <x v="1090"/>
    <x v="1087"/>
    <n v="48975.4"/>
    <s v="Maquillaje"/>
    <s v="Perfumería"/>
    <x v="0"/>
  </r>
  <r>
    <x v="1093"/>
    <x v="10"/>
    <n v="3"/>
    <x v="12"/>
    <x v="1"/>
    <x v="0"/>
    <x v="0"/>
    <x v="0"/>
    <x v="1087"/>
    <x v="1090"/>
    <x v="1088"/>
    <x v="1086"/>
    <x v="1091"/>
    <x v="1088"/>
    <n v="44815.4"/>
    <s v="Cabello"/>
    <s v="Maquillaje"/>
    <x v="0"/>
  </r>
  <r>
    <x v="1094"/>
    <x v="48"/>
    <n v="3"/>
    <x v="62"/>
    <x v="1"/>
    <x v="0"/>
    <x v="0"/>
    <x v="0"/>
    <x v="1088"/>
    <x v="1091"/>
    <x v="1089"/>
    <x v="1087"/>
    <x v="1092"/>
    <x v="1089"/>
    <n v="70800.600000000006"/>
    <s v="Skincare"/>
    <s v="Perfumería"/>
    <x v="1"/>
  </r>
  <r>
    <x v="1095"/>
    <x v="20"/>
    <n v="3"/>
    <x v="68"/>
    <x v="2"/>
    <x v="0"/>
    <x v="0"/>
    <x v="1"/>
    <x v="1089"/>
    <x v="1092"/>
    <x v="1090"/>
    <x v="1088"/>
    <x v="1093"/>
    <x v="1090"/>
    <n v="41257.800000000003"/>
    <s v="Perfumería"/>
    <s v="Cabello"/>
    <x v="0"/>
  </r>
  <r>
    <x v="1096"/>
    <x v="42"/>
    <n v="3"/>
    <x v="32"/>
    <x v="0"/>
    <x v="1"/>
    <x v="1"/>
    <x v="1"/>
    <x v="1090"/>
    <x v="1093"/>
    <x v="442"/>
    <x v="1089"/>
    <x v="1094"/>
    <x v="1091"/>
    <n v="74135.600000000006"/>
    <s v="Cuerpo"/>
    <s v="Perfumería"/>
    <x v="1"/>
  </r>
  <r>
    <x v="1097"/>
    <x v="21"/>
    <n v="3"/>
    <x v="30"/>
    <x v="3"/>
    <x v="1"/>
    <x v="1"/>
    <x v="1"/>
    <x v="1091"/>
    <x v="1094"/>
    <x v="1091"/>
    <x v="1090"/>
    <x v="1095"/>
    <x v="1092"/>
    <n v="68299.600000000006"/>
    <s v="Perfumería"/>
    <s v="Cuerpo"/>
    <x v="1"/>
  </r>
  <r>
    <x v="1098"/>
    <x v="15"/>
    <n v="3"/>
    <x v="70"/>
    <x v="3"/>
    <x v="0"/>
    <x v="0"/>
    <x v="1"/>
    <x v="1092"/>
    <x v="1095"/>
    <x v="1092"/>
    <x v="1091"/>
    <x v="1096"/>
    <x v="1093"/>
    <n v="63225.4"/>
    <s v="Skincare"/>
    <s v="Perfumería"/>
    <x v="1"/>
  </r>
  <r>
    <x v="1099"/>
    <x v="41"/>
    <n v="3"/>
    <x v="78"/>
    <x v="3"/>
    <x v="0"/>
    <x v="0"/>
    <x v="0"/>
    <x v="1093"/>
    <x v="1096"/>
    <x v="1093"/>
    <x v="1092"/>
    <x v="1097"/>
    <x v="1094"/>
    <n v="35763.599999999999"/>
    <s v="Perfumería"/>
    <s v="Cuerpo"/>
    <x v="0"/>
  </r>
  <r>
    <x v="1100"/>
    <x v="9"/>
    <n v="3"/>
    <x v="94"/>
    <x v="1"/>
    <x v="0"/>
    <x v="0"/>
    <x v="1"/>
    <x v="1094"/>
    <x v="1097"/>
    <x v="1094"/>
    <x v="1093"/>
    <x v="1098"/>
    <x v="1095"/>
    <n v="49263.6"/>
    <s v="Perfumería"/>
    <s v="Skincare"/>
    <x v="0"/>
  </r>
  <r>
    <x v="1101"/>
    <x v="5"/>
    <n v="3"/>
    <x v="19"/>
    <x v="0"/>
    <x v="0"/>
    <x v="0"/>
    <x v="0"/>
    <x v="1095"/>
    <x v="1098"/>
    <x v="1095"/>
    <x v="1094"/>
    <x v="1099"/>
    <x v="1096"/>
    <n v="61567.199999999997"/>
    <s v="Perfumería"/>
    <s v="Cabello"/>
    <x v="1"/>
  </r>
  <r>
    <x v="1102"/>
    <x v="24"/>
    <n v="3"/>
    <x v="11"/>
    <x v="0"/>
    <x v="1"/>
    <x v="1"/>
    <x v="0"/>
    <x v="1096"/>
    <x v="1099"/>
    <x v="1096"/>
    <x v="1095"/>
    <x v="1100"/>
    <x v="1097"/>
    <n v="40993"/>
    <s v="Skincare"/>
    <s v="Cabello"/>
    <x v="0"/>
  </r>
  <r>
    <x v="1103"/>
    <x v="37"/>
    <n v="3"/>
    <x v="34"/>
    <x v="1"/>
    <x v="1"/>
    <x v="1"/>
    <x v="0"/>
    <x v="1097"/>
    <x v="225"/>
    <x v="1097"/>
    <x v="1096"/>
    <x v="1101"/>
    <x v="1098"/>
    <n v="61848.4"/>
    <s v="Skincare"/>
    <s v="Perfumería"/>
    <x v="1"/>
  </r>
  <r>
    <x v="1104"/>
    <x v="28"/>
    <n v="3"/>
    <x v="73"/>
    <x v="2"/>
    <x v="1"/>
    <x v="1"/>
    <x v="1"/>
    <x v="1098"/>
    <x v="1100"/>
    <x v="1098"/>
    <x v="1097"/>
    <x v="1102"/>
    <x v="1099"/>
    <n v="53745.2"/>
    <s v="Cabello"/>
    <s v="Skincare"/>
    <x v="1"/>
  </r>
  <r>
    <x v="1105"/>
    <x v="31"/>
    <n v="3"/>
    <x v="21"/>
    <x v="0"/>
    <x v="0"/>
    <x v="0"/>
    <x v="1"/>
    <x v="1099"/>
    <x v="1101"/>
    <x v="1099"/>
    <x v="1098"/>
    <x v="1103"/>
    <x v="1100"/>
    <n v="54548.4"/>
    <s v="Cuerpo"/>
    <s v="Cabello"/>
    <x v="1"/>
  </r>
  <r>
    <x v="1106"/>
    <x v="18"/>
    <n v="3"/>
    <x v="92"/>
    <x v="1"/>
    <x v="0"/>
    <x v="0"/>
    <x v="0"/>
    <x v="1100"/>
    <x v="1102"/>
    <x v="1100"/>
    <x v="1099"/>
    <x v="1104"/>
    <x v="1101"/>
    <n v="40949.599999999999"/>
    <s v="Perfumería"/>
    <s v="Cuerpo"/>
    <x v="0"/>
  </r>
  <r>
    <x v="1107"/>
    <x v="28"/>
    <n v="3"/>
    <x v="6"/>
    <x v="2"/>
    <x v="0"/>
    <x v="0"/>
    <x v="0"/>
    <x v="1101"/>
    <x v="1103"/>
    <x v="1101"/>
    <x v="1100"/>
    <x v="1105"/>
    <x v="1102"/>
    <n v="74306.600000000006"/>
    <s v="Maquillaje"/>
    <s v="Perfumería"/>
    <x v="1"/>
  </r>
  <r>
    <x v="1108"/>
    <x v="46"/>
    <n v="3"/>
    <x v="66"/>
    <x v="1"/>
    <x v="0"/>
    <x v="0"/>
    <x v="0"/>
    <x v="1102"/>
    <x v="1104"/>
    <x v="1102"/>
    <x v="1101"/>
    <x v="1106"/>
    <x v="1103"/>
    <n v="50641.599999999999"/>
    <s v="Perfumería"/>
    <s v="Maquillaje"/>
    <x v="1"/>
  </r>
  <r>
    <x v="1109"/>
    <x v="40"/>
    <n v="3"/>
    <x v="70"/>
    <x v="2"/>
    <x v="1"/>
    <x v="1"/>
    <x v="1"/>
    <x v="1103"/>
    <x v="1105"/>
    <x v="1103"/>
    <x v="1102"/>
    <x v="1107"/>
    <x v="1104"/>
    <n v="33038.6"/>
    <s v="Cuerpo"/>
    <s v="Skincare"/>
    <x v="0"/>
  </r>
  <r>
    <x v="1110"/>
    <x v="34"/>
    <n v="3"/>
    <x v="35"/>
    <x v="3"/>
    <x v="1"/>
    <x v="1"/>
    <x v="0"/>
    <x v="1104"/>
    <x v="1106"/>
    <x v="1104"/>
    <x v="1103"/>
    <x v="1108"/>
    <x v="1105"/>
    <n v="63358.6"/>
    <s v="Skincare"/>
    <s v="Maquillaje"/>
    <x v="1"/>
  </r>
  <r>
    <x v="1111"/>
    <x v="50"/>
    <n v="3"/>
    <x v="85"/>
    <x v="3"/>
    <x v="0"/>
    <x v="0"/>
    <x v="0"/>
    <x v="1105"/>
    <x v="1107"/>
    <x v="1105"/>
    <x v="1104"/>
    <x v="1109"/>
    <x v="1106"/>
    <n v="35675"/>
    <s v="Perfumería"/>
    <s v="Cabello"/>
    <x v="0"/>
  </r>
  <r>
    <x v="1112"/>
    <x v="34"/>
    <n v="3"/>
    <x v="43"/>
    <x v="1"/>
    <x v="0"/>
    <x v="0"/>
    <x v="0"/>
    <x v="1106"/>
    <x v="1108"/>
    <x v="1106"/>
    <x v="1105"/>
    <x v="1110"/>
    <x v="1107"/>
    <n v="26015.599999999999"/>
    <s v="Cuerpo"/>
    <s v="Maquillaje"/>
    <x v="0"/>
  </r>
  <r>
    <x v="1113"/>
    <x v="38"/>
    <n v="3"/>
    <x v="41"/>
    <x v="2"/>
    <x v="0"/>
    <x v="0"/>
    <x v="1"/>
    <x v="1107"/>
    <x v="1109"/>
    <x v="1107"/>
    <x v="1106"/>
    <x v="1111"/>
    <x v="1108"/>
    <n v="67465.600000000006"/>
    <s v="Maquillaje"/>
    <s v="Cabello"/>
    <x v="1"/>
  </r>
  <r>
    <x v="1114"/>
    <x v="40"/>
    <n v="3"/>
    <x v="75"/>
    <x v="1"/>
    <x v="0"/>
    <x v="0"/>
    <x v="1"/>
    <x v="637"/>
    <x v="1110"/>
    <x v="1108"/>
    <x v="1107"/>
    <x v="1112"/>
    <x v="1109"/>
    <n v="58337"/>
    <s v="Maquillaje"/>
    <s v="Perfumería"/>
    <x v="1"/>
  </r>
  <r>
    <x v="1115"/>
    <x v="30"/>
    <n v="3"/>
    <x v="35"/>
    <x v="2"/>
    <x v="1"/>
    <x v="1"/>
    <x v="0"/>
    <x v="1108"/>
    <x v="1111"/>
    <x v="1109"/>
    <x v="1108"/>
    <x v="1113"/>
    <x v="1110"/>
    <n v="56825.8"/>
    <s v="Cabello"/>
    <s v="Maquillaje"/>
    <x v="1"/>
  </r>
  <r>
    <x v="1116"/>
    <x v="2"/>
    <n v="3"/>
    <x v="47"/>
    <x v="1"/>
    <x v="1"/>
    <x v="1"/>
    <x v="1"/>
    <x v="1109"/>
    <x v="1112"/>
    <x v="1110"/>
    <x v="1109"/>
    <x v="1114"/>
    <x v="1111"/>
    <n v="44355.6"/>
    <s v="Skincare"/>
    <s v="Perfumería"/>
    <x v="0"/>
  </r>
  <r>
    <x v="1117"/>
    <x v="35"/>
    <n v="3"/>
    <x v="42"/>
    <x v="0"/>
    <x v="1"/>
    <x v="1"/>
    <x v="1"/>
    <x v="1110"/>
    <x v="1113"/>
    <x v="1111"/>
    <x v="1110"/>
    <x v="1115"/>
    <x v="1112"/>
    <n v="42898.8"/>
    <s v="Maquillaje"/>
    <s v="Skincare"/>
    <x v="0"/>
  </r>
  <r>
    <x v="1118"/>
    <x v="0"/>
    <n v="3"/>
    <x v="30"/>
    <x v="3"/>
    <x v="0"/>
    <x v="0"/>
    <x v="0"/>
    <x v="1111"/>
    <x v="1114"/>
    <x v="1112"/>
    <x v="1111"/>
    <x v="1116"/>
    <x v="1113"/>
    <n v="29570.6"/>
    <s v="Perfumería"/>
    <s v="Skincare"/>
    <x v="0"/>
  </r>
  <r>
    <x v="1119"/>
    <x v="31"/>
    <n v="3"/>
    <x v="40"/>
    <x v="0"/>
    <x v="0"/>
    <x v="0"/>
    <x v="1"/>
    <x v="1112"/>
    <x v="1115"/>
    <x v="1113"/>
    <x v="1112"/>
    <x v="1117"/>
    <x v="1114"/>
    <n v="35879.4"/>
    <s v="Perfumería"/>
    <s v="Cuerpo"/>
    <x v="0"/>
  </r>
  <r>
    <x v="1120"/>
    <x v="43"/>
    <n v="3"/>
    <x v="68"/>
    <x v="0"/>
    <x v="0"/>
    <x v="0"/>
    <x v="1"/>
    <x v="1113"/>
    <x v="1116"/>
    <x v="1114"/>
    <x v="1113"/>
    <x v="1118"/>
    <x v="1115"/>
    <n v="28106.2"/>
    <s v="Maquillaje"/>
    <s v="Perfumería"/>
    <x v="0"/>
  </r>
  <r>
    <x v="1121"/>
    <x v="3"/>
    <n v="3"/>
    <x v="6"/>
    <x v="1"/>
    <x v="1"/>
    <x v="1"/>
    <x v="1"/>
    <x v="1114"/>
    <x v="1117"/>
    <x v="1115"/>
    <x v="1114"/>
    <x v="1119"/>
    <x v="1116"/>
    <n v="60397.8"/>
    <s v="Cabello"/>
    <s v="Cuerpo"/>
    <x v="1"/>
  </r>
  <r>
    <x v="1122"/>
    <x v="8"/>
    <n v="3"/>
    <x v="11"/>
    <x v="1"/>
    <x v="1"/>
    <x v="1"/>
    <x v="1"/>
    <x v="1115"/>
    <x v="1118"/>
    <x v="1116"/>
    <x v="1115"/>
    <x v="1120"/>
    <x v="1117"/>
    <n v="57395.6"/>
    <s v="Cabello"/>
    <s v="Perfumería"/>
    <x v="1"/>
  </r>
  <r>
    <x v="1123"/>
    <x v="27"/>
    <n v="3"/>
    <x v="4"/>
    <x v="0"/>
    <x v="0"/>
    <x v="0"/>
    <x v="0"/>
    <x v="1116"/>
    <x v="1119"/>
    <x v="1117"/>
    <x v="1116"/>
    <x v="1121"/>
    <x v="1118"/>
    <n v="77034.399999999994"/>
    <s v="Cuerpo"/>
    <s v="Maquillaje"/>
    <x v="1"/>
  </r>
  <r>
    <x v="1124"/>
    <x v="22"/>
    <n v="3"/>
    <x v="79"/>
    <x v="0"/>
    <x v="1"/>
    <x v="1"/>
    <x v="1"/>
    <x v="1117"/>
    <x v="1120"/>
    <x v="1118"/>
    <x v="1117"/>
    <x v="1122"/>
    <x v="1119"/>
    <n v="41621.599999999999"/>
    <s v="Cabello"/>
    <s v="Perfumería"/>
    <x v="0"/>
  </r>
  <r>
    <x v="1125"/>
    <x v="26"/>
    <n v="3"/>
    <x v="72"/>
    <x v="1"/>
    <x v="0"/>
    <x v="0"/>
    <x v="1"/>
    <x v="1118"/>
    <x v="1121"/>
    <x v="1119"/>
    <x v="1118"/>
    <x v="1123"/>
    <x v="1120"/>
    <n v="44407.4"/>
    <s v="Skincare"/>
    <s v="Cabello"/>
    <x v="0"/>
  </r>
  <r>
    <x v="1126"/>
    <x v="37"/>
    <n v="3"/>
    <x v="86"/>
    <x v="3"/>
    <x v="0"/>
    <x v="0"/>
    <x v="0"/>
    <x v="1119"/>
    <x v="1122"/>
    <x v="1120"/>
    <x v="1119"/>
    <x v="1124"/>
    <x v="1121"/>
    <n v="55386.8"/>
    <s v="Cabello"/>
    <s v="Cuerpo"/>
    <x v="1"/>
  </r>
  <r>
    <x v="1127"/>
    <x v="12"/>
    <n v="3"/>
    <x v="25"/>
    <x v="3"/>
    <x v="0"/>
    <x v="0"/>
    <x v="0"/>
    <x v="1120"/>
    <x v="1123"/>
    <x v="1121"/>
    <x v="1120"/>
    <x v="1125"/>
    <x v="1122"/>
    <n v="50198.2"/>
    <s v="Maquillaje"/>
    <s v="Perfumería"/>
    <x v="1"/>
  </r>
  <r>
    <x v="1128"/>
    <x v="28"/>
    <n v="3"/>
    <x v="27"/>
    <x v="0"/>
    <x v="0"/>
    <x v="0"/>
    <x v="1"/>
    <x v="1121"/>
    <x v="1124"/>
    <x v="1122"/>
    <x v="1121"/>
    <x v="1126"/>
    <x v="1123"/>
    <n v="74304.600000000006"/>
    <s v="Cuerpo"/>
    <s v="Cabello"/>
    <x v="1"/>
  </r>
  <r>
    <x v="1129"/>
    <x v="16"/>
    <n v="3"/>
    <x v="49"/>
    <x v="3"/>
    <x v="1"/>
    <x v="1"/>
    <x v="0"/>
    <x v="1122"/>
    <x v="1125"/>
    <x v="1123"/>
    <x v="1122"/>
    <x v="1127"/>
    <x v="1124"/>
    <n v="31360"/>
    <s v="Perfumería"/>
    <s v="Cabello"/>
    <x v="0"/>
  </r>
  <r>
    <x v="1130"/>
    <x v="22"/>
    <n v="3"/>
    <x v="71"/>
    <x v="1"/>
    <x v="1"/>
    <x v="1"/>
    <x v="1"/>
    <x v="1123"/>
    <x v="1126"/>
    <x v="1124"/>
    <x v="1123"/>
    <x v="1128"/>
    <x v="1125"/>
    <n v="35326.199999999997"/>
    <s v="Cuerpo"/>
    <s v="Cabello"/>
    <x v="0"/>
  </r>
  <r>
    <x v="1131"/>
    <x v="16"/>
    <n v="3"/>
    <x v="71"/>
    <x v="1"/>
    <x v="0"/>
    <x v="0"/>
    <x v="0"/>
    <x v="1124"/>
    <x v="1127"/>
    <x v="1125"/>
    <x v="1124"/>
    <x v="1129"/>
    <x v="1126"/>
    <n v="54973"/>
    <s v="Cuerpo"/>
    <s v="Perfumería"/>
    <x v="1"/>
  </r>
  <r>
    <x v="1132"/>
    <x v="21"/>
    <n v="3"/>
    <x v="50"/>
    <x v="2"/>
    <x v="1"/>
    <x v="1"/>
    <x v="0"/>
    <x v="1125"/>
    <x v="1128"/>
    <x v="1126"/>
    <x v="1125"/>
    <x v="1130"/>
    <x v="1127"/>
    <n v="65995.199999999997"/>
    <s v="Maquillaje"/>
    <s v="Perfumería"/>
    <x v="1"/>
  </r>
  <r>
    <x v="1133"/>
    <x v="29"/>
    <n v="3"/>
    <x v="70"/>
    <x v="2"/>
    <x v="0"/>
    <x v="0"/>
    <x v="1"/>
    <x v="1126"/>
    <x v="1129"/>
    <x v="1127"/>
    <x v="1126"/>
    <x v="1131"/>
    <x v="1128"/>
    <n v="44693.4"/>
    <s v="Perfumería"/>
    <s v="Skincare"/>
    <x v="0"/>
  </r>
  <r>
    <x v="1134"/>
    <x v="39"/>
    <n v="3"/>
    <x v="57"/>
    <x v="0"/>
    <x v="0"/>
    <x v="0"/>
    <x v="1"/>
    <x v="1127"/>
    <x v="1130"/>
    <x v="1128"/>
    <x v="1127"/>
    <x v="1132"/>
    <x v="1129"/>
    <n v="38170.800000000003"/>
    <s v="Cuerpo"/>
    <s v="Cabello"/>
    <x v="0"/>
  </r>
  <r>
    <x v="1135"/>
    <x v="15"/>
    <n v="3"/>
    <x v="95"/>
    <x v="2"/>
    <x v="0"/>
    <x v="0"/>
    <x v="0"/>
    <x v="1128"/>
    <x v="1131"/>
    <x v="1129"/>
    <x v="1128"/>
    <x v="1133"/>
    <x v="1130"/>
    <n v="54937.8"/>
    <s v="Skincare"/>
    <s v="Maquillaje"/>
    <x v="1"/>
  </r>
  <r>
    <x v="1136"/>
    <x v="27"/>
    <n v="3"/>
    <x v="27"/>
    <x v="1"/>
    <x v="0"/>
    <x v="0"/>
    <x v="0"/>
    <x v="1129"/>
    <x v="1132"/>
    <x v="1130"/>
    <x v="1129"/>
    <x v="1134"/>
    <x v="1131"/>
    <n v="63597.4"/>
    <s v="Cabello"/>
    <s v="Perfumería"/>
    <x v="1"/>
  </r>
  <r>
    <x v="1137"/>
    <x v="13"/>
    <n v="3"/>
    <x v="85"/>
    <x v="3"/>
    <x v="1"/>
    <x v="1"/>
    <x v="1"/>
    <x v="1130"/>
    <x v="1133"/>
    <x v="1131"/>
    <x v="1130"/>
    <x v="1135"/>
    <x v="1132"/>
    <n v="58667.6"/>
    <s v="Perfumería"/>
    <s v="Skincare"/>
    <x v="1"/>
  </r>
  <r>
    <x v="1138"/>
    <x v="7"/>
    <n v="3"/>
    <x v="39"/>
    <x v="1"/>
    <x v="0"/>
    <x v="0"/>
    <x v="0"/>
    <x v="1131"/>
    <x v="1134"/>
    <x v="1132"/>
    <x v="1131"/>
    <x v="1136"/>
    <x v="1133"/>
    <n v="80194.600000000006"/>
    <s v="Perfumería"/>
    <s v="Cuerpo"/>
    <x v="1"/>
  </r>
  <r>
    <x v="1139"/>
    <x v="5"/>
    <n v="3"/>
    <x v="90"/>
    <x v="1"/>
    <x v="1"/>
    <x v="1"/>
    <x v="1"/>
    <x v="1132"/>
    <x v="1135"/>
    <x v="1133"/>
    <x v="1132"/>
    <x v="1137"/>
    <x v="1134"/>
    <n v="42268"/>
    <s v="Cuerpo"/>
    <s v="Skincare"/>
    <x v="0"/>
  </r>
  <r>
    <x v="1140"/>
    <x v="22"/>
    <n v="3"/>
    <x v="62"/>
    <x v="3"/>
    <x v="1"/>
    <x v="1"/>
    <x v="1"/>
    <x v="1133"/>
    <x v="1136"/>
    <x v="1134"/>
    <x v="1133"/>
    <x v="1138"/>
    <x v="1135"/>
    <n v="55070"/>
    <s v="Skincare"/>
    <s v="Maquillaje"/>
    <x v="1"/>
  </r>
  <r>
    <x v="1141"/>
    <x v="10"/>
    <n v="3"/>
    <x v="38"/>
    <x v="0"/>
    <x v="1"/>
    <x v="1"/>
    <x v="0"/>
    <x v="1134"/>
    <x v="1137"/>
    <x v="1135"/>
    <x v="1134"/>
    <x v="1139"/>
    <x v="1136"/>
    <n v="71145.8"/>
    <s v="Cabello"/>
    <s v="Skincare"/>
    <x v="1"/>
  </r>
  <r>
    <x v="1142"/>
    <x v="49"/>
    <n v="3"/>
    <x v="12"/>
    <x v="2"/>
    <x v="0"/>
    <x v="0"/>
    <x v="0"/>
    <x v="1135"/>
    <x v="1138"/>
    <x v="1136"/>
    <x v="1135"/>
    <x v="1140"/>
    <x v="1137"/>
    <n v="49384.6"/>
    <s v="Maquillaje"/>
    <s v="Perfumería"/>
    <x v="0"/>
  </r>
  <r>
    <x v="1143"/>
    <x v="41"/>
    <n v="3"/>
    <x v="82"/>
    <x v="3"/>
    <x v="1"/>
    <x v="1"/>
    <x v="1"/>
    <x v="1136"/>
    <x v="1139"/>
    <x v="1137"/>
    <x v="1136"/>
    <x v="1141"/>
    <x v="1138"/>
    <n v="61844.2"/>
    <s v="Perfumería"/>
    <s v="Cabello"/>
    <x v="1"/>
  </r>
  <r>
    <x v="1144"/>
    <x v="19"/>
    <n v="3"/>
    <x v="13"/>
    <x v="2"/>
    <x v="0"/>
    <x v="0"/>
    <x v="0"/>
    <x v="709"/>
    <x v="1140"/>
    <x v="1138"/>
    <x v="1137"/>
    <x v="1142"/>
    <x v="1139"/>
    <n v="47280.6"/>
    <s v="Skincare"/>
    <s v="Cuerpo"/>
    <x v="0"/>
  </r>
  <r>
    <x v="1145"/>
    <x v="38"/>
    <n v="3"/>
    <x v="94"/>
    <x v="2"/>
    <x v="0"/>
    <x v="0"/>
    <x v="0"/>
    <x v="1137"/>
    <x v="1141"/>
    <x v="1139"/>
    <x v="1138"/>
    <x v="1143"/>
    <x v="1140"/>
    <n v="38197.599999999999"/>
    <s v="Skincare"/>
    <s v="Cabello"/>
    <x v="0"/>
  </r>
  <r>
    <x v="1146"/>
    <x v="3"/>
    <n v="3"/>
    <x v="63"/>
    <x v="1"/>
    <x v="1"/>
    <x v="1"/>
    <x v="0"/>
    <x v="1138"/>
    <x v="1142"/>
    <x v="1140"/>
    <x v="1139"/>
    <x v="1144"/>
    <x v="1141"/>
    <n v="58544.800000000003"/>
    <s v="Cabello"/>
    <s v="Cuerpo"/>
    <x v="1"/>
  </r>
  <r>
    <x v="1147"/>
    <x v="7"/>
    <n v="3"/>
    <x v="87"/>
    <x v="3"/>
    <x v="0"/>
    <x v="0"/>
    <x v="0"/>
    <x v="1139"/>
    <x v="1143"/>
    <x v="1141"/>
    <x v="1140"/>
    <x v="1145"/>
    <x v="1142"/>
    <n v="39544.199999999997"/>
    <s v="Skincare"/>
    <s v="Perfumería"/>
    <x v="0"/>
  </r>
  <r>
    <x v="1148"/>
    <x v="6"/>
    <n v="3"/>
    <x v="57"/>
    <x v="1"/>
    <x v="0"/>
    <x v="0"/>
    <x v="1"/>
    <x v="1140"/>
    <x v="1144"/>
    <x v="588"/>
    <x v="1141"/>
    <x v="1146"/>
    <x v="1143"/>
    <n v="28405.599999999999"/>
    <s v="Skincare"/>
    <s v="Maquillaje"/>
    <x v="0"/>
  </r>
  <r>
    <x v="1149"/>
    <x v="23"/>
    <n v="3"/>
    <x v="48"/>
    <x v="0"/>
    <x v="1"/>
    <x v="1"/>
    <x v="0"/>
    <x v="1141"/>
    <x v="1145"/>
    <x v="1142"/>
    <x v="1142"/>
    <x v="1147"/>
    <x v="1144"/>
    <n v="44743.8"/>
    <s v="Perfumería"/>
    <s v="Cabello"/>
    <x v="0"/>
  </r>
  <r>
    <x v="1150"/>
    <x v="3"/>
    <n v="3"/>
    <x v="74"/>
    <x v="2"/>
    <x v="1"/>
    <x v="1"/>
    <x v="1"/>
    <x v="1142"/>
    <x v="1146"/>
    <x v="1143"/>
    <x v="1143"/>
    <x v="1148"/>
    <x v="1145"/>
    <n v="81627.399999999994"/>
    <s v="Maquillaje"/>
    <s v="Cabello"/>
    <x v="1"/>
  </r>
  <r>
    <x v="1151"/>
    <x v="45"/>
    <n v="3"/>
    <x v="37"/>
    <x v="1"/>
    <x v="1"/>
    <x v="1"/>
    <x v="0"/>
    <x v="1143"/>
    <x v="1147"/>
    <x v="1144"/>
    <x v="1144"/>
    <x v="1149"/>
    <x v="1146"/>
    <n v="47559.199999999997"/>
    <s v="Skincare"/>
    <s v="Cabello"/>
    <x v="0"/>
  </r>
  <r>
    <x v="1152"/>
    <x v="17"/>
    <n v="3"/>
    <x v="28"/>
    <x v="0"/>
    <x v="1"/>
    <x v="1"/>
    <x v="0"/>
    <x v="1144"/>
    <x v="1148"/>
    <x v="1145"/>
    <x v="1145"/>
    <x v="1150"/>
    <x v="1147"/>
    <n v="25244.2"/>
    <s v="Cuerpo"/>
    <s v="Skincare"/>
    <x v="0"/>
  </r>
  <r>
    <x v="1153"/>
    <x v="44"/>
    <n v="3"/>
    <x v="83"/>
    <x v="3"/>
    <x v="1"/>
    <x v="1"/>
    <x v="1"/>
    <x v="1145"/>
    <x v="1149"/>
    <x v="1146"/>
    <x v="1146"/>
    <x v="1151"/>
    <x v="1148"/>
    <n v="55694.6"/>
    <s v="Skincare"/>
    <s v="Perfumería"/>
    <x v="1"/>
  </r>
  <r>
    <x v="1154"/>
    <x v="6"/>
    <n v="3"/>
    <x v="35"/>
    <x v="3"/>
    <x v="0"/>
    <x v="0"/>
    <x v="0"/>
    <x v="1146"/>
    <x v="1150"/>
    <x v="1147"/>
    <x v="1147"/>
    <x v="1152"/>
    <x v="1149"/>
    <n v="42751.4"/>
    <s v="Skincare"/>
    <s v="Cabello"/>
    <x v="0"/>
  </r>
  <r>
    <x v="1155"/>
    <x v="13"/>
    <n v="3"/>
    <x v="85"/>
    <x v="1"/>
    <x v="1"/>
    <x v="1"/>
    <x v="0"/>
    <x v="1147"/>
    <x v="1151"/>
    <x v="1148"/>
    <x v="1148"/>
    <x v="1153"/>
    <x v="1150"/>
    <n v="57098.2"/>
    <s v="Perfumería"/>
    <s v="Cuerpo"/>
    <x v="1"/>
  </r>
  <r>
    <x v="1156"/>
    <x v="29"/>
    <n v="3"/>
    <x v="89"/>
    <x v="1"/>
    <x v="1"/>
    <x v="1"/>
    <x v="0"/>
    <x v="1148"/>
    <x v="1152"/>
    <x v="1149"/>
    <x v="1149"/>
    <x v="1154"/>
    <x v="1151"/>
    <n v="31569"/>
    <s v="Skincare"/>
    <s v="Cabello"/>
    <x v="0"/>
  </r>
  <r>
    <x v="1157"/>
    <x v="27"/>
    <n v="3"/>
    <x v="64"/>
    <x v="1"/>
    <x v="0"/>
    <x v="0"/>
    <x v="0"/>
    <x v="1149"/>
    <x v="1153"/>
    <x v="1150"/>
    <x v="1150"/>
    <x v="1155"/>
    <x v="1152"/>
    <n v="44042.6"/>
    <s v="Skincare"/>
    <s v="Cabello"/>
    <x v="0"/>
  </r>
  <r>
    <x v="1158"/>
    <x v="12"/>
    <n v="3"/>
    <x v="59"/>
    <x v="1"/>
    <x v="0"/>
    <x v="0"/>
    <x v="0"/>
    <x v="1150"/>
    <x v="1154"/>
    <x v="1151"/>
    <x v="1151"/>
    <x v="1156"/>
    <x v="1153"/>
    <n v="60112.800000000003"/>
    <s v="Skincare"/>
    <s v="Cuerpo"/>
    <x v="1"/>
  </r>
  <r>
    <x v="1159"/>
    <x v="0"/>
    <n v="3"/>
    <x v="39"/>
    <x v="1"/>
    <x v="1"/>
    <x v="1"/>
    <x v="1"/>
    <x v="151"/>
    <x v="1155"/>
    <x v="1152"/>
    <x v="1152"/>
    <x v="1157"/>
    <x v="1154"/>
    <n v="52874.6"/>
    <s v="Cuerpo"/>
    <s v="Cabello"/>
    <x v="1"/>
  </r>
  <r>
    <x v="1160"/>
    <x v="32"/>
    <n v="3"/>
    <x v="39"/>
    <x v="0"/>
    <x v="0"/>
    <x v="0"/>
    <x v="0"/>
    <x v="1151"/>
    <x v="1156"/>
    <x v="1153"/>
    <x v="1074"/>
    <x v="1158"/>
    <x v="1155"/>
    <n v="41615"/>
    <s v="Maquillaje"/>
    <s v="Cuerpo"/>
    <x v="0"/>
  </r>
  <r>
    <x v="1161"/>
    <x v="30"/>
    <n v="3"/>
    <x v="63"/>
    <x v="0"/>
    <x v="1"/>
    <x v="1"/>
    <x v="1"/>
    <x v="1152"/>
    <x v="1157"/>
    <x v="1154"/>
    <x v="1153"/>
    <x v="1159"/>
    <x v="1156"/>
    <n v="43497.2"/>
    <s v="Maquillaje"/>
    <s v="Cabello"/>
    <x v="0"/>
  </r>
  <r>
    <x v="1162"/>
    <x v="14"/>
    <n v="3"/>
    <x v="3"/>
    <x v="2"/>
    <x v="1"/>
    <x v="1"/>
    <x v="1"/>
    <x v="1153"/>
    <x v="1158"/>
    <x v="1155"/>
    <x v="1154"/>
    <x v="1160"/>
    <x v="1157"/>
    <n v="42830"/>
    <s v="Maquillaje"/>
    <s v="Cabello"/>
    <x v="0"/>
  </r>
  <r>
    <x v="1163"/>
    <x v="15"/>
    <n v="3"/>
    <x v="50"/>
    <x v="0"/>
    <x v="1"/>
    <x v="1"/>
    <x v="1"/>
    <x v="1154"/>
    <x v="1159"/>
    <x v="1156"/>
    <x v="1155"/>
    <x v="1161"/>
    <x v="1158"/>
    <n v="47499.8"/>
    <s v="Maquillaje"/>
    <s v="Perfumería"/>
    <x v="0"/>
  </r>
  <r>
    <x v="1164"/>
    <x v="2"/>
    <n v="3"/>
    <x v="3"/>
    <x v="0"/>
    <x v="0"/>
    <x v="0"/>
    <x v="0"/>
    <x v="1155"/>
    <x v="1160"/>
    <x v="1157"/>
    <x v="1156"/>
    <x v="1162"/>
    <x v="1159"/>
    <n v="43719.199999999997"/>
    <s v="Cuerpo"/>
    <s v="Cabello"/>
    <x v="0"/>
  </r>
  <r>
    <x v="1165"/>
    <x v="1"/>
    <n v="3"/>
    <x v="6"/>
    <x v="0"/>
    <x v="1"/>
    <x v="1"/>
    <x v="1"/>
    <x v="1156"/>
    <x v="1161"/>
    <x v="1158"/>
    <x v="1157"/>
    <x v="1163"/>
    <x v="1160"/>
    <n v="26619.4"/>
    <s v="Skincare"/>
    <s v="Cuerpo"/>
    <x v="0"/>
  </r>
  <r>
    <x v="1166"/>
    <x v="17"/>
    <n v="3"/>
    <x v="3"/>
    <x v="1"/>
    <x v="1"/>
    <x v="1"/>
    <x v="1"/>
    <x v="1157"/>
    <x v="1162"/>
    <x v="1159"/>
    <x v="1158"/>
    <x v="1164"/>
    <x v="1161"/>
    <n v="62214.2"/>
    <s v="Perfumería"/>
    <s v="Cuerpo"/>
    <x v="1"/>
  </r>
  <r>
    <x v="1167"/>
    <x v="9"/>
    <n v="3"/>
    <x v="75"/>
    <x v="3"/>
    <x v="1"/>
    <x v="1"/>
    <x v="0"/>
    <x v="1158"/>
    <x v="1163"/>
    <x v="1160"/>
    <x v="1159"/>
    <x v="1165"/>
    <x v="1162"/>
    <n v="55221.2"/>
    <s v="Skincare"/>
    <s v="Perfumería"/>
    <x v="1"/>
  </r>
  <r>
    <x v="1168"/>
    <x v="29"/>
    <n v="3"/>
    <x v="19"/>
    <x v="3"/>
    <x v="1"/>
    <x v="1"/>
    <x v="0"/>
    <x v="1159"/>
    <x v="1164"/>
    <x v="1161"/>
    <x v="1160"/>
    <x v="1166"/>
    <x v="1163"/>
    <n v="50355.8"/>
    <s v="Perfumería"/>
    <s v="Cuerpo"/>
    <x v="1"/>
  </r>
  <r>
    <x v="1169"/>
    <x v="25"/>
    <n v="3"/>
    <x v="74"/>
    <x v="1"/>
    <x v="1"/>
    <x v="1"/>
    <x v="0"/>
    <x v="1160"/>
    <x v="1165"/>
    <x v="1162"/>
    <x v="1161"/>
    <x v="1167"/>
    <x v="1164"/>
    <n v="69394.2"/>
    <s v="Cuerpo"/>
    <s v="Cabello"/>
    <x v="1"/>
  </r>
  <r>
    <x v="1170"/>
    <x v="26"/>
    <n v="3"/>
    <x v="22"/>
    <x v="1"/>
    <x v="1"/>
    <x v="1"/>
    <x v="0"/>
    <x v="1161"/>
    <x v="1166"/>
    <x v="1163"/>
    <x v="1162"/>
    <x v="1168"/>
    <x v="1165"/>
    <n v="47693.8"/>
    <s v="Perfumería"/>
    <s v="Skincare"/>
    <x v="0"/>
  </r>
  <r>
    <x v="1171"/>
    <x v="17"/>
    <n v="3"/>
    <x v="13"/>
    <x v="2"/>
    <x v="1"/>
    <x v="1"/>
    <x v="0"/>
    <x v="1162"/>
    <x v="1167"/>
    <x v="1164"/>
    <x v="1163"/>
    <x v="1169"/>
    <x v="1166"/>
    <n v="52473.8"/>
    <s v="Perfumería"/>
    <s v="Cuerpo"/>
    <x v="1"/>
  </r>
  <r>
    <x v="1172"/>
    <x v="1"/>
    <n v="3"/>
    <x v="72"/>
    <x v="1"/>
    <x v="1"/>
    <x v="1"/>
    <x v="0"/>
    <x v="1163"/>
    <x v="1168"/>
    <x v="1165"/>
    <x v="1164"/>
    <x v="1170"/>
    <x v="1167"/>
    <n v="41979.199999999997"/>
    <s v="Perfumería"/>
    <s v="Skincare"/>
    <x v="0"/>
  </r>
  <r>
    <x v="1173"/>
    <x v="29"/>
    <n v="3"/>
    <x v="0"/>
    <x v="2"/>
    <x v="0"/>
    <x v="0"/>
    <x v="0"/>
    <x v="1077"/>
    <x v="1169"/>
    <x v="1166"/>
    <x v="1165"/>
    <x v="1171"/>
    <x v="1168"/>
    <n v="36863"/>
    <s v="Cuerpo"/>
    <s v="Maquillaje"/>
    <x v="0"/>
  </r>
  <r>
    <x v="1174"/>
    <x v="0"/>
    <n v="3"/>
    <x v="24"/>
    <x v="0"/>
    <x v="0"/>
    <x v="0"/>
    <x v="1"/>
    <x v="1164"/>
    <x v="340"/>
    <x v="1167"/>
    <x v="1166"/>
    <x v="1172"/>
    <x v="1169"/>
    <n v="38193.199999999997"/>
    <s v="Cuerpo"/>
    <s v="Skincare"/>
    <x v="0"/>
  </r>
  <r>
    <x v="1175"/>
    <x v="7"/>
    <n v="3"/>
    <x v="0"/>
    <x v="1"/>
    <x v="0"/>
    <x v="0"/>
    <x v="1"/>
    <x v="1165"/>
    <x v="1170"/>
    <x v="1168"/>
    <x v="1167"/>
    <x v="1173"/>
    <x v="1170"/>
    <n v="61639"/>
    <s v="Perfumería"/>
    <s v="Maquillaje"/>
    <x v="1"/>
  </r>
  <r>
    <x v="1176"/>
    <x v="17"/>
    <n v="3"/>
    <x v="35"/>
    <x v="1"/>
    <x v="0"/>
    <x v="0"/>
    <x v="0"/>
    <x v="1166"/>
    <x v="1171"/>
    <x v="1169"/>
    <x v="1168"/>
    <x v="1174"/>
    <x v="1171"/>
    <n v="49164.800000000003"/>
    <s v="Cuerpo"/>
    <s v="Cabello"/>
    <x v="0"/>
  </r>
  <r>
    <x v="1177"/>
    <x v="3"/>
    <n v="3"/>
    <x v="62"/>
    <x v="3"/>
    <x v="1"/>
    <x v="1"/>
    <x v="1"/>
    <x v="1167"/>
    <x v="1172"/>
    <x v="1170"/>
    <x v="1169"/>
    <x v="1175"/>
    <x v="1172"/>
    <n v="49913.599999999999"/>
    <s v="Perfumería"/>
    <s v="Cuerpo"/>
    <x v="0"/>
  </r>
  <r>
    <x v="1178"/>
    <x v="26"/>
    <n v="3"/>
    <x v="17"/>
    <x v="1"/>
    <x v="1"/>
    <x v="1"/>
    <x v="1"/>
    <x v="1168"/>
    <x v="1173"/>
    <x v="1171"/>
    <x v="1170"/>
    <x v="1176"/>
    <x v="1173"/>
    <n v="49537.599999999999"/>
    <s v="Perfumería"/>
    <s v="Cabello"/>
    <x v="0"/>
  </r>
  <r>
    <x v="1179"/>
    <x v="13"/>
    <n v="3"/>
    <x v="29"/>
    <x v="1"/>
    <x v="0"/>
    <x v="0"/>
    <x v="0"/>
    <x v="1169"/>
    <x v="1174"/>
    <x v="1172"/>
    <x v="1171"/>
    <x v="1177"/>
    <x v="1174"/>
    <n v="19332"/>
    <s v="Cabello"/>
    <s v="Maquillaje"/>
    <x v="0"/>
  </r>
  <r>
    <x v="1180"/>
    <x v="23"/>
    <n v="3"/>
    <x v="71"/>
    <x v="3"/>
    <x v="1"/>
    <x v="1"/>
    <x v="1"/>
    <x v="1170"/>
    <x v="848"/>
    <x v="1173"/>
    <x v="1172"/>
    <x v="1122"/>
    <x v="1175"/>
    <n v="53430"/>
    <s v="Maquillaje"/>
    <s v="Perfumería"/>
    <x v="1"/>
  </r>
  <r>
    <x v="1181"/>
    <x v="46"/>
    <n v="3"/>
    <x v="1"/>
    <x v="1"/>
    <x v="1"/>
    <x v="1"/>
    <x v="0"/>
    <x v="1171"/>
    <x v="1175"/>
    <x v="1174"/>
    <x v="1173"/>
    <x v="1178"/>
    <x v="1176"/>
    <n v="38818.199999999997"/>
    <s v="Maquillaje"/>
    <s v="Cabello"/>
    <x v="0"/>
  </r>
  <r>
    <x v="1182"/>
    <x v="49"/>
    <n v="3"/>
    <x v="10"/>
    <x v="1"/>
    <x v="1"/>
    <x v="1"/>
    <x v="0"/>
    <x v="1172"/>
    <x v="1176"/>
    <x v="1175"/>
    <x v="1174"/>
    <x v="1179"/>
    <x v="1177"/>
    <n v="54615.8"/>
    <s v="Skincare"/>
    <s v="Cuerpo"/>
    <x v="1"/>
  </r>
  <r>
    <x v="1183"/>
    <x v="21"/>
    <n v="3"/>
    <x v="48"/>
    <x v="1"/>
    <x v="1"/>
    <x v="1"/>
    <x v="1"/>
    <x v="1173"/>
    <x v="1177"/>
    <x v="1176"/>
    <x v="1175"/>
    <x v="1180"/>
    <x v="1178"/>
    <n v="46971"/>
    <s v="Skincare"/>
    <s v="Maquillaje"/>
    <x v="0"/>
  </r>
  <r>
    <x v="1184"/>
    <x v="36"/>
    <n v="3"/>
    <x v="32"/>
    <x v="1"/>
    <x v="1"/>
    <x v="1"/>
    <x v="1"/>
    <x v="1174"/>
    <x v="1178"/>
    <x v="1177"/>
    <x v="1176"/>
    <x v="1181"/>
    <x v="1179"/>
    <n v="54157.2"/>
    <s v="Perfumería"/>
    <s v="Maquillaje"/>
    <x v="1"/>
  </r>
  <r>
    <x v="1185"/>
    <x v="29"/>
    <n v="3"/>
    <x v="82"/>
    <x v="0"/>
    <x v="0"/>
    <x v="0"/>
    <x v="1"/>
    <x v="1175"/>
    <x v="1179"/>
    <x v="1178"/>
    <x v="1177"/>
    <x v="1182"/>
    <x v="1180"/>
    <n v="63483.4"/>
    <s v="Perfumería"/>
    <s v="Skincare"/>
    <x v="1"/>
  </r>
  <r>
    <x v="1186"/>
    <x v="39"/>
    <n v="3"/>
    <x v="82"/>
    <x v="2"/>
    <x v="1"/>
    <x v="1"/>
    <x v="1"/>
    <x v="1176"/>
    <x v="1180"/>
    <x v="1179"/>
    <x v="1178"/>
    <x v="1183"/>
    <x v="1181"/>
    <n v="73977.600000000006"/>
    <s v="Skincare"/>
    <s v="Perfumería"/>
    <x v="1"/>
  </r>
  <r>
    <x v="1187"/>
    <x v="12"/>
    <n v="3"/>
    <x v="35"/>
    <x v="3"/>
    <x v="1"/>
    <x v="1"/>
    <x v="0"/>
    <x v="1177"/>
    <x v="1181"/>
    <x v="1180"/>
    <x v="1179"/>
    <x v="1184"/>
    <x v="1182"/>
    <n v="29777.4"/>
    <s v="Cuerpo"/>
    <s v="Perfumería"/>
    <x v="0"/>
  </r>
  <r>
    <x v="1188"/>
    <x v="22"/>
    <n v="3"/>
    <x v="95"/>
    <x v="1"/>
    <x v="1"/>
    <x v="1"/>
    <x v="0"/>
    <x v="1178"/>
    <x v="1182"/>
    <x v="1181"/>
    <x v="1180"/>
    <x v="1185"/>
    <x v="1183"/>
    <n v="44086.8"/>
    <s v="Cuerpo"/>
    <s v="Skincare"/>
    <x v="0"/>
  </r>
  <r>
    <x v="1189"/>
    <x v="42"/>
    <n v="3"/>
    <x v="5"/>
    <x v="1"/>
    <x v="1"/>
    <x v="1"/>
    <x v="1"/>
    <x v="1179"/>
    <x v="851"/>
    <x v="1182"/>
    <x v="1181"/>
    <x v="1186"/>
    <x v="1184"/>
    <n v="78397.399999999994"/>
    <s v="Skincare"/>
    <s v="Perfumería"/>
    <x v="1"/>
  </r>
  <r>
    <x v="1190"/>
    <x v="0"/>
    <n v="3"/>
    <x v="74"/>
    <x v="0"/>
    <x v="0"/>
    <x v="0"/>
    <x v="0"/>
    <x v="1180"/>
    <x v="1183"/>
    <x v="1183"/>
    <x v="1182"/>
    <x v="1187"/>
    <x v="1185"/>
    <n v="72233.8"/>
    <s v="Skincare"/>
    <s v="Cabello"/>
    <x v="1"/>
  </r>
  <r>
    <x v="1191"/>
    <x v="36"/>
    <n v="3"/>
    <x v="47"/>
    <x v="1"/>
    <x v="0"/>
    <x v="0"/>
    <x v="0"/>
    <x v="1181"/>
    <x v="1184"/>
    <x v="1184"/>
    <x v="1183"/>
    <x v="1188"/>
    <x v="1186"/>
    <n v="54412"/>
    <s v="Cabello"/>
    <s v="Skincare"/>
    <x v="1"/>
  </r>
  <r>
    <x v="1192"/>
    <x v="12"/>
    <n v="3"/>
    <x v="74"/>
    <x v="2"/>
    <x v="1"/>
    <x v="1"/>
    <x v="1"/>
    <x v="1182"/>
    <x v="1185"/>
    <x v="1185"/>
    <x v="1184"/>
    <x v="1189"/>
    <x v="1187"/>
    <n v="60659.6"/>
    <s v="Skincare"/>
    <s v="Perfumería"/>
    <x v="1"/>
  </r>
  <r>
    <x v="1193"/>
    <x v="27"/>
    <n v="3"/>
    <x v="34"/>
    <x v="2"/>
    <x v="0"/>
    <x v="0"/>
    <x v="1"/>
    <x v="1183"/>
    <x v="1186"/>
    <x v="1186"/>
    <x v="1185"/>
    <x v="1190"/>
    <x v="1188"/>
    <n v="51049"/>
    <s v="Perfumería"/>
    <s v="Cabello"/>
    <x v="1"/>
  </r>
  <r>
    <x v="1194"/>
    <x v="43"/>
    <n v="3"/>
    <x v="66"/>
    <x v="0"/>
    <x v="1"/>
    <x v="1"/>
    <x v="1"/>
    <x v="1184"/>
    <x v="1187"/>
    <x v="1187"/>
    <x v="1186"/>
    <x v="1191"/>
    <x v="1189"/>
    <n v="32613"/>
    <s v="Cuerpo"/>
    <s v="Cabello"/>
    <x v="0"/>
  </r>
  <r>
    <x v="1195"/>
    <x v="46"/>
    <n v="3"/>
    <x v="90"/>
    <x v="1"/>
    <x v="0"/>
    <x v="0"/>
    <x v="0"/>
    <x v="1185"/>
    <x v="1188"/>
    <x v="1188"/>
    <x v="1187"/>
    <x v="1192"/>
    <x v="1190"/>
    <n v="41010"/>
    <s v="Cabello"/>
    <s v="Perfumería"/>
    <x v="0"/>
  </r>
  <r>
    <x v="1196"/>
    <x v="32"/>
    <n v="3"/>
    <x v="81"/>
    <x v="2"/>
    <x v="1"/>
    <x v="1"/>
    <x v="1"/>
    <x v="1186"/>
    <x v="1189"/>
    <x v="1189"/>
    <x v="1188"/>
    <x v="1193"/>
    <x v="1191"/>
    <n v="47814.6"/>
    <s v="Maquillaje"/>
    <s v="Skincare"/>
    <x v="0"/>
  </r>
  <r>
    <x v="1197"/>
    <x v="9"/>
    <n v="3"/>
    <x v="28"/>
    <x v="0"/>
    <x v="1"/>
    <x v="1"/>
    <x v="1"/>
    <x v="1187"/>
    <x v="1190"/>
    <x v="1190"/>
    <x v="1189"/>
    <x v="1194"/>
    <x v="1192"/>
    <n v="54297.4"/>
    <s v="Cabello"/>
    <s v="Perfumería"/>
    <x v="1"/>
  </r>
  <r>
    <x v="1198"/>
    <x v="44"/>
    <n v="3"/>
    <x v="52"/>
    <x v="2"/>
    <x v="1"/>
    <x v="1"/>
    <x v="1"/>
    <x v="1188"/>
    <x v="1191"/>
    <x v="1191"/>
    <x v="1190"/>
    <x v="1195"/>
    <x v="1193"/>
    <n v="66016.800000000003"/>
    <s v="Maquillaje"/>
    <s v="Cuerpo"/>
    <x v="1"/>
  </r>
  <r>
    <x v="1199"/>
    <x v="50"/>
    <n v="3"/>
    <x v="40"/>
    <x v="1"/>
    <x v="0"/>
    <x v="0"/>
    <x v="0"/>
    <x v="1189"/>
    <x v="1192"/>
    <x v="1192"/>
    <x v="1191"/>
    <x v="1196"/>
    <x v="1194"/>
    <n v="55457"/>
    <s v="Maquillaje"/>
    <s v="Cabello"/>
    <x v="1"/>
  </r>
  <r>
    <x v="1200"/>
    <x v="41"/>
    <n v="3"/>
    <x v="46"/>
    <x v="2"/>
    <x v="1"/>
    <x v="1"/>
    <x v="1"/>
    <x v="1190"/>
    <x v="1193"/>
    <x v="1193"/>
    <x v="1192"/>
    <x v="1197"/>
    <x v="1195"/>
    <n v="54112.800000000003"/>
    <s v="Skincare"/>
    <s v="Cabello"/>
    <x v="1"/>
  </r>
  <r>
    <x v="1201"/>
    <x v="16"/>
    <n v="3"/>
    <x v="73"/>
    <x v="2"/>
    <x v="1"/>
    <x v="1"/>
    <x v="0"/>
    <x v="1191"/>
    <x v="1194"/>
    <x v="1194"/>
    <x v="1193"/>
    <x v="1198"/>
    <x v="1196"/>
    <n v="40480.800000000003"/>
    <s v="Cabello"/>
    <s v="Skincare"/>
    <x v="0"/>
  </r>
  <r>
    <x v="1202"/>
    <x v="22"/>
    <n v="3"/>
    <x v="55"/>
    <x v="1"/>
    <x v="0"/>
    <x v="0"/>
    <x v="0"/>
    <x v="1192"/>
    <x v="1195"/>
    <x v="1195"/>
    <x v="1194"/>
    <x v="1199"/>
    <x v="1197"/>
    <n v="49256.6"/>
    <s v="Skincare"/>
    <s v="Maquillaje"/>
    <x v="0"/>
  </r>
  <r>
    <x v="1203"/>
    <x v="29"/>
    <n v="3"/>
    <x v="77"/>
    <x v="2"/>
    <x v="0"/>
    <x v="0"/>
    <x v="0"/>
    <x v="1193"/>
    <x v="1196"/>
    <x v="1196"/>
    <x v="1195"/>
    <x v="1200"/>
    <x v="1198"/>
    <n v="45671.8"/>
    <s v="Perfumería"/>
    <s v="Skincare"/>
    <x v="0"/>
  </r>
  <r>
    <x v="1204"/>
    <x v="35"/>
    <n v="3"/>
    <x v="36"/>
    <x v="2"/>
    <x v="0"/>
    <x v="0"/>
    <x v="0"/>
    <x v="1194"/>
    <x v="1197"/>
    <x v="1197"/>
    <x v="1196"/>
    <x v="1201"/>
    <x v="1199"/>
    <n v="52034.2"/>
    <s v="Maquillaje"/>
    <s v="Skincare"/>
    <x v="1"/>
  </r>
  <r>
    <x v="1205"/>
    <x v="44"/>
    <n v="3"/>
    <x v="46"/>
    <x v="0"/>
    <x v="0"/>
    <x v="0"/>
    <x v="0"/>
    <x v="1195"/>
    <x v="1198"/>
    <x v="419"/>
    <x v="1197"/>
    <x v="1202"/>
    <x v="1200"/>
    <n v="50720.800000000003"/>
    <s v="Cabello"/>
    <s v="Cuerpo"/>
    <x v="1"/>
  </r>
  <r>
    <x v="1206"/>
    <x v="6"/>
    <n v="3"/>
    <x v="66"/>
    <x v="1"/>
    <x v="0"/>
    <x v="0"/>
    <x v="0"/>
    <x v="1196"/>
    <x v="1199"/>
    <x v="1198"/>
    <x v="1198"/>
    <x v="1203"/>
    <x v="1201"/>
    <n v="45777"/>
    <s v="Cuerpo"/>
    <s v="Maquillaje"/>
    <x v="0"/>
  </r>
  <r>
    <x v="1207"/>
    <x v="46"/>
    <n v="3"/>
    <x v="88"/>
    <x v="3"/>
    <x v="1"/>
    <x v="1"/>
    <x v="1"/>
    <x v="1197"/>
    <x v="1200"/>
    <x v="1199"/>
    <x v="1199"/>
    <x v="1204"/>
    <x v="1202"/>
    <n v="44281.599999999999"/>
    <s v="Perfumería"/>
    <s v="Cabello"/>
    <x v="0"/>
  </r>
  <r>
    <x v="1208"/>
    <x v="7"/>
    <n v="3"/>
    <x v="83"/>
    <x v="0"/>
    <x v="1"/>
    <x v="1"/>
    <x v="0"/>
    <x v="1198"/>
    <x v="1201"/>
    <x v="1200"/>
    <x v="1200"/>
    <x v="1205"/>
    <x v="1203"/>
    <n v="36022.800000000003"/>
    <s v="Perfumería"/>
    <s v="Skincare"/>
    <x v="0"/>
  </r>
  <r>
    <x v="1209"/>
    <x v="47"/>
    <n v="3"/>
    <x v="14"/>
    <x v="1"/>
    <x v="1"/>
    <x v="1"/>
    <x v="1"/>
    <x v="1199"/>
    <x v="1202"/>
    <x v="1201"/>
    <x v="1201"/>
    <x v="1206"/>
    <x v="1204"/>
    <n v="72415.8"/>
    <s v="Maquillaje"/>
    <s v="Perfumería"/>
    <x v="1"/>
  </r>
  <r>
    <x v="1210"/>
    <x v="12"/>
    <n v="3"/>
    <x v="15"/>
    <x v="3"/>
    <x v="0"/>
    <x v="0"/>
    <x v="0"/>
    <x v="1200"/>
    <x v="1203"/>
    <x v="1202"/>
    <x v="1202"/>
    <x v="1207"/>
    <x v="1205"/>
    <n v="39353.800000000003"/>
    <s v="Skincare"/>
    <s v="Maquillaje"/>
    <x v="0"/>
  </r>
  <r>
    <x v="1211"/>
    <x v="13"/>
    <n v="3"/>
    <x v="64"/>
    <x v="2"/>
    <x v="0"/>
    <x v="0"/>
    <x v="0"/>
    <x v="1201"/>
    <x v="1204"/>
    <x v="1203"/>
    <x v="1203"/>
    <x v="1208"/>
    <x v="1206"/>
    <n v="56053"/>
    <s v="Cabello"/>
    <s v="Perfumería"/>
    <x v="1"/>
  </r>
  <r>
    <x v="1212"/>
    <x v="29"/>
    <n v="3"/>
    <x v="3"/>
    <x v="0"/>
    <x v="0"/>
    <x v="0"/>
    <x v="1"/>
    <x v="1202"/>
    <x v="1205"/>
    <x v="1204"/>
    <x v="1204"/>
    <x v="1209"/>
    <x v="1207"/>
    <n v="21962.2"/>
    <s v="Cabello"/>
    <s v="Perfumería"/>
    <x v="0"/>
  </r>
  <r>
    <x v="1213"/>
    <x v="36"/>
    <n v="3"/>
    <x v="95"/>
    <x v="1"/>
    <x v="0"/>
    <x v="0"/>
    <x v="1"/>
    <x v="1203"/>
    <x v="1206"/>
    <x v="1205"/>
    <x v="1205"/>
    <x v="1210"/>
    <x v="1208"/>
    <n v="39410.199999999997"/>
    <s v="Cuerpo"/>
    <s v="Skincare"/>
    <x v="0"/>
  </r>
  <r>
    <x v="1214"/>
    <x v="35"/>
    <n v="3"/>
    <x v="42"/>
    <x v="2"/>
    <x v="1"/>
    <x v="1"/>
    <x v="0"/>
    <x v="1204"/>
    <x v="1207"/>
    <x v="1206"/>
    <x v="1206"/>
    <x v="1211"/>
    <x v="1209"/>
    <n v="41862.400000000001"/>
    <s v="Perfumería"/>
    <s v="Skincare"/>
    <x v="0"/>
  </r>
  <r>
    <x v="1215"/>
    <x v="3"/>
    <n v="3"/>
    <x v="37"/>
    <x v="1"/>
    <x v="0"/>
    <x v="0"/>
    <x v="1"/>
    <x v="1205"/>
    <x v="1208"/>
    <x v="1207"/>
    <x v="1207"/>
    <x v="1212"/>
    <x v="1210"/>
    <n v="61701.8"/>
    <s v="Skincare"/>
    <s v="Maquillaje"/>
    <x v="1"/>
  </r>
  <r>
    <x v="1216"/>
    <x v="26"/>
    <n v="3"/>
    <x v="0"/>
    <x v="3"/>
    <x v="1"/>
    <x v="1"/>
    <x v="1"/>
    <x v="1206"/>
    <x v="1209"/>
    <x v="1208"/>
    <x v="1208"/>
    <x v="1213"/>
    <x v="1211"/>
    <n v="26171.8"/>
    <s v="Skincare"/>
    <s v="Cuerpo"/>
    <x v="0"/>
  </r>
  <r>
    <x v="1217"/>
    <x v="4"/>
    <n v="3"/>
    <x v="73"/>
    <x v="3"/>
    <x v="0"/>
    <x v="0"/>
    <x v="1"/>
    <x v="1207"/>
    <x v="1210"/>
    <x v="1209"/>
    <x v="1209"/>
    <x v="1214"/>
    <x v="1212"/>
    <n v="75807.8"/>
    <s v="Cuerpo"/>
    <s v="Perfumería"/>
    <x v="1"/>
  </r>
  <r>
    <x v="1218"/>
    <x v="12"/>
    <n v="3"/>
    <x v="54"/>
    <x v="0"/>
    <x v="1"/>
    <x v="1"/>
    <x v="0"/>
    <x v="1208"/>
    <x v="1211"/>
    <x v="1210"/>
    <x v="1210"/>
    <x v="1215"/>
    <x v="1213"/>
    <n v="48142.8"/>
    <s v="Perfumería"/>
    <s v="Cuerpo"/>
    <x v="0"/>
  </r>
  <r>
    <x v="1219"/>
    <x v="45"/>
    <n v="3"/>
    <x v="62"/>
    <x v="1"/>
    <x v="0"/>
    <x v="0"/>
    <x v="0"/>
    <x v="1209"/>
    <x v="1212"/>
    <x v="1211"/>
    <x v="1211"/>
    <x v="1216"/>
    <x v="1214"/>
    <n v="48481"/>
    <s v="Perfumería"/>
    <s v="Maquillaje"/>
    <x v="0"/>
  </r>
  <r>
    <x v="1220"/>
    <x v="16"/>
    <n v="3"/>
    <x v="54"/>
    <x v="0"/>
    <x v="0"/>
    <x v="0"/>
    <x v="1"/>
    <x v="1210"/>
    <x v="1213"/>
    <x v="1212"/>
    <x v="1212"/>
    <x v="1217"/>
    <x v="1215"/>
    <n v="31484.400000000001"/>
    <s v="Perfumería"/>
    <s v="Maquillaje"/>
    <x v="0"/>
  </r>
  <r>
    <x v="1221"/>
    <x v="18"/>
    <n v="3"/>
    <x v="50"/>
    <x v="0"/>
    <x v="0"/>
    <x v="0"/>
    <x v="1"/>
    <x v="1211"/>
    <x v="1214"/>
    <x v="1213"/>
    <x v="1213"/>
    <x v="1218"/>
    <x v="1216"/>
    <n v="57412.2"/>
    <s v="Perfumería"/>
    <s v="Skincare"/>
    <x v="1"/>
  </r>
  <r>
    <x v="1222"/>
    <x v="19"/>
    <n v="3"/>
    <x v="55"/>
    <x v="1"/>
    <x v="0"/>
    <x v="0"/>
    <x v="1"/>
    <x v="1212"/>
    <x v="1215"/>
    <x v="1214"/>
    <x v="1214"/>
    <x v="1219"/>
    <x v="1217"/>
    <n v="41379"/>
    <s v="Perfumería"/>
    <s v="Skincare"/>
    <x v="0"/>
  </r>
  <r>
    <x v="1223"/>
    <x v="20"/>
    <n v="3"/>
    <x v="36"/>
    <x v="1"/>
    <x v="0"/>
    <x v="0"/>
    <x v="0"/>
    <x v="1213"/>
    <x v="1216"/>
    <x v="1215"/>
    <x v="1215"/>
    <x v="1220"/>
    <x v="1218"/>
    <n v="56754.2"/>
    <s v="Skincare"/>
    <s v="Maquillaje"/>
    <x v="1"/>
  </r>
  <r>
    <x v="1224"/>
    <x v="32"/>
    <n v="3"/>
    <x v="71"/>
    <x v="1"/>
    <x v="0"/>
    <x v="0"/>
    <x v="1"/>
    <x v="1214"/>
    <x v="1217"/>
    <x v="1216"/>
    <x v="1216"/>
    <x v="1221"/>
    <x v="1219"/>
    <n v="57697"/>
    <s v="Cabello"/>
    <s v="Skincare"/>
    <x v="1"/>
  </r>
  <r>
    <x v="1225"/>
    <x v="28"/>
    <n v="3"/>
    <x v="12"/>
    <x v="2"/>
    <x v="0"/>
    <x v="0"/>
    <x v="0"/>
    <x v="1215"/>
    <x v="1218"/>
    <x v="1217"/>
    <x v="1217"/>
    <x v="1222"/>
    <x v="1220"/>
    <n v="52749"/>
    <s v="Skincare"/>
    <s v="Cuerpo"/>
    <x v="1"/>
  </r>
  <r>
    <x v="1226"/>
    <x v="26"/>
    <n v="3"/>
    <x v="86"/>
    <x v="1"/>
    <x v="0"/>
    <x v="0"/>
    <x v="0"/>
    <x v="1216"/>
    <x v="1219"/>
    <x v="1218"/>
    <x v="1218"/>
    <x v="1223"/>
    <x v="1221"/>
    <n v="50743.4"/>
    <s v="Maquillaje"/>
    <s v="Perfumería"/>
    <x v="1"/>
  </r>
  <r>
    <x v="1227"/>
    <x v="6"/>
    <n v="3"/>
    <x v="35"/>
    <x v="1"/>
    <x v="0"/>
    <x v="0"/>
    <x v="0"/>
    <x v="1217"/>
    <x v="1220"/>
    <x v="1219"/>
    <x v="1219"/>
    <x v="1224"/>
    <x v="1222"/>
    <n v="58218.2"/>
    <s v="Skincare"/>
    <s v="Perfumería"/>
    <x v="1"/>
  </r>
  <r>
    <x v="1228"/>
    <x v="18"/>
    <n v="3"/>
    <x v="19"/>
    <x v="1"/>
    <x v="0"/>
    <x v="0"/>
    <x v="1"/>
    <x v="1218"/>
    <x v="1221"/>
    <x v="1220"/>
    <x v="1220"/>
    <x v="1225"/>
    <x v="1223"/>
    <n v="35295.599999999999"/>
    <s v="Cabello"/>
    <s v="Cuerpo"/>
    <x v="0"/>
  </r>
  <r>
    <x v="1229"/>
    <x v="14"/>
    <n v="3"/>
    <x v="32"/>
    <x v="1"/>
    <x v="0"/>
    <x v="0"/>
    <x v="1"/>
    <x v="1219"/>
    <x v="1222"/>
    <x v="1221"/>
    <x v="1221"/>
    <x v="1226"/>
    <x v="1224"/>
    <n v="44415.4"/>
    <s v="Cabello"/>
    <s v="Cuerpo"/>
    <x v="0"/>
  </r>
  <r>
    <x v="1230"/>
    <x v="7"/>
    <n v="3"/>
    <x v="83"/>
    <x v="3"/>
    <x v="1"/>
    <x v="1"/>
    <x v="0"/>
    <x v="1220"/>
    <x v="1223"/>
    <x v="1222"/>
    <x v="1222"/>
    <x v="1227"/>
    <x v="1225"/>
    <n v="59712.2"/>
    <s v="Cuerpo"/>
    <s v="Maquillaje"/>
    <x v="1"/>
  </r>
  <r>
    <x v="1231"/>
    <x v="48"/>
    <n v="3"/>
    <x v="31"/>
    <x v="2"/>
    <x v="1"/>
    <x v="1"/>
    <x v="0"/>
    <x v="1221"/>
    <x v="1224"/>
    <x v="1223"/>
    <x v="1223"/>
    <x v="1228"/>
    <x v="1226"/>
    <n v="68010.8"/>
    <s v="Cuerpo"/>
    <s v="Perfumería"/>
    <x v="1"/>
  </r>
  <r>
    <x v="1232"/>
    <x v="2"/>
    <n v="3"/>
    <x v="28"/>
    <x v="3"/>
    <x v="1"/>
    <x v="1"/>
    <x v="1"/>
    <x v="1222"/>
    <x v="1225"/>
    <x v="1224"/>
    <x v="1224"/>
    <x v="1229"/>
    <x v="1227"/>
    <n v="51099.4"/>
    <s v="Cabello"/>
    <s v="Maquillaje"/>
    <x v="1"/>
  </r>
  <r>
    <x v="1233"/>
    <x v="34"/>
    <n v="3"/>
    <x v="41"/>
    <x v="1"/>
    <x v="1"/>
    <x v="1"/>
    <x v="0"/>
    <x v="1223"/>
    <x v="1226"/>
    <x v="1225"/>
    <x v="1225"/>
    <x v="1230"/>
    <x v="1228"/>
    <n v="40425.199999999997"/>
    <s v="Cuerpo"/>
    <s v="Cabello"/>
    <x v="0"/>
  </r>
  <r>
    <x v="1234"/>
    <x v="36"/>
    <n v="3"/>
    <x v="83"/>
    <x v="1"/>
    <x v="0"/>
    <x v="0"/>
    <x v="1"/>
    <x v="1224"/>
    <x v="1227"/>
    <x v="1226"/>
    <x v="1226"/>
    <x v="1231"/>
    <x v="1229"/>
    <n v="66460.2"/>
    <s v="Skincare"/>
    <s v="Cabello"/>
    <x v="1"/>
  </r>
  <r>
    <x v="1235"/>
    <x v="7"/>
    <n v="3"/>
    <x v="14"/>
    <x v="1"/>
    <x v="1"/>
    <x v="1"/>
    <x v="0"/>
    <x v="1225"/>
    <x v="1228"/>
    <x v="1227"/>
    <x v="1227"/>
    <x v="1232"/>
    <x v="1230"/>
    <n v="64085.8"/>
    <s v="Cabello"/>
    <s v="Cuerpo"/>
    <x v="1"/>
  </r>
  <r>
    <x v="1236"/>
    <x v="42"/>
    <n v="3"/>
    <x v="85"/>
    <x v="2"/>
    <x v="0"/>
    <x v="0"/>
    <x v="0"/>
    <x v="1226"/>
    <x v="1229"/>
    <x v="1228"/>
    <x v="1228"/>
    <x v="1233"/>
    <x v="1231"/>
    <n v="40346.6"/>
    <s v="Perfumería"/>
    <s v="Maquillaje"/>
    <x v="0"/>
  </r>
  <r>
    <x v="1237"/>
    <x v="47"/>
    <n v="3"/>
    <x v="75"/>
    <x v="1"/>
    <x v="1"/>
    <x v="1"/>
    <x v="1"/>
    <x v="1227"/>
    <x v="1230"/>
    <x v="1229"/>
    <x v="1229"/>
    <x v="1234"/>
    <x v="1232"/>
    <n v="44922.8"/>
    <s v="Skincare"/>
    <s v="Perfumería"/>
    <x v="0"/>
  </r>
  <r>
    <x v="1238"/>
    <x v="29"/>
    <n v="3"/>
    <x v="14"/>
    <x v="1"/>
    <x v="0"/>
    <x v="0"/>
    <x v="1"/>
    <x v="1228"/>
    <x v="1231"/>
    <x v="1230"/>
    <x v="1230"/>
    <x v="1235"/>
    <x v="1233"/>
    <n v="55269.599999999999"/>
    <s v="Skincare"/>
    <s v="Cabello"/>
    <x v="1"/>
  </r>
  <r>
    <x v="1239"/>
    <x v="20"/>
    <n v="3"/>
    <x v="12"/>
    <x v="0"/>
    <x v="0"/>
    <x v="0"/>
    <x v="0"/>
    <x v="1229"/>
    <x v="1232"/>
    <x v="1231"/>
    <x v="1231"/>
    <x v="1236"/>
    <x v="1234"/>
    <n v="45363.199999999997"/>
    <s v="Cuerpo"/>
    <s v="Maquillaje"/>
    <x v="0"/>
  </r>
  <r>
    <x v="1240"/>
    <x v="47"/>
    <n v="3"/>
    <x v="66"/>
    <x v="2"/>
    <x v="0"/>
    <x v="0"/>
    <x v="1"/>
    <x v="1230"/>
    <x v="1233"/>
    <x v="1232"/>
    <x v="1232"/>
    <x v="1237"/>
    <x v="1235"/>
    <n v="75331.600000000006"/>
    <s v="Cuerpo"/>
    <s v="Maquillaje"/>
    <x v="1"/>
  </r>
  <r>
    <x v="1241"/>
    <x v="22"/>
    <n v="3"/>
    <x v="85"/>
    <x v="0"/>
    <x v="1"/>
    <x v="1"/>
    <x v="1"/>
    <x v="1231"/>
    <x v="1234"/>
    <x v="1233"/>
    <x v="1233"/>
    <x v="1238"/>
    <x v="1236"/>
    <n v="59809.4"/>
    <s v="Skincare"/>
    <s v="Cabello"/>
    <x v="1"/>
  </r>
  <r>
    <x v="1242"/>
    <x v="43"/>
    <n v="3"/>
    <x v="47"/>
    <x v="3"/>
    <x v="0"/>
    <x v="0"/>
    <x v="1"/>
    <x v="1232"/>
    <x v="1235"/>
    <x v="1234"/>
    <x v="1234"/>
    <x v="1239"/>
    <x v="1237"/>
    <n v="63267.6"/>
    <s v="Cuerpo"/>
    <s v="Perfumería"/>
    <x v="1"/>
  </r>
  <r>
    <x v="1243"/>
    <x v="20"/>
    <n v="3"/>
    <x v="16"/>
    <x v="0"/>
    <x v="1"/>
    <x v="1"/>
    <x v="0"/>
    <x v="1233"/>
    <x v="1236"/>
    <x v="1235"/>
    <x v="1235"/>
    <x v="1240"/>
    <x v="1238"/>
    <n v="52935.199999999997"/>
    <s v="Skincare"/>
    <s v="Maquillaje"/>
    <x v="1"/>
  </r>
  <r>
    <x v="1244"/>
    <x v="5"/>
    <n v="3"/>
    <x v="7"/>
    <x v="1"/>
    <x v="0"/>
    <x v="0"/>
    <x v="0"/>
    <x v="1234"/>
    <x v="1237"/>
    <x v="1236"/>
    <x v="1236"/>
    <x v="1241"/>
    <x v="1239"/>
    <n v="68781"/>
    <s v="Cuerpo"/>
    <s v="Perfumería"/>
    <x v="1"/>
  </r>
  <r>
    <x v="1245"/>
    <x v="44"/>
    <n v="3"/>
    <x v="51"/>
    <x v="1"/>
    <x v="1"/>
    <x v="1"/>
    <x v="0"/>
    <x v="1235"/>
    <x v="1238"/>
    <x v="1237"/>
    <x v="1237"/>
    <x v="1242"/>
    <x v="1240"/>
    <n v="35265"/>
    <s v="Maquillaje"/>
    <s v="Skincare"/>
    <x v="0"/>
  </r>
  <r>
    <x v="1246"/>
    <x v="4"/>
    <n v="3"/>
    <x v="10"/>
    <x v="1"/>
    <x v="1"/>
    <x v="1"/>
    <x v="0"/>
    <x v="1236"/>
    <x v="1239"/>
    <x v="1238"/>
    <x v="1238"/>
    <x v="1243"/>
    <x v="1241"/>
    <n v="44456"/>
    <s v="Perfumería"/>
    <s v="Skincare"/>
    <x v="0"/>
  </r>
  <r>
    <x v="1247"/>
    <x v="38"/>
    <n v="3"/>
    <x v="51"/>
    <x v="0"/>
    <x v="0"/>
    <x v="0"/>
    <x v="1"/>
    <x v="1237"/>
    <x v="1240"/>
    <x v="1239"/>
    <x v="1239"/>
    <x v="1244"/>
    <x v="1242"/>
    <n v="31997.8"/>
    <s v="Skincare"/>
    <s v="Perfumería"/>
    <x v="0"/>
  </r>
  <r>
    <x v="1248"/>
    <x v="34"/>
    <n v="3"/>
    <x v="43"/>
    <x v="2"/>
    <x v="1"/>
    <x v="1"/>
    <x v="1"/>
    <x v="1238"/>
    <x v="1241"/>
    <x v="1240"/>
    <x v="1240"/>
    <x v="1245"/>
    <x v="1243"/>
    <n v="58439"/>
    <s v="Cabello"/>
    <s v="Skincare"/>
    <x v="1"/>
  </r>
  <r>
    <x v="1249"/>
    <x v="28"/>
    <n v="3"/>
    <x v="29"/>
    <x v="2"/>
    <x v="0"/>
    <x v="0"/>
    <x v="1"/>
    <x v="657"/>
    <x v="1242"/>
    <x v="1231"/>
    <x v="1241"/>
    <x v="1246"/>
    <x v="1244"/>
    <n v="32477.599999999999"/>
    <s v="Maquillaje"/>
    <s v="Cuerpo"/>
    <x v="0"/>
  </r>
  <r>
    <x v="1250"/>
    <x v="39"/>
    <n v="3"/>
    <x v="37"/>
    <x v="1"/>
    <x v="1"/>
    <x v="1"/>
    <x v="0"/>
    <x v="1239"/>
    <x v="1243"/>
    <x v="1241"/>
    <x v="1242"/>
    <x v="1247"/>
    <x v="1245"/>
    <n v="33740.800000000003"/>
    <s v="Maquillaje"/>
    <s v="Cabello"/>
    <x v="0"/>
  </r>
  <r>
    <x v="1251"/>
    <x v="8"/>
    <n v="3"/>
    <x v="53"/>
    <x v="0"/>
    <x v="1"/>
    <x v="1"/>
    <x v="1"/>
    <x v="1240"/>
    <x v="1244"/>
    <x v="1242"/>
    <x v="1243"/>
    <x v="1248"/>
    <x v="1246"/>
    <n v="39433.800000000003"/>
    <s v="Cabello"/>
    <s v="Skincare"/>
    <x v="0"/>
  </r>
  <r>
    <x v="1252"/>
    <x v="5"/>
    <n v="3"/>
    <x v="93"/>
    <x v="1"/>
    <x v="0"/>
    <x v="0"/>
    <x v="1"/>
    <x v="1241"/>
    <x v="1245"/>
    <x v="1243"/>
    <x v="1244"/>
    <x v="1249"/>
    <x v="1247"/>
    <n v="49721.4"/>
    <s v="Cuerpo"/>
    <s v="Perfumería"/>
    <x v="0"/>
  </r>
  <r>
    <x v="1253"/>
    <x v="19"/>
    <n v="3"/>
    <x v="1"/>
    <x v="3"/>
    <x v="0"/>
    <x v="0"/>
    <x v="1"/>
    <x v="1242"/>
    <x v="1246"/>
    <x v="1244"/>
    <x v="1245"/>
    <x v="1250"/>
    <x v="1248"/>
    <n v="41026"/>
    <s v="Skincare"/>
    <s v="Perfumería"/>
    <x v="0"/>
  </r>
  <r>
    <x v="1254"/>
    <x v="43"/>
    <n v="3"/>
    <x v="9"/>
    <x v="3"/>
    <x v="1"/>
    <x v="1"/>
    <x v="0"/>
    <x v="1243"/>
    <x v="1247"/>
    <x v="1245"/>
    <x v="1246"/>
    <x v="1251"/>
    <x v="1249"/>
    <n v="40860.6"/>
    <s v="Cuerpo"/>
    <s v="Cabello"/>
    <x v="0"/>
  </r>
  <r>
    <x v="1255"/>
    <x v="36"/>
    <n v="3"/>
    <x v="89"/>
    <x v="2"/>
    <x v="1"/>
    <x v="1"/>
    <x v="1"/>
    <x v="1244"/>
    <x v="1248"/>
    <x v="1246"/>
    <x v="1247"/>
    <x v="1252"/>
    <x v="1250"/>
    <n v="60249.2"/>
    <s v="Perfumería"/>
    <s v="Cabello"/>
    <x v="1"/>
  </r>
  <r>
    <x v="1256"/>
    <x v="24"/>
    <n v="3"/>
    <x v="9"/>
    <x v="3"/>
    <x v="1"/>
    <x v="1"/>
    <x v="0"/>
    <x v="1245"/>
    <x v="1249"/>
    <x v="1247"/>
    <x v="1248"/>
    <x v="1253"/>
    <x v="1251"/>
    <n v="38908.800000000003"/>
    <s v="Perfumería"/>
    <s v="Cuerpo"/>
    <x v="0"/>
  </r>
  <r>
    <x v="1257"/>
    <x v="49"/>
    <n v="3"/>
    <x v="93"/>
    <x v="2"/>
    <x v="0"/>
    <x v="0"/>
    <x v="0"/>
    <x v="1246"/>
    <x v="520"/>
    <x v="1248"/>
    <x v="1249"/>
    <x v="1254"/>
    <x v="1252"/>
    <n v="75566.2"/>
    <s v="Cuerpo"/>
    <s v="Cabello"/>
    <x v="1"/>
  </r>
  <r>
    <x v="1258"/>
    <x v="26"/>
    <n v="3"/>
    <x v="44"/>
    <x v="3"/>
    <x v="1"/>
    <x v="1"/>
    <x v="0"/>
    <x v="1247"/>
    <x v="1250"/>
    <x v="1249"/>
    <x v="1250"/>
    <x v="1255"/>
    <x v="1253"/>
    <n v="56319.4"/>
    <s v="Cabello"/>
    <s v="Perfumería"/>
    <x v="1"/>
  </r>
  <r>
    <x v="1259"/>
    <x v="20"/>
    <n v="3"/>
    <x v="22"/>
    <x v="2"/>
    <x v="1"/>
    <x v="1"/>
    <x v="0"/>
    <x v="1248"/>
    <x v="1251"/>
    <x v="1250"/>
    <x v="1251"/>
    <x v="1256"/>
    <x v="1254"/>
    <n v="57358.8"/>
    <s v="Perfumería"/>
    <s v="Cuerpo"/>
    <x v="1"/>
  </r>
  <r>
    <x v="1260"/>
    <x v="9"/>
    <n v="3"/>
    <x v="68"/>
    <x v="1"/>
    <x v="0"/>
    <x v="0"/>
    <x v="0"/>
    <x v="1249"/>
    <x v="1252"/>
    <x v="1251"/>
    <x v="1252"/>
    <x v="1257"/>
    <x v="1255"/>
    <n v="36084.199999999997"/>
    <s v="Perfumería"/>
    <s v="Maquillaje"/>
    <x v="0"/>
  </r>
  <r>
    <x v="1261"/>
    <x v="8"/>
    <n v="3"/>
    <x v="49"/>
    <x v="0"/>
    <x v="0"/>
    <x v="0"/>
    <x v="1"/>
    <x v="1250"/>
    <x v="1253"/>
    <x v="1252"/>
    <x v="1253"/>
    <x v="1258"/>
    <x v="1256"/>
    <n v="38720.400000000001"/>
    <s v="Cuerpo"/>
    <s v="Skincare"/>
    <x v="0"/>
  </r>
  <r>
    <x v="1262"/>
    <x v="8"/>
    <n v="3"/>
    <x v="73"/>
    <x v="2"/>
    <x v="0"/>
    <x v="0"/>
    <x v="0"/>
    <x v="1251"/>
    <x v="1254"/>
    <x v="1253"/>
    <x v="1254"/>
    <x v="1259"/>
    <x v="1257"/>
    <n v="52844.800000000003"/>
    <s v="Cuerpo"/>
    <s v="Skincare"/>
    <x v="1"/>
  </r>
  <r>
    <x v="1263"/>
    <x v="1"/>
    <n v="3"/>
    <x v="79"/>
    <x v="1"/>
    <x v="1"/>
    <x v="1"/>
    <x v="0"/>
    <x v="1252"/>
    <x v="1255"/>
    <x v="1254"/>
    <x v="1255"/>
    <x v="1260"/>
    <x v="1258"/>
    <n v="22426"/>
    <s v="Cuerpo"/>
    <s v="Perfumería"/>
    <x v="0"/>
  </r>
  <r>
    <x v="1264"/>
    <x v="25"/>
    <n v="3"/>
    <x v="91"/>
    <x v="2"/>
    <x v="0"/>
    <x v="0"/>
    <x v="0"/>
    <x v="1253"/>
    <x v="1256"/>
    <x v="1255"/>
    <x v="1256"/>
    <x v="1261"/>
    <x v="1259"/>
    <n v="39317.800000000003"/>
    <s v="Skincare"/>
    <s v="Cuerpo"/>
    <x v="0"/>
  </r>
  <r>
    <x v="1265"/>
    <x v="9"/>
    <n v="3"/>
    <x v="37"/>
    <x v="2"/>
    <x v="0"/>
    <x v="0"/>
    <x v="0"/>
    <x v="1254"/>
    <x v="1257"/>
    <x v="1256"/>
    <x v="1257"/>
    <x v="1262"/>
    <x v="1260"/>
    <n v="32159.8"/>
    <s v="Perfumería"/>
    <s v="Maquillaje"/>
    <x v="0"/>
  </r>
  <r>
    <x v="1266"/>
    <x v="44"/>
    <n v="3"/>
    <x v="52"/>
    <x v="2"/>
    <x v="1"/>
    <x v="1"/>
    <x v="0"/>
    <x v="1255"/>
    <x v="1258"/>
    <x v="1257"/>
    <x v="1258"/>
    <x v="1263"/>
    <x v="1261"/>
    <n v="45281"/>
    <s v="Skincare"/>
    <s v="Cabello"/>
    <x v="0"/>
  </r>
  <r>
    <x v="1267"/>
    <x v="4"/>
    <n v="3"/>
    <x v="76"/>
    <x v="1"/>
    <x v="0"/>
    <x v="0"/>
    <x v="0"/>
    <x v="1256"/>
    <x v="1259"/>
    <x v="1258"/>
    <x v="1259"/>
    <x v="1264"/>
    <x v="1262"/>
    <n v="22309"/>
    <s v="Perfumería"/>
    <s v="Cabello"/>
    <x v="0"/>
  </r>
  <r>
    <x v="1268"/>
    <x v="32"/>
    <n v="3"/>
    <x v="50"/>
    <x v="1"/>
    <x v="0"/>
    <x v="0"/>
    <x v="1"/>
    <x v="1257"/>
    <x v="1260"/>
    <x v="1259"/>
    <x v="1260"/>
    <x v="1265"/>
    <x v="1263"/>
    <n v="55366.6"/>
    <s v="Perfumería"/>
    <s v="Skincare"/>
    <x v="1"/>
  </r>
  <r>
    <x v="1269"/>
    <x v="29"/>
    <n v="3"/>
    <x v="49"/>
    <x v="1"/>
    <x v="1"/>
    <x v="1"/>
    <x v="0"/>
    <x v="1258"/>
    <x v="1261"/>
    <x v="1260"/>
    <x v="1261"/>
    <x v="1266"/>
    <x v="1264"/>
    <n v="53633.599999999999"/>
    <s v="Cuerpo"/>
    <s v="Perfumería"/>
    <x v="1"/>
  </r>
  <r>
    <x v="1270"/>
    <x v="6"/>
    <n v="3"/>
    <x v="21"/>
    <x v="3"/>
    <x v="0"/>
    <x v="0"/>
    <x v="1"/>
    <x v="1259"/>
    <x v="1262"/>
    <x v="1261"/>
    <x v="1262"/>
    <x v="1267"/>
    <x v="1265"/>
    <n v="48613.2"/>
    <s v="Cabello"/>
    <s v="Skincare"/>
    <x v="0"/>
  </r>
  <r>
    <x v="1271"/>
    <x v="10"/>
    <n v="3"/>
    <x v="2"/>
    <x v="3"/>
    <x v="1"/>
    <x v="1"/>
    <x v="1"/>
    <x v="1260"/>
    <x v="1263"/>
    <x v="1262"/>
    <x v="1263"/>
    <x v="1268"/>
    <x v="1266"/>
    <n v="44557"/>
    <s v="Skincare"/>
    <s v="Perfumería"/>
    <x v="0"/>
  </r>
  <r>
    <x v="1272"/>
    <x v="6"/>
    <n v="3"/>
    <x v="42"/>
    <x v="1"/>
    <x v="0"/>
    <x v="0"/>
    <x v="0"/>
    <x v="1261"/>
    <x v="1264"/>
    <x v="1263"/>
    <x v="1264"/>
    <x v="1269"/>
    <x v="1267"/>
    <n v="50232"/>
    <s v="Skincare"/>
    <s v="Perfumería"/>
    <x v="1"/>
  </r>
  <r>
    <x v="1273"/>
    <x v="16"/>
    <n v="3"/>
    <x v="65"/>
    <x v="0"/>
    <x v="1"/>
    <x v="1"/>
    <x v="1"/>
    <x v="1262"/>
    <x v="1265"/>
    <x v="1264"/>
    <x v="1265"/>
    <x v="1270"/>
    <x v="1268"/>
    <n v="58844"/>
    <s v="Cabello"/>
    <s v="Perfumería"/>
    <x v="1"/>
  </r>
  <r>
    <x v="1274"/>
    <x v="21"/>
    <n v="3"/>
    <x v="7"/>
    <x v="0"/>
    <x v="0"/>
    <x v="0"/>
    <x v="1"/>
    <x v="1263"/>
    <x v="1266"/>
    <x v="1265"/>
    <x v="759"/>
    <x v="1271"/>
    <x v="1269"/>
    <n v="54270.2"/>
    <s v="Maquillaje"/>
    <s v="Perfumería"/>
    <x v="1"/>
  </r>
  <r>
    <x v="1275"/>
    <x v="15"/>
    <n v="3"/>
    <x v="13"/>
    <x v="0"/>
    <x v="1"/>
    <x v="1"/>
    <x v="0"/>
    <x v="1264"/>
    <x v="1267"/>
    <x v="1266"/>
    <x v="1266"/>
    <x v="1272"/>
    <x v="1270"/>
    <n v="62214.400000000001"/>
    <s v="Maquillaje"/>
    <s v="Perfumería"/>
    <x v="1"/>
  </r>
  <r>
    <x v="1276"/>
    <x v="39"/>
    <n v="3"/>
    <x v="41"/>
    <x v="2"/>
    <x v="0"/>
    <x v="0"/>
    <x v="0"/>
    <x v="1265"/>
    <x v="1268"/>
    <x v="1267"/>
    <x v="1267"/>
    <x v="1273"/>
    <x v="1271"/>
    <n v="36295.4"/>
    <s v="Maquillaje"/>
    <s v="Skincare"/>
    <x v="0"/>
  </r>
  <r>
    <x v="1277"/>
    <x v="22"/>
    <n v="3"/>
    <x v="87"/>
    <x v="1"/>
    <x v="1"/>
    <x v="1"/>
    <x v="1"/>
    <x v="1266"/>
    <x v="1269"/>
    <x v="1268"/>
    <x v="1268"/>
    <x v="494"/>
    <x v="1272"/>
    <n v="47846.8"/>
    <s v="Perfumería"/>
    <s v="Cabello"/>
    <x v="0"/>
  </r>
  <r>
    <x v="1278"/>
    <x v="9"/>
    <n v="3"/>
    <x v="89"/>
    <x v="1"/>
    <x v="0"/>
    <x v="0"/>
    <x v="1"/>
    <x v="1267"/>
    <x v="1270"/>
    <x v="1269"/>
    <x v="1269"/>
    <x v="1274"/>
    <x v="1273"/>
    <n v="32816.400000000001"/>
    <s v="Cabello"/>
    <s v="Perfumería"/>
    <x v="0"/>
  </r>
  <r>
    <x v="1279"/>
    <x v="43"/>
    <n v="3"/>
    <x v="42"/>
    <x v="0"/>
    <x v="1"/>
    <x v="1"/>
    <x v="0"/>
    <x v="1268"/>
    <x v="1271"/>
    <x v="1270"/>
    <x v="1270"/>
    <x v="1275"/>
    <x v="1274"/>
    <n v="35839.4"/>
    <s v="Skincare"/>
    <s v="Perfumería"/>
    <x v="0"/>
  </r>
  <r>
    <x v="1280"/>
    <x v="49"/>
    <n v="3"/>
    <x v="20"/>
    <x v="1"/>
    <x v="1"/>
    <x v="1"/>
    <x v="0"/>
    <x v="1269"/>
    <x v="1272"/>
    <x v="1271"/>
    <x v="1271"/>
    <x v="1276"/>
    <x v="1275"/>
    <n v="40744.400000000001"/>
    <s v="Cabello"/>
    <s v="Cuerpo"/>
    <x v="0"/>
  </r>
  <r>
    <x v="1281"/>
    <x v="17"/>
    <n v="3"/>
    <x v="1"/>
    <x v="2"/>
    <x v="1"/>
    <x v="1"/>
    <x v="0"/>
    <x v="1270"/>
    <x v="1273"/>
    <x v="1272"/>
    <x v="1272"/>
    <x v="1277"/>
    <x v="1276"/>
    <n v="41682.800000000003"/>
    <s v="Cabello"/>
    <s v="Maquillaje"/>
    <x v="0"/>
  </r>
  <r>
    <x v="1282"/>
    <x v="50"/>
    <n v="3"/>
    <x v="40"/>
    <x v="3"/>
    <x v="0"/>
    <x v="0"/>
    <x v="1"/>
    <x v="1271"/>
    <x v="1274"/>
    <x v="1273"/>
    <x v="1273"/>
    <x v="1278"/>
    <x v="1277"/>
    <n v="51564.2"/>
    <s v="Cuerpo"/>
    <s v="Skincare"/>
    <x v="1"/>
  </r>
  <r>
    <x v="1283"/>
    <x v="24"/>
    <n v="3"/>
    <x v="11"/>
    <x v="3"/>
    <x v="0"/>
    <x v="0"/>
    <x v="0"/>
    <x v="107"/>
    <x v="1275"/>
    <x v="1274"/>
    <x v="1274"/>
    <x v="1279"/>
    <x v="1278"/>
    <n v="49170"/>
    <s v="Skincare"/>
    <s v="Cabello"/>
    <x v="0"/>
  </r>
  <r>
    <x v="1284"/>
    <x v="0"/>
    <n v="3"/>
    <x v="79"/>
    <x v="0"/>
    <x v="0"/>
    <x v="0"/>
    <x v="1"/>
    <x v="1272"/>
    <x v="1276"/>
    <x v="1275"/>
    <x v="1275"/>
    <x v="1280"/>
    <x v="1279"/>
    <n v="52103.8"/>
    <s v="Cuerpo"/>
    <s v="Maquillaje"/>
    <x v="1"/>
  </r>
  <r>
    <x v="1285"/>
    <x v="40"/>
    <n v="3"/>
    <x v="55"/>
    <x v="1"/>
    <x v="1"/>
    <x v="1"/>
    <x v="0"/>
    <x v="1273"/>
    <x v="1277"/>
    <x v="1276"/>
    <x v="1276"/>
    <x v="1281"/>
    <x v="1280"/>
    <n v="62619.199999999997"/>
    <s v="Cabello"/>
    <s v="Skincare"/>
    <x v="1"/>
  </r>
  <r>
    <x v="1286"/>
    <x v="30"/>
    <n v="3"/>
    <x v="40"/>
    <x v="1"/>
    <x v="0"/>
    <x v="0"/>
    <x v="0"/>
    <x v="1274"/>
    <x v="1278"/>
    <x v="1277"/>
    <x v="1277"/>
    <x v="1282"/>
    <x v="1281"/>
    <n v="43595.199999999997"/>
    <s v="Cabello"/>
    <s v="Perfumería"/>
    <x v="0"/>
  </r>
  <r>
    <x v="1287"/>
    <x v="38"/>
    <n v="3"/>
    <x v="54"/>
    <x v="0"/>
    <x v="1"/>
    <x v="1"/>
    <x v="0"/>
    <x v="428"/>
    <x v="1279"/>
    <x v="1278"/>
    <x v="1278"/>
    <x v="1283"/>
    <x v="1282"/>
    <n v="41898.6"/>
    <s v="Cuerpo"/>
    <s v="Maquillaje"/>
    <x v="0"/>
  </r>
  <r>
    <x v="1288"/>
    <x v="29"/>
    <n v="3"/>
    <x v="8"/>
    <x v="1"/>
    <x v="0"/>
    <x v="0"/>
    <x v="0"/>
    <x v="1275"/>
    <x v="1280"/>
    <x v="1279"/>
    <x v="1279"/>
    <x v="1284"/>
    <x v="1283"/>
    <n v="57333.4"/>
    <s v="Cabello"/>
    <s v="Cuerpo"/>
    <x v="1"/>
  </r>
  <r>
    <x v="1289"/>
    <x v="8"/>
    <n v="3"/>
    <x v="12"/>
    <x v="2"/>
    <x v="0"/>
    <x v="0"/>
    <x v="1"/>
    <x v="1276"/>
    <x v="1281"/>
    <x v="1280"/>
    <x v="1280"/>
    <x v="1285"/>
    <x v="1284"/>
    <n v="50502.400000000001"/>
    <s v="Perfumería"/>
    <s v="Skincare"/>
    <x v="1"/>
  </r>
  <r>
    <x v="1290"/>
    <x v="27"/>
    <n v="3"/>
    <x v="81"/>
    <x v="0"/>
    <x v="1"/>
    <x v="1"/>
    <x v="0"/>
    <x v="1277"/>
    <x v="1282"/>
    <x v="1281"/>
    <x v="1281"/>
    <x v="1286"/>
    <x v="1285"/>
    <n v="36850.199999999997"/>
    <s v="Maquillaje"/>
    <s v="Cuerpo"/>
    <x v="0"/>
  </r>
  <r>
    <x v="1291"/>
    <x v="13"/>
    <n v="3"/>
    <x v="21"/>
    <x v="2"/>
    <x v="1"/>
    <x v="1"/>
    <x v="0"/>
    <x v="1278"/>
    <x v="1283"/>
    <x v="1282"/>
    <x v="1282"/>
    <x v="1287"/>
    <x v="1286"/>
    <n v="50162.6"/>
    <s v="Perfumería"/>
    <s v="Maquillaje"/>
    <x v="1"/>
  </r>
  <r>
    <x v="1292"/>
    <x v="3"/>
    <n v="3"/>
    <x v="40"/>
    <x v="1"/>
    <x v="0"/>
    <x v="0"/>
    <x v="0"/>
    <x v="1279"/>
    <x v="1284"/>
    <x v="1283"/>
    <x v="1283"/>
    <x v="1288"/>
    <x v="1287"/>
    <n v="63515.4"/>
    <s v="Skincare"/>
    <s v="Maquillaje"/>
    <x v="1"/>
  </r>
  <r>
    <x v="1293"/>
    <x v="11"/>
    <n v="3"/>
    <x v="66"/>
    <x v="3"/>
    <x v="1"/>
    <x v="1"/>
    <x v="0"/>
    <x v="1280"/>
    <x v="1285"/>
    <x v="1284"/>
    <x v="1284"/>
    <x v="1289"/>
    <x v="1288"/>
    <n v="54947"/>
    <s v="Skincare"/>
    <s v="Cabello"/>
    <x v="1"/>
  </r>
  <r>
    <x v="1294"/>
    <x v="30"/>
    <n v="3"/>
    <x v="93"/>
    <x v="1"/>
    <x v="0"/>
    <x v="0"/>
    <x v="1"/>
    <x v="1281"/>
    <x v="1286"/>
    <x v="1285"/>
    <x v="1285"/>
    <x v="1290"/>
    <x v="1289"/>
    <n v="52197.8"/>
    <s v="Skincare"/>
    <s v="Cuerpo"/>
    <x v="1"/>
  </r>
  <r>
    <x v="1295"/>
    <x v="14"/>
    <n v="3"/>
    <x v="41"/>
    <x v="1"/>
    <x v="1"/>
    <x v="1"/>
    <x v="1"/>
    <x v="1282"/>
    <x v="1287"/>
    <x v="1286"/>
    <x v="1286"/>
    <x v="1291"/>
    <x v="1290"/>
    <n v="41578"/>
    <s v="Cuerpo"/>
    <s v="Cabello"/>
    <x v="0"/>
  </r>
  <r>
    <x v="1296"/>
    <x v="7"/>
    <n v="3"/>
    <x v="75"/>
    <x v="0"/>
    <x v="0"/>
    <x v="0"/>
    <x v="0"/>
    <x v="1283"/>
    <x v="1288"/>
    <x v="1287"/>
    <x v="1287"/>
    <x v="1292"/>
    <x v="1291"/>
    <n v="19968"/>
    <s v="Cuerpo"/>
    <s v="Cabello"/>
    <x v="0"/>
  </r>
  <r>
    <x v="1297"/>
    <x v="48"/>
    <n v="3"/>
    <x v="6"/>
    <x v="3"/>
    <x v="1"/>
    <x v="1"/>
    <x v="0"/>
    <x v="1284"/>
    <x v="1289"/>
    <x v="1288"/>
    <x v="1288"/>
    <x v="1293"/>
    <x v="1292"/>
    <n v="69972.2"/>
    <s v="Cabello"/>
    <s v="Cuerpo"/>
    <x v="1"/>
  </r>
  <r>
    <x v="1298"/>
    <x v="6"/>
    <n v="3"/>
    <x v="89"/>
    <x v="1"/>
    <x v="0"/>
    <x v="0"/>
    <x v="0"/>
    <x v="1285"/>
    <x v="1290"/>
    <x v="1289"/>
    <x v="1289"/>
    <x v="1294"/>
    <x v="1293"/>
    <n v="40071"/>
    <s v="Maquillaje"/>
    <s v="Cabello"/>
    <x v="0"/>
  </r>
  <r>
    <x v="1299"/>
    <x v="49"/>
    <n v="3"/>
    <x v="55"/>
    <x v="1"/>
    <x v="1"/>
    <x v="1"/>
    <x v="0"/>
    <x v="1286"/>
    <x v="1291"/>
    <x v="1290"/>
    <x v="1290"/>
    <x v="1295"/>
    <x v="1294"/>
    <n v="59164.2"/>
    <s v="Cuerpo"/>
    <s v="Skincare"/>
    <x v="1"/>
  </r>
  <r>
    <x v="1300"/>
    <x v="21"/>
    <n v="3"/>
    <x v="54"/>
    <x v="0"/>
    <x v="0"/>
    <x v="0"/>
    <x v="0"/>
    <x v="1287"/>
    <x v="1292"/>
    <x v="1291"/>
    <x v="1291"/>
    <x v="1296"/>
    <x v="1295"/>
    <n v="36732.400000000001"/>
    <s v="Perfumería"/>
    <s v="Skincare"/>
    <x v="0"/>
  </r>
  <r>
    <x v="1301"/>
    <x v="14"/>
    <n v="3"/>
    <x v="58"/>
    <x v="1"/>
    <x v="0"/>
    <x v="0"/>
    <x v="0"/>
    <x v="1288"/>
    <x v="1293"/>
    <x v="1292"/>
    <x v="1292"/>
    <x v="1297"/>
    <x v="1296"/>
    <n v="40881"/>
    <s v="Perfumería"/>
    <s v="Maquillaje"/>
    <x v="0"/>
  </r>
  <r>
    <x v="1302"/>
    <x v="20"/>
    <n v="3"/>
    <x v="81"/>
    <x v="1"/>
    <x v="1"/>
    <x v="1"/>
    <x v="0"/>
    <x v="1289"/>
    <x v="1294"/>
    <x v="1293"/>
    <x v="1293"/>
    <x v="1298"/>
    <x v="1297"/>
    <n v="28953.599999999999"/>
    <s v="Cabello"/>
    <s v="Skincare"/>
    <x v="0"/>
  </r>
  <r>
    <x v="1303"/>
    <x v="12"/>
    <n v="3"/>
    <x v="81"/>
    <x v="3"/>
    <x v="1"/>
    <x v="1"/>
    <x v="0"/>
    <x v="1290"/>
    <x v="1295"/>
    <x v="1294"/>
    <x v="1294"/>
    <x v="1299"/>
    <x v="1298"/>
    <n v="58913.8"/>
    <s v="Cabello"/>
    <s v="Perfumería"/>
    <x v="1"/>
  </r>
  <r>
    <x v="1304"/>
    <x v="6"/>
    <n v="3"/>
    <x v="55"/>
    <x v="0"/>
    <x v="1"/>
    <x v="1"/>
    <x v="1"/>
    <x v="1291"/>
    <x v="1296"/>
    <x v="1295"/>
    <x v="1295"/>
    <x v="1300"/>
    <x v="1299"/>
    <n v="22428.6"/>
    <s v="Skincare"/>
    <s v="Cuerpo"/>
    <x v="0"/>
  </r>
  <r>
    <x v="1305"/>
    <x v="31"/>
    <n v="3"/>
    <x v="67"/>
    <x v="0"/>
    <x v="1"/>
    <x v="1"/>
    <x v="0"/>
    <x v="1292"/>
    <x v="1297"/>
    <x v="282"/>
    <x v="1296"/>
    <x v="1301"/>
    <x v="1300"/>
    <n v="78216.2"/>
    <s v="Skincare"/>
    <s v="Cuerpo"/>
    <x v="1"/>
  </r>
  <r>
    <x v="1306"/>
    <x v="5"/>
    <n v="3"/>
    <x v="76"/>
    <x v="1"/>
    <x v="1"/>
    <x v="1"/>
    <x v="1"/>
    <x v="1293"/>
    <x v="1298"/>
    <x v="1296"/>
    <x v="1297"/>
    <x v="1302"/>
    <x v="1301"/>
    <n v="38933.599999999999"/>
    <s v="Skincare"/>
    <s v="Cabello"/>
    <x v="0"/>
  </r>
  <r>
    <x v="1307"/>
    <x v="35"/>
    <n v="3"/>
    <x v="14"/>
    <x v="1"/>
    <x v="0"/>
    <x v="0"/>
    <x v="0"/>
    <x v="1294"/>
    <x v="1299"/>
    <x v="1297"/>
    <x v="1298"/>
    <x v="1303"/>
    <x v="1302"/>
    <n v="59932.4"/>
    <s v="Skincare"/>
    <s v="Cabello"/>
    <x v="1"/>
  </r>
  <r>
    <x v="1308"/>
    <x v="14"/>
    <n v="3"/>
    <x v="89"/>
    <x v="2"/>
    <x v="1"/>
    <x v="1"/>
    <x v="0"/>
    <x v="1295"/>
    <x v="1300"/>
    <x v="1298"/>
    <x v="1299"/>
    <x v="1304"/>
    <x v="1303"/>
    <n v="57965.4"/>
    <s v="Cabello"/>
    <s v="Maquillaje"/>
    <x v="1"/>
  </r>
  <r>
    <x v="1309"/>
    <x v="41"/>
    <n v="3"/>
    <x v="38"/>
    <x v="1"/>
    <x v="0"/>
    <x v="0"/>
    <x v="1"/>
    <x v="1296"/>
    <x v="1301"/>
    <x v="1299"/>
    <x v="1300"/>
    <x v="1305"/>
    <x v="1304"/>
    <n v="66871.8"/>
    <s v="Perfumería"/>
    <s v="Cuerpo"/>
    <x v="1"/>
  </r>
  <r>
    <x v="1310"/>
    <x v="2"/>
    <n v="3"/>
    <x v="95"/>
    <x v="0"/>
    <x v="0"/>
    <x v="0"/>
    <x v="1"/>
    <x v="1297"/>
    <x v="1302"/>
    <x v="1300"/>
    <x v="1301"/>
    <x v="1306"/>
    <x v="1305"/>
    <n v="42758.8"/>
    <s v="Cuerpo"/>
    <s v="Perfumería"/>
    <x v="0"/>
  </r>
  <r>
    <x v="1311"/>
    <x v="35"/>
    <n v="3"/>
    <x v="8"/>
    <x v="1"/>
    <x v="1"/>
    <x v="1"/>
    <x v="1"/>
    <x v="1298"/>
    <x v="1303"/>
    <x v="1301"/>
    <x v="1302"/>
    <x v="1307"/>
    <x v="1306"/>
    <n v="44784.4"/>
    <s v="Cabello"/>
    <s v="Skincare"/>
    <x v="0"/>
  </r>
  <r>
    <x v="1312"/>
    <x v="36"/>
    <n v="3"/>
    <x v="53"/>
    <x v="3"/>
    <x v="0"/>
    <x v="0"/>
    <x v="0"/>
    <x v="1299"/>
    <x v="1304"/>
    <x v="1302"/>
    <x v="1303"/>
    <x v="1308"/>
    <x v="1307"/>
    <n v="45674.2"/>
    <s v="Skincare"/>
    <s v="Maquillaje"/>
    <x v="0"/>
  </r>
  <r>
    <x v="1313"/>
    <x v="44"/>
    <n v="3"/>
    <x v="29"/>
    <x v="1"/>
    <x v="1"/>
    <x v="1"/>
    <x v="1"/>
    <x v="1300"/>
    <x v="1305"/>
    <x v="1303"/>
    <x v="1304"/>
    <x v="1309"/>
    <x v="1308"/>
    <n v="44579.8"/>
    <s v="Maquillaje"/>
    <s v="Cuerpo"/>
    <x v="0"/>
  </r>
  <r>
    <x v="1314"/>
    <x v="11"/>
    <n v="3"/>
    <x v="24"/>
    <x v="1"/>
    <x v="1"/>
    <x v="1"/>
    <x v="1"/>
    <x v="1301"/>
    <x v="1306"/>
    <x v="1304"/>
    <x v="1305"/>
    <x v="1310"/>
    <x v="1309"/>
    <n v="54340.800000000003"/>
    <s v="Skincare"/>
    <s v="Cabello"/>
    <x v="1"/>
  </r>
  <r>
    <x v="1315"/>
    <x v="10"/>
    <n v="3"/>
    <x v="17"/>
    <x v="2"/>
    <x v="1"/>
    <x v="1"/>
    <x v="1"/>
    <x v="1302"/>
    <x v="1307"/>
    <x v="1305"/>
    <x v="1306"/>
    <x v="1311"/>
    <x v="1310"/>
    <n v="50068.4"/>
    <s v="Maquillaje"/>
    <s v="Cuerpo"/>
    <x v="1"/>
  </r>
  <r>
    <x v="1316"/>
    <x v="50"/>
    <n v="3"/>
    <x v="41"/>
    <x v="0"/>
    <x v="0"/>
    <x v="0"/>
    <x v="1"/>
    <x v="1303"/>
    <x v="1308"/>
    <x v="1306"/>
    <x v="1307"/>
    <x v="1312"/>
    <x v="1311"/>
    <n v="48067.6"/>
    <s v="Cabello"/>
    <s v="Maquillaje"/>
    <x v="0"/>
  </r>
  <r>
    <x v="1317"/>
    <x v="37"/>
    <n v="3"/>
    <x v="79"/>
    <x v="0"/>
    <x v="1"/>
    <x v="1"/>
    <x v="0"/>
    <x v="1304"/>
    <x v="1309"/>
    <x v="1307"/>
    <x v="1308"/>
    <x v="1313"/>
    <x v="1312"/>
    <n v="43379"/>
    <s v="Skincare"/>
    <s v="Perfumería"/>
    <x v="0"/>
  </r>
  <r>
    <x v="1318"/>
    <x v="35"/>
    <n v="3"/>
    <x v="83"/>
    <x v="3"/>
    <x v="0"/>
    <x v="0"/>
    <x v="1"/>
    <x v="1305"/>
    <x v="1310"/>
    <x v="1308"/>
    <x v="1309"/>
    <x v="1314"/>
    <x v="1313"/>
    <n v="45788.6"/>
    <s v="Skincare"/>
    <s v="Maquillaje"/>
    <x v="0"/>
  </r>
  <r>
    <x v="1319"/>
    <x v="27"/>
    <n v="3"/>
    <x v="88"/>
    <x v="1"/>
    <x v="0"/>
    <x v="0"/>
    <x v="1"/>
    <x v="1306"/>
    <x v="1311"/>
    <x v="1309"/>
    <x v="1310"/>
    <x v="1315"/>
    <x v="1314"/>
    <n v="50080.6"/>
    <s v="Perfumería"/>
    <s v="Cuerpo"/>
    <x v="1"/>
  </r>
  <r>
    <x v="1320"/>
    <x v="39"/>
    <n v="3"/>
    <x v="7"/>
    <x v="1"/>
    <x v="1"/>
    <x v="1"/>
    <x v="1"/>
    <x v="1307"/>
    <x v="1312"/>
    <x v="1310"/>
    <x v="1311"/>
    <x v="1316"/>
    <x v="1315"/>
    <n v="60956.800000000003"/>
    <s v="Skincare"/>
    <s v="Cabello"/>
    <x v="1"/>
  </r>
  <r>
    <x v="1321"/>
    <x v="40"/>
    <n v="3"/>
    <x v="20"/>
    <x v="2"/>
    <x v="1"/>
    <x v="1"/>
    <x v="0"/>
    <x v="1308"/>
    <x v="1313"/>
    <x v="1311"/>
    <x v="1312"/>
    <x v="1317"/>
    <x v="1316"/>
    <n v="61080.6"/>
    <s v="Perfumería"/>
    <s v="Cabello"/>
    <x v="1"/>
  </r>
  <r>
    <x v="1322"/>
    <x v="14"/>
    <n v="3"/>
    <x v="28"/>
    <x v="1"/>
    <x v="0"/>
    <x v="0"/>
    <x v="1"/>
    <x v="1309"/>
    <x v="1314"/>
    <x v="1312"/>
    <x v="1313"/>
    <x v="1318"/>
    <x v="1317"/>
    <n v="46609.599999999999"/>
    <s v="Skincare"/>
    <s v="Perfumería"/>
    <x v="0"/>
  </r>
  <r>
    <x v="1323"/>
    <x v="48"/>
    <n v="3"/>
    <x v="88"/>
    <x v="1"/>
    <x v="1"/>
    <x v="1"/>
    <x v="1"/>
    <x v="1310"/>
    <x v="1315"/>
    <x v="1313"/>
    <x v="1314"/>
    <x v="1319"/>
    <x v="1318"/>
    <n v="39211.599999999999"/>
    <s v="Maquillaje"/>
    <s v="Cabello"/>
    <x v="0"/>
  </r>
  <r>
    <x v="1324"/>
    <x v="16"/>
    <n v="3"/>
    <x v="45"/>
    <x v="2"/>
    <x v="0"/>
    <x v="0"/>
    <x v="1"/>
    <x v="1311"/>
    <x v="1316"/>
    <x v="1314"/>
    <x v="1315"/>
    <x v="1320"/>
    <x v="1319"/>
    <n v="33858.800000000003"/>
    <s v="Cuerpo"/>
    <s v="Cabello"/>
    <x v="0"/>
  </r>
  <r>
    <x v="1325"/>
    <x v="33"/>
    <n v="3"/>
    <x v="52"/>
    <x v="2"/>
    <x v="0"/>
    <x v="0"/>
    <x v="0"/>
    <x v="1312"/>
    <x v="1317"/>
    <x v="1315"/>
    <x v="1316"/>
    <x v="1321"/>
    <x v="1320"/>
    <n v="60299.4"/>
    <s v="Cuerpo"/>
    <s v="Skincare"/>
    <x v="1"/>
  </r>
  <r>
    <x v="1326"/>
    <x v="38"/>
    <n v="3"/>
    <x v="65"/>
    <x v="2"/>
    <x v="0"/>
    <x v="0"/>
    <x v="0"/>
    <x v="1313"/>
    <x v="1318"/>
    <x v="1316"/>
    <x v="1317"/>
    <x v="1322"/>
    <x v="1321"/>
    <n v="59259.6"/>
    <s v="Perfumería"/>
    <s v="Cuerpo"/>
    <x v="1"/>
  </r>
  <r>
    <x v="1327"/>
    <x v="44"/>
    <n v="3"/>
    <x v="52"/>
    <x v="1"/>
    <x v="1"/>
    <x v="1"/>
    <x v="1"/>
    <x v="1314"/>
    <x v="1319"/>
    <x v="1317"/>
    <x v="1318"/>
    <x v="1323"/>
    <x v="1322"/>
    <n v="47577.599999999999"/>
    <s v="Maquillaje"/>
    <s v="Perfumería"/>
    <x v="0"/>
  </r>
  <r>
    <x v="1328"/>
    <x v="6"/>
    <n v="3"/>
    <x v="42"/>
    <x v="1"/>
    <x v="0"/>
    <x v="0"/>
    <x v="0"/>
    <x v="1315"/>
    <x v="1320"/>
    <x v="1318"/>
    <x v="1319"/>
    <x v="1324"/>
    <x v="1323"/>
    <n v="33491"/>
    <s v="Maquillaje"/>
    <s v="Cabello"/>
    <x v="0"/>
  </r>
  <r>
    <x v="1329"/>
    <x v="22"/>
    <n v="3"/>
    <x v="33"/>
    <x v="1"/>
    <x v="0"/>
    <x v="0"/>
    <x v="1"/>
    <x v="1316"/>
    <x v="1321"/>
    <x v="1319"/>
    <x v="1320"/>
    <x v="1325"/>
    <x v="1324"/>
    <n v="54942.8"/>
    <s v="Skincare"/>
    <s v="Perfumería"/>
    <x v="1"/>
  </r>
  <r>
    <x v="1330"/>
    <x v="18"/>
    <n v="3"/>
    <x v="66"/>
    <x v="3"/>
    <x v="0"/>
    <x v="0"/>
    <x v="1"/>
    <x v="1317"/>
    <x v="1322"/>
    <x v="1320"/>
    <x v="1321"/>
    <x v="1326"/>
    <x v="1325"/>
    <n v="51252.2"/>
    <s v="Maquillaje"/>
    <s v="Skincare"/>
    <x v="1"/>
  </r>
  <r>
    <x v="1331"/>
    <x v="7"/>
    <n v="3"/>
    <x v="54"/>
    <x v="1"/>
    <x v="0"/>
    <x v="0"/>
    <x v="1"/>
    <x v="1318"/>
    <x v="1323"/>
    <x v="1321"/>
    <x v="1322"/>
    <x v="1327"/>
    <x v="1326"/>
    <n v="46532.6"/>
    <s v="Cabello"/>
    <s v="Skincare"/>
    <x v="0"/>
  </r>
  <r>
    <x v="1332"/>
    <x v="11"/>
    <n v="3"/>
    <x v="32"/>
    <x v="1"/>
    <x v="0"/>
    <x v="0"/>
    <x v="0"/>
    <x v="1319"/>
    <x v="1324"/>
    <x v="1322"/>
    <x v="1323"/>
    <x v="1328"/>
    <x v="1327"/>
    <n v="58256.6"/>
    <s v="Cabello"/>
    <s v="Maquillaje"/>
    <x v="1"/>
  </r>
  <r>
    <x v="1333"/>
    <x v="39"/>
    <n v="3"/>
    <x v="57"/>
    <x v="0"/>
    <x v="0"/>
    <x v="0"/>
    <x v="0"/>
    <x v="1320"/>
    <x v="1325"/>
    <x v="1323"/>
    <x v="1088"/>
    <x v="1329"/>
    <x v="1328"/>
    <n v="33847.800000000003"/>
    <s v="Cabello"/>
    <s v="Perfumería"/>
    <x v="0"/>
  </r>
  <r>
    <x v="1334"/>
    <x v="33"/>
    <n v="3"/>
    <x v="50"/>
    <x v="0"/>
    <x v="1"/>
    <x v="1"/>
    <x v="1"/>
    <x v="1321"/>
    <x v="1326"/>
    <x v="1324"/>
    <x v="1324"/>
    <x v="1330"/>
    <x v="1329"/>
    <n v="54172.2"/>
    <s v="Cabello"/>
    <s v="Cuerpo"/>
    <x v="1"/>
  </r>
  <r>
    <x v="1335"/>
    <x v="38"/>
    <n v="3"/>
    <x v="5"/>
    <x v="3"/>
    <x v="1"/>
    <x v="1"/>
    <x v="0"/>
    <x v="1322"/>
    <x v="1327"/>
    <x v="1325"/>
    <x v="1325"/>
    <x v="1331"/>
    <x v="1330"/>
    <n v="42041.4"/>
    <s v="Skincare"/>
    <s v="Cuerpo"/>
    <x v="0"/>
  </r>
  <r>
    <x v="1336"/>
    <x v="16"/>
    <n v="3"/>
    <x v="14"/>
    <x v="1"/>
    <x v="0"/>
    <x v="0"/>
    <x v="1"/>
    <x v="1323"/>
    <x v="1328"/>
    <x v="1326"/>
    <x v="1326"/>
    <x v="1332"/>
    <x v="1331"/>
    <n v="76732.800000000003"/>
    <s v="Perfumería"/>
    <s v="Cuerpo"/>
    <x v="1"/>
  </r>
  <r>
    <x v="1337"/>
    <x v="3"/>
    <n v="3"/>
    <x v="56"/>
    <x v="0"/>
    <x v="1"/>
    <x v="1"/>
    <x v="0"/>
    <x v="1324"/>
    <x v="1329"/>
    <x v="1327"/>
    <x v="1327"/>
    <x v="1333"/>
    <x v="1332"/>
    <n v="50058.400000000001"/>
    <s v="Cuerpo"/>
    <s v="Maquillaje"/>
    <x v="1"/>
  </r>
  <r>
    <x v="1338"/>
    <x v="46"/>
    <n v="3"/>
    <x v="61"/>
    <x v="0"/>
    <x v="0"/>
    <x v="0"/>
    <x v="0"/>
    <x v="1325"/>
    <x v="1330"/>
    <x v="1328"/>
    <x v="1328"/>
    <x v="1334"/>
    <x v="1333"/>
    <n v="50482.400000000001"/>
    <s v="Maquillaje"/>
    <s v="Cabello"/>
    <x v="1"/>
  </r>
  <r>
    <x v="1339"/>
    <x v="44"/>
    <n v="3"/>
    <x v="22"/>
    <x v="0"/>
    <x v="0"/>
    <x v="0"/>
    <x v="0"/>
    <x v="1326"/>
    <x v="1331"/>
    <x v="1329"/>
    <x v="1329"/>
    <x v="1335"/>
    <x v="1334"/>
    <n v="38302.800000000003"/>
    <s v="Cuerpo"/>
    <s v="Perfumería"/>
    <x v="0"/>
  </r>
  <r>
    <x v="1340"/>
    <x v="18"/>
    <n v="3"/>
    <x v="68"/>
    <x v="1"/>
    <x v="0"/>
    <x v="0"/>
    <x v="1"/>
    <x v="1327"/>
    <x v="1332"/>
    <x v="1330"/>
    <x v="1330"/>
    <x v="1336"/>
    <x v="1335"/>
    <n v="59186.6"/>
    <s v="Cuerpo"/>
    <s v="Perfumería"/>
    <x v="1"/>
  </r>
  <r>
    <x v="1341"/>
    <x v="2"/>
    <n v="3"/>
    <x v="26"/>
    <x v="1"/>
    <x v="1"/>
    <x v="1"/>
    <x v="0"/>
    <x v="1328"/>
    <x v="1333"/>
    <x v="1331"/>
    <x v="1331"/>
    <x v="1337"/>
    <x v="1336"/>
    <n v="50147.6"/>
    <s v="Cabello"/>
    <s v="Cuerpo"/>
    <x v="1"/>
  </r>
  <r>
    <x v="1342"/>
    <x v="18"/>
    <n v="3"/>
    <x v="9"/>
    <x v="1"/>
    <x v="1"/>
    <x v="1"/>
    <x v="0"/>
    <x v="1329"/>
    <x v="1334"/>
    <x v="1332"/>
    <x v="1332"/>
    <x v="1338"/>
    <x v="1337"/>
    <n v="46820"/>
    <s v="Maquillaje"/>
    <s v="Skincare"/>
    <x v="0"/>
  </r>
  <r>
    <x v="1343"/>
    <x v="17"/>
    <n v="3"/>
    <x v="55"/>
    <x v="1"/>
    <x v="1"/>
    <x v="1"/>
    <x v="1"/>
    <x v="1330"/>
    <x v="1335"/>
    <x v="1333"/>
    <x v="712"/>
    <x v="1339"/>
    <x v="1338"/>
    <n v="49647.4"/>
    <s v="Cabello"/>
    <s v="Skincare"/>
    <x v="0"/>
  </r>
  <r>
    <x v="1344"/>
    <x v="19"/>
    <n v="3"/>
    <x v="12"/>
    <x v="0"/>
    <x v="0"/>
    <x v="0"/>
    <x v="1"/>
    <x v="1331"/>
    <x v="1336"/>
    <x v="1334"/>
    <x v="1333"/>
    <x v="1340"/>
    <x v="1339"/>
    <n v="32801.4"/>
    <s v="Cabello"/>
    <s v="Skincare"/>
    <x v="0"/>
  </r>
  <r>
    <x v="1345"/>
    <x v="9"/>
    <n v="3"/>
    <x v="27"/>
    <x v="3"/>
    <x v="0"/>
    <x v="0"/>
    <x v="1"/>
    <x v="1332"/>
    <x v="1337"/>
    <x v="1335"/>
    <x v="1334"/>
    <x v="1341"/>
    <x v="1340"/>
    <n v="51394.8"/>
    <s v="Cuerpo"/>
    <s v="Skincare"/>
    <x v="1"/>
  </r>
  <r>
    <x v="1346"/>
    <x v="27"/>
    <n v="3"/>
    <x v="8"/>
    <x v="3"/>
    <x v="0"/>
    <x v="0"/>
    <x v="0"/>
    <x v="1333"/>
    <x v="1338"/>
    <x v="1336"/>
    <x v="745"/>
    <x v="1342"/>
    <x v="1341"/>
    <n v="60337.8"/>
    <s v="Cabello"/>
    <s v="Skincare"/>
    <x v="1"/>
  </r>
  <r>
    <x v="1347"/>
    <x v="45"/>
    <n v="3"/>
    <x v="26"/>
    <x v="2"/>
    <x v="1"/>
    <x v="1"/>
    <x v="0"/>
    <x v="1334"/>
    <x v="1339"/>
    <x v="1337"/>
    <x v="1335"/>
    <x v="1343"/>
    <x v="1342"/>
    <n v="31515.200000000001"/>
    <s v="Maquillaje"/>
    <s v="Perfumería"/>
    <x v="0"/>
  </r>
  <r>
    <x v="1348"/>
    <x v="29"/>
    <n v="3"/>
    <x v="59"/>
    <x v="3"/>
    <x v="0"/>
    <x v="0"/>
    <x v="1"/>
    <x v="1335"/>
    <x v="1340"/>
    <x v="1338"/>
    <x v="1336"/>
    <x v="1344"/>
    <x v="1343"/>
    <n v="64424.6"/>
    <s v="Cabello"/>
    <s v="Skincare"/>
    <x v="1"/>
  </r>
  <r>
    <x v="1349"/>
    <x v="5"/>
    <n v="3"/>
    <x v="50"/>
    <x v="0"/>
    <x v="1"/>
    <x v="1"/>
    <x v="0"/>
    <x v="1336"/>
    <x v="1341"/>
    <x v="1339"/>
    <x v="1337"/>
    <x v="467"/>
    <x v="1344"/>
    <n v="56242.8"/>
    <s v="Perfumería"/>
    <s v="Skincare"/>
    <x v="1"/>
  </r>
  <r>
    <x v="1350"/>
    <x v="8"/>
    <n v="3"/>
    <x v="63"/>
    <x v="1"/>
    <x v="0"/>
    <x v="0"/>
    <x v="0"/>
    <x v="1337"/>
    <x v="1342"/>
    <x v="1340"/>
    <x v="1338"/>
    <x v="1345"/>
    <x v="1345"/>
    <n v="65913.2"/>
    <s v="Maquillaje"/>
    <s v="Skincare"/>
    <x v="1"/>
  </r>
  <r>
    <x v="1351"/>
    <x v="22"/>
    <n v="3"/>
    <x v="94"/>
    <x v="1"/>
    <x v="0"/>
    <x v="0"/>
    <x v="1"/>
    <x v="1338"/>
    <x v="1343"/>
    <x v="1341"/>
    <x v="1339"/>
    <x v="1346"/>
    <x v="1346"/>
    <n v="52128"/>
    <s v="Cuerpo"/>
    <s v="Perfumería"/>
    <x v="1"/>
  </r>
  <r>
    <x v="1352"/>
    <x v="23"/>
    <n v="3"/>
    <x v="21"/>
    <x v="1"/>
    <x v="0"/>
    <x v="0"/>
    <x v="1"/>
    <x v="1339"/>
    <x v="1344"/>
    <x v="1342"/>
    <x v="1340"/>
    <x v="1347"/>
    <x v="1347"/>
    <n v="26285.8"/>
    <s v="Maquillaje"/>
    <s v="Cuerpo"/>
    <x v="0"/>
  </r>
  <r>
    <x v="1353"/>
    <x v="48"/>
    <n v="3"/>
    <x v="34"/>
    <x v="1"/>
    <x v="1"/>
    <x v="1"/>
    <x v="1"/>
    <x v="1340"/>
    <x v="1345"/>
    <x v="1343"/>
    <x v="1341"/>
    <x v="1348"/>
    <x v="1348"/>
    <n v="61770.6"/>
    <s v="Skincare"/>
    <s v="Maquillaje"/>
    <x v="1"/>
  </r>
  <r>
    <x v="1354"/>
    <x v="38"/>
    <n v="3"/>
    <x v="73"/>
    <x v="2"/>
    <x v="0"/>
    <x v="0"/>
    <x v="1"/>
    <x v="1341"/>
    <x v="1346"/>
    <x v="1344"/>
    <x v="1342"/>
    <x v="1349"/>
    <x v="1349"/>
    <n v="41786.800000000003"/>
    <s v="Maquillaje"/>
    <s v="Cuerpo"/>
    <x v="0"/>
  </r>
  <r>
    <x v="1355"/>
    <x v="26"/>
    <n v="3"/>
    <x v="67"/>
    <x v="0"/>
    <x v="1"/>
    <x v="1"/>
    <x v="1"/>
    <x v="1342"/>
    <x v="1347"/>
    <x v="1345"/>
    <x v="1343"/>
    <x v="1350"/>
    <x v="1350"/>
    <n v="45261.4"/>
    <s v="Perfumería"/>
    <s v="Cuerpo"/>
    <x v="0"/>
  </r>
  <r>
    <x v="1356"/>
    <x v="46"/>
    <n v="3"/>
    <x v="74"/>
    <x v="1"/>
    <x v="1"/>
    <x v="1"/>
    <x v="0"/>
    <x v="1343"/>
    <x v="1348"/>
    <x v="1346"/>
    <x v="1344"/>
    <x v="1351"/>
    <x v="1351"/>
    <n v="39043.599999999999"/>
    <s v="Cuerpo"/>
    <s v="Maquillaje"/>
    <x v="0"/>
  </r>
  <r>
    <x v="1357"/>
    <x v="12"/>
    <n v="3"/>
    <x v="53"/>
    <x v="1"/>
    <x v="0"/>
    <x v="0"/>
    <x v="1"/>
    <x v="1344"/>
    <x v="1349"/>
    <x v="1347"/>
    <x v="1345"/>
    <x v="1352"/>
    <x v="1352"/>
    <n v="43464.4"/>
    <s v="Cabello"/>
    <s v="Perfumería"/>
    <x v="0"/>
  </r>
  <r>
    <x v="1358"/>
    <x v="20"/>
    <n v="3"/>
    <x v="46"/>
    <x v="1"/>
    <x v="1"/>
    <x v="1"/>
    <x v="1"/>
    <x v="1345"/>
    <x v="1350"/>
    <x v="1348"/>
    <x v="1346"/>
    <x v="1353"/>
    <x v="1353"/>
    <n v="43813.599999999999"/>
    <s v="Maquillaje"/>
    <s v="Cuerpo"/>
    <x v="0"/>
  </r>
  <r>
    <x v="1359"/>
    <x v="6"/>
    <n v="3"/>
    <x v="86"/>
    <x v="1"/>
    <x v="0"/>
    <x v="0"/>
    <x v="0"/>
    <x v="1346"/>
    <x v="1351"/>
    <x v="1349"/>
    <x v="1347"/>
    <x v="1354"/>
    <x v="1354"/>
    <n v="48776.800000000003"/>
    <s v="Skincare"/>
    <s v="Perfumería"/>
    <x v="0"/>
  </r>
  <r>
    <x v="1360"/>
    <x v="43"/>
    <n v="3"/>
    <x v="56"/>
    <x v="2"/>
    <x v="0"/>
    <x v="0"/>
    <x v="0"/>
    <x v="1347"/>
    <x v="1352"/>
    <x v="1350"/>
    <x v="1348"/>
    <x v="1355"/>
    <x v="1355"/>
    <n v="28371.200000000001"/>
    <s v="Skincare"/>
    <s v="Perfumería"/>
    <x v="0"/>
  </r>
  <r>
    <x v="1361"/>
    <x v="28"/>
    <n v="3"/>
    <x v="17"/>
    <x v="1"/>
    <x v="1"/>
    <x v="1"/>
    <x v="1"/>
    <x v="1348"/>
    <x v="1353"/>
    <x v="1351"/>
    <x v="1349"/>
    <x v="1356"/>
    <x v="1356"/>
    <n v="59980.800000000003"/>
    <s v="Cuerpo"/>
    <s v="Perfumería"/>
    <x v="1"/>
  </r>
  <r>
    <x v="1362"/>
    <x v="2"/>
    <n v="3"/>
    <x v="65"/>
    <x v="2"/>
    <x v="1"/>
    <x v="1"/>
    <x v="0"/>
    <x v="1349"/>
    <x v="1354"/>
    <x v="1352"/>
    <x v="1350"/>
    <x v="1357"/>
    <x v="1357"/>
    <n v="65906"/>
    <s v="Perfumería"/>
    <s v="Cabello"/>
    <x v="1"/>
  </r>
  <r>
    <x v="1363"/>
    <x v="32"/>
    <n v="3"/>
    <x v="56"/>
    <x v="2"/>
    <x v="1"/>
    <x v="1"/>
    <x v="1"/>
    <x v="1350"/>
    <x v="1355"/>
    <x v="1353"/>
    <x v="1351"/>
    <x v="1358"/>
    <x v="1358"/>
    <n v="25853.4"/>
    <s v="Maquillaje"/>
    <s v="Skincare"/>
    <x v="0"/>
  </r>
  <r>
    <x v="1364"/>
    <x v="22"/>
    <n v="3"/>
    <x v="16"/>
    <x v="1"/>
    <x v="0"/>
    <x v="0"/>
    <x v="0"/>
    <x v="1351"/>
    <x v="1356"/>
    <x v="1354"/>
    <x v="1352"/>
    <x v="1359"/>
    <x v="1359"/>
    <n v="56524"/>
    <s v="Cabello"/>
    <s v="Skincare"/>
    <x v="1"/>
  </r>
  <r>
    <x v="1365"/>
    <x v="42"/>
    <n v="3"/>
    <x v="40"/>
    <x v="0"/>
    <x v="1"/>
    <x v="1"/>
    <x v="0"/>
    <x v="1352"/>
    <x v="1357"/>
    <x v="1355"/>
    <x v="1353"/>
    <x v="1360"/>
    <x v="1360"/>
    <n v="47986.2"/>
    <s v="Perfumería"/>
    <s v="Maquillaje"/>
    <x v="0"/>
  </r>
  <r>
    <x v="1366"/>
    <x v="25"/>
    <n v="3"/>
    <x v="93"/>
    <x v="1"/>
    <x v="0"/>
    <x v="0"/>
    <x v="0"/>
    <x v="1353"/>
    <x v="1358"/>
    <x v="1356"/>
    <x v="1354"/>
    <x v="1361"/>
    <x v="1361"/>
    <n v="78129.8"/>
    <s v="Perfumería"/>
    <s v="Skincare"/>
    <x v="1"/>
  </r>
  <r>
    <x v="1367"/>
    <x v="16"/>
    <n v="3"/>
    <x v="9"/>
    <x v="3"/>
    <x v="0"/>
    <x v="0"/>
    <x v="0"/>
    <x v="1354"/>
    <x v="1359"/>
    <x v="1357"/>
    <x v="1355"/>
    <x v="1362"/>
    <x v="1362"/>
    <n v="37000.400000000001"/>
    <s v="Perfumería"/>
    <s v="Maquillaje"/>
    <x v="0"/>
  </r>
  <r>
    <x v="1368"/>
    <x v="14"/>
    <n v="3"/>
    <x v="52"/>
    <x v="0"/>
    <x v="0"/>
    <x v="0"/>
    <x v="1"/>
    <x v="1355"/>
    <x v="1360"/>
    <x v="1358"/>
    <x v="1356"/>
    <x v="1363"/>
    <x v="1363"/>
    <n v="55842.2"/>
    <s v="Maquillaje"/>
    <s v="Cabello"/>
    <x v="1"/>
  </r>
  <r>
    <x v="1369"/>
    <x v="40"/>
    <n v="3"/>
    <x v="42"/>
    <x v="3"/>
    <x v="0"/>
    <x v="0"/>
    <x v="0"/>
    <x v="1356"/>
    <x v="1361"/>
    <x v="1359"/>
    <x v="1357"/>
    <x v="1364"/>
    <x v="1364"/>
    <n v="53885.8"/>
    <s v="Perfumería"/>
    <s v="Cuerpo"/>
    <x v="1"/>
  </r>
  <r>
    <x v="1370"/>
    <x v="43"/>
    <n v="3"/>
    <x v="33"/>
    <x v="1"/>
    <x v="1"/>
    <x v="1"/>
    <x v="0"/>
    <x v="1357"/>
    <x v="1362"/>
    <x v="1360"/>
    <x v="1358"/>
    <x v="1365"/>
    <x v="1365"/>
    <n v="63640.2"/>
    <s v="Perfumería"/>
    <s v="Maquillaje"/>
    <x v="1"/>
  </r>
  <r>
    <x v="1371"/>
    <x v="14"/>
    <n v="3"/>
    <x v="42"/>
    <x v="0"/>
    <x v="1"/>
    <x v="1"/>
    <x v="1"/>
    <x v="1164"/>
    <x v="1363"/>
    <x v="1361"/>
    <x v="1359"/>
    <x v="1366"/>
    <x v="1366"/>
    <n v="52763.6"/>
    <s v="Cabello"/>
    <s v="Skincare"/>
    <x v="1"/>
  </r>
  <r>
    <x v="1372"/>
    <x v="10"/>
    <n v="3"/>
    <x v="26"/>
    <x v="1"/>
    <x v="0"/>
    <x v="0"/>
    <x v="0"/>
    <x v="1358"/>
    <x v="1364"/>
    <x v="1362"/>
    <x v="1360"/>
    <x v="1367"/>
    <x v="1367"/>
    <n v="56029"/>
    <s v="Skincare"/>
    <s v="Maquillaje"/>
    <x v="1"/>
  </r>
  <r>
    <x v="1373"/>
    <x v="28"/>
    <n v="3"/>
    <x v="65"/>
    <x v="1"/>
    <x v="1"/>
    <x v="1"/>
    <x v="1"/>
    <x v="1359"/>
    <x v="1365"/>
    <x v="1363"/>
    <x v="1361"/>
    <x v="1368"/>
    <x v="1368"/>
    <n v="56211"/>
    <s v="Cuerpo"/>
    <s v="Maquillaje"/>
    <x v="1"/>
  </r>
  <r>
    <x v="1374"/>
    <x v="13"/>
    <n v="3"/>
    <x v="58"/>
    <x v="2"/>
    <x v="0"/>
    <x v="0"/>
    <x v="0"/>
    <x v="1360"/>
    <x v="1366"/>
    <x v="1364"/>
    <x v="1362"/>
    <x v="1369"/>
    <x v="1369"/>
    <n v="61290"/>
    <s v="Skincare"/>
    <s v="Perfumería"/>
    <x v="1"/>
  </r>
  <r>
    <x v="1375"/>
    <x v="23"/>
    <n v="3"/>
    <x v="80"/>
    <x v="2"/>
    <x v="1"/>
    <x v="1"/>
    <x v="1"/>
    <x v="1361"/>
    <x v="1367"/>
    <x v="1365"/>
    <x v="1363"/>
    <x v="1370"/>
    <x v="1370"/>
    <n v="61147.8"/>
    <s v="Skincare"/>
    <s v="Perfumería"/>
    <x v="1"/>
  </r>
  <r>
    <x v="1376"/>
    <x v="28"/>
    <n v="3"/>
    <x v="91"/>
    <x v="2"/>
    <x v="1"/>
    <x v="1"/>
    <x v="1"/>
    <x v="1362"/>
    <x v="1368"/>
    <x v="1366"/>
    <x v="1364"/>
    <x v="1371"/>
    <x v="1371"/>
    <n v="51865.4"/>
    <s v="Skincare"/>
    <s v="Perfumería"/>
    <x v="1"/>
  </r>
  <r>
    <x v="1377"/>
    <x v="25"/>
    <n v="3"/>
    <x v="93"/>
    <x v="1"/>
    <x v="1"/>
    <x v="1"/>
    <x v="0"/>
    <x v="1363"/>
    <x v="1369"/>
    <x v="1367"/>
    <x v="1365"/>
    <x v="1372"/>
    <x v="1372"/>
    <n v="52907.6"/>
    <s v="Maquillaje"/>
    <s v="Skincare"/>
    <x v="1"/>
  </r>
  <r>
    <x v="1378"/>
    <x v="3"/>
    <n v="3"/>
    <x v="56"/>
    <x v="0"/>
    <x v="1"/>
    <x v="1"/>
    <x v="0"/>
    <x v="1364"/>
    <x v="1370"/>
    <x v="1368"/>
    <x v="1366"/>
    <x v="1373"/>
    <x v="1373"/>
    <n v="74905.600000000006"/>
    <s v="Maquillaje"/>
    <s v="Cuerpo"/>
    <x v="1"/>
  </r>
  <r>
    <x v="1379"/>
    <x v="3"/>
    <n v="3"/>
    <x v="9"/>
    <x v="1"/>
    <x v="0"/>
    <x v="0"/>
    <x v="0"/>
    <x v="1365"/>
    <x v="1371"/>
    <x v="1369"/>
    <x v="1367"/>
    <x v="1374"/>
    <x v="1374"/>
    <n v="50497.8"/>
    <s v="Perfumería"/>
    <s v="Cabello"/>
    <x v="1"/>
  </r>
  <r>
    <x v="1380"/>
    <x v="47"/>
    <n v="3"/>
    <x v="80"/>
    <x v="1"/>
    <x v="0"/>
    <x v="0"/>
    <x v="0"/>
    <x v="1366"/>
    <x v="1372"/>
    <x v="1370"/>
    <x v="1368"/>
    <x v="1375"/>
    <x v="1375"/>
    <n v="46486.400000000001"/>
    <s v="Cuerpo"/>
    <s v="Skincare"/>
    <x v="0"/>
  </r>
  <r>
    <x v="1381"/>
    <x v="17"/>
    <n v="3"/>
    <x v="80"/>
    <x v="1"/>
    <x v="0"/>
    <x v="0"/>
    <x v="1"/>
    <x v="1367"/>
    <x v="1373"/>
    <x v="1371"/>
    <x v="1369"/>
    <x v="1376"/>
    <x v="1376"/>
    <n v="44773.4"/>
    <s v="Skincare"/>
    <s v="Maquillaje"/>
    <x v="0"/>
  </r>
  <r>
    <x v="1382"/>
    <x v="22"/>
    <n v="3"/>
    <x v="48"/>
    <x v="2"/>
    <x v="0"/>
    <x v="0"/>
    <x v="1"/>
    <x v="1368"/>
    <x v="1374"/>
    <x v="1372"/>
    <x v="1370"/>
    <x v="1377"/>
    <x v="1377"/>
    <n v="31679.599999999999"/>
    <s v="Perfumería"/>
    <s v="Cuerpo"/>
    <x v="0"/>
  </r>
  <r>
    <x v="1383"/>
    <x v="15"/>
    <n v="3"/>
    <x v="80"/>
    <x v="1"/>
    <x v="0"/>
    <x v="0"/>
    <x v="0"/>
    <x v="1369"/>
    <x v="1375"/>
    <x v="1373"/>
    <x v="1371"/>
    <x v="1378"/>
    <x v="1378"/>
    <n v="46821.599999999999"/>
    <s v="Skincare"/>
    <s v="Perfumería"/>
    <x v="0"/>
  </r>
  <r>
    <x v="1384"/>
    <x v="42"/>
    <n v="3"/>
    <x v="69"/>
    <x v="0"/>
    <x v="1"/>
    <x v="1"/>
    <x v="1"/>
    <x v="1370"/>
    <x v="1376"/>
    <x v="1374"/>
    <x v="1372"/>
    <x v="1379"/>
    <x v="1379"/>
    <n v="39879.599999999999"/>
    <s v="Cabello"/>
    <s v="Perfumería"/>
    <x v="0"/>
  </r>
  <r>
    <x v="1385"/>
    <x v="25"/>
    <n v="3"/>
    <x v="38"/>
    <x v="1"/>
    <x v="0"/>
    <x v="0"/>
    <x v="0"/>
    <x v="1371"/>
    <x v="1377"/>
    <x v="1375"/>
    <x v="1373"/>
    <x v="1380"/>
    <x v="1380"/>
    <n v="55224.800000000003"/>
    <s v="Perfumería"/>
    <s v="Cabello"/>
    <x v="1"/>
  </r>
  <r>
    <x v="1386"/>
    <x v="20"/>
    <n v="3"/>
    <x v="45"/>
    <x v="1"/>
    <x v="0"/>
    <x v="0"/>
    <x v="0"/>
    <x v="1372"/>
    <x v="1378"/>
    <x v="1376"/>
    <x v="1374"/>
    <x v="1381"/>
    <x v="1381"/>
    <n v="61454.6"/>
    <s v="Cabello"/>
    <s v="Perfumería"/>
    <x v="1"/>
  </r>
  <r>
    <x v="1387"/>
    <x v="38"/>
    <n v="3"/>
    <x v="90"/>
    <x v="3"/>
    <x v="0"/>
    <x v="0"/>
    <x v="1"/>
    <x v="1373"/>
    <x v="1379"/>
    <x v="1377"/>
    <x v="1375"/>
    <x v="1382"/>
    <x v="1382"/>
    <n v="47387.8"/>
    <s v="Skincare"/>
    <s v="Perfumería"/>
    <x v="0"/>
  </r>
  <r>
    <x v="1388"/>
    <x v="24"/>
    <n v="3"/>
    <x v="22"/>
    <x v="0"/>
    <x v="0"/>
    <x v="0"/>
    <x v="1"/>
    <x v="1374"/>
    <x v="1380"/>
    <x v="1378"/>
    <x v="1376"/>
    <x v="1383"/>
    <x v="1383"/>
    <n v="49609"/>
    <s v="Cuerpo"/>
    <s v="Skincare"/>
    <x v="0"/>
  </r>
  <r>
    <x v="1389"/>
    <x v="24"/>
    <n v="3"/>
    <x v="49"/>
    <x v="2"/>
    <x v="1"/>
    <x v="1"/>
    <x v="0"/>
    <x v="1375"/>
    <x v="1381"/>
    <x v="1379"/>
    <x v="1377"/>
    <x v="1384"/>
    <x v="1384"/>
    <n v="50211.8"/>
    <s v="Perfumería"/>
    <s v="Cabello"/>
    <x v="1"/>
  </r>
  <r>
    <x v="1390"/>
    <x v="21"/>
    <n v="3"/>
    <x v="14"/>
    <x v="3"/>
    <x v="1"/>
    <x v="1"/>
    <x v="0"/>
    <x v="1376"/>
    <x v="1382"/>
    <x v="1380"/>
    <x v="1378"/>
    <x v="1385"/>
    <x v="1385"/>
    <n v="29634.2"/>
    <s v="Cabello"/>
    <s v="Maquillaje"/>
    <x v="0"/>
  </r>
  <r>
    <x v="1391"/>
    <x v="35"/>
    <n v="3"/>
    <x v="7"/>
    <x v="1"/>
    <x v="1"/>
    <x v="1"/>
    <x v="0"/>
    <x v="1377"/>
    <x v="1383"/>
    <x v="1381"/>
    <x v="1379"/>
    <x v="1386"/>
    <x v="1386"/>
    <n v="36953"/>
    <s v="Cabello"/>
    <s v="Cuerpo"/>
    <x v="0"/>
  </r>
  <r>
    <x v="1392"/>
    <x v="46"/>
    <n v="3"/>
    <x v="82"/>
    <x v="1"/>
    <x v="1"/>
    <x v="1"/>
    <x v="0"/>
    <x v="1378"/>
    <x v="1384"/>
    <x v="1382"/>
    <x v="1380"/>
    <x v="1387"/>
    <x v="1387"/>
    <n v="59383.6"/>
    <s v="Skincare"/>
    <s v="Cabello"/>
    <x v="1"/>
  </r>
  <r>
    <x v="1393"/>
    <x v="40"/>
    <n v="3"/>
    <x v="69"/>
    <x v="0"/>
    <x v="0"/>
    <x v="0"/>
    <x v="0"/>
    <x v="1379"/>
    <x v="1385"/>
    <x v="1383"/>
    <x v="1381"/>
    <x v="1388"/>
    <x v="1388"/>
    <n v="54758.6"/>
    <s v="Skincare"/>
    <s v="Maquillaje"/>
    <x v="1"/>
  </r>
  <r>
    <x v="1394"/>
    <x v="50"/>
    <n v="3"/>
    <x v="1"/>
    <x v="0"/>
    <x v="0"/>
    <x v="0"/>
    <x v="0"/>
    <x v="1380"/>
    <x v="1386"/>
    <x v="1384"/>
    <x v="1382"/>
    <x v="1389"/>
    <x v="1389"/>
    <n v="63792.800000000003"/>
    <s v="Maquillaje"/>
    <s v="Perfumería"/>
    <x v="1"/>
  </r>
  <r>
    <x v="1395"/>
    <x v="17"/>
    <n v="3"/>
    <x v="50"/>
    <x v="2"/>
    <x v="1"/>
    <x v="1"/>
    <x v="0"/>
    <x v="1381"/>
    <x v="1387"/>
    <x v="1385"/>
    <x v="1383"/>
    <x v="1390"/>
    <x v="1390"/>
    <n v="67851.199999999997"/>
    <s v="Skincare"/>
    <s v="Cabello"/>
    <x v="1"/>
  </r>
  <r>
    <x v="1396"/>
    <x v="35"/>
    <n v="3"/>
    <x v="12"/>
    <x v="0"/>
    <x v="1"/>
    <x v="1"/>
    <x v="1"/>
    <x v="1382"/>
    <x v="1388"/>
    <x v="1386"/>
    <x v="1384"/>
    <x v="1391"/>
    <x v="1391"/>
    <n v="55130.2"/>
    <s v="Perfumería"/>
    <s v="Cabello"/>
    <x v="1"/>
  </r>
  <r>
    <x v="1397"/>
    <x v="11"/>
    <n v="3"/>
    <x v="78"/>
    <x v="1"/>
    <x v="0"/>
    <x v="0"/>
    <x v="1"/>
    <x v="1383"/>
    <x v="1389"/>
    <x v="1387"/>
    <x v="1385"/>
    <x v="1392"/>
    <x v="1392"/>
    <n v="51645.2"/>
    <s v="Perfumería"/>
    <s v="Skincare"/>
    <x v="1"/>
  </r>
  <r>
    <x v="1398"/>
    <x v="46"/>
    <n v="3"/>
    <x v="10"/>
    <x v="1"/>
    <x v="0"/>
    <x v="0"/>
    <x v="0"/>
    <x v="1384"/>
    <x v="1390"/>
    <x v="875"/>
    <x v="1386"/>
    <x v="1393"/>
    <x v="1393"/>
    <n v="49976.2"/>
    <s v="Cuerpo"/>
    <s v="Cabello"/>
    <x v="0"/>
  </r>
  <r>
    <x v="1399"/>
    <x v="25"/>
    <n v="3"/>
    <x v="26"/>
    <x v="1"/>
    <x v="1"/>
    <x v="1"/>
    <x v="1"/>
    <x v="1385"/>
    <x v="1391"/>
    <x v="1388"/>
    <x v="1387"/>
    <x v="1394"/>
    <x v="1394"/>
    <n v="47347.8"/>
    <s v="Skincare"/>
    <s v="Maquillaje"/>
    <x v="0"/>
  </r>
  <r>
    <x v="1400"/>
    <x v="35"/>
    <n v="3"/>
    <x v="73"/>
    <x v="3"/>
    <x v="0"/>
    <x v="0"/>
    <x v="0"/>
    <x v="1386"/>
    <x v="1392"/>
    <x v="1389"/>
    <x v="1388"/>
    <x v="1098"/>
    <x v="1395"/>
    <n v="48804.2"/>
    <s v="Perfumería"/>
    <s v="Skincare"/>
    <x v="0"/>
  </r>
  <r>
    <x v="1401"/>
    <x v="24"/>
    <n v="3"/>
    <x v="72"/>
    <x v="2"/>
    <x v="1"/>
    <x v="1"/>
    <x v="0"/>
    <x v="1387"/>
    <x v="1393"/>
    <x v="1390"/>
    <x v="1389"/>
    <x v="581"/>
    <x v="1396"/>
    <n v="33547"/>
    <s v="Perfumería"/>
    <s v="Skincare"/>
    <x v="0"/>
  </r>
  <r>
    <x v="1402"/>
    <x v="21"/>
    <n v="3"/>
    <x v="62"/>
    <x v="1"/>
    <x v="1"/>
    <x v="1"/>
    <x v="0"/>
    <x v="1388"/>
    <x v="1394"/>
    <x v="1391"/>
    <x v="1390"/>
    <x v="1395"/>
    <x v="1397"/>
    <n v="40951"/>
    <s v="Maquillaje"/>
    <s v="Skincare"/>
    <x v="0"/>
  </r>
  <r>
    <x v="1403"/>
    <x v="0"/>
    <n v="3"/>
    <x v="22"/>
    <x v="2"/>
    <x v="1"/>
    <x v="1"/>
    <x v="0"/>
    <x v="1389"/>
    <x v="1395"/>
    <x v="1392"/>
    <x v="1391"/>
    <x v="1396"/>
    <x v="1398"/>
    <n v="37078.400000000001"/>
    <s v="Maquillaje"/>
    <s v="Perfumería"/>
    <x v="0"/>
  </r>
  <r>
    <x v="1404"/>
    <x v="25"/>
    <n v="3"/>
    <x v="50"/>
    <x v="1"/>
    <x v="0"/>
    <x v="0"/>
    <x v="0"/>
    <x v="714"/>
    <x v="1396"/>
    <x v="1393"/>
    <x v="1392"/>
    <x v="1397"/>
    <x v="1399"/>
    <n v="39952.6"/>
    <s v="Perfumería"/>
    <s v="Skincare"/>
    <x v="0"/>
  </r>
  <r>
    <x v="1405"/>
    <x v="4"/>
    <n v="3"/>
    <x v="61"/>
    <x v="1"/>
    <x v="1"/>
    <x v="1"/>
    <x v="1"/>
    <x v="1390"/>
    <x v="1397"/>
    <x v="1394"/>
    <x v="1393"/>
    <x v="1398"/>
    <x v="1400"/>
    <n v="59888.2"/>
    <s v="Maquillaje"/>
    <s v="Skincare"/>
    <x v="1"/>
  </r>
  <r>
    <x v="1406"/>
    <x v="25"/>
    <n v="3"/>
    <x v="53"/>
    <x v="1"/>
    <x v="0"/>
    <x v="0"/>
    <x v="1"/>
    <x v="1391"/>
    <x v="1398"/>
    <x v="1395"/>
    <x v="1394"/>
    <x v="1399"/>
    <x v="1401"/>
    <n v="62115"/>
    <s v="Perfumería"/>
    <s v="Maquillaje"/>
    <x v="1"/>
  </r>
  <r>
    <x v="1407"/>
    <x v="23"/>
    <n v="3"/>
    <x v="84"/>
    <x v="1"/>
    <x v="0"/>
    <x v="0"/>
    <x v="0"/>
    <x v="1392"/>
    <x v="1399"/>
    <x v="1396"/>
    <x v="1395"/>
    <x v="1400"/>
    <x v="1402"/>
    <n v="44486.8"/>
    <s v="Perfumería"/>
    <s v="Cuerpo"/>
    <x v="0"/>
  </r>
  <r>
    <x v="1408"/>
    <x v="26"/>
    <n v="3"/>
    <x v="52"/>
    <x v="2"/>
    <x v="0"/>
    <x v="0"/>
    <x v="1"/>
    <x v="1393"/>
    <x v="1400"/>
    <x v="1397"/>
    <x v="1396"/>
    <x v="1401"/>
    <x v="1403"/>
    <n v="81636.600000000006"/>
    <s v="Cuerpo"/>
    <s v="Maquillaje"/>
    <x v="1"/>
  </r>
  <r>
    <x v="1409"/>
    <x v="9"/>
    <n v="3"/>
    <x v="74"/>
    <x v="0"/>
    <x v="1"/>
    <x v="1"/>
    <x v="1"/>
    <x v="1394"/>
    <x v="1401"/>
    <x v="1398"/>
    <x v="1397"/>
    <x v="1402"/>
    <x v="1404"/>
    <n v="67211.399999999994"/>
    <s v="Maquillaje"/>
    <s v="Skincare"/>
    <x v="1"/>
  </r>
  <r>
    <x v="1410"/>
    <x v="14"/>
    <n v="3"/>
    <x v="22"/>
    <x v="1"/>
    <x v="0"/>
    <x v="0"/>
    <x v="1"/>
    <x v="1395"/>
    <x v="1402"/>
    <x v="1399"/>
    <x v="1204"/>
    <x v="1403"/>
    <x v="1405"/>
    <n v="54516.4"/>
    <s v="Skincare"/>
    <s v="Cuerpo"/>
    <x v="1"/>
  </r>
  <r>
    <x v="1411"/>
    <x v="20"/>
    <n v="3"/>
    <x v="13"/>
    <x v="0"/>
    <x v="1"/>
    <x v="1"/>
    <x v="1"/>
    <x v="1396"/>
    <x v="1403"/>
    <x v="1400"/>
    <x v="1398"/>
    <x v="1404"/>
    <x v="1406"/>
    <n v="52948"/>
    <s v="Maquillaje"/>
    <s v="Cuerpo"/>
    <x v="1"/>
  </r>
  <r>
    <x v="1412"/>
    <x v="41"/>
    <n v="3"/>
    <x v="66"/>
    <x v="1"/>
    <x v="1"/>
    <x v="1"/>
    <x v="1"/>
    <x v="1275"/>
    <x v="1404"/>
    <x v="1401"/>
    <x v="1399"/>
    <x v="1405"/>
    <x v="1407"/>
    <n v="30943.4"/>
    <s v="Maquillaje"/>
    <s v="Skincare"/>
    <x v="0"/>
  </r>
  <r>
    <x v="1413"/>
    <x v="31"/>
    <n v="3"/>
    <x v="55"/>
    <x v="1"/>
    <x v="1"/>
    <x v="1"/>
    <x v="0"/>
    <x v="1397"/>
    <x v="1405"/>
    <x v="1402"/>
    <x v="1400"/>
    <x v="1406"/>
    <x v="1408"/>
    <n v="43832.2"/>
    <s v="Cuerpo"/>
    <s v="Cabello"/>
    <x v="0"/>
  </r>
  <r>
    <x v="1414"/>
    <x v="1"/>
    <n v="3"/>
    <x v="47"/>
    <x v="0"/>
    <x v="1"/>
    <x v="1"/>
    <x v="0"/>
    <x v="1398"/>
    <x v="1406"/>
    <x v="1403"/>
    <x v="1401"/>
    <x v="1407"/>
    <x v="1409"/>
    <n v="34479"/>
    <s v="Maquillaje"/>
    <s v="Cuerpo"/>
    <x v="0"/>
  </r>
  <r>
    <x v="1415"/>
    <x v="21"/>
    <n v="3"/>
    <x v="6"/>
    <x v="1"/>
    <x v="0"/>
    <x v="0"/>
    <x v="0"/>
    <x v="1399"/>
    <x v="1407"/>
    <x v="1404"/>
    <x v="1402"/>
    <x v="1408"/>
    <x v="1410"/>
    <n v="39739.599999999999"/>
    <s v="Cuerpo"/>
    <s v="Perfumería"/>
    <x v="0"/>
  </r>
  <r>
    <x v="1416"/>
    <x v="18"/>
    <n v="3"/>
    <x v="95"/>
    <x v="2"/>
    <x v="1"/>
    <x v="1"/>
    <x v="0"/>
    <x v="1400"/>
    <x v="1408"/>
    <x v="1405"/>
    <x v="1403"/>
    <x v="1409"/>
    <x v="1411"/>
    <n v="44783.6"/>
    <s v="Cabello"/>
    <s v="Cuerpo"/>
    <x v="0"/>
  </r>
  <r>
    <x v="1417"/>
    <x v="21"/>
    <n v="3"/>
    <x v="88"/>
    <x v="2"/>
    <x v="1"/>
    <x v="1"/>
    <x v="0"/>
    <x v="1401"/>
    <x v="1409"/>
    <x v="1406"/>
    <x v="1404"/>
    <x v="1410"/>
    <x v="1412"/>
    <n v="62434.6"/>
    <s v="Skincare"/>
    <s v="Perfumería"/>
    <x v="1"/>
  </r>
  <r>
    <x v="1418"/>
    <x v="20"/>
    <n v="3"/>
    <x v="10"/>
    <x v="1"/>
    <x v="0"/>
    <x v="0"/>
    <x v="1"/>
    <x v="1402"/>
    <x v="1410"/>
    <x v="1407"/>
    <x v="1405"/>
    <x v="1411"/>
    <x v="1413"/>
    <n v="55079.6"/>
    <s v="Skincare"/>
    <s v="Maquillaje"/>
    <x v="1"/>
  </r>
  <r>
    <x v="1419"/>
    <x v="20"/>
    <n v="3"/>
    <x v="34"/>
    <x v="1"/>
    <x v="1"/>
    <x v="1"/>
    <x v="1"/>
    <x v="1403"/>
    <x v="1411"/>
    <x v="1408"/>
    <x v="1406"/>
    <x v="1412"/>
    <x v="1414"/>
    <n v="41153.800000000003"/>
    <s v="Cuerpo"/>
    <s v="Maquillaje"/>
    <x v="0"/>
  </r>
  <r>
    <x v="1420"/>
    <x v="50"/>
    <n v="3"/>
    <x v="31"/>
    <x v="1"/>
    <x v="1"/>
    <x v="1"/>
    <x v="1"/>
    <x v="1404"/>
    <x v="1412"/>
    <x v="1409"/>
    <x v="1407"/>
    <x v="1413"/>
    <x v="1415"/>
    <n v="53378.400000000001"/>
    <s v="Maquillaje"/>
    <s v="Cabello"/>
    <x v="1"/>
  </r>
  <r>
    <x v="1421"/>
    <x v="42"/>
    <n v="3"/>
    <x v="88"/>
    <x v="1"/>
    <x v="1"/>
    <x v="1"/>
    <x v="0"/>
    <x v="1405"/>
    <x v="1413"/>
    <x v="1410"/>
    <x v="1408"/>
    <x v="1414"/>
    <x v="1416"/>
    <n v="38163.4"/>
    <s v="Cuerpo"/>
    <s v="Perfumería"/>
    <x v="0"/>
  </r>
  <r>
    <x v="1422"/>
    <x v="50"/>
    <n v="3"/>
    <x v="63"/>
    <x v="3"/>
    <x v="1"/>
    <x v="1"/>
    <x v="0"/>
    <x v="1406"/>
    <x v="1414"/>
    <x v="1411"/>
    <x v="1409"/>
    <x v="1415"/>
    <x v="1417"/>
    <n v="63084.6"/>
    <s v="Cabello"/>
    <s v="Skincare"/>
    <x v="1"/>
  </r>
  <r>
    <x v="1423"/>
    <x v="44"/>
    <n v="3"/>
    <x v="94"/>
    <x v="1"/>
    <x v="1"/>
    <x v="1"/>
    <x v="0"/>
    <x v="1407"/>
    <x v="1415"/>
    <x v="1412"/>
    <x v="1410"/>
    <x v="1416"/>
    <x v="1418"/>
    <n v="69437.399999999994"/>
    <s v="Cabello"/>
    <s v="Skincare"/>
    <x v="1"/>
  </r>
  <r>
    <x v="1424"/>
    <x v="44"/>
    <n v="3"/>
    <x v="76"/>
    <x v="3"/>
    <x v="1"/>
    <x v="1"/>
    <x v="1"/>
    <x v="1408"/>
    <x v="1416"/>
    <x v="1413"/>
    <x v="1411"/>
    <x v="1417"/>
    <x v="1419"/>
    <n v="50427"/>
    <s v="Skincare"/>
    <s v="Cuerpo"/>
    <x v="1"/>
  </r>
  <r>
    <x v="1425"/>
    <x v="10"/>
    <n v="3"/>
    <x v="95"/>
    <x v="2"/>
    <x v="1"/>
    <x v="1"/>
    <x v="0"/>
    <x v="1409"/>
    <x v="1417"/>
    <x v="1414"/>
    <x v="1412"/>
    <x v="1418"/>
    <x v="1420"/>
    <n v="49760.6"/>
    <s v="Perfumería"/>
    <s v="Cuerpo"/>
    <x v="0"/>
  </r>
  <r>
    <x v="1426"/>
    <x v="30"/>
    <n v="3"/>
    <x v="83"/>
    <x v="3"/>
    <x v="0"/>
    <x v="0"/>
    <x v="1"/>
    <x v="1410"/>
    <x v="1418"/>
    <x v="1415"/>
    <x v="1413"/>
    <x v="1419"/>
    <x v="1421"/>
    <n v="28414.6"/>
    <s v="Maquillaje"/>
    <s v="Cabello"/>
    <x v="0"/>
  </r>
  <r>
    <x v="1427"/>
    <x v="3"/>
    <n v="3"/>
    <x v="89"/>
    <x v="0"/>
    <x v="0"/>
    <x v="0"/>
    <x v="0"/>
    <x v="1411"/>
    <x v="1419"/>
    <x v="1416"/>
    <x v="1414"/>
    <x v="1420"/>
    <x v="1422"/>
    <n v="52471"/>
    <s v="Skincare"/>
    <s v="Cabello"/>
    <x v="1"/>
  </r>
  <r>
    <x v="1428"/>
    <x v="20"/>
    <n v="3"/>
    <x v="66"/>
    <x v="3"/>
    <x v="1"/>
    <x v="1"/>
    <x v="1"/>
    <x v="653"/>
    <x v="1420"/>
    <x v="1417"/>
    <x v="1415"/>
    <x v="1421"/>
    <x v="1423"/>
    <n v="34604.199999999997"/>
    <s v="Maquillaje"/>
    <s v="Perfumería"/>
    <x v="0"/>
  </r>
  <r>
    <x v="1429"/>
    <x v="40"/>
    <n v="3"/>
    <x v="73"/>
    <x v="1"/>
    <x v="1"/>
    <x v="1"/>
    <x v="1"/>
    <x v="1412"/>
    <x v="1421"/>
    <x v="1418"/>
    <x v="1416"/>
    <x v="1422"/>
    <x v="1424"/>
    <n v="47176.2"/>
    <s v="Perfumería"/>
    <s v="Cuerpo"/>
    <x v="0"/>
  </r>
  <r>
    <x v="1430"/>
    <x v="18"/>
    <n v="3"/>
    <x v="56"/>
    <x v="3"/>
    <x v="1"/>
    <x v="1"/>
    <x v="1"/>
    <x v="1413"/>
    <x v="1422"/>
    <x v="1419"/>
    <x v="1417"/>
    <x v="1423"/>
    <x v="1425"/>
    <n v="29165.8"/>
    <s v="Cuerpo"/>
    <s v="Skincare"/>
    <x v="0"/>
  </r>
  <r>
    <x v="1431"/>
    <x v="21"/>
    <n v="3"/>
    <x v="35"/>
    <x v="2"/>
    <x v="0"/>
    <x v="0"/>
    <x v="1"/>
    <x v="1414"/>
    <x v="1423"/>
    <x v="1420"/>
    <x v="1418"/>
    <x v="1424"/>
    <x v="1426"/>
    <n v="38092.400000000001"/>
    <s v="Cabello"/>
    <s v="Skincare"/>
    <x v="0"/>
  </r>
  <r>
    <x v="1432"/>
    <x v="17"/>
    <n v="3"/>
    <x v="4"/>
    <x v="0"/>
    <x v="0"/>
    <x v="0"/>
    <x v="0"/>
    <x v="1415"/>
    <x v="1424"/>
    <x v="1421"/>
    <x v="1419"/>
    <x v="1425"/>
    <x v="1427"/>
    <n v="30066.6"/>
    <s v="Skincare"/>
    <s v="Perfumería"/>
    <x v="0"/>
  </r>
  <r>
    <x v="1433"/>
    <x v="6"/>
    <n v="3"/>
    <x v="1"/>
    <x v="1"/>
    <x v="1"/>
    <x v="1"/>
    <x v="0"/>
    <x v="1416"/>
    <x v="1425"/>
    <x v="1422"/>
    <x v="1420"/>
    <x v="1426"/>
    <x v="1428"/>
    <n v="48454.400000000001"/>
    <s v="Cuerpo"/>
    <s v="Maquillaje"/>
    <x v="0"/>
  </r>
  <r>
    <x v="1434"/>
    <x v="23"/>
    <n v="3"/>
    <x v="21"/>
    <x v="0"/>
    <x v="0"/>
    <x v="0"/>
    <x v="1"/>
    <x v="1417"/>
    <x v="1426"/>
    <x v="1423"/>
    <x v="1421"/>
    <x v="1427"/>
    <x v="1429"/>
    <n v="55127.6"/>
    <s v="Skincare"/>
    <s v="Cuerpo"/>
    <x v="1"/>
  </r>
  <r>
    <x v="1435"/>
    <x v="26"/>
    <n v="3"/>
    <x v="13"/>
    <x v="2"/>
    <x v="1"/>
    <x v="1"/>
    <x v="1"/>
    <x v="1418"/>
    <x v="1427"/>
    <x v="1424"/>
    <x v="1422"/>
    <x v="1428"/>
    <x v="1430"/>
    <n v="51008"/>
    <s v="Perfumería"/>
    <s v="Maquillaje"/>
    <x v="1"/>
  </r>
  <r>
    <x v="1436"/>
    <x v="50"/>
    <n v="3"/>
    <x v="12"/>
    <x v="1"/>
    <x v="1"/>
    <x v="1"/>
    <x v="1"/>
    <x v="1419"/>
    <x v="1428"/>
    <x v="1425"/>
    <x v="1423"/>
    <x v="1429"/>
    <x v="1431"/>
    <n v="71736.399999999994"/>
    <s v="Maquillaje"/>
    <s v="Perfumería"/>
    <x v="1"/>
  </r>
  <r>
    <x v="1437"/>
    <x v="11"/>
    <n v="3"/>
    <x v="91"/>
    <x v="0"/>
    <x v="0"/>
    <x v="0"/>
    <x v="0"/>
    <x v="1420"/>
    <x v="1429"/>
    <x v="1426"/>
    <x v="1424"/>
    <x v="1430"/>
    <x v="1432"/>
    <n v="44776.800000000003"/>
    <s v="Maquillaje"/>
    <s v="Perfumería"/>
    <x v="0"/>
  </r>
  <r>
    <x v="1438"/>
    <x v="35"/>
    <n v="3"/>
    <x v="74"/>
    <x v="3"/>
    <x v="1"/>
    <x v="1"/>
    <x v="1"/>
    <x v="1421"/>
    <x v="1430"/>
    <x v="1427"/>
    <x v="1425"/>
    <x v="1431"/>
    <x v="1433"/>
    <n v="36795.800000000003"/>
    <s v="Cuerpo"/>
    <s v="Maquillaje"/>
    <x v="0"/>
  </r>
  <r>
    <x v="1439"/>
    <x v="26"/>
    <n v="3"/>
    <x v="65"/>
    <x v="1"/>
    <x v="1"/>
    <x v="1"/>
    <x v="1"/>
    <x v="1422"/>
    <x v="1431"/>
    <x v="1428"/>
    <x v="1426"/>
    <x v="1432"/>
    <x v="1434"/>
    <n v="38508"/>
    <s v="Skincare"/>
    <s v="Cabello"/>
    <x v="0"/>
  </r>
  <r>
    <x v="1440"/>
    <x v="46"/>
    <n v="3"/>
    <x v="55"/>
    <x v="1"/>
    <x v="0"/>
    <x v="0"/>
    <x v="1"/>
    <x v="1423"/>
    <x v="1432"/>
    <x v="1429"/>
    <x v="1427"/>
    <x v="1433"/>
    <x v="1435"/>
    <n v="44066"/>
    <s v="Maquillaje"/>
    <s v="Cuerpo"/>
    <x v="0"/>
  </r>
  <r>
    <x v="1441"/>
    <x v="41"/>
    <n v="3"/>
    <x v="35"/>
    <x v="2"/>
    <x v="0"/>
    <x v="0"/>
    <x v="1"/>
    <x v="1424"/>
    <x v="1433"/>
    <x v="1430"/>
    <x v="1428"/>
    <x v="1434"/>
    <x v="1436"/>
    <n v="39414"/>
    <s v="Perfumería"/>
    <s v="Cabello"/>
    <x v="0"/>
  </r>
  <r>
    <x v="1442"/>
    <x v="45"/>
    <n v="3"/>
    <x v="3"/>
    <x v="0"/>
    <x v="0"/>
    <x v="0"/>
    <x v="0"/>
    <x v="1425"/>
    <x v="1434"/>
    <x v="1431"/>
    <x v="1429"/>
    <x v="1435"/>
    <x v="1437"/>
    <n v="38022.199999999997"/>
    <s v="Skincare"/>
    <s v="Perfumería"/>
    <x v="0"/>
  </r>
  <r>
    <x v="1443"/>
    <x v="37"/>
    <n v="3"/>
    <x v="86"/>
    <x v="1"/>
    <x v="1"/>
    <x v="1"/>
    <x v="1"/>
    <x v="1426"/>
    <x v="1435"/>
    <x v="1432"/>
    <x v="1430"/>
    <x v="1436"/>
    <x v="1438"/>
    <n v="51286.6"/>
    <s v="Skincare"/>
    <s v="Cabello"/>
    <x v="1"/>
  </r>
  <r>
    <x v="1444"/>
    <x v="34"/>
    <n v="3"/>
    <x v="48"/>
    <x v="2"/>
    <x v="1"/>
    <x v="1"/>
    <x v="1"/>
    <x v="1427"/>
    <x v="1436"/>
    <x v="1433"/>
    <x v="1431"/>
    <x v="1437"/>
    <x v="1439"/>
    <n v="67604"/>
    <s v="Perfumería"/>
    <s v="Skincare"/>
    <x v="1"/>
  </r>
  <r>
    <x v="1445"/>
    <x v="0"/>
    <n v="3"/>
    <x v="85"/>
    <x v="2"/>
    <x v="0"/>
    <x v="0"/>
    <x v="0"/>
    <x v="1428"/>
    <x v="1437"/>
    <x v="1434"/>
    <x v="1432"/>
    <x v="1438"/>
    <x v="1440"/>
    <n v="76650"/>
    <s v="Cabello"/>
    <s v="Perfumería"/>
    <x v="1"/>
  </r>
  <r>
    <x v="1446"/>
    <x v="36"/>
    <n v="3"/>
    <x v="49"/>
    <x v="1"/>
    <x v="0"/>
    <x v="0"/>
    <x v="0"/>
    <x v="1429"/>
    <x v="1438"/>
    <x v="1435"/>
    <x v="1433"/>
    <x v="1439"/>
    <x v="1441"/>
    <n v="22193.4"/>
    <s v="Skincare"/>
    <s v="Cuerpo"/>
    <x v="0"/>
  </r>
  <r>
    <x v="1447"/>
    <x v="26"/>
    <n v="3"/>
    <x v="94"/>
    <x v="1"/>
    <x v="0"/>
    <x v="0"/>
    <x v="0"/>
    <x v="1430"/>
    <x v="1439"/>
    <x v="1436"/>
    <x v="1434"/>
    <x v="1440"/>
    <x v="1442"/>
    <n v="31443.4"/>
    <s v="Maquillaje"/>
    <s v="Cabello"/>
    <x v="0"/>
  </r>
  <r>
    <x v="1448"/>
    <x v="43"/>
    <n v="3"/>
    <x v="43"/>
    <x v="1"/>
    <x v="0"/>
    <x v="0"/>
    <x v="0"/>
    <x v="811"/>
    <x v="1440"/>
    <x v="1437"/>
    <x v="1435"/>
    <x v="1441"/>
    <x v="1443"/>
    <n v="58061.4"/>
    <s v="Maquillaje"/>
    <s v="Perfumería"/>
    <x v="1"/>
  </r>
  <r>
    <x v="1449"/>
    <x v="3"/>
    <n v="3"/>
    <x v="26"/>
    <x v="1"/>
    <x v="1"/>
    <x v="1"/>
    <x v="1"/>
    <x v="1431"/>
    <x v="1441"/>
    <x v="1438"/>
    <x v="1436"/>
    <x v="1442"/>
    <x v="1444"/>
    <n v="47487.199999999997"/>
    <s v="Perfumería"/>
    <s v="Maquillaje"/>
    <x v="0"/>
  </r>
  <r>
    <x v="1450"/>
    <x v="39"/>
    <n v="3"/>
    <x v="57"/>
    <x v="1"/>
    <x v="1"/>
    <x v="1"/>
    <x v="1"/>
    <x v="1432"/>
    <x v="1442"/>
    <x v="1439"/>
    <x v="289"/>
    <x v="1443"/>
    <x v="1445"/>
    <n v="69627"/>
    <s v="Skincare"/>
    <s v="Cuerpo"/>
    <x v="1"/>
  </r>
  <r>
    <x v="1451"/>
    <x v="24"/>
    <n v="3"/>
    <x v="56"/>
    <x v="1"/>
    <x v="1"/>
    <x v="1"/>
    <x v="1"/>
    <x v="1433"/>
    <x v="1443"/>
    <x v="1440"/>
    <x v="1437"/>
    <x v="1444"/>
    <x v="1446"/>
    <n v="62798"/>
    <s v="Maquillaje"/>
    <s v="Perfumería"/>
    <x v="1"/>
  </r>
  <r>
    <x v="1452"/>
    <x v="42"/>
    <n v="3"/>
    <x v="57"/>
    <x v="0"/>
    <x v="1"/>
    <x v="1"/>
    <x v="1"/>
    <x v="1434"/>
    <x v="1444"/>
    <x v="1441"/>
    <x v="1438"/>
    <x v="1445"/>
    <x v="1447"/>
    <n v="66813.8"/>
    <s v="Skincare"/>
    <s v="Maquillaje"/>
    <x v="1"/>
  </r>
  <r>
    <x v="1453"/>
    <x v="24"/>
    <n v="3"/>
    <x v="38"/>
    <x v="3"/>
    <x v="0"/>
    <x v="0"/>
    <x v="1"/>
    <x v="1435"/>
    <x v="1445"/>
    <x v="1442"/>
    <x v="1439"/>
    <x v="1446"/>
    <x v="1448"/>
    <n v="53004.2"/>
    <s v="Cabello"/>
    <s v="Perfumería"/>
    <x v="1"/>
  </r>
  <r>
    <x v="1454"/>
    <x v="28"/>
    <n v="3"/>
    <x v="29"/>
    <x v="3"/>
    <x v="1"/>
    <x v="1"/>
    <x v="0"/>
    <x v="1436"/>
    <x v="1446"/>
    <x v="1443"/>
    <x v="1440"/>
    <x v="1447"/>
    <x v="1449"/>
    <n v="62896.4"/>
    <s v="Cabello"/>
    <s v="Perfumería"/>
    <x v="1"/>
  </r>
  <r>
    <x v="1455"/>
    <x v="12"/>
    <n v="3"/>
    <x v="89"/>
    <x v="0"/>
    <x v="1"/>
    <x v="1"/>
    <x v="0"/>
    <x v="1437"/>
    <x v="1447"/>
    <x v="1444"/>
    <x v="1441"/>
    <x v="1448"/>
    <x v="1450"/>
    <n v="57338"/>
    <s v="Perfumería"/>
    <s v="Cabello"/>
    <x v="1"/>
  </r>
  <r>
    <x v="1456"/>
    <x v="29"/>
    <n v="3"/>
    <x v="92"/>
    <x v="1"/>
    <x v="0"/>
    <x v="0"/>
    <x v="1"/>
    <x v="1438"/>
    <x v="1448"/>
    <x v="1445"/>
    <x v="1442"/>
    <x v="1449"/>
    <x v="1451"/>
    <n v="30704.799999999999"/>
    <s v="Cabello"/>
    <s v="Perfumería"/>
    <x v="0"/>
  </r>
  <r>
    <x v="1457"/>
    <x v="20"/>
    <n v="3"/>
    <x v="89"/>
    <x v="2"/>
    <x v="0"/>
    <x v="0"/>
    <x v="0"/>
    <x v="1439"/>
    <x v="1449"/>
    <x v="1446"/>
    <x v="1443"/>
    <x v="1450"/>
    <x v="1452"/>
    <n v="40458"/>
    <s v="Perfumería"/>
    <s v="Cuerpo"/>
    <x v="0"/>
  </r>
  <r>
    <x v="1458"/>
    <x v="2"/>
    <n v="3"/>
    <x v="76"/>
    <x v="1"/>
    <x v="0"/>
    <x v="0"/>
    <x v="1"/>
    <x v="1440"/>
    <x v="1450"/>
    <x v="760"/>
    <x v="1444"/>
    <x v="1451"/>
    <x v="1453"/>
    <n v="70590.2"/>
    <s v="Skincare"/>
    <s v="Cabello"/>
    <x v="1"/>
  </r>
  <r>
    <x v="1459"/>
    <x v="2"/>
    <n v="3"/>
    <x v="22"/>
    <x v="1"/>
    <x v="0"/>
    <x v="0"/>
    <x v="0"/>
    <x v="1441"/>
    <x v="1451"/>
    <x v="1447"/>
    <x v="1445"/>
    <x v="1452"/>
    <x v="1454"/>
    <n v="48218"/>
    <s v="Cabello"/>
    <s v="Skincare"/>
    <x v="0"/>
  </r>
  <r>
    <x v="1460"/>
    <x v="39"/>
    <n v="3"/>
    <x v="74"/>
    <x v="3"/>
    <x v="0"/>
    <x v="0"/>
    <x v="0"/>
    <x v="1442"/>
    <x v="1452"/>
    <x v="1448"/>
    <x v="1446"/>
    <x v="1453"/>
    <x v="1455"/>
    <n v="43935.199999999997"/>
    <s v="Perfumería"/>
    <s v="Maquillaje"/>
    <x v="0"/>
  </r>
  <r>
    <x v="1461"/>
    <x v="7"/>
    <n v="3"/>
    <x v="92"/>
    <x v="0"/>
    <x v="0"/>
    <x v="0"/>
    <x v="1"/>
    <x v="1443"/>
    <x v="1453"/>
    <x v="1449"/>
    <x v="1447"/>
    <x v="1454"/>
    <x v="1456"/>
    <n v="36991.4"/>
    <s v="Maquillaje"/>
    <s v="Cabello"/>
    <x v="0"/>
  </r>
  <r>
    <x v="1462"/>
    <x v="17"/>
    <n v="3"/>
    <x v="1"/>
    <x v="3"/>
    <x v="1"/>
    <x v="1"/>
    <x v="0"/>
    <x v="1444"/>
    <x v="1454"/>
    <x v="1450"/>
    <x v="1448"/>
    <x v="1455"/>
    <x v="1457"/>
    <n v="40324.800000000003"/>
    <s v="Cabello"/>
    <s v="Cuerpo"/>
    <x v="0"/>
  </r>
  <r>
    <x v="1463"/>
    <x v="10"/>
    <n v="3"/>
    <x v="12"/>
    <x v="1"/>
    <x v="0"/>
    <x v="0"/>
    <x v="1"/>
    <x v="1445"/>
    <x v="1455"/>
    <x v="1451"/>
    <x v="1449"/>
    <x v="1456"/>
    <x v="1458"/>
    <n v="65173.599999999999"/>
    <s v="Skincare"/>
    <s v="Cabello"/>
    <x v="1"/>
  </r>
  <r>
    <x v="1464"/>
    <x v="37"/>
    <n v="3"/>
    <x v="57"/>
    <x v="1"/>
    <x v="0"/>
    <x v="0"/>
    <x v="1"/>
    <x v="1446"/>
    <x v="1456"/>
    <x v="1452"/>
    <x v="1450"/>
    <x v="1457"/>
    <x v="1459"/>
    <n v="41256.6"/>
    <s v="Cabello"/>
    <s v="Maquillaje"/>
    <x v="0"/>
  </r>
  <r>
    <x v="1465"/>
    <x v="8"/>
    <n v="3"/>
    <x v="40"/>
    <x v="2"/>
    <x v="1"/>
    <x v="1"/>
    <x v="0"/>
    <x v="1447"/>
    <x v="1457"/>
    <x v="1453"/>
    <x v="1451"/>
    <x v="1458"/>
    <x v="1460"/>
    <n v="29153.200000000001"/>
    <s v="Cuerpo"/>
    <s v="Skincare"/>
    <x v="0"/>
  </r>
  <r>
    <x v="1466"/>
    <x v="20"/>
    <n v="3"/>
    <x v="58"/>
    <x v="1"/>
    <x v="0"/>
    <x v="0"/>
    <x v="1"/>
    <x v="1448"/>
    <x v="1458"/>
    <x v="1454"/>
    <x v="1452"/>
    <x v="1459"/>
    <x v="1461"/>
    <n v="48903.199999999997"/>
    <s v="Perfumería"/>
    <s v="Cuerpo"/>
    <x v="0"/>
  </r>
  <r>
    <x v="1467"/>
    <x v="25"/>
    <n v="3"/>
    <x v="7"/>
    <x v="1"/>
    <x v="1"/>
    <x v="1"/>
    <x v="1"/>
    <x v="1449"/>
    <x v="1459"/>
    <x v="1455"/>
    <x v="1453"/>
    <x v="1460"/>
    <x v="1462"/>
    <n v="41412.199999999997"/>
    <s v="Perfumería"/>
    <s v="Cabello"/>
    <x v="0"/>
  </r>
  <r>
    <x v="1468"/>
    <x v="2"/>
    <n v="3"/>
    <x v="23"/>
    <x v="3"/>
    <x v="1"/>
    <x v="1"/>
    <x v="0"/>
    <x v="1450"/>
    <x v="1460"/>
    <x v="1456"/>
    <x v="1454"/>
    <x v="1461"/>
    <x v="1463"/>
    <n v="70677.8"/>
    <s v="Maquillaje"/>
    <s v="Cuerpo"/>
    <x v="1"/>
  </r>
  <r>
    <x v="1469"/>
    <x v="29"/>
    <n v="3"/>
    <x v="51"/>
    <x v="2"/>
    <x v="0"/>
    <x v="0"/>
    <x v="0"/>
    <x v="1451"/>
    <x v="1461"/>
    <x v="1457"/>
    <x v="1455"/>
    <x v="1462"/>
    <x v="1464"/>
    <n v="48926"/>
    <s v="Skincare"/>
    <s v="Cuerpo"/>
    <x v="0"/>
  </r>
  <r>
    <x v="1470"/>
    <x v="28"/>
    <n v="3"/>
    <x v="81"/>
    <x v="2"/>
    <x v="0"/>
    <x v="0"/>
    <x v="1"/>
    <x v="1452"/>
    <x v="1462"/>
    <x v="1458"/>
    <x v="1456"/>
    <x v="1463"/>
    <x v="1465"/>
    <n v="43570.6"/>
    <s v="Maquillaje"/>
    <s v="Skincare"/>
    <x v="0"/>
  </r>
  <r>
    <x v="1471"/>
    <x v="8"/>
    <n v="3"/>
    <x v="83"/>
    <x v="1"/>
    <x v="1"/>
    <x v="1"/>
    <x v="0"/>
    <x v="1453"/>
    <x v="1463"/>
    <x v="1459"/>
    <x v="1457"/>
    <x v="1464"/>
    <x v="1466"/>
    <n v="45123.199999999997"/>
    <s v="Perfumería"/>
    <s v="Skincare"/>
    <x v="0"/>
  </r>
  <r>
    <x v="1472"/>
    <x v="40"/>
    <n v="3"/>
    <x v="88"/>
    <x v="1"/>
    <x v="0"/>
    <x v="0"/>
    <x v="0"/>
    <x v="1454"/>
    <x v="1464"/>
    <x v="1460"/>
    <x v="1458"/>
    <x v="1465"/>
    <x v="1467"/>
    <n v="69075.399999999994"/>
    <s v="Maquillaje"/>
    <s v="Perfumería"/>
    <x v="1"/>
  </r>
  <r>
    <x v="1473"/>
    <x v="26"/>
    <n v="3"/>
    <x v="1"/>
    <x v="1"/>
    <x v="0"/>
    <x v="0"/>
    <x v="1"/>
    <x v="1455"/>
    <x v="1465"/>
    <x v="1461"/>
    <x v="1459"/>
    <x v="1466"/>
    <x v="1468"/>
    <n v="16821.2"/>
    <s v="Maquillaje"/>
    <s v="Perfumería"/>
    <x v="0"/>
  </r>
  <r>
    <x v="1474"/>
    <x v="15"/>
    <n v="3"/>
    <x v="81"/>
    <x v="1"/>
    <x v="0"/>
    <x v="0"/>
    <x v="1"/>
    <x v="1456"/>
    <x v="1466"/>
    <x v="1462"/>
    <x v="1460"/>
    <x v="1467"/>
    <x v="1469"/>
    <n v="49393.2"/>
    <s v="Perfumería"/>
    <s v="Cabello"/>
    <x v="0"/>
  </r>
  <r>
    <x v="1475"/>
    <x v="23"/>
    <n v="3"/>
    <x v="71"/>
    <x v="1"/>
    <x v="1"/>
    <x v="1"/>
    <x v="1"/>
    <x v="1457"/>
    <x v="1467"/>
    <x v="1463"/>
    <x v="1461"/>
    <x v="1468"/>
    <x v="1470"/>
    <n v="54520"/>
    <s v="Cabello"/>
    <s v="Skincare"/>
    <x v="1"/>
  </r>
  <r>
    <x v="1476"/>
    <x v="17"/>
    <n v="3"/>
    <x v="15"/>
    <x v="1"/>
    <x v="1"/>
    <x v="1"/>
    <x v="1"/>
    <x v="1458"/>
    <x v="1468"/>
    <x v="1464"/>
    <x v="1462"/>
    <x v="1469"/>
    <x v="1471"/>
    <n v="45776.6"/>
    <s v="Skincare"/>
    <s v="Maquillaje"/>
    <x v="0"/>
  </r>
  <r>
    <x v="1477"/>
    <x v="3"/>
    <n v="3"/>
    <x v="44"/>
    <x v="1"/>
    <x v="1"/>
    <x v="1"/>
    <x v="0"/>
    <x v="1459"/>
    <x v="1469"/>
    <x v="1465"/>
    <x v="1463"/>
    <x v="1470"/>
    <x v="1472"/>
    <n v="76973.8"/>
    <s v="Cuerpo"/>
    <s v="Cabello"/>
    <x v="1"/>
  </r>
  <r>
    <x v="1478"/>
    <x v="27"/>
    <n v="3"/>
    <x v="59"/>
    <x v="3"/>
    <x v="0"/>
    <x v="0"/>
    <x v="0"/>
    <x v="1460"/>
    <x v="1470"/>
    <x v="1466"/>
    <x v="1464"/>
    <x v="1471"/>
    <x v="1473"/>
    <n v="61465.599999999999"/>
    <s v="Skincare"/>
    <s v="Maquillaje"/>
    <x v="1"/>
  </r>
  <r>
    <x v="1479"/>
    <x v="18"/>
    <n v="3"/>
    <x v="43"/>
    <x v="2"/>
    <x v="0"/>
    <x v="0"/>
    <x v="1"/>
    <x v="1461"/>
    <x v="1471"/>
    <x v="1467"/>
    <x v="1465"/>
    <x v="1472"/>
    <x v="1474"/>
    <n v="70344.399999999994"/>
    <s v="Maquillaje"/>
    <s v="Skincare"/>
    <x v="1"/>
  </r>
  <r>
    <x v="1480"/>
    <x v="23"/>
    <n v="3"/>
    <x v="0"/>
    <x v="1"/>
    <x v="1"/>
    <x v="1"/>
    <x v="0"/>
    <x v="1462"/>
    <x v="1472"/>
    <x v="1468"/>
    <x v="1466"/>
    <x v="1473"/>
    <x v="1475"/>
    <n v="68828.399999999994"/>
    <s v="Skincare"/>
    <s v="Cuerpo"/>
    <x v="1"/>
  </r>
  <r>
    <x v="1481"/>
    <x v="17"/>
    <n v="3"/>
    <x v="21"/>
    <x v="1"/>
    <x v="0"/>
    <x v="0"/>
    <x v="1"/>
    <x v="1463"/>
    <x v="1473"/>
    <x v="1469"/>
    <x v="1467"/>
    <x v="1474"/>
    <x v="1476"/>
    <n v="46766.8"/>
    <s v="Perfumería"/>
    <s v="Cabello"/>
    <x v="0"/>
  </r>
  <r>
    <x v="1482"/>
    <x v="27"/>
    <n v="3"/>
    <x v="83"/>
    <x v="2"/>
    <x v="0"/>
    <x v="0"/>
    <x v="0"/>
    <x v="1464"/>
    <x v="1474"/>
    <x v="1470"/>
    <x v="1468"/>
    <x v="1475"/>
    <x v="1477"/>
    <n v="45588"/>
    <s v="Cabello"/>
    <s v="Cuerpo"/>
    <x v="0"/>
  </r>
  <r>
    <x v="1483"/>
    <x v="22"/>
    <n v="3"/>
    <x v="25"/>
    <x v="1"/>
    <x v="0"/>
    <x v="0"/>
    <x v="1"/>
    <x v="1465"/>
    <x v="1475"/>
    <x v="1471"/>
    <x v="1469"/>
    <x v="1476"/>
    <x v="1478"/>
    <n v="68196.600000000006"/>
    <s v="Cabello"/>
    <s v="Cuerpo"/>
    <x v="1"/>
  </r>
  <r>
    <x v="1484"/>
    <x v="8"/>
    <n v="3"/>
    <x v="9"/>
    <x v="1"/>
    <x v="0"/>
    <x v="0"/>
    <x v="0"/>
    <x v="1466"/>
    <x v="1476"/>
    <x v="1472"/>
    <x v="1470"/>
    <x v="1477"/>
    <x v="1479"/>
    <n v="55907.199999999997"/>
    <s v="Cabello"/>
    <s v="Perfumería"/>
    <x v="1"/>
  </r>
  <r>
    <x v="1485"/>
    <x v="17"/>
    <n v="3"/>
    <x v="78"/>
    <x v="3"/>
    <x v="0"/>
    <x v="0"/>
    <x v="1"/>
    <x v="1467"/>
    <x v="1477"/>
    <x v="1473"/>
    <x v="1471"/>
    <x v="1478"/>
    <x v="1480"/>
    <n v="41162.6"/>
    <s v="Perfumería"/>
    <s v="Skincare"/>
    <x v="0"/>
  </r>
  <r>
    <x v="1486"/>
    <x v="50"/>
    <n v="3"/>
    <x v="17"/>
    <x v="1"/>
    <x v="0"/>
    <x v="0"/>
    <x v="1"/>
    <x v="1468"/>
    <x v="1478"/>
    <x v="1474"/>
    <x v="1472"/>
    <x v="1479"/>
    <x v="1481"/>
    <n v="36175.4"/>
    <s v="Cuerpo"/>
    <s v="Maquillaje"/>
    <x v="0"/>
  </r>
  <r>
    <x v="1487"/>
    <x v="17"/>
    <n v="3"/>
    <x v="57"/>
    <x v="2"/>
    <x v="1"/>
    <x v="1"/>
    <x v="0"/>
    <x v="1469"/>
    <x v="1479"/>
    <x v="1475"/>
    <x v="247"/>
    <x v="1480"/>
    <x v="1482"/>
    <n v="46417.4"/>
    <s v="Cuerpo"/>
    <s v="Skincare"/>
    <x v="0"/>
  </r>
  <r>
    <x v="1488"/>
    <x v="5"/>
    <n v="3"/>
    <x v="70"/>
    <x v="3"/>
    <x v="0"/>
    <x v="0"/>
    <x v="1"/>
    <x v="1470"/>
    <x v="1480"/>
    <x v="159"/>
    <x v="1473"/>
    <x v="1481"/>
    <x v="1483"/>
    <n v="36302.199999999997"/>
    <s v="Skincare"/>
    <s v="Cabello"/>
    <x v="0"/>
  </r>
  <r>
    <x v="1489"/>
    <x v="0"/>
    <n v="3"/>
    <x v="54"/>
    <x v="0"/>
    <x v="0"/>
    <x v="0"/>
    <x v="1"/>
    <x v="1471"/>
    <x v="1481"/>
    <x v="1476"/>
    <x v="1474"/>
    <x v="1482"/>
    <x v="1484"/>
    <n v="46717.599999999999"/>
    <s v="Skincare"/>
    <s v="Cuerpo"/>
    <x v="0"/>
  </r>
  <r>
    <x v="1490"/>
    <x v="15"/>
    <n v="3"/>
    <x v="83"/>
    <x v="2"/>
    <x v="1"/>
    <x v="1"/>
    <x v="1"/>
    <x v="1472"/>
    <x v="1482"/>
    <x v="1477"/>
    <x v="1475"/>
    <x v="1483"/>
    <x v="1485"/>
    <n v="74532.600000000006"/>
    <s v="Skincare"/>
    <s v="Cabello"/>
    <x v="1"/>
  </r>
  <r>
    <x v="1491"/>
    <x v="4"/>
    <n v="3"/>
    <x v="71"/>
    <x v="1"/>
    <x v="1"/>
    <x v="1"/>
    <x v="0"/>
    <x v="1473"/>
    <x v="1483"/>
    <x v="1478"/>
    <x v="1476"/>
    <x v="1484"/>
    <x v="1486"/>
    <n v="43480.2"/>
    <s v="Perfumería"/>
    <s v="Skincare"/>
    <x v="0"/>
  </r>
  <r>
    <x v="1492"/>
    <x v="0"/>
    <n v="3"/>
    <x v="45"/>
    <x v="2"/>
    <x v="1"/>
    <x v="1"/>
    <x v="1"/>
    <x v="1474"/>
    <x v="1484"/>
    <x v="1479"/>
    <x v="497"/>
    <x v="1485"/>
    <x v="1487"/>
    <n v="65091.199999999997"/>
    <s v="Cuerpo"/>
    <s v="Skincare"/>
    <x v="1"/>
  </r>
  <r>
    <x v="1493"/>
    <x v="34"/>
    <n v="3"/>
    <x v="88"/>
    <x v="2"/>
    <x v="0"/>
    <x v="0"/>
    <x v="0"/>
    <x v="1475"/>
    <x v="1485"/>
    <x v="1480"/>
    <x v="1477"/>
    <x v="1486"/>
    <x v="1488"/>
    <n v="55899"/>
    <s v="Skincare"/>
    <s v="Cuerpo"/>
    <x v="1"/>
  </r>
  <r>
    <x v="1494"/>
    <x v="21"/>
    <n v="3"/>
    <x v="80"/>
    <x v="1"/>
    <x v="1"/>
    <x v="1"/>
    <x v="0"/>
    <x v="1476"/>
    <x v="1486"/>
    <x v="1481"/>
    <x v="1478"/>
    <x v="1487"/>
    <x v="1489"/>
    <n v="42920.4"/>
    <s v="Skincare"/>
    <s v="Cuerpo"/>
    <x v="0"/>
  </r>
  <r>
    <x v="1495"/>
    <x v="36"/>
    <n v="3"/>
    <x v="94"/>
    <x v="1"/>
    <x v="0"/>
    <x v="0"/>
    <x v="0"/>
    <x v="1477"/>
    <x v="1487"/>
    <x v="1482"/>
    <x v="1479"/>
    <x v="1488"/>
    <x v="1490"/>
    <n v="57135.4"/>
    <s v="Perfumería"/>
    <s v="Maquillaje"/>
    <x v="1"/>
  </r>
  <r>
    <x v="1496"/>
    <x v="29"/>
    <n v="3"/>
    <x v="15"/>
    <x v="1"/>
    <x v="0"/>
    <x v="0"/>
    <x v="0"/>
    <x v="1478"/>
    <x v="1488"/>
    <x v="1483"/>
    <x v="1480"/>
    <x v="1489"/>
    <x v="1491"/>
    <n v="27552.6"/>
    <s v="Maquillaje"/>
    <s v="Perfumería"/>
    <x v="0"/>
  </r>
  <r>
    <x v="1497"/>
    <x v="28"/>
    <n v="3"/>
    <x v="64"/>
    <x v="1"/>
    <x v="0"/>
    <x v="0"/>
    <x v="0"/>
    <x v="1479"/>
    <x v="1489"/>
    <x v="1484"/>
    <x v="1481"/>
    <x v="1490"/>
    <x v="1492"/>
    <n v="45326.6"/>
    <s v="Maquillaje"/>
    <s v="Cuerpo"/>
    <x v="0"/>
  </r>
  <r>
    <x v="1498"/>
    <x v="15"/>
    <n v="3"/>
    <x v="28"/>
    <x v="1"/>
    <x v="0"/>
    <x v="0"/>
    <x v="0"/>
    <x v="1480"/>
    <x v="1490"/>
    <x v="1485"/>
    <x v="1387"/>
    <x v="1491"/>
    <x v="1493"/>
    <n v="65719.199999999997"/>
    <s v="Maquillaje"/>
    <s v="Cuerpo"/>
    <x v="1"/>
  </r>
  <r>
    <x v="1499"/>
    <x v="18"/>
    <n v="3"/>
    <x v="8"/>
    <x v="1"/>
    <x v="0"/>
    <x v="0"/>
    <x v="0"/>
    <x v="1481"/>
    <x v="1491"/>
    <x v="1486"/>
    <x v="1482"/>
    <x v="1492"/>
    <x v="591"/>
    <n v="57962.400000000001"/>
    <s v="Cuerpo"/>
    <s v="Maquillaje"/>
    <x v="1"/>
  </r>
  <r>
    <x v="1500"/>
    <x v="47"/>
    <n v="3"/>
    <x v="53"/>
    <x v="2"/>
    <x v="0"/>
    <x v="0"/>
    <x v="0"/>
    <x v="1482"/>
    <x v="1492"/>
    <x v="1487"/>
    <x v="1483"/>
    <x v="1493"/>
    <x v="1494"/>
    <n v="55804.6"/>
    <s v="Perfumería"/>
    <s v="Cuerpo"/>
    <x v="1"/>
  </r>
  <r>
    <x v="1501"/>
    <x v="49"/>
    <n v="3"/>
    <x v="8"/>
    <x v="2"/>
    <x v="0"/>
    <x v="0"/>
    <x v="0"/>
    <x v="1483"/>
    <x v="1493"/>
    <x v="1488"/>
    <x v="1484"/>
    <x v="1494"/>
    <x v="1495"/>
    <n v="52261.4"/>
    <s v="Cuerpo"/>
    <s v="Perfumería"/>
    <x v="1"/>
  </r>
  <r>
    <x v="1502"/>
    <x v="12"/>
    <n v="3"/>
    <x v="75"/>
    <x v="1"/>
    <x v="1"/>
    <x v="1"/>
    <x v="0"/>
    <x v="1484"/>
    <x v="1494"/>
    <x v="1489"/>
    <x v="1485"/>
    <x v="1495"/>
    <x v="1496"/>
    <n v="41768.800000000003"/>
    <s v="Skincare"/>
    <s v="Cuerpo"/>
    <x v="0"/>
  </r>
  <r>
    <x v="1503"/>
    <x v="18"/>
    <n v="3"/>
    <x v="8"/>
    <x v="0"/>
    <x v="1"/>
    <x v="1"/>
    <x v="1"/>
    <x v="1485"/>
    <x v="1495"/>
    <x v="1490"/>
    <x v="1486"/>
    <x v="1496"/>
    <x v="1497"/>
    <n v="33457.199999999997"/>
    <s v="Maquillaje"/>
    <s v="Perfumería"/>
    <x v="0"/>
  </r>
  <r>
    <x v="1504"/>
    <x v="11"/>
    <n v="3"/>
    <x v="56"/>
    <x v="0"/>
    <x v="1"/>
    <x v="1"/>
    <x v="0"/>
    <x v="1486"/>
    <x v="1496"/>
    <x v="1491"/>
    <x v="1487"/>
    <x v="1497"/>
    <x v="1498"/>
    <n v="39238.400000000001"/>
    <s v="Cabello"/>
    <s v="Perfumería"/>
    <x v="0"/>
  </r>
  <r>
    <x v="1505"/>
    <x v="9"/>
    <n v="3"/>
    <x v="12"/>
    <x v="0"/>
    <x v="0"/>
    <x v="0"/>
    <x v="1"/>
    <x v="1487"/>
    <x v="1497"/>
    <x v="1492"/>
    <x v="1488"/>
    <x v="1498"/>
    <x v="1499"/>
    <n v="38231"/>
    <s v="Perfumería"/>
    <s v="Maquillaje"/>
    <x v="0"/>
  </r>
  <r>
    <x v="1506"/>
    <x v="13"/>
    <n v="3"/>
    <x v="83"/>
    <x v="1"/>
    <x v="1"/>
    <x v="1"/>
    <x v="0"/>
    <x v="1488"/>
    <x v="1498"/>
    <x v="1493"/>
    <x v="1489"/>
    <x v="1499"/>
    <x v="1043"/>
    <n v="69663.600000000006"/>
    <s v="Perfumería"/>
    <s v="Skincare"/>
    <x v="1"/>
  </r>
  <r>
    <x v="1507"/>
    <x v="31"/>
    <n v="3"/>
    <x v="62"/>
    <x v="1"/>
    <x v="0"/>
    <x v="0"/>
    <x v="0"/>
    <x v="1489"/>
    <x v="1499"/>
    <x v="1494"/>
    <x v="1490"/>
    <x v="1500"/>
    <x v="1500"/>
    <n v="51224.800000000003"/>
    <s v="Maquillaje"/>
    <s v="Cabello"/>
    <x v="1"/>
  </r>
  <r>
    <x v="1508"/>
    <x v="32"/>
    <n v="3"/>
    <x v="17"/>
    <x v="3"/>
    <x v="1"/>
    <x v="1"/>
    <x v="1"/>
    <x v="1490"/>
    <x v="1500"/>
    <x v="1495"/>
    <x v="1491"/>
    <x v="1126"/>
    <x v="1501"/>
    <n v="53977.599999999999"/>
    <s v="Perfumería"/>
    <s v="Cuerpo"/>
    <x v="1"/>
  </r>
  <r>
    <x v="1509"/>
    <x v="46"/>
    <n v="3"/>
    <x v="38"/>
    <x v="0"/>
    <x v="0"/>
    <x v="0"/>
    <x v="0"/>
    <x v="1491"/>
    <x v="1501"/>
    <x v="1496"/>
    <x v="1492"/>
    <x v="1501"/>
    <x v="1502"/>
    <n v="47081"/>
    <s v="Skincare"/>
    <s v="Cabello"/>
    <x v="0"/>
  </r>
  <r>
    <x v="1510"/>
    <x v="48"/>
    <n v="3"/>
    <x v="9"/>
    <x v="2"/>
    <x v="1"/>
    <x v="1"/>
    <x v="1"/>
    <x v="1492"/>
    <x v="1502"/>
    <x v="1497"/>
    <x v="1493"/>
    <x v="1502"/>
    <x v="1503"/>
    <n v="54834.8"/>
    <s v="Cabello"/>
    <s v="Perfumería"/>
    <x v="1"/>
  </r>
  <r>
    <x v="1511"/>
    <x v="27"/>
    <n v="3"/>
    <x v="76"/>
    <x v="1"/>
    <x v="0"/>
    <x v="0"/>
    <x v="0"/>
    <x v="1493"/>
    <x v="1503"/>
    <x v="1498"/>
    <x v="1494"/>
    <x v="1503"/>
    <x v="1504"/>
    <n v="53202.400000000001"/>
    <s v="Maquillaje"/>
    <s v="Skincare"/>
    <x v="1"/>
  </r>
  <r>
    <x v="1512"/>
    <x v="46"/>
    <n v="3"/>
    <x v="28"/>
    <x v="1"/>
    <x v="1"/>
    <x v="1"/>
    <x v="0"/>
    <x v="1494"/>
    <x v="1504"/>
    <x v="1499"/>
    <x v="1495"/>
    <x v="1504"/>
    <x v="1505"/>
    <n v="62767"/>
    <s v="Skincare"/>
    <s v="Cabello"/>
    <x v="1"/>
  </r>
  <r>
    <x v="1513"/>
    <x v="5"/>
    <n v="3"/>
    <x v="70"/>
    <x v="3"/>
    <x v="0"/>
    <x v="0"/>
    <x v="0"/>
    <x v="1495"/>
    <x v="1505"/>
    <x v="1500"/>
    <x v="1496"/>
    <x v="1505"/>
    <x v="1506"/>
    <n v="28611.4"/>
    <s v="Cabello"/>
    <s v="Cuerpo"/>
    <x v="0"/>
  </r>
  <r>
    <x v="1514"/>
    <x v="31"/>
    <n v="3"/>
    <x v="80"/>
    <x v="0"/>
    <x v="1"/>
    <x v="1"/>
    <x v="0"/>
    <x v="1496"/>
    <x v="1506"/>
    <x v="1501"/>
    <x v="1497"/>
    <x v="1506"/>
    <x v="1507"/>
    <n v="32634"/>
    <s v="Maquillaje"/>
    <s v="Cuerpo"/>
    <x v="0"/>
  </r>
  <r>
    <x v="1515"/>
    <x v="7"/>
    <n v="3"/>
    <x v="60"/>
    <x v="0"/>
    <x v="0"/>
    <x v="0"/>
    <x v="0"/>
    <x v="1497"/>
    <x v="1507"/>
    <x v="1502"/>
    <x v="1498"/>
    <x v="1507"/>
    <x v="1508"/>
    <n v="45901"/>
    <s v="Perfumería"/>
    <s v="Maquillaje"/>
    <x v="0"/>
  </r>
  <r>
    <x v="1516"/>
    <x v="37"/>
    <n v="3"/>
    <x v="80"/>
    <x v="1"/>
    <x v="0"/>
    <x v="0"/>
    <x v="1"/>
    <x v="1498"/>
    <x v="1508"/>
    <x v="1503"/>
    <x v="1499"/>
    <x v="1508"/>
    <x v="1509"/>
    <n v="57803.6"/>
    <s v="Perfumería"/>
    <s v="Maquillaje"/>
    <x v="1"/>
  </r>
  <r>
    <x v="1517"/>
    <x v="41"/>
    <n v="3"/>
    <x v="9"/>
    <x v="1"/>
    <x v="1"/>
    <x v="1"/>
    <x v="0"/>
    <x v="1499"/>
    <x v="1509"/>
    <x v="1504"/>
    <x v="1500"/>
    <x v="1509"/>
    <x v="1510"/>
    <n v="28428.6"/>
    <s v="Cabello"/>
    <s v="Cuerpo"/>
    <x v="0"/>
  </r>
  <r>
    <x v="1518"/>
    <x v="25"/>
    <n v="3"/>
    <x v="25"/>
    <x v="2"/>
    <x v="1"/>
    <x v="1"/>
    <x v="1"/>
    <x v="1500"/>
    <x v="1510"/>
    <x v="1505"/>
    <x v="164"/>
    <x v="1510"/>
    <x v="1511"/>
    <n v="32376.400000000001"/>
    <s v="Perfumería"/>
    <s v="Cabello"/>
    <x v="0"/>
  </r>
  <r>
    <x v="1519"/>
    <x v="14"/>
    <n v="3"/>
    <x v="43"/>
    <x v="1"/>
    <x v="0"/>
    <x v="0"/>
    <x v="1"/>
    <x v="1501"/>
    <x v="1511"/>
    <x v="1506"/>
    <x v="1501"/>
    <x v="1511"/>
    <x v="1512"/>
    <n v="43112.2"/>
    <s v="Maquillaje"/>
    <s v="Cabello"/>
    <x v="0"/>
  </r>
  <r>
    <x v="1520"/>
    <x v="10"/>
    <n v="3"/>
    <x v="95"/>
    <x v="1"/>
    <x v="1"/>
    <x v="1"/>
    <x v="1"/>
    <x v="1502"/>
    <x v="1512"/>
    <x v="1507"/>
    <x v="1502"/>
    <x v="1512"/>
    <x v="1513"/>
    <n v="53997.8"/>
    <s v="Cabello"/>
    <s v="Skincare"/>
    <x v="1"/>
  </r>
  <r>
    <x v="1521"/>
    <x v="6"/>
    <n v="4"/>
    <x v="10"/>
    <x v="0"/>
    <x v="0"/>
    <x v="0"/>
    <x v="0"/>
    <x v="1503"/>
    <x v="1513"/>
    <x v="1508"/>
    <x v="1503"/>
    <x v="1513"/>
    <x v="1514"/>
    <n v="56704.4"/>
    <s v="Skincare"/>
    <s v="Maquillaje"/>
    <x v="1"/>
  </r>
  <r>
    <x v="1522"/>
    <x v="21"/>
    <n v="4"/>
    <x v="71"/>
    <x v="0"/>
    <x v="0"/>
    <x v="0"/>
    <x v="1"/>
    <x v="1504"/>
    <x v="1514"/>
    <x v="1509"/>
    <x v="1504"/>
    <x v="1514"/>
    <x v="1515"/>
    <n v="59401"/>
    <s v="Cuerpo"/>
    <s v="Perfumería"/>
    <x v="1"/>
  </r>
  <r>
    <x v="1523"/>
    <x v="19"/>
    <n v="4"/>
    <x v="24"/>
    <x v="0"/>
    <x v="0"/>
    <x v="0"/>
    <x v="0"/>
    <x v="1505"/>
    <x v="1515"/>
    <x v="1510"/>
    <x v="1505"/>
    <x v="1515"/>
    <x v="1516"/>
    <n v="41390.199999999997"/>
    <s v="Cabello"/>
    <s v="Perfumería"/>
    <x v="0"/>
  </r>
  <r>
    <x v="1524"/>
    <x v="49"/>
    <n v="4"/>
    <x v="74"/>
    <x v="0"/>
    <x v="1"/>
    <x v="1"/>
    <x v="1"/>
    <x v="1506"/>
    <x v="1516"/>
    <x v="1511"/>
    <x v="1506"/>
    <x v="1516"/>
    <x v="1517"/>
    <n v="21344.2"/>
    <s v="Skincare"/>
    <s v="Cuerpo"/>
    <x v="0"/>
  </r>
  <r>
    <x v="1525"/>
    <x v="43"/>
    <n v="4"/>
    <x v="46"/>
    <x v="1"/>
    <x v="0"/>
    <x v="0"/>
    <x v="1"/>
    <x v="1507"/>
    <x v="1517"/>
    <x v="1512"/>
    <x v="1507"/>
    <x v="1517"/>
    <x v="1518"/>
    <n v="33815.4"/>
    <s v="Perfumería"/>
    <s v="Skincare"/>
    <x v="0"/>
  </r>
  <r>
    <x v="1526"/>
    <x v="2"/>
    <n v="4"/>
    <x v="75"/>
    <x v="2"/>
    <x v="1"/>
    <x v="1"/>
    <x v="1"/>
    <x v="1508"/>
    <x v="1518"/>
    <x v="1513"/>
    <x v="1508"/>
    <x v="1518"/>
    <x v="1519"/>
    <n v="63972.4"/>
    <s v="Cuerpo"/>
    <s v="Skincare"/>
    <x v="1"/>
  </r>
  <r>
    <x v="1527"/>
    <x v="16"/>
    <n v="4"/>
    <x v="7"/>
    <x v="0"/>
    <x v="1"/>
    <x v="1"/>
    <x v="0"/>
    <x v="1509"/>
    <x v="1519"/>
    <x v="1514"/>
    <x v="1509"/>
    <x v="1519"/>
    <x v="1520"/>
    <n v="47669.599999999999"/>
    <s v="Cabello"/>
    <s v="Perfumería"/>
    <x v="0"/>
  </r>
  <r>
    <x v="1528"/>
    <x v="18"/>
    <n v="4"/>
    <x v="46"/>
    <x v="1"/>
    <x v="0"/>
    <x v="0"/>
    <x v="0"/>
    <x v="1510"/>
    <x v="1520"/>
    <x v="1515"/>
    <x v="1510"/>
    <x v="1520"/>
    <x v="1521"/>
    <n v="35089.800000000003"/>
    <s v="Skincare"/>
    <s v="Cuerpo"/>
    <x v="0"/>
  </r>
  <r>
    <x v="1529"/>
    <x v="27"/>
    <n v="4"/>
    <x v="63"/>
    <x v="1"/>
    <x v="1"/>
    <x v="1"/>
    <x v="1"/>
    <x v="1511"/>
    <x v="1521"/>
    <x v="1516"/>
    <x v="1511"/>
    <x v="1521"/>
    <x v="1522"/>
    <n v="42285.4"/>
    <s v="Cuerpo"/>
    <s v="Skincare"/>
    <x v="0"/>
  </r>
  <r>
    <x v="1530"/>
    <x v="10"/>
    <n v="4"/>
    <x v="13"/>
    <x v="1"/>
    <x v="1"/>
    <x v="1"/>
    <x v="0"/>
    <x v="1512"/>
    <x v="1522"/>
    <x v="1517"/>
    <x v="1512"/>
    <x v="1522"/>
    <x v="1523"/>
    <n v="59950.2"/>
    <s v="Cuerpo"/>
    <s v="Skincare"/>
    <x v="1"/>
  </r>
  <r>
    <x v="1531"/>
    <x v="11"/>
    <n v="4"/>
    <x v="81"/>
    <x v="1"/>
    <x v="0"/>
    <x v="0"/>
    <x v="1"/>
    <x v="1513"/>
    <x v="1523"/>
    <x v="1518"/>
    <x v="1513"/>
    <x v="1523"/>
    <x v="1524"/>
    <n v="53414"/>
    <s v="Cabello"/>
    <s v="Maquillaje"/>
    <x v="1"/>
  </r>
  <r>
    <x v="1532"/>
    <x v="46"/>
    <n v="4"/>
    <x v="85"/>
    <x v="1"/>
    <x v="0"/>
    <x v="0"/>
    <x v="0"/>
    <x v="1514"/>
    <x v="1524"/>
    <x v="1519"/>
    <x v="1514"/>
    <x v="1524"/>
    <x v="1525"/>
    <n v="40463.199999999997"/>
    <s v="Cabello"/>
    <s v="Skincare"/>
    <x v="0"/>
  </r>
  <r>
    <x v="1533"/>
    <x v="15"/>
    <n v="4"/>
    <x v="64"/>
    <x v="0"/>
    <x v="1"/>
    <x v="1"/>
    <x v="1"/>
    <x v="1515"/>
    <x v="1525"/>
    <x v="1520"/>
    <x v="1515"/>
    <x v="1525"/>
    <x v="1526"/>
    <n v="39781"/>
    <s v="Cuerpo"/>
    <s v="Perfumería"/>
    <x v="0"/>
  </r>
  <r>
    <x v="1534"/>
    <x v="14"/>
    <n v="4"/>
    <x v="21"/>
    <x v="3"/>
    <x v="0"/>
    <x v="0"/>
    <x v="1"/>
    <x v="1516"/>
    <x v="1526"/>
    <x v="1521"/>
    <x v="1516"/>
    <x v="1526"/>
    <x v="1527"/>
    <n v="44542"/>
    <s v="Maquillaje"/>
    <s v="Skincare"/>
    <x v="0"/>
  </r>
  <r>
    <x v="1535"/>
    <x v="35"/>
    <n v="4"/>
    <x v="40"/>
    <x v="1"/>
    <x v="1"/>
    <x v="1"/>
    <x v="0"/>
    <x v="1517"/>
    <x v="1527"/>
    <x v="1522"/>
    <x v="1517"/>
    <x v="1527"/>
    <x v="1528"/>
    <n v="42422"/>
    <s v="Maquillaje"/>
    <s v="Perfumería"/>
    <x v="0"/>
  </r>
  <r>
    <x v="1536"/>
    <x v="14"/>
    <n v="4"/>
    <x v="40"/>
    <x v="1"/>
    <x v="0"/>
    <x v="0"/>
    <x v="0"/>
    <x v="1518"/>
    <x v="1528"/>
    <x v="1523"/>
    <x v="1518"/>
    <x v="1528"/>
    <x v="1529"/>
    <n v="44657"/>
    <s v="Maquillaje"/>
    <s v="Perfumería"/>
    <x v="0"/>
  </r>
  <r>
    <x v="1537"/>
    <x v="4"/>
    <n v="4"/>
    <x v="11"/>
    <x v="1"/>
    <x v="0"/>
    <x v="0"/>
    <x v="0"/>
    <x v="1519"/>
    <x v="1529"/>
    <x v="1524"/>
    <x v="1519"/>
    <x v="1529"/>
    <x v="1530"/>
    <n v="62403"/>
    <s v="Cabello"/>
    <s v="Skincare"/>
    <x v="1"/>
  </r>
  <r>
    <x v="1538"/>
    <x v="17"/>
    <n v="4"/>
    <x v="50"/>
    <x v="1"/>
    <x v="0"/>
    <x v="0"/>
    <x v="1"/>
    <x v="1520"/>
    <x v="1530"/>
    <x v="1525"/>
    <x v="1520"/>
    <x v="1530"/>
    <x v="1531"/>
    <n v="51334.8"/>
    <s v="Perfumería"/>
    <s v="Maquillaje"/>
    <x v="1"/>
  </r>
  <r>
    <x v="1539"/>
    <x v="13"/>
    <n v="4"/>
    <x v="51"/>
    <x v="1"/>
    <x v="1"/>
    <x v="1"/>
    <x v="0"/>
    <x v="1521"/>
    <x v="1531"/>
    <x v="1526"/>
    <x v="1521"/>
    <x v="1531"/>
    <x v="1532"/>
    <n v="51318.6"/>
    <s v="Maquillaje"/>
    <s v="Perfumería"/>
    <x v="1"/>
  </r>
  <r>
    <x v="1540"/>
    <x v="20"/>
    <n v="4"/>
    <x v="51"/>
    <x v="3"/>
    <x v="0"/>
    <x v="0"/>
    <x v="0"/>
    <x v="1522"/>
    <x v="1532"/>
    <x v="1527"/>
    <x v="1522"/>
    <x v="1532"/>
    <x v="1533"/>
    <n v="53169.8"/>
    <s v="Skincare"/>
    <s v="Cuerpo"/>
    <x v="1"/>
  </r>
  <r>
    <x v="1541"/>
    <x v="31"/>
    <n v="4"/>
    <x v="4"/>
    <x v="0"/>
    <x v="1"/>
    <x v="1"/>
    <x v="1"/>
    <x v="1523"/>
    <x v="1533"/>
    <x v="1528"/>
    <x v="1523"/>
    <x v="1533"/>
    <x v="1534"/>
    <n v="44726.400000000001"/>
    <s v="Cabello"/>
    <s v="Cuerpo"/>
    <x v="0"/>
  </r>
  <r>
    <x v="1542"/>
    <x v="5"/>
    <n v="4"/>
    <x v="87"/>
    <x v="0"/>
    <x v="0"/>
    <x v="0"/>
    <x v="1"/>
    <x v="1524"/>
    <x v="1534"/>
    <x v="1529"/>
    <x v="1524"/>
    <x v="1534"/>
    <x v="1535"/>
    <n v="63152.800000000003"/>
    <s v="Maquillaje"/>
    <s v="Cabello"/>
    <x v="1"/>
  </r>
  <r>
    <x v="1543"/>
    <x v="5"/>
    <n v="4"/>
    <x v="0"/>
    <x v="1"/>
    <x v="0"/>
    <x v="0"/>
    <x v="0"/>
    <x v="1525"/>
    <x v="1535"/>
    <x v="1530"/>
    <x v="1525"/>
    <x v="1535"/>
    <x v="1536"/>
    <n v="52416.6"/>
    <s v="Cuerpo"/>
    <s v="Skincare"/>
    <x v="1"/>
  </r>
  <r>
    <x v="1544"/>
    <x v="46"/>
    <n v="4"/>
    <x v="28"/>
    <x v="0"/>
    <x v="1"/>
    <x v="1"/>
    <x v="0"/>
    <x v="1526"/>
    <x v="1536"/>
    <x v="1531"/>
    <x v="1526"/>
    <x v="1536"/>
    <x v="1537"/>
    <n v="51655.8"/>
    <s v="Perfumería"/>
    <s v="Cuerpo"/>
    <x v="1"/>
  </r>
  <r>
    <x v="1545"/>
    <x v="1"/>
    <n v="4"/>
    <x v="81"/>
    <x v="0"/>
    <x v="1"/>
    <x v="1"/>
    <x v="0"/>
    <x v="1527"/>
    <x v="1537"/>
    <x v="1532"/>
    <x v="1527"/>
    <x v="1537"/>
    <x v="1538"/>
    <n v="74381.399999999994"/>
    <s v="Cuerpo"/>
    <s v="Maquillaje"/>
    <x v="1"/>
  </r>
  <r>
    <x v="1546"/>
    <x v="31"/>
    <n v="4"/>
    <x v="35"/>
    <x v="0"/>
    <x v="0"/>
    <x v="0"/>
    <x v="0"/>
    <x v="1528"/>
    <x v="1538"/>
    <x v="1533"/>
    <x v="1528"/>
    <x v="1538"/>
    <x v="1539"/>
    <n v="70651.199999999997"/>
    <s v="Skincare"/>
    <s v="Cabello"/>
    <x v="1"/>
  </r>
  <r>
    <x v="1547"/>
    <x v="20"/>
    <n v="4"/>
    <x v="52"/>
    <x v="1"/>
    <x v="1"/>
    <x v="1"/>
    <x v="0"/>
    <x v="1529"/>
    <x v="1539"/>
    <x v="1534"/>
    <x v="1529"/>
    <x v="1539"/>
    <x v="1540"/>
    <n v="21974.799999999999"/>
    <s v="Cuerpo"/>
    <s v="Maquillaje"/>
    <x v="0"/>
  </r>
  <r>
    <x v="1548"/>
    <x v="48"/>
    <n v="4"/>
    <x v="50"/>
    <x v="0"/>
    <x v="0"/>
    <x v="0"/>
    <x v="1"/>
    <x v="1530"/>
    <x v="1540"/>
    <x v="1535"/>
    <x v="1530"/>
    <x v="1540"/>
    <x v="1541"/>
    <n v="55558.8"/>
    <s v="Cabello"/>
    <s v="Cuerpo"/>
    <x v="1"/>
  </r>
  <r>
    <x v="1549"/>
    <x v="50"/>
    <n v="4"/>
    <x v="47"/>
    <x v="1"/>
    <x v="0"/>
    <x v="0"/>
    <x v="1"/>
    <x v="1531"/>
    <x v="1541"/>
    <x v="1536"/>
    <x v="1531"/>
    <x v="1541"/>
    <x v="1542"/>
    <n v="26326.2"/>
    <s v="Skincare"/>
    <s v="Cuerpo"/>
    <x v="0"/>
  </r>
  <r>
    <x v="1550"/>
    <x v="30"/>
    <n v="4"/>
    <x v="78"/>
    <x v="1"/>
    <x v="1"/>
    <x v="1"/>
    <x v="1"/>
    <x v="1532"/>
    <x v="1542"/>
    <x v="1537"/>
    <x v="1532"/>
    <x v="1542"/>
    <x v="1543"/>
    <n v="70783.600000000006"/>
    <s v="Cabello"/>
    <s v="Skincare"/>
    <x v="1"/>
  </r>
  <r>
    <x v="1551"/>
    <x v="41"/>
    <n v="4"/>
    <x v="42"/>
    <x v="1"/>
    <x v="1"/>
    <x v="1"/>
    <x v="0"/>
    <x v="1533"/>
    <x v="1543"/>
    <x v="1538"/>
    <x v="1533"/>
    <x v="1543"/>
    <x v="1544"/>
    <n v="34826.199999999997"/>
    <s v="Cuerpo"/>
    <s v="Perfumería"/>
    <x v="0"/>
  </r>
  <r>
    <x v="1552"/>
    <x v="1"/>
    <n v="4"/>
    <x v="7"/>
    <x v="1"/>
    <x v="1"/>
    <x v="1"/>
    <x v="1"/>
    <x v="1534"/>
    <x v="1544"/>
    <x v="1539"/>
    <x v="1534"/>
    <x v="1544"/>
    <x v="1545"/>
    <n v="68272.600000000006"/>
    <s v="Cabello"/>
    <s v="Cuerpo"/>
    <x v="1"/>
  </r>
  <r>
    <x v="1553"/>
    <x v="14"/>
    <n v="4"/>
    <x v="78"/>
    <x v="3"/>
    <x v="0"/>
    <x v="0"/>
    <x v="1"/>
    <x v="1535"/>
    <x v="1545"/>
    <x v="1540"/>
    <x v="1535"/>
    <x v="1545"/>
    <x v="1546"/>
    <n v="52016.800000000003"/>
    <s v="Perfumería"/>
    <s v="Cuerpo"/>
    <x v="1"/>
  </r>
  <r>
    <x v="1554"/>
    <x v="28"/>
    <n v="4"/>
    <x v="41"/>
    <x v="1"/>
    <x v="0"/>
    <x v="0"/>
    <x v="0"/>
    <x v="1536"/>
    <x v="1546"/>
    <x v="1541"/>
    <x v="1536"/>
    <x v="1546"/>
    <x v="1547"/>
    <n v="73990.2"/>
    <s v="Cuerpo"/>
    <s v="Perfumería"/>
    <x v="1"/>
  </r>
  <r>
    <x v="1555"/>
    <x v="35"/>
    <n v="4"/>
    <x v="28"/>
    <x v="1"/>
    <x v="0"/>
    <x v="0"/>
    <x v="0"/>
    <x v="1537"/>
    <x v="1547"/>
    <x v="1542"/>
    <x v="1537"/>
    <x v="1547"/>
    <x v="1548"/>
    <n v="57081.2"/>
    <s v="Perfumería"/>
    <s v="Skincare"/>
    <x v="1"/>
  </r>
  <r>
    <x v="1556"/>
    <x v="17"/>
    <n v="4"/>
    <x v="51"/>
    <x v="1"/>
    <x v="0"/>
    <x v="0"/>
    <x v="1"/>
    <x v="1538"/>
    <x v="1548"/>
    <x v="1543"/>
    <x v="1538"/>
    <x v="1548"/>
    <x v="1549"/>
    <n v="42919.8"/>
    <s v="Skincare"/>
    <s v="Cabello"/>
    <x v="0"/>
  </r>
  <r>
    <x v="1557"/>
    <x v="7"/>
    <n v="4"/>
    <x v="13"/>
    <x v="2"/>
    <x v="0"/>
    <x v="0"/>
    <x v="1"/>
    <x v="1539"/>
    <x v="1549"/>
    <x v="1126"/>
    <x v="1539"/>
    <x v="1549"/>
    <x v="1550"/>
    <n v="53056.2"/>
    <s v="Perfumería"/>
    <s v="Skincare"/>
    <x v="1"/>
  </r>
  <r>
    <x v="1558"/>
    <x v="6"/>
    <n v="4"/>
    <x v="55"/>
    <x v="1"/>
    <x v="1"/>
    <x v="1"/>
    <x v="1"/>
    <x v="1540"/>
    <x v="1550"/>
    <x v="1544"/>
    <x v="1540"/>
    <x v="1550"/>
    <x v="1551"/>
    <n v="43110.6"/>
    <s v="Cabello"/>
    <s v="Perfumería"/>
    <x v="0"/>
  </r>
  <r>
    <x v="1559"/>
    <x v="29"/>
    <n v="4"/>
    <x v="48"/>
    <x v="2"/>
    <x v="0"/>
    <x v="0"/>
    <x v="0"/>
    <x v="1541"/>
    <x v="1551"/>
    <x v="1545"/>
    <x v="1541"/>
    <x v="1551"/>
    <x v="1552"/>
    <n v="56872.800000000003"/>
    <s v="Perfumería"/>
    <s v="Skincare"/>
    <x v="1"/>
  </r>
  <r>
    <x v="1560"/>
    <x v="18"/>
    <n v="4"/>
    <x v="94"/>
    <x v="3"/>
    <x v="1"/>
    <x v="1"/>
    <x v="0"/>
    <x v="1542"/>
    <x v="1552"/>
    <x v="1546"/>
    <x v="1542"/>
    <x v="1552"/>
    <x v="1553"/>
    <n v="56908.2"/>
    <s v="Maquillaje"/>
    <s v="Perfumería"/>
    <x v="1"/>
  </r>
  <r>
    <x v="1561"/>
    <x v="49"/>
    <n v="4"/>
    <x v="73"/>
    <x v="1"/>
    <x v="0"/>
    <x v="0"/>
    <x v="0"/>
    <x v="1543"/>
    <x v="1553"/>
    <x v="1547"/>
    <x v="1543"/>
    <x v="1553"/>
    <x v="1554"/>
    <n v="55986"/>
    <s v="Perfumería"/>
    <s v="Cuerpo"/>
    <x v="1"/>
  </r>
  <r>
    <x v="1562"/>
    <x v="44"/>
    <n v="4"/>
    <x v="81"/>
    <x v="2"/>
    <x v="0"/>
    <x v="0"/>
    <x v="1"/>
    <x v="1544"/>
    <x v="1554"/>
    <x v="1548"/>
    <x v="1544"/>
    <x v="1554"/>
    <x v="1555"/>
    <n v="77457.600000000006"/>
    <s v="Perfumería"/>
    <s v="Cabello"/>
    <x v="1"/>
  </r>
  <r>
    <x v="1563"/>
    <x v="14"/>
    <n v="4"/>
    <x v="35"/>
    <x v="2"/>
    <x v="1"/>
    <x v="1"/>
    <x v="1"/>
    <x v="1545"/>
    <x v="1555"/>
    <x v="1549"/>
    <x v="1545"/>
    <x v="1555"/>
    <x v="1556"/>
    <n v="59449.4"/>
    <s v="Cabello"/>
    <s v="Perfumería"/>
    <x v="1"/>
  </r>
  <r>
    <x v="1564"/>
    <x v="24"/>
    <n v="4"/>
    <x v="36"/>
    <x v="1"/>
    <x v="1"/>
    <x v="1"/>
    <x v="1"/>
    <x v="1546"/>
    <x v="1556"/>
    <x v="1550"/>
    <x v="1546"/>
    <x v="1556"/>
    <x v="1557"/>
    <n v="48358.2"/>
    <s v="Skincare"/>
    <s v="Maquillaje"/>
    <x v="0"/>
  </r>
  <r>
    <x v="1565"/>
    <x v="33"/>
    <n v="4"/>
    <x v="88"/>
    <x v="1"/>
    <x v="1"/>
    <x v="1"/>
    <x v="1"/>
    <x v="1547"/>
    <x v="1557"/>
    <x v="1551"/>
    <x v="1547"/>
    <x v="1557"/>
    <x v="1558"/>
    <n v="47668"/>
    <s v="Maquillaje"/>
    <s v="Cabello"/>
    <x v="0"/>
  </r>
  <r>
    <x v="1566"/>
    <x v="9"/>
    <n v="4"/>
    <x v="68"/>
    <x v="0"/>
    <x v="1"/>
    <x v="1"/>
    <x v="0"/>
    <x v="1548"/>
    <x v="1558"/>
    <x v="1552"/>
    <x v="1548"/>
    <x v="1558"/>
    <x v="1559"/>
    <n v="30722.400000000001"/>
    <s v="Maquillaje"/>
    <s v="Cuerpo"/>
    <x v="0"/>
  </r>
  <r>
    <x v="1567"/>
    <x v="35"/>
    <n v="4"/>
    <x v="26"/>
    <x v="1"/>
    <x v="0"/>
    <x v="0"/>
    <x v="0"/>
    <x v="1549"/>
    <x v="1559"/>
    <x v="1553"/>
    <x v="1549"/>
    <x v="1559"/>
    <x v="1560"/>
    <n v="53699.199999999997"/>
    <s v="Cabello"/>
    <s v="Maquillaje"/>
    <x v="1"/>
  </r>
  <r>
    <x v="1568"/>
    <x v="45"/>
    <n v="4"/>
    <x v="40"/>
    <x v="1"/>
    <x v="0"/>
    <x v="0"/>
    <x v="0"/>
    <x v="1550"/>
    <x v="1560"/>
    <x v="1554"/>
    <x v="1550"/>
    <x v="1560"/>
    <x v="1561"/>
    <n v="58995.199999999997"/>
    <s v="Perfumería"/>
    <s v="Skincare"/>
    <x v="1"/>
  </r>
  <r>
    <x v="1569"/>
    <x v="48"/>
    <n v="4"/>
    <x v="61"/>
    <x v="1"/>
    <x v="0"/>
    <x v="0"/>
    <x v="0"/>
    <x v="1551"/>
    <x v="1561"/>
    <x v="1555"/>
    <x v="1551"/>
    <x v="1561"/>
    <x v="1562"/>
    <n v="34827.800000000003"/>
    <s v="Perfumería"/>
    <s v="Maquillaje"/>
    <x v="0"/>
  </r>
  <r>
    <x v="1570"/>
    <x v="31"/>
    <n v="4"/>
    <x v="4"/>
    <x v="1"/>
    <x v="1"/>
    <x v="1"/>
    <x v="0"/>
    <x v="1552"/>
    <x v="1562"/>
    <x v="512"/>
    <x v="1552"/>
    <x v="1562"/>
    <x v="1563"/>
    <n v="69806.2"/>
    <s v="Perfumería"/>
    <s v="Skincare"/>
    <x v="1"/>
  </r>
  <r>
    <x v="1571"/>
    <x v="31"/>
    <n v="4"/>
    <x v="49"/>
    <x v="1"/>
    <x v="1"/>
    <x v="1"/>
    <x v="0"/>
    <x v="1553"/>
    <x v="833"/>
    <x v="1556"/>
    <x v="1553"/>
    <x v="1563"/>
    <x v="1564"/>
    <n v="55979.4"/>
    <s v="Perfumería"/>
    <s v="Maquillaje"/>
    <x v="1"/>
  </r>
  <r>
    <x v="1572"/>
    <x v="23"/>
    <n v="4"/>
    <x v="58"/>
    <x v="1"/>
    <x v="1"/>
    <x v="1"/>
    <x v="1"/>
    <x v="1554"/>
    <x v="1563"/>
    <x v="1557"/>
    <x v="1554"/>
    <x v="1564"/>
    <x v="1565"/>
    <n v="52689.8"/>
    <s v="Perfumería"/>
    <s v="Cabello"/>
    <x v="1"/>
  </r>
  <r>
    <x v="1573"/>
    <x v="25"/>
    <n v="4"/>
    <x v="32"/>
    <x v="2"/>
    <x v="1"/>
    <x v="1"/>
    <x v="1"/>
    <x v="1555"/>
    <x v="1564"/>
    <x v="1379"/>
    <x v="1555"/>
    <x v="1565"/>
    <x v="1566"/>
    <n v="47768.4"/>
    <s v="Skincare"/>
    <s v="Cabello"/>
    <x v="0"/>
  </r>
  <r>
    <x v="1574"/>
    <x v="6"/>
    <n v="4"/>
    <x v="93"/>
    <x v="2"/>
    <x v="0"/>
    <x v="0"/>
    <x v="1"/>
    <x v="1556"/>
    <x v="1565"/>
    <x v="1558"/>
    <x v="1556"/>
    <x v="1566"/>
    <x v="1567"/>
    <n v="61467"/>
    <s v="Cuerpo"/>
    <s v="Perfumería"/>
    <x v="1"/>
  </r>
  <r>
    <x v="1575"/>
    <x v="49"/>
    <n v="4"/>
    <x v="35"/>
    <x v="1"/>
    <x v="0"/>
    <x v="0"/>
    <x v="1"/>
    <x v="1557"/>
    <x v="1566"/>
    <x v="1559"/>
    <x v="1557"/>
    <x v="1567"/>
    <x v="1568"/>
    <n v="22032.6"/>
    <s v="Cuerpo"/>
    <s v="Perfumería"/>
    <x v="0"/>
  </r>
  <r>
    <x v="1576"/>
    <x v="30"/>
    <n v="4"/>
    <x v="91"/>
    <x v="3"/>
    <x v="0"/>
    <x v="0"/>
    <x v="1"/>
    <x v="1558"/>
    <x v="1567"/>
    <x v="1560"/>
    <x v="1558"/>
    <x v="1568"/>
    <x v="1569"/>
    <n v="71995.600000000006"/>
    <s v="Cabello"/>
    <s v="Maquillaje"/>
    <x v="1"/>
  </r>
  <r>
    <x v="1577"/>
    <x v="12"/>
    <n v="4"/>
    <x v="60"/>
    <x v="1"/>
    <x v="1"/>
    <x v="1"/>
    <x v="1"/>
    <x v="1559"/>
    <x v="1568"/>
    <x v="1561"/>
    <x v="1559"/>
    <x v="1569"/>
    <x v="1570"/>
    <n v="36853.4"/>
    <s v="Skincare"/>
    <s v="Cuerpo"/>
    <x v="0"/>
  </r>
  <r>
    <x v="1578"/>
    <x v="16"/>
    <n v="4"/>
    <x v="19"/>
    <x v="2"/>
    <x v="1"/>
    <x v="1"/>
    <x v="1"/>
    <x v="1560"/>
    <x v="1569"/>
    <x v="1562"/>
    <x v="1560"/>
    <x v="1570"/>
    <x v="1571"/>
    <n v="60741.4"/>
    <s v="Cuerpo"/>
    <s v="Skincare"/>
    <x v="1"/>
  </r>
  <r>
    <x v="1579"/>
    <x v="11"/>
    <n v="4"/>
    <x v="23"/>
    <x v="2"/>
    <x v="0"/>
    <x v="0"/>
    <x v="1"/>
    <x v="1561"/>
    <x v="1570"/>
    <x v="1563"/>
    <x v="1561"/>
    <x v="1571"/>
    <x v="1572"/>
    <n v="50643.8"/>
    <s v="Cuerpo"/>
    <s v="Cabello"/>
    <x v="1"/>
  </r>
  <r>
    <x v="1580"/>
    <x v="27"/>
    <n v="4"/>
    <x v="0"/>
    <x v="0"/>
    <x v="1"/>
    <x v="1"/>
    <x v="0"/>
    <x v="1562"/>
    <x v="1571"/>
    <x v="1564"/>
    <x v="1562"/>
    <x v="1572"/>
    <x v="1573"/>
    <n v="34797.599999999999"/>
    <s v="Skincare"/>
    <s v="Perfumería"/>
    <x v="0"/>
  </r>
  <r>
    <x v="1581"/>
    <x v="13"/>
    <n v="4"/>
    <x v="38"/>
    <x v="0"/>
    <x v="0"/>
    <x v="0"/>
    <x v="1"/>
    <x v="1563"/>
    <x v="1572"/>
    <x v="1565"/>
    <x v="1563"/>
    <x v="1573"/>
    <x v="1574"/>
    <n v="49491.8"/>
    <s v="Skincare"/>
    <s v="Maquillaje"/>
    <x v="0"/>
  </r>
  <r>
    <x v="1582"/>
    <x v="26"/>
    <n v="4"/>
    <x v="85"/>
    <x v="3"/>
    <x v="1"/>
    <x v="1"/>
    <x v="1"/>
    <x v="1564"/>
    <x v="1573"/>
    <x v="1566"/>
    <x v="1564"/>
    <x v="1574"/>
    <x v="1575"/>
    <n v="56302.8"/>
    <s v="Cuerpo"/>
    <s v="Skincare"/>
    <x v="1"/>
  </r>
  <r>
    <x v="1583"/>
    <x v="18"/>
    <n v="4"/>
    <x v="69"/>
    <x v="1"/>
    <x v="0"/>
    <x v="0"/>
    <x v="1"/>
    <x v="1565"/>
    <x v="1574"/>
    <x v="1567"/>
    <x v="1565"/>
    <x v="1575"/>
    <x v="1576"/>
    <n v="45645.2"/>
    <s v="Perfumería"/>
    <s v="Skincare"/>
    <x v="0"/>
  </r>
  <r>
    <x v="1584"/>
    <x v="33"/>
    <n v="4"/>
    <x v="47"/>
    <x v="1"/>
    <x v="0"/>
    <x v="0"/>
    <x v="1"/>
    <x v="1566"/>
    <x v="1575"/>
    <x v="1568"/>
    <x v="1566"/>
    <x v="1576"/>
    <x v="1577"/>
    <n v="62343.199999999997"/>
    <s v="Skincare"/>
    <s v="Cabello"/>
    <x v="1"/>
  </r>
  <r>
    <x v="1585"/>
    <x v="15"/>
    <n v="4"/>
    <x v="69"/>
    <x v="1"/>
    <x v="1"/>
    <x v="1"/>
    <x v="1"/>
    <x v="1567"/>
    <x v="1576"/>
    <x v="1569"/>
    <x v="1567"/>
    <x v="1577"/>
    <x v="1578"/>
    <n v="47891.8"/>
    <s v="Perfumería"/>
    <s v="Cabello"/>
    <x v="0"/>
  </r>
  <r>
    <x v="1586"/>
    <x v="20"/>
    <n v="4"/>
    <x v="63"/>
    <x v="1"/>
    <x v="1"/>
    <x v="1"/>
    <x v="1"/>
    <x v="1568"/>
    <x v="1577"/>
    <x v="1570"/>
    <x v="1568"/>
    <x v="1578"/>
    <x v="1579"/>
    <n v="44213.4"/>
    <s v="Skincare"/>
    <s v="Cabello"/>
    <x v="0"/>
  </r>
  <r>
    <x v="1587"/>
    <x v="39"/>
    <n v="4"/>
    <x v="69"/>
    <x v="3"/>
    <x v="0"/>
    <x v="0"/>
    <x v="1"/>
    <x v="1569"/>
    <x v="1578"/>
    <x v="1571"/>
    <x v="1569"/>
    <x v="1579"/>
    <x v="1580"/>
    <n v="37571.4"/>
    <s v="Maquillaje"/>
    <s v="Skincare"/>
    <x v="0"/>
  </r>
  <r>
    <x v="1588"/>
    <x v="34"/>
    <n v="4"/>
    <x v="23"/>
    <x v="2"/>
    <x v="1"/>
    <x v="1"/>
    <x v="1"/>
    <x v="1570"/>
    <x v="1579"/>
    <x v="1572"/>
    <x v="1570"/>
    <x v="1580"/>
    <x v="1581"/>
    <n v="51383.8"/>
    <s v="Skincare"/>
    <s v="Perfumería"/>
    <x v="1"/>
  </r>
  <r>
    <x v="1589"/>
    <x v="11"/>
    <n v="4"/>
    <x v="42"/>
    <x v="3"/>
    <x v="0"/>
    <x v="0"/>
    <x v="0"/>
    <x v="1571"/>
    <x v="1580"/>
    <x v="1573"/>
    <x v="1571"/>
    <x v="1581"/>
    <x v="1582"/>
    <n v="60493.4"/>
    <s v="Skincare"/>
    <s v="Perfumería"/>
    <x v="1"/>
  </r>
  <r>
    <x v="1590"/>
    <x v="17"/>
    <n v="4"/>
    <x v="17"/>
    <x v="3"/>
    <x v="0"/>
    <x v="0"/>
    <x v="1"/>
    <x v="1572"/>
    <x v="1581"/>
    <x v="1574"/>
    <x v="1572"/>
    <x v="1582"/>
    <x v="1583"/>
    <n v="37565.199999999997"/>
    <s v="Skincare"/>
    <s v="Maquillaje"/>
    <x v="0"/>
  </r>
  <r>
    <x v="1591"/>
    <x v="4"/>
    <n v="4"/>
    <x v="92"/>
    <x v="0"/>
    <x v="1"/>
    <x v="1"/>
    <x v="0"/>
    <x v="1573"/>
    <x v="1582"/>
    <x v="1575"/>
    <x v="1573"/>
    <x v="1583"/>
    <x v="1584"/>
    <n v="42233"/>
    <s v="Perfumería"/>
    <s v="Cuerpo"/>
    <x v="0"/>
  </r>
  <r>
    <x v="1592"/>
    <x v="46"/>
    <n v="4"/>
    <x v="57"/>
    <x v="2"/>
    <x v="0"/>
    <x v="0"/>
    <x v="0"/>
    <x v="1574"/>
    <x v="1583"/>
    <x v="1576"/>
    <x v="1574"/>
    <x v="1584"/>
    <x v="1585"/>
    <n v="41538.400000000001"/>
    <s v="Cabello"/>
    <s v="Cuerpo"/>
    <x v="0"/>
  </r>
  <r>
    <x v="1593"/>
    <x v="44"/>
    <n v="4"/>
    <x v="91"/>
    <x v="1"/>
    <x v="1"/>
    <x v="1"/>
    <x v="0"/>
    <x v="1575"/>
    <x v="1584"/>
    <x v="1577"/>
    <x v="1575"/>
    <x v="1585"/>
    <x v="1586"/>
    <n v="30277.599999999999"/>
    <s v="Skincare"/>
    <s v="Cuerpo"/>
    <x v="0"/>
  </r>
  <r>
    <x v="1594"/>
    <x v="32"/>
    <n v="4"/>
    <x v="34"/>
    <x v="0"/>
    <x v="1"/>
    <x v="1"/>
    <x v="0"/>
    <x v="1576"/>
    <x v="1585"/>
    <x v="1578"/>
    <x v="1576"/>
    <x v="1586"/>
    <x v="1587"/>
    <n v="51522.400000000001"/>
    <s v="Maquillaje"/>
    <s v="Skincare"/>
    <x v="1"/>
  </r>
  <r>
    <x v="1595"/>
    <x v="50"/>
    <n v="4"/>
    <x v="65"/>
    <x v="2"/>
    <x v="1"/>
    <x v="1"/>
    <x v="1"/>
    <x v="1577"/>
    <x v="1586"/>
    <x v="1579"/>
    <x v="1577"/>
    <x v="1587"/>
    <x v="1588"/>
    <n v="57766.2"/>
    <s v="Cabello"/>
    <s v="Skincare"/>
    <x v="1"/>
  </r>
  <r>
    <x v="1596"/>
    <x v="46"/>
    <n v="4"/>
    <x v="45"/>
    <x v="1"/>
    <x v="1"/>
    <x v="1"/>
    <x v="1"/>
    <x v="1578"/>
    <x v="1587"/>
    <x v="1580"/>
    <x v="1578"/>
    <x v="1588"/>
    <x v="1589"/>
    <n v="40411.4"/>
    <s v="Cuerpo"/>
    <s v="Skincare"/>
    <x v="0"/>
  </r>
  <r>
    <x v="1597"/>
    <x v="37"/>
    <n v="4"/>
    <x v="91"/>
    <x v="2"/>
    <x v="0"/>
    <x v="0"/>
    <x v="1"/>
    <x v="1579"/>
    <x v="1588"/>
    <x v="1581"/>
    <x v="1579"/>
    <x v="1589"/>
    <x v="1590"/>
    <n v="65744.600000000006"/>
    <s v="Cabello"/>
    <s v="Cuerpo"/>
    <x v="1"/>
  </r>
  <r>
    <x v="1598"/>
    <x v="43"/>
    <n v="4"/>
    <x v="2"/>
    <x v="2"/>
    <x v="0"/>
    <x v="0"/>
    <x v="0"/>
    <x v="1580"/>
    <x v="1589"/>
    <x v="1582"/>
    <x v="1580"/>
    <x v="1590"/>
    <x v="1591"/>
    <n v="40552.199999999997"/>
    <s v="Cabello"/>
    <s v="Perfumería"/>
    <x v="0"/>
  </r>
  <r>
    <x v="1599"/>
    <x v="33"/>
    <n v="4"/>
    <x v="31"/>
    <x v="1"/>
    <x v="1"/>
    <x v="1"/>
    <x v="0"/>
    <x v="1581"/>
    <x v="1590"/>
    <x v="1583"/>
    <x v="1581"/>
    <x v="1591"/>
    <x v="1592"/>
    <n v="37091.800000000003"/>
    <s v="Cuerpo"/>
    <s v="Skincare"/>
    <x v="0"/>
  </r>
  <r>
    <x v="1600"/>
    <x v="34"/>
    <n v="4"/>
    <x v="73"/>
    <x v="2"/>
    <x v="1"/>
    <x v="1"/>
    <x v="1"/>
    <x v="1582"/>
    <x v="1591"/>
    <x v="1584"/>
    <x v="1582"/>
    <x v="1592"/>
    <x v="1593"/>
    <n v="58500.800000000003"/>
    <s v="Skincare"/>
    <s v="Cabello"/>
    <x v="1"/>
  </r>
  <r>
    <x v="1601"/>
    <x v="47"/>
    <n v="4"/>
    <x v="30"/>
    <x v="2"/>
    <x v="0"/>
    <x v="0"/>
    <x v="0"/>
    <x v="1583"/>
    <x v="1592"/>
    <x v="1585"/>
    <x v="1583"/>
    <x v="1593"/>
    <x v="1594"/>
    <n v="17631.599999999999"/>
    <s v="Cuerpo"/>
    <s v="Perfumería"/>
    <x v="0"/>
  </r>
  <r>
    <x v="1602"/>
    <x v="22"/>
    <n v="4"/>
    <x v="33"/>
    <x v="1"/>
    <x v="0"/>
    <x v="0"/>
    <x v="1"/>
    <x v="1584"/>
    <x v="1593"/>
    <x v="1586"/>
    <x v="1584"/>
    <x v="1594"/>
    <x v="1595"/>
    <n v="42773.599999999999"/>
    <s v="Skincare"/>
    <s v="Perfumería"/>
    <x v="0"/>
  </r>
  <r>
    <x v="1603"/>
    <x v="25"/>
    <n v="4"/>
    <x v="42"/>
    <x v="3"/>
    <x v="0"/>
    <x v="0"/>
    <x v="0"/>
    <x v="1585"/>
    <x v="1594"/>
    <x v="1587"/>
    <x v="1585"/>
    <x v="1595"/>
    <x v="1596"/>
    <n v="44713"/>
    <s v="Maquillaje"/>
    <s v="Cabello"/>
    <x v="0"/>
  </r>
  <r>
    <x v="1604"/>
    <x v="5"/>
    <n v="4"/>
    <x v="88"/>
    <x v="0"/>
    <x v="1"/>
    <x v="1"/>
    <x v="1"/>
    <x v="1586"/>
    <x v="1595"/>
    <x v="1588"/>
    <x v="1586"/>
    <x v="1596"/>
    <x v="1597"/>
    <n v="40332"/>
    <s v="Cabello"/>
    <s v="Maquillaje"/>
    <x v="0"/>
  </r>
  <r>
    <x v="1605"/>
    <x v="29"/>
    <n v="4"/>
    <x v="70"/>
    <x v="1"/>
    <x v="1"/>
    <x v="1"/>
    <x v="0"/>
    <x v="1587"/>
    <x v="1596"/>
    <x v="1589"/>
    <x v="1587"/>
    <x v="1597"/>
    <x v="1598"/>
    <n v="64490.2"/>
    <s v="Perfumería"/>
    <s v="Cabello"/>
    <x v="1"/>
  </r>
  <r>
    <x v="1606"/>
    <x v="34"/>
    <n v="4"/>
    <x v="11"/>
    <x v="1"/>
    <x v="0"/>
    <x v="0"/>
    <x v="1"/>
    <x v="1588"/>
    <x v="1597"/>
    <x v="1590"/>
    <x v="1588"/>
    <x v="1598"/>
    <x v="1599"/>
    <n v="70328.800000000003"/>
    <s v="Cabello"/>
    <s v="Perfumería"/>
    <x v="1"/>
  </r>
  <r>
    <x v="1607"/>
    <x v="33"/>
    <n v="4"/>
    <x v="81"/>
    <x v="2"/>
    <x v="0"/>
    <x v="0"/>
    <x v="0"/>
    <x v="1589"/>
    <x v="1598"/>
    <x v="1591"/>
    <x v="1589"/>
    <x v="1599"/>
    <x v="1600"/>
    <n v="51050"/>
    <s v="Perfumería"/>
    <s v="Skincare"/>
    <x v="1"/>
  </r>
  <r>
    <x v="1608"/>
    <x v="35"/>
    <n v="4"/>
    <x v="62"/>
    <x v="2"/>
    <x v="1"/>
    <x v="1"/>
    <x v="0"/>
    <x v="1590"/>
    <x v="1599"/>
    <x v="1592"/>
    <x v="1590"/>
    <x v="48"/>
    <x v="1601"/>
    <n v="78511.199999999997"/>
    <s v="Perfumería"/>
    <s v="Cabello"/>
    <x v="1"/>
  </r>
  <r>
    <x v="1609"/>
    <x v="22"/>
    <n v="4"/>
    <x v="26"/>
    <x v="3"/>
    <x v="1"/>
    <x v="1"/>
    <x v="0"/>
    <x v="1591"/>
    <x v="1600"/>
    <x v="1593"/>
    <x v="1591"/>
    <x v="1600"/>
    <x v="1602"/>
    <n v="29965.4"/>
    <s v="Skincare"/>
    <s v="Perfumería"/>
    <x v="0"/>
  </r>
  <r>
    <x v="1610"/>
    <x v="18"/>
    <n v="4"/>
    <x v="91"/>
    <x v="1"/>
    <x v="1"/>
    <x v="1"/>
    <x v="1"/>
    <x v="1592"/>
    <x v="1601"/>
    <x v="1594"/>
    <x v="1592"/>
    <x v="1601"/>
    <x v="1603"/>
    <n v="40260.400000000001"/>
    <s v="Skincare"/>
    <s v="Cuerpo"/>
    <x v="0"/>
  </r>
  <r>
    <x v="1611"/>
    <x v="36"/>
    <n v="4"/>
    <x v="53"/>
    <x v="3"/>
    <x v="0"/>
    <x v="0"/>
    <x v="0"/>
    <x v="1593"/>
    <x v="1602"/>
    <x v="1595"/>
    <x v="1593"/>
    <x v="1602"/>
    <x v="1604"/>
    <n v="60123.199999999997"/>
    <s v="Cuerpo"/>
    <s v="Cabello"/>
    <x v="1"/>
  </r>
  <r>
    <x v="1612"/>
    <x v="43"/>
    <n v="4"/>
    <x v="83"/>
    <x v="3"/>
    <x v="1"/>
    <x v="1"/>
    <x v="0"/>
    <x v="1594"/>
    <x v="1603"/>
    <x v="1596"/>
    <x v="1594"/>
    <x v="1603"/>
    <x v="1605"/>
    <n v="54119.8"/>
    <s v="Skincare"/>
    <s v="Cuerpo"/>
    <x v="1"/>
  </r>
  <r>
    <x v="1613"/>
    <x v="25"/>
    <n v="4"/>
    <x v="65"/>
    <x v="1"/>
    <x v="0"/>
    <x v="0"/>
    <x v="1"/>
    <x v="1595"/>
    <x v="1604"/>
    <x v="1597"/>
    <x v="1595"/>
    <x v="1604"/>
    <x v="1606"/>
    <n v="61948.800000000003"/>
    <s v="Maquillaje"/>
    <s v="Skincare"/>
    <x v="1"/>
  </r>
  <r>
    <x v="1614"/>
    <x v="13"/>
    <n v="4"/>
    <x v="2"/>
    <x v="3"/>
    <x v="1"/>
    <x v="1"/>
    <x v="0"/>
    <x v="1596"/>
    <x v="1605"/>
    <x v="1598"/>
    <x v="1596"/>
    <x v="1605"/>
    <x v="1607"/>
    <n v="44335.4"/>
    <s v="Skincare"/>
    <s v="Perfumería"/>
    <x v="0"/>
  </r>
  <r>
    <x v="1615"/>
    <x v="15"/>
    <n v="4"/>
    <x v="71"/>
    <x v="0"/>
    <x v="1"/>
    <x v="1"/>
    <x v="1"/>
    <x v="1597"/>
    <x v="1606"/>
    <x v="1599"/>
    <x v="1597"/>
    <x v="1606"/>
    <x v="1608"/>
    <n v="35866.800000000003"/>
    <s v="Cabello"/>
    <s v="Maquillaje"/>
    <x v="0"/>
  </r>
  <r>
    <x v="1616"/>
    <x v="33"/>
    <n v="4"/>
    <x v="91"/>
    <x v="3"/>
    <x v="0"/>
    <x v="0"/>
    <x v="1"/>
    <x v="1598"/>
    <x v="1607"/>
    <x v="1600"/>
    <x v="1598"/>
    <x v="1607"/>
    <x v="1609"/>
    <n v="43732.2"/>
    <s v="Cabello"/>
    <s v="Skincare"/>
    <x v="0"/>
  </r>
  <r>
    <x v="1617"/>
    <x v="35"/>
    <n v="4"/>
    <x v="79"/>
    <x v="0"/>
    <x v="0"/>
    <x v="0"/>
    <x v="0"/>
    <x v="1599"/>
    <x v="1608"/>
    <x v="1601"/>
    <x v="1599"/>
    <x v="1608"/>
    <x v="1610"/>
    <n v="59720.800000000003"/>
    <s v="Skincare"/>
    <s v="Cabello"/>
    <x v="1"/>
  </r>
  <r>
    <x v="1618"/>
    <x v="15"/>
    <n v="4"/>
    <x v="24"/>
    <x v="1"/>
    <x v="0"/>
    <x v="0"/>
    <x v="0"/>
    <x v="1600"/>
    <x v="1609"/>
    <x v="1602"/>
    <x v="1600"/>
    <x v="1609"/>
    <x v="1611"/>
    <n v="60013"/>
    <s v="Maquillaje"/>
    <s v="Cuerpo"/>
    <x v="1"/>
  </r>
  <r>
    <x v="1619"/>
    <x v="2"/>
    <n v="4"/>
    <x v="50"/>
    <x v="2"/>
    <x v="0"/>
    <x v="0"/>
    <x v="0"/>
    <x v="1601"/>
    <x v="1610"/>
    <x v="1603"/>
    <x v="1601"/>
    <x v="1610"/>
    <x v="1612"/>
    <n v="33666.400000000001"/>
    <s v="Skincare"/>
    <s v="Cuerpo"/>
    <x v="0"/>
  </r>
  <r>
    <x v="1620"/>
    <x v="35"/>
    <n v="4"/>
    <x v="94"/>
    <x v="1"/>
    <x v="1"/>
    <x v="1"/>
    <x v="0"/>
    <x v="1602"/>
    <x v="1611"/>
    <x v="1604"/>
    <x v="1602"/>
    <x v="1611"/>
    <x v="1613"/>
    <n v="37691.199999999997"/>
    <s v="Cabello"/>
    <s v="Perfumería"/>
    <x v="0"/>
  </r>
  <r>
    <x v="1621"/>
    <x v="43"/>
    <n v="4"/>
    <x v="34"/>
    <x v="1"/>
    <x v="0"/>
    <x v="0"/>
    <x v="0"/>
    <x v="1603"/>
    <x v="1612"/>
    <x v="1605"/>
    <x v="1603"/>
    <x v="1612"/>
    <x v="1614"/>
    <n v="50584.2"/>
    <s v="Perfumería"/>
    <s v="Maquillaje"/>
    <x v="1"/>
  </r>
  <r>
    <x v="1622"/>
    <x v="25"/>
    <n v="4"/>
    <x v="4"/>
    <x v="1"/>
    <x v="1"/>
    <x v="1"/>
    <x v="1"/>
    <x v="1604"/>
    <x v="86"/>
    <x v="1606"/>
    <x v="1604"/>
    <x v="1613"/>
    <x v="1615"/>
    <n v="38146.6"/>
    <s v="Skincare"/>
    <s v="Maquillaje"/>
    <x v="0"/>
  </r>
  <r>
    <x v="1623"/>
    <x v="11"/>
    <n v="4"/>
    <x v="16"/>
    <x v="1"/>
    <x v="1"/>
    <x v="1"/>
    <x v="1"/>
    <x v="1605"/>
    <x v="1613"/>
    <x v="1607"/>
    <x v="1605"/>
    <x v="1614"/>
    <x v="1616"/>
    <n v="40581.599999999999"/>
    <s v="Perfumería"/>
    <s v="Skincare"/>
    <x v="0"/>
  </r>
  <r>
    <x v="1624"/>
    <x v="39"/>
    <n v="4"/>
    <x v="93"/>
    <x v="1"/>
    <x v="1"/>
    <x v="1"/>
    <x v="1"/>
    <x v="1606"/>
    <x v="1614"/>
    <x v="1608"/>
    <x v="1606"/>
    <x v="1615"/>
    <x v="1617"/>
    <n v="53190.6"/>
    <s v="Cabello"/>
    <s v="Perfumería"/>
    <x v="1"/>
  </r>
  <r>
    <x v="1625"/>
    <x v="33"/>
    <n v="4"/>
    <x v="86"/>
    <x v="2"/>
    <x v="1"/>
    <x v="1"/>
    <x v="1"/>
    <x v="1607"/>
    <x v="1615"/>
    <x v="1568"/>
    <x v="114"/>
    <x v="1616"/>
    <x v="1618"/>
    <n v="66611.8"/>
    <s v="Perfumería"/>
    <s v="Cuerpo"/>
    <x v="1"/>
  </r>
  <r>
    <x v="1626"/>
    <x v="34"/>
    <n v="4"/>
    <x v="79"/>
    <x v="2"/>
    <x v="0"/>
    <x v="0"/>
    <x v="1"/>
    <x v="1608"/>
    <x v="1616"/>
    <x v="1609"/>
    <x v="1607"/>
    <x v="1617"/>
    <x v="1619"/>
    <n v="67280.800000000003"/>
    <s v="Maquillaje"/>
    <s v="Cabello"/>
    <x v="1"/>
  </r>
  <r>
    <x v="1627"/>
    <x v="10"/>
    <n v="4"/>
    <x v="27"/>
    <x v="2"/>
    <x v="1"/>
    <x v="1"/>
    <x v="1"/>
    <x v="1609"/>
    <x v="1617"/>
    <x v="1610"/>
    <x v="1608"/>
    <x v="1618"/>
    <x v="1620"/>
    <n v="42002.6"/>
    <s v="Cabello"/>
    <s v="Skincare"/>
    <x v="0"/>
  </r>
  <r>
    <x v="1628"/>
    <x v="13"/>
    <n v="4"/>
    <x v="87"/>
    <x v="3"/>
    <x v="1"/>
    <x v="1"/>
    <x v="1"/>
    <x v="1610"/>
    <x v="1618"/>
    <x v="1611"/>
    <x v="1609"/>
    <x v="1619"/>
    <x v="1621"/>
    <n v="54290.2"/>
    <s v="Cabello"/>
    <s v="Cuerpo"/>
    <x v="1"/>
  </r>
  <r>
    <x v="1629"/>
    <x v="27"/>
    <n v="4"/>
    <x v="48"/>
    <x v="2"/>
    <x v="0"/>
    <x v="0"/>
    <x v="1"/>
    <x v="1611"/>
    <x v="1619"/>
    <x v="1612"/>
    <x v="1610"/>
    <x v="1620"/>
    <x v="1622"/>
    <n v="53082.400000000001"/>
    <s v="Cabello"/>
    <s v="Maquillaje"/>
    <x v="1"/>
  </r>
  <r>
    <x v="1630"/>
    <x v="2"/>
    <n v="4"/>
    <x v="81"/>
    <x v="1"/>
    <x v="1"/>
    <x v="1"/>
    <x v="0"/>
    <x v="1612"/>
    <x v="1620"/>
    <x v="1613"/>
    <x v="1611"/>
    <x v="1621"/>
    <x v="1623"/>
    <n v="29974.799999999999"/>
    <s v="Perfumería"/>
    <s v="Cabello"/>
    <x v="0"/>
  </r>
  <r>
    <x v="1631"/>
    <x v="7"/>
    <n v="4"/>
    <x v="53"/>
    <x v="2"/>
    <x v="0"/>
    <x v="0"/>
    <x v="1"/>
    <x v="1613"/>
    <x v="1621"/>
    <x v="1614"/>
    <x v="1612"/>
    <x v="1622"/>
    <x v="1624"/>
    <n v="31297.8"/>
    <s v="Skincare"/>
    <s v="Cabello"/>
    <x v="0"/>
  </r>
  <r>
    <x v="1632"/>
    <x v="15"/>
    <n v="4"/>
    <x v="17"/>
    <x v="3"/>
    <x v="1"/>
    <x v="1"/>
    <x v="0"/>
    <x v="1614"/>
    <x v="1622"/>
    <x v="1615"/>
    <x v="1613"/>
    <x v="1623"/>
    <x v="1625"/>
    <n v="37041.599999999999"/>
    <s v="Cuerpo"/>
    <s v="Cabello"/>
    <x v="0"/>
  </r>
  <r>
    <x v="1633"/>
    <x v="17"/>
    <n v="4"/>
    <x v="29"/>
    <x v="1"/>
    <x v="1"/>
    <x v="1"/>
    <x v="0"/>
    <x v="1615"/>
    <x v="892"/>
    <x v="1616"/>
    <x v="1614"/>
    <x v="1624"/>
    <x v="1626"/>
    <n v="51003.199999999997"/>
    <s v="Maquillaje"/>
    <s v="Skincare"/>
    <x v="1"/>
  </r>
  <r>
    <x v="1634"/>
    <x v="28"/>
    <n v="4"/>
    <x v="47"/>
    <x v="1"/>
    <x v="1"/>
    <x v="1"/>
    <x v="1"/>
    <x v="1616"/>
    <x v="1623"/>
    <x v="1617"/>
    <x v="346"/>
    <x v="1625"/>
    <x v="1627"/>
    <n v="72366.8"/>
    <s v="Cuerpo"/>
    <s v="Skincare"/>
    <x v="1"/>
  </r>
  <r>
    <x v="1635"/>
    <x v="19"/>
    <n v="4"/>
    <x v="46"/>
    <x v="1"/>
    <x v="0"/>
    <x v="0"/>
    <x v="0"/>
    <x v="1617"/>
    <x v="1624"/>
    <x v="1618"/>
    <x v="1615"/>
    <x v="1626"/>
    <x v="1628"/>
    <n v="38043.599999999999"/>
    <s v="Skincare"/>
    <s v="Cabello"/>
    <x v="0"/>
  </r>
  <r>
    <x v="1636"/>
    <x v="25"/>
    <n v="4"/>
    <x v="26"/>
    <x v="3"/>
    <x v="1"/>
    <x v="1"/>
    <x v="0"/>
    <x v="1618"/>
    <x v="1625"/>
    <x v="1619"/>
    <x v="1616"/>
    <x v="1627"/>
    <x v="940"/>
    <n v="49587"/>
    <s v="Cabello"/>
    <s v="Maquillaje"/>
    <x v="0"/>
  </r>
  <r>
    <x v="1637"/>
    <x v="12"/>
    <n v="4"/>
    <x v="32"/>
    <x v="0"/>
    <x v="0"/>
    <x v="0"/>
    <x v="1"/>
    <x v="1619"/>
    <x v="1626"/>
    <x v="1620"/>
    <x v="1617"/>
    <x v="1628"/>
    <x v="1629"/>
    <n v="38334.199999999997"/>
    <s v="Maquillaje"/>
    <s v="Cabello"/>
    <x v="0"/>
  </r>
  <r>
    <x v="1638"/>
    <x v="2"/>
    <n v="4"/>
    <x v="13"/>
    <x v="0"/>
    <x v="1"/>
    <x v="1"/>
    <x v="0"/>
    <x v="1620"/>
    <x v="1627"/>
    <x v="1621"/>
    <x v="1618"/>
    <x v="1629"/>
    <x v="1630"/>
    <n v="55192.800000000003"/>
    <s v="Cuerpo"/>
    <s v="Cabello"/>
    <x v="1"/>
  </r>
  <r>
    <x v="1639"/>
    <x v="29"/>
    <n v="4"/>
    <x v="73"/>
    <x v="0"/>
    <x v="1"/>
    <x v="1"/>
    <x v="0"/>
    <x v="1621"/>
    <x v="1628"/>
    <x v="1622"/>
    <x v="1619"/>
    <x v="1630"/>
    <x v="1631"/>
    <n v="39793.199999999997"/>
    <s v="Cabello"/>
    <s v="Cuerpo"/>
    <x v="0"/>
  </r>
  <r>
    <x v="1640"/>
    <x v="24"/>
    <n v="4"/>
    <x v="90"/>
    <x v="2"/>
    <x v="0"/>
    <x v="0"/>
    <x v="0"/>
    <x v="1622"/>
    <x v="1629"/>
    <x v="1623"/>
    <x v="1620"/>
    <x v="1631"/>
    <x v="1632"/>
    <n v="35182.6"/>
    <s v="Skincare"/>
    <s v="Maquillaje"/>
    <x v="0"/>
  </r>
  <r>
    <x v="1641"/>
    <x v="42"/>
    <n v="4"/>
    <x v="68"/>
    <x v="0"/>
    <x v="1"/>
    <x v="1"/>
    <x v="0"/>
    <x v="1623"/>
    <x v="1630"/>
    <x v="1624"/>
    <x v="1621"/>
    <x v="1632"/>
    <x v="1633"/>
    <n v="51274.400000000001"/>
    <s v="Maquillaje"/>
    <s v="Cuerpo"/>
    <x v="1"/>
  </r>
  <r>
    <x v="1642"/>
    <x v="16"/>
    <n v="4"/>
    <x v="86"/>
    <x v="2"/>
    <x v="1"/>
    <x v="1"/>
    <x v="1"/>
    <x v="1624"/>
    <x v="1631"/>
    <x v="1625"/>
    <x v="1622"/>
    <x v="1633"/>
    <x v="1634"/>
    <n v="70710.8"/>
    <s v="Maquillaje"/>
    <s v="Perfumería"/>
    <x v="1"/>
  </r>
  <r>
    <x v="1643"/>
    <x v="13"/>
    <n v="4"/>
    <x v="28"/>
    <x v="0"/>
    <x v="1"/>
    <x v="1"/>
    <x v="0"/>
    <x v="1625"/>
    <x v="1525"/>
    <x v="1626"/>
    <x v="1623"/>
    <x v="1634"/>
    <x v="1635"/>
    <n v="56511.8"/>
    <s v="Cabello"/>
    <s v="Cuerpo"/>
    <x v="1"/>
  </r>
  <r>
    <x v="1644"/>
    <x v="49"/>
    <n v="4"/>
    <x v="4"/>
    <x v="1"/>
    <x v="0"/>
    <x v="0"/>
    <x v="0"/>
    <x v="1626"/>
    <x v="1632"/>
    <x v="1627"/>
    <x v="1624"/>
    <x v="1635"/>
    <x v="1636"/>
    <n v="34090.400000000001"/>
    <s v="Skincare"/>
    <s v="Perfumería"/>
    <x v="0"/>
  </r>
  <r>
    <x v="1645"/>
    <x v="2"/>
    <n v="4"/>
    <x v="3"/>
    <x v="2"/>
    <x v="0"/>
    <x v="0"/>
    <x v="0"/>
    <x v="1627"/>
    <x v="1633"/>
    <x v="1628"/>
    <x v="1625"/>
    <x v="1636"/>
    <x v="1637"/>
    <n v="39817.800000000003"/>
    <s v="Perfumería"/>
    <s v="Skincare"/>
    <x v="0"/>
  </r>
  <r>
    <x v="1646"/>
    <x v="36"/>
    <n v="4"/>
    <x v="61"/>
    <x v="2"/>
    <x v="0"/>
    <x v="0"/>
    <x v="1"/>
    <x v="1628"/>
    <x v="1634"/>
    <x v="1629"/>
    <x v="1626"/>
    <x v="1637"/>
    <x v="1638"/>
    <n v="50719.199999999997"/>
    <s v="Skincare"/>
    <s v="Perfumería"/>
    <x v="1"/>
  </r>
  <r>
    <x v="1647"/>
    <x v="47"/>
    <n v="4"/>
    <x v="65"/>
    <x v="3"/>
    <x v="1"/>
    <x v="1"/>
    <x v="0"/>
    <x v="1629"/>
    <x v="1155"/>
    <x v="1630"/>
    <x v="1627"/>
    <x v="1638"/>
    <x v="1639"/>
    <n v="33217.199999999997"/>
    <s v="Cabello"/>
    <s v="Maquillaje"/>
    <x v="0"/>
  </r>
  <r>
    <x v="1648"/>
    <x v="7"/>
    <n v="4"/>
    <x v="84"/>
    <x v="2"/>
    <x v="1"/>
    <x v="1"/>
    <x v="0"/>
    <x v="1630"/>
    <x v="1635"/>
    <x v="1631"/>
    <x v="1628"/>
    <x v="1639"/>
    <x v="1640"/>
    <n v="47200.2"/>
    <s v="Skincare"/>
    <s v="Cuerpo"/>
    <x v="0"/>
  </r>
  <r>
    <x v="1649"/>
    <x v="32"/>
    <n v="4"/>
    <x v="93"/>
    <x v="3"/>
    <x v="1"/>
    <x v="1"/>
    <x v="1"/>
    <x v="1631"/>
    <x v="1636"/>
    <x v="1632"/>
    <x v="1629"/>
    <x v="1640"/>
    <x v="1641"/>
    <n v="68407.399999999994"/>
    <s v="Cabello"/>
    <s v="Skincare"/>
    <x v="1"/>
  </r>
  <r>
    <x v="1650"/>
    <x v="18"/>
    <n v="4"/>
    <x v="53"/>
    <x v="1"/>
    <x v="1"/>
    <x v="1"/>
    <x v="0"/>
    <x v="1632"/>
    <x v="1637"/>
    <x v="1633"/>
    <x v="1630"/>
    <x v="1641"/>
    <x v="1642"/>
    <n v="35467.199999999997"/>
    <s v="Cabello"/>
    <s v="Cuerpo"/>
    <x v="0"/>
  </r>
  <r>
    <x v="1651"/>
    <x v="22"/>
    <n v="4"/>
    <x v="91"/>
    <x v="3"/>
    <x v="1"/>
    <x v="1"/>
    <x v="0"/>
    <x v="1633"/>
    <x v="1638"/>
    <x v="1634"/>
    <x v="1631"/>
    <x v="1642"/>
    <x v="1643"/>
    <n v="63386.8"/>
    <s v="Maquillaje"/>
    <s v="Perfumería"/>
    <x v="1"/>
  </r>
  <r>
    <x v="1652"/>
    <x v="39"/>
    <n v="4"/>
    <x v="32"/>
    <x v="1"/>
    <x v="1"/>
    <x v="1"/>
    <x v="0"/>
    <x v="1634"/>
    <x v="1639"/>
    <x v="1635"/>
    <x v="1632"/>
    <x v="1643"/>
    <x v="1644"/>
    <n v="67145.399999999994"/>
    <s v="Skincare"/>
    <s v="Cuerpo"/>
    <x v="1"/>
  </r>
  <r>
    <x v="1653"/>
    <x v="5"/>
    <n v="4"/>
    <x v="7"/>
    <x v="3"/>
    <x v="0"/>
    <x v="0"/>
    <x v="1"/>
    <x v="1635"/>
    <x v="1640"/>
    <x v="1636"/>
    <x v="1633"/>
    <x v="110"/>
    <x v="1645"/>
    <n v="47099.6"/>
    <s v="Skincare"/>
    <s v="Cuerpo"/>
    <x v="0"/>
  </r>
  <r>
    <x v="1654"/>
    <x v="4"/>
    <n v="4"/>
    <x v="62"/>
    <x v="1"/>
    <x v="0"/>
    <x v="0"/>
    <x v="1"/>
    <x v="1636"/>
    <x v="1641"/>
    <x v="1637"/>
    <x v="1634"/>
    <x v="1644"/>
    <x v="1646"/>
    <n v="44102.8"/>
    <s v="Maquillaje"/>
    <s v="Cuerpo"/>
    <x v="0"/>
  </r>
  <r>
    <x v="1655"/>
    <x v="25"/>
    <n v="4"/>
    <x v="13"/>
    <x v="2"/>
    <x v="0"/>
    <x v="0"/>
    <x v="1"/>
    <x v="1637"/>
    <x v="1642"/>
    <x v="1638"/>
    <x v="1635"/>
    <x v="1645"/>
    <x v="1647"/>
    <n v="33945.199999999997"/>
    <s v="Cuerpo"/>
    <s v="Cabello"/>
    <x v="0"/>
  </r>
  <r>
    <x v="1656"/>
    <x v="48"/>
    <n v="4"/>
    <x v="47"/>
    <x v="0"/>
    <x v="1"/>
    <x v="1"/>
    <x v="1"/>
    <x v="1638"/>
    <x v="1643"/>
    <x v="1639"/>
    <x v="1636"/>
    <x v="1646"/>
    <x v="1648"/>
    <n v="40216.199999999997"/>
    <s v="Perfumería"/>
    <s v="Maquillaje"/>
    <x v="0"/>
  </r>
  <r>
    <x v="1657"/>
    <x v="31"/>
    <n v="4"/>
    <x v="44"/>
    <x v="1"/>
    <x v="1"/>
    <x v="1"/>
    <x v="1"/>
    <x v="1639"/>
    <x v="1644"/>
    <x v="1640"/>
    <x v="1637"/>
    <x v="1299"/>
    <x v="1649"/>
    <n v="20053.2"/>
    <s v="Cabello"/>
    <s v="Perfumería"/>
    <x v="0"/>
  </r>
  <r>
    <x v="1658"/>
    <x v="8"/>
    <n v="4"/>
    <x v="89"/>
    <x v="0"/>
    <x v="1"/>
    <x v="1"/>
    <x v="1"/>
    <x v="1640"/>
    <x v="1645"/>
    <x v="1641"/>
    <x v="1638"/>
    <x v="1647"/>
    <x v="1650"/>
    <n v="67730.399999999994"/>
    <s v="Cabello"/>
    <s v="Skincare"/>
    <x v="1"/>
  </r>
  <r>
    <x v="1659"/>
    <x v="29"/>
    <n v="4"/>
    <x v="68"/>
    <x v="2"/>
    <x v="1"/>
    <x v="1"/>
    <x v="0"/>
    <x v="1641"/>
    <x v="1646"/>
    <x v="1642"/>
    <x v="1639"/>
    <x v="1648"/>
    <x v="1651"/>
    <n v="60701.2"/>
    <s v="Maquillaje"/>
    <s v="Perfumería"/>
    <x v="1"/>
  </r>
  <r>
    <x v="1660"/>
    <x v="34"/>
    <n v="4"/>
    <x v="28"/>
    <x v="1"/>
    <x v="0"/>
    <x v="0"/>
    <x v="1"/>
    <x v="1642"/>
    <x v="1647"/>
    <x v="1643"/>
    <x v="1640"/>
    <x v="1649"/>
    <x v="1652"/>
    <n v="57214"/>
    <s v="Cabello"/>
    <s v="Cuerpo"/>
    <x v="1"/>
  </r>
  <r>
    <x v="1661"/>
    <x v="19"/>
    <n v="4"/>
    <x v="18"/>
    <x v="1"/>
    <x v="0"/>
    <x v="0"/>
    <x v="0"/>
    <x v="1643"/>
    <x v="1648"/>
    <x v="1644"/>
    <x v="1641"/>
    <x v="1650"/>
    <x v="1653"/>
    <n v="41939.4"/>
    <s v="Skincare"/>
    <s v="Cuerpo"/>
    <x v="0"/>
  </r>
  <r>
    <x v="1662"/>
    <x v="23"/>
    <n v="4"/>
    <x v="79"/>
    <x v="1"/>
    <x v="0"/>
    <x v="0"/>
    <x v="1"/>
    <x v="1644"/>
    <x v="1649"/>
    <x v="1645"/>
    <x v="1642"/>
    <x v="1651"/>
    <x v="1654"/>
    <n v="59880.6"/>
    <s v="Cabello"/>
    <s v="Skincare"/>
    <x v="1"/>
  </r>
  <r>
    <x v="1663"/>
    <x v="19"/>
    <n v="4"/>
    <x v="30"/>
    <x v="0"/>
    <x v="0"/>
    <x v="0"/>
    <x v="1"/>
    <x v="1645"/>
    <x v="1650"/>
    <x v="1646"/>
    <x v="1643"/>
    <x v="1652"/>
    <x v="1655"/>
    <n v="75381.399999999994"/>
    <s v="Maquillaje"/>
    <s v="Cuerpo"/>
    <x v="1"/>
  </r>
  <r>
    <x v="1664"/>
    <x v="4"/>
    <n v="4"/>
    <x v="57"/>
    <x v="0"/>
    <x v="0"/>
    <x v="0"/>
    <x v="0"/>
    <x v="1646"/>
    <x v="1651"/>
    <x v="1647"/>
    <x v="1644"/>
    <x v="1653"/>
    <x v="1656"/>
    <n v="43039.199999999997"/>
    <s v="Perfumería"/>
    <s v="Skincare"/>
    <x v="0"/>
  </r>
  <r>
    <x v="1665"/>
    <x v="0"/>
    <n v="4"/>
    <x v="52"/>
    <x v="1"/>
    <x v="0"/>
    <x v="0"/>
    <x v="0"/>
    <x v="1647"/>
    <x v="1652"/>
    <x v="1648"/>
    <x v="1645"/>
    <x v="1654"/>
    <x v="1657"/>
    <n v="57529.4"/>
    <s v="Perfumería"/>
    <s v="Skincare"/>
    <x v="1"/>
  </r>
  <r>
    <x v="1666"/>
    <x v="34"/>
    <n v="4"/>
    <x v="40"/>
    <x v="0"/>
    <x v="0"/>
    <x v="0"/>
    <x v="1"/>
    <x v="1648"/>
    <x v="1653"/>
    <x v="1649"/>
    <x v="1646"/>
    <x v="1655"/>
    <x v="1658"/>
    <n v="31628"/>
    <s v="Maquillaje"/>
    <s v="Perfumería"/>
    <x v="0"/>
  </r>
  <r>
    <x v="1667"/>
    <x v="25"/>
    <n v="4"/>
    <x v="72"/>
    <x v="0"/>
    <x v="0"/>
    <x v="0"/>
    <x v="1"/>
    <x v="1649"/>
    <x v="1654"/>
    <x v="1650"/>
    <x v="1647"/>
    <x v="1656"/>
    <x v="1659"/>
    <n v="45832.2"/>
    <s v="Skincare"/>
    <s v="Perfumería"/>
    <x v="0"/>
  </r>
  <r>
    <x v="1668"/>
    <x v="19"/>
    <n v="4"/>
    <x v="18"/>
    <x v="0"/>
    <x v="0"/>
    <x v="0"/>
    <x v="1"/>
    <x v="1650"/>
    <x v="1655"/>
    <x v="1651"/>
    <x v="1648"/>
    <x v="1657"/>
    <x v="1660"/>
    <n v="46459.4"/>
    <s v="Perfumería"/>
    <s v="Cuerpo"/>
    <x v="0"/>
  </r>
  <r>
    <x v="1669"/>
    <x v="29"/>
    <n v="4"/>
    <x v="69"/>
    <x v="2"/>
    <x v="0"/>
    <x v="0"/>
    <x v="0"/>
    <x v="1651"/>
    <x v="1656"/>
    <x v="1652"/>
    <x v="1649"/>
    <x v="1658"/>
    <x v="1661"/>
    <n v="58008.4"/>
    <s v="Cuerpo"/>
    <s v="Skincare"/>
    <x v="1"/>
  </r>
  <r>
    <x v="1670"/>
    <x v="30"/>
    <n v="4"/>
    <x v="60"/>
    <x v="3"/>
    <x v="1"/>
    <x v="1"/>
    <x v="1"/>
    <x v="1652"/>
    <x v="1657"/>
    <x v="1653"/>
    <x v="1650"/>
    <x v="1659"/>
    <x v="1662"/>
    <n v="36364"/>
    <s v="Cuerpo"/>
    <s v="Maquillaje"/>
    <x v="0"/>
  </r>
  <r>
    <x v="1671"/>
    <x v="19"/>
    <n v="4"/>
    <x v="74"/>
    <x v="1"/>
    <x v="0"/>
    <x v="0"/>
    <x v="1"/>
    <x v="1653"/>
    <x v="1658"/>
    <x v="1654"/>
    <x v="1651"/>
    <x v="1660"/>
    <x v="1663"/>
    <n v="31461.599999999999"/>
    <s v="Skincare"/>
    <s v="Cabello"/>
    <x v="0"/>
  </r>
  <r>
    <x v="1672"/>
    <x v="49"/>
    <n v="4"/>
    <x v="72"/>
    <x v="2"/>
    <x v="0"/>
    <x v="0"/>
    <x v="0"/>
    <x v="1654"/>
    <x v="1659"/>
    <x v="1655"/>
    <x v="1652"/>
    <x v="1661"/>
    <x v="1664"/>
    <n v="27399.8"/>
    <s v="Cabello"/>
    <s v="Maquillaje"/>
    <x v="0"/>
  </r>
  <r>
    <x v="1673"/>
    <x v="10"/>
    <n v="4"/>
    <x v="93"/>
    <x v="1"/>
    <x v="1"/>
    <x v="1"/>
    <x v="1"/>
    <x v="1655"/>
    <x v="1660"/>
    <x v="1656"/>
    <x v="1653"/>
    <x v="1662"/>
    <x v="1665"/>
    <n v="55566.6"/>
    <s v="Maquillaje"/>
    <s v="Cuerpo"/>
    <x v="1"/>
  </r>
  <r>
    <x v="1674"/>
    <x v="49"/>
    <n v="4"/>
    <x v="38"/>
    <x v="0"/>
    <x v="0"/>
    <x v="0"/>
    <x v="0"/>
    <x v="1656"/>
    <x v="1661"/>
    <x v="1657"/>
    <x v="1654"/>
    <x v="1663"/>
    <x v="1666"/>
    <n v="65646.8"/>
    <s v="Cuerpo"/>
    <s v="Maquillaje"/>
    <x v="1"/>
  </r>
  <r>
    <x v="1675"/>
    <x v="1"/>
    <n v="4"/>
    <x v="43"/>
    <x v="3"/>
    <x v="1"/>
    <x v="1"/>
    <x v="0"/>
    <x v="1657"/>
    <x v="1662"/>
    <x v="1658"/>
    <x v="1655"/>
    <x v="1664"/>
    <x v="1667"/>
    <n v="30738"/>
    <s v="Cabello"/>
    <s v="Maquillaje"/>
    <x v="0"/>
  </r>
  <r>
    <x v="1676"/>
    <x v="17"/>
    <n v="4"/>
    <x v="50"/>
    <x v="2"/>
    <x v="1"/>
    <x v="1"/>
    <x v="0"/>
    <x v="1658"/>
    <x v="1663"/>
    <x v="1659"/>
    <x v="1656"/>
    <x v="1665"/>
    <x v="1668"/>
    <n v="37206.800000000003"/>
    <s v="Maquillaje"/>
    <s v="Perfumería"/>
    <x v="0"/>
  </r>
  <r>
    <x v="1677"/>
    <x v="12"/>
    <n v="4"/>
    <x v="56"/>
    <x v="1"/>
    <x v="0"/>
    <x v="0"/>
    <x v="0"/>
    <x v="1659"/>
    <x v="1664"/>
    <x v="1660"/>
    <x v="1657"/>
    <x v="1666"/>
    <x v="1669"/>
    <n v="59952.2"/>
    <s v="Skincare"/>
    <s v="Maquillaje"/>
    <x v="1"/>
  </r>
  <r>
    <x v="1678"/>
    <x v="35"/>
    <n v="4"/>
    <x v="2"/>
    <x v="1"/>
    <x v="1"/>
    <x v="1"/>
    <x v="1"/>
    <x v="1660"/>
    <x v="1665"/>
    <x v="1661"/>
    <x v="1658"/>
    <x v="1667"/>
    <x v="1670"/>
    <n v="60309.599999999999"/>
    <s v="Perfumería"/>
    <s v="Maquillaje"/>
    <x v="1"/>
  </r>
  <r>
    <x v="1679"/>
    <x v="36"/>
    <n v="4"/>
    <x v="69"/>
    <x v="1"/>
    <x v="1"/>
    <x v="1"/>
    <x v="0"/>
    <x v="1661"/>
    <x v="1666"/>
    <x v="1662"/>
    <x v="1659"/>
    <x v="1668"/>
    <x v="1671"/>
    <n v="58539.199999999997"/>
    <s v="Skincare"/>
    <s v="Maquillaje"/>
    <x v="1"/>
  </r>
  <r>
    <x v="1680"/>
    <x v="15"/>
    <n v="4"/>
    <x v="64"/>
    <x v="1"/>
    <x v="0"/>
    <x v="0"/>
    <x v="1"/>
    <x v="1662"/>
    <x v="1667"/>
    <x v="1663"/>
    <x v="1660"/>
    <x v="1669"/>
    <x v="1672"/>
    <n v="58099.8"/>
    <s v="Cuerpo"/>
    <s v="Skincare"/>
    <x v="1"/>
  </r>
  <r>
    <x v="1681"/>
    <x v="8"/>
    <n v="4"/>
    <x v="69"/>
    <x v="1"/>
    <x v="1"/>
    <x v="1"/>
    <x v="1"/>
    <x v="1663"/>
    <x v="1668"/>
    <x v="1664"/>
    <x v="1661"/>
    <x v="1670"/>
    <x v="1673"/>
    <n v="44335.199999999997"/>
    <s v="Perfumería"/>
    <s v="Cuerpo"/>
    <x v="0"/>
  </r>
  <r>
    <x v="1682"/>
    <x v="27"/>
    <n v="4"/>
    <x v="33"/>
    <x v="3"/>
    <x v="0"/>
    <x v="0"/>
    <x v="1"/>
    <x v="1664"/>
    <x v="1669"/>
    <x v="1665"/>
    <x v="1662"/>
    <x v="1671"/>
    <x v="1674"/>
    <n v="52034"/>
    <s v="Perfumería"/>
    <s v="Skincare"/>
    <x v="1"/>
  </r>
  <r>
    <x v="1683"/>
    <x v="34"/>
    <n v="4"/>
    <x v="57"/>
    <x v="2"/>
    <x v="0"/>
    <x v="0"/>
    <x v="0"/>
    <x v="1665"/>
    <x v="1670"/>
    <x v="1666"/>
    <x v="1663"/>
    <x v="1672"/>
    <x v="1675"/>
    <n v="32630.2"/>
    <s v="Skincare"/>
    <s v="Cabello"/>
    <x v="0"/>
  </r>
  <r>
    <x v="1684"/>
    <x v="34"/>
    <n v="4"/>
    <x v="85"/>
    <x v="1"/>
    <x v="0"/>
    <x v="0"/>
    <x v="0"/>
    <x v="1666"/>
    <x v="1671"/>
    <x v="1667"/>
    <x v="1664"/>
    <x v="1673"/>
    <x v="1676"/>
    <n v="35501"/>
    <s v="Cuerpo"/>
    <s v="Maquillaje"/>
    <x v="0"/>
  </r>
  <r>
    <x v="1685"/>
    <x v="44"/>
    <n v="4"/>
    <x v="95"/>
    <x v="1"/>
    <x v="0"/>
    <x v="0"/>
    <x v="0"/>
    <x v="1667"/>
    <x v="1672"/>
    <x v="1668"/>
    <x v="1665"/>
    <x v="1674"/>
    <x v="1677"/>
    <n v="43288.800000000003"/>
    <s v="Skincare"/>
    <s v="Maquillaje"/>
    <x v="0"/>
  </r>
  <r>
    <x v="1686"/>
    <x v="2"/>
    <n v="4"/>
    <x v="1"/>
    <x v="2"/>
    <x v="1"/>
    <x v="1"/>
    <x v="1"/>
    <x v="1668"/>
    <x v="1673"/>
    <x v="1669"/>
    <x v="1666"/>
    <x v="1675"/>
    <x v="1678"/>
    <n v="55476.2"/>
    <s v="Cuerpo"/>
    <s v="Skincare"/>
    <x v="1"/>
  </r>
  <r>
    <x v="1687"/>
    <x v="32"/>
    <n v="4"/>
    <x v="54"/>
    <x v="2"/>
    <x v="1"/>
    <x v="1"/>
    <x v="1"/>
    <x v="1669"/>
    <x v="1674"/>
    <x v="1670"/>
    <x v="1667"/>
    <x v="1676"/>
    <x v="1679"/>
    <n v="50805.8"/>
    <s v="Cabello"/>
    <s v="Cuerpo"/>
    <x v="1"/>
  </r>
  <r>
    <x v="1688"/>
    <x v="8"/>
    <n v="4"/>
    <x v="46"/>
    <x v="0"/>
    <x v="0"/>
    <x v="0"/>
    <x v="0"/>
    <x v="1670"/>
    <x v="1675"/>
    <x v="1671"/>
    <x v="1668"/>
    <x v="1677"/>
    <x v="1680"/>
    <n v="21866.799999999999"/>
    <s v="Perfumería"/>
    <s v="Cabello"/>
    <x v="0"/>
  </r>
  <r>
    <x v="1689"/>
    <x v="29"/>
    <n v="4"/>
    <x v="18"/>
    <x v="0"/>
    <x v="1"/>
    <x v="1"/>
    <x v="0"/>
    <x v="1671"/>
    <x v="1676"/>
    <x v="1672"/>
    <x v="1669"/>
    <x v="1678"/>
    <x v="1681"/>
    <n v="42528.4"/>
    <s v="Skincare"/>
    <s v="Maquillaje"/>
    <x v="0"/>
  </r>
  <r>
    <x v="1690"/>
    <x v="33"/>
    <n v="4"/>
    <x v="83"/>
    <x v="1"/>
    <x v="0"/>
    <x v="0"/>
    <x v="0"/>
    <x v="1672"/>
    <x v="1677"/>
    <x v="1673"/>
    <x v="1670"/>
    <x v="1679"/>
    <x v="1682"/>
    <n v="66299.399999999994"/>
    <s v="Cuerpo"/>
    <s v="Skincare"/>
    <x v="1"/>
  </r>
  <r>
    <x v="1691"/>
    <x v="18"/>
    <n v="4"/>
    <x v="67"/>
    <x v="0"/>
    <x v="1"/>
    <x v="1"/>
    <x v="1"/>
    <x v="1673"/>
    <x v="1678"/>
    <x v="1674"/>
    <x v="1671"/>
    <x v="1680"/>
    <x v="1683"/>
    <n v="56111.4"/>
    <s v="Cabello"/>
    <s v="Cuerpo"/>
    <x v="1"/>
  </r>
  <r>
    <x v="1692"/>
    <x v="40"/>
    <n v="4"/>
    <x v="14"/>
    <x v="3"/>
    <x v="0"/>
    <x v="0"/>
    <x v="1"/>
    <x v="1674"/>
    <x v="1679"/>
    <x v="1675"/>
    <x v="1672"/>
    <x v="1681"/>
    <x v="1684"/>
    <n v="25819.200000000001"/>
    <s v="Skincare"/>
    <s v="Maquillaje"/>
    <x v="0"/>
  </r>
  <r>
    <x v="1693"/>
    <x v="6"/>
    <n v="4"/>
    <x v="53"/>
    <x v="3"/>
    <x v="1"/>
    <x v="1"/>
    <x v="0"/>
    <x v="1675"/>
    <x v="1680"/>
    <x v="1676"/>
    <x v="1673"/>
    <x v="1682"/>
    <x v="1685"/>
    <n v="69164.2"/>
    <s v="Skincare"/>
    <s v="Maquillaje"/>
    <x v="1"/>
  </r>
  <r>
    <x v="1694"/>
    <x v="49"/>
    <n v="4"/>
    <x v="2"/>
    <x v="2"/>
    <x v="1"/>
    <x v="1"/>
    <x v="0"/>
    <x v="1676"/>
    <x v="1681"/>
    <x v="1677"/>
    <x v="1674"/>
    <x v="1683"/>
    <x v="1686"/>
    <n v="28934.2"/>
    <s v="Maquillaje"/>
    <s v="Perfumería"/>
    <x v="0"/>
  </r>
  <r>
    <x v="1695"/>
    <x v="6"/>
    <n v="4"/>
    <x v="7"/>
    <x v="1"/>
    <x v="0"/>
    <x v="0"/>
    <x v="1"/>
    <x v="1677"/>
    <x v="1682"/>
    <x v="1678"/>
    <x v="1675"/>
    <x v="1684"/>
    <x v="1687"/>
    <n v="45959.199999999997"/>
    <s v="Cuerpo"/>
    <s v="Skincare"/>
    <x v="0"/>
  </r>
  <r>
    <x v="1696"/>
    <x v="28"/>
    <n v="4"/>
    <x v="50"/>
    <x v="3"/>
    <x v="0"/>
    <x v="0"/>
    <x v="0"/>
    <x v="1678"/>
    <x v="1683"/>
    <x v="1679"/>
    <x v="1676"/>
    <x v="1685"/>
    <x v="1688"/>
    <n v="37277"/>
    <s v="Skincare"/>
    <s v="Cuerpo"/>
    <x v="0"/>
  </r>
  <r>
    <x v="1697"/>
    <x v="38"/>
    <n v="4"/>
    <x v="47"/>
    <x v="1"/>
    <x v="0"/>
    <x v="0"/>
    <x v="0"/>
    <x v="1679"/>
    <x v="1684"/>
    <x v="1680"/>
    <x v="1677"/>
    <x v="1686"/>
    <x v="1689"/>
    <n v="64009.599999999999"/>
    <s v="Cuerpo"/>
    <s v="Cabello"/>
    <x v="1"/>
  </r>
  <r>
    <x v="1698"/>
    <x v="49"/>
    <n v="4"/>
    <x v="72"/>
    <x v="1"/>
    <x v="1"/>
    <x v="1"/>
    <x v="0"/>
    <x v="1246"/>
    <x v="1685"/>
    <x v="1681"/>
    <x v="1678"/>
    <x v="1687"/>
    <x v="1690"/>
    <n v="60756.4"/>
    <s v="Cabello"/>
    <s v="Cuerpo"/>
    <x v="1"/>
  </r>
  <r>
    <x v="1699"/>
    <x v="16"/>
    <n v="4"/>
    <x v="59"/>
    <x v="2"/>
    <x v="1"/>
    <x v="1"/>
    <x v="1"/>
    <x v="1680"/>
    <x v="1686"/>
    <x v="1682"/>
    <x v="1679"/>
    <x v="1688"/>
    <x v="1691"/>
    <n v="45138.400000000001"/>
    <s v="Perfumería"/>
    <s v="Cuerpo"/>
    <x v="0"/>
  </r>
  <r>
    <x v="1700"/>
    <x v="12"/>
    <n v="4"/>
    <x v="31"/>
    <x v="1"/>
    <x v="0"/>
    <x v="0"/>
    <x v="0"/>
    <x v="1681"/>
    <x v="1687"/>
    <x v="1683"/>
    <x v="1680"/>
    <x v="1689"/>
    <x v="1692"/>
    <n v="74705.600000000006"/>
    <s v="Cabello"/>
    <s v="Skincare"/>
    <x v="1"/>
  </r>
  <r>
    <x v="1701"/>
    <x v="15"/>
    <n v="4"/>
    <x v="34"/>
    <x v="3"/>
    <x v="0"/>
    <x v="0"/>
    <x v="0"/>
    <x v="1682"/>
    <x v="1688"/>
    <x v="1684"/>
    <x v="1681"/>
    <x v="1690"/>
    <x v="1693"/>
    <n v="48850.8"/>
    <s v="Maquillaje"/>
    <s v="Perfumería"/>
    <x v="0"/>
  </r>
  <r>
    <x v="1702"/>
    <x v="41"/>
    <n v="4"/>
    <x v="29"/>
    <x v="1"/>
    <x v="1"/>
    <x v="1"/>
    <x v="0"/>
    <x v="1683"/>
    <x v="1689"/>
    <x v="1685"/>
    <x v="1682"/>
    <x v="1691"/>
    <x v="1694"/>
    <n v="42267.199999999997"/>
    <s v="Maquillaje"/>
    <s v="Cabello"/>
    <x v="0"/>
  </r>
  <r>
    <x v="1703"/>
    <x v="8"/>
    <n v="4"/>
    <x v="45"/>
    <x v="1"/>
    <x v="0"/>
    <x v="0"/>
    <x v="0"/>
    <x v="1684"/>
    <x v="1690"/>
    <x v="1686"/>
    <x v="1683"/>
    <x v="1692"/>
    <x v="1695"/>
    <n v="39440.800000000003"/>
    <s v="Maquillaje"/>
    <s v="Skincare"/>
    <x v="0"/>
  </r>
  <r>
    <x v="1704"/>
    <x v="8"/>
    <n v="4"/>
    <x v="76"/>
    <x v="1"/>
    <x v="1"/>
    <x v="1"/>
    <x v="1"/>
    <x v="1685"/>
    <x v="1691"/>
    <x v="1687"/>
    <x v="1684"/>
    <x v="1693"/>
    <x v="1696"/>
    <n v="45042.8"/>
    <s v="Maquillaje"/>
    <s v="Cabello"/>
    <x v="0"/>
  </r>
  <r>
    <x v="1705"/>
    <x v="10"/>
    <n v="4"/>
    <x v="10"/>
    <x v="2"/>
    <x v="0"/>
    <x v="0"/>
    <x v="0"/>
    <x v="1686"/>
    <x v="1692"/>
    <x v="1688"/>
    <x v="1685"/>
    <x v="1694"/>
    <x v="1697"/>
    <n v="59303.6"/>
    <s v="Perfumería"/>
    <s v="Cuerpo"/>
    <x v="1"/>
  </r>
  <r>
    <x v="1706"/>
    <x v="14"/>
    <n v="4"/>
    <x v="43"/>
    <x v="3"/>
    <x v="1"/>
    <x v="1"/>
    <x v="0"/>
    <x v="1687"/>
    <x v="1693"/>
    <x v="1689"/>
    <x v="1686"/>
    <x v="1695"/>
    <x v="1698"/>
    <n v="61372.2"/>
    <s v="Skincare"/>
    <s v="Perfumería"/>
    <x v="1"/>
  </r>
  <r>
    <x v="1707"/>
    <x v="47"/>
    <n v="4"/>
    <x v="38"/>
    <x v="3"/>
    <x v="1"/>
    <x v="1"/>
    <x v="1"/>
    <x v="1688"/>
    <x v="1694"/>
    <x v="1690"/>
    <x v="1687"/>
    <x v="1696"/>
    <x v="1699"/>
    <n v="59740.6"/>
    <s v="Skincare"/>
    <s v="Cabello"/>
    <x v="1"/>
  </r>
  <r>
    <x v="1708"/>
    <x v="49"/>
    <n v="4"/>
    <x v="9"/>
    <x v="2"/>
    <x v="0"/>
    <x v="0"/>
    <x v="1"/>
    <x v="1689"/>
    <x v="1695"/>
    <x v="1691"/>
    <x v="1688"/>
    <x v="1697"/>
    <x v="1700"/>
    <n v="77760"/>
    <s v="Perfumería"/>
    <s v="Skincare"/>
    <x v="1"/>
  </r>
  <r>
    <x v="1709"/>
    <x v="7"/>
    <n v="4"/>
    <x v="28"/>
    <x v="0"/>
    <x v="0"/>
    <x v="0"/>
    <x v="1"/>
    <x v="1690"/>
    <x v="1696"/>
    <x v="1692"/>
    <x v="1689"/>
    <x v="1698"/>
    <x v="1701"/>
    <n v="49280.6"/>
    <s v="Cabello"/>
    <s v="Perfumería"/>
    <x v="0"/>
  </r>
  <r>
    <x v="1710"/>
    <x v="50"/>
    <n v="4"/>
    <x v="16"/>
    <x v="3"/>
    <x v="0"/>
    <x v="0"/>
    <x v="0"/>
    <x v="1691"/>
    <x v="1697"/>
    <x v="1693"/>
    <x v="1690"/>
    <x v="1699"/>
    <x v="1702"/>
    <n v="53818.6"/>
    <s v="Skincare"/>
    <s v="Cuerpo"/>
    <x v="1"/>
  </r>
  <r>
    <x v="1711"/>
    <x v="9"/>
    <n v="4"/>
    <x v="36"/>
    <x v="0"/>
    <x v="0"/>
    <x v="0"/>
    <x v="0"/>
    <x v="1692"/>
    <x v="1698"/>
    <x v="1694"/>
    <x v="1691"/>
    <x v="1700"/>
    <x v="1703"/>
    <n v="16763.400000000001"/>
    <s v="Cabello"/>
    <s v="Cuerpo"/>
    <x v="0"/>
  </r>
  <r>
    <x v="1712"/>
    <x v="11"/>
    <n v="4"/>
    <x v="45"/>
    <x v="3"/>
    <x v="1"/>
    <x v="1"/>
    <x v="0"/>
    <x v="1693"/>
    <x v="1699"/>
    <x v="1695"/>
    <x v="1692"/>
    <x v="1701"/>
    <x v="1704"/>
    <n v="62091.4"/>
    <s v="Perfumería"/>
    <s v="Cuerpo"/>
    <x v="1"/>
  </r>
  <r>
    <x v="1713"/>
    <x v="15"/>
    <n v="4"/>
    <x v="7"/>
    <x v="0"/>
    <x v="0"/>
    <x v="0"/>
    <x v="1"/>
    <x v="1694"/>
    <x v="1700"/>
    <x v="1696"/>
    <x v="1693"/>
    <x v="1702"/>
    <x v="1705"/>
    <n v="33572.800000000003"/>
    <s v="Cabello"/>
    <s v="Maquillaje"/>
    <x v="0"/>
  </r>
  <r>
    <x v="1714"/>
    <x v="27"/>
    <n v="4"/>
    <x v="15"/>
    <x v="1"/>
    <x v="0"/>
    <x v="0"/>
    <x v="1"/>
    <x v="1695"/>
    <x v="1701"/>
    <x v="1697"/>
    <x v="1694"/>
    <x v="1703"/>
    <x v="1706"/>
    <n v="43524.800000000003"/>
    <s v="Cabello"/>
    <s v="Skincare"/>
    <x v="0"/>
  </r>
  <r>
    <x v="1715"/>
    <x v="33"/>
    <n v="4"/>
    <x v="50"/>
    <x v="1"/>
    <x v="1"/>
    <x v="1"/>
    <x v="1"/>
    <x v="1696"/>
    <x v="1702"/>
    <x v="1698"/>
    <x v="1695"/>
    <x v="1704"/>
    <x v="1707"/>
    <n v="65355.199999999997"/>
    <s v="Cabello"/>
    <s v="Cuerpo"/>
    <x v="1"/>
  </r>
  <r>
    <x v="1716"/>
    <x v="16"/>
    <n v="4"/>
    <x v="58"/>
    <x v="1"/>
    <x v="1"/>
    <x v="1"/>
    <x v="1"/>
    <x v="1697"/>
    <x v="1703"/>
    <x v="1699"/>
    <x v="1696"/>
    <x v="1705"/>
    <x v="1708"/>
    <n v="44214.6"/>
    <s v="Cuerpo"/>
    <s v="Maquillaje"/>
    <x v="0"/>
  </r>
  <r>
    <x v="1717"/>
    <x v="35"/>
    <n v="4"/>
    <x v="9"/>
    <x v="1"/>
    <x v="0"/>
    <x v="0"/>
    <x v="1"/>
    <x v="1698"/>
    <x v="1704"/>
    <x v="1700"/>
    <x v="1697"/>
    <x v="1706"/>
    <x v="1709"/>
    <n v="46405.8"/>
    <s v="Maquillaje"/>
    <s v="Cuerpo"/>
    <x v="0"/>
  </r>
  <r>
    <x v="1718"/>
    <x v="28"/>
    <n v="4"/>
    <x v="26"/>
    <x v="3"/>
    <x v="0"/>
    <x v="0"/>
    <x v="1"/>
    <x v="1699"/>
    <x v="1705"/>
    <x v="1701"/>
    <x v="1698"/>
    <x v="1707"/>
    <x v="1710"/>
    <n v="54109.599999999999"/>
    <s v="Skincare"/>
    <s v="Maquillaje"/>
    <x v="1"/>
  </r>
  <r>
    <x v="1719"/>
    <x v="25"/>
    <n v="4"/>
    <x v="52"/>
    <x v="1"/>
    <x v="0"/>
    <x v="0"/>
    <x v="0"/>
    <x v="1700"/>
    <x v="1706"/>
    <x v="1702"/>
    <x v="1699"/>
    <x v="1708"/>
    <x v="1711"/>
    <n v="39102.6"/>
    <s v="Perfumería"/>
    <s v="Cuerpo"/>
    <x v="0"/>
  </r>
  <r>
    <x v="1720"/>
    <x v="10"/>
    <n v="4"/>
    <x v="35"/>
    <x v="3"/>
    <x v="1"/>
    <x v="1"/>
    <x v="0"/>
    <x v="1701"/>
    <x v="1707"/>
    <x v="1703"/>
    <x v="1509"/>
    <x v="1709"/>
    <x v="1712"/>
    <n v="59435"/>
    <s v="Perfumería"/>
    <s v="Cuerpo"/>
    <x v="1"/>
  </r>
  <r>
    <x v="1721"/>
    <x v="0"/>
    <n v="4"/>
    <x v="77"/>
    <x v="0"/>
    <x v="1"/>
    <x v="1"/>
    <x v="1"/>
    <x v="1702"/>
    <x v="1708"/>
    <x v="1704"/>
    <x v="1700"/>
    <x v="1710"/>
    <x v="1713"/>
    <n v="61597"/>
    <s v="Cuerpo"/>
    <s v="Maquillaje"/>
    <x v="1"/>
  </r>
  <r>
    <x v="1722"/>
    <x v="1"/>
    <n v="4"/>
    <x v="72"/>
    <x v="3"/>
    <x v="1"/>
    <x v="1"/>
    <x v="0"/>
    <x v="1703"/>
    <x v="1709"/>
    <x v="1705"/>
    <x v="1701"/>
    <x v="1711"/>
    <x v="1714"/>
    <n v="31476.6"/>
    <s v="Perfumería"/>
    <s v="Cabello"/>
    <x v="0"/>
  </r>
  <r>
    <x v="1723"/>
    <x v="45"/>
    <n v="4"/>
    <x v="51"/>
    <x v="2"/>
    <x v="0"/>
    <x v="0"/>
    <x v="1"/>
    <x v="1704"/>
    <x v="1710"/>
    <x v="1706"/>
    <x v="1702"/>
    <x v="1712"/>
    <x v="1715"/>
    <n v="58734.6"/>
    <s v="Skincare"/>
    <s v="Maquillaje"/>
    <x v="1"/>
  </r>
  <r>
    <x v="1724"/>
    <x v="21"/>
    <n v="4"/>
    <x v="91"/>
    <x v="0"/>
    <x v="1"/>
    <x v="1"/>
    <x v="1"/>
    <x v="1705"/>
    <x v="1711"/>
    <x v="1707"/>
    <x v="1703"/>
    <x v="1713"/>
    <x v="1716"/>
    <n v="79014"/>
    <s v="Skincare"/>
    <s v="Maquillaje"/>
    <x v="1"/>
  </r>
  <r>
    <x v="1725"/>
    <x v="30"/>
    <n v="4"/>
    <x v="13"/>
    <x v="2"/>
    <x v="1"/>
    <x v="1"/>
    <x v="0"/>
    <x v="1706"/>
    <x v="1712"/>
    <x v="1708"/>
    <x v="1704"/>
    <x v="1714"/>
    <x v="1717"/>
    <n v="49602.2"/>
    <s v="Maquillaje"/>
    <s v="Perfumería"/>
    <x v="0"/>
  </r>
  <r>
    <x v="1726"/>
    <x v="10"/>
    <n v="4"/>
    <x v="8"/>
    <x v="2"/>
    <x v="1"/>
    <x v="1"/>
    <x v="0"/>
    <x v="1707"/>
    <x v="1713"/>
    <x v="1709"/>
    <x v="1705"/>
    <x v="1715"/>
    <x v="1718"/>
    <n v="57222"/>
    <s v="Cuerpo"/>
    <s v="Skincare"/>
    <x v="1"/>
  </r>
  <r>
    <x v="1727"/>
    <x v="24"/>
    <n v="4"/>
    <x v="29"/>
    <x v="2"/>
    <x v="1"/>
    <x v="1"/>
    <x v="0"/>
    <x v="1708"/>
    <x v="1714"/>
    <x v="1710"/>
    <x v="1706"/>
    <x v="1716"/>
    <x v="1719"/>
    <n v="39991.4"/>
    <s v="Maquillaje"/>
    <s v="Skincare"/>
    <x v="0"/>
  </r>
  <r>
    <x v="1728"/>
    <x v="47"/>
    <n v="4"/>
    <x v="55"/>
    <x v="1"/>
    <x v="0"/>
    <x v="0"/>
    <x v="0"/>
    <x v="1709"/>
    <x v="1715"/>
    <x v="1711"/>
    <x v="1707"/>
    <x v="1717"/>
    <x v="1720"/>
    <n v="79251.8"/>
    <s v="Perfumería"/>
    <s v="Cabello"/>
    <x v="1"/>
  </r>
  <r>
    <x v="1729"/>
    <x v="23"/>
    <n v="4"/>
    <x v="7"/>
    <x v="2"/>
    <x v="1"/>
    <x v="1"/>
    <x v="1"/>
    <x v="1710"/>
    <x v="1716"/>
    <x v="1712"/>
    <x v="1708"/>
    <x v="1718"/>
    <x v="1721"/>
    <n v="48338"/>
    <s v="Perfumería"/>
    <s v="Cabello"/>
    <x v="0"/>
  </r>
  <r>
    <x v="1730"/>
    <x v="49"/>
    <n v="4"/>
    <x v="61"/>
    <x v="0"/>
    <x v="1"/>
    <x v="1"/>
    <x v="1"/>
    <x v="1711"/>
    <x v="1717"/>
    <x v="1713"/>
    <x v="1709"/>
    <x v="1719"/>
    <x v="1722"/>
    <n v="66125.399999999994"/>
    <s v="Perfumería"/>
    <s v="Skincare"/>
    <x v="1"/>
  </r>
  <r>
    <x v="1731"/>
    <x v="7"/>
    <n v="4"/>
    <x v="90"/>
    <x v="1"/>
    <x v="0"/>
    <x v="0"/>
    <x v="0"/>
    <x v="1712"/>
    <x v="1718"/>
    <x v="1714"/>
    <x v="1710"/>
    <x v="1720"/>
    <x v="1723"/>
    <n v="49015.199999999997"/>
    <s v="Maquillaje"/>
    <s v="Cabello"/>
    <x v="0"/>
  </r>
  <r>
    <x v="1732"/>
    <x v="19"/>
    <n v="4"/>
    <x v="42"/>
    <x v="2"/>
    <x v="0"/>
    <x v="0"/>
    <x v="1"/>
    <x v="1713"/>
    <x v="1719"/>
    <x v="1715"/>
    <x v="1711"/>
    <x v="1721"/>
    <x v="1724"/>
    <n v="48596.2"/>
    <s v="Cuerpo"/>
    <s v="Perfumería"/>
    <x v="0"/>
  </r>
  <r>
    <x v="1733"/>
    <x v="20"/>
    <n v="4"/>
    <x v="19"/>
    <x v="1"/>
    <x v="0"/>
    <x v="0"/>
    <x v="1"/>
    <x v="1714"/>
    <x v="1720"/>
    <x v="1716"/>
    <x v="1712"/>
    <x v="1722"/>
    <x v="1725"/>
    <n v="36854.199999999997"/>
    <s v="Skincare"/>
    <s v="Cabello"/>
    <x v="0"/>
  </r>
  <r>
    <x v="1734"/>
    <x v="5"/>
    <n v="4"/>
    <x v="23"/>
    <x v="2"/>
    <x v="1"/>
    <x v="1"/>
    <x v="1"/>
    <x v="1715"/>
    <x v="1721"/>
    <x v="1717"/>
    <x v="593"/>
    <x v="1723"/>
    <x v="1726"/>
    <n v="46365.2"/>
    <s v="Skincare"/>
    <s v="Cabello"/>
    <x v="0"/>
  </r>
  <r>
    <x v="1735"/>
    <x v="25"/>
    <n v="4"/>
    <x v="67"/>
    <x v="1"/>
    <x v="0"/>
    <x v="0"/>
    <x v="1"/>
    <x v="1716"/>
    <x v="1722"/>
    <x v="1718"/>
    <x v="1713"/>
    <x v="1724"/>
    <x v="1727"/>
    <n v="58433.599999999999"/>
    <s v="Perfumería"/>
    <s v="Skincare"/>
    <x v="1"/>
  </r>
  <r>
    <x v="1736"/>
    <x v="20"/>
    <n v="4"/>
    <x v="22"/>
    <x v="0"/>
    <x v="0"/>
    <x v="0"/>
    <x v="1"/>
    <x v="1717"/>
    <x v="1723"/>
    <x v="1719"/>
    <x v="1714"/>
    <x v="1725"/>
    <x v="1728"/>
    <n v="27372.400000000001"/>
    <s v="Cabello"/>
    <s v="Cuerpo"/>
    <x v="0"/>
  </r>
  <r>
    <x v="1737"/>
    <x v="19"/>
    <n v="4"/>
    <x v="50"/>
    <x v="1"/>
    <x v="0"/>
    <x v="0"/>
    <x v="1"/>
    <x v="1718"/>
    <x v="1724"/>
    <x v="1720"/>
    <x v="1715"/>
    <x v="1726"/>
    <x v="1729"/>
    <n v="75878.399999999994"/>
    <s v="Maquillaje"/>
    <s v="Cuerpo"/>
    <x v="1"/>
  </r>
  <r>
    <x v="1738"/>
    <x v="36"/>
    <n v="4"/>
    <x v="35"/>
    <x v="1"/>
    <x v="0"/>
    <x v="0"/>
    <x v="1"/>
    <x v="1719"/>
    <x v="1725"/>
    <x v="1721"/>
    <x v="1716"/>
    <x v="1727"/>
    <x v="1730"/>
    <n v="36227.800000000003"/>
    <s v="Perfumería"/>
    <s v="Maquillaje"/>
    <x v="0"/>
  </r>
  <r>
    <x v="1739"/>
    <x v="46"/>
    <n v="4"/>
    <x v="16"/>
    <x v="0"/>
    <x v="0"/>
    <x v="0"/>
    <x v="1"/>
    <x v="1720"/>
    <x v="1726"/>
    <x v="1722"/>
    <x v="1717"/>
    <x v="1728"/>
    <x v="1731"/>
    <n v="64138.6"/>
    <s v="Skincare"/>
    <s v="Cuerpo"/>
    <x v="1"/>
  </r>
  <r>
    <x v="1740"/>
    <x v="15"/>
    <n v="4"/>
    <x v="91"/>
    <x v="3"/>
    <x v="0"/>
    <x v="0"/>
    <x v="0"/>
    <x v="1721"/>
    <x v="1727"/>
    <x v="1723"/>
    <x v="1718"/>
    <x v="1729"/>
    <x v="1732"/>
    <n v="55569.8"/>
    <s v="Perfumería"/>
    <s v="Cuerpo"/>
    <x v="1"/>
  </r>
  <r>
    <x v="1741"/>
    <x v="48"/>
    <n v="4"/>
    <x v="78"/>
    <x v="1"/>
    <x v="1"/>
    <x v="1"/>
    <x v="0"/>
    <x v="1722"/>
    <x v="1728"/>
    <x v="1724"/>
    <x v="1719"/>
    <x v="1730"/>
    <x v="1733"/>
    <n v="51076.2"/>
    <s v="Cuerpo"/>
    <s v="Cabello"/>
    <x v="1"/>
  </r>
  <r>
    <x v="1742"/>
    <x v="15"/>
    <n v="4"/>
    <x v="59"/>
    <x v="1"/>
    <x v="1"/>
    <x v="1"/>
    <x v="0"/>
    <x v="1723"/>
    <x v="1729"/>
    <x v="1725"/>
    <x v="1720"/>
    <x v="1731"/>
    <x v="1734"/>
    <n v="49489.4"/>
    <s v="Cuerpo"/>
    <s v="Perfumería"/>
    <x v="0"/>
  </r>
  <r>
    <x v="1743"/>
    <x v="36"/>
    <n v="4"/>
    <x v="21"/>
    <x v="1"/>
    <x v="0"/>
    <x v="0"/>
    <x v="0"/>
    <x v="1724"/>
    <x v="1730"/>
    <x v="1726"/>
    <x v="1721"/>
    <x v="1732"/>
    <x v="1735"/>
    <n v="50122.8"/>
    <s v="Skincare"/>
    <s v="Perfumería"/>
    <x v="1"/>
  </r>
  <r>
    <x v="1744"/>
    <x v="19"/>
    <n v="4"/>
    <x v="34"/>
    <x v="1"/>
    <x v="1"/>
    <x v="1"/>
    <x v="1"/>
    <x v="1725"/>
    <x v="1731"/>
    <x v="1727"/>
    <x v="1722"/>
    <x v="1733"/>
    <x v="1736"/>
    <n v="32145.8"/>
    <s v="Maquillaje"/>
    <s v="Perfumería"/>
    <x v="0"/>
  </r>
  <r>
    <x v="1745"/>
    <x v="44"/>
    <n v="4"/>
    <x v="18"/>
    <x v="1"/>
    <x v="0"/>
    <x v="0"/>
    <x v="0"/>
    <x v="1726"/>
    <x v="1732"/>
    <x v="1728"/>
    <x v="1723"/>
    <x v="1734"/>
    <x v="1737"/>
    <n v="36217.800000000003"/>
    <s v="Cuerpo"/>
    <s v="Skincare"/>
    <x v="0"/>
  </r>
  <r>
    <x v="1746"/>
    <x v="0"/>
    <n v="4"/>
    <x v="84"/>
    <x v="3"/>
    <x v="1"/>
    <x v="1"/>
    <x v="0"/>
    <x v="1727"/>
    <x v="1733"/>
    <x v="1729"/>
    <x v="1724"/>
    <x v="1735"/>
    <x v="1738"/>
    <n v="42610.400000000001"/>
    <s v="Skincare"/>
    <s v="Cabello"/>
    <x v="0"/>
  </r>
  <r>
    <x v="1747"/>
    <x v="33"/>
    <n v="4"/>
    <x v="81"/>
    <x v="2"/>
    <x v="0"/>
    <x v="0"/>
    <x v="0"/>
    <x v="1728"/>
    <x v="1734"/>
    <x v="1730"/>
    <x v="1725"/>
    <x v="1736"/>
    <x v="1739"/>
    <n v="54824.4"/>
    <s v="Skincare"/>
    <s v="Perfumería"/>
    <x v="1"/>
  </r>
  <r>
    <x v="1748"/>
    <x v="36"/>
    <n v="4"/>
    <x v="75"/>
    <x v="2"/>
    <x v="1"/>
    <x v="1"/>
    <x v="0"/>
    <x v="1729"/>
    <x v="1735"/>
    <x v="1731"/>
    <x v="1726"/>
    <x v="1737"/>
    <x v="1740"/>
    <n v="45130.6"/>
    <s v="Perfumería"/>
    <s v="Cuerpo"/>
    <x v="0"/>
  </r>
  <r>
    <x v="1749"/>
    <x v="8"/>
    <n v="4"/>
    <x v="3"/>
    <x v="3"/>
    <x v="0"/>
    <x v="0"/>
    <x v="0"/>
    <x v="1730"/>
    <x v="1736"/>
    <x v="1732"/>
    <x v="1727"/>
    <x v="1738"/>
    <x v="1741"/>
    <n v="63631.8"/>
    <s v="Maquillaje"/>
    <s v="Perfumería"/>
    <x v="1"/>
  </r>
  <r>
    <x v="1750"/>
    <x v="36"/>
    <n v="4"/>
    <x v="44"/>
    <x v="1"/>
    <x v="0"/>
    <x v="0"/>
    <x v="0"/>
    <x v="1731"/>
    <x v="1737"/>
    <x v="1733"/>
    <x v="1728"/>
    <x v="1739"/>
    <x v="1742"/>
    <n v="42547.6"/>
    <s v="Maquillaje"/>
    <s v="Skincare"/>
    <x v="0"/>
  </r>
  <r>
    <x v="1751"/>
    <x v="7"/>
    <n v="4"/>
    <x v="12"/>
    <x v="0"/>
    <x v="1"/>
    <x v="1"/>
    <x v="0"/>
    <x v="1732"/>
    <x v="1738"/>
    <x v="1734"/>
    <x v="1729"/>
    <x v="1740"/>
    <x v="1743"/>
    <n v="50231.199999999997"/>
    <s v="Cuerpo"/>
    <s v="Skincare"/>
    <x v="1"/>
  </r>
  <r>
    <x v="1752"/>
    <x v="41"/>
    <n v="4"/>
    <x v="32"/>
    <x v="2"/>
    <x v="1"/>
    <x v="1"/>
    <x v="1"/>
    <x v="1733"/>
    <x v="1739"/>
    <x v="1735"/>
    <x v="1730"/>
    <x v="1741"/>
    <x v="1744"/>
    <n v="48082.400000000001"/>
    <s v="Skincare"/>
    <s v="Perfumería"/>
    <x v="0"/>
  </r>
  <r>
    <x v="1753"/>
    <x v="31"/>
    <n v="4"/>
    <x v="28"/>
    <x v="1"/>
    <x v="1"/>
    <x v="1"/>
    <x v="1"/>
    <x v="1734"/>
    <x v="1740"/>
    <x v="1736"/>
    <x v="1731"/>
    <x v="1742"/>
    <x v="1745"/>
    <n v="50028"/>
    <s v="Maquillaje"/>
    <s v="Perfumería"/>
    <x v="1"/>
  </r>
  <r>
    <x v="1754"/>
    <x v="45"/>
    <n v="4"/>
    <x v="46"/>
    <x v="1"/>
    <x v="0"/>
    <x v="0"/>
    <x v="1"/>
    <x v="1735"/>
    <x v="1741"/>
    <x v="1737"/>
    <x v="1732"/>
    <x v="1743"/>
    <x v="1746"/>
    <n v="62127.8"/>
    <s v="Cabello"/>
    <s v="Skincare"/>
    <x v="1"/>
  </r>
  <r>
    <x v="1755"/>
    <x v="16"/>
    <n v="4"/>
    <x v="32"/>
    <x v="1"/>
    <x v="1"/>
    <x v="1"/>
    <x v="0"/>
    <x v="1736"/>
    <x v="1742"/>
    <x v="1738"/>
    <x v="1733"/>
    <x v="1744"/>
    <x v="1747"/>
    <n v="44306.8"/>
    <s v="Cabello"/>
    <s v="Skincare"/>
    <x v="0"/>
  </r>
  <r>
    <x v="1756"/>
    <x v="47"/>
    <n v="4"/>
    <x v="94"/>
    <x v="2"/>
    <x v="1"/>
    <x v="1"/>
    <x v="1"/>
    <x v="1737"/>
    <x v="1743"/>
    <x v="1739"/>
    <x v="1734"/>
    <x v="1745"/>
    <x v="1748"/>
    <n v="39344.6"/>
    <s v="Maquillaje"/>
    <s v="Perfumería"/>
    <x v="0"/>
  </r>
  <r>
    <x v="1757"/>
    <x v="13"/>
    <n v="4"/>
    <x v="20"/>
    <x v="0"/>
    <x v="0"/>
    <x v="0"/>
    <x v="0"/>
    <x v="1738"/>
    <x v="1744"/>
    <x v="1740"/>
    <x v="1735"/>
    <x v="1746"/>
    <x v="1749"/>
    <n v="44343.4"/>
    <s v="Skincare"/>
    <s v="Perfumería"/>
    <x v="0"/>
  </r>
  <r>
    <x v="1758"/>
    <x v="14"/>
    <n v="4"/>
    <x v="28"/>
    <x v="1"/>
    <x v="0"/>
    <x v="0"/>
    <x v="1"/>
    <x v="1739"/>
    <x v="1745"/>
    <x v="1741"/>
    <x v="1736"/>
    <x v="1747"/>
    <x v="1750"/>
    <n v="30050.2"/>
    <s v="Cuerpo"/>
    <s v="Maquillaje"/>
    <x v="0"/>
  </r>
  <r>
    <x v="1759"/>
    <x v="5"/>
    <n v="4"/>
    <x v="46"/>
    <x v="1"/>
    <x v="1"/>
    <x v="1"/>
    <x v="1"/>
    <x v="1740"/>
    <x v="1746"/>
    <x v="1742"/>
    <x v="1737"/>
    <x v="1748"/>
    <x v="1751"/>
    <n v="64811.6"/>
    <s v="Cuerpo"/>
    <s v="Cabello"/>
    <x v="1"/>
  </r>
  <r>
    <x v="1760"/>
    <x v="50"/>
    <n v="4"/>
    <x v="57"/>
    <x v="2"/>
    <x v="0"/>
    <x v="0"/>
    <x v="1"/>
    <x v="1741"/>
    <x v="1747"/>
    <x v="1743"/>
    <x v="1738"/>
    <x v="1749"/>
    <x v="1752"/>
    <n v="66262.2"/>
    <s v="Perfumería"/>
    <s v="Cabello"/>
    <x v="1"/>
  </r>
  <r>
    <x v="1761"/>
    <x v="30"/>
    <n v="4"/>
    <x v="18"/>
    <x v="2"/>
    <x v="1"/>
    <x v="1"/>
    <x v="1"/>
    <x v="1742"/>
    <x v="1748"/>
    <x v="1744"/>
    <x v="1739"/>
    <x v="1750"/>
    <x v="1753"/>
    <n v="52378.6"/>
    <s v="Skincare"/>
    <s v="Cuerpo"/>
    <x v="1"/>
  </r>
  <r>
    <x v="1762"/>
    <x v="25"/>
    <n v="4"/>
    <x v="41"/>
    <x v="2"/>
    <x v="0"/>
    <x v="0"/>
    <x v="1"/>
    <x v="1743"/>
    <x v="1749"/>
    <x v="1745"/>
    <x v="1740"/>
    <x v="1751"/>
    <x v="1754"/>
    <n v="41970.400000000001"/>
    <s v="Perfumería"/>
    <s v="Maquillaje"/>
    <x v="0"/>
  </r>
  <r>
    <x v="1763"/>
    <x v="19"/>
    <n v="4"/>
    <x v="10"/>
    <x v="0"/>
    <x v="0"/>
    <x v="0"/>
    <x v="1"/>
    <x v="1744"/>
    <x v="1750"/>
    <x v="1746"/>
    <x v="1741"/>
    <x v="1752"/>
    <x v="1755"/>
    <n v="43929.599999999999"/>
    <s v="Cuerpo"/>
    <s v="Skincare"/>
    <x v="0"/>
  </r>
  <r>
    <x v="1764"/>
    <x v="9"/>
    <n v="4"/>
    <x v="44"/>
    <x v="1"/>
    <x v="0"/>
    <x v="0"/>
    <x v="1"/>
    <x v="1745"/>
    <x v="1751"/>
    <x v="1747"/>
    <x v="1742"/>
    <x v="1753"/>
    <x v="1756"/>
    <n v="32040.400000000001"/>
    <s v="Cabello"/>
    <s v="Skincare"/>
    <x v="0"/>
  </r>
  <r>
    <x v="1765"/>
    <x v="42"/>
    <n v="4"/>
    <x v="43"/>
    <x v="2"/>
    <x v="1"/>
    <x v="1"/>
    <x v="1"/>
    <x v="1746"/>
    <x v="1752"/>
    <x v="1748"/>
    <x v="1743"/>
    <x v="1754"/>
    <x v="1757"/>
    <n v="55081.8"/>
    <s v="Skincare"/>
    <s v="Maquillaje"/>
    <x v="1"/>
  </r>
  <r>
    <x v="1766"/>
    <x v="26"/>
    <n v="4"/>
    <x v="69"/>
    <x v="2"/>
    <x v="1"/>
    <x v="1"/>
    <x v="1"/>
    <x v="1747"/>
    <x v="1753"/>
    <x v="1749"/>
    <x v="1744"/>
    <x v="1755"/>
    <x v="1758"/>
    <n v="51684.4"/>
    <s v="Skincare"/>
    <s v="Maquillaje"/>
    <x v="1"/>
  </r>
  <r>
    <x v="1767"/>
    <x v="36"/>
    <n v="4"/>
    <x v="89"/>
    <x v="0"/>
    <x v="0"/>
    <x v="0"/>
    <x v="1"/>
    <x v="1748"/>
    <x v="1754"/>
    <x v="1750"/>
    <x v="1745"/>
    <x v="1756"/>
    <x v="1759"/>
    <n v="39423.800000000003"/>
    <s v="Cabello"/>
    <s v="Skincare"/>
    <x v="0"/>
  </r>
  <r>
    <x v="1768"/>
    <x v="49"/>
    <n v="4"/>
    <x v="65"/>
    <x v="2"/>
    <x v="1"/>
    <x v="1"/>
    <x v="0"/>
    <x v="1749"/>
    <x v="1755"/>
    <x v="1751"/>
    <x v="1746"/>
    <x v="1757"/>
    <x v="1760"/>
    <n v="34528.199999999997"/>
    <s v="Maquillaje"/>
    <s v="Cuerpo"/>
    <x v="0"/>
  </r>
  <r>
    <x v="1769"/>
    <x v="50"/>
    <n v="4"/>
    <x v="14"/>
    <x v="1"/>
    <x v="1"/>
    <x v="1"/>
    <x v="0"/>
    <x v="1750"/>
    <x v="1756"/>
    <x v="1752"/>
    <x v="1747"/>
    <x v="1758"/>
    <x v="1761"/>
    <n v="54498.8"/>
    <s v="Skincare"/>
    <s v="Cuerpo"/>
    <x v="1"/>
  </r>
  <r>
    <x v="1770"/>
    <x v="50"/>
    <n v="4"/>
    <x v="2"/>
    <x v="2"/>
    <x v="0"/>
    <x v="0"/>
    <x v="1"/>
    <x v="1751"/>
    <x v="1757"/>
    <x v="1753"/>
    <x v="1748"/>
    <x v="1759"/>
    <x v="1762"/>
    <n v="60853"/>
    <s v="Skincare"/>
    <s v="Perfumería"/>
    <x v="1"/>
  </r>
  <r>
    <x v="1771"/>
    <x v="49"/>
    <n v="4"/>
    <x v="58"/>
    <x v="3"/>
    <x v="1"/>
    <x v="1"/>
    <x v="0"/>
    <x v="1752"/>
    <x v="1758"/>
    <x v="1754"/>
    <x v="1749"/>
    <x v="1760"/>
    <x v="1763"/>
    <n v="50898.2"/>
    <s v="Maquillaje"/>
    <s v="Cabello"/>
    <x v="1"/>
  </r>
  <r>
    <x v="1772"/>
    <x v="48"/>
    <n v="4"/>
    <x v="64"/>
    <x v="2"/>
    <x v="0"/>
    <x v="0"/>
    <x v="0"/>
    <x v="1753"/>
    <x v="1759"/>
    <x v="1755"/>
    <x v="1750"/>
    <x v="1761"/>
    <x v="1764"/>
    <n v="69345.2"/>
    <s v="Perfumería"/>
    <s v="Cuerpo"/>
    <x v="1"/>
  </r>
  <r>
    <x v="1773"/>
    <x v="23"/>
    <n v="4"/>
    <x v="15"/>
    <x v="0"/>
    <x v="1"/>
    <x v="1"/>
    <x v="1"/>
    <x v="1754"/>
    <x v="1760"/>
    <x v="1756"/>
    <x v="1751"/>
    <x v="1762"/>
    <x v="1765"/>
    <n v="46861"/>
    <s v="Cabello"/>
    <s v="Cuerpo"/>
    <x v="0"/>
  </r>
  <r>
    <x v="1774"/>
    <x v="0"/>
    <n v="4"/>
    <x v="52"/>
    <x v="3"/>
    <x v="0"/>
    <x v="0"/>
    <x v="0"/>
    <x v="1755"/>
    <x v="1761"/>
    <x v="1757"/>
    <x v="1752"/>
    <x v="1763"/>
    <x v="1766"/>
    <n v="57282.6"/>
    <s v="Skincare"/>
    <s v="Cabello"/>
    <x v="1"/>
  </r>
  <r>
    <x v="1775"/>
    <x v="36"/>
    <n v="4"/>
    <x v="88"/>
    <x v="2"/>
    <x v="1"/>
    <x v="1"/>
    <x v="1"/>
    <x v="1756"/>
    <x v="1762"/>
    <x v="1758"/>
    <x v="1753"/>
    <x v="1764"/>
    <x v="1767"/>
    <n v="34766.199999999997"/>
    <s v="Perfumería"/>
    <s v="Skincare"/>
    <x v="0"/>
  </r>
  <r>
    <x v="1776"/>
    <x v="17"/>
    <n v="4"/>
    <x v="55"/>
    <x v="3"/>
    <x v="0"/>
    <x v="0"/>
    <x v="0"/>
    <x v="1757"/>
    <x v="1763"/>
    <x v="1759"/>
    <x v="1754"/>
    <x v="1765"/>
    <x v="1768"/>
    <n v="40645"/>
    <s v="Skincare"/>
    <s v="Cabello"/>
    <x v="0"/>
  </r>
  <r>
    <x v="1777"/>
    <x v="37"/>
    <n v="4"/>
    <x v="42"/>
    <x v="3"/>
    <x v="1"/>
    <x v="1"/>
    <x v="0"/>
    <x v="1758"/>
    <x v="1764"/>
    <x v="1760"/>
    <x v="1755"/>
    <x v="1766"/>
    <x v="1769"/>
    <n v="56520.6"/>
    <s v="Maquillaje"/>
    <s v="Skincare"/>
    <x v="1"/>
  </r>
  <r>
    <x v="1778"/>
    <x v="0"/>
    <n v="4"/>
    <x v="48"/>
    <x v="0"/>
    <x v="1"/>
    <x v="1"/>
    <x v="0"/>
    <x v="1759"/>
    <x v="1765"/>
    <x v="1761"/>
    <x v="1756"/>
    <x v="1767"/>
    <x v="1770"/>
    <n v="63860.800000000003"/>
    <s v="Maquillaje"/>
    <s v="Cuerpo"/>
    <x v="1"/>
  </r>
  <r>
    <x v="1779"/>
    <x v="7"/>
    <n v="4"/>
    <x v="54"/>
    <x v="1"/>
    <x v="0"/>
    <x v="0"/>
    <x v="1"/>
    <x v="1760"/>
    <x v="1766"/>
    <x v="1762"/>
    <x v="1757"/>
    <x v="1768"/>
    <x v="1771"/>
    <n v="31846"/>
    <s v="Perfumería"/>
    <s v="Skincare"/>
    <x v="0"/>
  </r>
  <r>
    <x v="1780"/>
    <x v="11"/>
    <n v="4"/>
    <x v="4"/>
    <x v="0"/>
    <x v="1"/>
    <x v="1"/>
    <x v="0"/>
    <x v="1761"/>
    <x v="1767"/>
    <x v="1763"/>
    <x v="1758"/>
    <x v="1769"/>
    <x v="1772"/>
    <n v="35206.800000000003"/>
    <s v="Perfumería"/>
    <s v="Cuerpo"/>
    <x v="0"/>
  </r>
  <r>
    <x v="1781"/>
    <x v="31"/>
    <n v="4"/>
    <x v="75"/>
    <x v="1"/>
    <x v="1"/>
    <x v="1"/>
    <x v="1"/>
    <x v="1762"/>
    <x v="1768"/>
    <x v="1764"/>
    <x v="1759"/>
    <x v="1770"/>
    <x v="1773"/>
    <n v="54187.199999999997"/>
    <s v="Perfumería"/>
    <s v="Cabello"/>
    <x v="1"/>
  </r>
  <r>
    <x v="1782"/>
    <x v="7"/>
    <n v="4"/>
    <x v="49"/>
    <x v="1"/>
    <x v="1"/>
    <x v="1"/>
    <x v="0"/>
    <x v="1763"/>
    <x v="1769"/>
    <x v="1765"/>
    <x v="1760"/>
    <x v="1771"/>
    <x v="1774"/>
    <n v="60515.8"/>
    <s v="Skincare"/>
    <s v="Cabello"/>
    <x v="1"/>
  </r>
  <r>
    <x v="1783"/>
    <x v="22"/>
    <n v="4"/>
    <x v="9"/>
    <x v="3"/>
    <x v="1"/>
    <x v="1"/>
    <x v="1"/>
    <x v="1764"/>
    <x v="1770"/>
    <x v="1766"/>
    <x v="1761"/>
    <x v="1772"/>
    <x v="1775"/>
    <n v="47036.800000000003"/>
    <s v="Cabello"/>
    <s v="Cuerpo"/>
    <x v="0"/>
  </r>
  <r>
    <x v="1784"/>
    <x v="37"/>
    <n v="4"/>
    <x v="56"/>
    <x v="1"/>
    <x v="0"/>
    <x v="0"/>
    <x v="0"/>
    <x v="1765"/>
    <x v="1771"/>
    <x v="1767"/>
    <x v="1762"/>
    <x v="1773"/>
    <x v="1776"/>
    <n v="36900.400000000001"/>
    <s v="Maquillaje"/>
    <s v="Perfumería"/>
    <x v="0"/>
  </r>
  <r>
    <x v="1785"/>
    <x v="19"/>
    <n v="4"/>
    <x v="7"/>
    <x v="1"/>
    <x v="1"/>
    <x v="1"/>
    <x v="1"/>
    <x v="1766"/>
    <x v="1772"/>
    <x v="1768"/>
    <x v="1763"/>
    <x v="1774"/>
    <x v="1777"/>
    <n v="25596.2"/>
    <s v="Maquillaje"/>
    <s v="Cuerpo"/>
    <x v="0"/>
  </r>
  <r>
    <x v="1786"/>
    <x v="16"/>
    <n v="4"/>
    <x v="9"/>
    <x v="1"/>
    <x v="1"/>
    <x v="1"/>
    <x v="0"/>
    <x v="1767"/>
    <x v="1773"/>
    <x v="1769"/>
    <x v="1764"/>
    <x v="1775"/>
    <x v="1778"/>
    <n v="43005.4"/>
    <s v="Cuerpo"/>
    <s v="Perfumería"/>
    <x v="0"/>
  </r>
  <r>
    <x v="1787"/>
    <x v="40"/>
    <n v="4"/>
    <x v="83"/>
    <x v="2"/>
    <x v="0"/>
    <x v="0"/>
    <x v="0"/>
    <x v="1768"/>
    <x v="1774"/>
    <x v="1770"/>
    <x v="1765"/>
    <x v="1776"/>
    <x v="1779"/>
    <n v="41499.199999999997"/>
    <s v="Perfumería"/>
    <s v="Cuerpo"/>
    <x v="0"/>
  </r>
  <r>
    <x v="1788"/>
    <x v="39"/>
    <n v="4"/>
    <x v="40"/>
    <x v="2"/>
    <x v="0"/>
    <x v="0"/>
    <x v="0"/>
    <x v="1769"/>
    <x v="1775"/>
    <x v="1771"/>
    <x v="1766"/>
    <x v="1777"/>
    <x v="1780"/>
    <n v="73195.8"/>
    <s v="Cabello"/>
    <s v="Perfumería"/>
    <x v="1"/>
  </r>
  <r>
    <x v="1789"/>
    <x v="40"/>
    <n v="4"/>
    <x v="63"/>
    <x v="2"/>
    <x v="1"/>
    <x v="1"/>
    <x v="0"/>
    <x v="1770"/>
    <x v="1776"/>
    <x v="1772"/>
    <x v="1767"/>
    <x v="1778"/>
    <x v="1781"/>
    <n v="69302.2"/>
    <s v="Skincare"/>
    <s v="Cabello"/>
    <x v="1"/>
  </r>
  <r>
    <x v="1790"/>
    <x v="41"/>
    <n v="4"/>
    <x v="19"/>
    <x v="2"/>
    <x v="0"/>
    <x v="0"/>
    <x v="0"/>
    <x v="1771"/>
    <x v="1777"/>
    <x v="1773"/>
    <x v="1768"/>
    <x v="1779"/>
    <x v="1782"/>
    <n v="63971.8"/>
    <s v="Maquillaje"/>
    <s v="Cabello"/>
    <x v="1"/>
  </r>
  <r>
    <x v="1791"/>
    <x v="41"/>
    <n v="4"/>
    <x v="86"/>
    <x v="1"/>
    <x v="1"/>
    <x v="1"/>
    <x v="1"/>
    <x v="1772"/>
    <x v="1778"/>
    <x v="1774"/>
    <x v="1769"/>
    <x v="1780"/>
    <x v="1783"/>
    <n v="49061"/>
    <s v="Maquillaje"/>
    <s v="Skincare"/>
    <x v="0"/>
  </r>
  <r>
    <x v="1792"/>
    <x v="23"/>
    <n v="4"/>
    <x v="20"/>
    <x v="0"/>
    <x v="0"/>
    <x v="0"/>
    <x v="1"/>
    <x v="1773"/>
    <x v="1779"/>
    <x v="1775"/>
    <x v="1770"/>
    <x v="1781"/>
    <x v="1784"/>
    <n v="56569.8"/>
    <s v="Cuerpo"/>
    <s v="Perfumería"/>
    <x v="1"/>
  </r>
  <r>
    <x v="1793"/>
    <x v="35"/>
    <n v="4"/>
    <x v="62"/>
    <x v="1"/>
    <x v="1"/>
    <x v="1"/>
    <x v="1"/>
    <x v="1774"/>
    <x v="1780"/>
    <x v="1776"/>
    <x v="1771"/>
    <x v="1782"/>
    <x v="1785"/>
    <n v="47932.6"/>
    <s v="Cuerpo"/>
    <s v="Perfumería"/>
    <x v="0"/>
  </r>
  <r>
    <x v="1794"/>
    <x v="10"/>
    <n v="4"/>
    <x v="72"/>
    <x v="1"/>
    <x v="0"/>
    <x v="0"/>
    <x v="1"/>
    <x v="1775"/>
    <x v="1618"/>
    <x v="1777"/>
    <x v="1772"/>
    <x v="1783"/>
    <x v="1786"/>
    <n v="56358.8"/>
    <s v="Cuerpo"/>
    <s v="Skincare"/>
    <x v="1"/>
  </r>
  <r>
    <x v="1795"/>
    <x v="43"/>
    <n v="4"/>
    <x v="54"/>
    <x v="1"/>
    <x v="0"/>
    <x v="0"/>
    <x v="0"/>
    <x v="1776"/>
    <x v="1781"/>
    <x v="1778"/>
    <x v="1773"/>
    <x v="1784"/>
    <x v="1787"/>
    <n v="18626"/>
    <s v="Perfumería"/>
    <s v="Skincare"/>
    <x v="0"/>
  </r>
  <r>
    <x v="1796"/>
    <x v="23"/>
    <n v="4"/>
    <x v="63"/>
    <x v="0"/>
    <x v="0"/>
    <x v="0"/>
    <x v="0"/>
    <x v="1777"/>
    <x v="1782"/>
    <x v="1779"/>
    <x v="1774"/>
    <x v="1785"/>
    <x v="1788"/>
    <n v="40029.800000000003"/>
    <s v="Maquillaje"/>
    <s v="Cuerpo"/>
    <x v="0"/>
  </r>
  <r>
    <x v="1797"/>
    <x v="18"/>
    <n v="4"/>
    <x v="34"/>
    <x v="2"/>
    <x v="0"/>
    <x v="0"/>
    <x v="0"/>
    <x v="1778"/>
    <x v="1783"/>
    <x v="1780"/>
    <x v="1775"/>
    <x v="1786"/>
    <x v="1789"/>
    <n v="29537.4"/>
    <s v="Cuerpo"/>
    <s v="Maquillaje"/>
    <x v="0"/>
  </r>
  <r>
    <x v="1798"/>
    <x v="24"/>
    <n v="4"/>
    <x v="51"/>
    <x v="1"/>
    <x v="1"/>
    <x v="1"/>
    <x v="0"/>
    <x v="1779"/>
    <x v="1784"/>
    <x v="1781"/>
    <x v="1776"/>
    <x v="1787"/>
    <x v="1790"/>
    <n v="61096"/>
    <s v="Cuerpo"/>
    <s v="Maquillaje"/>
    <x v="1"/>
  </r>
  <r>
    <x v="1799"/>
    <x v="30"/>
    <n v="4"/>
    <x v="61"/>
    <x v="3"/>
    <x v="1"/>
    <x v="1"/>
    <x v="1"/>
    <x v="1780"/>
    <x v="1785"/>
    <x v="1782"/>
    <x v="1777"/>
    <x v="1788"/>
    <x v="1791"/>
    <n v="52200.4"/>
    <s v="Maquillaje"/>
    <s v="Perfumería"/>
    <x v="1"/>
  </r>
  <r>
    <x v="1800"/>
    <x v="37"/>
    <n v="4"/>
    <x v="34"/>
    <x v="3"/>
    <x v="0"/>
    <x v="0"/>
    <x v="1"/>
    <x v="1781"/>
    <x v="1786"/>
    <x v="1783"/>
    <x v="1778"/>
    <x v="1789"/>
    <x v="1792"/>
    <n v="57833"/>
    <s v="Perfumería"/>
    <s v="Cuerpo"/>
    <x v="1"/>
  </r>
  <r>
    <x v="1801"/>
    <x v="19"/>
    <n v="4"/>
    <x v="79"/>
    <x v="3"/>
    <x v="0"/>
    <x v="0"/>
    <x v="1"/>
    <x v="1782"/>
    <x v="1787"/>
    <x v="1784"/>
    <x v="1779"/>
    <x v="1790"/>
    <x v="1793"/>
    <n v="71886.8"/>
    <s v="Maquillaje"/>
    <s v="Perfumería"/>
    <x v="1"/>
  </r>
  <r>
    <x v="1802"/>
    <x v="5"/>
    <n v="4"/>
    <x v="62"/>
    <x v="1"/>
    <x v="0"/>
    <x v="0"/>
    <x v="0"/>
    <x v="1783"/>
    <x v="1788"/>
    <x v="1785"/>
    <x v="1780"/>
    <x v="1791"/>
    <x v="1794"/>
    <n v="42579.6"/>
    <s v="Perfumería"/>
    <s v="Skincare"/>
    <x v="0"/>
  </r>
  <r>
    <x v="1803"/>
    <x v="27"/>
    <n v="4"/>
    <x v="2"/>
    <x v="2"/>
    <x v="0"/>
    <x v="0"/>
    <x v="1"/>
    <x v="1784"/>
    <x v="1789"/>
    <x v="1786"/>
    <x v="1781"/>
    <x v="1792"/>
    <x v="1795"/>
    <n v="39670.199999999997"/>
    <s v="Cuerpo"/>
    <s v="Perfumería"/>
    <x v="0"/>
  </r>
  <r>
    <x v="1804"/>
    <x v="6"/>
    <n v="4"/>
    <x v="46"/>
    <x v="0"/>
    <x v="1"/>
    <x v="1"/>
    <x v="0"/>
    <x v="1785"/>
    <x v="1790"/>
    <x v="1787"/>
    <x v="1782"/>
    <x v="1793"/>
    <x v="1796"/>
    <n v="45207"/>
    <s v="Perfumería"/>
    <s v="Cabello"/>
    <x v="0"/>
  </r>
  <r>
    <x v="1805"/>
    <x v="21"/>
    <n v="4"/>
    <x v="84"/>
    <x v="3"/>
    <x v="0"/>
    <x v="0"/>
    <x v="0"/>
    <x v="1786"/>
    <x v="1791"/>
    <x v="1788"/>
    <x v="1783"/>
    <x v="1794"/>
    <x v="1797"/>
    <n v="61419.6"/>
    <s v="Maquillaje"/>
    <s v="Skincare"/>
    <x v="1"/>
  </r>
  <r>
    <x v="1806"/>
    <x v="15"/>
    <n v="4"/>
    <x v="94"/>
    <x v="0"/>
    <x v="0"/>
    <x v="0"/>
    <x v="0"/>
    <x v="1787"/>
    <x v="1792"/>
    <x v="1789"/>
    <x v="1784"/>
    <x v="1795"/>
    <x v="1798"/>
    <n v="62110.8"/>
    <s v="Cuerpo"/>
    <s v="Maquillaje"/>
    <x v="1"/>
  </r>
  <r>
    <x v="1807"/>
    <x v="49"/>
    <n v="4"/>
    <x v="12"/>
    <x v="0"/>
    <x v="1"/>
    <x v="1"/>
    <x v="1"/>
    <x v="1788"/>
    <x v="1793"/>
    <x v="1790"/>
    <x v="1785"/>
    <x v="1796"/>
    <x v="1799"/>
    <n v="36655.4"/>
    <s v="Perfumería"/>
    <s v="Cuerpo"/>
    <x v="0"/>
  </r>
  <r>
    <x v="1808"/>
    <x v="26"/>
    <n v="4"/>
    <x v="59"/>
    <x v="1"/>
    <x v="1"/>
    <x v="1"/>
    <x v="1"/>
    <x v="1789"/>
    <x v="1794"/>
    <x v="1791"/>
    <x v="1786"/>
    <x v="1797"/>
    <x v="1800"/>
    <n v="75930.8"/>
    <s v="Cuerpo"/>
    <s v="Perfumería"/>
    <x v="1"/>
  </r>
  <r>
    <x v="1809"/>
    <x v="9"/>
    <n v="4"/>
    <x v="48"/>
    <x v="2"/>
    <x v="1"/>
    <x v="1"/>
    <x v="0"/>
    <x v="1790"/>
    <x v="1795"/>
    <x v="1792"/>
    <x v="1787"/>
    <x v="1798"/>
    <x v="1801"/>
    <n v="64726.2"/>
    <s v="Cuerpo"/>
    <s v="Perfumería"/>
    <x v="1"/>
  </r>
  <r>
    <x v="1810"/>
    <x v="46"/>
    <n v="4"/>
    <x v="31"/>
    <x v="1"/>
    <x v="0"/>
    <x v="0"/>
    <x v="0"/>
    <x v="1791"/>
    <x v="1796"/>
    <x v="1793"/>
    <x v="1788"/>
    <x v="1799"/>
    <x v="1802"/>
    <n v="65102.8"/>
    <s v="Perfumería"/>
    <s v="Maquillaje"/>
    <x v="1"/>
  </r>
  <r>
    <x v="1811"/>
    <x v="47"/>
    <n v="4"/>
    <x v="34"/>
    <x v="1"/>
    <x v="1"/>
    <x v="1"/>
    <x v="0"/>
    <x v="1792"/>
    <x v="1797"/>
    <x v="1794"/>
    <x v="1789"/>
    <x v="1800"/>
    <x v="1803"/>
    <n v="63921.8"/>
    <s v="Perfumería"/>
    <s v="Cuerpo"/>
    <x v="1"/>
  </r>
  <r>
    <x v="1812"/>
    <x v="0"/>
    <n v="4"/>
    <x v="57"/>
    <x v="0"/>
    <x v="0"/>
    <x v="0"/>
    <x v="0"/>
    <x v="1793"/>
    <x v="1798"/>
    <x v="1795"/>
    <x v="1790"/>
    <x v="1801"/>
    <x v="1804"/>
    <n v="40802.199999999997"/>
    <s v="Cuerpo"/>
    <s v="Perfumería"/>
    <x v="0"/>
  </r>
  <r>
    <x v="1813"/>
    <x v="28"/>
    <n v="4"/>
    <x v="42"/>
    <x v="1"/>
    <x v="1"/>
    <x v="1"/>
    <x v="0"/>
    <x v="1794"/>
    <x v="1799"/>
    <x v="1796"/>
    <x v="1791"/>
    <x v="1802"/>
    <x v="1805"/>
    <n v="57364.4"/>
    <s v="Cabello"/>
    <s v="Cuerpo"/>
    <x v="1"/>
  </r>
  <r>
    <x v="1814"/>
    <x v="46"/>
    <n v="4"/>
    <x v="6"/>
    <x v="0"/>
    <x v="1"/>
    <x v="1"/>
    <x v="1"/>
    <x v="1795"/>
    <x v="1800"/>
    <x v="1797"/>
    <x v="1792"/>
    <x v="1803"/>
    <x v="1806"/>
    <n v="65607.600000000006"/>
    <s v="Cabello"/>
    <s v="Cuerpo"/>
    <x v="1"/>
  </r>
  <r>
    <x v="1815"/>
    <x v="49"/>
    <n v="4"/>
    <x v="30"/>
    <x v="1"/>
    <x v="0"/>
    <x v="0"/>
    <x v="1"/>
    <x v="1796"/>
    <x v="1801"/>
    <x v="1798"/>
    <x v="1793"/>
    <x v="1804"/>
    <x v="1807"/>
    <n v="51524.800000000003"/>
    <s v="Skincare"/>
    <s v="Maquillaje"/>
    <x v="1"/>
  </r>
  <r>
    <x v="1816"/>
    <x v="21"/>
    <n v="4"/>
    <x v="92"/>
    <x v="1"/>
    <x v="1"/>
    <x v="1"/>
    <x v="1"/>
    <x v="1797"/>
    <x v="1802"/>
    <x v="1799"/>
    <x v="1794"/>
    <x v="1805"/>
    <x v="1808"/>
    <n v="36210"/>
    <s v="Skincare"/>
    <s v="Perfumería"/>
    <x v="0"/>
  </r>
  <r>
    <x v="1817"/>
    <x v="7"/>
    <n v="4"/>
    <x v="15"/>
    <x v="1"/>
    <x v="1"/>
    <x v="1"/>
    <x v="0"/>
    <x v="1798"/>
    <x v="1803"/>
    <x v="1800"/>
    <x v="1795"/>
    <x v="1806"/>
    <x v="1809"/>
    <n v="27907.4"/>
    <s v="Cuerpo"/>
    <s v="Maquillaje"/>
    <x v="0"/>
  </r>
  <r>
    <x v="1818"/>
    <x v="29"/>
    <n v="4"/>
    <x v="32"/>
    <x v="1"/>
    <x v="1"/>
    <x v="1"/>
    <x v="0"/>
    <x v="1799"/>
    <x v="1804"/>
    <x v="1801"/>
    <x v="1796"/>
    <x v="1807"/>
    <x v="1810"/>
    <n v="62387.8"/>
    <s v="Cuerpo"/>
    <s v="Maquillaje"/>
    <x v="1"/>
  </r>
  <r>
    <x v="1819"/>
    <x v="46"/>
    <n v="4"/>
    <x v="18"/>
    <x v="3"/>
    <x v="0"/>
    <x v="0"/>
    <x v="1"/>
    <x v="1800"/>
    <x v="1805"/>
    <x v="1802"/>
    <x v="1797"/>
    <x v="1808"/>
    <x v="1811"/>
    <n v="54937"/>
    <s v="Skincare"/>
    <s v="Cuerpo"/>
    <x v="1"/>
  </r>
  <r>
    <x v="1820"/>
    <x v="28"/>
    <n v="4"/>
    <x v="57"/>
    <x v="1"/>
    <x v="0"/>
    <x v="0"/>
    <x v="0"/>
    <x v="1801"/>
    <x v="1806"/>
    <x v="1803"/>
    <x v="1798"/>
    <x v="1809"/>
    <x v="1812"/>
    <n v="47930.2"/>
    <s v="Skincare"/>
    <s v="Cabello"/>
    <x v="0"/>
  </r>
  <r>
    <x v="1821"/>
    <x v="28"/>
    <n v="4"/>
    <x v="12"/>
    <x v="1"/>
    <x v="1"/>
    <x v="1"/>
    <x v="1"/>
    <x v="1802"/>
    <x v="1807"/>
    <x v="1804"/>
    <x v="1799"/>
    <x v="1810"/>
    <x v="1813"/>
    <n v="59047.199999999997"/>
    <s v="Cuerpo"/>
    <s v="Perfumería"/>
    <x v="1"/>
  </r>
  <r>
    <x v="1822"/>
    <x v="29"/>
    <n v="4"/>
    <x v="48"/>
    <x v="1"/>
    <x v="1"/>
    <x v="1"/>
    <x v="1"/>
    <x v="1803"/>
    <x v="1808"/>
    <x v="1805"/>
    <x v="1800"/>
    <x v="1811"/>
    <x v="1814"/>
    <n v="48124.6"/>
    <s v="Skincare"/>
    <s v="Perfumería"/>
    <x v="0"/>
  </r>
  <r>
    <x v="1823"/>
    <x v="3"/>
    <n v="4"/>
    <x v="6"/>
    <x v="2"/>
    <x v="1"/>
    <x v="1"/>
    <x v="1"/>
    <x v="1804"/>
    <x v="1809"/>
    <x v="1806"/>
    <x v="1801"/>
    <x v="1812"/>
    <x v="1815"/>
    <n v="35678.400000000001"/>
    <s v="Cabello"/>
    <s v="Maquillaje"/>
    <x v="0"/>
  </r>
  <r>
    <x v="1824"/>
    <x v="33"/>
    <n v="4"/>
    <x v="67"/>
    <x v="2"/>
    <x v="1"/>
    <x v="1"/>
    <x v="1"/>
    <x v="1805"/>
    <x v="1810"/>
    <x v="1807"/>
    <x v="1802"/>
    <x v="1813"/>
    <x v="1816"/>
    <n v="46068.4"/>
    <s v="Cabello"/>
    <s v="Skincare"/>
    <x v="0"/>
  </r>
  <r>
    <x v="1825"/>
    <x v="18"/>
    <n v="4"/>
    <x v="33"/>
    <x v="1"/>
    <x v="0"/>
    <x v="0"/>
    <x v="0"/>
    <x v="1806"/>
    <x v="1811"/>
    <x v="1808"/>
    <x v="1803"/>
    <x v="1814"/>
    <x v="1817"/>
    <n v="45840.6"/>
    <s v="Maquillaje"/>
    <s v="Cuerpo"/>
    <x v="0"/>
  </r>
  <r>
    <x v="1826"/>
    <x v="16"/>
    <n v="4"/>
    <x v="93"/>
    <x v="3"/>
    <x v="0"/>
    <x v="0"/>
    <x v="0"/>
    <x v="1807"/>
    <x v="1812"/>
    <x v="1809"/>
    <x v="1804"/>
    <x v="1815"/>
    <x v="1818"/>
    <n v="39553.599999999999"/>
    <s v="Cabello"/>
    <s v="Maquillaje"/>
    <x v="0"/>
  </r>
  <r>
    <x v="1827"/>
    <x v="7"/>
    <n v="4"/>
    <x v="72"/>
    <x v="1"/>
    <x v="0"/>
    <x v="0"/>
    <x v="0"/>
    <x v="1808"/>
    <x v="1813"/>
    <x v="1810"/>
    <x v="1805"/>
    <x v="1816"/>
    <x v="1819"/>
    <n v="30444.799999999999"/>
    <s v="Perfumería"/>
    <s v="Skincare"/>
    <x v="0"/>
  </r>
  <r>
    <x v="1828"/>
    <x v="48"/>
    <n v="4"/>
    <x v="3"/>
    <x v="2"/>
    <x v="1"/>
    <x v="1"/>
    <x v="0"/>
    <x v="1809"/>
    <x v="562"/>
    <x v="1811"/>
    <x v="1806"/>
    <x v="1817"/>
    <x v="1820"/>
    <n v="56119.4"/>
    <s v="Skincare"/>
    <s v="Perfumería"/>
    <x v="1"/>
  </r>
  <r>
    <x v="1829"/>
    <x v="39"/>
    <n v="4"/>
    <x v="48"/>
    <x v="1"/>
    <x v="1"/>
    <x v="1"/>
    <x v="1"/>
    <x v="1810"/>
    <x v="1814"/>
    <x v="1812"/>
    <x v="1807"/>
    <x v="1818"/>
    <x v="1821"/>
    <n v="31926.400000000001"/>
    <s v="Cabello"/>
    <s v="Maquillaje"/>
    <x v="0"/>
  </r>
  <r>
    <x v="1830"/>
    <x v="48"/>
    <n v="4"/>
    <x v="17"/>
    <x v="3"/>
    <x v="1"/>
    <x v="1"/>
    <x v="0"/>
    <x v="1811"/>
    <x v="1815"/>
    <x v="1813"/>
    <x v="1808"/>
    <x v="1819"/>
    <x v="1822"/>
    <n v="51718.6"/>
    <s v="Maquillaje"/>
    <s v="Skincare"/>
    <x v="1"/>
  </r>
  <r>
    <x v="1831"/>
    <x v="43"/>
    <n v="4"/>
    <x v="53"/>
    <x v="1"/>
    <x v="0"/>
    <x v="0"/>
    <x v="1"/>
    <x v="1812"/>
    <x v="1816"/>
    <x v="1814"/>
    <x v="1809"/>
    <x v="1820"/>
    <x v="1823"/>
    <n v="68256"/>
    <s v="Perfumería"/>
    <s v="Maquillaje"/>
    <x v="1"/>
  </r>
  <r>
    <x v="1832"/>
    <x v="21"/>
    <n v="4"/>
    <x v="64"/>
    <x v="2"/>
    <x v="0"/>
    <x v="0"/>
    <x v="0"/>
    <x v="1813"/>
    <x v="1817"/>
    <x v="1815"/>
    <x v="1810"/>
    <x v="1821"/>
    <x v="1824"/>
    <n v="31244.2"/>
    <s v="Cuerpo"/>
    <s v="Skincare"/>
    <x v="0"/>
  </r>
  <r>
    <x v="1833"/>
    <x v="38"/>
    <n v="4"/>
    <x v="94"/>
    <x v="1"/>
    <x v="1"/>
    <x v="1"/>
    <x v="1"/>
    <x v="1814"/>
    <x v="1818"/>
    <x v="1816"/>
    <x v="1811"/>
    <x v="1822"/>
    <x v="1825"/>
    <n v="35043.800000000003"/>
    <s v="Perfumería"/>
    <s v="Cabello"/>
    <x v="0"/>
  </r>
  <r>
    <x v="1834"/>
    <x v="2"/>
    <n v="4"/>
    <x v="85"/>
    <x v="3"/>
    <x v="1"/>
    <x v="1"/>
    <x v="1"/>
    <x v="1191"/>
    <x v="1819"/>
    <x v="1817"/>
    <x v="1812"/>
    <x v="1823"/>
    <x v="1826"/>
    <n v="42478.8"/>
    <s v="Cabello"/>
    <s v="Cuerpo"/>
    <x v="0"/>
  </r>
  <r>
    <x v="1835"/>
    <x v="6"/>
    <n v="4"/>
    <x v="13"/>
    <x v="1"/>
    <x v="1"/>
    <x v="1"/>
    <x v="0"/>
    <x v="1815"/>
    <x v="1820"/>
    <x v="1818"/>
    <x v="1813"/>
    <x v="1824"/>
    <x v="1827"/>
    <n v="48220"/>
    <s v="Perfumería"/>
    <s v="Cabello"/>
    <x v="0"/>
  </r>
  <r>
    <x v="1836"/>
    <x v="21"/>
    <n v="4"/>
    <x v="34"/>
    <x v="3"/>
    <x v="0"/>
    <x v="0"/>
    <x v="1"/>
    <x v="1816"/>
    <x v="1821"/>
    <x v="1819"/>
    <x v="1814"/>
    <x v="1825"/>
    <x v="1828"/>
    <n v="38673.4"/>
    <s v="Skincare"/>
    <s v="Perfumería"/>
    <x v="0"/>
  </r>
  <r>
    <x v="1837"/>
    <x v="43"/>
    <n v="4"/>
    <x v="81"/>
    <x v="2"/>
    <x v="1"/>
    <x v="1"/>
    <x v="1"/>
    <x v="1817"/>
    <x v="1822"/>
    <x v="1820"/>
    <x v="1815"/>
    <x v="1826"/>
    <x v="1829"/>
    <n v="66219.399999999994"/>
    <s v="Cuerpo"/>
    <s v="Skincare"/>
    <x v="1"/>
  </r>
  <r>
    <x v="1838"/>
    <x v="25"/>
    <n v="4"/>
    <x v="51"/>
    <x v="1"/>
    <x v="0"/>
    <x v="0"/>
    <x v="0"/>
    <x v="1818"/>
    <x v="1823"/>
    <x v="1821"/>
    <x v="1816"/>
    <x v="1827"/>
    <x v="1830"/>
    <n v="51543.4"/>
    <s v="Cabello"/>
    <s v="Cuerpo"/>
    <x v="1"/>
  </r>
  <r>
    <x v="1839"/>
    <x v="45"/>
    <n v="4"/>
    <x v="1"/>
    <x v="2"/>
    <x v="0"/>
    <x v="0"/>
    <x v="0"/>
    <x v="1819"/>
    <x v="1824"/>
    <x v="1822"/>
    <x v="1817"/>
    <x v="1828"/>
    <x v="1831"/>
    <n v="54350.400000000001"/>
    <s v="Cabello"/>
    <s v="Cuerpo"/>
    <x v="1"/>
  </r>
  <r>
    <x v="1840"/>
    <x v="13"/>
    <n v="4"/>
    <x v="59"/>
    <x v="3"/>
    <x v="1"/>
    <x v="1"/>
    <x v="0"/>
    <x v="1820"/>
    <x v="1825"/>
    <x v="1823"/>
    <x v="1818"/>
    <x v="1829"/>
    <x v="1832"/>
    <n v="55580.4"/>
    <s v="Maquillaje"/>
    <s v="Cabello"/>
    <x v="1"/>
  </r>
  <r>
    <x v="1841"/>
    <x v="35"/>
    <n v="4"/>
    <x v="7"/>
    <x v="1"/>
    <x v="0"/>
    <x v="0"/>
    <x v="1"/>
    <x v="1821"/>
    <x v="1826"/>
    <x v="1824"/>
    <x v="1819"/>
    <x v="1830"/>
    <x v="1833"/>
    <n v="42484"/>
    <s v="Skincare"/>
    <s v="Perfumería"/>
    <x v="0"/>
  </r>
  <r>
    <x v="1842"/>
    <x v="32"/>
    <n v="4"/>
    <x v="92"/>
    <x v="1"/>
    <x v="1"/>
    <x v="1"/>
    <x v="0"/>
    <x v="1822"/>
    <x v="1827"/>
    <x v="1825"/>
    <x v="1820"/>
    <x v="1831"/>
    <x v="1834"/>
    <n v="60033.2"/>
    <s v="Cuerpo"/>
    <s v="Cabello"/>
    <x v="1"/>
  </r>
  <r>
    <x v="1843"/>
    <x v="14"/>
    <n v="4"/>
    <x v="7"/>
    <x v="1"/>
    <x v="0"/>
    <x v="0"/>
    <x v="1"/>
    <x v="1823"/>
    <x v="1828"/>
    <x v="1826"/>
    <x v="1821"/>
    <x v="1832"/>
    <x v="1835"/>
    <n v="54026.6"/>
    <s v="Cuerpo"/>
    <s v="Skincare"/>
    <x v="1"/>
  </r>
  <r>
    <x v="1844"/>
    <x v="29"/>
    <n v="4"/>
    <x v="7"/>
    <x v="0"/>
    <x v="1"/>
    <x v="1"/>
    <x v="0"/>
    <x v="1824"/>
    <x v="1829"/>
    <x v="1827"/>
    <x v="1822"/>
    <x v="1833"/>
    <x v="1836"/>
    <n v="54194.400000000001"/>
    <s v="Perfumería"/>
    <s v="Cabello"/>
    <x v="1"/>
  </r>
  <r>
    <x v="1845"/>
    <x v="23"/>
    <n v="4"/>
    <x v="19"/>
    <x v="2"/>
    <x v="0"/>
    <x v="0"/>
    <x v="1"/>
    <x v="1825"/>
    <x v="1830"/>
    <x v="1828"/>
    <x v="596"/>
    <x v="1834"/>
    <x v="1837"/>
    <n v="49949.4"/>
    <s v="Cuerpo"/>
    <s v="Cabello"/>
    <x v="0"/>
  </r>
  <r>
    <x v="1846"/>
    <x v="9"/>
    <n v="4"/>
    <x v="38"/>
    <x v="1"/>
    <x v="0"/>
    <x v="0"/>
    <x v="1"/>
    <x v="1826"/>
    <x v="1831"/>
    <x v="1829"/>
    <x v="1823"/>
    <x v="1835"/>
    <x v="1838"/>
    <n v="65399.8"/>
    <s v="Cuerpo"/>
    <s v="Cabello"/>
    <x v="1"/>
  </r>
  <r>
    <x v="1847"/>
    <x v="29"/>
    <n v="4"/>
    <x v="13"/>
    <x v="1"/>
    <x v="0"/>
    <x v="0"/>
    <x v="1"/>
    <x v="1827"/>
    <x v="1832"/>
    <x v="1830"/>
    <x v="1824"/>
    <x v="1836"/>
    <x v="1839"/>
    <n v="49197"/>
    <s v="Maquillaje"/>
    <s v="Cuerpo"/>
    <x v="0"/>
  </r>
  <r>
    <x v="1848"/>
    <x v="17"/>
    <n v="4"/>
    <x v="78"/>
    <x v="3"/>
    <x v="1"/>
    <x v="1"/>
    <x v="0"/>
    <x v="1828"/>
    <x v="1833"/>
    <x v="1831"/>
    <x v="1825"/>
    <x v="1837"/>
    <x v="1840"/>
    <n v="57663.4"/>
    <s v="Perfumería"/>
    <s v="Cuerpo"/>
    <x v="1"/>
  </r>
  <r>
    <x v="1849"/>
    <x v="36"/>
    <n v="4"/>
    <x v="78"/>
    <x v="1"/>
    <x v="0"/>
    <x v="0"/>
    <x v="1"/>
    <x v="1829"/>
    <x v="1834"/>
    <x v="1832"/>
    <x v="1826"/>
    <x v="1838"/>
    <x v="1841"/>
    <n v="30346"/>
    <s v="Cabello"/>
    <s v="Perfumería"/>
    <x v="0"/>
  </r>
  <r>
    <x v="1850"/>
    <x v="29"/>
    <n v="4"/>
    <x v="17"/>
    <x v="1"/>
    <x v="1"/>
    <x v="1"/>
    <x v="0"/>
    <x v="1830"/>
    <x v="1835"/>
    <x v="1833"/>
    <x v="1827"/>
    <x v="1839"/>
    <x v="1842"/>
    <n v="28033.200000000001"/>
    <s v="Cuerpo"/>
    <s v="Perfumería"/>
    <x v="0"/>
  </r>
  <r>
    <x v="1851"/>
    <x v="5"/>
    <n v="4"/>
    <x v="52"/>
    <x v="2"/>
    <x v="0"/>
    <x v="0"/>
    <x v="0"/>
    <x v="1831"/>
    <x v="1836"/>
    <x v="1834"/>
    <x v="1828"/>
    <x v="1840"/>
    <x v="1843"/>
    <n v="64584.4"/>
    <s v="Perfumería"/>
    <s v="Maquillaje"/>
    <x v="1"/>
  </r>
  <r>
    <x v="1852"/>
    <x v="45"/>
    <n v="4"/>
    <x v="18"/>
    <x v="3"/>
    <x v="1"/>
    <x v="1"/>
    <x v="1"/>
    <x v="1832"/>
    <x v="1837"/>
    <x v="1835"/>
    <x v="1829"/>
    <x v="1841"/>
    <x v="1844"/>
    <n v="39974.199999999997"/>
    <s v="Perfumería"/>
    <s v="Cuerpo"/>
    <x v="0"/>
  </r>
  <r>
    <x v="1853"/>
    <x v="9"/>
    <n v="4"/>
    <x v="62"/>
    <x v="1"/>
    <x v="0"/>
    <x v="0"/>
    <x v="0"/>
    <x v="1833"/>
    <x v="1838"/>
    <x v="1836"/>
    <x v="1830"/>
    <x v="1842"/>
    <x v="1845"/>
    <n v="18051"/>
    <s v="Perfumería"/>
    <s v="Cabello"/>
    <x v="0"/>
  </r>
  <r>
    <x v="1854"/>
    <x v="10"/>
    <n v="4"/>
    <x v="23"/>
    <x v="1"/>
    <x v="0"/>
    <x v="0"/>
    <x v="1"/>
    <x v="1834"/>
    <x v="1839"/>
    <x v="1837"/>
    <x v="1831"/>
    <x v="1843"/>
    <x v="1846"/>
    <n v="62412"/>
    <s v="Cabello"/>
    <s v="Cuerpo"/>
    <x v="1"/>
  </r>
  <r>
    <x v="1855"/>
    <x v="28"/>
    <n v="4"/>
    <x v="86"/>
    <x v="0"/>
    <x v="1"/>
    <x v="1"/>
    <x v="0"/>
    <x v="1835"/>
    <x v="1840"/>
    <x v="1838"/>
    <x v="1832"/>
    <x v="1844"/>
    <x v="1847"/>
    <n v="57635"/>
    <s v="Cuerpo"/>
    <s v="Perfumería"/>
    <x v="1"/>
  </r>
  <r>
    <x v="1856"/>
    <x v="12"/>
    <n v="4"/>
    <x v="18"/>
    <x v="0"/>
    <x v="0"/>
    <x v="0"/>
    <x v="0"/>
    <x v="1836"/>
    <x v="1841"/>
    <x v="1839"/>
    <x v="1833"/>
    <x v="1845"/>
    <x v="1848"/>
    <n v="36769.4"/>
    <s v="Cuerpo"/>
    <s v="Cabello"/>
    <x v="0"/>
  </r>
  <r>
    <x v="1857"/>
    <x v="17"/>
    <n v="4"/>
    <x v="14"/>
    <x v="2"/>
    <x v="1"/>
    <x v="1"/>
    <x v="0"/>
    <x v="1837"/>
    <x v="1842"/>
    <x v="1840"/>
    <x v="1834"/>
    <x v="1846"/>
    <x v="1849"/>
    <n v="19987.400000000001"/>
    <s v="Maquillaje"/>
    <s v="Cuerpo"/>
    <x v="0"/>
  </r>
  <r>
    <x v="1858"/>
    <x v="35"/>
    <n v="4"/>
    <x v="56"/>
    <x v="3"/>
    <x v="0"/>
    <x v="0"/>
    <x v="0"/>
    <x v="1838"/>
    <x v="1843"/>
    <x v="1841"/>
    <x v="1835"/>
    <x v="1847"/>
    <x v="1850"/>
    <n v="57436.4"/>
    <s v="Maquillaje"/>
    <s v="Cuerpo"/>
    <x v="1"/>
  </r>
  <r>
    <x v="1859"/>
    <x v="15"/>
    <n v="4"/>
    <x v="5"/>
    <x v="0"/>
    <x v="0"/>
    <x v="0"/>
    <x v="1"/>
    <x v="1839"/>
    <x v="1844"/>
    <x v="1842"/>
    <x v="1836"/>
    <x v="1848"/>
    <x v="1851"/>
    <n v="40735.4"/>
    <s v="Skincare"/>
    <s v="Perfumería"/>
    <x v="0"/>
  </r>
  <r>
    <x v="1860"/>
    <x v="26"/>
    <n v="4"/>
    <x v="19"/>
    <x v="3"/>
    <x v="1"/>
    <x v="1"/>
    <x v="1"/>
    <x v="1840"/>
    <x v="1845"/>
    <x v="1843"/>
    <x v="1837"/>
    <x v="1849"/>
    <x v="1852"/>
    <n v="47323.6"/>
    <s v="Maquillaje"/>
    <s v="Skincare"/>
    <x v="0"/>
  </r>
  <r>
    <x v="1861"/>
    <x v="28"/>
    <n v="4"/>
    <x v="85"/>
    <x v="2"/>
    <x v="1"/>
    <x v="1"/>
    <x v="0"/>
    <x v="1841"/>
    <x v="1846"/>
    <x v="1844"/>
    <x v="1838"/>
    <x v="1850"/>
    <x v="1853"/>
    <n v="48292.4"/>
    <s v="Maquillaje"/>
    <s v="Perfumería"/>
    <x v="0"/>
  </r>
  <r>
    <x v="1862"/>
    <x v="34"/>
    <n v="4"/>
    <x v="33"/>
    <x v="1"/>
    <x v="1"/>
    <x v="1"/>
    <x v="0"/>
    <x v="1842"/>
    <x v="1847"/>
    <x v="1845"/>
    <x v="1839"/>
    <x v="1851"/>
    <x v="1854"/>
    <n v="61691"/>
    <s v="Cuerpo"/>
    <s v="Cabello"/>
    <x v="1"/>
  </r>
  <r>
    <x v="1863"/>
    <x v="32"/>
    <n v="4"/>
    <x v="36"/>
    <x v="1"/>
    <x v="0"/>
    <x v="0"/>
    <x v="1"/>
    <x v="1843"/>
    <x v="1848"/>
    <x v="1846"/>
    <x v="1840"/>
    <x v="1852"/>
    <x v="1855"/>
    <n v="35111.199999999997"/>
    <s v="Maquillaje"/>
    <s v="Cabello"/>
    <x v="0"/>
  </r>
  <r>
    <x v="1864"/>
    <x v="19"/>
    <n v="4"/>
    <x v="91"/>
    <x v="2"/>
    <x v="0"/>
    <x v="0"/>
    <x v="1"/>
    <x v="1844"/>
    <x v="1849"/>
    <x v="1847"/>
    <x v="1841"/>
    <x v="1853"/>
    <x v="1856"/>
    <n v="47850.2"/>
    <s v="Perfumería"/>
    <s v="Cuerpo"/>
    <x v="0"/>
  </r>
  <r>
    <x v="1865"/>
    <x v="1"/>
    <n v="4"/>
    <x v="12"/>
    <x v="2"/>
    <x v="0"/>
    <x v="0"/>
    <x v="1"/>
    <x v="1845"/>
    <x v="1850"/>
    <x v="1848"/>
    <x v="1842"/>
    <x v="1854"/>
    <x v="1857"/>
    <n v="56126.400000000001"/>
    <s v="Cabello"/>
    <s v="Skincare"/>
    <x v="1"/>
  </r>
  <r>
    <x v="1866"/>
    <x v="31"/>
    <n v="4"/>
    <x v="35"/>
    <x v="3"/>
    <x v="1"/>
    <x v="1"/>
    <x v="1"/>
    <x v="1846"/>
    <x v="1851"/>
    <x v="1849"/>
    <x v="1843"/>
    <x v="1855"/>
    <x v="1858"/>
    <n v="39063.800000000003"/>
    <s v="Skincare"/>
    <s v="Perfumería"/>
    <x v="0"/>
  </r>
  <r>
    <x v="1867"/>
    <x v="8"/>
    <n v="4"/>
    <x v="77"/>
    <x v="3"/>
    <x v="0"/>
    <x v="0"/>
    <x v="0"/>
    <x v="1847"/>
    <x v="1852"/>
    <x v="1850"/>
    <x v="1844"/>
    <x v="1856"/>
    <x v="1859"/>
    <n v="44546"/>
    <s v="Maquillaje"/>
    <s v="Skincare"/>
    <x v="0"/>
  </r>
  <r>
    <x v="1868"/>
    <x v="46"/>
    <n v="4"/>
    <x v="92"/>
    <x v="3"/>
    <x v="1"/>
    <x v="1"/>
    <x v="0"/>
    <x v="1848"/>
    <x v="1853"/>
    <x v="1851"/>
    <x v="1845"/>
    <x v="146"/>
    <x v="1860"/>
    <n v="53604.4"/>
    <s v="Cuerpo"/>
    <s v="Skincare"/>
    <x v="1"/>
  </r>
  <r>
    <x v="1869"/>
    <x v="41"/>
    <n v="4"/>
    <x v="6"/>
    <x v="3"/>
    <x v="1"/>
    <x v="1"/>
    <x v="1"/>
    <x v="1849"/>
    <x v="1854"/>
    <x v="1852"/>
    <x v="1846"/>
    <x v="1857"/>
    <x v="1861"/>
    <n v="45814.6"/>
    <s v="Skincare"/>
    <s v="Cabello"/>
    <x v="0"/>
  </r>
  <r>
    <x v="1870"/>
    <x v="39"/>
    <n v="4"/>
    <x v="6"/>
    <x v="0"/>
    <x v="1"/>
    <x v="1"/>
    <x v="1"/>
    <x v="1850"/>
    <x v="1855"/>
    <x v="1853"/>
    <x v="1847"/>
    <x v="1858"/>
    <x v="1862"/>
    <n v="46645.2"/>
    <s v="Perfumería"/>
    <s v="Maquillaje"/>
    <x v="0"/>
  </r>
  <r>
    <x v="1871"/>
    <x v="46"/>
    <n v="4"/>
    <x v="23"/>
    <x v="2"/>
    <x v="0"/>
    <x v="0"/>
    <x v="1"/>
    <x v="1851"/>
    <x v="1856"/>
    <x v="1854"/>
    <x v="1848"/>
    <x v="1859"/>
    <x v="1863"/>
    <n v="59837.2"/>
    <s v="Skincare"/>
    <s v="Perfumería"/>
    <x v="1"/>
  </r>
  <r>
    <x v="1872"/>
    <x v="32"/>
    <n v="4"/>
    <x v="82"/>
    <x v="3"/>
    <x v="1"/>
    <x v="1"/>
    <x v="0"/>
    <x v="1852"/>
    <x v="1857"/>
    <x v="1855"/>
    <x v="1849"/>
    <x v="1860"/>
    <x v="1864"/>
    <n v="72007.600000000006"/>
    <s v="Maquillaje"/>
    <s v="Cabello"/>
    <x v="1"/>
  </r>
  <r>
    <x v="1873"/>
    <x v="17"/>
    <n v="4"/>
    <x v="38"/>
    <x v="1"/>
    <x v="1"/>
    <x v="1"/>
    <x v="0"/>
    <x v="1853"/>
    <x v="1858"/>
    <x v="1856"/>
    <x v="1850"/>
    <x v="1861"/>
    <x v="1865"/>
    <n v="39196"/>
    <s v="Maquillaje"/>
    <s v="Skincare"/>
    <x v="0"/>
  </r>
  <r>
    <x v="1874"/>
    <x v="22"/>
    <n v="4"/>
    <x v="31"/>
    <x v="1"/>
    <x v="1"/>
    <x v="1"/>
    <x v="1"/>
    <x v="1854"/>
    <x v="1859"/>
    <x v="1857"/>
    <x v="1851"/>
    <x v="1862"/>
    <x v="1866"/>
    <n v="48402"/>
    <s v="Cuerpo"/>
    <s v="Skincare"/>
    <x v="0"/>
  </r>
  <r>
    <x v="1875"/>
    <x v="24"/>
    <n v="4"/>
    <x v="66"/>
    <x v="0"/>
    <x v="1"/>
    <x v="1"/>
    <x v="1"/>
    <x v="1855"/>
    <x v="1860"/>
    <x v="1858"/>
    <x v="1852"/>
    <x v="1863"/>
    <x v="1867"/>
    <n v="37150.400000000001"/>
    <s v="Maquillaje"/>
    <s v="Cabello"/>
    <x v="0"/>
  </r>
  <r>
    <x v="1876"/>
    <x v="11"/>
    <n v="4"/>
    <x v="45"/>
    <x v="0"/>
    <x v="1"/>
    <x v="1"/>
    <x v="0"/>
    <x v="1856"/>
    <x v="1861"/>
    <x v="1859"/>
    <x v="1853"/>
    <x v="1864"/>
    <x v="1868"/>
    <n v="55109"/>
    <s v="Maquillaje"/>
    <s v="Cabello"/>
    <x v="1"/>
  </r>
  <r>
    <x v="1877"/>
    <x v="0"/>
    <n v="4"/>
    <x v="20"/>
    <x v="1"/>
    <x v="1"/>
    <x v="1"/>
    <x v="0"/>
    <x v="1857"/>
    <x v="1862"/>
    <x v="1860"/>
    <x v="1854"/>
    <x v="1865"/>
    <x v="1869"/>
    <n v="43845"/>
    <s v="Cabello"/>
    <s v="Cuerpo"/>
    <x v="0"/>
  </r>
  <r>
    <x v="1878"/>
    <x v="23"/>
    <n v="4"/>
    <x v="85"/>
    <x v="2"/>
    <x v="0"/>
    <x v="0"/>
    <x v="1"/>
    <x v="1858"/>
    <x v="1863"/>
    <x v="1861"/>
    <x v="1855"/>
    <x v="1866"/>
    <x v="1870"/>
    <n v="70399"/>
    <s v="Cabello"/>
    <s v="Perfumería"/>
    <x v="1"/>
  </r>
  <r>
    <x v="1879"/>
    <x v="39"/>
    <n v="4"/>
    <x v="78"/>
    <x v="0"/>
    <x v="1"/>
    <x v="1"/>
    <x v="1"/>
    <x v="1859"/>
    <x v="1864"/>
    <x v="1862"/>
    <x v="1856"/>
    <x v="1867"/>
    <x v="1871"/>
    <n v="64984"/>
    <s v="Cuerpo"/>
    <s v="Maquillaje"/>
    <x v="1"/>
  </r>
  <r>
    <x v="1880"/>
    <x v="2"/>
    <n v="4"/>
    <x v="19"/>
    <x v="2"/>
    <x v="0"/>
    <x v="0"/>
    <x v="0"/>
    <x v="1860"/>
    <x v="1865"/>
    <x v="1863"/>
    <x v="1857"/>
    <x v="1868"/>
    <x v="1872"/>
    <n v="30805.8"/>
    <s v="Cuerpo"/>
    <s v="Skincare"/>
    <x v="0"/>
  </r>
  <r>
    <x v="1881"/>
    <x v="5"/>
    <n v="4"/>
    <x v="86"/>
    <x v="1"/>
    <x v="1"/>
    <x v="1"/>
    <x v="1"/>
    <x v="1861"/>
    <x v="1866"/>
    <x v="1864"/>
    <x v="1858"/>
    <x v="1869"/>
    <x v="1873"/>
    <n v="45699.6"/>
    <s v="Cuerpo"/>
    <s v="Cabello"/>
    <x v="0"/>
  </r>
  <r>
    <x v="1882"/>
    <x v="25"/>
    <n v="4"/>
    <x v="22"/>
    <x v="1"/>
    <x v="1"/>
    <x v="1"/>
    <x v="1"/>
    <x v="1862"/>
    <x v="1867"/>
    <x v="1865"/>
    <x v="1859"/>
    <x v="1870"/>
    <x v="1874"/>
    <n v="46478.8"/>
    <s v="Cuerpo"/>
    <s v="Perfumería"/>
    <x v="0"/>
  </r>
  <r>
    <x v="1883"/>
    <x v="2"/>
    <n v="4"/>
    <x v="35"/>
    <x v="0"/>
    <x v="1"/>
    <x v="1"/>
    <x v="0"/>
    <x v="1863"/>
    <x v="1868"/>
    <x v="1866"/>
    <x v="1860"/>
    <x v="1871"/>
    <x v="1875"/>
    <n v="42967.199999999997"/>
    <s v="Cuerpo"/>
    <s v="Skincare"/>
    <x v="0"/>
  </r>
  <r>
    <x v="1884"/>
    <x v="24"/>
    <n v="4"/>
    <x v="74"/>
    <x v="1"/>
    <x v="0"/>
    <x v="0"/>
    <x v="0"/>
    <x v="705"/>
    <x v="1869"/>
    <x v="1867"/>
    <x v="1861"/>
    <x v="1872"/>
    <x v="1876"/>
    <n v="45611"/>
    <s v="Cuerpo"/>
    <s v="Maquillaje"/>
    <x v="0"/>
  </r>
  <r>
    <x v="1885"/>
    <x v="13"/>
    <n v="4"/>
    <x v="94"/>
    <x v="2"/>
    <x v="0"/>
    <x v="0"/>
    <x v="1"/>
    <x v="1864"/>
    <x v="1870"/>
    <x v="1868"/>
    <x v="11"/>
    <x v="1873"/>
    <x v="1877"/>
    <n v="63943.6"/>
    <s v="Cabello"/>
    <s v="Perfumería"/>
    <x v="1"/>
  </r>
  <r>
    <x v="1886"/>
    <x v="38"/>
    <n v="4"/>
    <x v="78"/>
    <x v="3"/>
    <x v="0"/>
    <x v="0"/>
    <x v="0"/>
    <x v="1865"/>
    <x v="1871"/>
    <x v="1869"/>
    <x v="1862"/>
    <x v="1874"/>
    <x v="1878"/>
    <n v="42351.8"/>
    <s v="Cabello"/>
    <s v="Perfumería"/>
    <x v="0"/>
  </r>
  <r>
    <x v="1887"/>
    <x v="9"/>
    <n v="4"/>
    <x v="9"/>
    <x v="1"/>
    <x v="0"/>
    <x v="0"/>
    <x v="0"/>
    <x v="1866"/>
    <x v="1872"/>
    <x v="1870"/>
    <x v="1863"/>
    <x v="1875"/>
    <x v="1879"/>
    <n v="28051.4"/>
    <s v="Maquillaje"/>
    <s v="Perfumería"/>
    <x v="0"/>
  </r>
  <r>
    <x v="1888"/>
    <x v="28"/>
    <n v="4"/>
    <x v="51"/>
    <x v="1"/>
    <x v="1"/>
    <x v="1"/>
    <x v="0"/>
    <x v="1867"/>
    <x v="1873"/>
    <x v="1871"/>
    <x v="1864"/>
    <x v="1876"/>
    <x v="1880"/>
    <n v="47678.8"/>
    <s v="Perfumería"/>
    <s v="Cabello"/>
    <x v="0"/>
  </r>
  <r>
    <x v="1889"/>
    <x v="31"/>
    <n v="4"/>
    <x v="51"/>
    <x v="1"/>
    <x v="0"/>
    <x v="0"/>
    <x v="0"/>
    <x v="1868"/>
    <x v="1874"/>
    <x v="1872"/>
    <x v="1865"/>
    <x v="1877"/>
    <x v="1881"/>
    <n v="32235"/>
    <s v="Perfumería"/>
    <s v="Cuerpo"/>
    <x v="0"/>
  </r>
  <r>
    <x v="1890"/>
    <x v="21"/>
    <n v="4"/>
    <x v="65"/>
    <x v="0"/>
    <x v="0"/>
    <x v="0"/>
    <x v="0"/>
    <x v="1869"/>
    <x v="1875"/>
    <x v="1873"/>
    <x v="1866"/>
    <x v="1878"/>
    <x v="1882"/>
    <n v="62001.2"/>
    <s v="Skincare"/>
    <s v="Cabello"/>
    <x v="1"/>
  </r>
  <r>
    <x v="1891"/>
    <x v="42"/>
    <n v="4"/>
    <x v="11"/>
    <x v="0"/>
    <x v="0"/>
    <x v="0"/>
    <x v="1"/>
    <x v="1870"/>
    <x v="1876"/>
    <x v="1874"/>
    <x v="1867"/>
    <x v="1879"/>
    <x v="1883"/>
    <n v="53874.400000000001"/>
    <s v="Perfumería"/>
    <s v="Skincare"/>
    <x v="1"/>
  </r>
  <r>
    <x v="1892"/>
    <x v="13"/>
    <n v="4"/>
    <x v="41"/>
    <x v="1"/>
    <x v="1"/>
    <x v="1"/>
    <x v="0"/>
    <x v="1871"/>
    <x v="1877"/>
    <x v="1875"/>
    <x v="1868"/>
    <x v="1880"/>
    <x v="1884"/>
    <n v="61099"/>
    <s v="Cuerpo"/>
    <s v="Maquillaje"/>
    <x v="1"/>
  </r>
  <r>
    <x v="1893"/>
    <x v="28"/>
    <n v="4"/>
    <x v="2"/>
    <x v="1"/>
    <x v="1"/>
    <x v="1"/>
    <x v="0"/>
    <x v="1872"/>
    <x v="1878"/>
    <x v="1876"/>
    <x v="1869"/>
    <x v="1881"/>
    <x v="1885"/>
    <n v="48609.599999999999"/>
    <s v="Cabello"/>
    <s v="Maquillaje"/>
    <x v="0"/>
  </r>
  <r>
    <x v="1894"/>
    <x v="20"/>
    <n v="4"/>
    <x v="11"/>
    <x v="2"/>
    <x v="0"/>
    <x v="0"/>
    <x v="0"/>
    <x v="1873"/>
    <x v="1879"/>
    <x v="1877"/>
    <x v="1870"/>
    <x v="1882"/>
    <x v="1886"/>
    <n v="64031"/>
    <s v="Maquillaje"/>
    <s v="Cuerpo"/>
    <x v="1"/>
  </r>
  <r>
    <x v="1895"/>
    <x v="30"/>
    <n v="4"/>
    <x v="69"/>
    <x v="1"/>
    <x v="1"/>
    <x v="1"/>
    <x v="1"/>
    <x v="1874"/>
    <x v="1880"/>
    <x v="1878"/>
    <x v="1871"/>
    <x v="1883"/>
    <x v="1887"/>
    <n v="64811.8"/>
    <s v="Perfumería"/>
    <s v="Cabello"/>
    <x v="1"/>
  </r>
  <r>
    <x v="1896"/>
    <x v="21"/>
    <n v="4"/>
    <x v="41"/>
    <x v="1"/>
    <x v="1"/>
    <x v="1"/>
    <x v="0"/>
    <x v="1875"/>
    <x v="1881"/>
    <x v="1879"/>
    <x v="1872"/>
    <x v="1884"/>
    <x v="1888"/>
    <n v="51314"/>
    <s v="Cabello"/>
    <s v="Maquillaje"/>
    <x v="1"/>
  </r>
  <r>
    <x v="1897"/>
    <x v="42"/>
    <n v="4"/>
    <x v="52"/>
    <x v="2"/>
    <x v="0"/>
    <x v="0"/>
    <x v="1"/>
    <x v="1876"/>
    <x v="1882"/>
    <x v="1880"/>
    <x v="1873"/>
    <x v="1885"/>
    <x v="1889"/>
    <n v="52884.2"/>
    <s v="Skincare"/>
    <s v="Perfumería"/>
    <x v="1"/>
  </r>
  <r>
    <x v="1898"/>
    <x v="10"/>
    <n v="4"/>
    <x v="74"/>
    <x v="0"/>
    <x v="0"/>
    <x v="0"/>
    <x v="1"/>
    <x v="1877"/>
    <x v="1883"/>
    <x v="1881"/>
    <x v="1874"/>
    <x v="1886"/>
    <x v="1890"/>
    <n v="18672.400000000001"/>
    <s v="Skincare"/>
    <s v="Cabello"/>
    <x v="0"/>
  </r>
  <r>
    <x v="1899"/>
    <x v="10"/>
    <n v="4"/>
    <x v="51"/>
    <x v="3"/>
    <x v="1"/>
    <x v="1"/>
    <x v="1"/>
    <x v="1878"/>
    <x v="1884"/>
    <x v="1882"/>
    <x v="1875"/>
    <x v="1887"/>
    <x v="1891"/>
    <n v="77862.600000000006"/>
    <s v="Cabello"/>
    <s v="Cuerpo"/>
    <x v="1"/>
  </r>
  <r>
    <x v="1900"/>
    <x v="24"/>
    <n v="4"/>
    <x v="43"/>
    <x v="2"/>
    <x v="0"/>
    <x v="0"/>
    <x v="1"/>
    <x v="1879"/>
    <x v="1885"/>
    <x v="1883"/>
    <x v="1876"/>
    <x v="1888"/>
    <x v="1892"/>
    <n v="43523.199999999997"/>
    <s v="Maquillaje"/>
    <s v="Skincare"/>
    <x v="0"/>
  </r>
  <r>
    <x v="1901"/>
    <x v="4"/>
    <n v="4"/>
    <x v="54"/>
    <x v="2"/>
    <x v="0"/>
    <x v="0"/>
    <x v="1"/>
    <x v="1880"/>
    <x v="1886"/>
    <x v="1884"/>
    <x v="1877"/>
    <x v="1889"/>
    <x v="1893"/>
    <n v="41451.599999999999"/>
    <s v="Perfumería"/>
    <s v="Skincare"/>
    <x v="0"/>
  </r>
  <r>
    <x v="1902"/>
    <x v="28"/>
    <n v="4"/>
    <x v="44"/>
    <x v="3"/>
    <x v="0"/>
    <x v="0"/>
    <x v="0"/>
    <x v="1881"/>
    <x v="1887"/>
    <x v="1885"/>
    <x v="1878"/>
    <x v="1890"/>
    <x v="1894"/>
    <n v="40365"/>
    <s v="Maquillaje"/>
    <s v="Cabello"/>
    <x v="0"/>
  </r>
  <r>
    <x v="1903"/>
    <x v="49"/>
    <n v="4"/>
    <x v="51"/>
    <x v="0"/>
    <x v="0"/>
    <x v="0"/>
    <x v="1"/>
    <x v="1882"/>
    <x v="1888"/>
    <x v="1886"/>
    <x v="1879"/>
    <x v="1891"/>
    <x v="1895"/>
    <n v="43105.2"/>
    <s v="Cabello"/>
    <s v="Perfumería"/>
    <x v="0"/>
  </r>
  <r>
    <x v="1904"/>
    <x v="34"/>
    <n v="4"/>
    <x v="90"/>
    <x v="1"/>
    <x v="1"/>
    <x v="1"/>
    <x v="0"/>
    <x v="1883"/>
    <x v="1889"/>
    <x v="1887"/>
    <x v="1880"/>
    <x v="1892"/>
    <x v="1896"/>
    <n v="31114.6"/>
    <s v="Maquillaje"/>
    <s v="Cabello"/>
    <x v="0"/>
  </r>
  <r>
    <x v="1905"/>
    <x v="24"/>
    <n v="4"/>
    <x v="85"/>
    <x v="3"/>
    <x v="1"/>
    <x v="1"/>
    <x v="1"/>
    <x v="1884"/>
    <x v="1890"/>
    <x v="1888"/>
    <x v="1881"/>
    <x v="1893"/>
    <x v="1897"/>
    <n v="70035"/>
    <s v="Maquillaje"/>
    <s v="Cuerpo"/>
    <x v="1"/>
  </r>
  <r>
    <x v="1906"/>
    <x v="28"/>
    <n v="4"/>
    <x v="45"/>
    <x v="2"/>
    <x v="1"/>
    <x v="1"/>
    <x v="1"/>
    <x v="1885"/>
    <x v="1891"/>
    <x v="1889"/>
    <x v="1882"/>
    <x v="1894"/>
    <x v="1898"/>
    <n v="32851.4"/>
    <s v="Maquillaje"/>
    <s v="Cabello"/>
    <x v="0"/>
  </r>
  <r>
    <x v="1907"/>
    <x v="11"/>
    <n v="4"/>
    <x v="21"/>
    <x v="3"/>
    <x v="1"/>
    <x v="1"/>
    <x v="1"/>
    <x v="1886"/>
    <x v="1892"/>
    <x v="1890"/>
    <x v="1883"/>
    <x v="1895"/>
    <x v="1899"/>
    <n v="61211"/>
    <s v="Perfumería"/>
    <s v="Maquillaje"/>
    <x v="1"/>
  </r>
  <r>
    <x v="1908"/>
    <x v="22"/>
    <n v="4"/>
    <x v="50"/>
    <x v="0"/>
    <x v="0"/>
    <x v="0"/>
    <x v="1"/>
    <x v="1887"/>
    <x v="1893"/>
    <x v="1891"/>
    <x v="1884"/>
    <x v="1896"/>
    <x v="1900"/>
    <n v="64098.6"/>
    <s v="Cuerpo"/>
    <s v="Maquillaje"/>
    <x v="1"/>
  </r>
  <r>
    <x v="1909"/>
    <x v="40"/>
    <n v="4"/>
    <x v="53"/>
    <x v="1"/>
    <x v="1"/>
    <x v="1"/>
    <x v="1"/>
    <x v="1888"/>
    <x v="1894"/>
    <x v="1892"/>
    <x v="1885"/>
    <x v="1897"/>
    <x v="1901"/>
    <n v="58410.400000000001"/>
    <s v="Cuerpo"/>
    <s v="Cabello"/>
    <x v="1"/>
  </r>
  <r>
    <x v="1910"/>
    <x v="30"/>
    <n v="4"/>
    <x v="56"/>
    <x v="1"/>
    <x v="0"/>
    <x v="0"/>
    <x v="1"/>
    <x v="1889"/>
    <x v="1895"/>
    <x v="1893"/>
    <x v="1886"/>
    <x v="1898"/>
    <x v="1902"/>
    <n v="41042.400000000001"/>
    <s v="Maquillaje"/>
    <s v="Cuerpo"/>
    <x v="0"/>
  </r>
  <r>
    <x v="1911"/>
    <x v="30"/>
    <n v="4"/>
    <x v="73"/>
    <x v="0"/>
    <x v="1"/>
    <x v="1"/>
    <x v="0"/>
    <x v="1890"/>
    <x v="1896"/>
    <x v="1894"/>
    <x v="1887"/>
    <x v="1899"/>
    <x v="1903"/>
    <n v="46107.6"/>
    <s v="Cuerpo"/>
    <s v="Cabello"/>
    <x v="0"/>
  </r>
  <r>
    <x v="1912"/>
    <x v="11"/>
    <n v="4"/>
    <x v="76"/>
    <x v="1"/>
    <x v="0"/>
    <x v="0"/>
    <x v="0"/>
    <x v="1891"/>
    <x v="1897"/>
    <x v="1895"/>
    <x v="1888"/>
    <x v="1900"/>
    <x v="1904"/>
    <n v="32294.799999999999"/>
    <s v="Perfumería"/>
    <s v="Cabello"/>
    <x v="0"/>
  </r>
  <r>
    <x v="1913"/>
    <x v="11"/>
    <n v="4"/>
    <x v="37"/>
    <x v="3"/>
    <x v="0"/>
    <x v="0"/>
    <x v="0"/>
    <x v="1892"/>
    <x v="1898"/>
    <x v="1896"/>
    <x v="1889"/>
    <x v="1901"/>
    <x v="1905"/>
    <n v="63132.2"/>
    <s v="Perfumería"/>
    <s v="Cabello"/>
    <x v="1"/>
  </r>
  <r>
    <x v="1914"/>
    <x v="50"/>
    <n v="4"/>
    <x v="42"/>
    <x v="3"/>
    <x v="0"/>
    <x v="0"/>
    <x v="1"/>
    <x v="1893"/>
    <x v="1899"/>
    <x v="1897"/>
    <x v="1890"/>
    <x v="1902"/>
    <x v="1906"/>
    <n v="55304.800000000003"/>
    <s v="Maquillaje"/>
    <s v="Cabello"/>
    <x v="1"/>
  </r>
  <r>
    <x v="1915"/>
    <x v="2"/>
    <n v="4"/>
    <x v="1"/>
    <x v="2"/>
    <x v="1"/>
    <x v="1"/>
    <x v="0"/>
    <x v="1894"/>
    <x v="1900"/>
    <x v="1898"/>
    <x v="1891"/>
    <x v="1903"/>
    <x v="1907"/>
    <n v="35807.199999999997"/>
    <s v="Cuerpo"/>
    <s v="Perfumería"/>
    <x v="0"/>
  </r>
  <r>
    <x v="1916"/>
    <x v="36"/>
    <n v="4"/>
    <x v="54"/>
    <x v="0"/>
    <x v="0"/>
    <x v="0"/>
    <x v="0"/>
    <x v="1895"/>
    <x v="1901"/>
    <x v="1899"/>
    <x v="1892"/>
    <x v="1904"/>
    <x v="1908"/>
    <n v="44055.6"/>
    <s v="Cuerpo"/>
    <s v="Maquillaje"/>
    <x v="0"/>
  </r>
  <r>
    <x v="1917"/>
    <x v="33"/>
    <n v="4"/>
    <x v="23"/>
    <x v="0"/>
    <x v="0"/>
    <x v="0"/>
    <x v="0"/>
    <x v="1896"/>
    <x v="1902"/>
    <x v="1900"/>
    <x v="1893"/>
    <x v="1905"/>
    <x v="1909"/>
    <n v="46261.2"/>
    <s v="Maquillaje"/>
    <s v="Perfumería"/>
    <x v="0"/>
  </r>
  <r>
    <x v="1918"/>
    <x v="39"/>
    <n v="4"/>
    <x v="16"/>
    <x v="2"/>
    <x v="0"/>
    <x v="0"/>
    <x v="0"/>
    <x v="1897"/>
    <x v="1903"/>
    <x v="1901"/>
    <x v="1894"/>
    <x v="1906"/>
    <x v="1910"/>
    <n v="30409"/>
    <s v="Cabello"/>
    <s v="Perfumería"/>
    <x v="0"/>
  </r>
  <r>
    <x v="1919"/>
    <x v="9"/>
    <n v="4"/>
    <x v="52"/>
    <x v="1"/>
    <x v="1"/>
    <x v="1"/>
    <x v="1"/>
    <x v="1898"/>
    <x v="1904"/>
    <x v="1902"/>
    <x v="1895"/>
    <x v="1907"/>
    <x v="1911"/>
    <n v="37818.6"/>
    <s v="Skincare"/>
    <s v="Cabello"/>
    <x v="0"/>
  </r>
  <r>
    <x v="1920"/>
    <x v="2"/>
    <n v="4"/>
    <x v="28"/>
    <x v="1"/>
    <x v="0"/>
    <x v="0"/>
    <x v="1"/>
    <x v="1899"/>
    <x v="1905"/>
    <x v="1903"/>
    <x v="1896"/>
    <x v="1908"/>
    <x v="1912"/>
    <n v="44488.800000000003"/>
    <s v="Skincare"/>
    <s v="Maquillaje"/>
    <x v="0"/>
  </r>
  <r>
    <x v="1921"/>
    <x v="6"/>
    <n v="4"/>
    <x v="31"/>
    <x v="1"/>
    <x v="0"/>
    <x v="0"/>
    <x v="0"/>
    <x v="1900"/>
    <x v="1906"/>
    <x v="1904"/>
    <x v="1897"/>
    <x v="1909"/>
    <x v="1913"/>
    <n v="54273.599999999999"/>
    <s v="Cuerpo"/>
    <s v="Cabello"/>
    <x v="1"/>
  </r>
  <r>
    <x v="1922"/>
    <x v="42"/>
    <n v="4"/>
    <x v="51"/>
    <x v="1"/>
    <x v="0"/>
    <x v="0"/>
    <x v="1"/>
    <x v="1901"/>
    <x v="1907"/>
    <x v="1905"/>
    <x v="1898"/>
    <x v="1910"/>
    <x v="1914"/>
    <n v="27290.400000000001"/>
    <s v="Cabello"/>
    <s v="Skincare"/>
    <x v="0"/>
  </r>
  <r>
    <x v="1923"/>
    <x v="45"/>
    <n v="4"/>
    <x v="72"/>
    <x v="1"/>
    <x v="0"/>
    <x v="0"/>
    <x v="0"/>
    <x v="1902"/>
    <x v="1908"/>
    <x v="1906"/>
    <x v="1899"/>
    <x v="1911"/>
    <x v="1915"/>
    <n v="26988.799999999999"/>
    <s v="Maquillaje"/>
    <s v="Perfumería"/>
    <x v="0"/>
  </r>
  <r>
    <x v="1924"/>
    <x v="9"/>
    <n v="4"/>
    <x v="59"/>
    <x v="2"/>
    <x v="1"/>
    <x v="1"/>
    <x v="1"/>
    <x v="1903"/>
    <x v="1909"/>
    <x v="1907"/>
    <x v="1900"/>
    <x v="1912"/>
    <x v="1916"/>
    <n v="46540.6"/>
    <s v="Cuerpo"/>
    <s v="Maquillaje"/>
    <x v="0"/>
  </r>
  <r>
    <x v="1925"/>
    <x v="37"/>
    <n v="4"/>
    <x v="17"/>
    <x v="0"/>
    <x v="0"/>
    <x v="0"/>
    <x v="1"/>
    <x v="1904"/>
    <x v="1910"/>
    <x v="1908"/>
    <x v="1901"/>
    <x v="1913"/>
    <x v="1917"/>
    <n v="45845.8"/>
    <s v="Skincare"/>
    <s v="Maquillaje"/>
    <x v="0"/>
  </r>
  <r>
    <x v="1926"/>
    <x v="44"/>
    <n v="4"/>
    <x v="75"/>
    <x v="1"/>
    <x v="0"/>
    <x v="0"/>
    <x v="1"/>
    <x v="1905"/>
    <x v="1911"/>
    <x v="1909"/>
    <x v="1902"/>
    <x v="1914"/>
    <x v="1918"/>
    <n v="58841"/>
    <s v="Perfumería"/>
    <s v="Cabello"/>
    <x v="1"/>
  </r>
  <r>
    <x v="1927"/>
    <x v="17"/>
    <n v="4"/>
    <x v="9"/>
    <x v="3"/>
    <x v="1"/>
    <x v="1"/>
    <x v="1"/>
    <x v="1906"/>
    <x v="1912"/>
    <x v="1910"/>
    <x v="1903"/>
    <x v="1915"/>
    <x v="1919"/>
    <n v="37259.199999999997"/>
    <s v="Perfumería"/>
    <s v="Skincare"/>
    <x v="0"/>
  </r>
  <r>
    <x v="1928"/>
    <x v="12"/>
    <n v="4"/>
    <x v="14"/>
    <x v="2"/>
    <x v="1"/>
    <x v="1"/>
    <x v="1"/>
    <x v="1907"/>
    <x v="1913"/>
    <x v="1911"/>
    <x v="1904"/>
    <x v="1916"/>
    <x v="1920"/>
    <n v="72472"/>
    <s v="Perfumería"/>
    <s v="Cuerpo"/>
    <x v="1"/>
  </r>
  <r>
    <x v="1929"/>
    <x v="23"/>
    <n v="4"/>
    <x v="17"/>
    <x v="1"/>
    <x v="0"/>
    <x v="0"/>
    <x v="0"/>
    <x v="1908"/>
    <x v="1914"/>
    <x v="1912"/>
    <x v="1905"/>
    <x v="1917"/>
    <x v="1921"/>
    <n v="63186"/>
    <s v="Skincare"/>
    <s v="Maquillaje"/>
    <x v="1"/>
  </r>
  <r>
    <x v="1930"/>
    <x v="17"/>
    <n v="4"/>
    <x v="33"/>
    <x v="1"/>
    <x v="1"/>
    <x v="1"/>
    <x v="0"/>
    <x v="1909"/>
    <x v="1915"/>
    <x v="1913"/>
    <x v="1906"/>
    <x v="1918"/>
    <x v="1922"/>
    <n v="56138"/>
    <s v="Maquillaje"/>
    <s v="Cabello"/>
    <x v="1"/>
  </r>
  <r>
    <x v="1931"/>
    <x v="5"/>
    <n v="4"/>
    <x v="20"/>
    <x v="1"/>
    <x v="0"/>
    <x v="0"/>
    <x v="1"/>
    <x v="1910"/>
    <x v="1916"/>
    <x v="1914"/>
    <x v="1907"/>
    <x v="1919"/>
    <x v="1923"/>
    <n v="63905.2"/>
    <s v="Cabello"/>
    <s v="Maquillaje"/>
    <x v="1"/>
  </r>
  <r>
    <x v="1932"/>
    <x v="18"/>
    <n v="4"/>
    <x v="34"/>
    <x v="1"/>
    <x v="0"/>
    <x v="0"/>
    <x v="0"/>
    <x v="1911"/>
    <x v="1917"/>
    <x v="1915"/>
    <x v="1908"/>
    <x v="1920"/>
    <x v="1924"/>
    <n v="59156"/>
    <s v="Maquillaje"/>
    <s v="Skincare"/>
    <x v="1"/>
  </r>
  <r>
    <x v="1933"/>
    <x v="23"/>
    <n v="4"/>
    <x v="58"/>
    <x v="3"/>
    <x v="1"/>
    <x v="1"/>
    <x v="1"/>
    <x v="1912"/>
    <x v="1918"/>
    <x v="1916"/>
    <x v="1909"/>
    <x v="1921"/>
    <x v="1925"/>
    <n v="63443.4"/>
    <s v="Skincare"/>
    <s v="Cuerpo"/>
    <x v="1"/>
  </r>
  <r>
    <x v="1934"/>
    <x v="43"/>
    <n v="4"/>
    <x v="48"/>
    <x v="0"/>
    <x v="0"/>
    <x v="0"/>
    <x v="1"/>
    <x v="1913"/>
    <x v="1919"/>
    <x v="1917"/>
    <x v="1910"/>
    <x v="1922"/>
    <x v="1926"/>
    <n v="49709.599999999999"/>
    <s v="Perfumería"/>
    <s v="Cuerpo"/>
    <x v="0"/>
  </r>
  <r>
    <x v="1935"/>
    <x v="8"/>
    <n v="4"/>
    <x v="62"/>
    <x v="1"/>
    <x v="1"/>
    <x v="1"/>
    <x v="0"/>
    <x v="1914"/>
    <x v="1920"/>
    <x v="1428"/>
    <x v="1911"/>
    <x v="1923"/>
    <x v="1927"/>
    <n v="48124.2"/>
    <s v="Skincare"/>
    <s v="Cabello"/>
    <x v="0"/>
  </r>
  <r>
    <x v="1936"/>
    <x v="26"/>
    <n v="4"/>
    <x v="21"/>
    <x v="2"/>
    <x v="1"/>
    <x v="1"/>
    <x v="1"/>
    <x v="1915"/>
    <x v="1921"/>
    <x v="1918"/>
    <x v="362"/>
    <x v="1924"/>
    <x v="1928"/>
    <n v="56558.2"/>
    <s v="Skincare"/>
    <s v="Maquillaje"/>
    <x v="1"/>
  </r>
  <r>
    <x v="1937"/>
    <x v="21"/>
    <n v="4"/>
    <x v="5"/>
    <x v="1"/>
    <x v="1"/>
    <x v="1"/>
    <x v="1"/>
    <x v="1916"/>
    <x v="1922"/>
    <x v="1919"/>
    <x v="1912"/>
    <x v="1925"/>
    <x v="1929"/>
    <n v="29696.2"/>
    <s v="Perfumería"/>
    <s v="Cuerpo"/>
    <x v="0"/>
  </r>
  <r>
    <x v="1938"/>
    <x v="29"/>
    <n v="4"/>
    <x v="55"/>
    <x v="0"/>
    <x v="1"/>
    <x v="1"/>
    <x v="0"/>
    <x v="1917"/>
    <x v="1923"/>
    <x v="1920"/>
    <x v="1913"/>
    <x v="1926"/>
    <x v="1930"/>
    <n v="35232.800000000003"/>
    <s v="Cuerpo"/>
    <s v="Maquillaje"/>
    <x v="0"/>
  </r>
  <r>
    <x v="1939"/>
    <x v="9"/>
    <n v="4"/>
    <x v="83"/>
    <x v="2"/>
    <x v="0"/>
    <x v="0"/>
    <x v="0"/>
    <x v="1918"/>
    <x v="1924"/>
    <x v="1921"/>
    <x v="1914"/>
    <x v="1927"/>
    <x v="1931"/>
    <n v="47117.599999999999"/>
    <s v="Maquillaje"/>
    <s v="Perfumería"/>
    <x v="0"/>
  </r>
  <r>
    <x v="1940"/>
    <x v="37"/>
    <n v="4"/>
    <x v="85"/>
    <x v="1"/>
    <x v="1"/>
    <x v="1"/>
    <x v="1"/>
    <x v="1919"/>
    <x v="1925"/>
    <x v="1922"/>
    <x v="1915"/>
    <x v="1928"/>
    <x v="1932"/>
    <n v="41161.599999999999"/>
    <s v="Cabello"/>
    <s v="Perfumería"/>
    <x v="0"/>
  </r>
  <r>
    <x v="1941"/>
    <x v="40"/>
    <n v="4"/>
    <x v="7"/>
    <x v="3"/>
    <x v="1"/>
    <x v="1"/>
    <x v="1"/>
    <x v="1920"/>
    <x v="1926"/>
    <x v="1923"/>
    <x v="1916"/>
    <x v="1929"/>
    <x v="1933"/>
    <n v="40463.800000000003"/>
    <s v="Perfumería"/>
    <s v="Cabello"/>
    <x v="0"/>
  </r>
  <r>
    <x v="1942"/>
    <x v="9"/>
    <n v="4"/>
    <x v="48"/>
    <x v="1"/>
    <x v="1"/>
    <x v="1"/>
    <x v="0"/>
    <x v="1921"/>
    <x v="1927"/>
    <x v="1924"/>
    <x v="1917"/>
    <x v="1930"/>
    <x v="1934"/>
    <n v="58122"/>
    <s v="Skincare"/>
    <s v="Perfumería"/>
    <x v="1"/>
  </r>
  <r>
    <x v="1943"/>
    <x v="29"/>
    <n v="4"/>
    <x v="10"/>
    <x v="1"/>
    <x v="1"/>
    <x v="1"/>
    <x v="0"/>
    <x v="1922"/>
    <x v="1928"/>
    <x v="1925"/>
    <x v="1918"/>
    <x v="1927"/>
    <x v="1935"/>
    <n v="28379"/>
    <s v="Maquillaje"/>
    <s v="Cabello"/>
    <x v="0"/>
  </r>
  <r>
    <x v="1944"/>
    <x v="35"/>
    <n v="4"/>
    <x v="34"/>
    <x v="2"/>
    <x v="0"/>
    <x v="0"/>
    <x v="1"/>
    <x v="1923"/>
    <x v="1929"/>
    <x v="1926"/>
    <x v="1919"/>
    <x v="1931"/>
    <x v="1936"/>
    <n v="46032.800000000003"/>
    <s v="Cabello"/>
    <s v="Cuerpo"/>
    <x v="0"/>
  </r>
  <r>
    <x v="1945"/>
    <x v="3"/>
    <n v="4"/>
    <x v="14"/>
    <x v="0"/>
    <x v="1"/>
    <x v="1"/>
    <x v="1"/>
    <x v="1924"/>
    <x v="1930"/>
    <x v="1927"/>
    <x v="1920"/>
    <x v="1932"/>
    <x v="1937"/>
    <n v="36704"/>
    <s v="Perfumería"/>
    <s v="Cuerpo"/>
    <x v="0"/>
  </r>
  <r>
    <x v="1946"/>
    <x v="33"/>
    <n v="4"/>
    <x v="2"/>
    <x v="3"/>
    <x v="1"/>
    <x v="1"/>
    <x v="0"/>
    <x v="1925"/>
    <x v="1931"/>
    <x v="1928"/>
    <x v="1921"/>
    <x v="1933"/>
    <x v="1938"/>
    <n v="59969.2"/>
    <s v="Skincare"/>
    <s v="Perfumería"/>
    <x v="1"/>
  </r>
  <r>
    <x v="1947"/>
    <x v="10"/>
    <n v="4"/>
    <x v="55"/>
    <x v="2"/>
    <x v="0"/>
    <x v="0"/>
    <x v="1"/>
    <x v="1926"/>
    <x v="1932"/>
    <x v="1929"/>
    <x v="1922"/>
    <x v="1934"/>
    <x v="1939"/>
    <n v="60956.4"/>
    <s v="Maquillaje"/>
    <s v="Cabello"/>
    <x v="1"/>
  </r>
  <r>
    <x v="1948"/>
    <x v="16"/>
    <n v="4"/>
    <x v="85"/>
    <x v="1"/>
    <x v="0"/>
    <x v="0"/>
    <x v="0"/>
    <x v="1927"/>
    <x v="1933"/>
    <x v="1930"/>
    <x v="1923"/>
    <x v="1935"/>
    <x v="1940"/>
    <n v="59161.4"/>
    <s v="Cabello"/>
    <s v="Skincare"/>
    <x v="1"/>
  </r>
  <r>
    <x v="1949"/>
    <x v="28"/>
    <n v="4"/>
    <x v="50"/>
    <x v="2"/>
    <x v="1"/>
    <x v="1"/>
    <x v="1"/>
    <x v="1928"/>
    <x v="1934"/>
    <x v="1931"/>
    <x v="1924"/>
    <x v="1936"/>
    <x v="1941"/>
    <n v="39067.800000000003"/>
    <s v="Perfumería"/>
    <s v="Cuerpo"/>
    <x v="0"/>
  </r>
  <r>
    <x v="1950"/>
    <x v="40"/>
    <n v="4"/>
    <x v="69"/>
    <x v="2"/>
    <x v="0"/>
    <x v="0"/>
    <x v="1"/>
    <x v="1929"/>
    <x v="1935"/>
    <x v="1932"/>
    <x v="1925"/>
    <x v="1937"/>
    <x v="1942"/>
    <n v="46638"/>
    <s v="Skincare"/>
    <s v="Cuerpo"/>
    <x v="0"/>
  </r>
  <r>
    <x v="1951"/>
    <x v="3"/>
    <n v="4"/>
    <x v="13"/>
    <x v="1"/>
    <x v="0"/>
    <x v="0"/>
    <x v="1"/>
    <x v="1930"/>
    <x v="1936"/>
    <x v="1933"/>
    <x v="1926"/>
    <x v="1938"/>
    <x v="1943"/>
    <n v="30518.6"/>
    <s v="Perfumería"/>
    <s v="Cuerpo"/>
    <x v="0"/>
  </r>
  <r>
    <x v="1952"/>
    <x v="5"/>
    <n v="4"/>
    <x v="11"/>
    <x v="0"/>
    <x v="0"/>
    <x v="0"/>
    <x v="1"/>
    <x v="1931"/>
    <x v="1937"/>
    <x v="1934"/>
    <x v="1927"/>
    <x v="1939"/>
    <x v="1944"/>
    <n v="34050.6"/>
    <s v="Cuerpo"/>
    <s v="Skincare"/>
    <x v="0"/>
  </r>
  <r>
    <x v="1953"/>
    <x v="31"/>
    <n v="4"/>
    <x v="35"/>
    <x v="2"/>
    <x v="1"/>
    <x v="1"/>
    <x v="0"/>
    <x v="1932"/>
    <x v="1938"/>
    <x v="1935"/>
    <x v="1928"/>
    <x v="1940"/>
    <x v="1945"/>
    <n v="45978"/>
    <s v="Cabello"/>
    <s v="Cuerpo"/>
    <x v="0"/>
  </r>
  <r>
    <x v="1954"/>
    <x v="9"/>
    <n v="4"/>
    <x v="1"/>
    <x v="0"/>
    <x v="1"/>
    <x v="1"/>
    <x v="0"/>
    <x v="1933"/>
    <x v="1847"/>
    <x v="1936"/>
    <x v="1929"/>
    <x v="1941"/>
    <x v="1946"/>
    <n v="39404.800000000003"/>
    <s v="Maquillaje"/>
    <s v="Cuerpo"/>
    <x v="0"/>
  </r>
  <r>
    <x v="1955"/>
    <x v="43"/>
    <n v="4"/>
    <x v="77"/>
    <x v="1"/>
    <x v="0"/>
    <x v="0"/>
    <x v="1"/>
    <x v="1934"/>
    <x v="1939"/>
    <x v="1937"/>
    <x v="1930"/>
    <x v="1942"/>
    <x v="1947"/>
    <n v="30509.4"/>
    <s v="Cabello"/>
    <s v="Maquillaje"/>
    <x v="0"/>
  </r>
  <r>
    <x v="1956"/>
    <x v="9"/>
    <n v="4"/>
    <x v="61"/>
    <x v="1"/>
    <x v="0"/>
    <x v="0"/>
    <x v="0"/>
    <x v="1935"/>
    <x v="1940"/>
    <x v="1938"/>
    <x v="1931"/>
    <x v="1943"/>
    <x v="1948"/>
    <n v="74724.600000000006"/>
    <s v="Maquillaje"/>
    <s v="Cabello"/>
    <x v="1"/>
  </r>
  <r>
    <x v="1957"/>
    <x v="4"/>
    <n v="4"/>
    <x v="51"/>
    <x v="2"/>
    <x v="0"/>
    <x v="0"/>
    <x v="0"/>
    <x v="1936"/>
    <x v="1941"/>
    <x v="1939"/>
    <x v="1932"/>
    <x v="1944"/>
    <x v="1949"/>
    <n v="43622.8"/>
    <s v="Cuerpo"/>
    <s v="Maquillaje"/>
    <x v="0"/>
  </r>
  <r>
    <x v="1958"/>
    <x v="12"/>
    <n v="4"/>
    <x v="66"/>
    <x v="2"/>
    <x v="1"/>
    <x v="1"/>
    <x v="1"/>
    <x v="1937"/>
    <x v="1942"/>
    <x v="1940"/>
    <x v="1933"/>
    <x v="1613"/>
    <x v="1950"/>
    <n v="37186"/>
    <s v="Maquillaje"/>
    <s v="Skincare"/>
    <x v="0"/>
  </r>
  <r>
    <x v="1959"/>
    <x v="6"/>
    <n v="4"/>
    <x v="3"/>
    <x v="1"/>
    <x v="1"/>
    <x v="1"/>
    <x v="1"/>
    <x v="1938"/>
    <x v="1943"/>
    <x v="1941"/>
    <x v="1934"/>
    <x v="1945"/>
    <x v="1951"/>
    <n v="55746.8"/>
    <s v="Skincare"/>
    <s v="Cuerpo"/>
    <x v="1"/>
  </r>
  <r>
    <x v="1960"/>
    <x v="34"/>
    <n v="4"/>
    <x v="14"/>
    <x v="2"/>
    <x v="0"/>
    <x v="0"/>
    <x v="0"/>
    <x v="1939"/>
    <x v="1944"/>
    <x v="1942"/>
    <x v="1935"/>
    <x v="1946"/>
    <x v="1952"/>
    <n v="40433.599999999999"/>
    <s v="Maquillaje"/>
    <s v="Cabello"/>
    <x v="0"/>
  </r>
  <r>
    <x v="1961"/>
    <x v="13"/>
    <n v="4"/>
    <x v="30"/>
    <x v="1"/>
    <x v="1"/>
    <x v="1"/>
    <x v="0"/>
    <x v="1940"/>
    <x v="1945"/>
    <x v="1943"/>
    <x v="1936"/>
    <x v="1947"/>
    <x v="1953"/>
    <n v="41404.800000000003"/>
    <s v="Cuerpo"/>
    <s v="Skincare"/>
    <x v="0"/>
  </r>
  <r>
    <x v="1962"/>
    <x v="10"/>
    <n v="4"/>
    <x v="80"/>
    <x v="1"/>
    <x v="0"/>
    <x v="0"/>
    <x v="0"/>
    <x v="1941"/>
    <x v="1946"/>
    <x v="1944"/>
    <x v="1937"/>
    <x v="1948"/>
    <x v="1954"/>
    <n v="64202.2"/>
    <s v="Cabello"/>
    <s v="Skincare"/>
    <x v="1"/>
  </r>
  <r>
    <x v="1963"/>
    <x v="39"/>
    <n v="4"/>
    <x v="18"/>
    <x v="1"/>
    <x v="0"/>
    <x v="0"/>
    <x v="0"/>
    <x v="1942"/>
    <x v="1947"/>
    <x v="1945"/>
    <x v="1938"/>
    <x v="1949"/>
    <x v="1955"/>
    <n v="62314"/>
    <s v="Cuerpo"/>
    <s v="Maquillaje"/>
    <x v="1"/>
  </r>
  <r>
    <x v="1964"/>
    <x v="48"/>
    <n v="4"/>
    <x v="94"/>
    <x v="1"/>
    <x v="1"/>
    <x v="1"/>
    <x v="0"/>
    <x v="1943"/>
    <x v="1948"/>
    <x v="1946"/>
    <x v="1792"/>
    <x v="1950"/>
    <x v="1956"/>
    <n v="47696.800000000003"/>
    <s v="Skincare"/>
    <s v="Perfumería"/>
    <x v="0"/>
  </r>
  <r>
    <x v="1965"/>
    <x v="28"/>
    <n v="4"/>
    <x v="36"/>
    <x v="0"/>
    <x v="0"/>
    <x v="0"/>
    <x v="0"/>
    <x v="1944"/>
    <x v="1949"/>
    <x v="1947"/>
    <x v="1939"/>
    <x v="1951"/>
    <x v="1957"/>
    <n v="71745"/>
    <s v="Perfumería"/>
    <s v="Skincare"/>
    <x v="1"/>
  </r>
  <r>
    <x v="1966"/>
    <x v="23"/>
    <n v="4"/>
    <x v="49"/>
    <x v="2"/>
    <x v="1"/>
    <x v="1"/>
    <x v="1"/>
    <x v="1945"/>
    <x v="1950"/>
    <x v="1948"/>
    <x v="1940"/>
    <x v="1952"/>
    <x v="1958"/>
    <n v="59315"/>
    <s v="Cabello"/>
    <s v="Skincare"/>
    <x v="1"/>
  </r>
  <r>
    <x v="1967"/>
    <x v="46"/>
    <n v="4"/>
    <x v="86"/>
    <x v="1"/>
    <x v="1"/>
    <x v="1"/>
    <x v="0"/>
    <x v="1946"/>
    <x v="1951"/>
    <x v="1949"/>
    <x v="1941"/>
    <x v="1953"/>
    <x v="1959"/>
    <n v="68579.199999999997"/>
    <s v="Perfumería"/>
    <s v="Cuerpo"/>
    <x v="1"/>
  </r>
  <r>
    <x v="1968"/>
    <x v="20"/>
    <n v="4"/>
    <x v="54"/>
    <x v="2"/>
    <x v="0"/>
    <x v="0"/>
    <x v="1"/>
    <x v="1947"/>
    <x v="1952"/>
    <x v="1202"/>
    <x v="1942"/>
    <x v="1954"/>
    <x v="1960"/>
    <n v="35921.599999999999"/>
    <s v="Maquillaje"/>
    <s v="Cuerpo"/>
    <x v="0"/>
  </r>
  <r>
    <x v="1969"/>
    <x v="43"/>
    <n v="4"/>
    <x v="70"/>
    <x v="2"/>
    <x v="0"/>
    <x v="0"/>
    <x v="0"/>
    <x v="1948"/>
    <x v="1953"/>
    <x v="1950"/>
    <x v="1943"/>
    <x v="1078"/>
    <x v="373"/>
    <n v="52192.800000000003"/>
    <s v="Skincare"/>
    <s v="Cuerpo"/>
    <x v="1"/>
  </r>
  <r>
    <x v="1970"/>
    <x v="24"/>
    <n v="4"/>
    <x v="20"/>
    <x v="2"/>
    <x v="1"/>
    <x v="1"/>
    <x v="1"/>
    <x v="1949"/>
    <x v="1954"/>
    <x v="1951"/>
    <x v="1944"/>
    <x v="1955"/>
    <x v="1961"/>
    <n v="43256.6"/>
    <s v="Perfumería"/>
    <s v="Cuerpo"/>
    <x v="0"/>
  </r>
  <r>
    <x v="1971"/>
    <x v="2"/>
    <n v="4"/>
    <x v="75"/>
    <x v="0"/>
    <x v="0"/>
    <x v="0"/>
    <x v="0"/>
    <x v="1950"/>
    <x v="1955"/>
    <x v="1952"/>
    <x v="1945"/>
    <x v="1956"/>
    <x v="1962"/>
    <n v="51282.2"/>
    <s v="Perfumería"/>
    <s v="Maquillaje"/>
    <x v="1"/>
  </r>
  <r>
    <x v="1972"/>
    <x v="20"/>
    <n v="4"/>
    <x v="52"/>
    <x v="1"/>
    <x v="0"/>
    <x v="0"/>
    <x v="0"/>
    <x v="1951"/>
    <x v="1956"/>
    <x v="1953"/>
    <x v="1946"/>
    <x v="1957"/>
    <x v="1963"/>
    <n v="51926.8"/>
    <s v="Cabello"/>
    <s v="Maquillaje"/>
    <x v="1"/>
  </r>
  <r>
    <x v="1973"/>
    <x v="13"/>
    <n v="4"/>
    <x v="77"/>
    <x v="2"/>
    <x v="0"/>
    <x v="0"/>
    <x v="0"/>
    <x v="1952"/>
    <x v="1957"/>
    <x v="1954"/>
    <x v="1947"/>
    <x v="1958"/>
    <x v="1964"/>
    <n v="72815.600000000006"/>
    <s v="Skincare"/>
    <s v="Perfumería"/>
    <x v="1"/>
  </r>
  <r>
    <x v="1974"/>
    <x v="36"/>
    <n v="4"/>
    <x v="41"/>
    <x v="2"/>
    <x v="1"/>
    <x v="1"/>
    <x v="0"/>
    <x v="1953"/>
    <x v="1958"/>
    <x v="1955"/>
    <x v="1948"/>
    <x v="1959"/>
    <x v="1965"/>
    <n v="55654"/>
    <s v="Maquillaje"/>
    <s v="Cuerpo"/>
    <x v="1"/>
  </r>
  <r>
    <x v="1975"/>
    <x v="22"/>
    <n v="4"/>
    <x v="88"/>
    <x v="2"/>
    <x v="1"/>
    <x v="1"/>
    <x v="0"/>
    <x v="1954"/>
    <x v="1959"/>
    <x v="1956"/>
    <x v="1949"/>
    <x v="1960"/>
    <x v="1966"/>
    <n v="44694.2"/>
    <s v="Cuerpo"/>
    <s v="Maquillaje"/>
    <x v="0"/>
  </r>
  <r>
    <x v="1976"/>
    <x v="4"/>
    <n v="4"/>
    <x v="68"/>
    <x v="0"/>
    <x v="0"/>
    <x v="0"/>
    <x v="1"/>
    <x v="1955"/>
    <x v="1960"/>
    <x v="1957"/>
    <x v="1950"/>
    <x v="1961"/>
    <x v="1967"/>
    <n v="42027.8"/>
    <s v="Perfumería"/>
    <s v="Cuerpo"/>
    <x v="0"/>
  </r>
  <r>
    <x v="1977"/>
    <x v="9"/>
    <n v="4"/>
    <x v="30"/>
    <x v="2"/>
    <x v="1"/>
    <x v="1"/>
    <x v="1"/>
    <x v="1956"/>
    <x v="1961"/>
    <x v="1958"/>
    <x v="1951"/>
    <x v="1962"/>
    <x v="1968"/>
    <n v="65824.600000000006"/>
    <s v="Skincare"/>
    <s v="Maquillaje"/>
    <x v="1"/>
  </r>
  <r>
    <x v="1978"/>
    <x v="28"/>
    <n v="4"/>
    <x v="84"/>
    <x v="1"/>
    <x v="1"/>
    <x v="1"/>
    <x v="0"/>
    <x v="1957"/>
    <x v="1962"/>
    <x v="1959"/>
    <x v="1952"/>
    <x v="1963"/>
    <x v="1969"/>
    <n v="64744.6"/>
    <s v="Skincare"/>
    <s v="Cuerpo"/>
    <x v="1"/>
  </r>
  <r>
    <x v="1979"/>
    <x v="10"/>
    <n v="4"/>
    <x v="51"/>
    <x v="1"/>
    <x v="0"/>
    <x v="0"/>
    <x v="1"/>
    <x v="1958"/>
    <x v="1963"/>
    <x v="1960"/>
    <x v="1953"/>
    <x v="1964"/>
    <x v="1970"/>
    <n v="40307.599999999999"/>
    <s v="Perfumería"/>
    <s v="Skincare"/>
    <x v="0"/>
  </r>
  <r>
    <x v="1980"/>
    <x v="17"/>
    <n v="4"/>
    <x v="39"/>
    <x v="3"/>
    <x v="0"/>
    <x v="0"/>
    <x v="1"/>
    <x v="1959"/>
    <x v="1964"/>
    <x v="1961"/>
    <x v="1954"/>
    <x v="1965"/>
    <x v="1971"/>
    <n v="37236"/>
    <s v="Cuerpo"/>
    <s v="Maquillaje"/>
    <x v="0"/>
  </r>
  <r>
    <x v="1981"/>
    <x v="9"/>
    <n v="4"/>
    <x v="68"/>
    <x v="2"/>
    <x v="1"/>
    <x v="1"/>
    <x v="1"/>
    <x v="1960"/>
    <x v="1965"/>
    <x v="1962"/>
    <x v="1955"/>
    <x v="1966"/>
    <x v="1972"/>
    <n v="62604.800000000003"/>
    <s v="Cuerpo"/>
    <s v="Skincare"/>
    <x v="1"/>
  </r>
  <r>
    <x v="1982"/>
    <x v="31"/>
    <n v="4"/>
    <x v="79"/>
    <x v="0"/>
    <x v="1"/>
    <x v="1"/>
    <x v="0"/>
    <x v="1961"/>
    <x v="1966"/>
    <x v="1963"/>
    <x v="1956"/>
    <x v="1967"/>
    <x v="1973"/>
    <n v="63811.6"/>
    <s v="Maquillaje"/>
    <s v="Cuerpo"/>
    <x v="1"/>
  </r>
  <r>
    <x v="1983"/>
    <x v="45"/>
    <n v="4"/>
    <x v="87"/>
    <x v="2"/>
    <x v="1"/>
    <x v="1"/>
    <x v="1"/>
    <x v="1962"/>
    <x v="1967"/>
    <x v="1964"/>
    <x v="1957"/>
    <x v="1968"/>
    <x v="1974"/>
    <n v="50406"/>
    <s v="Skincare"/>
    <s v="Cabello"/>
    <x v="1"/>
  </r>
  <r>
    <x v="1984"/>
    <x v="4"/>
    <n v="4"/>
    <x v="37"/>
    <x v="1"/>
    <x v="0"/>
    <x v="0"/>
    <x v="0"/>
    <x v="1963"/>
    <x v="1968"/>
    <x v="1965"/>
    <x v="1958"/>
    <x v="1969"/>
    <x v="1975"/>
    <n v="31665.599999999999"/>
    <s v="Cabello"/>
    <s v="Maquillaje"/>
    <x v="0"/>
  </r>
  <r>
    <x v="1985"/>
    <x v="45"/>
    <n v="4"/>
    <x v="81"/>
    <x v="0"/>
    <x v="0"/>
    <x v="0"/>
    <x v="0"/>
    <x v="1964"/>
    <x v="1969"/>
    <x v="1966"/>
    <x v="1959"/>
    <x v="1970"/>
    <x v="1976"/>
    <n v="29709.8"/>
    <s v="Perfumería"/>
    <s v="Cuerpo"/>
    <x v="0"/>
  </r>
  <r>
    <x v="1986"/>
    <x v="49"/>
    <n v="4"/>
    <x v="92"/>
    <x v="0"/>
    <x v="1"/>
    <x v="1"/>
    <x v="0"/>
    <x v="1965"/>
    <x v="1970"/>
    <x v="1967"/>
    <x v="1960"/>
    <x v="1971"/>
    <x v="1977"/>
    <n v="47549.8"/>
    <s v="Skincare"/>
    <s v="Cabello"/>
    <x v="0"/>
  </r>
  <r>
    <x v="1987"/>
    <x v="18"/>
    <n v="4"/>
    <x v="4"/>
    <x v="1"/>
    <x v="0"/>
    <x v="0"/>
    <x v="0"/>
    <x v="1966"/>
    <x v="1971"/>
    <x v="1968"/>
    <x v="1961"/>
    <x v="1972"/>
    <x v="1978"/>
    <n v="60603.199999999997"/>
    <s v="Skincare"/>
    <s v="Maquillaje"/>
    <x v="1"/>
  </r>
  <r>
    <x v="1988"/>
    <x v="17"/>
    <n v="4"/>
    <x v="8"/>
    <x v="0"/>
    <x v="1"/>
    <x v="1"/>
    <x v="0"/>
    <x v="1967"/>
    <x v="1972"/>
    <x v="1969"/>
    <x v="1962"/>
    <x v="1973"/>
    <x v="1979"/>
    <n v="47027"/>
    <s v="Cabello"/>
    <s v="Cuerpo"/>
    <x v="0"/>
  </r>
  <r>
    <x v="1989"/>
    <x v="40"/>
    <n v="4"/>
    <x v="27"/>
    <x v="2"/>
    <x v="0"/>
    <x v="0"/>
    <x v="0"/>
    <x v="1968"/>
    <x v="1973"/>
    <x v="1970"/>
    <x v="1963"/>
    <x v="1974"/>
    <x v="1980"/>
    <n v="78764.2"/>
    <s v="Cabello"/>
    <s v="Perfumería"/>
    <x v="1"/>
  </r>
  <r>
    <x v="1990"/>
    <x v="33"/>
    <n v="4"/>
    <x v="57"/>
    <x v="0"/>
    <x v="1"/>
    <x v="1"/>
    <x v="0"/>
    <x v="1969"/>
    <x v="1974"/>
    <x v="1971"/>
    <x v="1964"/>
    <x v="1975"/>
    <x v="1981"/>
    <n v="69807"/>
    <s v="Perfumería"/>
    <s v="Cabello"/>
    <x v="1"/>
  </r>
  <r>
    <x v="1991"/>
    <x v="15"/>
    <n v="4"/>
    <x v="33"/>
    <x v="2"/>
    <x v="1"/>
    <x v="1"/>
    <x v="1"/>
    <x v="1970"/>
    <x v="1975"/>
    <x v="1972"/>
    <x v="1965"/>
    <x v="1976"/>
    <x v="1982"/>
    <n v="38599.800000000003"/>
    <s v="Perfumería"/>
    <s v="Cuerpo"/>
    <x v="0"/>
  </r>
  <r>
    <x v="1992"/>
    <x v="50"/>
    <n v="4"/>
    <x v="27"/>
    <x v="0"/>
    <x v="0"/>
    <x v="0"/>
    <x v="0"/>
    <x v="1971"/>
    <x v="1976"/>
    <x v="1973"/>
    <x v="1966"/>
    <x v="1977"/>
    <x v="1033"/>
    <n v="45847"/>
    <s v="Cabello"/>
    <s v="Perfumería"/>
    <x v="0"/>
  </r>
  <r>
    <x v="1993"/>
    <x v="43"/>
    <n v="4"/>
    <x v="29"/>
    <x v="1"/>
    <x v="1"/>
    <x v="1"/>
    <x v="0"/>
    <x v="1972"/>
    <x v="1977"/>
    <x v="1974"/>
    <x v="1967"/>
    <x v="1978"/>
    <x v="1983"/>
    <n v="55885.4"/>
    <s v="Skincare"/>
    <s v="Cabello"/>
    <x v="1"/>
  </r>
  <r>
    <x v="1994"/>
    <x v="6"/>
    <n v="4"/>
    <x v="48"/>
    <x v="0"/>
    <x v="1"/>
    <x v="1"/>
    <x v="1"/>
    <x v="1973"/>
    <x v="1978"/>
    <x v="1975"/>
    <x v="1968"/>
    <x v="1979"/>
    <x v="1984"/>
    <n v="45193.2"/>
    <s v="Skincare"/>
    <s v="Cabello"/>
    <x v="0"/>
  </r>
  <r>
    <x v="1995"/>
    <x v="45"/>
    <n v="4"/>
    <x v="50"/>
    <x v="1"/>
    <x v="0"/>
    <x v="0"/>
    <x v="0"/>
    <x v="1974"/>
    <x v="1979"/>
    <x v="1976"/>
    <x v="1969"/>
    <x v="1980"/>
    <x v="1985"/>
    <n v="35784.199999999997"/>
    <s v="Cuerpo"/>
    <s v="Perfumería"/>
    <x v="0"/>
  </r>
  <r>
    <x v="1996"/>
    <x v="6"/>
    <n v="4"/>
    <x v="14"/>
    <x v="1"/>
    <x v="1"/>
    <x v="1"/>
    <x v="1"/>
    <x v="1975"/>
    <x v="1980"/>
    <x v="1977"/>
    <x v="1970"/>
    <x v="1981"/>
    <x v="1986"/>
    <n v="59760.800000000003"/>
    <s v="Perfumería"/>
    <s v="Maquillaje"/>
    <x v="1"/>
  </r>
  <r>
    <x v="1997"/>
    <x v="41"/>
    <n v="4"/>
    <x v="27"/>
    <x v="3"/>
    <x v="0"/>
    <x v="0"/>
    <x v="0"/>
    <x v="1976"/>
    <x v="1981"/>
    <x v="1978"/>
    <x v="1971"/>
    <x v="1982"/>
    <x v="1987"/>
    <n v="40009.199999999997"/>
    <s v="Maquillaje"/>
    <s v="Skincare"/>
    <x v="0"/>
  </r>
  <r>
    <x v="1998"/>
    <x v="38"/>
    <n v="4"/>
    <x v="54"/>
    <x v="1"/>
    <x v="0"/>
    <x v="0"/>
    <x v="0"/>
    <x v="1977"/>
    <x v="1982"/>
    <x v="1979"/>
    <x v="1972"/>
    <x v="1983"/>
    <x v="1988"/>
    <n v="54874"/>
    <s v="Skincare"/>
    <s v="Perfumería"/>
    <x v="1"/>
  </r>
  <r>
    <x v="1999"/>
    <x v="13"/>
    <n v="4"/>
    <x v="7"/>
    <x v="0"/>
    <x v="0"/>
    <x v="0"/>
    <x v="1"/>
    <x v="1978"/>
    <x v="1983"/>
    <x v="1980"/>
    <x v="1973"/>
    <x v="1984"/>
    <x v="1989"/>
    <n v="43654.8"/>
    <s v="Skincare"/>
    <s v="Maquillaje"/>
    <x v="0"/>
  </r>
  <r>
    <x v="2000"/>
    <x v="2"/>
    <n v="4"/>
    <x v="86"/>
    <x v="2"/>
    <x v="0"/>
    <x v="0"/>
    <x v="0"/>
    <x v="1979"/>
    <x v="1984"/>
    <x v="1981"/>
    <x v="1974"/>
    <x v="1985"/>
    <x v="1990"/>
    <n v="54232.800000000003"/>
    <s v="Cuerpo"/>
    <s v="Skincare"/>
    <x v="1"/>
  </r>
  <r>
    <x v="2001"/>
    <x v="23"/>
    <n v="4"/>
    <x v="94"/>
    <x v="0"/>
    <x v="0"/>
    <x v="0"/>
    <x v="1"/>
    <x v="1980"/>
    <x v="1985"/>
    <x v="1982"/>
    <x v="1975"/>
    <x v="1986"/>
    <x v="1991"/>
    <n v="50580.800000000003"/>
    <s v="Skincare"/>
    <s v="Cabello"/>
    <x v="1"/>
  </r>
  <r>
    <x v="2002"/>
    <x v="4"/>
    <n v="4"/>
    <x v="84"/>
    <x v="1"/>
    <x v="1"/>
    <x v="1"/>
    <x v="1"/>
    <x v="1981"/>
    <x v="1986"/>
    <x v="1983"/>
    <x v="1976"/>
    <x v="1987"/>
    <x v="1992"/>
    <n v="51134.6"/>
    <s v="Maquillaje"/>
    <s v="Cabello"/>
    <x v="1"/>
  </r>
  <r>
    <x v="2003"/>
    <x v="2"/>
    <n v="4"/>
    <x v="46"/>
    <x v="3"/>
    <x v="1"/>
    <x v="1"/>
    <x v="0"/>
    <x v="1982"/>
    <x v="1987"/>
    <x v="1520"/>
    <x v="1977"/>
    <x v="1988"/>
    <x v="1993"/>
    <n v="51772.4"/>
    <s v="Perfumería"/>
    <s v="Cabello"/>
    <x v="1"/>
  </r>
  <r>
    <x v="2004"/>
    <x v="0"/>
    <n v="4"/>
    <x v="39"/>
    <x v="2"/>
    <x v="1"/>
    <x v="1"/>
    <x v="1"/>
    <x v="1983"/>
    <x v="1988"/>
    <x v="1984"/>
    <x v="1978"/>
    <x v="1989"/>
    <x v="1994"/>
    <n v="64421.599999999999"/>
    <s v="Skincare"/>
    <s v="Cabello"/>
    <x v="1"/>
  </r>
  <r>
    <x v="2005"/>
    <x v="47"/>
    <n v="5"/>
    <x v="4"/>
    <x v="0"/>
    <x v="1"/>
    <x v="1"/>
    <x v="0"/>
    <x v="1984"/>
    <x v="1989"/>
    <x v="1985"/>
    <x v="1979"/>
    <x v="1990"/>
    <x v="1995"/>
    <n v="61321.599999999999"/>
    <s v="Cuerpo"/>
    <s v="Maquillaje"/>
    <x v="1"/>
  </r>
  <r>
    <x v="2006"/>
    <x v="38"/>
    <n v="5"/>
    <x v="46"/>
    <x v="1"/>
    <x v="1"/>
    <x v="1"/>
    <x v="0"/>
    <x v="1985"/>
    <x v="1990"/>
    <x v="1986"/>
    <x v="1980"/>
    <x v="1991"/>
    <x v="1996"/>
    <n v="31908.799999999999"/>
    <s v="Maquillaje"/>
    <s v="Cabello"/>
    <x v="0"/>
  </r>
  <r>
    <x v="2007"/>
    <x v="30"/>
    <n v="5"/>
    <x v="20"/>
    <x v="0"/>
    <x v="0"/>
    <x v="0"/>
    <x v="1"/>
    <x v="1986"/>
    <x v="1991"/>
    <x v="1987"/>
    <x v="1981"/>
    <x v="1992"/>
    <x v="1997"/>
    <n v="28637.4"/>
    <s v="Maquillaje"/>
    <s v="Cuerpo"/>
    <x v="0"/>
  </r>
  <r>
    <x v="2008"/>
    <x v="35"/>
    <n v="5"/>
    <x v="15"/>
    <x v="3"/>
    <x v="1"/>
    <x v="1"/>
    <x v="1"/>
    <x v="1987"/>
    <x v="1992"/>
    <x v="1988"/>
    <x v="1982"/>
    <x v="1993"/>
    <x v="1998"/>
    <n v="59666.2"/>
    <s v="Perfumería"/>
    <s v="Skincare"/>
    <x v="1"/>
  </r>
  <r>
    <x v="2009"/>
    <x v="31"/>
    <n v="5"/>
    <x v="14"/>
    <x v="2"/>
    <x v="0"/>
    <x v="0"/>
    <x v="1"/>
    <x v="1988"/>
    <x v="1993"/>
    <x v="1989"/>
    <x v="1983"/>
    <x v="1994"/>
    <x v="1999"/>
    <n v="42993.8"/>
    <s v="Skincare"/>
    <s v="Cuerpo"/>
    <x v="0"/>
  </r>
  <r>
    <x v="2010"/>
    <x v="13"/>
    <n v="5"/>
    <x v="42"/>
    <x v="1"/>
    <x v="0"/>
    <x v="0"/>
    <x v="1"/>
    <x v="1989"/>
    <x v="1994"/>
    <x v="1990"/>
    <x v="1984"/>
    <x v="1995"/>
    <x v="2000"/>
    <n v="59149.2"/>
    <s v="Maquillaje"/>
    <s v="Perfumería"/>
    <x v="1"/>
  </r>
  <r>
    <x v="2011"/>
    <x v="44"/>
    <n v="5"/>
    <x v="63"/>
    <x v="2"/>
    <x v="1"/>
    <x v="1"/>
    <x v="1"/>
    <x v="1990"/>
    <x v="1995"/>
    <x v="1991"/>
    <x v="1985"/>
    <x v="1996"/>
    <x v="2001"/>
    <n v="29911.200000000001"/>
    <s v="Maquillaje"/>
    <s v="Cabello"/>
    <x v="0"/>
  </r>
  <r>
    <x v="2012"/>
    <x v="3"/>
    <n v="5"/>
    <x v="71"/>
    <x v="1"/>
    <x v="1"/>
    <x v="1"/>
    <x v="0"/>
    <x v="1991"/>
    <x v="1996"/>
    <x v="1992"/>
    <x v="1986"/>
    <x v="1997"/>
    <x v="2002"/>
    <n v="44439.8"/>
    <s v="Perfumería"/>
    <s v="Maquillaje"/>
    <x v="0"/>
  </r>
  <r>
    <x v="2013"/>
    <x v="40"/>
    <n v="5"/>
    <x v="55"/>
    <x v="2"/>
    <x v="0"/>
    <x v="0"/>
    <x v="1"/>
    <x v="1992"/>
    <x v="1997"/>
    <x v="1993"/>
    <x v="1987"/>
    <x v="1998"/>
    <x v="2003"/>
    <n v="48882.6"/>
    <s v="Cabello"/>
    <s v="Perfumería"/>
    <x v="0"/>
  </r>
  <r>
    <x v="2014"/>
    <x v="27"/>
    <n v="5"/>
    <x v="87"/>
    <x v="1"/>
    <x v="0"/>
    <x v="0"/>
    <x v="0"/>
    <x v="1993"/>
    <x v="1998"/>
    <x v="1994"/>
    <x v="1988"/>
    <x v="1999"/>
    <x v="2004"/>
    <n v="26618.799999999999"/>
    <s v="Cabello"/>
    <s v="Perfumería"/>
    <x v="0"/>
  </r>
  <r>
    <x v="2015"/>
    <x v="10"/>
    <n v="5"/>
    <x v="94"/>
    <x v="2"/>
    <x v="0"/>
    <x v="0"/>
    <x v="0"/>
    <x v="1994"/>
    <x v="1999"/>
    <x v="1995"/>
    <x v="1989"/>
    <x v="2000"/>
    <x v="2005"/>
    <n v="53678.400000000001"/>
    <s v="Skincare"/>
    <s v="Maquillaje"/>
    <x v="1"/>
  </r>
  <r>
    <x v="2016"/>
    <x v="45"/>
    <n v="5"/>
    <x v="77"/>
    <x v="3"/>
    <x v="0"/>
    <x v="0"/>
    <x v="1"/>
    <x v="1995"/>
    <x v="2000"/>
    <x v="1996"/>
    <x v="1990"/>
    <x v="2001"/>
    <x v="2006"/>
    <n v="53926.8"/>
    <s v="Maquillaje"/>
    <s v="Cabello"/>
    <x v="1"/>
  </r>
  <r>
    <x v="2017"/>
    <x v="21"/>
    <n v="5"/>
    <x v="33"/>
    <x v="1"/>
    <x v="1"/>
    <x v="1"/>
    <x v="1"/>
    <x v="1996"/>
    <x v="2001"/>
    <x v="1997"/>
    <x v="1991"/>
    <x v="2002"/>
    <x v="2007"/>
    <n v="72114.8"/>
    <s v="Skincare"/>
    <s v="Maquillaje"/>
    <x v="1"/>
  </r>
  <r>
    <x v="2018"/>
    <x v="48"/>
    <n v="5"/>
    <x v="43"/>
    <x v="2"/>
    <x v="0"/>
    <x v="0"/>
    <x v="1"/>
    <x v="1997"/>
    <x v="2002"/>
    <x v="1998"/>
    <x v="1992"/>
    <x v="2003"/>
    <x v="2008"/>
    <n v="45812.6"/>
    <s v="Perfumería"/>
    <s v="Cabello"/>
    <x v="0"/>
  </r>
  <r>
    <x v="2019"/>
    <x v="33"/>
    <n v="5"/>
    <x v="55"/>
    <x v="1"/>
    <x v="0"/>
    <x v="0"/>
    <x v="0"/>
    <x v="1998"/>
    <x v="2003"/>
    <x v="1999"/>
    <x v="1993"/>
    <x v="2004"/>
    <x v="2009"/>
    <n v="64749.599999999999"/>
    <s v="Perfumería"/>
    <s v="Cuerpo"/>
    <x v="1"/>
  </r>
  <r>
    <x v="2020"/>
    <x v="11"/>
    <n v="5"/>
    <x v="43"/>
    <x v="0"/>
    <x v="0"/>
    <x v="0"/>
    <x v="0"/>
    <x v="1999"/>
    <x v="2004"/>
    <x v="2000"/>
    <x v="1994"/>
    <x v="2005"/>
    <x v="2010"/>
    <n v="51918.6"/>
    <s v="Cuerpo"/>
    <s v="Maquillaje"/>
    <x v="1"/>
  </r>
  <r>
    <x v="2021"/>
    <x v="21"/>
    <n v="5"/>
    <x v="92"/>
    <x v="2"/>
    <x v="1"/>
    <x v="1"/>
    <x v="0"/>
    <x v="2000"/>
    <x v="2005"/>
    <x v="2001"/>
    <x v="1995"/>
    <x v="2006"/>
    <x v="2011"/>
    <n v="27379.4"/>
    <s v="Cuerpo"/>
    <s v="Cabello"/>
    <x v="0"/>
  </r>
  <r>
    <x v="2022"/>
    <x v="50"/>
    <n v="5"/>
    <x v="29"/>
    <x v="2"/>
    <x v="1"/>
    <x v="1"/>
    <x v="0"/>
    <x v="2001"/>
    <x v="2006"/>
    <x v="2002"/>
    <x v="1996"/>
    <x v="2007"/>
    <x v="2012"/>
    <n v="63130"/>
    <s v="Skincare"/>
    <s v="Maquillaje"/>
    <x v="1"/>
  </r>
  <r>
    <x v="2023"/>
    <x v="32"/>
    <n v="5"/>
    <x v="29"/>
    <x v="3"/>
    <x v="0"/>
    <x v="0"/>
    <x v="1"/>
    <x v="2002"/>
    <x v="948"/>
    <x v="2003"/>
    <x v="1997"/>
    <x v="2008"/>
    <x v="2013"/>
    <n v="47465.8"/>
    <s v="Skincare"/>
    <s v="Maquillaje"/>
    <x v="0"/>
  </r>
  <r>
    <x v="2024"/>
    <x v="18"/>
    <n v="5"/>
    <x v="55"/>
    <x v="2"/>
    <x v="1"/>
    <x v="1"/>
    <x v="0"/>
    <x v="2003"/>
    <x v="2007"/>
    <x v="2004"/>
    <x v="1998"/>
    <x v="2009"/>
    <x v="2014"/>
    <n v="41162"/>
    <s v="Cuerpo"/>
    <s v="Maquillaje"/>
    <x v="0"/>
  </r>
  <r>
    <x v="2025"/>
    <x v="38"/>
    <n v="5"/>
    <x v="41"/>
    <x v="1"/>
    <x v="0"/>
    <x v="0"/>
    <x v="1"/>
    <x v="2004"/>
    <x v="2008"/>
    <x v="2005"/>
    <x v="1999"/>
    <x v="2010"/>
    <x v="2015"/>
    <n v="50425.4"/>
    <s v="Cuerpo"/>
    <s v="Maquillaje"/>
    <x v="1"/>
  </r>
  <r>
    <x v="2026"/>
    <x v="8"/>
    <n v="5"/>
    <x v="77"/>
    <x v="0"/>
    <x v="0"/>
    <x v="0"/>
    <x v="0"/>
    <x v="2005"/>
    <x v="2009"/>
    <x v="2006"/>
    <x v="2000"/>
    <x v="2011"/>
    <x v="2016"/>
    <n v="26637.599999999999"/>
    <s v="Cabello"/>
    <s v="Cuerpo"/>
    <x v="0"/>
  </r>
  <r>
    <x v="2027"/>
    <x v="31"/>
    <n v="5"/>
    <x v="85"/>
    <x v="0"/>
    <x v="0"/>
    <x v="0"/>
    <x v="0"/>
    <x v="2006"/>
    <x v="2010"/>
    <x v="2007"/>
    <x v="2001"/>
    <x v="2012"/>
    <x v="2017"/>
    <n v="52997.4"/>
    <s v="Cabello"/>
    <s v="Skincare"/>
    <x v="1"/>
  </r>
  <r>
    <x v="2028"/>
    <x v="36"/>
    <n v="5"/>
    <x v="86"/>
    <x v="2"/>
    <x v="1"/>
    <x v="1"/>
    <x v="0"/>
    <x v="2007"/>
    <x v="2011"/>
    <x v="2008"/>
    <x v="2002"/>
    <x v="2013"/>
    <x v="2018"/>
    <n v="43780"/>
    <s v="Maquillaje"/>
    <s v="Skincare"/>
    <x v="0"/>
  </r>
  <r>
    <x v="2029"/>
    <x v="28"/>
    <n v="5"/>
    <x v="82"/>
    <x v="1"/>
    <x v="0"/>
    <x v="0"/>
    <x v="0"/>
    <x v="2008"/>
    <x v="2012"/>
    <x v="2009"/>
    <x v="2003"/>
    <x v="2014"/>
    <x v="2019"/>
    <n v="54649.8"/>
    <s v="Skincare"/>
    <s v="Cuerpo"/>
    <x v="1"/>
  </r>
  <r>
    <x v="2030"/>
    <x v="23"/>
    <n v="5"/>
    <x v="42"/>
    <x v="3"/>
    <x v="0"/>
    <x v="0"/>
    <x v="1"/>
    <x v="2009"/>
    <x v="2013"/>
    <x v="2010"/>
    <x v="2004"/>
    <x v="2015"/>
    <x v="2020"/>
    <n v="38542"/>
    <s v="Cuerpo"/>
    <s v="Skincare"/>
    <x v="0"/>
  </r>
  <r>
    <x v="2031"/>
    <x v="25"/>
    <n v="5"/>
    <x v="19"/>
    <x v="1"/>
    <x v="0"/>
    <x v="0"/>
    <x v="0"/>
    <x v="2010"/>
    <x v="2014"/>
    <x v="2011"/>
    <x v="1915"/>
    <x v="2016"/>
    <x v="2021"/>
    <n v="48172.800000000003"/>
    <s v="Perfumería"/>
    <s v="Skincare"/>
    <x v="0"/>
  </r>
  <r>
    <x v="2032"/>
    <x v="48"/>
    <n v="5"/>
    <x v="46"/>
    <x v="3"/>
    <x v="1"/>
    <x v="1"/>
    <x v="0"/>
    <x v="2011"/>
    <x v="2015"/>
    <x v="2012"/>
    <x v="2005"/>
    <x v="1864"/>
    <x v="2022"/>
    <n v="72264.2"/>
    <s v="Maquillaje"/>
    <s v="Cabello"/>
    <x v="1"/>
  </r>
  <r>
    <x v="2033"/>
    <x v="43"/>
    <n v="5"/>
    <x v="9"/>
    <x v="2"/>
    <x v="1"/>
    <x v="1"/>
    <x v="0"/>
    <x v="2012"/>
    <x v="2016"/>
    <x v="2013"/>
    <x v="2006"/>
    <x v="2017"/>
    <x v="2023"/>
    <n v="66622.600000000006"/>
    <s v="Skincare"/>
    <s v="Cabello"/>
    <x v="1"/>
  </r>
  <r>
    <x v="2034"/>
    <x v="23"/>
    <n v="5"/>
    <x v="91"/>
    <x v="3"/>
    <x v="1"/>
    <x v="1"/>
    <x v="1"/>
    <x v="2013"/>
    <x v="2017"/>
    <x v="2014"/>
    <x v="2007"/>
    <x v="2018"/>
    <x v="2024"/>
    <n v="32507.599999999999"/>
    <s v="Maquillaje"/>
    <s v="Perfumería"/>
    <x v="0"/>
  </r>
  <r>
    <x v="2035"/>
    <x v="42"/>
    <n v="5"/>
    <x v="79"/>
    <x v="1"/>
    <x v="1"/>
    <x v="1"/>
    <x v="1"/>
    <x v="2014"/>
    <x v="2018"/>
    <x v="2015"/>
    <x v="2008"/>
    <x v="2019"/>
    <x v="2025"/>
    <n v="40507.199999999997"/>
    <s v="Skincare"/>
    <s v="Perfumería"/>
    <x v="0"/>
  </r>
  <r>
    <x v="2036"/>
    <x v="47"/>
    <n v="5"/>
    <x v="43"/>
    <x v="1"/>
    <x v="1"/>
    <x v="1"/>
    <x v="1"/>
    <x v="2015"/>
    <x v="2019"/>
    <x v="92"/>
    <x v="2009"/>
    <x v="2020"/>
    <x v="2026"/>
    <n v="61909"/>
    <s v="Skincare"/>
    <s v="Cuerpo"/>
    <x v="1"/>
  </r>
  <r>
    <x v="2037"/>
    <x v="37"/>
    <n v="5"/>
    <x v="92"/>
    <x v="2"/>
    <x v="1"/>
    <x v="1"/>
    <x v="1"/>
    <x v="2016"/>
    <x v="2020"/>
    <x v="2016"/>
    <x v="2010"/>
    <x v="2021"/>
    <x v="2027"/>
    <n v="38784.6"/>
    <s v="Perfumería"/>
    <s v="Cuerpo"/>
    <x v="0"/>
  </r>
  <r>
    <x v="2038"/>
    <x v="45"/>
    <n v="5"/>
    <x v="26"/>
    <x v="1"/>
    <x v="0"/>
    <x v="0"/>
    <x v="1"/>
    <x v="2017"/>
    <x v="2021"/>
    <x v="2017"/>
    <x v="2011"/>
    <x v="2022"/>
    <x v="2028"/>
    <n v="51457.4"/>
    <s v="Perfumería"/>
    <s v="Cuerpo"/>
    <x v="1"/>
  </r>
  <r>
    <x v="2039"/>
    <x v="21"/>
    <n v="5"/>
    <x v="25"/>
    <x v="1"/>
    <x v="0"/>
    <x v="0"/>
    <x v="0"/>
    <x v="2018"/>
    <x v="2022"/>
    <x v="2018"/>
    <x v="2012"/>
    <x v="2023"/>
    <x v="2029"/>
    <n v="54683.199999999997"/>
    <s v="Maquillaje"/>
    <s v="Cuerpo"/>
    <x v="1"/>
  </r>
  <r>
    <x v="2040"/>
    <x v="5"/>
    <n v="5"/>
    <x v="67"/>
    <x v="0"/>
    <x v="1"/>
    <x v="1"/>
    <x v="1"/>
    <x v="2019"/>
    <x v="2023"/>
    <x v="2019"/>
    <x v="2013"/>
    <x v="2024"/>
    <x v="2030"/>
    <n v="56115"/>
    <s v="Maquillaje"/>
    <s v="Cuerpo"/>
    <x v="1"/>
  </r>
  <r>
    <x v="2041"/>
    <x v="32"/>
    <n v="5"/>
    <x v="64"/>
    <x v="1"/>
    <x v="0"/>
    <x v="0"/>
    <x v="0"/>
    <x v="1971"/>
    <x v="2024"/>
    <x v="2020"/>
    <x v="2014"/>
    <x v="2025"/>
    <x v="2031"/>
    <n v="60330.2"/>
    <s v="Perfumería"/>
    <s v="Maquillaje"/>
    <x v="1"/>
  </r>
  <r>
    <x v="2042"/>
    <x v="14"/>
    <n v="5"/>
    <x v="54"/>
    <x v="1"/>
    <x v="0"/>
    <x v="0"/>
    <x v="1"/>
    <x v="2020"/>
    <x v="2025"/>
    <x v="2021"/>
    <x v="2015"/>
    <x v="2026"/>
    <x v="2032"/>
    <n v="65863.600000000006"/>
    <s v="Cabello"/>
    <s v="Maquillaje"/>
    <x v="1"/>
  </r>
  <r>
    <x v="2043"/>
    <x v="38"/>
    <n v="5"/>
    <x v="59"/>
    <x v="2"/>
    <x v="0"/>
    <x v="0"/>
    <x v="1"/>
    <x v="2021"/>
    <x v="2026"/>
    <x v="2022"/>
    <x v="2016"/>
    <x v="2027"/>
    <x v="2033"/>
    <n v="45477.599999999999"/>
    <s v="Perfumería"/>
    <s v="Cabello"/>
    <x v="0"/>
  </r>
  <r>
    <x v="2044"/>
    <x v="11"/>
    <n v="5"/>
    <x v="6"/>
    <x v="0"/>
    <x v="0"/>
    <x v="0"/>
    <x v="1"/>
    <x v="2022"/>
    <x v="2027"/>
    <x v="2023"/>
    <x v="2017"/>
    <x v="2028"/>
    <x v="2034"/>
    <n v="42061.599999999999"/>
    <s v="Cuerpo"/>
    <s v="Perfumería"/>
    <x v="0"/>
  </r>
  <r>
    <x v="2045"/>
    <x v="13"/>
    <n v="5"/>
    <x v="57"/>
    <x v="2"/>
    <x v="1"/>
    <x v="1"/>
    <x v="1"/>
    <x v="2023"/>
    <x v="2028"/>
    <x v="2024"/>
    <x v="2018"/>
    <x v="2029"/>
    <x v="2035"/>
    <n v="43662.6"/>
    <s v="Cuerpo"/>
    <s v="Perfumería"/>
    <x v="0"/>
  </r>
  <r>
    <x v="2046"/>
    <x v="36"/>
    <n v="5"/>
    <x v="85"/>
    <x v="1"/>
    <x v="0"/>
    <x v="0"/>
    <x v="0"/>
    <x v="2024"/>
    <x v="2029"/>
    <x v="2025"/>
    <x v="2019"/>
    <x v="2030"/>
    <x v="2036"/>
    <n v="50943.8"/>
    <s v="Skincare"/>
    <s v="Maquillaje"/>
    <x v="1"/>
  </r>
  <r>
    <x v="2047"/>
    <x v="5"/>
    <n v="5"/>
    <x v="82"/>
    <x v="1"/>
    <x v="0"/>
    <x v="0"/>
    <x v="1"/>
    <x v="2025"/>
    <x v="2030"/>
    <x v="2026"/>
    <x v="2020"/>
    <x v="2031"/>
    <x v="2037"/>
    <n v="74740.399999999994"/>
    <s v="Maquillaje"/>
    <s v="Cuerpo"/>
    <x v="1"/>
  </r>
  <r>
    <x v="2048"/>
    <x v="20"/>
    <n v="5"/>
    <x v="21"/>
    <x v="3"/>
    <x v="1"/>
    <x v="1"/>
    <x v="0"/>
    <x v="2026"/>
    <x v="2031"/>
    <x v="2027"/>
    <x v="2021"/>
    <x v="2032"/>
    <x v="2038"/>
    <n v="45898.2"/>
    <s v="Maquillaje"/>
    <s v="Perfumería"/>
    <x v="0"/>
  </r>
  <r>
    <x v="2049"/>
    <x v="17"/>
    <n v="5"/>
    <x v="74"/>
    <x v="1"/>
    <x v="0"/>
    <x v="0"/>
    <x v="0"/>
    <x v="2027"/>
    <x v="2032"/>
    <x v="2028"/>
    <x v="2022"/>
    <x v="2033"/>
    <x v="2039"/>
    <n v="56128"/>
    <s v="Cuerpo"/>
    <s v="Perfumería"/>
    <x v="1"/>
  </r>
  <r>
    <x v="2050"/>
    <x v="28"/>
    <n v="5"/>
    <x v="84"/>
    <x v="0"/>
    <x v="1"/>
    <x v="1"/>
    <x v="1"/>
    <x v="2028"/>
    <x v="2033"/>
    <x v="2029"/>
    <x v="2023"/>
    <x v="2034"/>
    <x v="2040"/>
    <n v="37213"/>
    <s v="Skincare"/>
    <s v="Cabello"/>
    <x v="0"/>
  </r>
  <r>
    <x v="2051"/>
    <x v="37"/>
    <n v="5"/>
    <x v="32"/>
    <x v="3"/>
    <x v="0"/>
    <x v="0"/>
    <x v="1"/>
    <x v="2029"/>
    <x v="2034"/>
    <x v="2030"/>
    <x v="2024"/>
    <x v="2035"/>
    <x v="2041"/>
    <n v="46108.6"/>
    <s v="Skincare"/>
    <s v="Maquillaje"/>
    <x v="0"/>
  </r>
  <r>
    <x v="2052"/>
    <x v="9"/>
    <n v="5"/>
    <x v="21"/>
    <x v="1"/>
    <x v="1"/>
    <x v="1"/>
    <x v="1"/>
    <x v="2030"/>
    <x v="2035"/>
    <x v="2031"/>
    <x v="2025"/>
    <x v="2036"/>
    <x v="2042"/>
    <n v="36429.4"/>
    <s v="Cuerpo"/>
    <s v="Skincare"/>
    <x v="0"/>
  </r>
  <r>
    <x v="2053"/>
    <x v="26"/>
    <n v="5"/>
    <x v="52"/>
    <x v="0"/>
    <x v="1"/>
    <x v="1"/>
    <x v="0"/>
    <x v="2031"/>
    <x v="2036"/>
    <x v="2032"/>
    <x v="2026"/>
    <x v="2037"/>
    <x v="2043"/>
    <n v="51981"/>
    <s v="Cabello"/>
    <s v="Skincare"/>
    <x v="1"/>
  </r>
  <r>
    <x v="2054"/>
    <x v="39"/>
    <n v="5"/>
    <x v="77"/>
    <x v="0"/>
    <x v="0"/>
    <x v="0"/>
    <x v="1"/>
    <x v="2032"/>
    <x v="2037"/>
    <x v="2033"/>
    <x v="1746"/>
    <x v="2038"/>
    <x v="2044"/>
    <n v="38472.6"/>
    <s v="Cabello"/>
    <s v="Cuerpo"/>
    <x v="0"/>
  </r>
  <r>
    <x v="2055"/>
    <x v="33"/>
    <n v="5"/>
    <x v="57"/>
    <x v="1"/>
    <x v="1"/>
    <x v="1"/>
    <x v="1"/>
    <x v="2033"/>
    <x v="2038"/>
    <x v="2034"/>
    <x v="2027"/>
    <x v="2039"/>
    <x v="2045"/>
    <n v="57307"/>
    <s v="Cuerpo"/>
    <s v="Cabello"/>
    <x v="1"/>
  </r>
  <r>
    <x v="2056"/>
    <x v="30"/>
    <n v="5"/>
    <x v="49"/>
    <x v="2"/>
    <x v="1"/>
    <x v="1"/>
    <x v="1"/>
    <x v="674"/>
    <x v="1879"/>
    <x v="2035"/>
    <x v="2028"/>
    <x v="2040"/>
    <x v="2046"/>
    <n v="64238.8"/>
    <s v="Perfumería"/>
    <s v="Cuerpo"/>
    <x v="1"/>
  </r>
  <r>
    <x v="2057"/>
    <x v="24"/>
    <n v="5"/>
    <x v="53"/>
    <x v="2"/>
    <x v="1"/>
    <x v="1"/>
    <x v="1"/>
    <x v="2034"/>
    <x v="2039"/>
    <x v="2036"/>
    <x v="2029"/>
    <x v="2041"/>
    <x v="2047"/>
    <n v="54201.4"/>
    <s v="Maquillaje"/>
    <s v="Perfumería"/>
    <x v="1"/>
  </r>
  <r>
    <x v="2058"/>
    <x v="10"/>
    <n v="5"/>
    <x v="48"/>
    <x v="0"/>
    <x v="1"/>
    <x v="1"/>
    <x v="0"/>
    <x v="2035"/>
    <x v="2040"/>
    <x v="2037"/>
    <x v="2030"/>
    <x v="2042"/>
    <x v="2048"/>
    <n v="43295.8"/>
    <s v="Cabello"/>
    <s v="Perfumería"/>
    <x v="0"/>
  </r>
  <r>
    <x v="2059"/>
    <x v="47"/>
    <n v="5"/>
    <x v="81"/>
    <x v="2"/>
    <x v="0"/>
    <x v="0"/>
    <x v="0"/>
    <x v="2036"/>
    <x v="2041"/>
    <x v="2038"/>
    <x v="2031"/>
    <x v="2043"/>
    <x v="2049"/>
    <n v="61284"/>
    <s v="Perfumería"/>
    <s v="Cuerpo"/>
    <x v="1"/>
  </r>
  <r>
    <x v="2060"/>
    <x v="34"/>
    <n v="5"/>
    <x v="52"/>
    <x v="0"/>
    <x v="0"/>
    <x v="0"/>
    <x v="0"/>
    <x v="2037"/>
    <x v="2042"/>
    <x v="2039"/>
    <x v="2032"/>
    <x v="2044"/>
    <x v="2050"/>
    <n v="59483"/>
    <s v="Cuerpo"/>
    <s v="Perfumería"/>
    <x v="1"/>
  </r>
  <r>
    <x v="2061"/>
    <x v="0"/>
    <n v="5"/>
    <x v="14"/>
    <x v="2"/>
    <x v="1"/>
    <x v="1"/>
    <x v="0"/>
    <x v="2038"/>
    <x v="2043"/>
    <x v="2040"/>
    <x v="2033"/>
    <x v="2045"/>
    <x v="496"/>
    <n v="59464.6"/>
    <s v="Perfumería"/>
    <s v="Skincare"/>
    <x v="1"/>
  </r>
  <r>
    <x v="2062"/>
    <x v="40"/>
    <n v="5"/>
    <x v="22"/>
    <x v="0"/>
    <x v="1"/>
    <x v="1"/>
    <x v="0"/>
    <x v="2039"/>
    <x v="2044"/>
    <x v="2041"/>
    <x v="2034"/>
    <x v="2046"/>
    <x v="2051"/>
    <n v="53932.6"/>
    <s v="Perfumería"/>
    <s v="Skincare"/>
    <x v="1"/>
  </r>
  <r>
    <x v="2063"/>
    <x v="50"/>
    <n v="5"/>
    <x v="65"/>
    <x v="2"/>
    <x v="1"/>
    <x v="1"/>
    <x v="1"/>
    <x v="2040"/>
    <x v="2045"/>
    <x v="2042"/>
    <x v="2035"/>
    <x v="2047"/>
    <x v="2052"/>
    <n v="46002.2"/>
    <s v="Cabello"/>
    <s v="Maquillaje"/>
    <x v="0"/>
  </r>
  <r>
    <x v="2064"/>
    <x v="16"/>
    <n v="5"/>
    <x v="24"/>
    <x v="2"/>
    <x v="1"/>
    <x v="1"/>
    <x v="1"/>
    <x v="2041"/>
    <x v="2046"/>
    <x v="2043"/>
    <x v="2036"/>
    <x v="2048"/>
    <x v="2053"/>
    <n v="43748.6"/>
    <s v="Perfumería"/>
    <s v="Cabello"/>
    <x v="0"/>
  </r>
  <r>
    <x v="2065"/>
    <x v="28"/>
    <n v="5"/>
    <x v="89"/>
    <x v="0"/>
    <x v="0"/>
    <x v="0"/>
    <x v="1"/>
    <x v="2042"/>
    <x v="2047"/>
    <x v="2044"/>
    <x v="2037"/>
    <x v="2049"/>
    <x v="2054"/>
    <n v="66192.600000000006"/>
    <s v="Skincare"/>
    <s v="Cuerpo"/>
    <x v="1"/>
  </r>
  <r>
    <x v="2066"/>
    <x v="23"/>
    <n v="5"/>
    <x v="72"/>
    <x v="0"/>
    <x v="0"/>
    <x v="0"/>
    <x v="1"/>
    <x v="2043"/>
    <x v="2048"/>
    <x v="2045"/>
    <x v="2038"/>
    <x v="2050"/>
    <x v="650"/>
    <n v="65829.600000000006"/>
    <s v="Maquillaje"/>
    <s v="Skincare"/>
    <x v="1"/>
  </r>
  <r>
    <x v="2067"/>
    <x v="13"/>
    <n v="5"/>
    <x v="51"/>
    <x v="3"/>
    <x v="1"/>
    <x v="1"/>
    <x v="0"/>
    <x v="2044"/>
    <x v="2049"/>
    <x v="2046"/>
    <x v="2039"/>
    <x v="2051"/>
    <x v="2055"/>
    <n v="64805.599999999999"/>
    <s v="Cuerpo"/>
    <s v="Cabello"/>
    <x v="1"/>
  </r>
  <r>
    <x v="2068"/>
    <x v="48"/>
    <n v="5"/>
    <x v="26"/>
    <x v="1"/>
    <x v="1"/>
    <x v="1"/>
    <x v="0"/>
    <x v="2045"/>
    <x v="2050"/>
    <x v="2047"/>
    <x v="2040"/>
    <x v="2052"/>
    <x v="2056"/>
    <n v="54705.599999999999"/>
    <s v="Skincare"/>
    <s v="Cuerpo"/>
    <x v="1"/>
  </r>
  <r>
    <x v="2069"/>
    <x v="24"/>
    <n v="5"/>
    <x v="56"/>
    <x v="2"/>
    <x v="1"/>
    <x v="1"/>
    <x v="0"/>
    <x v="2046"/>
    <x v="2051"/>
    <x v="2048"/>
    <x v="2041"/>
    <x v="2053"/>
    <x v="2057"/>
    <n v="51722.400000000001"/>
    <s v="Perfumería"/>
    <s v="Maquillaje"/>
    <x v="1"/>
  </r>
  <r>
    <x v="2070"/>
    <x v="42"/>
    <n v="5"/>
    <x v="21"/>
    <x v="0"/>
    <x v="1"/>
    <x v="1"/>
    <x v="1"/>
    <x v="2047"/>
    <x v="2052"/>
    <x v="2049"/>
    <x v="2042"/>
    <x v="2054"/>
    <x v="2058"/>
    <n v="23798.6"/>
    <s v="Cuerpo"/>
    <s v="Cabello"/>
    <x v="0"/>
  </r>
  <r>
    <x v="2071"/>
    <x v="40"/>
    <n v="5"/>
    <x v="90"/>
    <x v="1"/>
    <x v="0"/>
    <x v="0"/>
    <x v="1"/>
    <x v="2048"/>
    <x v="2053"/>
    <x v="2050"/>
    <x v="2043"/>
    <x v="2055"/>
    <x v="2059"/>
    <n v="40136.800000000003"/>
    <s v="Cabello"/>
    <s v="Maquillaje"/>
    <x v="0"/>
  </r>
  <r>
    <x v="2072"/>
    <x v="4"/>
    <n v="5"/>
    <x v="73"/>
    <x v="1"/>
    <x v="0"/>
    <x v="0"/>
    <x v="0"/>
    <x v="2049"/>
    <x v="2054"/>
    <x v="2051"/>
    <x v="2044"/>
    <x v="2056"/>
    <x v="2060"/>
    <n v="43318"/>
    <s v="Maquillaje"/>
    <s v="Cuerpo"/>
    <x v="0"/>
  </r>
  <r>
    <x v="2073"/>
    <x v="46"/>
    <n v="5"/>
    <x v="94"/>
    <x v="2"/>
    <x v="0"/>
    <x v="0"/>
    <x v="1"/>
    <x v="2050"/>
    <x v="418"/>
    <x v="2052"/>
    <x v="2045"/>
    <x v="2057"/>
    <x v="2061"/>
    <n v="54806.6"/>
    <s v="Skincare"/>
    <s v="Maquillaje"/>
    <x v="1"/>
  </r>
  <r>
    <x v="2074"/>
    <x v="31"/>
    <n v="5"/>
    <x v="92"/>
    <x v="2"/>
    <x v="1"/>
    <x v="1"/>
    <x v="1"/>
    <x v="2051"/>
    <x v="2055"/>
    <x v="2053"/>
    <x v="2046"/>
    <x v="2058"/>
    <x v="2062"/>
    <n v="46318.400000000001"/>
    <s v="Cabello"/>
    <s v="Perfumería"/>
    <x v="0"/>
  </r>
  <r>
    <x v="2075"/>
    <x v="28"/>
    <n v="5"/>
    <x v="83"/>
    <x v="2"/>
    <x v="0"/>
    <x v="0"/>
    <x v="0"/>
    <x v="2052"/>
    <x v="2056"/>
    <x v="2054"/>
    <x v="2047"/>
    <x v="2059"/>
    <x v="2063"/>
    <n v="52495.4"/>
    <s v="Cabello"/>
    <s v="Cuerpo"/>
    <x v="1"/>
  </r>
  <r>
    <x v="2076"/>
    <x v="31"/>
    <n v="5"/>
    <x v="49"/>
    <x v="1"/>
    <x v="0"/>
    <x v="0"/>
    <x v="1"/>
    <x v="2053"/>
    <x v="2057"/>
    <x v="2055"/>
    <x v="2048"/>
    <x v="2060"/>
    <x v="2064"/>
    <n v="55160"/>
    <s v="Cuerpo"/>
    <s v="Perfumería"/>
    <x v="1"/>
  </r>
  <r>
    <x v="2077"/>
    <x v="18"/>
    <n v="5"/>
    <x v="71"/>
    <x v="3"/>
    <x v="0"/>
    <x v="0"/>
    <x v="1"/>
    <x v="2054"/>
    <x v="2058"/>
    <x v="2056"/>
    <x v="2049"/>
    <x v="2061"/>
    <x v="2065"/>
    <n v="34678"/>
    <s v="Perfumería"/>
    <s v="Cabello"/>
    <x v="0"/>
  </r>
  <r>
    <x v="2078"/>
    <x v="27"/>
    <n v="5"/>
    <x v="9"/>
    <x v="1"/>
    <x v="1"/>
    <x v="1"/>
    <x v="1"/>
    <x v="2055"/>
    <x v="2059"/>
    <x v="2057"/>
    <x v="2050"/>
    <x v="2062"/>
    <x v="2066"/>
    <n v="36986.400000000001"/>
    <s v="Skincare"/>
    <s v="Perfumería"/>
    <x v="0"/>
  </r>
  <r>
    <x v="2079"/>
    <x v="35"/>
    <n v="5"/>
    <x v="77"/>
    <x v="3"/>
    <x v="0"/>
    <x v="0"/>
    <x v="0"/>
    <x v="2056"/>
    <x v="2060"/>
    <x v="2058"/>
    <x v="2051"/>
    <x v="2063"/>
    <x v="2067"/>
    <n v="38991.199999999997"/>
    <s v="Cabello"/>
    <s v="Skincare"/>
    <x v="0"/>
  </r>
  <r>
    <x v="2080"/>
    <x v="45"/>
    <n v="5"/>
    <x v="78"/>
    <x v="2"/>
    <x v="1"/>
    <x v="1"/>
    <x v="1"/>
    <x v="2057"/>
    <x v="2061"/>
    <x v="2059"/>
    <x v="2052"/>
    <x v="2064"/>
    <x v="2068"/>
    <n v="70130.399999999994"/>
    <s v="Cuerpo"/>
    <s v="Perfumería"/>
    <x v="1"/>
  </r>
  <r>
    <x v="2081"/>
    <x v="10"/>
    <n v="5"/>
    <x v="21"/>
    <x v="1"/>
    <x v="0"/>
    <x v="0"/>
    <x v="0"/>
    <x v="2058"/>
    <x v="2062"/>
    <x v="2060"/>
    <x v="2053"/>
    <x v="2065"/>
    <x v="2069"/>
    <n v="47832.6"/>
    <s v="Maquillaje"/>
    <s v="Skincare"/>
    <x v="0"/>
  </r>
  <r>
    <x v="2082"/>
    <x v="47"/>
    <n v="5"/>
    <x v="60"/>
    <x v="1"/>
    <x v="1"/>
    <x v="1"/>
    <x v="0"/>
    <x v="2059"/>
    <x v="2063"/>
    <x v="2061"/>
    <x v="2054"/>
    <x v="2066"/>
    <x v="2070"/>
    <n v="47460.800000000003"/>
    <s v="Cabello"/>
    <s v="Cuerpo"/>
    <x v="0"/>
  </r>
  <r>
    <x v="2083"/>
    <x v="20"/>
    <n v="5"/>
    <x v="36"/>
    <x v="2"/>
    <x v="1"/>
    <x v="1"/>
    <x v="1"/>
    <x v="2060"/>
    <x v="2064"/>
    <x v="2062"/>
    <x v="2055"/>
    <x v="2067"/>
    <x v="2071"/>
    <n v="65390.400000000001"/>
    <s v="Cuerpo"/>
    <s v="Skincare"/>
    <x v="1"/>
  </r>
  <r>
    <x v="2084"/>
    <x v="7"/>
    <n v="5"/>
    <x v="79"/>
    <x v="2"/>
    <x v="1"/>
    <x v="1"/>
    <x v="0"/>
    <x v="2061"/>
    <x v="2065"/>
    <x v="2063"/>
    <x v="2056"/>
    <x v="2068"/>
    <x v="2072"/>
    <n v="46548.4"/>
    <s v="Skincare"/>
    <s v="Cuerpo"/>
    <x v="0"/>
  </r>
  <r>
    <x v="2085"/>
    <x v="33"/>
    <n v="5"/>
    <x v="88"/>
    <x v="1"/>
    <x v="1"/>
    <x v="1"/>
    <x v="1"/>
    <x v="2062"/>
    <x v="2066"/>
    <x v="2064"/>
    <x v="2057"/>
    <x v="2069"/>
    <x v="2073"/>
    <n v="63691.8"/>
    <s v="Skincare"/>
    <s v="Perfumería"/>
    <x v="1"/>
  </r>
  <r>
    <x v="2086"/>
    <x v="6"/>
    <n v="5"/>
    <x v="28"/>
    <x v="1"/>
    <x v="0"/>
    <x v="0"/>
    <x v="1"/>
    <x v="2063"/>
    <x v="2067"/>
    <x v="2065"/>
    <x v="2058"/>
    <x v="2070"/>
    <x v="2074"/>
    <n v="43429.2"/>
    <s v="Cuerpo"/>
    <s v="Cabello"/>
    <x v="0"/>
  </r>
  <r>
    <x v="2087"/>
    <x v="40"/>
    <n v="5"/>
    <x v="12"/>
    <x v="2"/>
    <x v="1"/>
    <x v="1"/>
    <x v="1"/>
    <x v="2064"/>
    <x v="2068"/>
    <x v="2066"/>
    <x v="2059"/>
    <x v="2071"/>
    <x v="2075"/>
    <n v="62592.6"/>
    <s v="Skincare"/>
    <s v="Cabello"/>
    <x v="1"/>
  </r>
  <r>
    <x v="2088"/>
    <x v="17"/>
    <n v="5"/>
    <x v="94"/>
    <x v="2"/>
    <x v="1"/>
    <x v="1"/>
    <x v="0"/>
    <x v="2065"/>
    <x v="2069"/>
    <x v="2067"/>
    <x v="2060"/>
    <x v="2072"/>
    <x v="2076"/>
    <n v="67378.399999999994"/>
    <s v="Skincare"/>
    <s v="Cuerpo"/>
    <x v="1"/>
  </r>
  <r>
    <x v="2089"/>
    <x v="15"/>
    <n v="5"/>
    <x v="66"/>
    <x v="1"/>
    <x v="0"/>
    <x v="0"/>
    <x v="1"/>
    <x v="2066"/>
    <x v="2070"/>
    <x v="2068"/>
    <x v="2061"/>
    <x v="2073"/>
    <x v="2077"/>
    <n v="57438.400000000001"/>
    <s v="Cuerpo"/>
    <s v="Cabello"/>
    <x v="1"/>
  </r>
  <r>
    <x v="2090"/>
    <x v="20"/>
    <n v="5"/>
    <x v="4"/>
    <x v="1"/>
    <x v="1"/>
    <x v="1"/>
    <x v="1"/>
    <x v="2067"/>
    <x v="2071"/>
    <x v="2069"/>
    <x v="2062"/>
    <x v="2074"/>
    <x v="2078"/>
    <n v="66110.8"/>
    <s v="Skincare"/>
    <s v="Perfumería"/>
    <x v="1"/>
  </r>
  <r>
    <x v="2091"/>
    <x v="41"/>
    <n v="5"/>
    <x v="2"/>
    <x v="0"/>
    <x v="0"/>
    <x v="0"/>
    <x v="0"/>
    <x v="2068"/>
    <x v="2072"/>
    <x v="189"/>
    <x v="2063"/>
    <x v="2075"/>
    <x v="2079"/>
    <n v="57045.8"/>
    <s v="Skincare"/>
    <s v="Cuerpo"/>
    <x v="1"/>
  </r>
  <r>
    <x v="2092"/>
    <x v="14"/>
    <n v="5"/>
    <x v="89"/>
    <x v="1"/>
    <x v="1"/>
    <x v="1"/>
    <x v="1"/>
    <x v="2069"/>
    <x v="2073"/>
    <x v="2070"/>
    <x v="2064"/>
    <x v="2076"/>
    <x v="2080"/>
    <n v="27528.799999999999"/>
    <s v="Perfumería"/>
    <s v="Cuerpo"/>
    <x v="0"/>
  </r>
  <r>
    <x v="2093"/>
    <x v="29"/>
    <n v="5"/>
    <x v="33"/>
    <x v="2"/>
    <x v="0"/>
    <x v="0"/>
    <x v="0"/>
    <x v="2070"/>
    <x v="2074"/>
    <x v="2071"/>
    <x v="2065"/>
    <x v="2077"/>
    <x v="2081"/>
    <n v="20537.8"/>
    <s v="Cuerpo"/>
    <s v="Skincare"/>
    <x v="0"/>
  </r>
  <r>
    <x v="2094"/>
    <x v="42"/>
    <n v="5"/>
    <x v="15"/>
    <x v="3"/>
    <x v="0"/>
    <x v="0"/>
    <x v="0"/>
    <x v="2071"/>
    <x v="2075"/>
    <x v="2072"/>
    <x v="2066"/>
    <x v="2078"/>
    <x v="2082"/>
    <n v="63947"/>
    <s v="Skincare"/>
    <s v="Perfumería"/>
    <x v="1"/>
  </r>
  <r>
    <x v="2095"/>
    <x v="44"/>
    <n v="5"/>
    <x v="91"/>
    <x v="0"/>
    <x v="1"/>
    <x v="1"/>
    <x v="1"/>
    <x v="2072"/>
    <x v="2076"/>
    <x v="2073"/>
    <x v="2067"/>
    <x v="2079"/>
    <x v="2083"/>
    <n v="53683"/>
    <s v="Perfumería"/>
    <s v="Skincare"/>
    <x v="1"/>
  </r>
  <r>
    <x v="2096"/>
    <x v="11"/>
    <n v="5"/>
    <x v="77"/>
    <x v="0"/>
    <x v="1"/>
    <x v="1"/>
    <x v="0"/>
    <x v="2073"/>
    <x v="2077"/>
    <x v="2074"/>
    <x v="2068"/>
    <x v="2080"/>
    <x v="2084"/>
    <n v="64187.199999999997"/>
    <s v="Cuerpo"/>
    <s v="Maquillaje"/>
    <x v="1"/>
  </r>
  <r>
    <x v="2097"/>
    <x v="17"/>
    <n v="5"/>
    <x v="43"/>
    <x v="0"/>
    <x v="0"/>
    <x v="0"/>
    <x v="0"/>
    <x v="2074"/>
    <x v="2078"/>
    <x v="2075"/>
    <x v="2069"/>
    <x v="2081"/>
    <x v="2085"/>
    <n v="44591.4"/>
    <s v="Cuerpo"/>
    <s v="Maquillaje"/>
    <x v="0"/>
  </r>
  <r>
    <x v="2098"/>
    <x v="11"/>
    <n v="5"/>
    <x v="84"/>
    <x v="2"/>
    <x v="0"/>
    <x v="0"/>
    <x v="1"/>
    <x v="2075"/>
    <x v="2079"/>
    <x v="2076"/>
    <x v="2070"/>
    <x v="2082"/>
    <x v="2086"/>
    <n v="51431.6"/>
    <s v="Maquillaje"/>
    <s v="Cuerpo"/>
    <x v="1"/>
  </r>
  <r>
    <x v="2099"/>
    <x v="11"/>
    <n v="5"/>
    <x v="57"/>
    <x v="0"/>
    <x v="1"/>
    <x v="1"/>
    <x v="1"/>
    <x v="2076"/>
    <x v="2080"/>
    <x v="2077"/>
    <x v="2071"/>
    <x v="2083"/>
    <x v="2087"/>
    <n v="61586.400000000001"/>
    <s v="Maquillaje"/>
    <s v="Skincare"/>
    <x v="1"/>
  </r>
  <r>
    <x v="2100"/>
    <x v="22"/>
    <n v="5"/>
    <x v="92"/>
    <x v="0"/>
    <x v="0"/>
    <x v="0"/>
    <x v="1"/>
    <x v="2077"/>
    <x v="2081"/>
    <x v="2078"/>
    <x v="2072"/>
    <x v="2084"/>
    <x v="2088"/>
    <n v="30074.6"/>
    <s v="Cabello"/>
    <s v="Perfumería"/>
    <x v="0"/>
  </r>
  <r>
    <x v="2101"/>
    <x v="0"/>
    <n v="5"/>
    <x v="3"/>
    <x v="1"/>
    <x v="1"/>
    <x v="1"/>
    <x v="0"/>
    <x v="2078"/>
    <x v="2082"/>
    <x v="2079"/>
    <x v="2073"/>
    <x v="2085"/>
    <x v="2089"/>
    <n v="43740.4"/>
    <s v="Perfumería"/>
    <s v="Cabello"/>
    <x v="0"/>
  </r>
  <r>
    <x v="2102"/>
    <x v="7"/>
    <n v="5"/>
    <x v="84"/>
    <x v="2"/>
    <x v="1"/>
    <x v="1"/>
    <x v="1"/>
    <x v="2079"/>
    <x v="2083"/>
    <x v="2080"/>
    <x v="2074"/>
    <x v="2086"/>
    <x v="2090"/>
    <n v="31550.400000000001"/>
    <s v="Skincare"/>
    <s v="Cabello"/>
    <x v="0"/>
  </r>
  <r>
    <x v="2103"/>
    <x v="39"/>
    <n v="5"/>
    <x v="29"/>
    <x v="0"/>
    <x v="0"/>
    <x v="0"/>
    <x v="1"/>
    <x v="2080"/>
    <x v="2084"/>
    <x v="516"/>
    <x v="2075"/>
    <x v="2087"/>
    <x v="2091"/>
    <n v="44185.8"/>
    <s v="Perfumería"/>
    <s v="Cabello"/>
    <x v="0"/>
  </r>
  <r>
    <x v="2104"/>
    <x v="10"/>
    <n v="5"/>
    <x v="33"/>
    <x v="1"/>
    <x v="1"/>
    <x v="1"/>
    <x v="1"/>
    <x v="1215"/>
    <x v="2085"/>
    <x v="2081"/>
    <x v="2076"/>
    <x v="2088"/>
    <x v="2092"/>
    <n v="47030.2"/>
    <s v="Skincare"/>
    <s v="Perfumería"/>
    <x v="0"/>
  </r>
  <r>
    <x v="2105"/>
    <x v="39"/>
    <n v="5"/>
    <x v="82"/>
    <x v="1"/>
    <x v="0"/>
    <x v="0"/>
    <x v="1"/>
    <x v="2081"/>
    <x v="2086"/>
    <x v="2082"/>
    <x v="2077"/>
    <x v="2089"/>
    <x v="2093"/>
    <n v="39935"/>
    <s v="Cabello"/>
    <s v="Skincare"/>
    <x v="0"/>
  </r>
  <r>
    <x v="2106"/>
    <x v="40"/>
    <n v="5"/>
    <x v="8"/>
    <x v="2"/>
    <x v="0"/>
    <x v="0"/>
    <x v="1"/>
    <x v="2082"/>
    <x v="2087"/>
    <x v="2083"/>
    <x v="2078"/>
    <x v="2090"/>
    <x v="2094"/>
    <n v="55291.199999999997"/>
    <s v="Skincare"/>
    <s v="Perfumería"/>
    <x v="1"/>
  </r>
  <r>
    <x v="2107"/>
    <x v="27"/>
    <n v="5"/>
    <x v="38"/>
    <x v="0"/>
    <x v="0"/>
    <x v="0"/>
    <x v="1"/>
    <x v="2083"/>
    <x v="2088"/>
    <x v="2084"/>
    <x v="2079"/>
    <x v="2091"/>
    <x v="2095"/>
    <n v="49439.6"/>
    <s v="Skincare"/>
    <s v="Perfumería"/>
    <x v="0"/>
  </r>
  <r>
    <x v="2108"/>
    <x v="47"/>
    <n v="5"/>
    <x v="6"/>
    <x v="1"/>
    <x v="0"/>
    <x v="0"/>
    <x v="0"/>
    <x v="2084"/>
    <x v="2089"/>
    <x v="2085"/>
    <x v="2080"/>
    <x v="2092"/>
    <x v="2096"/>
    <n v="35900"/>
    <s v="Cuerpo"/>
    <s v="Perfumería"/>
    <x v="0"/>
  </r>
  <r>
    <x v="2109"/>
    <x v="24"/>
    <n v="5"/>
    <x v="36"/>
    <x v="1"/>
    <x v="1"/>
    <x v="1"/>
    <x v="0"/>
    <x v="2085"/>
    <x v="2090"/>
    <x v="2086"/>
    <x v="2081"/>
    <x v="2093"/>
    <x v="2097"/>
    <n v="63613.599999999999"/>
    <s v="Cuerpo"/>
    <s v="Maquillaje"/>
    <x v="1"/>
  </r>
  <r>
    <x v="2110"/>
    <x v="9"/>
    <n v="5"/>
    <x v="95"/>
    <x v="3"/>
    <x v="0"/>
    <x v="0"/>
    <x v="0"/>
    <x v="2086"/>
    <x v="2091"/>
    <x v="2087"/>
    <x v="2082"/>
    <x v="2094"/>
    <x v="2098"/>
    <n v="56337.599999999999"/>
    <s v="Maquillaje"/>
    <s v="Perfumería"/>
    <x v="1"/>
  </r>
  <r>
    <x v="2111"/>
    <x v="43"/>
    <n v="5"/>
    <x v="37"/>
    <x v="0"/>
    <x v="0"/>
    <x v="0"/>
    <x v="1"/>
    <x v="2087"/>
    <x v="2092"/>
    <x v="2088"/>
    <x v="2083"/>
    <x v="2095"/>
    <x v="2099"/>
    <n v="48015.199999999997"/>
    <s v="Maquillaje"/>
    <s v="Skincare"/>
    <x v="0"/>
  </r>
  <r>
    <x v="2112"/>
    <x v="0"/>
    <n v="5"/>
    <x v="11"/>
    <x v="1"/>
    <x v="0"/>
    <x v="0"/>
    <x v="0"/>
    <x v="2088"/>
    <x v="2093"/>
    <x v="2089"/>
    <x v="2084"/>
    <x v="2096"/>
    <x v="2100"/>
    <n v="63692.4"/>
    <s v="Maquillaje"/>
    <s v="Skincare"/>
    <x v="1"/>
  </r>
  <r>
    <x v="2113"/>
    <x v="24"/>
    <n v="5"/>
    <x v="22"/>
    <x v="0"/>
    <x v="1"/>
    <x v="1"/>
    <x v="0"/>
    <x v="2089"/>
    <x v="2094"/>
    <x v="2090"/>
    <x v="2085"/>
    <x v="2097"/>
    <x v="2101"/>
    <n v="31345.8"/>
    <s v="Cuerpo"/>
    <s v="Perfumería"/>
    <x v="0"/>
  </r>
  <r>
    <x v="2114"/>
    <x v="42"/>
    <n v="5"/>
    <x v="89"/>
    <x v="0"/>
    <x v="1"/>
    <x v="1"/>
    <x v="1"/>
    <x v="2090"/>
    <x v="2095"/>
    <x v="2091"/>
    <x v="2086"/>
    <x v="2098"/>
    <x v="2102"/>
    <n v="57871.4"/>
    <s v="Cabello"/>
    <s v="Maquillaje"/>
    <x v="1"/>
  </r>
  <r>
    <x v="2115"/>
    <x v="33"/>
    <n v="5"/>
    <x v="88"/>
    <x v="0"/>
    <x v="0"/>
    <x v="0"/>
    <x v="1"/>
    <x v="2091"/>
    <x v="2096"/>
    <x v="2092"/>
    <x v="2087"/>
    <x v="2099"/>
    <x v="2103"/>
    <n v="38886"/>
    <s v="Maquillaje"/>
    <s v="Perfumería"/>
    <x v="0"/>
  </r>
  <r>
    <x v="2116"/>
    <x v="22"/>
    <n v="5"/>
    <x v="56"/>
    <x v="2"/>
    <x v="0"/>
    <x v="0"/>
    <x v="0"/>
    <x v="2092"/>
    <x v="2097"/>
    <x v="2093"/>
    <x v="2088"/>
    <x v="2100"/>
    <x v="2104"/>
    <n v="51513.2"/>
    <s v="Perfumería"/>
    <s v="Maquillaje"/>
    <x v="1"/>
  </r>
  <r>
    <x v="2117"/>
    <x v="40"/>
    <n v="5"/>
    <x v="47"/>
    <x v="0"/>
    <x v="1"/>
    <x v="1"/>
    <x v="1"/>
    <x v="2093"/>
    <x v="2098"/>
    <x v="2094"/>
    <x v="2089"/>
    <x v="2101"/>
    <x v="2105"/>
    <n v="51445.599999999999"/>
    <s v="Skincare"/>
    <s v="Cuerpo"/>
    <x v="1"/>
  </r>
  <r>
    <x v="2118"/>
    <x v="3"/>
    <n v="5"/>
    <x v="57"/>
    <x v="3"/>
    <x v="1"/>
    <x v="1"/>
    <x v="0"/>
    <x v="2094"/>
    <x v="2099"/>
    <x v="2095"/>
    <x v="2090"/>
    <x v="2102"/>
    <x v="2106"/>
    <n v="49975.8"/>
    <s v="Skincare"/>
    <s v="Maquillaje"/>
    <x v="0"/>
  </r>
  <r>
    <x v="2119"/>
    <x v="22"/>
    <n v="5"/>
    <x v="51"/>
    <x v="0"/>
    <x v="0"/>
    <x v="0"/>
    <x v="0"/>
    <x v="2095"/>
    <x v="2100"/>
    <x v="2096"/>
    <x v="2091"/>
    <x v="2103"/>
    <x v="2107"/>
    <n v="54437"/>
    <s v="Skincare"/>
    <s v="Perfumería"/>
    <x v="1"/>
  </r>
  <r>
    <x v="2120"/>
    <x v="37"/>
    <n v="5"/>
    <x v="87"/>
    <x v="0"/>
    <x v="1"/>
    <x v="1"/>
    <x v="0"/>
    <x v="2096"/>
    <x v="2101"/>
    <x v="2097"/>
    <x v="2092"/>
    <x v="2104"/>
    <x v="2108"/>
    <n v="50803.4"/>
    <s v="Cuerpo"/>
    <s v="Skincare"/>
    <x v="1"/>
  </r>
  <r>
    <x v="2121"/>
    <x v="13"/>
    <n v="5"/>
    <x v="60"/>
    <x v="3"/>
    <x v="0"/>
    <x v="0"/>
    <x v="0"/>
    <x v="2097"/>
    <x v="2102"/>
    <x v="2098"/>
    <x v="2093"/>
    <x v="2105"/>
    <x v="2109"/>
    <n v="48473.599999999999"/>
    <s v="Maquillaje"/>
    <s v="Skincare"/>
    <x v="0"/>
  </r>
  <r>
    <x v="2122"/>
    <x v="15"/>
    <n v="5"/>
    <x v="24"/>
    <x v="2"/>
    <x v="0"/>
    <x v="0"/>
    <x v="1"/>
    <x v="2098"/>
    <x v="2103"/>
    <x v="2099"/>
    <x v="2094"/>
    <x v="2106"/>
    <x v="2110"/>
    <n v="47689.599999999999"/>
    <s v="Perfumería"/>
    <s v="Maquillaje"/>
    <x v="0"/>
  </r>
  <r>
    <x v="2123"/>
    <x v="35"/>
    <n v="5"/>
    <x v="75"/>
    <x v="0"/>
    <x v="0"/>
    <x v="0"/>
    <x v="0"/>
    <x v="2099"/>
    <x v="2104"/>
    <x v="2100"/>
    <x v="2095"/>
    <x v="2107"/>
    <x v="2111"/>
    <n v="67083.399999999994"/>
    <s v="Cuerpo"/>
    <s v="Skincare"/>
    <x v="1"/>
  </r>
  <r>
    <x v="2124"/>
    <x v="47"/>
    <n v="5"/>
    <x v="54"/>
    <x v="1"/>
    <x v="1"/>
    <x v="1"/>
    <x v="1"/>
    <x v="2100"/>
    <x v="2105"/>
    <x v="2101"/>
    <x v="2096"/>
    <x v="2108"/>
    <x v="2112"/>
    <n v="48404"/>
    <s v="Maquillaje"/>
    <s v="Skincare"/>
    <x v="0"/>
  </r>
  <r>
    <x v="2125"/>
    <x v="31"/>
    <n v="5"/>
    <x v="74"/>
    <x v="0"/>
    <x v="1"/>
    <x v="1"/>
    <x v="1"/>
    <x v="2101"/>
    <x v="2106"/>
    <x v="2102"/>
    <x v="1047"/>
    <x v="2109"/>
    <x v="2113"/>
    <n v="56706.2"/>
    <s v="Cuerpo"/>
    <s v="Maquillaje"/>
    <x v="1"/>
  </r>
  <r>
    <x v="2126"/>
    <x v="12"/>
    <n v="5"/>
    <x v="36"/>
    <x v="1"/>
    <x v="1"/>
    <x v="1"/>
    <x v="0"/>
    <x v="2102"/>
    <x v="2107"/>
    <x v="2103"/>
    <x v="2097"/>
    <x v="2110"/>
    <x v="2114"/>
    <n v="45195.199999999997"/>
    <s v="Cabello"/>
    <s v="Perfumería"/>
    <x v="0"/>
  </r>
  <r>
    <x v="2127"/>
    <x v="45"/>
    <n v="5"/>
    <x v="57"/>
    <x v="0"/>
    <x v="0"/>
    <x v="0"/>
    <x v="0"/>
    <x v="2103"/>
    <x v="2108"/>
    <x v="2104"/>
    <x v="2098"/>
    <x v="2111"/>
    <x v="2115"/>
    <n v="46425"/>
    <s v="Skincare"/>
    <s v="Cabello"/>
    <x v="0"/>
  </r>
  <r>
    <x v="2128"/>
    <x v="46"/>
    <n v="5"/>
    <x v="17"/>
    <x v="2"/>
    <x v="0"/>
    <x v="0"/>
    <x v="1"/>
    <x v="2104"/>
    <x v="2109"/>
    <x v="2105"/>
    <x v="2099"/>
    <x v="2112"/>
    <x v="2116"/>
    <n v="52396.800000000003"/>
    <s v="Cuerpo"/>
    <s v="Skincare"/>
    <x v="1"/>
  </r>
  <r>
    <x v="2129"/>
    <x v="5"/>
    <n v="5"/>
    <x v="73"/>
    <x v="1"/>
    <x v="0"/>
    <x v="0"/>
    <x v="1"/>
    <x v="2105"/>
    <x v="2110"/>
    <x v="2106"/>
    <x v="2100"/>
    <x v="2113"/>
    <x v="2117"/>
    <n v="45591.6"/>
    <s v="Cuerpo"/>
    <s v="Cabello"/>
    <x v="0"/>
  </r>
  <r>
    <x v="2130"/>
    <x v="8"/>
    <n v="5"/>
    <x v="8"/>
    <x v="3"/>
    <x v="0"/>
    <x v="0"/>
    <x v="0"/>
    <x v="2106"/>
    <x v="2111"/>
    <x v="2107"/>
    <x v="2101"/>
    <x v="2114"/>
    <x v="2118"/>
    <n v="52707.6"/>
    <s v="Cuerpo"/>
    <s v="Skincare"/>
    <x v="1"/>
  </r>
  <r>
    <x v="2131"/>
    <x v="24"/>
    <n v="5"/>
    <x v="38"/>
    <x v="1"/>
    <x v="1"/>
    <x v="1"/>
    <x v="0"/>
    <x v="2107"/>
    <x v="2112"/>
    <x v="2108"/>
    <x v="2102"/>
    <x v="2115"/>
    <x v="2119"/>
    <n v="35530"/>
    <s v="Perfumería"/>
    <s v="Maquillaje"/>
    <x v="0"/>
  </r>
  <r>
    <x v="2132"/>
    <x v="8"/>
    <n v="5"/>
    <x v="32"/>
    <x v="0"/>
    <x v="1"/>
    <x v="1"/>
    <x v="0"/>
    <x v="2108"/>
    <x v="2113"/>
    <x v="2109"/>
    <x v="2103"/>
    <x v="2116"/>
    <x v="2120"/>
    <n v="65545.399999999994"/>
    <s v="Cabello"/>
    <s v="Maquillaje"/>
    <x v="1"/>
  </r>
  <r>
    <x v="2133"/>
    <x v="1"/>
    <n v="5"/>
    <x v="44"/>
    <x v="2"/>
    <x v="1"/>
    <x v="1"/>
    <x v="0"/>
    <x v="2109"/>
    <x v="2114"/>
    <x v="2110"/>
    <x v="2104"/>
    <x v="2117"/>
    <x v="2121"/>
    <n v="67972.399999999994"/>
    <s v="Perfumería"/>
    <s v="Cabello"/>
    <x v="1"/>
  </r>
  <r>
    <x v="2134"/>
    <x v="49"/>
    <n v="5"/>
    <x v="83"/>
    <x v="0"/>
    <x v="1"/>
    <x v="1"/>
    <x v="1"/>
    <x v="2110"/>
    <x v="2115"/>
    <x v="2111"/>
    <x v="2105"/>
    <x v="2118"/>
    <x v="2122"/>
    <n v="77158.2"/>
    <s v="Skincare"/>
    <s v="Cuerpo"/>
    <x v="1"/>
  </r>
  <r>
    <x v="2135"/>
    <x v="34"/>
    <n v="5"/>
    <x v="16"/>
    <x v="0"/>
    <x v="1"/>
    <x v="1"/>
    <x v="1"/>
    <x v="2111"/>
    <x v="2116"/>
    <x v="2112"/>
    <x v="2106"/>
    <x v="2119"/>
    <x v="2123"/>
    <n v="46505"/>
    <s v="Maquillaje"/>
    <s v="Cuerpo"/>
    <x v="0"/>
  </r>
  <r>
    <x v="2136"/>
    <x v="4"/>
    <n v="5"/>
    <x v="93"/>
    <x v="1"/>
    <x v="0"/>
    <x v="0"/>
    <x v="0"/>
    <x v="2112"/>
    <x v="2117"/>
    <x v="2113"/>
    <x v="2107"/>
    <x v="2120"/>
    <x v="2124"/>
    <n v="51193.8"/>
    <s v="Cabello"/>
    <s v="Maquillaje"/>
    <x v="1"/>
  </r>
  <r>
    <x v="2137"/>
    <x v="12"/>
    <n v="5"/>
    <x v="47"/>
    <x v="2"/>
    <x v="0"/>
    <x v="0"/>
    <x v="0"/>
    <x v="2113"/>
    <x v="2118"/>
    <x v="2114"/>
    <x v="2108"/>
    <x v="2121"/>
    <x v="2125"/>
    <n v="51131.199999999997"/>
    <s v="Perfumería"/>
    <s v="Skincare"/>
    <x v="1"/>
  </r>
  <r>
    <x v="2138"/>
    <x v="18"/>
    <n v="5"/>
    <x v="55"/>
    <x v="2"/>
    <x v="0"/>
    <x v="0"/>
    <x v="1"/>
    <x v="2114"/>
    <x v="2119"/>
    <x v="2115"/>
    <x v="2109"/>
    <x v="2122"/>
    <x v="2126"/>
    <n v="69360.399999999994"/>
    <s v="Cabello"/>
    <s v="Cuerpo"/>
    <x v="1"/>
  </r>
  <r>
    <x v="2139"/>
    <x v="34"/>
    <n v="5"/>
    <x v="24"/>
    <x v="1"/>
    <x v="0"/>
    <x v="0"/>
    <x v="0"/>
    <x v="2115"/>
    <x v="2120"/>
    <x v="2116"/>
    <x v="2110"/>
    <x v="2123"/>
    <x v="2127"/>
    <n v="67437.2"/>
    <s v="Cuerpo"/>
    <s v="Cabello"/>
    <x v="1"/>
  </r>
  <r>
    <x v="2140"/>
    <x v="28"/>
    <n v="5"/>
    <x v="24"/>
    <x v="0"/>
    <x v="1"/>
    <x v="1"/>
    <x v="0"/>
    <x v="2116"/>
    <x v="2121"/>
    <x v="2117"/>
    <x v="2111"/>
    <x v="2124"/>
    <x v="2128"/>
    <n v="52739.6"/>
    <s v="Perfumería"/>
    <s v="Cuerpo"/>
    <x v="1"/>
  </r>
  <r>
    <x v="2141"/>
    <x v="30"/>
    <n v="5"/>
    <x v="15"/>
    <x v="2"/>
    <x v="1"/>
    <x v="1"/>
    <x v="0"/>
    <x v="2117"/>
    <x v="2122"/>
    <x v="1760"/>
    <x v="2112"/>
    <x v="2125"/>
    <x v="2129"/>
    <n v="56220"/>
    <s v="Cuerpo"/>
    <s v="Maquillaje"/>
    <x v="1"/>
  </r>
  <r>
    <x v="2142"/>
    <x v="14"/>
    <n v="5"/>
    <x v="71"/>
    <x v="1"/>
    <x v="0"/>
    <x v="0"/>
    <x v="0"/>
    <x v="2118"/>
    <x v="2123"/>
    <x v="2118"/>
    <x v="980"/>
    <x v="2126"/>
    <x v="2130"/>
    <n v="36103.4"/>
    <s v="Skincare"/>
    <s v="Cuerpo"/>
    <x v="0"/>
  </r>
  <r>
    <x v="2143"/>
    <x v="8"/>
    <n v="5"/>
    <x v="14"/>
    <x v="1"/>
    <x v="0"/>
    <x v="0"/>
    <x v="1"/>
    <x v="2119"/>
    <x v="2124"/>
    <x v="2119"/>
    <x v="2113"/>
    <x v="2127"/>
    <x v="2131"/>
    <n v="72864.2"/>
    <s v="Maquillaje"/>
    <s v="Cabello"/>
    <x v="1"/>
  </r>
  <r>
    <x v="2144"/>
    <x v="13"/>
    <n v="5"/>
    <x v="9"/>
    <x v="1"/>
    <x v="0"/>
    <x v="0"/>
    <x v="1"/>
    <x v="2120"/>
    <x v="2125"/>
    <x v="2120"/>
    <x v="2114"/>
    <x v="2128"/>
    <x v="2132"/>
    <n v="50379.6"/>
    <s v="Cabello"/>
    <s v="Maquillaje"/>
    <x v="1"/>
  </r>
  <r>
    <x v="2145"/>
    <x v="9"/>
    <n v="5"/>
    <x v="14"/>
    <x v="1"/>
    <x v="1"/>
    <x v="1"/>
    <x v="1"/>
    <x v="2121"/>
    <x v="2126"/>
    <x v="411"/>
    <x v="1183"/>
    <x v="2129"/>
    <x v="2133"/>
    <n v="57846"/>
    <s v="Skincare"/>
    <s v="Cabello"/>
    <x v="1"/>
  </r>
  <r>
    <x v="2146"/>
    <x v="0"/>
    <n v="5"/>
    <x v="52"/>
    <x v="2"/>
    <x v="1"/>
    <x v="1"/>
    <x v="0"/>
    <x v="2122"/>
    <x v="2127"/>
    <x v="2121"/>
    <x v="2115"/>
    <x v="2130"/>
    <x v="2134"/>
    <n v="59616"/>
    <s v="Skincare"/>
    <s v="Maquillaje"/>
    <x v="1"/>
  </r>
  <r>
    <x v="2147"/>
    <x v="14"/>
    <n v="5"/>
    <x v="8"/>
    <x v="3"/>
    <x v="0"/>
    <x v="0"/>
    <x v="0"/>
    <x v="2123"/>
    <x v="2128"/>
    <x v="2122"/>
    <x v="2116"/>
    <x v="2131"/>
    <x v="2135"/>
    <n v="73164"/>
    <s v="Perfumería"/>
    <s v="Maquillaje"/>
    <x v="1"/>
  </r>
  <r>
    <x v="2148"/>
    <x v="3"/>
    <n v="5"/>
    <x v="62"/>
    <x v="1"/>
    <x v="1"/>
    <x v="1"/>
    <x v="0"/>
    <x v="2124"/>
    <x v="2129"/>
    <x v="2123"/>
    <x v="2117"/>
    <x v="2132"/>
    <x v="2136"/>
    <n v="43311"/>
    <s v="Cabello"/>
    <s v="Maquillaje"/>
    <x v="0"/>
  </r>
  <r>
    <x v="2149"/>
    <x v="4"/>
    <n v="5"/>
    <x v="4"/>
    <x v="2"/>
    <x v="0"/>
    <x v="0"/>
    <x v="0"/>
    <x v="2125"/>
    <x v="2130"/>
    <x v="2124"/>
    <x v="2118"/>
    <x v="2133"/>
    <x v="2137"/>
    <n v="31963.599999999999"/>
    <s v="Cuerpo"/>
    <s v="Perfumería"/>
    <x v="0"/>
  </r>
  <r>
    <x v="2150"/>
    <x v="13"/>
    <n v="5"/>
    <x v="95"/>
    <x v="1"/>
    <x v="1"/>
    <x v="1"/>
    <x v="0"/>
    <x v="2126"/>
    <x v="2131"/>
    <x v="2125"/>
    <x v="2119"/>
    <x v="2134"/>
    <x v="2138"/>
    <n v="60432.4"/>
    <s v="Cuerpo"/>
    <s v="Cabello"/>
    <x v="1"/>
  </r>
  <r>
    <x v="2151"/>
    <x v="32"/>
    <n v="5"/>
    <x v="44"/>
    <x v="0"/>
    <x v="0"/>
    <x v="0"/>
    <x v="0"/>
    <x v="2127"/>
    <x v="2132"/>
    <x v="2126"/>
    <x v="2120"/>
    <x v="2135"/>
    <x v="2139"/>
    <n v="34166.199999999997"/>
    <s v="Maquillaje"/>
    <s v="Cuerpo"/>
    <x v="0"/>
  </r>
  <r>
    <x v="2152"/>
    <x v="26"/>
    <n v="5"/>
    <x v="64"/>
    <x v="0"/>
    <x v="1"/>
    <x v="1"/>
    <x v="1"/>
    <x v="2128"/>
    <x v="2133"/>
    <x v="2127"/>
    <x v="2121"/>
    <x v="2136"/>
    <x v="2140"/>
    <n v="38905.199999999997"/>
    <s v="Skincare"/>
    <s v="Cuerpo"/>
    <x v="0"/>
  </r>
  <r>
    <x v="2153"/>
    <x v="19"/>
    <n v="5"/>
    <x v="84"/>
    <x v="1"/>
    <x v="0"/>
    <x v="0"/>
    <x v="0"/>
    <x v="2129"/>
    <x v="2134"/>
    <x v="2128"/>
    <x v="2122"/>
    <x v="2137"/>
    <x v="2141"/>
    <n v="56636.4"/>
    <s v="Cuerpo"/>
    <s v="Maquillaje"/>
    <x v="1"/>
  </r>
  <r>
    <x v="2154"/>
    <x v="23"/>
    <n v="5"/>
    <x v="81"/>
    <x v="2"/>
    <x v="0"/>
    <x v="0"/>
    <x v="1"/>
    <x v="2130"/>
    <x v="2135"/>
    <x v="2129"/>
    <x v="2123"/>
    <x v="2138"/>
    <x v="2142"/>
    <n v="77340.800000000003"/>
    <s v="Perfumería"/>
    <s v="Cuerpo"/>
    <x v="1"/>
  </r>
  <r>
    <x v="2155"/>
    <x v="15"/>
    <n v="5"/>
    <x v="0"/>
    <x v="1"/>
    <x v="1"/>
    <x v="1"/>
    <x v="1"/>
    <x v="2131"/>
    <x v="2136"/>
    <x v="2130"/>
    <x v="2124"/>
    <x v="2139"/>
    <x v="2143"/>
    <n v="41604.199999999997"/>
    <s v="Cabello"/>
    <s v="Skincare"/>
    <x v="0"/>
  </r>
  <r>
    <x v="2156"/>
    <x v="10"/>
    <n v="5"/>
    <x v="19"/>
    <x v="1"/>
    <x v="0"/>
    <x v="0"/>
    <x v="1"/>
    <x v="2132"/>
    <x v="2137"/>
    <x v="2131"/>
    <x v="2125"/>
    <x v="1999"/>
    <x v="2144"/>
    <n v="32252.799999999999"/>
    <s v="Skincare"/>
    <s v="Perfumería"/>
    <x v="0"/>
  </r>
  <r>
    <x v="2157"/>
    <x v="2"/>
    <n v="5"/>
    <x v="49"/>
    <x v="1"/>
    <x v="0"/>
    <x v="0"/>
    <x v="1"/>
    <x v="2133"/>
    <x v="2138"/>
    <x v="2132"/>
    <x v="2126"/>
    <x v="2140"/>
    <x v="2145"/>
    <n v="62290.8"/>
    <s v="Maquillaje"/>
    <s v="Perfumería"/>
    <x v="1"/>
  </r>
  <r>
    <x v="2158"/>
    <x v="30"/>
    <n v="5"/>
    <x v="7"/>
    <x v="1"/>
    <x v="0"/>
    <x v="0"/>
    <x v="1"/>
    <x v="2134"/>
    <x v="2139"/>
    <x v="2133"/>
    <x v="2127"/>
    <x v="2141"/>
    <x v="2146"/>
    <n v="48214.2"/>
    <s v="Cuerpo"/>
    <s v="Perfumería"/>
    <x v="0"/>
  </r>
  <r>
    <x v="2159"/>
    <x v="27"/>
    <n v="5"/>
    <x v="20"/>
    <x v="0"/>
    <x v="0"/>
    <x v="0"/>
    <x v="0"/>
    <x v="2135"/>
    <x v="2140"/>
    <x v="2134"/>
    <x v="2128"/>
    <x v="2142"/>
    <x v="2147"/>
    <n v="53045.2"/>
    <s v="Cabello"/>
    <s v="Perfumería"/>
    <x v="1"/>
  </r>
  <r>
    <x v="2160"/>
    <x v="4"/>
    <n v="5"/>
    <x v="83"/>
    <x v="3"/>
    <x v="1"/>
    <x v="1"/>
    <x v="1"/>
    <x v="2136"/>
    <x v="2141"/>
    <x v="2135"/>
    <x v="2129"/>
    <x v="2143"/>
    <x v="906"/>
    <n v="58266.2"/>
    <s v="Perfumería"/>
    <s v="Cabello"/>
    <x v="1"/>
  </r>
  <r>
    <x v="2161"/>
    <x v="23"/>
    <n v="5"/>
    <x v="46"/>
    <x v="0"/>
    <x v="1"/>
    <x v="1"/>
    <x v="0"/>
    <x v="2137"/>
    <x v="2142"/>
    <x v="2136"/>
    <x v="2130"/>
    <x v="2144"/>
    <x v="2148"/>
    <n v="48091.6"/>
    <s v="Cuerpo"/>
    <s v="Maquillaje"/>
    <x v="0"/>
  </r>
  <r>
    <x v="2162"/>
    <x v="35"/>
    <n v="5"/>
    <x v="34"/>
    <x v="1"/>
    <x v="0"/>
    <x v="0"/>
    <x v="1"/>
    <x v="2138"/>
    <x v="2143"/>
    <x v="2137"/>
    <x v="2131"/>
    <x v="2145"/>
    <x v="2149"/>
    <n v="56249.2"/>
    <s v="Maquillaje"/>
    <s v="Skincare"/>
    <x v="1"/>
  </r>
  <r>
    <x v="2163"/>
    <x v="14"/>
    <n v="5"/>
    <x v="50"/>
    <x v="2"/>
    <x v="0"/>
    <x v="0"/>
    <x v="1"/>
    <x v="2139"/>
    <x v="2144"/>
    <x v="2138"/>
    <x v="2132"/>
    <x v="2146"/>
    <x v="2150"/>
    <n v="42764.2"/>
    <s v="Cuerpo"/>
    <s v="Maquillaje"/>
    <x v="0"/>
  </r>
  <r>
    <x v="2164"/>
    <x v="29"/>
    <n v="5"/>
    <x v="84"/>
    <x v="2"/>
    <x v="0"/>
    <x v="0"/>
    <x v="1"/>
    <x v="2140"/>
    <x v="2145"/>
    <x v="2139"/>
    <x v="2133"/>
    <x v="2147"/>
    <x v="2151"/>
    <n v="40682"/>
    <s v="Skincare"/>
    <s v="Perfumería"/>
    <x v="0"/>
  </r>
  <r>
    <x v="2165"/>
    <x v="23"/>
    <n v="5"/>
    <x v="86"/>
    <x v="1"/>
    <x v="1"/>
    <x v="1"/>
    <x v="1"/>
    <x v="2141"/>
    <x v="2146"/>
    <x v="2140"/>
    <x v="2134"/>
    <x v="2148"/>
    <x v="2152"/>
    <n v="59678.6"/>
    <s v="Cuerpo"/>
    <s v="Maquillaje"/>
    <x v="1"/>
  </r>
  <r>
    <x v="2166"/>
    <x v="24"/>
    <n v="5"/>
    <x v="71"/>
    <x v="0"/>
    <x v="1"/>
    <x v="1"/>
    <x v="0"/>
    <x v="2142"/>
    <x v="2147"/>
    <x v="2141"/>
    <x v="2135"/>
    <x v="2149"/>
    <x v="2153"/>
    <n v="74161.399999999994"/>
    <s v="Cabello"/>
    <s v="Perfumería"/>
    <x v="1"/>
  </r>
  <r>
    <x v="2167"/>
    <x v="6"/>
    <n v="5"/>
    <x v="40"/>
    <x v="0"/>
    <x v="1"/>
    <x v="1"/>
    <x v="1"/>
    <x v="2143"/>
    <x v="2148"/>
    <x v="2142"/>
    <x v="2136"/>
    <x v="2150"/>
    <x v="2154"/>
    <n v="17099.8"/>
    <s v="Skincare"/>
    <s v="Maquillaje"/>
    <x v="0"/>
  </r>
  <r>
    <x v="2168"/>
    <x v="30"/>
    <n v="5"/>
    <x v="68"/>
    <x v="2"/>
    <x v="1"/>
    <x v="1"/>
    <x v="1"/>
    <x v="2144"/>
    <x v="2149"/>
    <x v="2143"/>
    <x v="2137"/>
    <x v="2151"/>
    <x v="2155"/>
    <n v="56171.199999999997"/>
    <s v="Maquillaje"/>
    <s v="Perfumería"/>
    <x v="1"/>
  </r>
  <r>
    <x v="2169"/>
    <x v="16"/>
    <n v="5"/>
    <x v="7"/>
    <x v="1"/>
    <x v="0"/>
    <x v="0"/>
    <x v="0"/>
    <x v="2145"/>
    <x v="2150"/>
    <x v="2144"/>
    <x v="2138"/>
    <x v="2152"/>
    <x v="2156"/>
    <n v="46381.2"/>
    <s v="Maquillaje"/>
    <s v="Cuerpo"/>
    <x v="0"/>
  </r>
  <r>
    <x v="2170"/>
    <x v="17"/>
    <n v="5"/>
    <x v="52"/>
    <x v="1"/>
    <x v="1"/>
    <x v="1"/>
    <x v="0"/>
    <x v="2146"/>
    <x v="2151"/>
    <x v="2145"/>
    <x v="2139"/>
    <x v="2153"/>
    <x v="2157"/>
    <n v="74497.600000000006"/>
    <s v="Perfumería"/>
    <s v="Skincare"/>
    <x v="1"/>
  </r>
  <r>
    <x v="2171"/>
    <x v="28"/>
    <n v="5"/>
    <x v="51"/>
    <x v="1"/>
    <x v="1"/>
    <x v="1"/>
    <x v="0"/>
    <x v="2147"/>
    <x v="2152"/>
    <x v="2146"/>
    <x v="2140"/>
    <x v="2154"/>
    <x v="2158"/>
    <n v="37450.400000000001"/>
    <s v="Skincare"/>
    <s v="Cabello"/>
    <x v="0"/>
  </r>
  <r>
    <x v="2172"/>
    <x v="39"/>
    <n v="5"/>
    <x v="78"/>
    <x v="0"/>
    <x v="1"/>
    <x v="1"/>
    <x v="1"/>
    <x v="2148"/>
    <x v="2153"/>
    <x v="2147"/>
    <x v="2141"/>
    <x v="2155"/>
    <x v="2159"/>
    <n v="54131.8"/>
    <s v="Maquillaje"/>
    <s v="Cabello"/>
    <x v="1"/>
  </r>
  <r>
    <x v="2173"/>
    <x v="34"/>
    <n v="5"/>
    <x v="55"/>
    <x v="1"/>
    <x v="1"/>
    <x v="1"/>
    <x v="0"/>
    <x v="2149"/>
    <x v="2154"/>
    <x v="2148"/>
    <x v="2142"/>
    <x v="2156"/>
    <x v="2160"/>
    <n v="54686.8"/>
    <s v="Cuerpo"/>
    <s v="Maquillaje"/>
    <x v="1"/>
  </r>
  <r>
    <x v="2174"/>
    <x v="32"/>
    <n v="5"/>
    <x v="79"/>
    <x v="3"/>
    <x v="1"/>
    <x v="1"/>
    <x v="0"/>
    <x v="2150"/>
    <x v="2155"/>
    <x v="2149"/>
    <x v="2143"/>
    <x v="2157"/>
    <x v="2161"/>
    <n v="19142.400000000001"/>
    <s v="Perfumería"/>
    <s v="Maquillaje"/>
    <x v="0"/>
  </r>
  <r>
    <x v="2175"/>
    <x v="1"/>
    <n v="5"/>
    <x v="37"/>
    <x v="1"/>
    <x v="0"/>
    <x v="0"/>
    <x v="1"/>
    <x v="2151"/>
    <x v="2156"/>
    <x v="2150"/>
    <x v="2144"/>
    <x v="2158"/>
    <x v="2162"/>
    <n v="42971.6"/>
    <s v="Maquillaje"/>
    <s v="Perfumería"/>
    <x v="0"/>
  </r>
  <r>
    <x v="2176"/>
    <x v="5"/>
    <n v="5"/>
    <x v="33"/>
    <x v="1"/>
    <x v="1"/>
    <x v="1"/>
    <x v="1"/>
    <x v="2152"/>
    <x v="2157"/>
    <x v="2151"/>
    <x v="2145"/>
    <x v="2159"/>
    <x v="2163"/>
    <n v="49776.6"/>
    <s v="Perfumería"/>
    <s v="Maquillaje"/>
    <x v="0"/>
  </r>
  <r>
    <x v="2177"/>
    <x v="37"/>
    <n v="5"/>
    <x v="94"/>
    <x v="0"/>
    <x v="1"/>
    <x v="1"/>
    <x v="1"/>
    <x v="2153"/>
    <x v="2158"/>
    <x v="2152"/>
    <x v="2146"/>
    <x v="2160"/>
    <x v="2164"/>
    <n v="55064.800000000003"/>
    <s v="Maquillaje"/>
    <s v="Cuerpo"/>
    <x v="1"/>
  </r>
  <r>
    <x v="2178"/>
    <x v="16"/>
    <n v="5"/>
    <x v="49"/>
    <x v="3"/>
    <x v="0"/>
    <x v="0"/>
    <x v="1"/>
    <x v="2154"/>
    <x v="2159"/>
    <x v="2153"/>
    <x v="2147"/>
    <x v="2161"/>
    <x v="2165"/>
    <n v="53870.8"/>
    <s v="Cuerpo"/>
    <s v="Cabello"/>
    <x v="1"/>
  </r>
  <r>
    <x v="2179"/>
    <x v="38"/>
    <n v="5"/>
    <x v="91"/>
    <x v="3"/>
    <x v="1"/>
    <x v="1"/>
    <x v="1"/>
    <x v="2155"/>
    <x v="2160"/>
    <x v="2154"/>
    <x v="2148"/>
    <x v="2162"/>
    <x v="1493"/>
    <n v="65719.199999999997"/>
    <s v="Cabello"/>
    <s v="Cuerpo"/>
    <x v="1"/>
  </r>
  <r>
    <x v="2180"/>
    <x v="17"/>
    <n v="5"/>
    <x v="5"/>
    <x v="1"/>
    <x v="1"/>
    <x v="1"/>
    <x v="0"/>
    <x v="2156"/>
    <x v="2161"/>
    <x v="2155"/>
    <x v="2149"/>
    <x v="2163"/>
    <x v="2166"/>
    <n v="30113.599999999999"/>
    <s v="Maquillaje"/>
    <s v="Perfumería"/>
    <x v="0"/>
  </r>
  <r>
    <x v="2181"/>
    <x v="22"/>
    <n v="5"/>
    <x v="87"/>
    <x v="1"/>
    <x v="1"/>
    <x v="1"/>
    <x v="1"/>
    <x v="2157"/>
    <x v="2162"/>
    <x v="2156"/>
    <x v="2150"/>
    <x v="2164"/>
    <x v="2167"/>
    <n v="45715"/>
    <s v="Skincare"/>
    <s v="Perfumería"/>
    <x v="0"/>
  </r>
  <r>
    <x v="2182"/>
    <x v="33"/>
    <n v="5"/>
    <x v="49"/>
    <x v="1"/>
    <x v="0"/>
    <x v="0"/>
    <x v="1"/>
    <x v="2158"/>
    <x v="2163"/>
    <x v="2157"/>
    <x v="2151"/>
    <x v="2165"/>
    <x v="2168"/>
    <n v="55675"/>
    <s v="Cuerpo"/>
    <s v="Maquillaje"/>
    <x v="1"/>
  </r>
  <r>
    <x v="2183"/>
    <x v="5"/>
    <n v="5"/>
    <x v="89"/>
    <x v="1"/>
    <x v="1"/>
    <x v="1"/>
    <x v="1"/>
    <x v="2159"/>
    <x v="2164"/>
    <x v="2158"/>
    <x v="2152"/>
    <x v="2166"/>
    <x v="2169"/>
    <n v="41944"/>
    <s v="Skincare"/>
    <s v="Cuerpo"/>
    <x v="0"/>
  </r>
  <r>
    <x v="2184"/>
    <x v="29"/>
    <n v="5"/>
    <x v="26"/>
    <x v="2"/>
    <x v="0"/>
    <x v="0"/>
    <x v="1"/>
    <x v="2160"/>
    <x v="2165"/>
    <x v="2159"/>
    <x v="2153"/>
    <x v="2167"/>
    <x v="2170"/>
    <n v="54540.800000000003"/>
    <s v="Cabello"/>
    <s v="Cuerpo"/>
    <x v="1"/>
  </r>
  <r>
    <x v="2185"/>
    <x v="41"/>
    <n v="5"/>
    <x v="22"/>
    <x v="1"/>
    <x v="1"/>
    <x v="1"/>
    <x v="1"/>
    <x v="2161"/>
    <x v="2166"/>
    <x v="2160"/>
    <x v="2154"/>
    <x v="2168"/>
    <x v="2171"/>
    <n v="71383.199999999997"/>
    <s v="Maquillaje"/>
    <s v="Perfumería"/>
    <x v="1"/>
  </r>
  <r>
    <x v="2186"/>
    <x v="14"/>
    <n v="5"/>
    <x v="42"/>
    <x v="1"/>
    <x v="1"/>
    <x v="1"/>
    <x v="1"/>
    <x v="2162"/>
    <x v="2167"/>
    <x v="2161"/>
    <x v="2155"/>
    <x v="2169"/>
    <x v="2172"/>
    <n v="60202.2"/>
    <s v="Perfumería"/>
    <s v="Cabello"/>
    <x v="1"/>
  </r>
  <r>
    <x v="2187"/>
    <x v="39"/>
    <n v="5"/>
    <x v="52"/>
    <x v="1"/>
    <x v="1"/>
    <x v="1"/>
    <x v="1"/>
    <x v="2163"/>
    <x v="2168"/>
    <x v="2162"/>
    <x v="2156"/>
    <x v="2170"/>
    <x v="2173"/>
    <n v="51075.199999999997"/>
    <s v="Perfumería"/>
    <s v="Cabello"/>
    <x v="1"/>
  </r>
  <r>
    <x v="2188"/>
    <x v="44"/>
    <n v="5"/>
    <x v="94"/>
    <x v="2"/>
    <x v="0"/>
    <x v="0"/>
    <x v="1"/>
    <x v="2164"/>
    <x v="2169"/>
    <x v="2163"/>
    <x v="2157"/>
    <x v="2171"/>
    <x v="2174"/>
    <n v="51490.400000000001"/>
    <s v="Perfumería"/>
    <s v="Cabello"/>
    <x v="1"/>
  </r>
  <r>
    <x v="2189"/>
    <x v="41"/>
    <n v="5"/>
    <x v="28"/>
    <x v="3"/>
    <x v="1"/>
    <x v="1"/>
    <x v="0"/>
    <x v="2165"/>
    <x v="2170"/>
    <x v="2164"/>
    <x v="2158"/>
    <x v="2172"/>
    <x v="2175"/>
    <n v="53496.4"/>
    <s v="Perfumería"/>
    <s v="Cuerpo"/>
    <x v="1"/>
  </r>
  <r>
    <x v="2190"/>
    <x v="16"/>
    <n v="5"/>
    <x v="6"/>
    <x v="0"/>
    <x v="1"/>
    <x v="1"/>
    <x v="1"/>
    <x v="2166"/>
    <x v="1585"/>
    <x v="2165"/>
    <x v="2159"/>
    <x v="2173"/>
    <x v="2176"/>
    <n v="51597.4"/>
    <s v="Cuerpo"/>
    <s v="Skincare"/>
    <x v="1"/>
  </r>
  <r>
    <x v="2191"/>
    <x v="36"/>
    <n v="5"/>
    <x v="47"/>
    <x v="1"/>
    <x v="1"/>
    <x v="1"/>
    <x v="0"/>
    <x v="2167"/>
    <x v="2171"/>
    <x v="2166"/>
    <x v="2160"/>
    <x v="1792"/>
    <x v="2177"/>
    <n v="42173.4"/>
    <s v="Cuerpo"/>
    <s v="Maquillaje"/>
    <x v="0"/>
  </r>
  <r>
    <x v="2192"/>
    <x v="46"/>
    <n v="5"/>
    <x v="17"/>
    <x v="1"/>
    <x v="0"/>
    <x v="0"/>
    <x v="0"/>
    <x v="2168"/>
    <x v="2172"/>
    <x v="2167"/>
    <x v="2161"/>
    <x v="2174"/>
    <x v="2178"/>
    <n v="37528.199999999997"/>
    <s v="Maquillaje"/>
    <s v="Cuerpo"/>
    <x v="0"/>
  </r>
  <r>
    <x v="2193"/>
    <x v="29"/>
    <n v="5"/>
    <x v="29"/>
    <x v="0"/>
    <x v="1"/>
    <x v="1"/>
    <x v="0"/>
    <x v="2169"/>
    <x v="2173"/>
    <x v="2168"/>
    <x v="2162"/>
    <x v="2175"/>
    <x v="2179"/>
    <n v="47077.599999999999"/>
    <s v="Perfumería"/>
    <s v="Skincare"/>
    <x v="0"/>
  </r>
  <r>
    <x v="2194"/>
    <x v="49"/>
    <n v="5"/>
    <x v="85"/>
    <x v="2"/>
    <x v="1"/>
    <x v="1"/>
    <x v="0"/>
    <x v="2170"/>
    <x v="2174"/>
    <x v="2169"/>
    <x v="2163"/>
    <x v="2176"/>
    <x v="2180"/>
    <n v="58919.199999999997"/>
    <s v="Maquillaje"/>
    <s v="Perfumería"/>
    <x v="1"/>
  </r>
  <r>
    <x v="2195"/>
    <x v="5"/>
    <n v="5"/>
    <x v="39"/>
    <x v="2"/>
    <x v="1"/>
    <x v="1"/>
    <x v="1"/>
    <x v="2171"/>
    <x v="2175"/>
    <x v="2170"/>
    <x v="2164"/>
    <x v="2177"/>
    <x v="2181"/>
    <n v="42389.2"/>
    <s v="Perfumería"/>
    <s v="Cuerpo"/>
    <x v="0"/>
  </r>
  <r>
    <x v="2196"/>
    <x v="40"/>
    <n v="5"/>
    <x v="88"/>
    <x v="0"/>
    <x v="0"/>
    <x v="0"/>
    <x v="1"/>
    <x v="2172"/>
    <x v="2176"/>
    <x v="2171"/>
    <x v="2165"/>
    <x v="2178"/>
    <x v="2182"/>
    <n v="31106.2"/>
    <s v="Maquillaje"/>
    <s v="Cuerpo"/>
    <x v="0"/>
  </r>
  <r>
    <x v="2197"/>
    <x v="8"/>
    <n v="5"/>
    <x v="52"/>
    <x v="1"/>
    <x v="1"/>
    <x v="1"/>
    <x v="1"/>
    <x v="2173"/>
    <x v="2177"/>
    <x v="2172"/>
    <x v="2166"/>
    <x v="2179"/>
    <x v="2183"/>
    <n v="41763"/>
    <s v="Perfumería"/>
    <s v="Maquillaje"/>
    <x v="0"/>
  </r>
  <r>
    <x v="2198"/>
    <x v="15"/>
    <n v="5"/>
    <x v="38"/>
    <x v="0"/>
    <x v="0"/>
    <x v="0"/>
    <x v="0"/>
    <x v="2174"/>
    <x v="2178"/>
    <x v="2173"/>
    <x v="2167"/>
    <x v="2180"/>
    <x v="2184"/>
    <n v="43664.2"/>
    <s v="Cabello"/>
    <s v="Cuerpo"/>
    <x v="0"/>
  </r>
  <r>
    <x v="2199"/>
    <x v="2"/>
    <n v="5"/>
    <x v="51"/>
    <x v="0"/>
    <x v="1"/>
    <x v="1"/>
    <x v="0"/>
    <x v="2175"/>
    <x v="2179"/>
    <x v="2174"/>
    <x v="2168"/>
    <x v="920"/>
    <x v="2185"/>
    <n v="56573.4"/>
    <s v="Cuerpo"/>
    <s v="Skincare"/>
    <x v="1"/>
  </r>
  <r>
    <x v="2200"/>
    <x v="11"/>
    <n v="5"/>
    <x v="59"/>
    <x v="2"/>
    <x v="1"/>
    <x v="1"/>
    <x v="0"/>
    <x v="2176"/>
    <x v="2180"/>
    <x v="2175"/>
    <x v="2169"/>
    <x v="2181"/>
    <x v="2186"/>
    <n v="79325.2"/>
    <s v="Maquillaje"/>
    <s v="Cuerpo"/>
    <x v="1"/>
  </r>
  <r>
    <x v="2201"/>
    <x v="45"/>
    <n v="5"/>
    <x v="93"/>
    <x v="1"/>
    <x v="1"/>
    <x v="1"/>
    <x v="1"/>
    <x v="2177"/>
    <x v="2181"/>
    <x v="2176"/>
    <x v="2170"/>
    <x v="2182"/>
    <x v="2187"/>
    <n v="47029.8"/>
    <s v="Skincare"/>
    <s v="Cabello"/>
    <x v="0"/>
  </r>
  <r>
    <x v="2202"/>
    <x v="17"/>
    <n v="5"/>
    <x v="56"/>
    <x v="2"/>
    <x v="1"/>
    <x v="1"/>
    <x v="1"/>
    <x v="2178"/>
    <x v="2182"/>
    <x v="2177"/>
    <x v="2171"/>
    <x v="2183"/>
    <x v="2188"/>
    <n v="43888.6"/>
    <s v="Skincare"/>
    <s v="Cuerpo"/>
    <x v="0"/>
  </r>
  <r>
    <x v="2203"/>
    <x v="29"/>
    <n v="5"/>
    <x v="0"/>
    <x v="1"/>
    <x v="1"/>
    <x v="1"/>
    <x v="0"/>
    <x v="2179"/>
    <x v="2183"/>
    <x v="2178"/>
    <x v="2172"/>
    <x v="2184"/>
    <x v="2189"/>
    <n v="36071"/>
    <s v="Skincare"/>
    <s v="Perfumería"/>
    <x v="0"/>
  </r>
  <r>
    <x v="2204"/>
    <x v="16"/>
    <n v="5"/>
    <x v="67"/>
    <x v="0"/>
    <x v="0"/>
    <x v="0"/>
    <x v="1"/>
    <x v="2180"/>
    <x v="2184"/>
    <x v="2179"/>
    <x v="2173"/>
    <x v="2185"/>
    <x v="2190"/>
    <n v="43666.6"/>
    <s v="Cabello"/>
    <s v="Perfumería"/>
    <x v="0"/>
  </r>
  <r>
    <x v="2205"/>
    <x v="0"/>
    <n v="5"/>
    <x v="29"/>
    <x v="2"/>
    <x v="0"/>
    <x v="0"/>
    <x v="1"/>
    <x v="2181"/>
    <x v="2185"/>
    <x v="2180"/>
    <x v="2174"/>
    <x v="2186"/>
    <x v="2191"/>
    <n v="56995.8"/>
    <s v="Cuerpo"/>
    <s v="Perfumería"/>
    <x v="1"/>
  </r>
  <r>
    <x v="2206"/>
    <x v="12"/>
    <n v="5"/>
    <x v="27"/>
    <x v="2"/>
    <x v="0"/>
    <x v="0"/>
    <x v="1"/>
    <x v="2182"/>
    <x v="2186"/>
    <x v="2181"/>
    <x v="2175"/>
    <x v="110"/>
    <x v="2192"/>
    <n v="14914.4"/>
    <s v="Maquillaje"/>
    <s v="Cuerpo"/>
    <x v="0"/>
  </r>
  <r>
    <x v="2207"/>
    <x v="49"/>
    <n v="5"/>
    <x v="72"/>
    <x v="0"/>
    <x v="0"/>
    <x v="0"/>
    <x v="0"/>
    <x v="2183"/>
    <x v="2187"/>
    <x v="2182"/>
    <x v="2176"/>
    <x v="2187"/>
    <x v="2193"/>
    <n v="73480.2"/>
    <s v="Cabello"/>
    <s v="Maquillaje"/>
    <x v="1"/>
  </r>
  <r>
    <x v="2208"/>
    <x v="18"/>
    <n v="5"/>
    <x v="74"/>
    <x v="1"/>
    <x v="0"/>
    <x v="0"/>
    <x v="1"/>
    <x v="2184"/>
    <x v="2188"/>
    <x v="2183"/>
    <x v="2177"/>
    <x v="2188"/>
    <x v="2194"/>
    <n v="61783.6"/>
    <s v="Maquillaje"/>
    <s v="Cabello"/>
    <x v="1"/>
  </r>
  <r>
    <x v="2209"/>
    <x v="31"/>
    <n v="5"/>
    <x v="20"/>
    <x v="1"/>
    <x v="0"/>
    <x v="0"/>
    <x v="1"/>
    <x v="2185"/>
    <x v="2189"/>
    <x v="2184"/>
    <x v="2178"/>
    <x v="2189"/>
    <x v="2195"/>
    <n v="41233.4"/>
    <s v="Perfumería"/>
    <s v="Maquillaje"/>
    <x v="0"/>
  </r>
  <r>
    <x v="2210"/>
    <x v="49"/>
    <n v="5"/>
    <x v="45"/>
    <x v="1"/>
    <x v="0"/>
    <x v="0"/>
    <x v="0"/>
    <x v="2186"/>
    <x v="2190"/>
    <x v="2185"/>
    <x v="2179"/>
    <x v="2190"/>
    <x v="2196"/>
    <n v="39197"/>
    <s v="Perfumería"/>
    <s v="Skincare"/>
    <x v="0"/>
  </r>
  <r>
    <x v="2211"/>
    <x v="11"/>
    <n v="5"/>
    <x v="38"/>
    <x v="1"/>
    <x v="1"/>
    <x v="1"/>
    <x v="0"/>
    <x v="2187"/>
    <x v="2191"/>
    <x v="732"/>
    <x v="2180"/>
    <x v="2191"/>
    <x v="1198"/>
    <n v="45671.8"/>
    <s v="Skincare"/>
    <s v="Cabello"/>
    <x v="0"/>
  </r>
  <r>
    <x v="2212"/>
    <x v="44"/>
    <n v="5"/>
    <x v="36"/>
    <x v="1"/>
    <x v="0"/>
    <x v="0"/>
    <x v="0"/>
    <x v="2188"/>
    <x v="2192"/>
    <x v="2186"/>
    <x v="2181"/>
    <x v="2192"/>
    <x v="2197"/>
    <n v="30338.2"/>
    <s v="Maquillaje"/>
    <s v="Skincare"/>
    <x v="0"/>
  </r>
  <r>
    <x v="2213"/>
    <x v="19"/>
    <n v="5"/>
    <x v="40"/>
    <x v="3"/>
    <x v="1"/>
    <x v="1"/>
    <x v="1"/>
    <x v="2189"/>
    <x v="2193"/>
    <x v="2187"/>
    <x v="2182"/>
    <x v="2193"/>
    <x v="2198"/>
    <n v="55784.2"/>
    <s v="Perfumería"/>
    <s v="Skincare"/>
    <x v="1"/>
  </r>
  <r>
    <x v="2214"/>
    <x v="48"/>
    <n v="5"/>
    <x v="85"/>
    <x v="0"/>
    <x v="0"/>
    <x v="0"/>
    <x v="1"/>
    <x v="2190"/>
    <x v="2194"/>
    <x v="2188"/>
    <x v="2183"/>
    <x v="2194"/>
    <x v="2199"/>
    <n v="49644.6"/>
    <s v="Perfumería"/>
    <s v="Cabello"/>
    <x v="0"/>
  </r>
  <r>
    <x v="2215"/>
    <x v="38"/>
    <n v="5"/>
    <x v="28"/>
    <x v="3"/>
    <x v="1"/>
    <x v="1"/>
    <x v="0"/>
    <x v="2191"/>
    <x v="2195"/>
    <x v="2189"/>
    <x v="2184"/>
    <x v="2195"/>
    <x v="2200"/>
    <n v="51633"/>
    <s v="Perfumería"/>
    <s v="Skincare"/>
    <x v="1"/>
  </r>
  <r>
    <x v="2216"/>
    <x v="2"/>
    <n v="5"/>
    <x v="50"/>
    <x v="0"/>
    <x v="1"/>
    <x v="1"/>
    <x v="1"/>
    <x v="2192"/>
    <x v="2196"/>
    <x v="2190"/>
    <x v="2185"/>
    <x v="2196"/>
    <x v="2201"/>
    <n v="31371"/>
    <s v="Cuerpo"/>
    <s v="Maquillaje"/>
    <x v="0"/>
  </r>
  <r>
    <x v="2217"/>
    <x v="14"/>
    <n v="5"/>
    <x v="33"/>
    <x v="3"/>
    <x v="0"/>
    <x v="0"/>
    <x v="1"/>
    <x v="794"/>
    <x v="2197"/>
    <x v="2191"/>
    <x v="2186"/>
    <x v="2197"/>
    <x v="2202"/>
    <n v="39800.400000000001"/>
    <s v="Cuerpo"/>
    <s v="Perfumería"/>
    <x v="0"/>
  </r>
  <r>
    <x v="2218"/>
    <x v="50"/>
    <n v="5"/>
    <x v="84"/>
    <x v="2"/>
    <x v="1"/>
    <x v="1"/>
    <x v="1"/>
    <x v="2193"/>
    <x v="2198"/>
    <x v="2192"/>
    <x v="2187"/>
    <x v="2198"/>
    <x v="2203"/>
    <n v="47776.2"/>
    <s v="Cuerpo"/>
    <s v="Maquillaje"/>
    <x v="0"/>
  </r>
  <r>
    <x v="2219"/>
    <x v="37"/>
    <n v="5"/>
    <x v="28"/>
    <x v="3"/>
    <x v="1"/>
    <x v="1"/>
    <x v="1"/>
    <x v="2194"/>
    <x v="2199"/>
    <x v="2193"/>
    <x v="2188"/>
    <x v="2199"/>
    <x v="2204"/>
    <n v="72794.600000000006"/>
    <s v="Cuerpo"/>
    <s v="Perfumería"/>
    <x v="1"/>
  </r>
  <r>
    <x v="2220"/>
    <x v="7"/>
    <n v="5"/>
    <x v="77"/>
    <x v="3"/>
    <x v="0"/>
    <x v="0"/>
    <x v="1"/>
    <x v="2195"/>
    <x v="2200"/>
    <x v="2194"/>
    <x v="2189"/>
    <x v="2200"/>
    <x v="2205"/>
    <n v="47288.800000000003"/>
    <s v="Cabello"/>
    <s v="Cuerpo"/>
    <x v="0"/>
  </r>
  <r>
    <x v="2221"/>
    <x v="42"/>
    <n v="5"/>
    <x v="53"/>
    <x v="2"/>
    <x v="0"/>
    <x v="0"/>
    <x v="1"/>
    <x v="2196"/>
    <x v="2201"/>
    <x v="2195"/>
    <x v="2190"/>
    <x v="2201"/>
    <x v="2206"/>
    <n v="22984"/>
    <s v="Cuerpo"/>
    <s v="Skincare"/>
    <x v="0"/>
  </r>
  <r>
    <x v="2222"/>
    <x v="17"/>
    <n v="5"/>
    <x v="45"/>
    <x v="1"/>
    <x v="0"/>
    <x v="0"/>
    <x v="1"/>
    <x v="2197"/>
    <x v="2202"/>
    <x v="2196"/>
    <x v="2191"/>
    <x v="2202"/>
    <x v="2207"/>
    <n v="54256"/>
    <s v="Cabello"/>
    <s v="Maquillaje"/>
    <x v="1"/>
  </r>
  <r>
    <x v="2223"/>
    <x v="37"/>
    <n v="5"/>
    <x v="11"/>
    <x v="3"/>
    <x v="0"/>
    <x v="0"/>
    <x v="0"/>
    <x v="2198"/>
    <x v="2087"/>
    <x v="2197"/>
    <x v="2192"/>
    <x v="2203"/>
    <x v="2208"/>
    <n v="56181.599999999999"/>
    <s v="Skincare"/>
    <s v="Cabello"/>
    <x v="1"/>
  </r>
  <r>
    <x v="2224"/>
    <x v="3"/>
    <n v="5"/>
    <x v="69"/>
    <x v="0"/>
    <x v="1"/>
    <x v="1"/>
    <x v="0"/>
    <x v="2199"/>
    <x v="2203"/>
    <x v="2198"/>
    <x v="2193"/>
    <x v="2204"/>
    <x v="2209"/>
    <n v="35038.400000000001"/>
    <s v="Maquillaje"/>
    <s v="Cuerpo"/>
    <x v="0"/>
  </r>
  <r>
    <x v="2225"/>
    <x v="18"/>
    <n v="5"/>
    <x v="79"/>
    <x v="0"/>
    <x v="0"/>
    <x v="0"/>
    <x v="0"/>
    <x v="2200"/>
    <x v="2204"/>
    <x v="2199"/>
    <x v="2194"/>
    <x v="2205"/>
    <x v="2210"/>
    <n v="54765.4"/>
    <s v="Skincare"/>
    <s v="Cuerpo"/>
    <x v="1"/>
  </r>
  <r>
    <x v="2226"/>
    <x v="0"/>
    <n v="5"/>
    <x v="71"/>
    <x v="2"/>
    <x v="1"/>
    <x v="1"/>
    <x v="0"/>
    <x v="2201"/>
    <x v="2205"/>
    <x v="2200"/>
    <x v="2195"/>
    <x v="2206"/>
    <x v="2211"/>
    <n v="42246.8"/>
    <s v="Maquillaje"/>
    <s v="Skincare"/>
    <x v="0"/>
  </r>
  <r>
    <x v="2227"/>
    <x v="22"/>
    <n v="5"/>
    <x v="78"/>
    <x v="3"/>
    <x v="0"/>
    <x v="0"/>
    <x v="0"/>
    <x v="2202"/>
    <x v="2206"/>
    <x v="2201"/>
    <x v="2196"/>
    <x v="2207"/>
    <x v="2212"/>
    <n v="64678.6"/>
    <s v="Cuerpo"/>
    <s v="Skincare"/>
    <x v="1"/>
  </r>
  <r>
    <x v="2228"/>
    <x v="13"/>
    <n v="5"/>
    <x v="51"/>
    <x v="1"/>
    <x v="0"/>
    <x v="0"/>
    <x v="1"/>
    <x v="2203"/>
    <x v="2207"/>
    <x v="1955"/>
    <x v="2197"/>
    <x v="2208"/>
    <x v="2213"/>
    <n v="77393"/>
    <s v="Perfumería"/>
    <s v="Cabello"/>
    <x v="1"/>
  </r>
  <r>
    <x v="2229"/>
    <x v="16"/>
    <n v="5"/>
    <x v="25"/>
    <x v="1"/>
    <x v="0"/>
    <x v="0"/>
    <x v="0"/>
    <x v="2204"/>
    <x v="2208"/>
    <x v="2202"/>
    <x v="2198"/>
    <x v="2209"/>
    <x v="2214"/>
    <n v="44342"/>
    <s v="Perfumería"/>
    <s v="Skincare"/>
    <x v="0"/>
  </r>
  <r>
    <x v="2230"/>
    <x v="19"/>
    <n v="5"/>
    <x v="59"/>
    <x v="2"/>
    <x v="0"/>
    <x v="0"/>
    <x v="0"/>
    <x v="2205"/>
    <x v="2209"/>
    <x v="2203"/>
    <x v="2199"/>
    <x v="2210"/>
    <x v="2215"/>
    <n v="40863"/>
    <s v="Cuerpo"/>
    <s v="Perfumería"/>
    <x v="0"/>
  </r>
  <r>
    <x v="2231"/>
    <x v="28"/>
    <n v="5"/>
    <x v="78"/>
    <x v="2"/>
    <x v="1"/>
    <x v="1"/>
    <x v="1"/>
    <x v="2206"/>
    <x v="2210"/>
    <x v="2204"/>
    <x v="2200"/>
    <x v="2211"/>
    <x v="2216"/>
    <n v="61817.599999999999"/>
    <s v="Skincare"/>
    <s v="Cabello"/>
    <x v="1"/>
  </r>
  <r>
    <x v="2232"/>
    <x v="6"/>
    <n v="5"/>
    <x v="1"/>
    <x v="1"/>
    <x v="1"/>
    <x v="1"/>
    <x v="0"/>
    <x v="2207"/>
    <x v="2211"/>
    <x v="2205"/>
    <x v="2201"/>
    <x v="2212"/>
    <x v="2217"/>
    <n v="36889"/>
    <s v="Perfumería"/>
    <s v="Cabello"/>
    <x v="0"/>
  </r>
  <r>
    <x v="2233"/>
    <x v="26"/>
    <n v="5"/>
    <x v="65"/>
    <x v="2"/>
    <x v="0"/>
    <x v="0"/>
    <x v="0"/>
    <x v="2208"/>
    <x v="1563"/>
    <x v="2206"/>
    <x v="2202"/>
    <x v="2213"/>
    <x v="2218"/>
    <n v="46255"/>
    <s v="Skincare"/>
    <s v="Cuerpo"/>
    <x v="0"/>
  </r>
  <r>
    <x v="2234"/>
    <x v="5"/>
    <n v="5"/>
    <x v="10"/>
    <x v="3"/>
    <x v="1"/>
    <x v="1"/>
    <x v="1"/>
    <x v="2209"/>
    <x v="2212"/>
    <x v="2207"/>
    <x v="2203"/>
    <x v="2214"/>
    <x v="2219"/>
    <n v="62731.8"/>
    <s v="Skincare"/>
    <s v="Perfumería"/>
    <x v="1"/>
  </r>
  <r>
    <x v="2235"/>
    <x v="37"/>
    <n v="5"/>
    <x v="71"/>
    <x v="2"/>
    <x v="1"/>
    <x v="1"/>
    <x v="1"/>
    <x v="2210"/>
    <x v="2213"/>
    <x v="2208"/>
    <x v="2204"/>
    <x v="2215"/>
    <x v="2220"/>
    <n v="56255.8"/>
    <s v="Skincare"/>
    <s v="Cuerpo"/>
    <x v="1"/>
  </r>
  <r>
    <x v="2236"/>
    <x v="32"/>
    <n v="5"/>
    <x v="30"/>
    <x v="1"/>
    <x v="1"/>
    <x v="1"/>
    <x v="0"/>
    <x v="2211"/>
    <x v="2214"/>
    <x v="2209"/>
    <x v="2205"/>
    <x v="2216"/>
    <x v="2221"/>
    <n v="57736.6"/>
    <s v="Skincare"/>
    <s v="Maquillaje"/>
    <x v="1"/>
  </r>
  <r>
    <x v="2237"/>
    <x v="21"/>
    <n v="5"/>
    <x v="89"/>
    <x v="1"/>
    <x v="0"/>
    <x v="0"/>
    <x v="0"/>
    <x v="2212"/>
    <x v="2215"/>
    <x v="2210"/>
    <x v="2206"/>
    <x v="2217"/>
    <x v="2222"/>
    <n v="45287.8"/>
    <s v="Skincare"/>
    <s v="Perfumería"/>
    <x v="0"/>
  </r>
  <r>
    <x v="2238"/>
    <x v="35"/>
    <n v="5"/>
    <x v="23"/>
    <x v="3"/>
    <x v="0"/>
    <x v="0"/>
    <x v="1"/>
    <x v="2213"/>
    <x v="2216"/>
    <x v="2211"/>
    <x v="2207"/>
    <x v="2218"/>
    <x v="2223"/>
    <n v="77507.399999999994"/>
    <s v="Maquillaje"/>
    <s v="Cuerpo"/>
    <x v="1"/>
  </r>
  <r>
    <x v="2239"/>
    <x v="23"/>
    <n v="5"/>
    <x v="38"/>
    <x v="2"/>
    <x v="1"/>
    <x v="1"/>
    <x v="0"/>
    <x v="2214"/>
    <x v="2217"/>
    <x v="2212"/>
    <x v="2208"/>
    <x v="2219"/>
    <x v="2224"/>
    <n v="53394.2"/>
    <s v="Perfumería"/>
    <s v="Cabello"/>
    <x v="1"/>
  </r>
  <r>
    <x v="2240"/>
    <x v="29"/>
    <n v="5"/>
    <x v="20"/>
    <x v="2"/>
    <x v="1"/>
    <x v="1"/>
    <x v="0"/>
    <x v="2215"/>
    <x v="2218"/>
    <x v="2213"/>
    <x v="2209"/>
    <x v="2220"/>
    <x v="2225"/>
    <n v="67818.399999999994"/>
    <s v="Perfumería"/>
    <s v="Skincare"/>
    <x v="1"/>
  </r>
  <r>
    <x v="2241"/>
    <x v="16"/>
    <n v="5"/>
    <x v="30"/>
    <x v="1"/>
    <x v="0"/>
    <x v="0"/>
    <x v="0"/>
    <x v="2216"/>
    <x v="2219"/>
    <x v="2214"/>
    <x v="2210"/>
    <x v="2221"/>
    <x v="2226"/>
    <n v="62182.2"/>
    <s v="Skincare"/>
    <s v="Cabello"/>
    <x v="1"/>
  </r>
  <r>
    <x v="2242"/>
    <x v="19"/>
    <n v="5"/>
    <x v="13"/>
    <x v="3"/>
    <x v="0"/>
    <x v="0"/>
    <x v="0"/>
    <x v="2217"/>
    <x v="2220"/>
    <x v="2215"/>
    <x v="2211"/>
    <x v="2222"/>
    <x v="2227"/>
    <n v="21674.400000000001"/>
    <s v="Skincare"/>
    <s v="Perfumería"/>
    <x v="0"/>
  </r>
  <r>
    <x v="2243"/>
    <x v="35"/>
    <n v="5"/>
    <x v="87"/>
    <x v="0"/>
    <x v="0"/>
    <x v="0"/>
    <x v="1"/>
    <x v="2218"/>
    <x v="2221"/>
    <x v="2216"/>
    <x v="2212"/>
    <x v="2223"/>
    <x v="2228"/>
    <n v="59560.4"/>
    <s v="Perfumería"/>
    <s v="Skincare"/>
    <x v="1"/>
  </r>
  <r>
    <x v="2244"/>
    <x v="5"/>
    <n v="5"/>
    <x v="50"/>
    <x v="1"/>
    <x v="1"/>
    <x v="1"/>
    <x v="1"/>
    <x v="2219"/>
    <x v="2222"/>
    <x v="2217"/>
    <x v="2213"/>
    <x v="2224"/>
    <x v="2229"/>
    <n v="43336.800000000003"/>
    <s v="Perfumería"/>
    <s v="Maquillaje"/>
    <x v="0"/>
  </r>
  <r>
    <x v="2245"/>
    <x v="13"/>
    <n v="5"/>
    <x v="42"/>
    <x v="2"/>
    <x v="1"/>
    <x v="1"/>
    <x v="1"/>
    <x v="2220"/>
    <x v="2223"/>
    <x v="2218"/>
    <x v="2214"/>
    <x v="2225"/>
    <x v="2230"/>
    <n v="81293.600000000006"/>
    <s v="Skincare"/>
    <s v="Perfumería"/>
    <x v="1"/>
  </r>
  <r>
    <x v="2246"/>
    <x v="34"/>
    <n v="5"/>
    <x v="60"/>
    <x v="2"/>
    <x v="1"/>
    <x v="1"/>
    <x v="0"/>
    <x v="2221"/>
    <x v="2224"/>
    <x v="2219"/>
    <x v="2215"/>
    <x v="2226"/>
    <x v="2231"/>
    <n v="75432.600000000006"/>
    <s v="Cuerpo"/>
    <s v="Skincare"/>
    <x v="1"/>
  </r>
  <r>
    <x v="2247"/>
    <x v="38"/>
    <n v="5"/>
    <x v="85"/>
    <x v="2"/>
    <x v="1"/>
    <x v="1"/>
    <x v="1"/>
    <x v="2222"/>
    <x v="2225"/>
    <x v="2220"/>
    <x v="2216"/>
    <x v="2227"/>
    <x v="2232"/>
    <n v="52127"/>
    <s v="Skincare"/>
    <s v="Cabello"/>
    <x v="1"/>
  </r>
  <r>
    <x v="2248"/>
    <x v="6"/>
    <n v="5"/>
    <x v="53"/>
    <x v="0"/>
    <x v="1"/>
    <x v="1"/>
    <x v="1"/>
    <x v="2223"/>
    <x v="2226"/>
    <x v="2221"/>
    <x v="2217"/>
    <x v="2228"/>
    <x v="2233"/>
    <n v="46327.199999999997"/>
    <s v="Cabello"/>
    <s v="Maquillaje"/>
    <x v="0"/>
  </r>
  <r>
    <x v="2249"/>
    <x v="16"/>
    <n v="5"/>
    <x v="94"/>
    <x v="1"/>
    <x v="1"/>
    <x v="1"/>
    <x v="0"/>
    <x v="2224"/>
    <x v="2227"/>
    <x v="2222"/>
    <x v="2218"/>
    <x v="2229"/>
    <x v="2234"/>
    <n v="45216.4"/>
    <s v="Maquillaje"/>
    <s v="Cabello"/>
    <x v="0"/>
  </r>
  <r>
    <x v="2250"/>
    <x v="40"/>
    <n v="5"/>
    <x v="53"/>
    <x v="1"/>
    <x v="0"/>
    <x v="0"/>
    <x v="1"/>
    <x v="2225"/>
    <x v="2228"/>
    <x v="2223"/>
    <x v="2219"/>
    <x v="2230"/>
    <x v="2235"/>
    <n v="54899.199999999997"/>
    <s v="Maquillaje"/>
    <s v="Cabello"/>
    <x v="1"/>
  </r>
  <r>
    <x v="2251"/>
    <x v="5"/>
    <n v="5"/>
    <x v="8"/>
    <x v="2"/>
    <x v="0"/>
    <x v="0"/>
    <x v="0"/>
    <x v="2226"/>
    <x v="2229"/>
    <x v="2224"/>
    <x v="2220"/>
    <x v="2231"/>
    <x v="2236"/>
    <n v="56000.6"/>
    <s v="Cuerpo"/>
    <s v="Cabello"/>
    <x v="1"/>
  </r>
  <r>
    <x v="2252"/>
    <x v="21"/>
    <n v="5"/>
    <x v="65"/>
    <x v="1"/>
    <x v="1"/>
    <x v="1"/>
    <x v="1"/>
    <x v="2227"/>
    <x v="2230"/>
    <x v="2225"/>
    <x v="2221"/>
    <x v="2232"/>
    <x v="2237"/>
    <n v="70382.8"/>
    <s v="Cuerpo"/>
    <s v="Perfumería"/>
    <x v="1"/>
  </r>
  <r>
    <x v="2253"/>
    <x v="35"/>
    <n v="5"/>
    <x v="3"/>
    <x v="1"/>
    <x v="1"/>
    <x v="1"/>
    <x v="0"/>
    <x v="2228"/>
    <x v="2231"/>
    <x v="2226"/>
    <x v="2222"/>
    <x v="2233"/>
    <x v="2238"/>
    <n v="40196"/>
    <s v="Cabello"/>
    <s v="Perfumería"/>
    <x v="0"/>
  </r>
  <r>
    <x v="2254"/>
    <x v="29"/>
    <n v="5"/>
    <x v="88"/>
    <x v="1"/>
    <x v="0"/>
    <x v="0"/>
    <x v="1"/>
    <x v="2229"/>
    <x v="2232"/>
    <x v="2227"/>
    <x v="2223"/>
    <x v="2234"/>
    <x v="2239"/>
    <n v="35240.800000000003"/>
    <s v="Maquillaje"/>
    <s v="Perfumería"/>
    <x v="0"/>
  </r>
  <r>
    <x v="2255"/>
    <x v="47"/>
    <n v="5"/>
    <x v="70"/>
    <x v="3"/>
    <x v="0"/>
    <x v="0"/>
    <x v="0"/>
    <x v="2230"/>
    <x v="2233"/>
    <x v="2228"/>
    <x v="2224"/>
    <x v="308"/>
    <x v="2240"/>
    <n v="16591.599999999999"/>
    <s v="Skincare"/>
    <s v="Perfumería"/>
    <x v="0"/>
  </r>
  <r>
    <x v="2256"/>
    <x v="48"/>
    <n v="5"/>
    <x v="16"/>
    <x v="3"/>
    <x v="1"/>
    <x v="1"/>
    <x v="1"/>
    <x v="2231"/>
    <x v="2234"/>
    <x v="2229"/>
    <x v="2225"/>
    <x v="2235"/>
    <x v="2241"/>
    <n v="61318.8"/>
    <s v="Cabello"/>
    <s v="Perfumería"/>
    <x v="1"/>
  </r>
  <r>
    <x v="2257"/>
    <x v="27"/>
    <n v="5"/>
    <x v="67"/>
    <x v="0"/>
    <x v="1"/>
    <x v="1"/>
    <x v="0"/>
    <x v="2232"/>
    <x v="2235"/>
    <x v="2230"/>
    <x v="2226"/>
    <x v="2236"/>
    <x v="2242"/>
    <n v="39533.4"/>
    <s v="Cuerpo"/>
    <s v="Cabello"/>
    <x v="0"/>
  </r>
  <r>
    <x v="2258"/>
    <x v="41"/>
    <n v="5"/>
    <x v="30"/>
    <x v="0"/>
    <x v="1"/>
    <x v="1"/>
    <x v="1"/>
    <x v="2233"/>
    <x v="2236"/>
    <x v="2231"/>
    <x v="2227"/>
    <x v="537"/>
    <x v="2243"/>
    <n v="55740.6"/>
    <s v="Maquillaje"/>
    <s v="Skincare"/>
    <x v="1"/>
  </r>
  <r>
    <x v="2259"/>
    <x v="39"/>
    <n v="5"/>
    <x v="83"/>
    <x v="1"/>
    <x v="1"/>
    <x v="1"/>
    <x v="0"/>
    <x v="2234"/>
    <x v="2237"/>
    <x v="2232"/>
    <x v="2228"/>
    <x v="2237"/>
    <x v="2244"/>
    <n v="54488.800000000003"/>
    <s v="Cuerpo"/>
    <s v="Maquillaje"/>
    <x v="1"/>
  </r>
  <r>
    <x v="2260"/>
    <x v="5"/>
    <n v="5"/>
    <x v="47"/>
    <x v="1"/>
    <x v="0"/>
    <x v="0"/>
    <x v="0"/>
    <x v="2235"/>
    <x v="2238"/>
    <x v="2233"/>
    <x v="2229"/>
    <x v="2238"/>
    <x v="2245"/>
    <n v="54956.2"/>
    <s v="Maquillaje"/>
    <s v="Skincare"/>
    <x v="1"/>
  </r>
  <r>
    <x v="2261"/>
    <x v="50"/>
    <n v="5"/>
    <x v="85"/>
    <x v="1"/>
    <x v="1"/>
    <x v="1"/>
    <x v="0"/>
    <x v="2236"/>
    <x v="2239"/>
    <x v="2234"/>
    <x v="2230"/>
    <x v="2239"/>
    <x v="2246"/>
    <n v="61330"/>
    <s v="Cabello"/>
    <s v="Maquillaje"/>
    <x v="1"/>
  </r>
  <r>
    <x v="2262"/>
    <x v="0"/>
    <n v="5"/>
    <x v="44"/>
    <x v="3"/>
    <x v="1"/>
    <x v="1"/>
    <x v="0"/>
    <x v="2237"/>
    <x v="2240"/>
    <x v="2235"/>
    <x v="2231"/>
    <x v="2240"/>
    <x v="2247"/>
    <n v="69383"/>
    <s v="Cabello"/>
    <s v="Cuerpo"/>
    <x v="1"/>
  </r>
  <r>
    <x v="2263"/>
    <x v="4"/>
    <n v="5"/>
    <x v="20"/>
    <x v="0"/>
    <x v="0"/>
    <x v="0"/>
    <x v="1"/>
    <x v="2238"/>
    <x v="2241"/>
    <x v="2236"/>
    <x v="2232"/>
    <x v="2241"/>
    <x v="2248"/>
    <n v="70173"/>
    <s v="Maquillaje"/>
    <s v="Cabello"/>
    <x v="1"/>
  </r>
  <r>
    <x v="2264"/>
    <x v="44"/>
    <n v="5"/>
    <x v="2"/>
    <x v="2"/>
    <x v="0"/>
    <x v="0"/>
    <x v="0"/>
    <x v="2239"/>
    <x v="2242"/>
    <x v="2237"/>
    <x v="2233"/>
    <x v="2242"/>
    <x v="2249"/>
    <n v="46023.6"/>
    <s v="Cuerpo"/>
    <s v="Perfumería"/>
    <x v="0"/>
  </r>
  <r>
    <x v="2265"/>
    <x v="20"/>
    <n v="5"/>
    <x v="95"/>
    <x v="1"/>
    <x v="1"/>
    <x v="1"/>
    <x v="1"/>
    <x v="2240"/>
    <x v="2243"/>
    <x v="2238"/>
    <x v="2234"/>
    <x v="2243"/>
    <x v="2250"/>
    <n v="60581"/>
    <s v="Cabello"/>
    <s v="Perfumería"/>
    <x v="1"/>
  </r>
  <r>
    <x v="2266"/>
    <x v="42"/>
    <n v="5"/>
    <x v="42"/>
    <x v="1"/>
    <x v="0"/>
    <x v="0"/>
    <x v="0"/>
    <x v="2241"/>
    <x v="2244"/>
    <x v="2239"/>
    <x v="2235"/>
    <x v="2244"/>
    <x v="2251"/>
    <n v="54418.400000000001"/>
    <s v="Cabello"/>
    <s v="Cuerpo"/>
    <x v="1"/>
  </r>
  <r>
    <x v="2267"/>
    <x v="45"/>
    <n v="5"/>
    <x v="13"/>
    <x v="1"/>
    <x v="0"/>
    <x v="0"/>
    <x v="0"/>
    <x v="2242"/>
    <x v="2245"/>
    <x v="2240"/>
    <x v="2236"/>
    <x v="2245"/>
    <x v="2252"/>
    <n v="33948.800000000003"/>
    <s v="Maquillaje"/>
    <s v="Perfumería"/>
    <x v="0"/>
  </r>
  <r>
    <x v="2268"/>
    <x v="22"/>
    <n v="5"/>
    <x v="3"/>
    <x v="1"/>
    <x v="0"/>
    <x v="0"/>
    <x v="0"/>
    <x v="2243"/>
    <x v="2246"/>
    <x v="2241"/>
    <x v="2237"/>
    <x v="2246"/>
    <x v="2253"/>
    <n v="55905.4"/>
    <s v="Perfumería"/>
    <s v="Maquillaje"/>
    <x v="1"/>
  </r>
  <r>
    <x v="2269"/>
    <x v="22"/>
    <n v="5"/>
    <x v="90"/>
    <x v="2"/>
    <x v="0"/>
    <x v="0"/>
    <x v="0"/>
    <x v="2175"/>
    <x v="2247"/>
    <x v="2242"/>
    <x v="2238"/>
    <x v="2247"/>
    <x v="2254"/>
    <n v="66906.8"/>
    <s v="Skincare"/>
    <s v="Cabello"/>
    <x v="1"/>
  </r>
  <r>
    <x v="2270"/>
    <x v="10"/>
    <n v="5"/>
    <x v="2"/>
    <x v="3"/>
    <x v="1"/>
    <x v="1"/>
    <x v="1"/>
    <x v="2244"/>
    <x v="2248"/>
    <x v="2243"/>
    <x v="2239"/>
    <x v="2248"/>
    <x v="2255"/>
    <n v="50695.6"/>
    <s v="Perfumería"/>
    <s v="Maquillaje"/>
    <x v="1"/>
  </r>
  <r>
    <x v="2271"/>
    <x v="12"/>
    <n v="5"/>
    <x v="78"/>
    <x v="0"/>
    <x v="1"/>
    <x v="1"/>
    <x v="0"/>
    <x v="2245"/>
    <x v="2249"/>
    <x v="2244"/>
    <x v="2240"/>
    <x v="2249"/>
    <x v="2256"/>
    <n v="50430.400000000001"/>
    <s v="Cuerpo"/>
    <s v="Cabello"/>
    <x v="1"/>
  </r>
  <r>
    <x v="2272"/>
    <x v="16"/>
    <n v="5"/>
    <x v="60"/>
    <x v="0"/>
    <x v="1"/>
    <x v="1"/>
    <x v="1"/>
    <x v="2246"/>
    <x v="2250"/>
    <x v="2245"/>
    <x v="2241"/>
    <x v="2250"/>
    <x v="2257"/>
    <n v="56709"/>
    <s v="Maquillaje"/>
    <s v="Cabello"/>
    <x v="1"/>
  </r>
  <r>
    <x v="2273"/>
    <x v="8"/>
    <n v="5"/>
    <x v="47"/>
    <x v="0"/>
    <x v="0"/>
    <x v="0"/>
    <x v="1"/>
    <x v="2247"/>
    <x v="2251"/>
    <x v="2246"/>
    <x v="2242"/>
    <x v="2251"/>
    <x v="2258"/>
    <n v="36035.4"/>
    <s v="Perfumería"/>
    <s v="Cabello"/>
    <x v="0"/>
  </r>
  <r>
    <x v="2274"/>
    <x v="35"/>
    <n v="5"/>
    <x v="90"/>
    <x v="2"/>
    <x v="1"/>
    <x v="1"/>
    <x v="1"/>
    <x v="2248"/>
    <x v="2252"/>
    <x v="2247"/>
    <x v="2243"/>
    <x v="2252"/>
    <x v="2259"/>
    <n v="72396.399999999994"/>
    <s v="Perfumería"/>
    <s v="Cuerpo"/>
    <x v="1"/>
  </r>
  <r>
    <x v="2275"/>
    <x v="31"/>
    <n v="5"/>
    <x v="19"/>
    <x v="2"/>
    <x v="1"/>
    <x v="1"/>
    <x v="1"/>
    <x v="2249"/>
    <x v="2253"/>
    <x v="2248"/>
    <x v="2244"/>
    <x v="2253"/>
    <x v="2260"/>
    <n v="47495"/>
    <s v="Perfumería"/>
    <s v="Cabello"/>
    <x v="0"/>
  </r>
  <r>
    <x v="2276"/>
    <x v="17"/>
    <n v="5"/>
    <x v="23"/>
    <x v="2"/>
    <x v="1"/>
    <x v="1"/>
    <x v="1"/>
    <x v="2250"/>
    <x v="2254"/>
    <x v="2249"/>
    <x v="2245"/>
    <x v="2254"/>
    <x v="2261"/>
    <n v="49884.6"/>
    <s v="Cabello"/>
    <s v="Maquillaje"/>
    <x v="0"/>
  </r>
  <r>
    <x v="2277"/>
    <x v="33"/>
    <n v="5"/>
    <x v="45"/>
    <x v="0"/>
    <x v="1"/>
    <x v="1"/>
    <x v="1"/>
    <x v="2251"/>
    <x v="2255"/>
    <x v="2250"/>
    <x v="2246"/>
    <x v="2255"/>
    <x v="2262"/>
    <n v="60840"/>
    <s v="Cuerpo"/>
    <s v="Cabello"/>
    <x v="1"/>
  </r>
  <r>
    <x v="2278"/>
    <x v="33"/>
    <n v="5"/>
    <x v="30"/>
    <x v="1"/>
    <x v="0"/>
    <x v="0"/>
    <x v="1"/>
    <x v="2252"/>
    <x v="2256"/>
    <x v="2251"/>
    <x v="2247"/>
    <x v="2256"/>
    <x v="2263"/>
    <n v="42410.6"/>
    <s v="Cabello"/>
    <s v="Skincare"/>
    <x v="0"/>
  </r>
  <r>
    <x v="2279"/>
    <x v="30"/>
    <n v="5"/>
    <x v="92"/>
    <x v="0"/>
    <x v="0"/>
    <x v="0"/>
    <x v="1"/>
    <x v="2253"/>
    <x v="2257"/>
    <x v="2252"/>
    <x v="2248"/>
    <x v="2257"/>
    <x v="2264"/>
    <n v="53777.599999999999"/>
    <s v="Maquillaje"/>
    <s v="Skincare"/>
    <x v="1"/>
  </r>
  <r>
    <x v="2280"/>
    <x v="26"/>
    <n v="5"/>
    <x v="36"/>
    <x v="2"/>
    <x v="0"/>
    <x v="0"/>
    <x v="1"/>
    <x v="2254"/>
    <x v="2258"/>
    <x v="2253"/>
    <x v="2249"/>
    <x v="2258"/>
    <x v="2265"/>
    <n v="52001.4"/>
    <s v="Perfumería"/>
    <s v="Maquillaje"/>
    <x v="1"/>
  </r>
  <r>
    <x v="2281"/>
    <x v="26"/>
    <n v="5"/>
    <x v="27"/>
    <x v="1"/>
    <x v="1"/>
    <x v="1"/>
    <x v="1"/>
    <x v="2255"/>
    <x v="2259"/>
    <x v="2254"/>
    <x v="2250"/>
    <x v="2259"/>
    <x v="2266"/>
    <n v="18019.8"/>
    <s v="Cabello"/>
    <s v="Skincare"/>
    <x v="0"/>
  </r>
  <r>
    <x v="2282"/>
    <x v="16"/>
    <n v="5"/>
    <x v="7"/>
    <x v="0"/>
    <x v="0"/>
    <x v="0"/>
    <x v="0"/>
    <x v="2256"/>
    <x v="2260"/>
    <x v="2255"/>
    <x v="2251"/>
    <x v="2260"/>
    <x v="2267"/>
    <n v="48664.2"/>
    <s v="Perfumería"/>
    <s v="Maquillaje"/>
    <x v="0"/>
  </r>
  <r>
    <x v="2283"/>
    <x v="11"/>
    <n v="5"/>
    <x v="22"/>
    <x v="1"/>
    <x v="0"/>
    <x v="0"/>
    <x v="1"/>
    <x v="2257"/>
    <x v="2261"/>
    <x v="2256"/>
    <x v="2252"/>
    <x v="2261"/>
    <x v="2268"/>
    <n v="89144.6"/>
    <s v="Skincare"/>
    <s v="Cuerpo"/>
    <x v="1"/>
  </r>
  <r>
    <x v="2284"/>
    <x v="3"/>
    <n v="5"/>
    <x v="83"/>
    <x v="2"/>
    <x v="0"/>
    <x v="0"/>
    <x v="0"/>
    <x v="2258"/>
    <x v="2262"/>
    <x v="2257"/>
    <x v="2253"/>
    <x v="2262"/>
    <x v="2269"/>
    <n v="70692.600000000006"/>
    <s v="Cuerpo"/>
    <s v="Maquillaje"/>
    <x v="1"/>
  </r>
  <r>
    <x v="2285"/>
    <x v="11"/>
    <n v="5"/>
    <x v="10"/>
    <x v="2"/>
    <x v="0"/>
    <x v="0"/>
    <x v="0"/>
    <x v="2259"/>
    <x v="2263"/>
    <x v="2258"/>
    <x v="2254"/>
    <x v="2263"/>
    <x v="2270"/>
    <n v="60629.8"/>
    <s v="Skincare"/>
    <s v="Maquillaje"/>
    <x v="1"/>
  </r>
  <r>
    <x v="2286"/>
    <x v="25"/>
    <n v="5"/>
    <x v="84"/>
    <x v="0"/>
    <x v="1"/>
    <x v="1"/>
    <x v="0"/>
    <x v="2260"/>
    <x v="2264"/>
    <x v="2259"/>
    <x v="2255"/>
    <x v="2264"/>
    <x v="2271"/>
    <n v="55148.6"/>
    <s v="Skincare"/>
    <s v="Perfumería"/>
    <x v="1"/>
  </r>
  <r>
    <x v="2287"/>
    <x v="34"/>
    <n v="5"/>
    <x v="40"/>
    <x v="2"/>
    <x v="1"/>
    <x v="1"/>
    <x v="1"/>
    <x v="2261"/>
    <x v="2265"/>
    <x v="2260"/>
    <x v="2256"/>
    <x v="2265"/>
    <x v="2272"/>
    <n v="77941.399999999994"/>
    <s v="Skincare"/>
    <s v="Cabello"/>
    <x v="1"/>
  </r>
  <r>
    <x v="2288"/>
    <x v="10"/>
    <n v="5"/>
    <x v="79"/>
    <x v="1"/>
    <x v="1"/>
    <x v="1"/>
    <x v="1"/>
    <x v="2262"/>
    <x v="2266"/>
    <x v="2261"/>
    <x v="2257"/>
    <x v="2266"/>
    <x v="2273"/>
    <n v="30719.599999999999"/>
    <s v="Cuerpo"/>
    <s v="Maquillaje"/>
    <x v="0"/>
  </r>
  <r>
    <x v="2289"/>
    <x v="36"/>
    <n v="5"/>
    <x v="27"/>
    <x v="2"/>
    <x v="1"/>
    <x v="1"/>
    <x v="0"/>
    <x v="2263"/>
    <x v="2267"/>
    <x v="2262"/>
    <x v="2258"/>
    <x v="1554"/>
    <x v="2274"/>
    <n v="58298.6"/>
    <s v="Perfumería"/>
    <s v="Maquillaje"/>
    <x v="1"/>
  </r>
  <r>
    <x v="2290"/>
    <x v="34"/>
    <n v="5"/>
    <x v="17"/>
    <x v="0"/>
    <x v="1"/>
    <x v="1"/>
    <x v="0"/>
    <x v="2264"/>
    <x v="2268"/>
    <x v="2263"/>
    <x v="2259"/>
    <x v="2267"/>
    <x v="2275"/>
    <n v="39042.6"/>
    <s v="Perfumería"/>
    <s v="Maquillaje"/>
    <x v="0"/>
  </r>
  <r>
    <x v="2291"/>
    <x v="1"/>
    <n v="5"/>
    <x v="87"/>
    <x v="0"/>
    <x v="0"/>
    <x v="0"/>
    <x v="1"/>
    <x v="2265"/>
    <x v="2269"/>
    <x v="2264"/>
    <x v="2260"/>
    <x v="2268"/>
    <x v="2276"/>
    <n v="29352"/>
    <s v="Maquillaje"/>
    <s v="Perfumería"/>
    <x v="0"/>
  </r>
  <r>
    <x v="2292"/>
    <x v="39"/>
    <n v="5"/>
    <x v="6"/>
    <x v="0"/>
    <x v="1"/>
    <x v="1"/>
    <x v="0"/>
    <x v="2266"/>
    <x v="2270"/>
    <x v="2265"/>
    <x v="2261"/>
    <x v="2269"/>
    <x v="2277"/>
    <n v="54317.8"/>
    <s v="Maquillaje"/>
    <s v="Perfumería"/>
    <x v="1"/>
  </r>
  <r>
    <x v="2293"/>
    <x v="19"/>
    <n v="5"/>
    <x v="12"/>
    <x v="1"/>
    <x v="1"/>
    <x v="1"/>
    <x v="1"/>
    <x v="2267"/>
    <x v="2271"/>
    <x v="2266"/>
    <x v="2262"/>
    <x v="2270"/>
    <x v="2278"/>
    <n v="37313.199999999997"/>
    <s v="Skincare"/>
    <s v="Cabello"/>
    <x v="0"/>
  </r>
  <r>
    <x v="2294"/>
    <x v="1"/>
    <n v="5"/>
    <x v="33"/>
    <x v="1"/>
    <x v="1"/>
    <x v="1"/>
    <x v="0"/>
    <x v="2268"/>
    <x v="2272"/>
    <x v="2267"/>
    <x v="2263"/>
    <x v="2271"/>
    <x v="2279"/>
    <n v="66290"/>
    <s v="Maquillaje"/>
    <s v="Cabello"/>
    <x v="1"/>
  </r>
  <r>
    <x v="2295"/>
    <x v="37"/>
    <n v="5"/>
    <x v="75"/>
    <x v="3"/>
    <x v="0"/>
    <x v="0"/>
    <x v="1"/>
    <x v="2269"/>
    <x v="2273"/>
    <x v="2268"/>
    <x v="2264"/>
    <x v="2272"/>
    <x v="2280"/>
    <n v="57084"/>
    <s v="Skincare"/>
    <s v="Maquillaje"/>
    <x v="1"/>
  </r>
  <r>
    <x v="2296"/>
    <x v="17"/>
    <n v="5"/>
    <x v="92"/>
    <x v="0"/>
    <x v="1"/>
    <x v="1"/>
    <x v="1"/>
    <x v="2270"/>
    <x v="2274"/>
    <x v="1580"/>
    <x v="2265"/>
    <x v="2273"/>
    <x v="2281"/>
    <n v="60663.199999999997"/>
    <s v="Cuerpo"/>
    <s v="Maquillaje"/>
    <x v="1"/>
  </r>
  <r>
    <x v="2297"/>
    <x v="38"/>
    <n v="5"/>
    <x v="29"/>
    <x v="0"/>
    <x v="0"/>
    <x v="0"/>
    <x v="1"/>
    <x v="2271"/>
    <x v="2275"/>
    <x v="2269"/>
    <x v="2266"/>
    <x v="2274"/>
    <x v="2282"/>
    <n v="55280.2"/>
    <s v="Skincare"/>
    <s v="Perfumería"/>
    <x v="1"/>
  </r>
  <r>
    <x v="2298"/>
    <x v="30"/>
    <n v="5"/>
    <x v="15"/>
    <x v="2"/>
    <x v="0"/>
    <x v="0"/>
    <x v="0"/>
    <x v="2272"/>
    <x v="2276"/>
    <x v="2270"/>
    <x v="2267"/>
    <x v="2275"/>
    <x v="2283"/>
    <n v="59173.8"/>
    <s v="Perfumería"/>
    <s v="Cuerpo"/>
    <x v="1"/>
  </r>
  <r>
    <x v="2299"/>
    <x v="1"/>
    <n v="5"/>
    <x v="18"/>
    <x v="1"/>
    <x v="0"/>
    <x v="0"/>
    <x v="0"/>
    <x v="2273"/>
    <x v="2277"/>
    <x v="1672"/>
    <x v="2268"/>
    <x v="2276"/>
    <x v="2284"/>
    <n v="61653"/>
    <s v="Perfumería"/>
    <s v="Cabello"/>
    <x v="1"/>
  </r>
  <r>
    <x v="2300"/>
    <x v="28"/>
    <n v="5"/>
    <x v="42"/>
    <x v="1"/>
    <x v="0"/>
    <x v="0"/>
    <x v="0"/>
    <x v="2274"/>
    <x v="2278"/>
    <x v="2271"/>
    <x v="2269"/>
    <x v="2277"/>
    <x v="2285"/>
    <n v="64353.8"/>
    <s v="Maquillaje"/>
    <s v="Cuerpo"/>
    <x v="1"/>
  </r>
  <r>
    <x v="2301"/>
    <x v="28"/>
    <n v="5"/>
    <x v="28"/>
    <x v="2"/>
    <x v="1"/>
    <x v="1"/>
    <x v="0"/>
    <x v="2275"/>
    <x v="2279"/>
    <x v="2272"/>
    <x v="2270"/>
    <x v="2278"/>
    <x v="2286"/>
    <n v="36546.800000000003"/>
    <s v="Cuerpo"/>
    <s v="Skincare"/>
    <x v="0"/>
  </r>
  <r>
    <x v="2302"/>
    <x v="17"/>
    <n v="5"/>
    <x v="55"/>
    <x v="1"/>
    <x v="0"/>
    <x v="0"/>
    <x v="0"/>
    <x v="2276"/>
    <x v="2280"/>
    <x v="2273"/>
    <x v="2271"/>
    <x v="2279"/>
    <x v="2287"/>
    <n v="33516.800000000003"/>
    <s v="Cuerpo"/>
    <s v="Perfumería"/>
    <x v="0"/>
  </r>
  <r>
    <x v="2303"/>
    <x v="31"/>
    <n v="5"/>
    <x v="14"/>
    <x v="0"/>
    <x v="1"/>
    <x v="1"/>
    <x v="1"/>
    <x v="2277"/>
    <x v="2281"/>
    <x v="2274"/>
    <x v="2272"/>
    <x v="2280"/>
    <x v="2288"/>
    <n v="61363.4"/>
    <s v="Cuerpo"/>
    <s v="Skincare"/>
    <x v="1"/>
  </r>
  <r>
    <x v="2304"/>
    <x v="11"/>
    <n v="5"/>
    <x v="55"/>
    <x v="1"/>
    <x v="0"/>
    <x v="0"/>
    <x v="1"/>
    <x v="2278"/>
    <x v="2282"/>
    <x v="2275"/>
    <x v="2273"/>
    <x v="2281"/>
    <x v="2289"/>
    <n v="57300"/>
    <s v="Skincare"/>
    <s v="Maquillaje"/>
    <x v="1"/>
  </r>
  <r>
    <x v="2305"/>
    <x v="38"/>
    <n v="5"/>
    <x v="36"/>
    <x v="3"/>
    <x v="0"/>
    <x v="0"/>
    <x v="1"/>
    <x v="2279"/>
    <x v="2283"/>
    <x v="2276"/>
    <x v="2274"/>
    <x v="2282"/>
    <x v="2290"/>
    <n v="61724.4"/>
    <s v="Maquillaje"/>
    <s v="Cabello"/>
    <x v="1"/>
  </r>
  <r>
    <x v="2306"/>
    <x v="28"/>
    <n v="5"/>
    <x v="65"/>
    <x v="2"/>
    <x v="1"/>
    <x v="1"/>
    <x v="0"/>
    <x v="2280"/>
    <x v="2284"/>
    <x v="2277"/>
    <x v="2275"/>
    <x v="2283"/>
    <x v="2291"/>
    <n v="29117.200000000001"/>
    <s v="Perfumería"/>
    <s v="Cuerpo"/>
    <x v="0"/>
  </r>
  <r>
    <x v="2307"/>
    <x v="29"/>
    <n v="5"/>
    <x v="60"/>
    <x v="0"/>
    <x v="1"/>
    <x v="1"/>
    <x v="0"/>
    <x v="2281"/>
    <x v="2285"/>
    <x v="2278"/>
    <x v="2276"/>
    <x v="2284"/>
    <x v="2292"/>
    <n v="63805.8"/>
    <s v="Cabello"/>
    <s v="Perfumería"/>
    <x v="1"/>
  </r>
  <r>
    <x v="2308"/>
    <x v="16"/>
    <n v="5"/>
    <x v="24"/>
    <x v="1"/>
    <x v="1"/>
    <x v="1"/>
    <x v="1"/>
    <x v="2282"/>
    <x v="2286"/>
    <x v="2279"/>
    <x v="2277"/>
    <x v="2285"/>
    <x v="2293"/>
    <n v="46137.599999999999"/>
    <s v="Skincare"/>
    <s v="Perfumería"/>
    <x v="0"/>
  </r>
  <r>
    <x v="2309"/>
    <x v="15"/>
    <n v="5"/>
    <x v="64"/>
    <x v="1"/>
    <x v="1"/>
    <x v="1"/>
    <x v="1"/>
    <x v="2283"/>
    <x v="2287"/>
    <x v="2280"/>
    <x v="2278"/>
    <x v="2286"/>
    <x v="2294"/>
    <n v="53384.4"/>
    <s v="Maquillaje"/>
    <s v="Skincare"/>
    <x v="1"/>
  </r>
  <r>
    <x v="2310"/>
    <x v="21"/>
    <n v="5"/>
    <x v="2"/>
    <x v="0"/>
    <x v="0"/>
    <x v="0"/>
    <x v="1"/>
    <x v="2284"/>
    <x v="2288"/>
    <x v="2281"/>
    <x v="2279"/>
    <x v="2287"/>
    <x v="2295"/>
    <n v="51842.2"/>
    <s v="Perfumería"/>
    <s v="Cabello"/>
    <x v="1"/>
  </r>
  <r>
    <x v="2311"/>
    <x v="1"/>
    <n v="5"/>
    <x v="13"/>
    <x v="0"/>
    <x v="1"/>
    <x v="1"/>
    <x v="0"/>
    <x v="2285"/>
    <x v="2289"/>
    <x v="2282"/>
    <x v="2280"/>
    <x v="617"/>
    <x v="2296"/>
    <n v="29060.6"/>
    <s v="Maquillaje"/>
    <s v="Cuerpo"/>
    <x v="0"/>
  </r>
  <r>
    <x v="2312"/>
    <x v="14"/>
    <n v="5"/>
    <x v="23"/>
    <x v="0"/>
    <x v="0"/>
    <x v="0"/>
    <x v="0"/>
    <x v="2286"/>
    <x v="2290"/>
    <x v="2283"/>
    <x v="2281"/>
    <x v="2288"/>
    <x v="2297"/>
    <n v="45580"/>
    <s v="Maquillaje"/>
    <s v="Cabello"/>
    <x v="0"/>
  </r>
  <r>
    <x v="2313"/>
    <x v="42"/>
    <n v="5"/>
    <x v="82"/>
    <x v="1"/>
    <x v="1"/>
    <x v="1"/>
    <x v="1"/>
    <x v="2287"/>
    <x v="2291"/>
    <x v="2284"/>
    <x v="2282"/>
    <x v="2289"/>
    <x v="2298"/>
    <n v="73378"/>
    <s v="Cabello"/>
    <s v="Cuerpo"/>
    <x v="1"/>
  </r>
  <r>
    <x v="2314"/>
    <x v="7"/>
    <n v="5"/>
    <x v="11"/>
    <x v="1"/>
    <x v="0"/>
    <x v="0"/>
    <x v="1"/>
    <x v="2288"/>
    <x v="2292"/>
    <x v="2285"/>
    <x v="2283"/>
    <x v="2290"/>
    <x v="2299"/>
    <n v="55313.599999999999"/>
    <s v="Maquillaje"/>
    <s v="Perfumería"/>
    <x v="1"/>
  </r>
  <r>
    <x v="2315"/>
    <x v="38"/>
    <n v="5"/>
    <x v="38"/>
    <x v="1"/>
    <x v="1"/>
    <x v="1"/>
    <x v="0"/>
    <x v="2289"/>
    <x v="666"/>
    <x v="2286"/>
    <x v="2284"/>
    <x v="2291"/>
    <x v="2300"/>
    <n v="60775.8"/>
    <s v="Cabello"/>
    <s v="Maquillaje"/>
    <x v="1"/>
  </r>
  <r>
    <x v="2316"/>
    <x v="28"/>
    <n v="5"/>
    <x v="74"/>
    <x v="1"/>
    <x v="0"/>
    <x v="0"/>
    <x v="1"/>
    <x v="2290"/>
    <x v="2293"/>
    <x v="2287"/>
    <x v="2285"/>
    <x v="2292"/>
    <x v="2301"/>
    <n v="50229.4"/>
    <s v="Maquillaje"/>
    <s v="Cuerpo"/>
    <x v="1"/>
  </r>
  <r>
    <x v="2317"/>
    <x v="36"/>
    <n v="5"/>
    <x v="5"/>
    <x v="1"/>
    <x v="1"/>
    <x v="1"/>
    <x v="1"/>
    <x v="2291"/>
    <x v="2294"/>
    <x v="2288"/>
    <x v="2286"/>
    <x v="2293"/>
    <x v="2302"/>
    <n v="77838.2"/>
    <s v="Maquillaje"/>
    <s v="Cuerpo"/>
    <x v="1"/>
  </r>
  <r>
    <x v="2318"/>
    <x v="22"/>
    <n v="5"/>
    <x v="5"/>
    <x v="1"/>
    <x v="1"/>
    <x v="1"/>
    <x v="1"/>
    <x v="2292"/>
    <x v="2295"/>
    <x v="2289"/>
    <x v="2287"/>
    <x v="2294"/>
    <x v="2303"/>
    <n v="41685.599999999999"/>
    <s v="Maquillaje"/>
    <s v="Cabello"/>
    <x v="0"/>
  </r>
  <r>
    <x v="2319"/>
    <x v="46"/>
    <n v="5"/>
    <x v="66"/>
    <x v="1"/>
    <x v="1"/>
    <x v="1"/>
    <x v="0"/>
    <x v="2293"/>
    <x v="2296"/>
    <x v="2290"/>
    <x v="2288"/>
    <x v="2295"/>
    <x v="2304"/>
    <n v="68160.600000000006"/>
    <s v="Skincare"/>
    <s v="Cuerpo"/>
    <x v="1"/>
  </r>
  <r>
    <x v="2320"/>
    <x v="1"/>
    <n v="5"/>
    <x v="33"/>
    <x v="1"/>
    <x v="0"/>
    <x v="0"/>
    <x v="0"/>
    <x v="2294"/>
    <x v="2297"/>
    <x v="2291"/>
    <x v="2289"/>
    <x v="2296"/>
    <x v="2305"/>
    <n v="49761.2"/>
    <s v="Skincare"/>
    <s v="Cuerpo"/>
    <x v="0"/>
  </r>
  <r>
    <x v="2321"/>
    <x v="18"/>
    <n v="5"/>
    <x v="61"/>
    <x v="1"/>
    <x v="0"/>
    <x v="0"/>
    <x v="0"/>
    <x v="2295"/>
    <x v="2298"/>
    <x v="2292"/>
    <x v="2290"/>
    <x v="2297"/>
    <x v="2306"/>
    <n v="47767.6"/>
    <s v="Cabello"/>
    <s v="Cuerpo"/>
    <x v="0"/>
  </r>
  <r>
    <x v="2322"/>
    <x v="19"/>
    <n v="5"/>
    <x v="25"/>
    <x v="0"/>
    <x v="0"/>
    <x v="0"/>
    <x v="1"/>
    <x v="2296"/>
    <x v="2299"/>
    <x v="2293"/>
    <x v="2291"/>
    <x v="2298"/>
    <x v="2307"/>
    <n v="55421.599999999999"/>
    <s v="Cuerpo"/>
    <s v="Perfumería"/>
    <x v="1"/>
  </r>
  <r>
    <x v="2323"/>
    <x v="4"/>
    <n v="5"/>
    <x v="77"/>
    <x v="0"/>
    <x v="0"/>
    <x v="0"/>
    <x v="0"/>
    <x v="2297"/>
    <x v="2300"/>
    <x v="2294"/>
    <x v="2292"/>
    <x v="2299"/>
    <x v="2308"/>
    <n v="49111.8"/>
    <s v="Perfumería"/>
    <s v="Skincare"/>
    <x v="0"/>
  </r>
  <r>
    <x v="2324"/>
    <x v="21"/>
    <n v="5"/>
    <x v="92"/>
    <x v="3"/>
    <x v="0"/>
    <x v="0"/>
    <x v="0"/>
    <x v="2298"/>
    <x v="2301"/>
    <x v="2295"/>
    <x v="2293"/>
    <x v="2300"/>
    <x v="699"/>
    <n v="60292"/>
    <s v="Cabello"/>
    <s v="Cuerpo"/>
    <x v="1"/>
  </r>
  <r>
    <x v="2325"/>
    <x v="17"/>
    <n v="5"/>
    <x v="23"/>
    <x v="1"/>
    <x v="0"/>
    <x v="0"/>
    <x v="1"/>
    <x v="2299"/>
    <x v="2302"/>
    <x v="2296"/>
    <x v="2294"/>
    <x v="2301"/>
    <x v="2309"/>
    <n v="53846.2"/>
    <s v="Cabello"/>
    <s v="Skincare"/>
    <x v="1"/>
  </r>
  <r>
    <x v="2326"/>
    <x v="14"/>
    <n v="5"/>
    <x v="12"/>
    <x v="1"/>
    <x v="1"/>
    <x v="1"/>
    <x v="1"/>
    <x v="2300"/>
    <x v="2303"/>
    <x v="2297"/>
    <x v="2295"/>
    <x v="2302"/>
    <x v="2310"/>
    <n v="17610"/>
    <s v="Maquillaje"/>
    <s v="Cuerpo"/>
    <x v="0"/>
  </r>
  <r>
    <x v="2327"/>
    <x v="18"/>
    <n v="5"/>
    <x v="82"/>
    <x v="1"/>
    <x v="1"/>
    <x v="1"/>
    <x v="0"/>
    <x v="2301"/>
    <x v="2304"/>
    <x v="2298"/>
    <x v="2296"/>
    <x v="2303"/>
    <x v="2311"/>
    <n v="67656.800000000003"/>
    <s v="Cabello"/>
    <s v="Perfumería"/>
    <x v="1"/>
  </r>
  <r>
    <x v="2328"/>
    <x v="1"/>
    <n v="5"/>
    <x v="18"/>
    <x v="1"/>
    <x v="0"/>
    <x v="0"/>
    <x v="1"/>
    <x v="2302"/>
    <x v="2305"/>
    <x v="2299"/>
    <x v="2297"/>
    <x v="2304"/>
    <x v="2312"/>
    <n v="42935.6"/>
    <s v="Maquillaje"/>
    <s v="Skincare"/>
    <x v="0"/>
  </r>
  <r>
    <x v="2329"/>
    <x v="20"/>
    <n v="5"/>
    <x v="16"/>
    <x v="1"/>
    <x v="1"/>
    <x v="1"/>
    <x v="1"/>
    <x v="2303"/>
    <x v="2306"/>
    <x v="2300"/>
    <x v="2298"/>
    <x v="2305"/>
    <x v="2313"/>
    <n v="31735.599999999999"/>
    <s v="Perfumería"/>
    <s v="Maquillaje"/>
    <x v="0"/>
  </r>
  <r>
    <x v="2330"/>
    <x v="38"/>
    <n v="5"/>
    <x v="37"/>
    <x v="3"/>
    <x v="0"/>
    <x v="0"/>
    <x v="1"/>
    <x v="2304"/>
    <x v="2307"/>
    <x v="2301"/>
    <x v="2299"/>
    <x v="2306"/>
    <x v="2314"/>
    <n v="68238.399999999994"/>
    <s v="Cuerpo"/>
    <s v="Maquillaje"/>
    <x v="1"/>
  </r>
  <r>
    <x v="2331"/>
    <x v="13"/>
    <n v="5"/>
    <x v="20"/>
    <x v="2"/>
    <x v="1"/>
    <x v="1"/>
    <x v="0"/>
    <x v="2305"/>
    <x v="2308"/>
    <x v="2302"/>
    <x v="2300"/>
    <x v="2307"/>
    <x v="2315"/>
    <n v="39713.800000000003"/>
    <s v="Skincare"/>
    <s v="Cuerpo"/>
    <x v="0"/>
  </r>
  <r>
    <x v="2332"/>
    <x v="34"/>
    <n v="5"/>
    <x v="57"/>
    <x v="1"/>
    <x v="1"/>
    <x v="1"/>
    <x v="0"/>
    <x v="2306"/>
    <x v="2309"/>
    <x v="2303"/>
    <x v="2301"/>
    <x v="2308"/>
    <x v="2316"/>
    <n v="57212.2"/>
    <s v="Cuerpo"/>
    <s v="Skincare"/>
    <x v="1"/>
  </r>
  <r>
    <x v="2333"/>
    <x v="27"/>
    <n v="5"/>
    <x v="19"/>
    <x v="1"/>
    <x v="0"/>
    <x v="0"/>
    <x v="1"/>
    <x v="2307"/>
    <x v="2310"/>
    <x v="2304"/>
    <x v="2302"/>
    <x v="2309"/>
    <x v="2317"/>
    <n v="31557.4"/>
    <s v="Cabello"/>
    <s v="Cuerpo"/>
    <x v="0"/>
  </r>
  <r>
    <x v="2334"/>
    <x v="21"/>
    <n v="5"/>
    <x v="73"/>
    <x v="2"/>
    <x v="1"/>
    <x v="1"/>
    <x v="0"/>
    <x v="2308"/>
    <x v="2311"/>
    <x v="2305"/>
    <x v="2303"/>
    <x v="2310"/>
    <x v="2318"/>
    <n v="46978.2"/>
    <s v="Skincare"/>
    <s v="Cabello"/>
    <x v="0"/>
  </r>
  <r>
    <x v="2335"/>
    <x v="47"/>
    <n v="5"/>
    <x v="52"/>
    <x v="2"/>
    <x v="0"/>
    <x v="0"/>
    <x v="1"/>
    <x v="2309"/>
    <x v="2312"/>
    <x v="2306"/>
    <x v="2304"/>
    <x v="2311"/>
    <x v="2319"/>
    <n v="42600.2"/>
    <s v="Maquillaje"/>
    <s v="Cuerpo"/>
    <x v="0"/>
  </r>
  <r>
    <x v="2336"/>
    <x v="11"/>
    <n v="5"/>
    <x v="57"/>
    <x v="1"/>
    <x v="0"/>
    <x v="0"/>
    <x v="0"/>
    <x v="2310"/>
    <x v="2313"/>
    <x v="2307"/>
    <x v="2305"/>
    <x v="2312"/>
    <x v="2320"/>
    <n v="50554.8"/>
    <s v="Cuerpo"/>
    <s v="Cabello"/>
    <x v="1"/>
  </r>
  <r>
    <x v="2337"/>
    <x v="20"/>
    <n v="5"/>
    <x v="7"/>
    <x v="2"/>
    <x v="1"/>
    <x v="1"/>
    <x v="1"/>
    <x v="2311"/>
    <x v="2314"/>
    <x v="2308"/>
    <x v="2306"/>
    <x v="2313"/>
    <x v="2321"/>
    <n v="49973"/>
    <s v="Skincare"/>
    <s v="Maquillaje"/>
    <x v="0"/>
  </r>
  <r>
    <x v="2338"/>
    <x v="44"/>
    <n v="5"/>
    <x v="25"/>
    <x v="2"/>
    <x v="1"/>
    <x v="1"/>
    <x v="0"/>
    <x v="2312"/>
    <x v="2315"/>
    <x v="316"/>
    <x v="2307"/>
    <x v="2314"/>
    <x v="2322"/>
    <n v="34103.199999999997"/>
    <s v="Skincare"/>
    <s v="Cabello"/>
    <x v="0"/>
  </r>
  <r>
    <x v="2339"/>
    <x v="50"/>
    <n v="5"/>
    <x v="88"/>
    <x v="1"/>
    <x v="1"/>
    <x v="1"/>
    <x v="0"/>
    <x v="2313"/>
    <x v="2316"/>
    <x v="2309"/>
    <x v="2308"/>
    <x v="2315"/>
    <x v="2323"/>
    <n v="62335.6"/>
    <s v="Maquillaje"/>
    <s v="Cuerpo"/>
    <x v="1"/>
  </r>
  <r>
    <x v="2340"/>
    <x v="41"/>
    <n v="5"/>
    <x v="94"/>
    <x v="0"/>
    <x v="0"/>
    <x v="0"/>
    <x v="0"/>
    <x v="2314"/>
    <x v="2317"/>
    <x v="2310"/>
    <x v="2309"/>
    <x v="2316"/>
    <x v="2324"/>
    <n v="57234.8"/>
    <s v="Cuerpo"/>
    <s v="Cabello"/>
    <x v="1"/>
  </r>
  <r>
    <x v="2341"/>
    <x v="39"/>
    <n v="5"/>
    <x v="22"/>
    <x v="1"/>
    <x v="1"/>
    <x v="1"/>
    <x v="1"/>
    <x v="2315"/>
    <x v="2318"/>
    <x v="2311"/>
    <x v="2310"/>
    <x v="2317"/>
    <x v="2325"/>
    <n v="45491.6"/>
    <s v="Perfumería"/>
    <s v="Cabello"/>
    <x v="0"/>
  </r>
  <r>
    <x v="2342"/>
    <x v="42"/>
    <n v="5"/>
    <x v="86"/>
    <x v="0"/>
    <x v="1"/>
    <x v="1"/>
    <x v="1"/>
    <x v="2316"/>
    <x v="2319"/>
    <x v="2312"/>
    <x v="2311"/>
    <x v="2318"/>
    <x v="2326"/>
    <n v="64868"/>
    <s v="Perfumería"/>
    <s v="Skincare"/>
    <x v="1"/>
  </r>
  <r>
    <x v="2343"/>
    <x v="43"/>
    <n v="5"/>
    <x v="46"/>
    <x v="1"/>
    <x v="0"/>
    <x v="0"/>
    <x v="0"/>
    <x v="2317"/>
    <x v="2320"/>
    <x v="2313"/>
    <x v="2312"/>
    <x v="2319"/>
    <x v="2327"/>
    <n v="52168.2"/>
    <s v="Perfumería"/>
    <s v="Cuerpo"/>
    <x v="1"/>
  </r>
  <r>
    <x v="2344"/>
    <x v="50"/>
    <n v="5"/>
    <x v="13"/>
    <x v="0"/>
    <x v="0"/>
    <x v="0"/>
    <x v="0"/>
    <x v="168"/>
    <x v="2321"/>
    <x v="2314"/>
    <x v="2313"/>
    <x v="2320"/>
    <x v="2328"/>
    <n v="61099.4"/>
    <s v="Perfumería"/>
    <s v="Skincare"/>
    <x v="1"/>
  </r>
  <r>
    <x v="2345"/>
    <x v="42"/>
    <n v="5"/>
    <x v="84"/>
    <x v="1"/>
    <x v="0"/>
    <x v="0"/>
    <x v="0"/>
    <x v="2318"/>
    <x v="2322"/>
    <x v="2315"/>
    <x v="2314"/>
    <x v="668"/>
    <x v="2329"/>
    <n v="47607.6"/>
    <s v="Skincare"/>
    <s v="Cuerpo"/>
    <x v="0"/>
  </r>
  <r>
    <x v="2346"/>
    <x v="44"/>
    <n v="5"/>
    <x v="25"/>
    <x v="3"/>
    <x v="1"/>
    <x v="1"/>
    <x v="1"/>
    <x v="2319"/>
    <x v="2323"/>
    <x v="2316"/>
    <x v="2315"/>
    <x v="2321"/>
    <x v="2330"/>
    <n v="54899"/>
    <s v="Maquillaje"/>
    <s v="Skincare"/>
    <x v="1"/>
  </r>
  <r>
    <x v="2347"/>
    <x v="11"/>
    <n v="5"/>
    <x v="62"/>
    <x v="1"/>
    <x v="1"/>
    <x v="1"/>
    <x v="0"/>
    <x v="2320"/>
    <x v="2324"/>
    <x v="2317"/>
    <x v="2316"/>
    <x v="2322"/>
    <x v="2331"/>
    <n v="57506.2"/>
    <s v="Cuerpo"/>
    <s v="Maquillaje"/>
    <x v="1"/>
  </r>
  <r>
    <x v="2348"/>
    <x v="0"/>
    <n v="5"/>
    <x v="87"/>
    <x v="1"/>
    <x v="0"/>
    <x v="0"/>
    <x v="1"/>
    <x v="2321"/>
    <x v="2325"/>
    <x v="2318"/>
    <x v="2317"/>
    <x v="2323"/>
    <x v="2332"/>
    <n v="42723.6"/>
    <s v="Perfumería"/>
    <s v="Maquillaje"/>
    <x v="0"/>
  </r>
  <r>
    <x v="2349"/>
    <x v="30"/>
    <n v="5"/>
    <x v="58"/>
    <x v="2"/>
    <x v="1"/>
    <x v="1"/>
    <x v="0"/>
    <x v="2322"/>
    <x v="2326"/>
    <x v="2319"/>
    <x v="2318"/>
    <x v="2324"/>
    <x v="2333"/>
    <n v="49783.4"/>
    <s v="Maquillaje"/>
    <s v="Cabello"/>
    <x v="0"/>
  </r>
  <r>
    <x v="2350"/>
    <x v="41"/>
    <n v="5"/>
    <x v="33"/>
    <x v="0"/>
    <x v="1"/>
    <x v="1"/>
    <x v="1"/>
    <x v="2323"/>
    <x v="2327"/>
    <x v="2320"/>
    <x v="2319"/>
    <x v="2325"/>
    <x v="2334"/>
    <n v="60365.599999999999"/>
    <s v="Perfumería"/>
    <s v="Cabello"/>
    <x v="1"/>
  </r>
  <r>
    <x v="2351"/>
    <x v="41"/>
    <n v="5"/>
    <x v="37"/>
    <x v="1"/>
    <x v="0"/>
    <x v="0"/>
    <x v="0"/>
    <x v="2324"/>
    <x v="2328"/>
    <x v="2241"/>
    <x v="2320"/>
    <x v="2326"/>
    <x v="2335"/>
    <n v="45669"/>
    <s v="Perfumería"/>
    <s v="Skincare"/>
    <x v="0"/>
  </r>
  <r>
    <x v="2352"/>
    <x v="47"/>
    <n v="5"/>
    <x v="83"/>
    <x v="1"/>
    <x v="0"/>
    <x v="0"/>
    <x v="1"/>
    <x v="2325"/>
    <x v="2329"/>
    <x v="2321"/>
    <x v="2321"/>
    <x v="2327"/>
    <x v="2336"/>
    <n v="39493.199999999997"/>
    <s v="Perfumería"/>
    <s v="Skincare"/>
    <x v="0"/>
  </r>
  <r>
    <x v="2353"/>
    <x v="13"/>
    <n v="5"/>
    <x v="15"/>
    <x v="1"/>
    <x v="1"/>
    <x v="1"/>
    <x v="0"/>
    <x v="2326"/>
    <x v="2330"/>
    <x v="2322"/>
    <x v="2322"/>
    <x v="2328"/>
    <x v="2337"/>
    <n v="82816.600000000006"/>
    <s v="Cuerpo"/>
    <s v="Perfumería"/>
    <x v="1"/>
  </r>
  <r>
    <x v="2354"/>
    <x v="19"/>
    <n v="5"/>
    <x v="31"/>
    <x v="2"/>
    <x v="0"/>
    <x v="0"/>
    <x v="1"/>
    <x v="2327"/>
    <x v="2331"/>
    <x v="2323"/>
    <x v="2323"/>
    <x v="2329"/>
    <x v="2338"/>
    <n v="48467.4"/>
    <s v="Maquillaje"/>
    <s v="Perfumería"/>
    <x v="0"/>
  </r>
  <r>
    <x v="2355"/>
    <x v="5"/>
    <n v="5"/>
    <x v="73"/>
    <x v="0"/>
    <x v="1"/>
    <x v="1"/>
    <x v="1"/>
    <x v="2328"/>
    <x v="2332"/>
    <x v="2324"/>
    <x v="2324"/>
    <x v="2330"/>
    <x v="2339"/>
    <n v="78425.2"/>
    <s v="Cuerpo"/>
    <s v="Cabello"/>
    <x v="1"/>
  </r>
  <r>
    <x v="2356"/>
    <x v="25"/>
    <n v="5"/>
    <x v="30"/>
    <x v="2"/>
    <x v="1"/>
    <x v="1"/>
    <x v="0"/>
    <x v="2329"/>
    <x v="2333"/>
    <x v="2325"/>
    <x v="2325"/>
    <x v="2331"/>
    <x v="2340"/>
    <n v="41618.6"/>
    <s v="Perfumería"/>
    <s v="Skincare"/>
    <x v="0"/>
  </r>
  <r>
    <x v="2357"/>
    <x v="49"/>
    <n v="5"/>
    <x v="52"/>
    <x v="1"/>
    <x v="0"/>
    <x v="0"/>
    <x v="1"/>
    <x v="2330"/>
    <x v="2334"/>
    <x v="2326"/>
    <x v="2326"/>
    <x v="2332"/>
    <x v="2341"/>
    <n v="59571.199999999997"/>
    <s v="Maquillaje"/>
    <s v="Cabello"/>
    <x v="1"/>
  </r>
  <r>
    <x v="2358"/>
    <x v="26"/>
    <n v="5"/>
    <x v="82"/>
    <x v="1"/>
    <x v="1"/>
    <x v="1"/>
    <x v="1"/>
    <x v="2331"/>
    <x v="2335"/>
    <x v="2327"/>
    <x v="2327"/>
    <x v="2333"/>
    <x v="2342"/>
    <n v="17271"/>
    <s v="Maquillaje"/>
    <s v="Perfumería"/>
    <x v="0"/>
  </r>
  <r>
    <x v="2359"/>
    <x v="14"/>
    <n v="5"/>
    <x v="17"/>
    <x v="1"/>
    <x v="1"/>
    <x v="1"/>
    <x v="1"/>
    <x v="2332"/>
    <x v="2336"/>
    <x v="2328"/>
    <x v="2328"/>
    <x v="2334"/>
    <x v="2343"/>
    <n v="48711.4"/>
    <s v="Skincare"/>
    <s v="Cuerpo"/>
    <x v="0"/>
  </r>
  <r>
    <x v="2360"/>
    <x v="23"/>
    <n v="5"/>
    <x v="48"/>
    <x v="1"/>
    <x v="0"/>
    <x v="0"/>
    <x v="1"/>
    <x v="2333"/>
    <x v="2337"/>
    <x v="2329"/>
    <x v="2329"/>
    <x v="2335"/>
    <x v="2344"/>
    <n v="33526"/>
    <s v="Skincare"/>
    <s v="Cabello"/>
    <x v="0"/>
  </r>
  <r>
    <x v="2361"/>
    <x v="35"/>
    <n v="5"/>
    <x v="85"/>
    <x v="2"/>
    <x v="0"/>
    <x v="0"/>
    <x v="1"/>
    <x v="2334"/>
    <x v="2338"/>
    <x v="2330"/>
    <x v="2330"/>
    <x v="2336"/>
    <x v="2345"/>
    <n v="51638.8"/>
    <s v="Cuerpo"/>
    <s v="Cabello"/>
    <x v="1"/>
  </r>
  <r>
    <x v="2362"/>
    <x v="31"/>
    <n v="5"/>
    <x v="28"/>
    <x v="1"/>
    <x v="1"/>
    <x v="1"/>
    <x v="0"/>
    <x v="2335"/>
    <x v="835"/>
    <x v="2331"/>
    <x v="2331"/>
    <x v="2337"/>
    <x v="2346"/>
    <n v="28827.8"/>
    <s v="Cuerpo"/>
    <s v="Cabello"/>
    <x v="0"/>
  </r>
  <r>
    <x v="2363"/>
    <x v="50"/>
    <n v="5"/>
    <x v="42"/>
    <x v="2"/>
    <x v="1"/>
    <x v="1"/>
    <x v="1"/>
    <x v="2336"/>
    <x v="2339"/>
    <x v="2332"/>
    <x v="2332"/>
    <x v="2338"/>
    <x v="2347"/>
    <n v="52722.400000000001"/>
    <s v="Cuerpo"/>
    <s v="Skincare"/>
    <x v="1"/>
  </r>
  <r>
    <x v="2364"/>
    <x v="42"/>
    <n v="5"/>
    <x v="20"/>
    <x v="1"/>
    <x v="1"/>
    <x v="1"/>
    <x v="1"/>
    <x v="2337"/>
    <x v="2340"/>
    <x v="2333"/>
    <x v="2333"/>
    <x v="2339"/>
    <x v="2348"/>
    <n v="73309.399999999994"/>
    <s v="Cuerpo"/>
    <s v="Perfumería"/>
    <x v="1"/>
  </r>
  <r>
    <x v="2365"/>
    <x v="24"/>
    <n v="5"/>
    <x v="61"/>
    <x v="0"/>
    <x v="1"/>
    <x v="1"/>
    <x v="0"/>
    <x v="2338"/>
    <x v="2341"/>
    <x v="2334"/>
    <x v="2334"/>
    <x v="2340"/>
    <x v="2349"/>
    <n v="47550.2"/>
    <s v="Maquillaje"/>
    <s v="Cuerpo"/>
    <x v="0"/>
  </r>
  <r>
    <x v="2366"/>
    <x v="1"/>
    <n v="5"/>
    <x v="56"/>
    <x v="1"/>
    <x v="1"/>
    <x v="1"/>
    <x v="1"/>
    <x v="2339"/>
    <x v="2342"/>
    <x v="2335"/>
    <x v="2335"/>
    <x v="2341"/>
    <x v="2350"/>
    <n v="23083.8"/>
    <s v="Perfumería"/>
    <s v="Skincare"/>
    <x v="0"/>
  </r>
  <r>
    <x v="2367"/>
    <x v="24"/>
    <n v="5"/>
    <x v="29"/>
    <x v="2"/>
    <x v="1"/>
    <x v="1"/>
    <x v="1"/>
    <x v="2340"/>
    <x v="2343"/>
    <x v="2336"/>
    <x v="2336"/>
    <x v="2342"/>
    <x v="2351"/>
    <n v="39400.400000000001"/>
    <s v="Skincare"/>
    <s v="Maquillaje"/>
    <x v="0"/>
  </r>
  <r>
    <x v="2368"/>
    <x v="48"/>
    <n v="5"/>
    <x v="62"/>
    <x v="0"/>
    <x v="1"/>
    <x v="1"/>
    <x v="0"/>
    <x v="2341"/>
    <x v="2344"/>
    <x v="2337"/>
    <x v="2337"/>
    <x v="2343"/>
    <x v="2352"/>
    <n v="50201.599999999999"/>
    <s v="Perfumería"/>
    <s v="Cabello"/>
    <x v="1"/>
  </r>
  <r>
    <x v="2369"/>
    <x v="5"/>
    <n v="5"/>
    <x v="55"/>
    <x v="1"/>
    <x v="0"/>
    <x v="0"/>
    <x v="0"/>
    <x v="2342"/>
    <x v="2345"/>
    <x v="2338"/>
    <x v="2338"/>
    <x v="2344"/>
    <x v="2353"/>
    <n v="65590.8"/>
    <s v="Perfumería"/>
    <s v="Maquillaje"/>
    <x v="1"/>
  </r>
  <r>
    <x v="2370"/>
    <x v="4"/>
    <n v="5"/>
    <x v="41"/>
    <x v="2"/>
    <x v="0"/>
    <x v="0"/>
    <x v="0"/>
    <x v="2343"/>
    <x v="2346"/>
    <x v="2339"/>
    <x v="2339"/>
    <x v="2345"/>
    <x v="2354"/>
    <n v="33182.400000000001"/>
    <s v="Cabello"/>
    <s v="Cuerpo"/>
    <x v="0"/>
  </r>
  <r>
    <x v="2371"/>
    <x v="30"/>
    <n v="5"/>
    <x v="52"/>
    <x v="2"/>
    <x v="0"/>
    <x v="0"/>
    <x v="0"/>
    <x v="2344"/>
    <x v="2347"/>
    <x v="2340"/>
    <x v="2340"/>
    <x v="2346"/>
    <x v="2355"/>
    <n v="66710.399999999994"/>
    <s v="Cuerpo"/>
    <s v="Maquillaje"/>
    <x v="1"/>
  </r>
  <r>
    <x v="2372"/>
    <x v="46"/>
    <n v="5"/>
    <x v="33"/>
    <x v="2"/>
    <x v="1"/>
    <x v="1"/>
    <x v="1"/>
    <x v="2345"/>
    <x v="2348"/>
    <x v="2341"/>
    <x v="2341"/>
    <x v="2347"/>
    <x v="2356"/>
    <n v="45265.2"/>
    <s v="Skincare"/>
    <s v="Cuerpo"/>
    <x v="0"/>
  </r>
  <r>
    <x v="2373"/>
    <x v="0"/>
    <n v="5"/>
    <x v="51"/>
    <x v="1"/>
    <x v="1"/>
    <x v="1"/>
    <x v="0"/>
    <x v="2346"/>
    <x v="2349"/>
    <x v="2342"/>
    <x v="2342"/>
    <x v="2348"/>
    <x v="2357"/>
    <n v="33575"/>
    <s v="Skincare"/>
    <s v="Perfumería"/>
    <x v="0"/>
  </r>
  <r>
    <x v="2374"/>
    <x v="23"/>
    <n v="5"/>
    <x v="76"/>
    <x v="2"/>
    <x v="1"/>
    <x v="1"/>
    <x v="0"/>
    <x v="2347"/>
    <x v="2350"/>
    <x v="2343"/>
    <x v="2343"/>
    <x v="2349"/>
    <x v="2117"/>
    <n v="45591.6"/>
    <s v="Maquillaje"/>
    <s v="Cabello"/>
    <x v="0"/>
  </r>
  <r>
    <x v="2375"/>
    <x v="42"/>
    <n v="5"/>
    <x v="24"/>
    <x v="3"/>
    <x v="0"/>
    <x v="0"/>
    <x v="1"/>
    <x v="2348"/>
    <x v="2351"/>
    <x v="2344"/>
    <x v="2344"/>
    <x v="2350"/>
    <x v="2358"/>
    <n v="86008.2"/>
    <s v="Maquillaje"/>
    <s v="Skincare"/>
    <x v="1"/>
  </r>
  <r>
    <x v="2376"/>
    <x v="35"/>
    <n v="5"/>
    <x v="81"/>
    <x v="1"/>
    <x v="0"/>
    <x v="0"/>
    <x v="1"/>
    <x v="2349"/>
    <x v="2352"/>
    <x v="2345"/>
    <x v="2345"/>
    <x v="2351"/>
    <x v="2359"/>
    <n v="50260.6"/>
    <s v="Maquillaje"/>
    <s v="Perfumería"/>
    <x v="1"/>
  </r>
  <r>
    <x v="2377"/>
    <x v="42"/>
    <n v="5"/>
    <x v="67"/>
    <x v="0"/>
    <x v="1"/>
    <x v="1"/>
    <x v="1"/>
    <x v="2350"/>
    <x v="2353"/>
    <x v="2346"/>
    <x v="2346"/>
    <x v="2013"/>
    <x v="2360"/>
    <n v="69519.199999999997"/>
    <s v="Cuerpo"/>
    <s v="Perfumería"/>
    <x v="1"/>
  </r>
  <r>
    <x v="2378"/>
    <x v="34"/>
    <n v="5"/>
    <x v="30"/>
    <x v="1"/>
    <x v="0"/>
    <x v="0"/>
    <x v="0"/>
    <x v="925"/>
    <x v="2354"/>
    <x v="2347"/>
    <x v="2347"/>
    <x v="2352"/>
    <x v="2361"/>
    <n v="23539.4"/>
    <s v="Skincare"/>
    <s v="Cuerpo"/>
    <x v="0"/>
  </r>
  <r>
    <x v="2379"/>
    <x v="48"/>
    <n v="5"/>
    <x v="21"/>
    <x v="1"/>
    <x v="0"/>
    <x v="0"/>
    <x v="0"/>
    <x v="2351"/>
    <x v="2355"/>
    <x v="2348"/>
    <x v="2348"/>
    <x v="2353"/>
    <x v="2362"/>
    <n v="37802.800000000003"/>
    <s v="Perfumería"/>
    <s v="Cabello"/>
    <x v="0"/>
  </r>
  <r>
    <x v="2380"/>
    <x v="13"/>
    <n v="5"/>
    <x v="72"/>
    <x v="2"/>
    <x v="0"/>
    <x v="0"/>
    <x v="1"/>
    <x v="2352"/>
    <x v="2356"/>
    <x v="2349"/>
    <x v="2349"/>
    <x v="2354"/>
    <x v="2363"/>
    <n v="68177.399999999994"/>
    <s v="Cabello"/>
    <s v="Cuerpo"/>
    <x v="1"/>
  </r>
  <r>
    <x v="2381"/>
    <x v="32"/>
    <n v="5"/>
    <x v="87"/>
    <x v="0"/>
    <x v="1"/>
    <x v="1"/>
    <x v="0"/>
    <x v="2353"/>
    <x v="2357"/>
    <x v="2350"/>
    <x v="2350"/>
    <x v="2355"/>
    <x v="2364"/>
    <n v="46656.800000000003"/>
    <s v="Perfumería"/>
    <s v="Cabello"/>
    <x v="0"/>
  </r>
  <r>
    <x v="2382"/>
    <x v="44"/>
    <n v="5"/>
    <x v="33"/>
    <x v="1"/>
    <x v="0"/>
    <x v="0"/>
    <x v="0"/>
    <x v="2354"/>
    <x v="2358"/>
    <x v="2351"/>
    <x v="2351"/>
    <x v="2356"/>
    <x v="2365"/>
    <n v="47530.6"/>
    <s v="Perfumería"/>
    <s v="Cuerpo"/>
    <x v="0"/>
  </r>
  <r>
    <x v="2383"/>
    <x v="41"/>
    <n v="5"/>
    <x v="6"/>
    <x v="1"/>
    <x v="0"/>
    <x v="0"/>
    <x v="1"/>
    <x v="2355"/>
    <x v="2359"/>
    <x v="2352"/>
    <x v="2352"/>
    <x v="1688"/>
    <x v="2366"/>
    <n v="51347.8"/>
    <s v="Perfumería"/>
    <s v="Skincare"/>
    <x v="1"/>
  </r>
  <r>
    <x v="2384"/>
    <x v="46"/>
    <n v="5"/>
    <x v="66"/>
    <x v="1"/>
    <x v="1"/>
    <x v="1"/>
    <x v="0"/>
    <x v="2356"/>
    <x v="2360"/>
    <x v="2353"/>
    <x v="2353"/>
    <x v="2357"/>
    <x v="2367"/>
    <n v="45237"/>
    <s v="Maquillaje"/>
    <s v="Skincare"/>
    <x v="0"/>
  </r>
  <r>
    <x v="2385"/>
    <x v="38"/>
    <n v="5"/>
    <x v="85"/>
    <x v="0"/>
    <x v="0"/>
    <x v="0"/>
    <x v="0"/>
    <x v="2357"/>
    <x v="2361"/>
    <x v="2354"/>
    <x v="2354"/>
    <x v="2358"/>
    <x v="2368"/>
    <n v="50591"/>
    <s v="Perfumería"/>
    <s v="Cabello"/>
    <x v="1"/>
  </r>
  <r>
    <x v="2386"/>
    <x v="16"/>
    <n v="5"/>
    <x v="79"/>
    <x v="1"/>
    <x v="0"/>
    <x v="0"/>
    <x v="0"/>
    <x v="2358"/>
    <x v="2362"/>
    <x v="2355"/>
    <x v="2355"/>
    <x v="2359"/>
    <x v="2369"/>
    <n v="42562.6"/>
    <s v="Cuerpo"/>
    <s v="Skincare"/>
    <x v="0"/>
  </r>
  <r>
    <x v="2387"/>
    <x v="0"/>
    <n v="5"/>
    <x v="82"/>
    <x v="1"/>
    <x v="0"/>
    <x v="0"/>
    <x v="1"/>
    <x v="2359"/>
    <x v="2363"/>
    <x v="2356"/>
    <x v="2356"/>
    <x v="2360"/>
    <x v="2370"/>
    <n v="80452.399999999994"/>
    <s v="Perfumería"/>
    <s v="Cuerpo"/>
    <x v="1"/>
  </r>
  <r>
    <x v="2388"/>
    <x v="32"/>
    <n v="5"/>
    <x v="28"/>
    <x v="3"/>
    <x v="1"/>
    <x v="1"/>
    <x v="1"/>
    <x v="2360"/>
    <x v="2364"/>
    <x v="2357"/>
    <x v="2357"/>
    <x v="2361"/>
    <x v="2371"/>
    <n v="42518.400000000001"/>
    <s v="Skincare"/>
    <s v="Perfumería"/>
    <x v="0"/>
  </r>
  <r>
    <x v="2389"/>
    <x v="20"/>
    <n v="5"/>
    <x v="15"/>
    <x v="3"/>
    <x v="0"/>
    <x v="0"/>
    <x v="1"/>
    <x v="2361"/>
    <x v="2365"/>
    <x v="2358"/>
    <x v="2358"/>
    <x v="2362"/>
    <x v="2372"/>
    <n v="62574.6"/>
    <s v="Perfumería"/>
    <s v="Skincare"/>
    <x v="1"/>
  </r>
  <r>
    <x v="2390"/>
    <x v="32"/>
    <n v="5"/>
    <x v="65"/>
    <x v="3"/>
    <x v="0"/>
    <x v="0"/>
    <x v="1"/>
    <x v="1648"/>
    <x v="2366"/>
    <x v="2359"/>
    <x v="2359"/>
    <x v="2363"/>
    <x v="2373"/>
    <n v="43625"/>
    <s v="Maquillaje"/>
    <s v="Cabello"/>
    <x v="0"/>
  </r>
  <r>
    <x v="2391"/>
    <x v="33"/>
    <n v="5"/>
    <x v="84"/>
    <x v="1"/>
    <x v="1"/>
    <x v="1"/>
    <x v="0"/>
    <x v="1470"/>
    <x v="2367"/>
    <x v="2360"/>
    <x v="2360"/>
    <x v="2364"/>
    <x v="2374"/>
    <n v="57858.2"/>
    <s v="Perfumería"/>
    <s v="Cabello"/>
    <x v="1"/>
  </r>
  <r>
    <x v="2392"/>
    <x v="50"/>
    <n v="5"/>
    <x v="4"/>
    <x v="1"/>
    <x v="0"/>
    <x v="0"/>
    <x v="0"/>
    <x v="2362"/>
    <x v="2368"/>
    <x v="2361"/>
    <x v="2361"/>
    <x v="2365"/>
    <x v="2375"/>
    <n v="44317.2"/>
    <s v="Cuerpo"/>
    <s v="Cabello"/>
    <x v="0"/>
  </r>
  <r>
    <x v="2393"/>
    <x v="33"/>
    <n v="5"/>
    <x v="26"/>
    <x v="0"/>
    <x v="1"/>
    <x v="1"/>
    <x v="1"/>
    <x v="2363"/>
    <x v="2369"/>
    <x v="2362"/>
    <x v="2362"/>
    <x v="2366"/>
    <x v="2376"/>
    <n v="58349.4"/>
    <s v="Cuerpo"/>
    <s v="Maquillaje"/>
    <x v="1"/>
  </r>
  <r>
    <x v="2394"/>
    <x v="39"/>
    <n v="5"/>
    <x v="85"/>
    <x v="1"/>
    <x v="1"/>
    <x v="1"/>
    <x v="0"/>
    <x v="2364"/>
    <x v="2370"/>
    <x v="2363"/>
    <x v="2363"/>
    <x v="2367"/>
    <x v="2377"/>
    <n v="41771"/>
    <s v="Perfumería"/>
    <s v="Skincare"/>
    <x v="0"/>
  </r>
  <r>
    <x v="2395"/>
    <x v="25"/>
    <n v="5"/>
    <x v="24"/>
    <x v="2"/>
    <x v="1"/>
    <x v="1"/>
    <x v="0"/>
    <x v="2365"/>
    <x v="2371"/>
    <x v="2364"/>
    <x v="2364"/>
    <x v="2368"/>
    <x v="2378"/>
    <n v="49175.199999999997"/>
    <s v="Perfumería"/>
    <s v="Skincare"/>
    <x v="0"/>
  </r>
  <r>
    <x v="2396"/>
    <x v="18"/>
    <n v="5"/>
    <x v="51"/>
    <x v="2"/>
    <x v="1"/>
    <x v="1"/>
    <x v="1"/>
    <x v="2366"/>
    <x v="2372"/>
    <x v="2365"/>
    <x v="2365"/>
    <x v="2369"/>
    <x v="2379"/>
    <n v="35019.599999999999"/>
    <s v="Perfumería"/>
    <s v="Skincare"/>
    <x v="0"/>
  </r>
  <r>
    <x v="2397"/>
    <x v="22"/>
    <n v="5"/>
    <x v="60"/>
    <x v="0"/>
    <x v="1"/>
    <x v="1"/>
    <x v="1"/>
    <x v="2367"/>
    <x v="2373"/>
    <x v="2366"/>
    <x v="2366"/>
    <x v="2370"/>
    <x v="2380"/>
    <n v="71354"/>
    <s v="Cabello"/>
    <s v="Cuerpo"/>
    <x v="1"/>
  </r>
  <r>
    <x v="2398"/>
    <x v="34"/>
    <n v="5"/>
    <x v="64"/>
    <x v="1"/>
    <x v="1"/>
    <x v="1"/>
    <x v="1"/>
    <x v="2368"/>
    <x v="2374"/>
    <x v="2367"/>
    <x v="2367"/>
    <x v="2371"/>
    <x v="2381"/>
    <n v="33092"/>
    <s v="Perfumería"/>
    <s v="Cuerpo"/>
    <x v="0"/>
  </r>
  <r>
    <x v="2399"/>
    <x v="41"/>
    <n v="5"/>
    <x v="69"/>
    <x v="2"/>
    <x v="1"/>
    <x v="1"/>
    <x v="0"/>
    <x v="2369"/>
    <x v="2375"/>
    <x v="2368"/>
    <x v="2368"/>
    <x v="2372"/>
    <x v="2382"/>
    <n v="62242"/>
    <s v="Cabello"/>
    <s v="Skincare"/>
    <x v="1"/>
  </r>
  <r>
    <x v="2400"/>
    <x v="36"/>
    <n v="5"/>
    <x v="26"/>
    <x v="0"/>
    <x v="0"/>
    <x v="0"/>
    <x v="1"/>
    <x v="2370"/>
    <x v="2299"/>
    <x v="2369"/>
    <x v="2369"/>
    <x v="2373"/>
    <x v="2383"/>
    <n v="64318.400000000001"/>
    <s v="Perfumería"/>
    <s v="Cuerpo"/>
    <x v="1"/>
  </r>
  <r>
    <x v="2401"/>
    <x v="17"/>
    <n v="5"/>
    <x v="8"/>
    <x v="1"/>
    <x v="0"/>
    <x v="0"/>
    <x v="1"/>
    <x v="2371"/>
    <x v="2376"/>
    <x v="2370"/>
    <x v="2370"/>
    <x v="2374"/>
    <x v="2384"/>
    <n v="33145"/>
    <s v="Perfumería"/>
    <s v="Skincare"/>
    <x v="0"/>
  </r>
  <r>
    <x v="2402"/>
    <x v="50"/>
    <n v="5"/>
    <x v="56"/>
    <x v="2"/>
    <x v="1"/>
    <x v="1"/>
    <x v="0"/>
    <x v="2372"/>
    <x v="2377"/>
    <x v="2371"/>
    <x v="2371"/>
    <x v="2375"/>
    <x v="2385"/>
    <n v="50600.6"/>
    <s v="Maquillaje"/>
    <s v="Cabello"/>
    <x v="1"/>
  </r>
  <r>
    <x v="2403"/>
    <x v="21"/>
    <n v="5"/>
    <x v="60"/>
    <x v="2"/>
    <x v="0"/>
    <x v="0"/>
    <x v="0"/>
    <x v="2373"/>
    <x v="2378"/>
    <x v="2372"/>
    <x v="2372"/>
    <x v="2376"/>
    <x v="2386"/>
    <n v="43115.4"/>
    <s v="Skincare"/>
    <s v="Perfumería"/>
    <x v="0"/>
  </r>
  <r>
    <x v="2404"/>
    <x v="45"/>
    <n v="5"/>
    <x v="36"/>
    <x v="3"/>
    <x v="0"/>
    <x v="0"/>
    <x v="0"/>
    <x v="2374"/>
    <x v="2379"/>
    <x v="2373"/>
    <x v="2373"/>
    <x v="2377"/>
    <x v="2387"/>
    <n v="34347"/>
    <s v="Cuerpo"/>
    <s v="Maquillaje"/>
    <x v="0"/>
  </r>
  <r>
    <x v="2405"/>
    <x v="10"/>
    <n v="5"/>
    <x v="68"/>
    <x v="2"/>
    <x v="0"/>
    <x v="0"/>
    <x v="1"/>
    <x v="2375"/>
    <x v="2380"/>
    <x v="2374"/>
    <x v="2374"/>
    <x v="2378"/>
    <x v="2388"/>
    <n v="43562.2"/>
    <s v="Perfumería"/>
    <s v="Cabello"/>
    <x v="0"/>
  </r>
  <r>
    <x v="2406"/>
    <x v="26"/>
    <n v="5"/>
    <x v="55"/>
    <x v="1"/>
    <x v="1"/>
    <x v="1"/>
    <x v="1"/>
    <x v="2376"/>
    <x v="2381"/>
    <x v="2375"/>
    <x v="2375"/>
    <x v="2379"/>
    <x v="2389"/>
    <n v="51721.4"/>
    <s v="Cuerpo"/>
    <s v="Maquillaje"/>
    <x v="1"/>
  </r>
  <r>
    <x v="2407"/>
    <x v="32"/>
    <n v="5"/>
    <x v="81"/>
    <x v="0"/>
    <x v="1"/>
    <x v="1"/>
    <x v="0"/>
    <x v="2377"/>
    <x v="2382"/>
    <x v="2376"/>
    <x v="2376"/>
    <x v="2380"/>
    <x v="2390"/>
    <n v="69415.199999999997"/>
    <s v="Cuerpo"/>
    <s v="Maquillaje"/>
    <x v="1"/>
  </r>
  <r>
    <x v="2408"/>
    <x v="43"/>
    <n v="5"/>
    <x v="12"/>
    <x v="2"/>
    <x v="0"/>
    <x v="0"/>
    <x v="0"/>
    <x v="2378"/>
    <x v="2383"/>
    <x v="2377"/>
    <x v="2377"/>
    <x v="2381"/>
    <x v="2391"/>
    <n v="79239.199999999997"/>
    <s v="Cuerpo"/>
    <s v="Skincare"/>
    <x v="1"/>
  </r>
  <r>
    <x v="2409"/>
    <x v="9"/>
    <n v="5"/>
    <x v="47"/>
    <x v="1"/>
    <x v="0"/>
    <x v="0"/>
    <x v="0"/>
    <x v="2379"/>
    <x v="2384"/>
    <x v="2378"/>
    <x v="2378"/>
    <x v="2382"/>
    <x v="2392"/>
    <n v="50366.6"/>
    <s v="Cabello"/>
    <s v="Maquillaje"/>
    <x v="1"/>
  </r>
  <r>
    <x v="2410"/>
    <x v="35"/>
    <n v="5"/>
    <x v="0"/>
    <x v="1"/>
    <x v="1"/>
    <x v="1"/>
    <x v="1"/>
    <x v="2380"/>
    <x v="2385"/>
    <x v="2379"/>
    <x v="2379"/>
    <x v="2383"/>
    <x v="2393"/>
    <n v="46572.2"/>
    <s v="Cuerpo"/>
    <s v="Cabello"/>
    <x v="0"/>
  </r>
  <r>
    <x v="2411"/>
    <x v="37"/>
    <n v="5"/>
    <x v="77"/>
    <x v="1"/>
    <x v="1"/>
    <x v="1"/>
    <x v="1"/>
    <x v="2381"/>
    <x v="2386"/>
    <x v="2380"/>
    <x v="2380"/>
    <x v="2384"/>
    <x v="2394"/>
    <n v="76441.8"/>
    <s v="Cuerpo"/>
    <s v="Cabello"/>
    <x v="1"/>
  </r>
  <r>
    <x v="2412"/>
    <x v="1"/>
    <n v="5"/>
    <x v="73"/>
    <x v="1"/>
    <x v="0"/>
    <x v="0"/>
    <x v="0"/>
    <x v="2382"/>
    <x v="2387"/>
    <x v="2381"/>
    <x v="2381"/>
    <x v="2385"/>
    <x v="2395"/>
    <n v="52466.8"/>
    <s v="Perfumería"/>
    <s v="Maquillaje"/>
    <x v="1"/>
  </r>
  <r>
    <x v="2413"/>
    <x v="3"/>
    <n v="5"/>
    <x v="56"/>
    <x v="2"/>
    <x v="0"/>
    <x v="0"/>
    <x v="1"/>
    <x v="2383"/>
    <x v="2388"/>
    <x v="2382"/>
    <x v="2382"/>
    <x v="2386"/>
    <x v="2396"/>
    <n v="55191.8"/>
    <s v="Maquillaje"/>
    <s v="Skincare"/>
    <x v="1"/>
  </r>
  <r>
    <x v="2414"/>
    <x v="42"/>
    <n v="5"/>
    <x v="5"/>
    <x v="1"/>
    <x v="0"/>
    <x v="0"/>
    <x v="0"/>
    <x v="2384"/>
    <x v="2389"/>
    <x v="2383"/>
    <x v="2383"/>
    <x v="2387"/>
    <x v="2397"/>
    <n v="39956"/>
    <s v="Skincare"/>
    <s v="Cabello"/>
    <x v="0"/>
  </r>
  <r>
    <x v="2415"/>
    <x v="9"/>
    <n v="5"/>
    <x v="70"/>
    <x v="2"/>
    <x v="0"/>
    <x v="0"/>
    <x v="0"/>
    <x v="2385"/>
    <x v="2390"/>
    <x v="2384"/>
    <x v="2384"/>
    <x v="2388"/>
    <x v="2398"/>
    <n v="36880.199999999997"/>
    <s v="Cabello"/>
    <s v="Maquillaje"/>
    <x v="0"/>
  </r>
  <r>
    <x v="2416"/>
    <x v="39"/>
    <n v="5"/>
    <x v="87"/>
    <x v="0"/>
    <x v="0"/>
    <x v="0"/>
    <x v="0"/>
    <x v="2386"/>
    <x v="2391"/>
    <x v="2385"/>
    <x v="2385"/>
    <x v="2389"/>
    <x v="2399"/>
    <n v="33360"/>
    <s v="Maquillaje"/>
    <s v="Cuerpo"/>
    <x v="0"/>
  </r>
  <r>
    <x v="2417"/>
    <x v="28"/>
    <n v="5"/>
    <x v="44"/>
    <x v="1"/>
    <x v="0"/>
    <x v="0"/>
    <x v="1"/>
    <x v="2387"/>
    <x v="2392"/>
    <x v="2386"/>
    <x v="2386"/>
    <x v="2390"/>
    <x v="2400"/>
    <n v="45462.400000000001"/>
    <s v="Cuerpo"/>
    <s v="Cabello"/>
    <x v="0"/>
  </r>
  <r>
    <x v="2418"/>
    <x v="39"/>
    <n v="5"/>
    <x v="4"/>
    <x v="0"/>
    <x v="1"/>
    <x v="1"/>
    <x v="1"/>
    <x v="2388"/>
    <x v="2393"/>
    <x v="2387"/>
    <x v="2387"/>
    <x v="2391"/>
    <x v="2401"/>
    <n v="53328.6"/>
    <s v="Maquillaje"/>
    <s v="Skincare"/>
    <x v="1"/>
  </r>
  <r>
    <x v="2419"/>
    <x v="36"/>
    <n v="5"/>
    <x v="25"/>
    <x v="1"/>
    <x v="0"/>
    <x v="0"/>
    <x v="0"/>
    <x v="2389"/>
    <x v="2394"/>
    <x v="2388"/>
    <x v="2388"/>
    <x v="2392"/>
    <x v="2402"/>
    <n v="29762"/>
    <s v="Perfumería"/>
    <s v="Cabello"/>
    <x v="0"/>
  </r>
  <r>
    <x v="2420"/>
    <x v="12"/>
    <n v="5"/>
    <x v="9"/>
    <x v="1"/>
    <x v="0"/>
    <x v="0"/>
    <x v="1"/>
    <x v="2390"/>
    <x v="2395"/>
    <x v="2389"/>
    <x v="2350"/>
    <x v="2393"/>
    <x v="2403"/>
    <n v="50086.6"/>
    <s v="Maquillaje"/>
    <s v="Skincare"/>
    <x v="1"/>
  </r>
  <r>
    <x v="2421"/>
    <x v="31"/>
    <n v="5"/>
    <x v="57"/>
    <x v="0"/>
    <x v="1"/>
    <x v="1"/>
    <x v="1"/>
    <x v="2391"/>
    <x v="2396"/>
    <x v="2390"/>
    <x v="2389"/>
    <x v="2394"/>
    <x v="2404"/>
    <n v="46277.4"/>
    <s v="Perfumería"/>
    <s v="Skincare"/>
    <x v="0"/>
  </r>
  <r>
    <x v="2422"/>
    <x v="43"/>
    <n v="5"/>
    <x v="84"/>
    <x v="0"/>
    <x v="0"/>
    <x v="0"/>
    <x v="0"/>
    <x v="2392"/>
    <x v="2397"/>
    <x v="2391"/>
    <x v="2390"/>
    <x v="523"/>
    <x v="2405"/>
    <n v="41898.800000000003"/>
    <s v="Skincare"/>
    <s v="Cuerpo"/>
    <x v="0"/>
  </r>
  <r>
    <x v="2423"/>
    <x v="45"/>
    <n v="5"/>
    <x v="60"/>
    <x v="1"/>
    <x v="1"/>
    <x v="1"/>
    <x v="0"/>
    <x v="2393"/>
    <x v="2398"/>
    <x v="2392"/>
    <x v="2391"/>
    <x v="2395"/>
    <x v="2406"/>
    <n v="66352.2"/>
    <s v="Maquillaje"/>
    <s v="Cuerpo"/>
    <x v="1"/>
  </r>
  <r>
    <x v="2424"/>
    <x v="7"/>
    <n v="5"/>
    <x v="50"/>
    <x v="1"/>
    <x v="1"/>
    <x v="1"/>
    <x v="1"/>
    <x v="2394"/>
    <x v="2399"/>
    <x v="2393"/>
    <x v="2392"/>
    <x v="2396"/>
    <x v="2407"/>
    <n v="54977.8"/>
    <s v="Perfumería"/>
    <s v="Skincare"/>
    <x v="1"/>
  </r>
  <r>
    <x v="2425"/>
    <x v="10"/>
    <n v="5"/>
    <x v="48"/>
    <x v="0"/>
    <x v="0"/>
    <x v="0"/>
    <x v="1"/>
    <x v="2395"/>
    <x v="2400"/>
    <x v="2394"/>
    <x v="2393"/>
    <x v="2397"/>
    <x v="2408"/>
    <n v="40034.400000000001"/>
    <s v="Maquillaje"/>
    <s v="Cuerpo"/>
    <x v="0"/>
  </r>
  <r>
    <x v="2426"/>
    <x v="4"/>
    <n v="5"/>
    <x v="67"/>
    <x v="1"/>
    <x v="1"/>
    <x v="1"/>
    <x v="0"/>
    <x v="2396"/>
    <x v="2401"/>
    <x v="2395"/>
    <x v="2394"/>
    <x v="2398"/>
    <x v="2409"/>
    <n v="56430"/>
    <s v="Cuerpo"/>
    <s v="Cabello"/>
    <x v="1"/>
  </r>
  <r>
    <x v="2427"/>
    <x v="25"/>
    <n v="5"/>
    <x v="4"/>
    <x v="1"/>
    <x v="0"/>
    <x v="0"/>
    <x v="1"/>
    <x v="2397"/>
    <x v="2402"/>
    <x v="2396"/>
    <x v="2395"/>
    <x v="2399"/>
    <x v="2410"/>
    <n v="35315.199999999997"/>
    <s v="Perfumería"/>
    <s v="Maquillaje"/>
    <x v="0"/>
  </r>
  <r>
    <x v="2428"/>
    <x v="4"/>
    <n v="5"/>
    <x v="64"/>
    <x v="2"/>
    <x v="1"/>
    <x v="1"/>
    <x v="0"/>
    <x v="2398"/>
    <x v="2403"/>
    <x v="2397"/>
    <x v="2396"/>
    <x v="2400"/>
    <x v="2411"/>
    <n v="39439.599999999999"/>
    <s v="Cabello"/>
    <s v="Perfumería"/>
    <x v="0"/>
  </r>
  <r>
    <x v="2429"/>
    <x v="20"/>
    <n v="5"/>
    <x v="47"/>
    <x v="1"/>
    <x v="0"/>
    <x v="0"/>
    <x v="1"/>
    <x v="2399"/>
    <x v="2404"/>
    <x v="2398"/>
    <x v="2397"/>
    <x v="2401"/>
    <x v="2412"/>
    <n v="22530.2"/>
    <s v="Maquillaje"/>
    <s v="Cuerpo"/>
    <x v="0"/>
  </r>
  <r>
    <x v="2430"/>
    <x v="13"/>
    <n v="5"/>
    <x v="28"/>
    <x v="3"/>
    <x v="1"/>
    <x v="1"/>
    <x v="1"/>
    <x v="2400"/>
    <x v="2405"/>
    <x v="2399"/>
    <x v="2398"/>
    <x v="2402"/>
    <x v="2413"/>
    <n v="57791.4"/>
    <s v="Perfumería"/>
    <s v="Skincare"/>
    <x v="1"/>
  </r>
  <r>
    <x v="2431"/>
    <x v="33"/>
    <n v="5"/>
    <x v="5"/>
    <x v="2"/>
    <x v="0"/>
    <x v="0"/>
    <x v="1"/>
    <x v="2401"/>
    <x v="2406"/>
    <x v="2400"/>
    <x v="2399"/>
    <x v="2403"/>
    <x v="2414"/>
    <n v="43959"/>
    <s v="Perfumería"/>
    <s v="Maquillaje"/>
    <x v="0"/>
  </r>
  <r>
    <x v="2432"/>
    <x v="44"/>
    <n v="5"/>
    <x v="53"/>
    <x v="1"/>
    <x v="1"/>
    <x v="1"/>
    <x v="0"/>
    <x v="235"/>
    <x v="2407"/>
    <x v="1827"/>
    <x v="2400"/>
    <x v="2404"/>
    <x v="2415"/>
    <n v="35529.800000000003"/>
    <s v="Skincare"/>
    <s v="Cabello"/>
    <x v="0"/>
  </r>
  <r>
    <x v="2433"/>
    <x v="5"/>
    <n v="5"/>
    <x v="42"/>
    <x v="0"/>
    <x v="1"/>
    <x v="1"/>
    <x v="0"/>
    <x v="2402"/>
    <x v="1724"/>
    <x v="2401"/>
    <x v="766"/>
    <x v="2405"/>
    <x v="2416"/>
    <n v="47165"/>
    <s v="Skincare"/>
    <s v="Perfumería"/>
    <x v="0"/>
  </r>
  <r>
    <x v="2434"/>
    <x v="15"/>
    <n v="5"/>
    <x v="34"/>
    <x v="1"/>
    <x v="1"/>
    <x v="1"/>
    <x v="0"/>
    <x v="2403"/>
    <x v="2408"/>
    <x v="2402"/>
    <x v="2401"/>
    <x v="2406"/>
    <x v="2417"/>
    <n v="55007.4"/>
    <s v="Maquillaje"/>
    <s v="Perfumería"/>
    <x v="1"/>
  </r>
  <r>
    <x v="2435"/>
    <x v="22"/>
    <n v="5"/>
    <x v="93"/>
    <x v="1"/>
    <x v="0"/>
    <x v="0"/>
    <x v="1"/>
    <x v="2404"/>
    <x v="2409"/>
    <x v="2403"/>
    <x v="2402"/>
    <x v="2407"/>
    <x v="2418"/>
    <n v="57001.2"/>
    <s v="Skincare"/>
    <s v="Maquillaje"/>
    <x v="1"/>
  </r>
  <r>
    <x v="2436"/>
    <x v="15"/>
    <n v="5"/>
    <x v="52"/>
    <x v="2"/>
    <x v="1"/>
    <x v="1"/>
    <x v="1"/>
    <x v="2405"/>
    <x v="2410"/>
    <x v="2404"/>
    <x v="2403"/>
    <x v="2408"/>
    <x v="2419"/>
    <n v="58720.2"/>
    <s v="Skincare"/>
    <s v="Maquillaje"/>
    <x v="1"/>
  </r>
  <r>
    <x v="2437"/>
    <x v="46"/>
    <n v="5"/>
    <x v="23"/>
    <x v="1"/>
    <x v="0"/>
    <x v="0"/>
    <x v="0"/>
    <x v="2406"/>
    <x v="2411"/>
    <x v="2405"/>
    <x v="2404"/>
    <x v="2409"/>
    <x v="2420"/>
    <n v="58355.4"/>
    <s v="Cabello"/>
    <s v="Maquillaje"/>
    <x v="1"/>
  </r>
  <r>
    <x v="2438"/>
    <x v="42"/>
    <n v="5"/>
    <x v="67"/>
    <x v="2"/>
    <x v="0"/>
    <x v="0"/>
    <x v="1"/>
    <x v="2407"/>
    <x v="2412"/>
    <x v="2406"/>
    <x v="15"/>
    <x v="2410"/>
    <x v="2421"/>
    <n v="39938"/>
    <s v="Cabello"/>
    <s v="Skincare"/>
    <x v="0"/>
  </r>
  <r>
    <x v="2439"/>
    <x v="7"/>
    <n v="5"/>
    <x v="14"/>
    <x v="3"/>
    <x v="0"/>
    <x v="0"/>
    <x v="0"/>
    <x v="2408"/>
    <x v="721"/>
    <x v="2407"/>
    <x v="2405"/>
    <x v="2411"/>
    <x v="2422"/>
    <n v="30281.8"/>
    <s v="Skincare"/>
    <s v="Cabello"/>
    <x v="0"/>
  </r>
  <r>
    <x v="2440"/>
    <x v="7"/>
    <n v="5"/>
    <x v="34"/>
    <x v="1"/>
    <x v="0"/>
    <x v="0"/>
    <x v="0"/>
    <x v="2409"/>
    <x v="499"/>
    <x v="2408"/>
    <x v="2406"/>
    <x v="2412"/>
    <x v="2423"/>
    <n v="27476.6"/>
    <s v="Perfumería"/>
    <s v="Maquillaje"/>
    <x v="0"/>
  </r>
  <r>
    <x v="2441"/>
    <x v="33"/>
    <n v="5"/>
    <x v="23"/>
    <x v="1"/>
    <x v="1"/>
    <x v="1"/>
    <x v="0"/>
    <x v="2410"/>
    <x v="2413"/>
    <x v="2409"/>
    <x v="2407"/>
    <x v="2413"/>
    <x v="2424"/>
    <n v="31264.799999999999"/>
    <s v="Cabello"/>
    <s v="Maquillaje"/>
    <x v="0"/>
  </r>
  <r>
    <x v="2442"/>
    <x v="12"/>
    <n v="5"/>
    <x v="42"/>
    <x v="3"/>
    <x v="1"/>
    <x v="1"/>
    <x v="1"/>
    <x v="2411"/>
    <x v="2414"/>
    <x v="2410"/>
    <x v="2408"/>
    <x v="2414"/>
    <x v="2425"/>
    <n v="59138.2"/>
    <s v="Cabello"/>
    <s v="Skincare"/>
    <x v="1"/>
  </r>
  <r>
    <x v="2443"/>
    <x v="15"/>
    <n v="5"/>
    <x v="76"/>
    <x v="1"/>
    <x v="0"/>
    <x v="0"/>
    <x v="0"/>
    <x v="2412"/>
    <x v="2415"/>
    <x v="2411"/>
    <x v="2409"/>
    <x v="2415"/>
    <x v="2426"/>
    <n v="59752.4"/>
    <s v="Skincare"/>
    <s v="Perfumería"/>
    <x v="1"/>
  </r>
  <r>
    <x v="2444"/>
    <x v="45"/>
    <n v="5"/>
    <x v="28"/>
    <x v="1"/>
    <x v="0"/>
    <x v="0"/>
    <x v="0"/>
    <x v="2413"/>
    <x v="2416"/>
    <x v="2412"/>
    <x v="2410"/>
    <x v="2416"/>
    <x v="2427"/>
    <n v="58847.199999999997"/>
    <s v="Skincare"/>
    <s v="Maquillaje"/>
    <x v="1"/>
  </r>
  <r>
    <x v="2445"/>
    <x v="12"/>
    <n v="5"/>
    <x v="35"/>
    <x v="0"/>
    <x v="1"/>
    <x v="1"/>
    <x v="0"/>
    <x v="2414"/>
    <x v="2417"/>
    <x v="2413"/>
    <x v="2411"/>
    <x v="2417"/>
    <x v="2428"/>
    <n v="55377.2"/>
    <s v="Maquillaje"/>
    <s v="Skincare"/>
    <x v="1"/>
  </r>
  <r>
    <x v="2446"/>
    <x v="7"/>
    <n v="5"/>
    <x v="91"/>
    <x v="0"/>
    <x v="0"/>
    <x v="0"/>
    <x v="0"/>
    <x v="2415"/>
    <x v="2418"/>
    <x v="2414"/>
    <x v="2412"/>
    <x v="2418"/>
    <x v="2429"/>
    <n v="70920.2"/>
    <s v="Cuerpo"/>
    <s v="Skincare"/>
    <x v="1"/>
  </r>
  <r>
    <x v="2447"/>
    <x v="40"/>
    <n v="5"/>
    <x v="11"/>
    <x v="2"/>
    <x v="0"/>
    <x v="0"/>
    <x v="1"/>
    <x v="2416"/>
    <x v="2419"/>
    <x v="2415"/>
    <x v="2413"/>
    <x v="2419"/>
    <x v="2430"/>
    <n v="51558.8"/>
    <s v="Maquillaje"/>
    <s v="Perfumería"/>
    <x v="1"/>
  </r>
  <r>
    <x v="2448"/>
    <x v="26"/>
    <n v="5"/>
    <x v="83"/>
    <x v="1"/>
    <x v="1"/>
    <x v="1"/>
    <x v="1"/>
    <x v="2417"/>
    <x v="2420"/>
    <x v="2416"/>
    <x v="2414"/>
    <x v="2420"/>
    <x v="2431"/>
    <n v="43202.8"/>
    <s v="Cuerpo"/>
    <s v="Skincare"/>
    <x v="0"/>
  </r>
  <r>
    <x v="2449"/>
    <x v="5"/>
    <n v="5"/>
    <x v="48"/>
    <x v="1"/>
    <x v="0"/>
    <x v="0"/>
    <x v="0"/>
    <x v="2418"/>
    <x v="2421"/>
    <x v="2417"/>
    <x v="2415"/>
    <x v="2421"/>
    <x v="2432"/>
    <n v="32608.799999999999"/>
    <s v="Maquillaje"/>
    <s v="Cabello"/>
    <x v="0"/>
  </r>
  <r>
    <x v="2450"/>
    <x v="48"/>
    <n v="5"/>
    <x v="63"/>
    <x v="0"/>
    <x v="0"/>
    <x v="0"/>
    <x v="1"/>
    <x v="2419"/>
    <x v="2422"/>
    <x v="2418"/>
    <x v="2416"/>
    <x v="2422"/>
    <x v="2433"/>
    <n v="42378.6"/>
    <s v="Perfumería"/>
    <s v="Cuerpo"/>
    <x v="0"/>
  </r>
  <r>
    <x v="2451"/>
    <x v="0"/>
    <n v="5"/>
    <x v="6"/>
    <x v="1"/>
    <x v="1"/>
    <x v="1"/>
    <x v="0"/>
    <x v="2420"/>
    <x v="2423"/>
    <x v="2419"/>
    <x v="2417"/>
    <x v="2423"/>
    <x v="2434"/>
    <n v="73540.800000000003"/>
    <s v="Cabello"/>
    <s v="Perfumería"/>
    <x v="1"/>
  </r>
  <r>
    <x v="2452"/>
    <x v="15"/>
    <n v="5"/>
    <x v="12"/>
    <x v="3"/>
    <x v="1"/>
    <x v="1"/>
    <x v="1"/>
    <x v="2421"/>
    <x v="2424"/>
    <x v="2420"/>
    <x v="2418"/>
    <x v="2424"/>
    <x v="2435"/>
    <n v="33432.199999999997"/>
    <s v="Skincare"/>
    <s v="Perfumería"/>
    <x v="0"/>
  </r>
  <r>
    <x v="2453"/>
    <x v="12"/>
    <n v="5"/>
    <x v="65"/>
    <x v="1"/>
    <x v="0"/>
    <x v="0"/>
    <x v="0"/>
    <x v="2422"/>
    <x v="2425"/>
    <x v="2421"/>
    <x v="2419"/>
    <x v="2425"/>
    <x v="2436"/>
    <n v="52258"/>
    <s v="Skincare"/>
    <s v="Cuerpo"/>
    <x v="1"/>
  </r>
  <r>
    <x v="2454"/>
    <x v="30"/>
    <n v="5"/>
    <x v="19"/>
    <x v="1"/>
    <x v="1"/>
    <x v="1"/>
    <x v="1"/>
    <x v="2423"/>
    <x v="2426"/>
    <x v="2422"/>
    <x v="2420"/>
    <x v="2426"/>
    <x v="2437"/>
    <n v="65499.6"/>
    <s v="Perfumería"/>
    <s v="Skincare"/>
    <x v="1"/>
  </r>
  <r>
    <x v="2455"/>
    <x v="26"/>
    <n v="5"/>
    <x v="8"/>
    <x v="1"/>
    <x v="0"/>
    <x v="0"/>
    <x v="0"/>
    <x v="2424"/>
    <x v="2427"/>
    <x v="2423"/>
    <x v="2421"/>
    <x v="1656"/>
    <x v="2438"/>
    <n v="59059.8"/>
    <s v="Skincare"/>
    <s v="Perfumería"/>
    <x v="1"/>
  </r>
  <r>
    <x v="2456"/>
    <x v="30"/>
    <n v="5"/>
    <x v="13"/>
    <x v="0"/>
    <x v="1"/>
    <x v="1"/>
    <x v="0"/>
    <x v="2425"/>
    <x v="2428"/>
    <x v="2424"/>
    <x v="2422"/>
    <x v="2427"/>
    <x v="2439"/>
    <n v="67393.2"/>
    <s v="Cabello"/>
    <s v="Perfumería"/>
    <x v="1"/>
  </r>
  <r>
    <x v="2457"/>
    <x v="41"/>
    <n v="5"/>
    <x v="21"/>
    <x v="2"/>
    <x v="1"/>
    <x v="1"/>
    <x v="0"/>
    <x v="2426"/>
    <x v="2429"/>
    <x v="2425"/>
    <x v="2423"/>
    <x v="2428"/>
    <x v="2440"/>
    <n v="65664"/>
    <s v="Skincare"/>
    <s v="Maquillaje"/>
    <x v="1"/>
  </r>
  <r>
    <x v="2458"/>
    <x v="27"/>
    <n v="5"/>
    <x v="53"/>
    <x v="2"/>
    <x v="1"/>
    <x v="1"/>
    <x v="0"/>
    <x v="2427"/>
    <x v="2430"/>
    <x v="2426"/>
    <x v="2424"/>
    <x v="2429"/>
    <x v="2441"/>
    <n v="31897.8"/>
    <s v="Cabello"/>
    <s v="Skincare"/>
    <x v="0"/>
  </r>
  <r>
    <x v="2459"/>
    <x v="25"/>
    <n v="5"/>
    <x v="5"/>
    <x v="0"/>
    <x v="0"/>
    <x v="0"/>
    <x v="0"/>
    <x v="2428"/>
    <x v="2431"/>
    <x v="2427"/>
    <x v="2425"/>
    <x v="2430"/>
    <x v="2442"/>
    <n v="51236.6"/>
    <s v="Cabello"/>
    <s v="Maquillaje"/>
    <x v="1"/>
  </r>
  <r>
    <x v="2460"/>
    <x v="34"/>
    <n v="5"/>
    <x v="30"/>
    <x v="1"/>
    <x v="0"/>
    <x v="0"/>
    <x v="0"/>
    <x v="2429"/>
    <x v="2432"/>
    <x v="2428"/>
    <x v="2426"/>
    <x v="2298"/>
    <x v="2209"/>
    <n v="35038.400000000001"/>
    <s v="Cabello"/>
    <s v="Perfumería"/>
    <x v="0"/>
  </r>
  <r>
    <x v="2461"/>
    <x v="34"/>
    <n v="5"/>
    <x v="55"/>
    <x v="1"/>
    <x v="1"/>
    <x v="1"/>
    <x v="0"/>
    <x v="2430"/>
    <x v="2433"/>
    <x v="2429"/>
    <x v="2427"/>
    <x v="2431"/>
    <x v="2443"/>
    <n v="57516.800000000003"/>
    <s v="Maquillaje"/>
    <s v="Perfumería"/>
    <x v="1"/>
  </r>
  <r>
    <x v="2462"/>
    <x v="49"/>
    <n v="5"/>
    <x v="9"/>
    <x v="1"/>
    <x v="0"/>
    <x v="0"/>
    <x v="1"/>
    <x v="2431"/>
    <x v="2434"/>
    <x v="2430"/>
    <x v="2428"/>
    <x v="2432"/>
    <x v="2444"/>
    <n v="52838.8"/>
    <s v="Perfumería"/>
    <s v="Cabello"/>
    <x v="1"/>
  </r>
  <r>
    <x v="2463"/>
    <x v="13"/>
    <n v="5"/>
    <x v="31"/>
    <x v="2"/>
    <x v="0"/>
    <x v="0"/>
    <x v="0"/>
    <x v="2432"/>
    <x v="2435"/>
    <x v="2431"/>
    <x v="2429"/>
    <x v="2433"/>
    <x v="2445"/>
    <n v="54423"/>
    <s v="Cuerpo"/>
    <s v="Maquillaje"/>
    <x v="1"/>
  </r>
  <r>
    <x v="2464"/>
    <x v="12"/>
    <n v="5"/>
    <x v="40"/>
    <x v="1"/>
    <x v="1"/>
    <x v="1"/>
    <x v="0"/>
    <x v="2433"/>
    <x v="2436"/>
    <x v="2432"/>
    <x v="2430"/>
    <x v="2434"/>
    <x v="2446"/>
    <n v="52030.8"/>
    <s v="Maquillaje"/>
    <s v="Skincare"/>
    <x v="1"/>
  </r>
  <r>
    <x v="2465"/>
    <x v="46"/>
    <n v="5"/>
    <x v="32"/>
    <x v="2"/>
    <x v="0"/>
    <x v="0"/>
    <x v="0"/>
    <x v="2434"/>
    <x v="2437"/>
    <x v="2433"/>
    <x v="2431"/>
    <x v="2435"/>
    <x v="2447"/>
    <n v="42068.800000000003"/>
    <s v="Cabello"/>
    <s v="Perfumería"/>
    <x v="0"/>
  </r>
  <r>
    <x v="2466"/>
    <x v="5"/>
    <n v="5"/>
    <x v="0"/>
    <x v="0"/>
    <x v="0"/>
    <x v="0"/>
    <x v="0"/>
    <x v="2435"/>
    <x v="2438"/>
    <x v="2434"/>
    <x v="1199"/>
    <x v="2436"/>
    <x v="2448"/>
    <n v="60051.199999999997"/>
    <s v="Maquillaje"/>
    <s v="Skincare"/>
    <x v="1"/>
  </r>
  <r>
    <x v="2467"/>
    <x v="17"/>
    <n v="5"/>
    <x v="55"/>
    <x v="1"/>
    <x v="0"/>
    <x v="0"/>
    <x v="0"/>
    <x v="2436"/>
    <x v="2439"/>
    <x v="2435"/>
    <x v="2432"/>
    <x v="2437"/>
    <x v="2449"/>
    <n v="70129.600000000006"/>
    <s v="Perfumería"/>
    <s v="Cabello"/>
    <x v="1"/>
  </r>
  <r>
    <x v="2468"/>
    <x v="45"/>
    <n v="5"/>
    <x v="83"/>
    <x v="2"/>
    <x v="0"/>
    <x v="0"/>
    <x v="1"/>
    <x v="2437"/>
    <x v="2440"/>
    <x v="2436"/>
    <x v="2433"/>
    <x v="2438"/>
    <x v="2450"/>
    <n v="58196.800000000003"/>
    <s v="Perfumería"/>
    <s v="Skincare"/>
    <x v="1"/>
  </r>
  <r>
    <x v="2469"/>
    <x v="3"/>
    <n v="5"/>
    <x v="92"/>
    <x v="3"/>
    <x v="0"/>
    <x v="0"/>
    <x v="1"/>
    <x v="2438"/>
    <x v="2441"/>
    <x v="2437"/>
    <x v="2434"/>
    <x v="2439"/>
    <x v="2451"/>
    <n v="29641.599999999999"/>
    <s v="Perfumería"/>
    <s v="Maquillaje"/>
    <x v="0"/>
  </r>
  <r>
    <x v="2470"/>
    <x v="45"/>
    <n v="5"/>
    <x v="45"/>
    <x v="1"/>
    <x v="1"/>
    <x v="1"/>
    <x v="1"/>
    <x v="2439"/>
    <x v="2442"/>
    <x v="2438"/>
    <x v="2435"/>
    <x v="2440"/>
    <x v="2452"/>
    <n v="56685.4"/>
    <s v="Cabello"/>
    <s v="Skincare"/>
    <x v="1"/>
  </r>
  <r>
    <x v="2471"/>
    <x v="44"/>
    <n v="5"/>
    <x v="17"/>
    <x v="1"/>
    <x v="1"/>
    <x v="1"/>
    <x v="1"/>
    <x v="2440"/>
    <x v="2443"/>
    <x v="2439"/>
    <x v="2436"/>
    <x v="2441"/>
    <x v="2453"/>
    <n v="49051.4"/>
    <s v="Cabello"/>
    <s v="Perfumería"/>
    <x v="0"/>
  </r>
  <r>
    <x v="2472"/>
    <x v="39"/>
    <n v="5"/>
    <x v="89"/>
    <x v="0"/>
    <x v="1"/>
    <x v="1"/>
    <x v="0"/>
    <x v="2441"/>
    <x v="2444"/>
    <x v="2440"/>
    <x v="2437"/>
    <x v="2442"/>
    <x v="2454"/>
    <n v="71299.199999999997"/>
    <s v="Cabello"/>
    <s v="Skincare"/>
    <x v="1"/>
  </r>
  <r>
    <x v="2473"/>
    <x v="36"/>
    <n v="5"/>
    <x v="38"/>
    <x v="0"/>
    <x v="1"/>
    <x v="1"/>
    <x v="1"/>
    <x v="2442"/>
    <x v="2445"/>
    <x v="2441"/>
    <x v="2438"/>
    <x v="2443"/>
    <x v="2455"/>
    <n v="45270.6"/>
    <s v="Maquillaje"/>
    <s v="Perfumería"/>
    <x v="0"/>
  </r>
  <r>
    <x v="2474"/>
    <x v="5"/>
    <n v="5"/>
    <x v="18"/>
    <x v="1"/>
    <x v="1"/>
    <x v="1"/>
    <x v="1"/>
    <x v="2443"/>
    <x v="2446"/>
    <x v="2442"/>
    <x v="2439"/>
    <x v="2444"/>
    <x v="2456"/>
    <n v="35255.599999999999"/>
    <s v="Skincare"/>
    <s v="Cabello"/>
    <x v="0"/>
  </r>
  <r>
    <x v="2475"/>
    <x v="10"/>
    <n v="5"/>
    <x v="46"/>
    <x v="2"/>
    <x v="0"/>
    <x v="0"/>
    <x v="0"/>
    <x v="2444"/>
    <x v="2447"/>
    <x v="2443"/>
    <x v="2440"/>
    <x v="2445"/>
    <x v="2457"/>
    <n v="39372.400000000001"/>
    <s v="Cuerpo"/>
    <s v="Skincare"/>
    <x v="0"/>
  </r>
  <r>
    <x v="2476"/>
    <x v="43"/>
    <n v="5"/>
    <x v="2"/>
    <x v="2"/>
    <x v="0"/>
    <x v="0"/>
    <x v="0"/>
    <x v="2445"/>
    <x v="2448"/>
    <x v="2444"/>
    <x v="2441"/>
    <x v="2446"/>
    <x v="2458"/>
    <n v="50038.2"/>
    <s v="Perfumería"/>
    <s v="Cuerpo"/>
    <x v="1"/>
  </r>
  <r>
    <x v="2477"/>
    <x v="14"/>
    <n v="5"/>
    <x v="87"/>
    <x v="2"/>
    <x v="0"/>
    <x v="0"/>
    <x v="0"/>
    <x v="2446"/>
    <x v="2449"/>
    <x v="98"/>
    <x v="2442"/>
    <x v="2447"/>
    <x v="2459"/>
    <n v="45780"/>
    <s v="Perfumería"/>
    <s v="Skincare"/>
    <x v="0"/>
  </r>
  <r>
    <x v="2478"/>
    <x v="9"/>
    <n v="5"/>
    <x v="70"/>
    <x v="3"/>
    <x v="0"/>
    <x v="0"/>
    <x v="1"/>
    <x v="2447"/>
    <x v="2450"/>
    <x v="2445"/>
    <x v="2443"/>
    <x v="2448"/>
    <x v="2460"/>
    <n v="38656.400000000001"/>
    <s v="Skincare"/>
    <s v="Perfumería"/>
    <x v="0"/>
  </r>
  <r>
    <x v="2479"/>
    <x v="31"/>
    <n v="5"/>
    <x v="34"/>
    <x v="0"/>
    <x v="1"/>
    <x v="1"/>
    <x v="1"/>
    <x v="2448"/>
    <x v="2451"/>
    <x v="2446"/>
    <x v="2444"/>
    <x v="2449"/>
    <x v="2461"/>
    <n v="57662.2"/>
    <s v="Perfumería"/>
    <s v="Cabello"/>
    <x v="1"/>
  </r>
  <r>
    <x v="2480"/>
    <x v="18"/>
    <n v="5"/>
    <x v="24"/>
    <x v="0"/>
    <x v="0"/>
    <x v="0"/>
    <x v="0"/>
    <x v="2449"/>
    <x v="2452"/>
    <x v="2447"/>
    <x v="1993"/>
    <x v="2450"/>
    <x v="2462"/>
    <n v="61515.8"/>
    <s v="Skincare"/>
    <s v="Maquillaje"/>
    <x v="1"/>
  </r>
  <r>
    <x v="2481"/>
    <x v="13"/>
    <n v="5"/>
    <x v="81"/>
    <x v="1"/>
    <x v="1"/>
    <x v="1"/>
    <x v="0"/>
    <x v="2450"/>
    <x v="2453"/>
    <x v="2448"/>
    <x v="2445"/>
    <x v="2451"/>
    <x v="2463"/>
    <n v="66752.800000000003"/>
    <s v="Cuerpo"/>
    <s v="Maquillaje"/>
    <x v="1"/>
  </r>
  <r>
    <x v="2482"/>
    <x v="20"/>
    <n v="5"/>
    <x v="73"/>
    <x v="2"/>
    <x v="0"/>
    <x v="0"/>
    <x v="1"/>
    <x v="2451"/>
    <x v="2454"/>
    <x v="2449"/>
    <x v="2446"/>
    <x v="2452"/>
    <x v="2464"/>
    <n v="28488.2"/>
    <s v="Cuerpo"/>
    <s v="Maquillaje"/>
    <x v="0"/>
  </r>
  <r>
    <x v="2483"/>
    <x v="28"/>
    <n v="5"/>
    <x v="10"/>
    <x v="3"/>
    <x v="0"/>
    <x v="0"/>
    <x v="1"/>
    <x v="2452"/>
    <x v="2455"/>
    <x v="2450"/>
    <x v="2447"/>
    <x v="2453"/>
    <x v="2465"/>
    <n v="47818.8"/>
    <s v="Cuerpo"/>
    <s v="Maquillaje"/>
    <x v="0"/>
  </r>
  <r>
    <x v="2484"/>
    <x v="17"/>
    <n v="5"/>
    <x v="53"/>
    <x v="2"/>
    <x v="0"/>
    <x v="0"/>
    <x v="0"/>
    <x v="2453"/>
    <x v="2456"/>
    <x v="2451"/>
    <x v="2448"/>
    <x v="2454"/>
    <x v="2466"/>
    <n v="44832"/>
    <s v="Cabello"/>
    <s v="Perfumería"/>
    <x v="0"/>
  </r>
  <r>
    <x v="2485"/>
    <x v="46"/>
    <n v="5"/>
    <x v="91"/>
    <x v="0"/>
    <x v="1"/>
    <x v="1"/>
    <x v="1"/>
    <x v="2454"/>
    <x v="2457"/>
    <x v="2452"/>
    <x v="2449"/>
    <x v="2455"/>
    <x v="2467"/>
    <n v="82142.2"/>
    <s v="Cuerpo"/>
    <s v="Maquillaje"/>
    <x v="1"/>
  </r>
  <r>
    <x v="2486"/>
    <x v="38"/>
    <n v="5"/>
    <x v="12"/>
    <x v="1"/>
    <x v="0"/>
    <x v="0"/>
    <x v="1"/>
    <x v="2455"/>
    <x v="2458"/>
    <x v="2453"/>
    <x v="2450"/>
    <x v="2456"/>
    <x v="2468"/>
    <n v="56516.2"/>
    <s v="Perfumería"/>
    <s v="Maquillaje"/>
    <x v="1"/>
  </r>
  <r>
    <x v="2487"/>
    <x v="8"/>
    <n v="5"/>
    <x v="16"/>
    <x v="3"/>
    <x v="1"/>
    <x v="1"/>
    <x v="0"/>
    <x v="2456"/>
    <x v="2459"/>
    <x v="2454"/>
    <x v="2451"/>
    <x v="2457"/>
    <x v="2469"/>
    <n v="66426.8"/>
    <s v="Cabello"/>
    <s v="Perfumería"/>
    <x v="1"/>
  </r>
  <r>
    <x v="2488"/>
    <x v="30"/>
    <n v="5"/>
    <x v="74"/>
    <x v="1"/>
    <x v="1"/>
    <x v="1"/>
    <x v="1"/>
    <x v="2457"/>
    <x v="2460"/>
    <x v="2455"/>
    <x v="2452"/>
    <x v="2458"/>
    <x v="2470"/>
    <n v="24331"/>
    <s v="Cabello"/>
    <s v="Maquillaje"/>
    <x v="0"/>
  </r>
  <r>
    <x v="2489"/>
    <x v="36"/>
    <n v="5"/>
    <x v="70"/>
    <x v="0"/>
    <x v="1"/>
    <x v="1"/>
    <x v="1"/>
    <x v="2458"/>
    <x v="2461"/>
    <x v="2456"/>
    <x v="2453"/>
    <x v="2459"/>
    <x v="2471"/>
    <n v="48217"/>
    <s v="Maquillaje"/>
    <s v="Cuerpo"/>
    <x v="0"/>
  </r>
  <r>
    <x v="2490"/>
    <x v="14"/>
    <n v="5"/>
    <x v="10"/>
    <x v="2"/>
    <x v="1"/>
    <x v="1"/>
    <x v="1"/>
    <x v="2459"/>
    <x v="2462"/>
    <x v="772"/>
    <x v="2454"/>
    <x v="2460"/>
    <x v="2472"/>
    <n v="53692.4"/>
    <s v="Perfumería"/>
    <s v="Cuerpo"/>
    <x v="1"/>
  </r>
  <r>
    <x v="2491"/>
    <x v="15"/>
    <n v="5"/>
    <x v="25"/>
    <x v="3"/>
    <x v="1"/>
    <x v="1"/>
    <x v="1"/>
    <x v="2460"/>
    <x v="2463"/>
    <x v="2457"/>
    <x v="2455"/>
    <x v="2461"/>
    <x v="2473"/>
    <n v="72904.2"/>
    <s v="Skincare"/>
    <s v="Perfumería"/>
    <x v="1"/>
  </r>
  <r>
    <x v="2492"/>
    <x v="10"/>
    <n v="5"/>
    <x v="86"/>
    <x v="1"/>
    <x v="1"/>
    <x v="1"/>
    <x v="1"/>
    <x v="2461"/>
    <x v="2464"/>
    <x v="2458"/>
    <x v="2456"/>
    <x v="2462"/>
    <x v="2474"/>
    <n v="55873.599999999999"/>
    <s v="Cuerpo"/>
    <s v="Skincare"/>
    <x v="1"/>
  </r>
  <r>
    <x v="2493"/>
    <x v="41"/>
    <n v="5"/>
    <x v="20"/>
    <x v="1"/>
    <x v="0"/>
    <x v="0"/>
    <x v="0"/>
    <x v="2462"/>
    <x v="2465"/>
    <x v="2459"/>
    <x v="2457"/>
    <x v="607"/>
    <x v="2475"/>
    <n v="40868.6"/>
    <s v="Skincare"/>
    <s v="Perfumería"/>
    <x v="0"/>
  </r>
  <r>
    <x v="2494"/>
    <x v="31"/>
    <n v="5"/>
    <x v="53"/>
    <x v="3"/>
    <x v="1"/>
    <x v="1"/>
    <x v="0"/>
    <x v="2463"/>
    <x v="2466"/>
    <x v="2460"/>
    <x v="2458"/>
    <x v="2463"/>
    <x v="2476"/>
    <n v="61108.4"/>
    <s v="Cuerpo"/>
    <s v="Perfumería"/>
    <x v="1"/>
  </r>
  <r>
    <x v="2495"/>
    <x v="46"/>
    <n v="5"/>
    <x v="75"/>
    <x v="2"/>
    <x v="0"/>
    <x v="0"/>
    <x v="0"/>
    <x v="800"/>
    <x v="2467"/>
    <x v="2461"/>
    <x v="2459"/>
    <x v="2464"/>
    <x v="2477"/>
    <n v="60170.400000000001"/>
    <s v="Maquillaje"/>
    <s v="Cuerpo"/>
    <x v="1"/>
  </r>
  <r>
    <x v="2496"/>
    <x v="41"/>
    <n v="5"/>
    <x v="87"/>
    <x v="0"/>
    <x v="0"/>
    <x v="0"/>
    <x v="1"/>
    <x v="2464"/>
    <x v="2468"/>
    <x v="2462"/>
    <x v="402"/>
    <x v="2465"/>
    <x v="2478"/>
    <n v="44757.8"/>
    <s v="Cabello"/>
    <s v="Perfumería"/>
    <x v="0"/>
  </r>
  <r>
    <x v="2497"/>
    <x v="48"/>
    <n v="5"/>
    <x v="65"/>
    <x v="0"/>
    <x v="1"/>
    <x v="1"/>
    <x v="0"/>
    <x v="2465"/>
    <x v="2469"/>
    <x v="2463"/>
    <x v="2460"/>
    <x v="2466"/>
    <x v="2479"/>
    <n v="48156.800000000003"/>
    <s v="Perfumería"/>
    <s v="Maquillaje"/>
    <x v="0"/>
  </r>
  <r>
    <x v="2498"/>
    <x v="33"/>
    <n v="6"/>
    <x v="27"/>
    <x v="0"/>
    <x v="1"/>
    <x v="1"/>
    <x v="0"/>
    <x v="2466"/>
    <x v="2470"/>
    <x v="2464"/>
    <x v="2461"/>
    <x v="2467"/>
    <x v="2480"/>
    <n v="40689.4"/>
    <s v="Perfumería"/>
    <s v="Cuerpo"/>
    <x v="0"/>
  </r>
  <r>
    <x v="2499"/>
    <x v="27"/>
    <n v="6"/>
    <x v="58"/>
    <x v="2"/>
    <x v="0"/>
    <x v="0"/>
    <x v="0"/>
    <x v="2467"/>
    <x v="2471"/>
    <x v="2465"/>
    <x v="2462"/>
    <x v="2468"/>
    <x v="2481"/>
    <n v="49030"/>
    <s v="Maquillaje"/>
    <s v="Skincare"/>
    <x v="0"/>
  </r>
  <r>
    <x v="2500"/>
    <x v="18"/>
    <n v="6"/>
    <x v="8"/>
    <x v="1"/>
    <x v="0"/>
    <x v="0"/>
    <x v="0"/>
    <x v="2468"/>
    <x v="2472"/>
    <x v="2466"/>
    <x v="2463"/>
    <x v="2469"/>
    <x v="2482"/>
    <n v="54912.4"/>
    <s v="Cabello"/>
    <s v="Skincare"/>
    <x v="1"/>
  </r>
  <r>
    <x v="2501"/>
    <x v="37"/>
    <n v="6"/>
    <x v="37"/>
    <x v="2"/>
    <x v="1"/>
    <x v="1"/>
    <x v="1"/>
    <x v="2469"/>
    <x v="2473"/>
    <x v="2467"/>
    <x v="2464"/>
    <x v="2470"/>
    <x v="2483"/>
    <n v="40121.599999999999"/>
    <s v="Maquillaje"/>
    <s v="Cuerpo"/>
    <x v="0"/>
  </r>
  <r>
    <x v="2502"/>
    <x v="8"/>
    <n v="6"/>
    <x v="26"/>
    <x v="2"/>
    <x v="0"/>
    <x v="0"/>
    <x v="0"/>
    <x v="2470"/>
    <x v="2474"/>
    <x v="2468"/>
    <x v="2465"/>
    <x v="2471"/>
    <x v="2484"/>
    <n v="51518.8"/>
    <s v="Cabello"/>
    <s v="Maquillaje"/>
    <x v="1"/>
  </r>
  <r>
    <x v="2503"/>
    <x v="19"/>
    <n v="6"/>
    <x v="44"/>
    <x v="1"/>
    <x v="0"/>
    <x v="0"/>
    <x v="0"/>
    <x v="2471"/>
    <x v="2475"/>
    <x v="2469"/>
    <x v="2466"/>
    <x v="2472"/>
    <x v="2485"/>
    <n v="47376.2"/>
    <s v="Perfumería"/>
    <s v="Maquillaje"/>
    <x v="0"/>
  </r>
  <r>
    <x v="2504"/>
    <x v="2"/>
    <n v="6"/>
    <x v="90"/>
    <x v="1"/>
    <x v="0"/>
    <x v="0"/>
    <x v="1"/>
    <x v="2472"/>
    <x v="2476"/>
    <x v="2470"/>
    <x v="2467"/>
    <x v="2473"/>
    <x v="2486"/>
    <n v="36055.199999999997"/>
    <s v="Maquillaje"/>
    <s v="Cabello"/>
    <x v="0"/>
  </r>
  <r>
    <x v="2505"/>
    <x v="20"/>
    <n v="6"/>
    <x v="22"/>
    <x v="2"/>
    <x v="0"/>
    <x v="0"/>
    <x v="1"/>
    <x v="2473"/>
    <x v="2477"/>
    <x v="2471"/>
    <x v="2468"/>
    <x v="2474"/>
    <x v="2487"/>
    <n v="29330.2"/>
    <s v="Perfumería"/>
    <s v="Cabello"/>
    <x v="0"/>
  </r>
  <r>
    <x v="2506"/>
    <x v="20"/>
    <n v="6"/>
    <x v="61"/>
    <x v="2"/>
    <x v="0"/>
    <x v="0"/>
    <x v="0"/>
    <x v="2474"/>
    <x v="2478"/>
    <x v="2472"/>
    <x v="2469"/>
    <x v="2475"/>
    <x v="2488"/>
    <n v="62734.6"/>
    <s v="Cuerpo"/>
    <s v="Cabello"/>
    <x v="1"/>
  </r>
  <r>
    <x v="2507"/>
    <x v="25"/>
    <n v="6"/>
    <x v="95"/>
    <x v="1"/>
    <x v="1"/>
    <x v="1"/>
    <x v="1"/>
    <x v="2475"/>
    <x v="2479"/>
    <x v="2473"/>
    <x v="2470"/>
    <x v="2476"/>
    <x v="2489"/>
    <n v="51586.400000000001"/>
    <s v="Skincare"/>
    <s v="Cabello"/>
    <x v="1"/>
  </r>
  <r>
    <x v="2508"/>
    <x v="38"/>
    <n v="6"/>
    <x v="86"/>
    <x v="1"/>
    <x v="1"/>
    <x v="1"/>
    <x v="0"/>
    <x v="2476"/>
    <x v="2480"/>
    <x v="2474"/>
    <x v="2471"/>
    <x v="2477"/>
    <x v="2490"/>
    <n v="44976"/>
    <s v="Cuerpo"/>
    <s v="Cabello"/>
    <x v="0"/>
  </r>
  <r>
    <x v="2509"/>
    <x v="18"/>
    <n v="6"/>
    <x v="24"/>
    <x v="1"/>
    <x v="1"/>
    <x v="1"/>
    <x v="0"/>
    <x v="2477"/>
    <x v="2481"/>
    <x v="2475"/>
    <x v="2472"/>
    <x v="2478"/>
    <x v="2491"/>
    <n v="47784.2"/>
    <s v="Maquillaje"/>
    <s v="Cuerpo"/>
    <x v="0"/>
  </r>
  <r>
    <x v="2510"/>
    <x v="4"/>
    <n v="6"/>
    <x v="36"/>
    <x v="3"/>
    <x v="1"/>
    <x v="1"/>
    <x v="1"/>
    <x v="2478"/>
    <x v="2482"/>
    <x v="2476"/>
    <x v="2473"/>
    <x v="2479"/>
    <x v="2492"/>
    <n v="38574.400000000001"/>
    <s v="Skincare"/>
    <s v="Cabello"/>
    <x v="0"/>
  </r>
  <r>
    <x v="2511"/>
    <x v="46"/>
    <n v="6"/>
    <x v="20"/>
    <x v="3"/>
    <x v="0"/>
    <x v="0"/>
    <x v="1"/>
    <x v="2479"/>
    <x v="2483"/>
    <x v="2477"/>
    <x v="2474"/>
    <x v="2480"/>
    <x v="2493"/>
    <n v="58524.6"/>
    <s v="Maquillaje"/>
    <s v="Perfumería"/>
    <x v="1"/>
  </r>
  <r>
    <x v="2512"/>
    <x v="27"/>
    <n v="6"/>
    <x v="66"/>
    <x v="1"/>
    <x v="0"/>
    <x v="0"/>
    <x v="1"/>
    <x v="2480"/>
    <x v="2484"/>
    <x v="2478"/>
    <x v="2475"/>
    <x v="2481"/>
    <x v="2494"/>
    <n v="55263.199999999997"/>
    <s v="Skincare"/>
    <s v="Cuerpo"/>
    <x v="1"/>
  </r>
  <r>
    <x v="2513"/>
    <x v="28"/>
    <n v="6"/>
    <x v="45"/>
    <x v="1"/>
    <x v="1"/>
    <x v="1"/>
    <x v="0"/>
    <x v="2481"/>
    <x v="2485"/>
    <x v="2479"/>
    <x v="2476"/>
    <x v="2482"/>
    <x v="2495"/>
    <n v="33500.6"/>
    <s v="Perfumería"/>
    <s v="Cabello"/>
    <x v="0"/>
  </r>
  <r>
    <x v="2514"/>
    <x v="4"/>
    <n v="6"/>
    <x v="85"/>
    <x v="2"/>
    <x v="1"/>
    <x v="1"/>
    <x v="0"/>
    <x v="2482"/>
    <x v="2486"/>
    <x v="2480"/>
    <x v="2477"/>
    <x v="2483"/>
    <x v="2496"/>
    <n v="45870.6"/>
    <s v="Cuerpo"/>
    <s v="Skincare"/>
    <x v="0"/>
  </r>
  <r>
    <x v="2515"/>
    <x v="46"/>
    <n v="6"/>
    <x v="18"/>
    <x v="3"/>
    <x v="1"/>
    <x v="1"/>
    <x v="0"/>
    <x v="2483"/>
    <x v="2487"/>
    <x v="2481"/>
    <x v="2478"/>
    <x v="2484"/>
    <x v="2497"/>
    <n v="48524.6"/>
    <s v="Cuerpo"/>
    <s v="Perfumería"/>
    <x v="0"/>
  </r>
  <r>
    <x v="2516"/>
    <x v="26"/>
    <n v="6"/>
    <x v="19"/>
    <x v="1"/>
    <x v="0"/>
    <x v="0"/>
    <x v="0"/>
    <x v="2484"/>
    <x v="2488"/>
    <x v="2482"/>
    <x v="2479"/>
    <x v="2485"/>
    <x v="2498"/>
    <n v="64409.8"/>
    <s v="Skincare"/>
    <s v="Cabello"/>
    <x v="1"/>
  </r>
  <r>
    <x v="2517"/>
    <x v="13"/>
    <n v="6"/>
    <x v="68"/>
    <x v="1"/>
    <x v="1"/>
    <x v="1"/>
    <x v="1"/>
    <x v="2485"/>
    <x v="2489"/>
    <x v="2483"/>
    <x v="2480"/>
    <x v="2486"/>
    <x v="2499"/>
    <n v="43219.199999999997"/>
    <s v="Cuerpo"/>
    <s v="Perfumería"/>
    <x v="0"/>
  </r>
  <r>
    <x v="2518"/>
    <x v="9"/>
    <n v="6"/>
    <x v="55"/>
    <x v="1"/>
    <x v="0"/>
    <x v="0"/>
    <x v="0"/>
    <x v="2486"/>
    <x v="2490"/>
    <x v="2484"/>
    <x v="2481"/>
    <x v="2487"/>
    <x v="2500"/>
    <n v="58207"/>
    <s v="Cabello"/>
    <s v="Skincare"/>
    <x v="1"/>
  </r>
  <r>
    <x v="2519"/>
    <x v="27"/>
    <n v="6"/>
    <x v="79"/>
    <x v="1"/>
    <x v="1"/>
    <x v="1"/>
    <x v="0"/>
    <x v="2487"/>
    <x v="2491"/>
    <x v="2485"/>
    <x v="2482"/>
    <x v="2488"/>
    <x v="2501"/>
    <n v="45595.8"/>
    <s v="Cabello"/>
    <s v="Maquillaje"/>
    <x v="0"/>
  </r>
  <r>
    <x v="2520"/>
    <x v="8"/>
    <n v="6"/>
    <x v="10"/>
    <x v="2"/>
    <x v="0"/>
    <x v="0"/>
    <x v="0"/>
    <x v="2488"/>
    <x v="2492"/>
    <x v="2486"/>
    <x v="2483"/>
    <x v="2489"/>
    <x v="2502"/>
    <n v="63402.8"/>
    <s v="Perfumería"/>
    <s v="Cabello"/>
    <x v="1"/>
  </r>
  <r>
    <x v="2521"/>
    <x v="34"/>
    <n v="6"/>
    <x v="8"/>
    <x v="2"/>
    <x v="0"/>
    <x v="0"/>
    <x v="1"/>
    <x v="2489"/>
    <x v="2493"/>
    <x v="2487"/>
    <x v="2484"/>
    <x v="2490"/>
    <x v="2503"/>
    <n v="65991.199999999997"/>
    <s v="Cabello"/>
    <s v="Cuerpo"/>
    <x v="1"/>
  </r>
  <r>
    <x v="2522"/>
    <x v="18"/>
    <n v="6"/>
    <x v="13"/>
    <x v="3"/>
    <x v="1"/>
    <x v="1"/>
    <x v="0"/>
    <x v="2490"/>
    <x v="2494"/>
    <x v="2488"/>
    <x v="2485"/>
    <x v="2491"/>
    <x v="2504"/>
    <n v="56159.199999999997"/>
    <s v="Cabello"/>
    <s v="Perfumería"/>
    <x v="1"/>
  </r>
  <r>
    <x v="2523"/>
    <x v="34"/>
    <n v="6"/>
    <x v="13"/>
    <x v="3"/>
    <x v="0"/>
    <x v="0"/>
    <x v="0"/>
    <x v="2491"/>
    <x v="2495"/>
    <x v="2489"/>
    <x v="2486"/>
    <x v="2492"/>
    <x v="2505"/>
    <n v="80386"/>
    <s v="Perfumería"/>
    <s v="Skincare"/>
    <x v="1"/>
  </r>
  <r>
    <x v="2524"/>
    <x v="15"/>
    <n v="6"/>
    <x v="66"/>
    <x v="1"/>
    <x v="0"/>
    <x v="0"/>
    <x v="1"/>
    <x v="2492"/>
    <x v="2496"/>
    <x v="2490"/>
    <x v="2487"/>
    <x v="2493"/>
    <x v="2506"/>
    <n v="61463.4"/>
    <s v="Perfumería"/>
    <s v="Cabello"/>
    <x v="1"/>
  </r>
  <r>
    <x v="2525"/>
    <x v="5"/>
    <n v="6"/>
    <x v="46"/>
    <x v="2"/>
    <x v="0"/>
    <x v="0"/>
    <x v="0"/>
    <x v="2493"/>
    <x v="2497"/>
    <x v="2491"/>
    <x v="2488"/>
    <x v="2494"/>
    <x v="2507"/>
    <n v="66607.399999999994"/>
    <s v="Cabello"/>
    <s v="Cuerpo"/>
    <x v="1"/>
  </r>
  <r>
    <x v="2526"/>
    <x v="9"/>
    <n v="6"/>
    <x v="42"/>
    <x v="1"/>
    <x v="0"/>
    <x v="0"/>
    <x v="1"/>
    <x v="2494"/>
    <x v="2498"/>
    <x v="2492"/>
    <x v="2489"/>
    <x v="2495"/>
    <x v="1763"/>
    <n v="50898.2"/>
    <s v="Cuerpo"/>
    <s v="Perfumería"/>
    <x v="1"/>
  </r>
  <r>
    <x v="2527"/>
    <x v="46"/>
    <n v="6"/>
    <x v="78"/>
    <x v="2"/>
    <x v="0"/>
    <x v="0"/>
    <x v="0"/>
    <x v="2495"/>
    <x v="2499"/>
    <x v="2493"/>
    <x v="2490"/>
    <x v="2496"/>
    <x v="2508"/>
    <n v="39181.4"/>
    <s v="Cuerpo"/>
    <s v="Perfumería"/>
    <x v="0"/>
  </r>
  <r>
    <x v="2528"/>
    <x v="2"/>
    <n v="6"/>
    <x v="7"/>
    <x v="1"/>
    <x v="1"/>
    <x v="1"/>
    <x v="1"/>
    <x v="2496"/>
    <x v="2500"/>
    <x v="2494"/>
    <x v="2491"/>
    <x v="2497"/>
    <x v="2509"/>
    <n v="39764"/>
    <s v="Maquillaje"/>
    <s v="Skincare"/>
    <x v="0"/>
  </r>
  <r>
    <x v="2529"/>
    <x v="42"/>
    <n v="6"/>
    <x v="48"/>
    <x v="1"/>
    <x v="1"/>
    <x v="1"/>
    <x v="1"/>
    <x v="2497"/>
    <x v="2501"/>
    <x v="2495"/>
    <x v="2492"/>
    <x v="2498"/>
    <x v="2510"/>
    <n v="50254"/>
    <s v="Cabello"/>
    <s v="Cuerpo"/>
    <x v="1"/>
  </r>
  <r>
    <x v="2530"/>
    <x v="37"/>
    <n v="6"/>
    <x v="69"/>
    <x v="2"/>
    <x v="0"/>
    <x v="0"/>
    <x v="1"/>
    <x v="2498"/>
    <x v="2502"/>
    <x v="2496"/>
    <x v="2493"/>
    <x v="2499"/>
    <x v="2511"/>
    <n v="64965.8"/>
    <s v="Cabello"/>
    <s v="Maquillaje"/>
    <x v="1"/>
  </r>
  <r>
    <x v="2531"/>
    <x v="9"/>
    <n v="6"/>
    <x v="61"/>
    <x v="1"/>
    <x v="0"/>
    <x v="0"/>
    <x v="1"/>
    <x v="296"/>
    <x v="2503"/>
    <x v="2497"/>
    <x v="1089"/>
    <x v="2500"/>
    <x v="2512"/>
    <n v="62813.599999999999"/>
    <s v="Cuerpo"/>
    <s v="Maquillaje"/>
    <x v="1"/>
  </r>
  <r>
    <x v="2532"/>
    <x v="8"/>
    <n v="6"/>
    <x v="58"/>
    <x v="1"/>
    <x v="0"/>
    <x v="0"/>
    <x v="1"/>
    <x v="2499"/>
    <x v="2504"/>
    <x v="2498"/>
    <x v="2494"/>
    <x v="2501"/>
    <x v="2513"/>
    <n v="53276.800000000003"/>
    <s v="Maquillaje"/>
    <s v="Cuerpo"/>
    <x v="1"/>
  </r>
  <r>
    <x v="2533"/>
    <x v="19"/>
    <n v="6"/>
    <x v="14"/>
    <x v="1"/>
    <x v="0"/>
    <x v="0"/>
    <x v="0"/>
    <x v="2500"/>
    <x v="2505"/>
    <x v="2499"/>
    <x v="2495"/>
    <x v="2502"/>
    <x v="2514"/>
    <n v="37098.199999999997"/>
    <s v="Cuerpo"/>
    <s v="Skincare"/>
    <x v="0"/>
  </r>
  <r>
    <x v="2534"/>
    <x v="13"/>
    <n v="6"/>
    <x v="84"/>
    <x v="0"/>
    <x v="1"/>
    <x v="1"/>
    <x v="0"/>
    <x v="2501"/>
    <x v="2506"/>
    <x v="2500"/>
    <x v="2496"/>
    <x v="2503"/>
    <x v="2515"/>
    <n v="28934.6"/>
    <s v="Cabello"/>
    <s v="Maquillaje"/>
    <x v="0"/>
  </r>
  <r>
    <x v="2535"/>
    <x v="27"/>
    <n v="6"/>
    <x v="4"/>
    <x v="0"/>
    <x v="0"/>
    <x v="0"/>
    <x v="0"/>
    <x v="2502"/>
    <x v="2507"/>
    <x v="2501"/>
    <x v="2497"/>
    <x v="2504"/>
    <x v="2516"/>
    <n v="40446.800000000003"/>
    <s v="Skincare"/>
    <s v="Cuerpo"/>
    <x v="0"/>
  </r>
  <r>
    <x v="2536"/>
    <x v="24"/>
    <n v="6"/>
    <x v="26"/>
    <x v="2"/>
    <x v="1"/>
    <x v="1"/>
    <x v="0"/>
    <x v="2503"/>
    <x v="2508"/>
    <x v="2502"/>
    <x v="2498"/>
    <x v="2134"/>
    <x v="2517"/>
    <n v="43544.800000000003"/>
    <s v="Perfumería"/>
    <s v="Maquillaje"/>
    <x v="0"/>
  </r>
  <r>
    <x v="2537"/>
    <x v="39"/>
    <n v="6"/>
    <x v="23"/>
    <x v="2"/>
    <x v="1"/>
    <x v="1"/>
    <x v="0"/>
    <x v="2504"/>
    <x v="2509"/>
    <x v="2503"/>
    <x v="2499"/>
    <x v="2505"/>
    <x v="2518"/>
    <n v="49448"/>
    <s v="Cuerpo"/>
    <s v="Perfumería"/>
    <x v="0"/>
  </r>
  <r>
    <x v="2538"/>
    <x v="2"/>
    <n v="6"/>
    <x v="92"/>
    <x v="1"/>
    <x v="0"/>
    <x v="0"/>
    <x v="0"/>
    <x v="2505"/>
    <x v="2510"/>
    <x v="2504"/>
    <x v="2500"/>
    <x v="2506"/>
    <x v="2519"/>
    <n v="47147.8"/>
    <s v="Cabello"/>
    <s v="Skincare"/>
    <x v="0"/>
  </r>
  <r>
    <x v="2539"/>
    <x v="39"/>
    <n v="6"/>
    <x v="56"/>
    <x v="1"/>
    <x v="0"/>
    <x v="0"/>
    <x v="0"/>
    <x v="2506"/>
    <x v="2511"/>
    <x v="2505"/>
    <x v="2501"/>
    <x v="2507"/>
    <x v="2520"/>
    <n v="37650.800000000003"/>
    <s v="Cuerpo"/>
    <s v="Cabello"/>
    <x v="0"/>
  </r>
  <r>
    <x v="2540"/>
    <x v="43"/>
    <n v="6"/>
    <x v="55"/>
    <x v="1"/>
    <x v="0"/>
    <x v="0"/>
    <x v="0"/>
    <x v="2259"/>
    <x v="2512"/>
    <x v="2506"/>
    <x v="2502"/>
    <x v="2508"/>
    <x v="2521"/>
    <n v="41741.4"/>
    <s v="Cabello"/>
    <s v="Cuerpo"/>
    <x v="0"/>
  </r>
  <r>
    <x v="2541"/>
    <x v="8"/>
    <n v="6"/>
    <x v="82"/>
    <x v="3"/>
    <x v="1"/>
    <x v="1"/>
    <x v="1"/>
    <x v="2507"/>
    <x v="2513"/>
    <x v="2507"/>
    <x v="2503"/>
    <x v="2509"/>
    <x v="2522"/>
    <n v="51105"/>
    <s v="Cuerpo"/>
    <s v="Maquillaje"/>
    <x v="1"/>
  </r>
  <r>
    <x v="2542"/>
    <x v="0"/>
    <n v="6"/>
    <x v="67"/>
    <x v="3"/>
    <x v="1"/>
    <x v="1"/>
    <x v="0"/>
    <x v="2508"/>
    <x v="2514"/>
    <x v="2508"/>
    <x v="2504"/>
    <x v="2510"/>
    <x v="2523"/>
    <n v="50361.8"/>
    <s v="Skincare"/>
    <s v="Maquillaje"/>
    <x v="1"/>
  </r>
  <r>
    <x v="2543"/>
    <x v="8"/>
    <n v="6"/>
    <x v="68"/>
    <x v="0"/>
    <x v="1"/>
    <x v="1"/>
    <x v="0"/>
    <x v="2509"/>
    <x v="2515"/>
    <x v="2509"/>
    <x v="2505"/>
    <x v="2511"/>
    <x v="2524"/>
    <n v="64139.4"/>
    <s v="Cuerpo"/>
    <s v="Perfumería"/>
    <x v="1"/>
  </r>
  <r>
    <x v="2544"/>
    <x v="10"/>
    <n v="6"/>
    <x v="4"/>
    <x v="2"/>
    <x v="1"/>
    <x v="1"/>
    <x v="0"/>
    <x v="2510"/>
    <x v="2516"/>
    <x v="2510"/>
    <x v="2506"/>
    <x v="2512"/>
    <x v="2525"/>
    <n v="35184.800000000003"/>
    <s v="Cabello"/>
    <s v="Skincare"/>
    <x v="0"/>
  </r>
  <r>
    <x v="2545"/>
    <x v="10"/>
    <n v="6"/>
    <x v="47"/>
    <x v="1"/>
    <x v="1"/>
    <x v="1"/>
    <x v="0"/>
    <x v="2511"/>
    <x v="2517"/>
    <x v="2511"/>
    <x v="2507"/>
    <x v="2513"/>
    <x v="2526"/>
    <n v="35507.800000000003"/>
    <s v="Cuerpo"/>
    <s v="Perfumería"/>
    <x v="0"/>
  </r>
  <r>
    <x v="2546"/>
    <x v="13"/>
    <n v="6"/>
    <x v="62"/>
    <x v="1"/>
    <x v="1"/>
    <x v="1"/>
    <x v="1"/>
    <x v="2512"/>
    <x v="2518"/>
    <x v="2512"/>
    <x v="2508"/>
    <x v="2514"/>
    <x v="2527"/>
    <n v="28470"/>
    <s v="Cuerpo"/>
    <s v="Perfumería"/>
    <x v="0"/>
  </r>
  <r>
    <x v="2547"/>
    <x v="26"/>
    <n v="6"/>
    <x v="26"/>
    <x v="2"/>
    <x v="0"/>
    <x v="0"/>
    <x v="1"/>
    <x v="2513"/>
    <x v="2519"/>
    <x v="2513"/>
    <x v="2509"/>
    <x v="2515"/>
    <x v="2528"/>
    <n v="61858.8"/>
    <s v="Cuerpo"/>
    <s v="Cabello"/>
    <x v="1"/>
  </r>
  <r>
    <x v="2548"/>
    <x v="5"/>
    <n v="6"/>
    <x v="20"/>
    <x v="2"/>
    <x v="1"/>
    <x v="1"/>
    <x v="0"/>
    <x v="2514"/>
    <x v="2520"/>
    <x v="2514"/>
    <x v="2510"/>
    <x v="2516"/>
    <x v="2529"/>
    <n v="49858.2"/>
    <s v="Skincare"/>
    <s v="Maquillaje"/>
    <x v="0"/>
  </r>
  <r>
    <x v="2549"/>
    <x v="25"/>
    <n v="6"/>
    <x v="69"/>
    <x v="1"/>
    <x v="1"/>
    <x v="1"/>
    <x v="1"/>
    <x v="2515"/>
    <x v="2521"/>
    <x v="2515"/>
    <x v="2511"/>
    <x v="2517"/>
    <x v="1917"/>
    <n v="45845.8"/>
    <s v="Maquillaje"/>
    <s v="Perfumería"/>
    <x v="0"/>
  </r>
  <r>
    <x v="2550"/>
    <x v="44"/>
    <n v="6"/>
    <x v="61"/>
    <x v="1"/>
    <x v="0"/>
    <x v="0"/>
    <x v="0"/>
    <x v="2516"/>
    <x v="2522"/>
    <x v="2516"/>
    <x v="2512"/>
    <x v="2518"/>
    <x v="2530"/>
    <n v="63667.4"/>
    <s v="Cuerpo"/>
    <s v="Cabello"/>
    <x v="1"/>
  </r>
  <r>
    <x v="2551"/>
    <x v="40"/>
    <n v="6"/>
    <x v="88"/>
    <x v="1"/>
    <x v="0"/>
    <x v="0"/>
    <x v="1"/>
    <x v="2517"/>
    <x v="2523"/>
    <x v="2517"/>
    <x v="2513"/>
    <x v="2519"/>
    <x v="2531"/>
    <n v="50829.2"/>
    <s v="Maquillaje"/>
    <s v="Cuerpo"/>
    <x v="1"/>
  </r>
  <r>
    <x v="2552"/>
    <x v="42"/>
    <n v="6"/>
    <x v="8"/>
    <x v="0"/>
    <x v="0"/>
    <x v="0"/>
    <x v="0"/>
    <x v="2518"/>
    <x v="2524"/>
    <x v="2518"/>
    <x v="2514"/>
    <x v="2520"/>
    <x v="2532"/>
    <n v="44408.4"/>
    <s v="Cuerpo"/>
    <s v="Skincare"/>
    <x v="0"/>
  </r>
  <r>
    <x v="2553"/>
    <x v="33"/>
    <n v="6"/>
    <x v="14"/>
    <x v="2"/>
    <x v="0"/>
    <x v="0"/>
    <x v="1"/>
    <x v="2519"/>
    <x v="2525"/>
    <x v="2519"/>
    <x v="2324"/>
    <x v="2521"/>
    <x v="2533"/>
    <n v="71065.600000000006"/>
    <s v="Cuerpo"/>
    <s v="Maquillaje"/>
    <x v="1"/>
  </r>
  <r>
    <x v="2554"/>
    <x v="24"/>
    <n v="6"/>
    <x v="2"/>
    <x v="0"/>
    <x v="1"/>
    <x v="1"/>
    <x v="1"/>
    <x v="2520"/>
    <x v="2526"/>
    <x v="2520"/>
    <x v="920"/>
    <x v="2522"/>
    <x v="2534"/>
    <n v="72260.600000000006"/>
    <s v="Perfumería"/>
    <s v="Skincare"/>
    <x v="1"/>
  </r>
  <r>
    <x v="2555"/>
    <x v="26"/>
    <n v="6"/>
    <x v="3"/>
    <x v="2"/>
    <x v="1"/>
    <x v="1"/>
    <x v="0"/>
    <x v="2521"/>
    <x v="2527"/>
    <x v="2521"/>
    <x v="2515"/>
    <x v="2523"/>
    <x v="2535"/>
    <n v="68280.2"/>
    <s v="Cuerpo"/>
    <s v="Skincare"/>
    <x v="1"/>
  </r>
  <r>
    <x v="2556"/>
    <x v="20"/>
    <n v="6"/>
    <x v="81"/>
    <x v="1"/>
    <x v="1"/>
    <x v="1"/>
    <x v="1"/>
    <x v="2522"/>
    <x v="2528"/>
    <x v="2522"/>
    <x v="2516"/>
    <x v="2524"/>
    <x v="2536"/>
    <n v="70271.399999999994"/>
    <s v="Perfumería"/>
    <s v="Maquillaje"/>
    <x v="1"/>
  </r>
  <r>
    <x v="2557"/>
    <x v="6"/>
    <n v="6"/>
    <x v="32"/>
    <x v="1"/>
    <x v="1"/>
    <x v="1"/>
    <x v="0"/>
    <x v="2523"/>
    <x v="2529"/>
    <x v="2523"/>
    <x v="2517"/>
    <x v="2525"/>
    <x v="2537"/>
    <n v="40190"/>
    <s v="Cabello"/>
    <s v="Skincare"/>
    <x v="0"/>
  </r>
  <r>
    <x v="2558"/>
    <x v="6"/>
    <n v="6"/>
    <x v="60"/>
    <x v="1"/>
    <x v="0"/>
    <x v="0"/>
    <x v="1"/>
    <x v="2524"/>
    <x v="2530"/>
    <x v="2524"/>
    <x v="2518"/>
    <x v="2526"/>
    <x v="2538"/>
    <n v="74473"/>
    <s v="Cuerpo"/>
    <s v="Cabello"/>
    <x v="1"/>
  </r>
  <r>
    <x v="2559"/>
    <x v="1"/>
    <n v="6"/>
    <x v="64"/>
    <x v="2"/>
    <x v="0"/>
    <x v="0"/>
    <x v="1"/>
    <x v="2525"/>
    <x v="2531"/>
    <x v="2525"/>
    <x v="2519"/>
    <x v="2527"/>
    <x v="2539"/>
    <n v="53930.400000000001"/>
    <s v="Skincare"/>
    <s v="Cuerpo"/>
    <x v="1"/>
  </r>
  <r>
    <x v="2560"/>
    <x v="46"/>
    <n v="6"/>
    <x v="21"/>
    <x v="2"/>
    <x v="1"/>
    <x v="1"/>
    <x v="1"/>
    <x v="2526"/>
    <x v="2532"/>
    <x v="2526"/>
    <x v="2520"/>
    <x v="2528"/>
    <x v="2540"/>
    <n v="43167.6"/>
    <s v="Cabello"/>
    <s v="Perfumería"/>
    <x v="0"/>
  </r>
  <r>
    <x v="2561"/>
    <x v="0"/>
    <n v="6"/>
    <x v="79"/>
    <x v="0"/>
    <x v="1"/>
    <x v="1"/>
    <x v="0"/>
    <x v="2527"/>
    <x v="2533"/>
    <x v="2527"/>
    <x v="2521"/>
    <x v="2529"/>
    <x v="2541"/>
    <n v="51400.4"/>
    <s v="Maquillaje"/>
    <s v="Cuerpo"/>
    <x v="1"/>
  </r>
  <r>
    <x v="2562"/>
    <x v="42"/>
    <n v="6"/>
    <x v="84"/>
    <x v="0"/>
    <x v="1"/>
    <x v="1"/>
    <x v="1"/>
    <x v="2528"/>
    <x v="2534"/>
    <x v="2528"/>
    <x v="2522"/>
    <x v="2530"/>
    <x v="2542"/>
    <n v="47838.400000000001"/>
    <s v="Cabello"/>
    <s v="Skincare"/>
    <x v="0"/>
  </r>
  <r>
    <x v="2563"/>
    <x v="10"/>
    <n v="6"/>
    <x v="34"/>
    <x v="1"/>
    <x v="1"/>
    <x v="1"/>
    <x v="1"/>
    <x v="2529"/>
    <x v="2535"/>
    <x v="2529"/>
    <x v="2523"/>
    <x v="2531"/>
    <x v="2543"/>
    <n v="63046.6"/>
    <s v="Cabello"/>
    <s v="Cuerpo"/>
    <x v="1"/>
  </r>
  <r>
    <x v="2564"/>
    <x v="41"/>
    <n v="6"/>
    <x v="30"/>
    <x v="3"/>
    <x v="0"/>
    <x v="0"/>
    <x v="0"/>
    <x v="2530"/>
    <x v="2536"/>
    <x v="2530"/>
    <x v="2524"/>
    <x v="2532"/>
    <x v="2544"/>
    <n v="67298.600000000006"/>
    <s v="Cuerpo"/>
    <s v="Perfumería"/>
    <x v="1"/>
  </r>
  <r>
    <x v="2565"/>
    <x v="21"/>
    <n v="6"/>
    <x v="18"/>
    <x v="2"/>
    <x v="0"/>
    <x v="0"/>
    <x v="1"/>
    <x v="2531"/>
    <x v="2537"/>
    <x v="2531"/>
    <x v="2525"/>
    <x v="2533"/>
    <x v="2545"/>
    <n v="69290.2"/>
    <s v="Skincare"/>
    <s v="Cuerpo"/>
    <x v="1"/>
  </r>
  <r>
    <x v="2566"/>
    <x v="9"/>
    <n v="6"/>
    <x v="79"/>
    <x v="3"/>
    <x v="1"/>
    <x v="1"/>
    <x v="0"/>
    <x v="2532"/>
    <x v="2538"/>
    <x v="2532"/>
    <x v="2526"/>
    <x v="2534"/>
    <x v="2546"/>
    <n v="40749.199999999997"/>
    <s v="Maquillaje"/>
    <s v="Perfumería"/>
    <x v="0"/>
  </r>
  <r>
    <x v="2567"/>
    <x v="25"/>
    <n v="6"/>
    <x v="60"/>
    <x v="3"/>
    <x v="0"/>
    <x v="0"/>
    <x v="0"/>
    <x v="2533"/>
    <x v="2539"/>
    <x v="2533"/>
    <x v="2527"/>
    <x v="2535"/>
    <x v="2547"/>
    <n v="68752.2"/>
    <s v="Skincare"/>
    <s v="Cuerpo"/>
    <x v="1"/>
  </r>
  <r>
    <x v="2568"/>
    <x v="24"/>
    <n v="6"/>
    <x v="41"/>
    <x v="1"/>
    <x v="1"/>
    <x v="1"/>
    <x v="0"/>
    <x v="2534"/>
    <x v="2540"/>
    <x v="2534"/>
    <x v="2528"/>
    <x v="2536"/>
    <x v="2548"/>
    <n v="24391.8"/>
    <s v="Cuerpo"/>
    <s v="Perfumería"/>
    <x v="0"/>
  </r>
  <r>
    <x v="2569"/>
    <x v="45"/>
    <n v="6"/>
    <x v="54"/>
    <x v="1"/>
    <x v="1"/>
    <x v="1"/>
    <x v="0"/>
    <x v="2535"/>
    <x v="2541"/>
    <x v="2535"/>
    <x v="2529"/>
    <x v="2537"/>
    <x v="2549"/>
    <n v="45726"/>
    <s v="Perfumería"/>
    <s v="Skincare"/>
    <x v="0"/>
  </r>
  <r>
    <x v="2570"/>
    <x v="27"/>
    <n v="6"/>
    <x v="10"/>
    <x v="3"/>
    <x v="1"/>
    <x v="1"/>
    <x v="1"/>
    <x v="2536"/>
    <x v="2542"/>
    <x v="2536"/>
    <x v="2530"/>
    <x v="2538"/>
    <x v="2550"/>
    <n v="77735.199999999997"/>
    <s v="Cuerpo"/>
    <s v="Skincare"/>
    <x v="1"/>
  </r>
  <r>
    <x v="2571"/>
    <x v="14"/>
    <n v="6"/>
    <x v="33"/>
    <x v="3"/>
    <x v="0"/>
    <x v="0"/>
    <x v="0"/>
    <x v="2537"/>
    <x v="2543"/>
    <x v="2537"/>
    <x v="2531"/>
    <x v="2539"/>
    <x v="2551"/>
    <n v="40254.400000000001"/>
    <s v="Cuerpo"/>
    <s v="Perfumería"/>
    <x v="0"/>
  </r>
  <r>
    <x v="2572"/>
    <x v="32"/>
    <n v="6"/>
    <x v="72"/>
    <x v="2"/>
    <x v="0"/>
    <x v="0"/>
    <x v="0"/>
    <x v="2538"/>
    <x v="2544"/>
    <x v="2538"/>
    <x v="2532"/>
    <x v="2540"/>
    <x v="2552"/>
    <n v="41283.800000000003"/>
    <s v="Skincare"/>
    <s v="Cabello"/>
    <x v="0"/>
  </r>
  <r>
    <x v="2573"/>
    <x v="21"/>
    <n v="6"/>
    <x v="36"/>
    <x v="0"/>
    <x v="0"/>
    <x v="0"/>
    <x v="0"/>
    <x v="2539"/>
    <x v="2545"/>
    <x v="2539"/>
    <x v="2533"/>
    <x v="2541"/>
    <x v="2553"/>
    <n v="57102.8"/>
    <s v="Cuerpo"/>
    <s v="Skincare"/>
    <x v="1"/>
  </r>
  <r>
    <x v="2574"/>
    <x v="46"/>
    <n v="6"/>
    <x v="80"/>
    <x v="1"/>
    <x v="0"/>
    <x v="0"/>
    <x v="1"/>
    <x v="2540"/>
    <x v="2546"/>
    <x v="2540"/>
    <x v="2534"/>
    <x v="2542"/>
    <x v="2554"/>
    <n v="36994.800000000003"/>
    <s v="Skincare"/>
    <s v="Maquillaje"/>
    <x v="0"/>
  </r>
  <r>
    <x v="2575"/>
    <x v="3"/>
    <n v="6"/>
    <x v="61"/>
    <x v="1"/>
    <x v="0"/>
    <x v="0"/>
    <x v="1"/>
    <x v="2541"/>
    <x v="2547"/>
    <x v="2541"/>
    <x v="2535"/>
    <x v="2543"/>
    <x v="2555"/>
    <n v="32767.599999999999"/>
    <s v="Skincare"/>
    <s v="Maquillaje"/>
    <x v="0"/>
  </r>
  <r>
    <x v="2576"/>
    <x v="37"/>
    <n v="6"/>
    <x v="20"/>
    <x v="1"/>
    <x v="0"/>
    <x v="0"/>
    <x v="0"/>
    <x v="2542"/>
    <x v="2548"/>
    <x v="2542"/>
    <x v="2536"/>
    <x v="2544"/>
    <x v="2556"/>
    <n v="46181.599999999999"/>
    <s v="Cuerpo"/>
    <s v="Perfumería"/>
    <x v="0"/>
  </r>
  <r>
    <x v="2577"/>
    <x v="30"/>
    <n v="6"/>
    <x v="30"/>
    <x v="1"/>
    <x v="0"/>
    <x v="0"/>
    <x v="0"/>
    <x v="2543"/>
    <x v="2549"/>
    <x v="2543"/>
    <x v="2537"/>
    <x v="2545"/>
    <x v="2557"/>
    <n v="70214.8"/>
    <s v="Maquillaje"/>
    <s v="Perfumería"/>
    <x v="1"/>
  </r>
  <r>
    <x v="2578"/>
    <x v="18"/>
    <n v="6"/>
    <x v="60"/>
    <x v="1"/>
    <x v="0"/>
    <x v="0"/>
    <x v="0"/>
    <x v="2544"/>
    <x v="2550"/>
    <x v="2544"/>
    <x v="2538"/>
    <x v="2546"/>
    <x v="2558"/>
    <n v="55115.199999999997"/>
    <s v="Maquillaje"/>
    <s v="Skincare"/>
    <x v="1"/>
  </r>
  <r>
    <x v="2579"/>
    <x v="46"/>
    <n v="6"/>
    <x v="53"/>
    <x v="2"/>
    <x v="0"/>
    <x v="0"/>
    <x v="0"/>
    <x v="2545"/>
    <x v="2551"/>
    <x v="2545"/>
    <x v="2539"/>
    <x v="2547"/>
    <x v="2559"/>
    <n v="28579.4"/>
    <s v="Cuerpo"/>
    <s v="Skincare"/>
    <x v="0"/>
  </r>
  <r>
    <x v="2580"/>
    <x v="48"/>
    <n v="6"/>
    <x v="81"/>
    <x v="0"/>
    <x v="1"/>
    <x v="1"/>
    <x v="1"/>
    <x v="2546"/>
    <x v="2552"/>
    <x v="2546"/>
    <x v="2540"/>
    <x v="2548"/>
    <x v="2560"/>
    <n v="33089"/>
    <s v="Cuerpo"/>
    <s v="Maquillaje"/>
    <x v="0"/>
  </r>
  <r>
    <x v="2581"/>
    <x v="22"/>
    <n v="6"/>
    <x v="34"/>
    <x v="3"/>
    <x v="1"/>
    <x v="1"/>
    <x v="0"/>
    <x v="2547"/>
    <x v="2553"/>
    <x v="2547"/>
    <x v="2541"/>
    <x v="2549"/>
    <x v="2561"/>
    <n v="45154.8"/>
    <s v="Cabello"/>
    <s v="Maquillaje"/>
    <x v="0"/>
  </r>
  <r>
    <x v="2582"/>
    <x v="33"/>
    <n v="6"/>
    <x v="91"/>
    <x v="1"/>
    <x v="1"/>
    <x v="1"/>
    <x v="0"/>
    <x v="2548"/>
    <x v="2554"/>
    <x v="2548"/>
    <x v="2542"/>
    <x v="2550"/>
    <x v="2562"/>
    <n v="75108.399999999994"/>
    <s v="Cuerpo"/>
    <s v="Cabello"/>
    <x v="1"/>
  </r>
  <r>
    <x v="2583"/>
    <x v="37"/>
    <n v="6"/>
    <x v="59"/>
    <x v="2"/>
    <x v="0"/>
    <x v="0"/>
    <x v="1"/>
    <x v="2549"/>
    <x v="2555"/>
    <x v="2549"/>
    <x v="2543"/>
    <x v="2551"/>
    <x v="2563"/>
    <n v="31515"/>
    <s v="Maquillaje"/>
    <s v="Skincare"/>
    <x v="0"/>
  </r>
  <r>
    <x v="2584"/>
    <x v="19"/>
    <n v="6"/>
    <x v="67"/>
    <x v="1"/>
    <x v="1"/>
    <x v="1"/>
    <x v="0"/>
    <x v="2550"/>
    <x v="2556"/>
    <x v="2550"/>
    <x v="2544"/>
    <x v="2552"/>
    <x v="2564"/>
    <n v="39639.4"/>
    <s v="Perfumería"/>
    <s v="Skincare"/>
    <x v="0"/>
  </r>
  <r>
    <x v="2585"/>
    <x v="15"/>
    <n v="6"/>
    <x v="79"/>
    <x v="0"/>
    <x v="0"/>
    <x v="0"/>
    <x v="1"/>
    <x v="2551"/>
    <x v="2557"/>
    <x v="2551"/>
    <x v="2545"/>
    <x v="2553"/>
    <x v="2565"/>
    <n v="49838.400000000001"/>
    <s v="Cuerpo"/>
    <s v="Perfumería"/>
    <x v="0"/>
  </r>
  <r>
    <x v="2586"/>
    <x v="19"/>
    <n v="6"/>
    <x v="66"/>
    <x v="1"/>
    <x v="0"/>
    <x v="0"/>
    <x v="1"/>
    <x v="2552"/>
    <x v="2558"/>
    <x v="2552"/>
    <x v="2546"/>
    <x v="2554"/>
    <x v="2566"/>
    <n v="57555.199999999997"/>
    <s v="Cuerpo"/>
    <s v="Maquillaje"/>
    <x v="1"/>
  </r>
  <r>
    <x v="2587"/>
    <x v="32"/>
    <n v="6"/>
    <x v="80"/>
    <x v="0"/>
    <x v="1"/>
    <x v="1"/>
    <x v="0"/>
    <x v="2553"/>
    <x v="2559"/>
    <x v="2553"/>
    <x v="2547"/>
    <x v="2555"/>
    <x v="2567"/>
    <n v="41848.199999999997"/>
    <s v="Maquillaje"/>
    <s v="Cabello"/>
    <x v="0"/>
  </r>
  <r>
    <x v="2588"/>
    <x v="18"/>
    <n v="6"/>
    <x v="77"/>
    <x v="1"/>
    <x v="0"/>
    <x v="0"/>
    <x v="1"/>
    <x v="2554"/>
    <x v="2560"/>
    <x v="2554"/>
    <x v="2548"/>
    <x v="2556"/>
    <x v="2568"/>
    <n v="41325.4"/>
    <s v="Cuerpo"/>
    <s v="Perfumería"/>
    <x v="0"/>
  </r>
  <r>
    <x v="2589"/>
    <x v="22"/>
    <n v="6"/>
    <x v="44"/>
    <x v="2"/>
    <x v="0"/>
    <x v="0"/>
    <x v="0"/>
    <x v="2555"/>
    <x v="2561"/>
    <x v="2555"/>
    <x v="2549"/>
    <x v="2557"/>
    <x v="2569"/>
    <n v="62395.4"/>
    <s v="Perfumería"/>
    <s v="Skincare"/>
    <x v="1"/>
  </r>
  <r>
    <x v="2590"/>
    <x v="14"/>
    <n v="6"/>
    <x v="47"/>
    <x v="3"/>
    <x v="0"/>
    <x v="0"/>
    <x v="0"/>
    <x v="2556"/>
    <x v="2562"/>
    <x v="2556"/>
    <x v="2550"/>
    <x v="2558"/>
    <x v="2570"/>
    <n v="36674.800000000003"/>
    <s v="Cabello"/>
    <s v="Perfumería"/>
    <x v="0"/>
  </r>
  <r>
    <x v="2591"/>
    <x v="9"/>
    <n v="6"/>
    <x v="51"/>
    <x v="2"/>
    <x v="0"/>
    <x v="0"/>
    <x v="1"/>
    <x v="2557"/>
    <x v="2563"/>
    <x v="2557"/>
    <x v="2551"/>
    <x v="2559"/>
    <x v="2571"/>
    <n v="54487"/>
    <s v="Cabello"/>
    <s v="Perfumería"/>
    <x v="1"/>
  </r>
  <r>
    <x v="2592"/>
    <x v="18"/>
    <n v="6"/>
    <x v="7"/>
    <x v="2"/>
    <x v="0"/>
    <x v="0"/>
    <x v="1"/>
    <x v="2558"/>
    <x v="2564"/>
    <x v="2558"/>
    <x v="2552"/>
    <x v="2560"/>
    <x v="2572"/>
    <n v="53424.800000000003"/>
    <s v="Skincare"/>
    <s v="Perfumería"/>
    <x v="1"/>
  </r>
  <r>
    <x v="2593"/>
    <x v="2"/>
    <n v="6"/>
    <x v="2"/>
    <x v="1"/>
    <x v="0"/>
    <x v="0"/>
    <x v="1"/>
    <x v="2559"/>
    <x v="2565"/>
    <x v="2559"/>
    <x v="2553"/>
    <x v="2561"/>
    <x v="2573"/>
    <n v="46509.2"/>
    <s v="Cabello"/>
    <s v="Maquillaje"/>
    <x v="0"/>
  </r>
  <r>
    <x v="2594"/>
    <x v="21"/>
    <n v="6"/>
    <x v="33"/>
    <x v="2"/>
    <x v="1"/>
    <x v="1"/>
    <x v="0"/>
    <x v="2560"/>
    <x v="2566"/>
    <x v="2560"/>
    <x v="2554"/>
    <x v="2562"/>
    <x v="2574"/>
    <n v="62992"/>
    <s v="Cabello"/>
    <s v="Maquillaje"/>
    <x v="1"/>
  </r>
  <r>
    <x v="2595"/>
    <x v="36"/>
    <n v="6"/>
    <x v="18"/>
    <x v="2"/>
    <x v="1"/>
    <x v="1"/>
    <x v="1"/>
    <x v="2561"/>
    <x v="2567"/>
    <x v="2561"/>
    <x v="2555"/>
    <x v="2563"/>
    <x v="2575"/>
    <n v="60497"/>
    <s v="Cuerpo"/>
    <s v="Skincare"/>
    <x v="1"/>
  </r>
  <r>
    <x v="2596"/>
    <x v="45"/>
    <n v="6"/>
    <x v="14"/>
    <x v="1"/>
    <x v="1"/>
    <x v="1"/>
    <x v="1"/>
    <x v="2562"/>
    <x v="2568"/>
    <x v="2562"/>
    <x v="2556"/>
    <x v="2564"/>
    <x v="309"/>
    <n v="49649.599999999999"/>
    <s v="Skincare"/>
    <s v="Maquillaje"/>
    <x v="0"/>
  </r>
  <r>
    <x v="2597"/>
    <x v="32"/>
    <n v="6"/>
    <x v="47"/>
    <x v="3"/>
    <x v="0"/>
    <x v="0"/>
    <x v="1"/>
    <x v="2563"/>
    <x v="2569"/>
    <x v="2563"/>
    <x v="2557"/>
    <x v="2565"/>
    <x v="2576"/>
    <n v="51106.6"/>
    <s v="Cabello"/>
    <s v="Skincare"/>
    <x v="1"/>
  </r>
  <r>
    <x v="2598"/>
    <x v="15"/>
    <n v="6"/>
    <x v="51"/>
    <x v="1"/>
    <x v="0"/>
    <x v="0"/>
    <x v="1"/>
    <x v="2564"/>
    <x v="2570"/>
    <x v="2564"/>
    <x v="2558"/>
    <x v="2566"/>
    <x v="2577"/>
    <n v="52242.400000000001"/>
    <s v="Cabello"/>
    <s v="Maquillaje"/>
    <x v="1"/>
  </r>
  <r>
    <x v="2599"/>
    <x v="50"/>
    <n v="6"/>
    <x v="78"/>
    <x v="1"/>
    <x v="0"/>
    <x v="0"/>
    <x v="0"/>
    <x v="2565"/>
    <x v="2571"/>
    <x v="2565"/>
    <x v="2559"/>
    <x v="2567"/>
    <x v="2578"/>
    <n v="48630.6"/>
    <s v="Maquillaje"/>
    <s v="Skincare"/>
    <x v="0"/>
  </r>
  <r>
    <x v="2600"/>
    <x v="42"/>
    <n v="6"/>
    <x v="0"/>
    <x v="1"/>
    <x v="0"/>
    <x v="0"/>
    <x v="0"/>
    <x v="2566"/>
    <x v="2572"/>
    <x v="2566"/>
    <x v="2560"/>
    <x v="2568"/>
    <x v="2579"/>
    <n v="50117.8"/>
    <s v="Maquillaje"/>
    <s v="Perfumería"/>
    <x v="1"/>
  </r>
  <r>
    <x v="2601"/>
    <x v="0"/>
    <n v="6"/>
    <x v="26"/>
    <x v="1"/>
    <x v="1"/>
    <x v="1"/>
    <x v="0"/>
    <x v="2567"/>
    <x v="2573"/>
    <x v="2567"/>
    <x v="2561"/>
    <x v="2569"/>
    <x v="2580"/>
    <n v="25487"/>
    <s v="Cabello"/>
    <s v="Maquillaje"/>
    <x v="0"/>
  </r>
  <r>
    <x v="2602"/>
    <x v="3"/>
    <n v="6"/>
    <x v="25"/>
    <x v="0"/>
    <x v="1"/>
    <x v="1"/>
    <x v="1"/>
    <x v="2568"/>
    <x v="2574"/>
    <x v="2568"/>
    <x v="2562"/>
    <x v="2570"/>
    <x v="2581"/>
    <n v="53874"/>
    <s v="Skincare"/>
    <s v="Cuerpo"/>
    <x v="1"/>
  </r>
  <r>
    <x v="2603"/>
    <x v="12"/>
    <n v="6"/>
    <x v="7"/>
    <x v="0"/>
    <x v="0"/>
    <x v="0"/>
    <x v="0"/>
    <x v="2569"/>
    <x v="2575"/>
    <x v="2569"/>
    <x v="2563"/>
    <x v="2499"/>
    <x v="2582"/>
    <n v="65381.599999999999"/>
    <s v="Maquillaje"/>
    <s v="Cabello"/>
    <x v="1"/>
  </r>
  <r>
    <x v="2604"/>
    <x v="49"/>
    <n v="6"/>
    <x v="55"/>
    <x v="2"/>
    <x v="1"/>
    <x v="1"/>
    <x v="0"/>
    <x v="2570"/>
    <x v="2576"/>
    <x v="2570"/>
    <x v="2564"/>
    <x v="2571"/>
    <x v="2583"/>
    <n v="68822"/>
    <s v="Cuerpo"/>
    <s v="Skincare"/>
    <x v="1"/>
  </r>
  <r>
    <x v="2605"/>
    <x v="4"/>
    <n v="6"/>
    <x v="86"/>
    <x v="1"/>
    <x v="0"/>
    <x v="0"/>
    <x v="1"/>
    <x v="2571"/>
    <x v="2577"/>
    <x v="2571"/>
    <x v="2565"/>
    <x v="2572"/>
    <x v="2584"/>
    <n v="44094.400000000001"/>
    <s v="Cuerpo"/>
    <s v="Cabello"/>
    <x v="0"/>
  </r>
  <r>
    <x v="2606"/>
    <x v="34"/>
    <n v="6"/>
    <x v="66"/>
    <x v="1"/>
    <x v="1"/>
    <x v="1"/>
    <x v="1"/>
    <x v="2572"/>
    <x v="2578"/>
    <x v="2572"/>
    <x v="2566"/>
    <x v="2573"/>
    <x v="2585"/>
    <n v="55424.6"/>
    <s v="Skincare"/>
    <s v="Perfumería"/>
    <x v="1"/>
  </r>
  <r>
    <x v="2607"/>
    <x v="17"/>
    <n v="6"/>
    <x v="69"/>
    <x v="0"/>
    <x v="0"/>
    <x v="0"/>
    <x v="0"/>
    <x v="2573"/>
    <x v="2579"/>
    <x v="2573"/>
    <x v="2567"/>
    <x v="2574"/>
    <x v="2586"/>
    <n v="24819.200000000001"/>
    <s v="Maquillaje"/>
    <s v="Skincare"/>
    <x v="0"/>
  </r>
  <r>
    <x v="2608"/>
    <x v="15"/>
    <n v="6"/>
    <x v="70"/>
    <x v="1"/>
    <x v="0"/>
    <x v="0"/>
    <x v="0"/>
    <x v="2574"/>
    <x v="2580"/>
    <x v="2574"/>
    <x v="2568"/>
    <x v="2575"/>
    <x v="2587"/>
    <n v="33982.800000000003"/>
    <s v="Cuerpo"/>
    <s v="Maquillaje"/>
    <x v="0"/>
  </r>
  <r>
    <x v="2609"/>
    <x v="26"/>
    <n v="6"/>
    <x v="56"/>
    <x v="2"/>
    <x v="0"/>
    <x v="0"/>
    <x v="1"/>
    <x v="2575"/>
    <x v="2581"/>
    <x v="2575"/>
    <x v="2569"/>
    <x v="2576"/>
    <x v="2588"/>
    <n v="64980.800000000003"/>
    <s v="Skincare"/>
    <s v="Maquillaje"/>
    <x v="1"/>
  </r>
  <r>
    <x v="2610"/>
    <x v="44"/>
    <n v="6"/>
    <x v="49"/>
    <x v="1"/>
    <x v="0"/>
    <x v="0"/>
    <x v="1"/>
    <x v="2576"/>
    <x v="2582"/>
    <x v="2576"/>
    <x v="2570"/>
    <x v="2577"/>
    <x v="2589"/>
    <n v="33351.599999999999"/>
    <s v="Cabello"/>
    <s v="Perfumería"/>
    <x v="0"/>
  </r>
  <r>
    <x v="2611"/>
    <x v="40"/>
    <n v="6"/>
    <x v="50"/>
    <x v="3"/>
    <x v="1"/>
    <x v="1"/>
    <x v="1"/>
    <x v="2577"/>
    <x v="2583"/>
    <x v="2577"/>
    <x v="2571"/>
    <x v="2578"/>
    <x v="2590"/>
    <n v="47800.4"/>
    <s v="Maquillaje"/>
    <s v="Perfumería"/>
    <x v="0"/>
  </r>
  <r>
    <x v="2612"/>
    <x v="39"/>
    <n v="6"/>
    <x v="41"/>
    <x v="0"/>
    <x v="1"/>
    <x v="1"/>
    <x v="0"/>
    <x v="2578"/>
    <x v="2584"/>
    <x v="2578"/>
    <x v="2572"/>
    <x v="2579"/>
    <x v="2591"/>
    <n v="49321.599999999999"/>
    <s v="Skincare"/>
    <s v="Maquillaje"/>
    <x v="0"/>
  </r>
  <r>
    <x v="2613"/>
    <x v="20"/>
    <n v="6"/>
    <x v="77"/>
    <x v="0"/>
    <x v="0"/>
    <x v="0"/>
    <x v="0"/>
    <x v="2579"/>
    <x v="450"/>
    <x v="2579"/>
    <x v="1081"/>
    <x v="2580"/>
    <x v="2592"/>
    <n v="53390.6"/>
    <s v="Cabello"/>
    <s v="Cuerpo"/>
    <x v="1"/>
  </r>
  <r>
    <x v="2614"/>
    <x v="8"/>
    <n v="6"/>
    <x v="53"/>
    <x v="2"/>
    <x v="1"/>
    <x v="1"/>
    <x v="1"/>
    <x v="2580"/>
    <x v="2585"/>
    <x v="2580"/>
    <x v="2573"/>
    <x v="2581"/>
    <x v="2593"/>
    <n v="52794.6"/>
    <s v="Skincare"/>
    <s v="Cabello"/>
    <x v="1"/>
  </r>
  <r>
    <x v="2615"/>
    <x v="33"/>
    <n v="6"/>
    <x v="9"/>
    <x v="1"/>
    <x v="1"/>
    <x v="1"/>
    <x v="0"/>
    <x v="2581"/>
    <x v="2586"/>
    <x v="2581"/>
    <x v="2574"/>
    <x v="2582"/>
    <x v="2594"/>
    <n v="67079.600000000006"/>
    <s v="Cuerpo"/>
    <s v="Skincare"/>
    <x v="1"/>
  </r>
  <r>
    <x v="2616"/>
    <x v="16"/>
    <n v="6"/>
    <x v="22"/>
    <x v="0"/>
    <x v="1"/>
    <x v="1"/>
    <x v="0"/>
    <x v="2582"/>
    <x v="2587"/>
    <x v="2582"/>
    <x v="2575"/>
    <x v="2583"/>
    <x v="2595"/>
    <n v="53458"/>
    <s v="Skincare"/>
    <s v="Cuerpo"/>
    <x v="1"/>
  </r>
  <r>
    <x v="2617"/>
    <x v="43"/>
    <n v="6"/>
    <x v="22"/>
    <x v="3"/>
    <x v="0"/>
    <x v="0"/>
    <x v="1"/>
    <x v="2583"/>
    <x v="2588"/>
    <x v="2583"/>
    <x v="2576"/>
    <x v="2584"/>
    <x v="2596"/>
    <n v="52298.8"/>
    <s v="Maquillaje"/>
    <s v="Cuerpo"/>
    <x v="1"/>
  </r>
  <r>
    <x v="2618"/>
    <x v="23"/>
    <n v="6"/>
    <x v="90"/>
    <x v="2"/>
    <x v="0"/>
    <x v="0"/>
    <x v="0"/>
    <x v="2584"/>
    <x v="2589"/>
    <x v="2584"/>
    <x v="2577"/>
    <x v="2585"/>
    <x v="2597"/>
    <n v="57572.4"/>
    <s v="Maquillaje"/>
    <s v="Cabello"/>
    <x v="1"/>
  </r>
  <r>
    <x v="2619"/>
    <x v="37"/>
    <n v="6"/>
    <x v="69"/>
    <x v="1"/>
    <x v="1"/>
    <x v="1"/>
    <x v="0"/>
    <x v="2585"/>
    <x v="2590"/>
    <x v="2585"/>
    <x v="2578"/>
    <x v="2586"/>
    <x v="2598"/>
    <n v="55562"/>
    <s v="Perfumería"/>
    <s v="Skincare"/>
    <x v="1"/>
  </r>
  <r>
    <x v="2620"/>
    <x v="29"/>
    <n v="6"/>
    <x v="21"/>
    <x v="1"/>
    <x v="0"/>
    <x v="0"/>
    <x v="0"/>
    <x v="2586"/>
    <x v="2591"/>
    <x v="2586"/>
    <x v="2579"/>
    <x v="2587"/>
    <x v="2599"/>
    <n v="49371.199999999997"/>
    <s v="Cuerpo"/>
    <s v="Maquillaje"/>
    <x v="0"/>
  </r>
  <r>
    <x v="2621"/>
    <x v="4"/>
    <n v="6"/>
    <x v="1"/>
    <x v="1"/>
    <x v="1"/>
    <x v="1"/>
    <x v="0"/>
    <x v="2587"/>
    <x v="2592"/>
    <x v="2587"/>
    <x v="2580"/>
    <x v="2588"/>
    <x v="2600"/>
    <n v="41295"/>
    <s v="Maquillaje"/>
    <s v="Skincare"/>
    <x v="0"/>
  </r>
  <r>
    <x v="2622"/>
    <x v="15"/>
    <n v="6"/>
    <x v="20"/>
    <x v="1"/>
    <x v="0"/>
    <x v="0"/>
    <x v="0"/>
    <x v="1280"/>
    <x v="2593"/>
    <x v="2588"/>
    <x v="2581"/>
    <x v="2589"/>
    <x v="2601"/>
    <n v="64166.400000000001"/>
    <s v="Cabello"/>
    <s v="Skincare"/>
    <x v="1"/>
  </r>
  <r>
    <x v="2623"/>
    <x v="5"/>
    <n v="6"/>
    <x v="44"/>
    <x v="3"/>
    <x v="1"/>
    <x v="1"/>
    <x v="1"/>
    <x v="2588"/>
    <x v="2594"/>
    <x v="2589"/>
    <x v="2582"/>
    <x v="2590"/>
    <x v="2602"/>
    <n v="59843"/>
    <s v="Cabello"/>
    <s v="Perfumería"/>
    <x v="1"/>
  </r>
  <r>
    <x v="2624"/>
    <x v="46"/>
    <n v="6"/>
    <x v="60"/>
    <x v="1"/>
    <x v="1"/>
    <x v="1"/>
    <x v="1"/>
    <x v="2589"/>
    <x v="2595"/>
    <x v="2590"/>
    <x v="2583"/>
    <x v="2591"/>
    <x v="2603"/>
    <n v="35559.199999999997"/>
    <s v="Maquillaje"/>
    <s v="Perfumería"/>
    <x v="0"/>
  </r>
  <r>
    <x v="2625"/>
    <x v="44"/>
    <n v="6"/>
    <x v="86"/>
    <x v="0"/>
    <x v="1"/>
    <x v="1"/>
    <x v="1"/>
    <x v="2590"/>
    <x v="2596"/>
    <x v="2591"/>
    <x v="2584"/>
    <x v="2592"/>
    <x v="2604"/>
    <n v="59283.199999999997"/>
    <s v="Cabello"/>
    <s v="Skincare"/>
    <x v="1"/>
  </r>
  <r>
    <x v="2626"/>
    <x v="27"/>
    <n v="6"/>
    <x v="44"/>
    <x v="0"/>
    <x v="0"/>
    <x v="0"/>
    <x v="0"/>
    <x v="2591"/>
    <x v="2597"/>
    <x v="2592"/>
    <x v="2585"/>
    <x v="2593"/>
    <x v="2605"/>
    <n v="51497.8"/>
    <s v="Cabello"/>
    <s v="Maquillaje"/>
    <x v="1"/>
  </r>
  <r>
    <x v="2627"/>
    <x v="28"/>
    <n v="6"/>
    <x v="31"/>
    <x v="1"/>
    <x v="0"/>
    <x v="0"/>
    <x v="1"/>
    <x v="2592"/>
    <x v="2598"/>
    <x v="2593"/>
    <x v="2586"/>
    <x v="2594"/>
    <x v="2606"/>
    <n v="43140.6"/>
    <s v="Maquillaje"/>
    <s v="Cuerpo"/>
    <x v="0"/>
  </r>
  <r>
    <x v="2628"/>
    <x v="15"/>
    <n v="6"/>
    <x v="68"/>
    <x v="1"/>
    <x v="1"/>
    <x v="1"/>
    <x v="0"/>
    <x v="2593"/>
    <x v="2599"/>
    <x v="2594"/>
    <x v="465"/>
    <x v="2595"/>
    <x v="2607"/>
    <n v="71617"/>
    <s v="Maquillaje"/>
    <s v="Cabello"/>
    <x v="1"/>
  </r>
  <r>
    <x v="2629"/>
    <x v="24"/>
    <n v="6"/>
    <x v="92"/>
    <x v="2"/>
    <x v="0"/>
    <x v="0"/>
    <x v="0"/>
    <x v="2594"/>
    <x v="2600"/>
    <x v="2595"/>
    <x v="2587"/>
    <x v="2596"/>
    <x v="2608"/>
    <n v="54538"/>
    <s v="Cuerpo"/>
    <s v="Perfumería"/>
    <x v="1"/>
  </r>
  <r>
    <x v="2630"/>
    <x v="3"/>
    <n v="6"/>
    <x v="89"/>
    <x v="0"/>
    <x v="0"/>
    <x v="0"/>
    <x v="1"/>
    <x v="2595"/>
    <x v="2601"/>
    <x v="2596"/>
    <x v="2588"/>
    <x v="2597"/>
    <x v="2609"/>
    <n v="47354"/>
    <s v="Skincare"/>
    <s v="Perfumería"/>
    <x v="0"/>
  </r>
  <r>
    <x v="2631"/>
    <x v="14"/>
    <n v="6"/>
    <x v="52"/>
    <x v="1"/>
    <x v="0"/>
    <x v="0"/>
    <x v="1"/>
    <x v="2596"/>
    <x v="2602"/>
    <x v="2597"/>
    <x v="604"/>
    <x v="2598"/>
    <x v="2610"/>
    <n v="47754.8"/>
    <s v="Skincare"/>
    <s v="Cabello"/>
    <x v="0"/>
  </r>
  <r>
    <x v="2632"/>
    <x v="36"/>
    <n v="6"/>
    <x v="52"/>
    <x v="3"/>
    <x v="0"/>
    <x v="0"/>
    <x v="0"/>
    <x v="2597"/>
    <x v="2603"/>
    <x v="2598"/>
    <x v="2589"/>
    <x v="2599"/>
    <x v="2611"/>
    <n v="42970.400000000001"/>
    <s v="Skincare"/>
    <s v="Cuerpo"/>
    <x v="0"/>
  </r>
  <r>
    <x v="2633"/>
    <x v="35"/>
    <n v="6"/>
    <x v="91"/>
    <x v="1"/>
    <x v="0"/>
    <x v="0"/>
    <x v="1"/>
    <x v="2598"/>
    <x v="2604"/>
    <x v="2599"/>
    <x v="2590"/>
    <x v="2600"/>
    <x v="2612"/>
    <n v="62554.8"/>
    <s v="Skincare"/>
    <s v="Maquillaje"/>
    <x v="1"/>
  </r>
  <r>
    <x v="2634"/>
    <x v="27"/>
    <n v="6"/>
    <x v="66"/>
    <x v="3"/>
    <x v="0"/>
    <x v="0"/>
    <x v="0"/>
    <x v="2599"/>
    <x v="2605"/>
    <x v="2600"/>
    <x v="2591"/>
    <x v="2601"/>
    <x v="2613"/>
    <n v="38150.6"/>
    <s v="Skincare"/>
    <s v="Cuerpo"/>
    <x v="0"/>
  </r>
  <r>
    <x v="2635"/>
    <x v="20"/>
    <n v="6"/>
    <x v="55"/>
    <x v="0"/>
    <x v="1"/>
    <x v="1"/>
    <x v="1"/>
    <x v="2600"/>
    <x v="2606"/>
    <x v="2601"/>
    <x v="2592"/>
    <x v="2602"/>
    <x v="2614"/>
    <n v="57115.6"/>
    <s v="Cuerpo"/>
    <s v="Maquillaje"/>
    <x v="1"/>
  </r>
  <r>
    <x v="2636"/>
    <x v="26"/>
    <n v="6"/>
    <x v="38"/>
    <x v="2"/>
    <x v="0"/>
    <x v="0"/>
    <x v="0"/>
    <x v="2601"/>
    <x v="2607"/>
    <x v="2602"/>
    <x v="2593"/>
    <x v="2603"/>
    <x v="2615"/>
    <n v="46127.4"/>
    <s v="Cabello"/>
    <s v="Cuerpo"/>
    <x v="0"/>
  </r>
  <r>
    <x v="2637"/>
    <x v="46"/>
    <n v="6"/>
    <x v="87"/>
    <x v="0"/>
    <x v="0"/>
    <x v="0"/>
    <x v="0"/>
    <x v="2602"/>
    <x v="2608"/>
    <x v="2603"/>
    <x v="2594"/>
    <x v="2604"/>
    <x v="2616"/>
    <n v="56289.2"/>
    <s v="Cuerpo"/>
    <s v="Skincare"/>
    <x v="1"/>
  </r>
  <r>
    <x v="2638"/>
    <x v="13"/>
    <n v="6"/>
    <x v="24"/>
    <x v="1"/>
    <x v="1"/>
    <x v="1"/>
    <x v="1"/>
    <x v="2603"/>
    <x v="2609"/>
    <x v="2604"/>
    <x v="2595"/>
    <x v="2605"/>
    <x v="2617"/>
    <n v="53105.2"/>
    <s v="Cuerpo"/>
    <s v="Perfumería"/>
    <x v="1"/>
  </r>
  <r>
    <x v="2639"/>
    <x v="21"/>
    <n v="6"/>
    <x v="85"/>
    <x v="1"/>
    <x v="1"/>
    <x v="1"/>
    <x v="0"/>
    <x v="2604"/>
    <x v="2610"/>
    <x v="2605"/>
    <x v="2596"/>
    <x v="2606"/>
    <x v="2618"/>
    <n v="67614.8"/>
    <s v="Cabello"/>
    <s v="Perfumería"/>
    <x v="1"/>
  </r>
  <r>
    <x v="2640"/>
    <x v="8"/>
    <n v="6"/>
    <x v="87"/>
    <x v="0"/>
    <x v="0"/>
    <x v="0"/>
    <x v="0"/>
    <x v="2605"/>
    <x v="2611"/>
    <x v="2606"/>
    <x v="2597"/>
    <x v="2607"/>
    <x v="2619"/>
    <n v="39296"/>
    <s v="Maquillaje"/>
    <s v="Cabello"/>
    <x v="0"/>
  </r>
  <r>
    <x v="2641"/>
    <x v="12"/>
    <n v="6"/>
    <x v="41"/>
    <x v="0"/>
    <x v="0"/>
    <x v="0"/>
    <x v="0"/>
    <x v="2606"/>
    <x v="2612"/>
    <x v="2607"/>
    <x v="2598"/>
    <x v="2608"/>
    <x v="2620"/>
    <n v="61461.599999999999"/>
    <s v="Cuerpo"/>
    <s v="Perfumería"/>
    <x v="1"/>
  </r>
  <r>
    <x v="2642"/>
    <x v="46"/>
    <n v="6"/>
    <x v="51"/>
    <x v="0"/>
    <x v="1"/>
    <x v="1"/>
    <x v="1"/>
    <x v="2607"/>
    <x v="2613"/>
    <x v="2608"/>
    <x v="2599"/>
    <x v="2609"/>
    <x v="2621"/>
    <n v="48590.2"/>
    <s v="Perfumería"/>
    <s v="Cuerpo"/>
    <x v="0"/>
  </r>
  <r>
    <x v="2643"/>
    <x v="17"/>
    <n v="6"/>
    <x v="69"/>
    <x v="1"/>
    <x v="0"/>
    <x v="0"/>
    <x v="1"/>
    <x v="2608"/>
    <x v="2614"/>
    <x v="2609"/>
    <x v="2600"/>
    <x v="2610"/>
    <x v="2622"/>
    <n v="56808.4"/>
    <s v="Maquillaje"/>
    <s v="Skincare"/>
    <x v="1"/>
  </r>
  <r>
    <x v="2644"/>
    <x v="34"/>
    <n v="6"/>
    <x v="50"/>
    <x v="2"/>
    <x v="0"/>
    <x v="0"/>
    <x v="1"/>
    <x v="2609"/>
    <x v="2615"/>
    <x v="2610"/>
    <x v="2601"/>
    <x v="2611"/>
    <x v="2623"/>
    <n v="49898.400000000001"/>
    <s v="Perfumería"/>
    <s v="Skincare"/>
    <x v="0"/>
  </r>
  <r>
    <x v="2645"/>
    <x v="30"/>
    <n v="6"/>
    <x v="1"/>
    <x v="2"/>
    <x v="0"/>
    <x v="0"/>
    <x v="1"/>
    <x v="2610"/>
    <x v="2616"/>
    <x v="2611"/>
    <x v="2602"/>
    <x v="2612"/>
    <x v="2624"/>
    <n v="54859"/>
    <s v="Cabello"/>
    <s v="Perfumería"/>
    <x v="1"/>
  </r>
  <r>
    <x v="2646"/>
    <x v="12"/>
    <n v="6"/>
    <x v="85"/>
    <x v="1"/>
    <x v="1"/>
    <x v="1"/>
    <x v="0"/>
    <x v="2611"/>
    <x v="2617"/>
    <x v="2612"/>
    <x v="2603"/>
    <x v="2613"/>
    <x v="2625"/>
    <n v="37108.6"/>
    <s v="Maquillaje"/>
    <s v="Cabello"/>
    <x v="0"/>
  </r>
  <r>
    <x v="2647"/>
    <x v="49"/>
    <n v="6"/>
    <x v="78"/>
    <x v="1"/>
    <x v="1"/>
    <x v="1"/>
    <x v="1"/>
    <x v="2612"/>
    <x v="2618"/>
    <x v="2613"/>
    <x v="2604"/>
    <x v="2614"/>
    <x v="2626"/>
    <n v="39718.800000000003"/>
    <s v="Cuerpo"/>
    <s v="Perfumería"/>
    <x v="0"/>
  </r>
  <r>
    <x v="2648"/>
    <x v="40"/>
    <n v="6"/>
    <x v="16"/>
    <x v="2"/>
    <x v="0"/>
    <x v="0"/>
    <x v="1"/>
    <x v="2613"/>
    <x v="2619"/>
    <x v="2614"/>
    <x v="2605"/>
    <x v="2615"/>
    <x v="2627"/>
    <n v="53212.800000000003"/>
    <s v="Perfumería"/>
    <s v="Skincare"/>
    <x v="1"/>
  </r>
  <r>
    <x v="2649"/>
    <x v="18"/>
    <n v="6"/>
    <x v="28"/>
    <x v="3"/>
    <x v="1"/>
    <x v="1"/>
    <x v="0"/>
    <x v="2614"/>
    <x v="2620"/>
    <x v="2615"/>
    <x v="2606"/>
    <x v="2616"/>
    <x v="2628"/>
    <n v="31502.400000000001"/>
    <s v="Perfumería"/>
    <s v="Cuerpo"/>
    <x v="0"/>
  </r>
  <r>
    <x v="2650"/>
    <x v="23"/>
    <n v="6"/>
    <x v="89"/>
    <x v="0"/>
    <x v="0"/>
    <x v="0"/>
    <x v="0"/>
    <x v="2615"/>
    <x v="2621"/>
    <x v="2616"/>
    <x v="2607"/>
    <x v="2617"/>
    <x v="2629"/>
    <n v="60253.599999999999"/>
    <s v="Skincare"/>
    <s v="Perfumería"/>
    <x v="1"/>
  </r>
  <r>
    <x v="2651"/>
    <x v="38"/>
    <n v="6"/>
    <x v="34"/>
    <x v="1"/>
    <x v="1"/>
    <x v="1"/>
    <x v="0"/>
    <x v="2616"/>
    <x v="2622"/>
    <x v="2617"/>
    <x v="2608"/>
    <x v="2618"/>
    <x v="2630"/>
    <n v="47972.2"/>
    <s v="Cuerpo"/>
    <s v="Perfumería"/>
    <x v="0"/>
  </r>
  <r>
    <x v="2652"/>
    <x v="35"/>
    <n v="6"/>
    <x v="94"/>
    <x v="2"/>
    <x v="1"/>
    <x v="1"/>
    <x v="1"/>
    <x v="2617"/>
    <x v="2623"/>
    <x v="2618"/>
    <x v="2609"/>
    <x v="2619"/>
    <x v="2631"/>
    <n v="35270"/>
    <s v="Perfumería"/>
    <s v="Cabello"/>
    <x v="0"/>
  </r>
  <r>
    <x v="2653"/>
    <x v="35"/>
    <n v="6"/>
    <x v="16"/>
    <x v="2"/>
    <x v="1"/>
    <x v="1"/>
    <x v="0"/>
    <x v="2618"/>
    <x v="2624"/>
    <x v="2619"/>
    <x v="2610"/>
    <x v="2620"/>
    <x v="2632"/>
    <n v="50377.2"/>
    <s v="Maquillaje"/>
    <s v="Skincare"/>
    <x v="1"/>
  </r>
  <r>
    <x v="2654"/>
    <x v="18"/>
    <n v="6"/>
    <x v="36"/>
    <x v="0"/>
    <x v="1"/>
    <x v="1"/>
    <x v="1"/>
    <x v="2619"/>
    <x v="2625"/>
    <x v="88"/>
    <x v="2611"/>
    <x v="2621"/>
    <x v="2633"/>
    <n v="43469.4"/>
    <s v="Cabello"/>
    <s v="Perfumería"/>
    <x v="0"/>
  </r>
  <r>
    <x v="2655"/>
    <x v="31"/>
    <n v="6"/>
    <x v="73"/>
    <x v="1"/>
    <x v="0"/>
    <x v="0"/>
    <x v="0"/>
    <x v="2620"/>
    <x v="2626"/>
    <x v="2620"/>
    <x v="2612"/>
    <x v="2622"/>
    <x v="2634"/>
    <n v="49240"/>
    <s v="Cuerpo"/>
    <s v="Maquillaje"/>
    <x v="0"/>
  </r>
  <r>
    <x v="2656"/>
    <x v="22"/>
    <n v="6"/>
    <x v="88"/>
    <x v="0"/>
    <x v="1"/>
    <x v="1"/>
    <x v="0"/>
    <x v="2621"/>
    <x v="2627"/>
    <x v="2621"/>
    <x v="2613"/>
    <x v="2623"/>
    <x v="2635"/>
    <n v="43477.8"/>
    <s v="Cabello"/>
    <s v="Cuerpo"/>
    <x v="0"/>
  </r>
  <r>
    <x v="2657"/>
    <x v="0"/>
    <n v="6"/>
    <x v="71"/>
    <x v="1"/>
    <x v="0"/>
    <x v="0"/>
    <x v="1"/>
    <x v="2622"/>
    <x v="2628"/>
    <x v="2622"/>
    <x v="2614"/>
    <x v="2624"/>
    <x v="2636"/>
    <n v="43877"/>
    <s v="Cuerpo"/>
    <s v="Skincare"/>
    <x v="0"/>
  </r>
  <r>
    <x v="2658"/>
    <x v="12"/>
    <n v="6"/>
    <x v="69"/>
    <x v="0"/>
    <x v="1"/>
    <x v="1"/>
    <x v="0"/>
    <x v="2623"/>
    <x v="2629"/>
    <x v="2623"/>
    <x v="2615"/>
    <x v="2625"/>
    <x v="2637"/>
    <n v="46705.599999999999"/>
    <s v="Cabello"/>
    <s v="Cuerpo"/>
    <x v="0"/>
  </r>
  <r>
    <x v="2659"/>
    <x v="22"/>
    <n v="6"/>
    <x v="31"/>
    <x v="1"/>
    <x v="0"/>
    <x v="0"/>
    <x v="1"/>
    <x v="2624"/>
    <x v="2630"/>
    <x v="2624"/>
    <x v="2616"/>
    <x v="2626"/>
    <x v="2638"/>
    <n v="68748.399999999994"/>
    <s v="Maquillaje"/>
    <s v="Perfumería"/>
    <x v="1"/>
  </r>
  <r>
    <x v="2660"/>
    <x v="2"/>
    <n v="6"/>
    <x v="85"/>
    <x v="2"/>
    <x v="1"/>
    <x v="1"/>
    <x v="0"/>
    <x v="2625"/>
    <x v="2631"/>
    <x v="2625"/>
    <x v="2617"/>
    <x v="1958"/>
    <x v="2639"/>
    <n v="31985"/>
    <s v="Skincare"/>
    <s v="Maquillaje"/>
    <x v="0"/>
  </r>
  <r>
    <x v="2661"/>
    <x v="42"/>
    <n v="6"/>
    <x v="25"/>
    <x v="2"/>
    <x v="1"/>
    <x v="1"/>
    <x v="0"/>
    <x v="2626"/>
    <x v="2632"/>
    <x v="2626"/>
    <x v="2618"/>
    <x v="2627"/>
    <x v="2640"/>
    <n v="59656.800000000003"/>
    <s v="Perfumería"/>
    <s v="Cuerpo"/>
    <x v="1"/>
  </r>
  <r>
    <x v="2662"/>
    <x v="0"/>
    <n v="6"/>
    <x v="11"/>
    <x v="3"/>
    <x v="0"/>
    <x v="0"/>
    <x v="0"/>
    <x v="2627"/>
    <x v="2633"/>
    <x v="2627"/>
    <x v="2619"/>
    <x v="2628"/>
    <x v="2641"/>
    <n v="50393"/>
    <s v="Perfumería"/>
    <s v="Cabello"/>
    <x v="1"/>
  </r>
  <r>
    <x v="2663"/>
    <x v="33"/>
    <n v="6"/>
    <x v="11"/>
    <x v="2"/>
    <x v="1"/>
    <x v="1"/>
    <x v="1"/>
    <x v="2628"/>
    <x v="2634"/>
    <x v="2628"/>
    <x v="2620"/>
    <x v="2629"/>
    <x v="2642"/>
    <n v="34400.199999999997"/>
    <s v="Skincare"/>
    <s v="Cabello"/>
    <x v="0"/>
  </r>
  <r>
    <x v="2664"/>
    <x v="11"/>
    <n v="6"/>
    <x v="95"/>
    <x v="0"/>
    <x v="1"/>
    <x v="1"/>
    <x v="0"/>
    <x v="2629"/>
    <x v="2635"/>
    <x v="2629"/>
    <x v="2621"/>
    <x v="2630"/>
    <x v="2643"/>
    <n v="25200.6"/>
    <s v="Perfumería"/>
    <s v="Maquillaje"/>
    <x v="0"/>
  </r>
  <r>
    <x v="2665"/>
    <x v="1"/>
    <n v="6"/>
    <x v="55"/>
    <x v="1"/>
    <x v="1"/>
    <x v="1"/>
    <x v="0"/>
    <x v="2630"/>
    <x v="2636"/>
    <x v="2630"/>
    <x v="2622"/>
    <x v="2631"/>
    <x v="2644"/>
    <n v="56591.6"/>
    <s v="Perfumería"/>
    <s v="Skincare"/>
    <x v="1"/>
  </r>
  <r>
    <x v="2666"/>
    <x v="39"/>
    <n v="6"/>
    <x v="15"/>
    <x v="1"/>
    <x v="0"/>
    <x v="0"/>
    <x v="0"/>
    <x v="2631"/>
    <x v="2637"/>
    <x v="2631"/>
    <x v="2623"/>
    <x v="2632"/>
    <x v="2645"/>
    <n v="46655.8"/>
    <s v="Cuerpo"/>
    <s v="Maquillaje"/>
    <x v="0"/>
  </r>
  <r>
    <x v="2667"/>
    <x v="1"/>
    <n v="6"/>
    <x v="4"/>
    <x v="2"/>
    <x v="1"/>
    <x v="1"/>
    <x v="1"/>
    <x v="2632"/>
    <x v="2638"/>
    <x v="2632"/>
    <x v="2624"/>
    <x v="2633"/>
    <x v="2646"/>
    <n v="55784.4"/>
    <s v="Cabello"/>
    <s v="Cuerpo"/>
    <x v="1"/>
  </r>
  <r>
    <x v="2668"/>
    <x v="2"/>
    <n v="6"/>
    <x v="17"/>
    <x v="0"/>
    <x v="1"/>
    <x v="1"/>
    <x v="1"/>
    <x v="1888"/>
    <x v="2639"/>
    <x v="2633"/>
    <x v="2625"/>
    <x v="2634"/>
    <x v="2647"/>
    <n v="47159.4"/>
    <s v="Cuerpo"/>
    <s v="Skincare"/>
    <x v="0"/>
  </r>
  <r>
    <x v="2669"/>
    <x v="49"/>
    <n v="6"/>
    <x v="60"/>
    <x v="1"/>
    <x v="0"/>
    <x v="0"/>
    <x v="1"/>
    <x v="2633"/>
    <x v="2640"/>
    <x v="2634"/>
    <x v="2626"/>
    <x v="2635"/>
    <x v="2648"/>
    <n v="67197.600000000006"/>
    <s v="Skincare"/>
    <s v="Cabello"/>
    <x v="1"/>
  </r>
  <r>
    <x v="2670"/>
    <x v="26"/>
    <n v="6"/>
    <x v="81"/>
    <x v="3"/>
    <x v="0"/>
    <x v="0"/>
    <x v="0"/>
    <x v="2634"/>
    <x v="2641"/>
    <x v="2635"/>
    <x v="2627"/>
    <x v="2636"/>
    <x v="2649"/>
    <n v="82915"/>
    <s v="Maquillaje"/>
    <s v="Perfumería"/>
    <x v="1"/>
  </r>
  <r>
    <x v="2671"/>
    <x v="47"/>
    <n v="6"/>
    <x v="42"/>
    <x v="0"/>
    <x v="1"/>
    <x v="1"/>
    <x v="0"/>
    <x v="2635"/>
    <x v="2642"/>
    <x v="2636"/>
    <x v="2628"/>
    <x v="2637"/>
    <x v="2650"/>
    <n v="33021.4"/>
    <s v="Perfumería"/>
    <s v="Maquillaje"/>
    <x v="0"/>
  </r>
  <r>
    <x v="2672"/>
    <x v="31"/>
    <n v="6"/>
    <x v="13"/>
    <x v="1"/>
    <x v="0"/>
    <x v="0"/>
    <x v="0"/>
    <x v="2636"/>
    <x v="2643"/>
    <x v="2637"/>
    <x v="2629"/>
    <x v="2638"/>
    <x v="2651"/>
    <n v="37544.6"/>
    <s v="Skincare"/>
    <s v="Maquillaje"/>
    <x v="0"/>
  </r>
  <r>
    <x v="2673"/>
    <x v="32"/>
    <n v="6"/>
    <x v="1"/>
    <x v="0"/>
    <x v="0"/>
    <x v="0"/>
    <x v="1"/>
    <x v="2637"/>
    <x v="2644"/>
    <x v="2638"/>
    <x v="2630"/>
    <x v="2639"/>
    <x v="2652"/>
    <n v="36631.4"/>
    <s v="Cuerpo"/>
    <s v="Cabello"/>
    <x v="0"/>
  </r>
  <r>
    <x v="2674"/>
    <x v="35"/>
    <n v="6"/>
    <x v="25"/>
    <x v="0"/>
    <x v="1"/>
    <x v="1"/>
    <x v="1"/>
    <x v="2638"/>
    <x v="2645"/>
    <x v="2639"/>
    <x v="2631"/>
    <x v="2640"/>
    <x v="2653"/>
    <n v="67840.2"/>
    <s v="Maquillaje"/>
    <s v="Cabello"/>
    <x v="1"/>
  </r>
  <r>
    <x v="2675"/>
    <x v="12"/>
    <n v="6"/>
    <x v="79"/>
    <x v="2"/>
    <x v="1"/>
    <x v="1"/>
    <x v="1"/>
    <x v="2639"/>
    <x v="2646"/>
    <x v="2640"/>
    <x v="2632"/>
    <x v="2641"/>
    <x v="2654"/>
    <n v="27449"/>
    <s v="Cuerpo"/>
    <s v="Cabello"/>
    <x v="0"/>
  </r>
  <r>
    <x v="2676"/>
    <x v="35"/>
    <n v="6"/>
    <x v="71"/>
    <x v="3"/>
    <x v="1"/>
    <x v="1"/>
    <x v="1"/>
    <x v="2640"/>
    <x v="2647"/>
    <x v="2641"/>
    <x v="2633"/>
    <x v="2642"/>
    <x v="2655"/>
    <n v="38106.800000000003"/>
    <s v="Perfumería"/>
    <s v="Skincare"/>
    <x v="0"/>
  </r>
  <r>
    <x v="2677"/>
    <x v="24"/>
    <n v="6"/>
    <x v="39"/>
    <x v="2"/>
    <x v="1"/>
    <x v="1"/>
    <x v="0"/>
    <x v="2641"/>
    <x v="2648"/>
    <x v="2642"/>
    <x v="2634"/>
    <x v="2643"/>
    <x v="2656"/>
    <n v="66962.399999999994"/>
    <s v="Skincare"/>
    <s v="Perfumería"/>
    <x v="1"/>
  </r>
  <r>
    <x v="2678"/>
    <x v="15"/>
    <n v="6"/>
    <x v="85"/>
    <x v="2"/>
    <x v="1"/>
    <x v="1"/>
    <x v="0"/>
    <x v="2642"/>
    <x v="2649"/>
    <x v="2643"/>
    <x v="2635"/>
    <x v="2644"/>
    <x v="2657"/>
    <n v="34422"/>
    <s v="Maquillaje"/>
    <s v="Skincare"/>
    <x v="0"/>
  </r>
  <r>
    <x v="2679"/>
    <x v="46"/>
    <n v="6"/>
    <x v="80"/>
    <x v="1"/>
    <x v="0"/>
    <x v="0"/>
    <x v="0"/>
    <x v="2643"/>
    <x v="2650"/>
    <x v="330"/>
    <x v="2636"/>
    <x v="2645"/>
    <x v="2658"/>
    <n v="40720.800000000003"/>
    <s v="Cuerpo"/>
    <s v="Skincare"/>
    <x v="0"/>
  </r>
  <r>
    <x v="2680"/>
    <x v="0"/>
    <n v="6"/>
    <x v="12"/>
    <x v="1"/>
    <x v="0"/>
    <x v="0"/>
    <x v="0"/>
    <x v="2644"/>
    <x v="2651"/>
    <x v="2644"/>
    <x v="2637"/>
    <x v="2646"/>
    <x v="2659"/>
    <n v="68597.399999999994"/>
    <s v="Skincare"/>
    <s v="Cuerpo"/>
    <x v="1"/>
  </r>
  <r>
    <x v="2681"/>
    <x v="6"/>
    <n v="6"/>
    <x v="36"/>
    <x v="1"/>
    <x v="1"/>
    <x v="1"/>
    <x v="0"/>
    <x v="2645"/>
    <x v="2652"/>
    <x v="2645"/>
    <x v="2638"/>
    <x v="2647"/>
    <x v="2660"/>
    <n v="51180.2"/>
    <s v="Skincare"/>
    <s v="Cuerpo"/>
    <x v="1"/>
  </r>
  <r>
    <x v="2682"/>
    <x v="26"/>
    <n v="6"/>
    <x v="86"/>
    <x v="1"/>
    <x v="1"/>
    <x v="1"/>
    <x v="1"/>
    <x v="2646"/>
    <x v="2653"/>
    <x v="2646"/>
    <x v="2639"/>
    <x v="2648"/>
    <x v="2661"/>
    <n v="32400"/>
    <s v="Perfumería"/>
    <s v="Maquillaje"/>
    <x v="0"/>
  </r>
  <r>
    <x v="2683"/>
    <x v="30"/>
    <n v="6"/>
    <x v="46"/>
    <x v="1"/>
    <x v="0"/>
    <x v="0"/>
    <x v="0"/>
    <x v="2647"/>
    <x v="2087"/>
    <x v="2647"/>
    <x v="2640"/>
    <x v="2649"/>
    <x v="2662"/>
    <n v="56541.4"/>
    <s v="Skincare"/>
    <s v="Cuerpo"/>
    <x v="1"/>
  </r>
  <r>
    <x v="2684"/>
    <x v="45"/>
    <n v="6"/>
    <x v="34"/>
    <x v="0"/>
    <x v="0"/>
    <x v="0"/>
    <x v="0"/>
    <x v="2648"/>
    <x v="2654"/>
    <x v="2648"/>
    <x v="2641"/>
    <x v="2650"/>
    <x v="2663"/>
    <n v="51400.2"/>
    <s v="Maquillaje"/>
    <s v="Skincare"/>
    <x v="1"/>
  </r>
  <r>
    <x v="2685"/>
    <x v="48"/>
    <n v="6"/>
    <x v="30"/>
    <x v="2"/>
    <x v="0"/>
    <x v="0"/>
    <x v="0"/>
    <x v="2649"/>
    <x v="2655"/>
    <x v="2649"/>
    <x v="2642"/>
    <x v="2651"/>
    <x v="2664"/>
    <n v="47447.8"/>
    <s v="Maquillaje"/>
    <s v="Cabello"/>
    <x v="0"/>
  </r>
  <r>
    <x v="2686"/>
    <x v="12"/>
    <n v="6"/>
    <x v="35"/>
    <x v="1"/>
    <x v="1"/>
    <x v="1"/>
    <x v="0"/>
    <x v="2650"/>
    <x v="2656"/>
    <x v="2650"/>
    <x v="2643"/>
    <x v="2652"/>
    <x v="2665"/>
    <n v="43935.6"/>
    <s v="Maquillaje"/>
    <s v="Cuerpo"/>
    <x v="0"/>
  </r>
  <r>
    <x v="2687"/>
    <x v="30"/>
    <n v="6"/>
    <x v="74"/>
    <x v="0"/>
    <x v="1"/>
    <x v="1"/>
    <x v="0"/>
    <x v="2651"/>
    <x v="2657"/>
    <x v="2651"/>
    <x v="2644"/>
    <x v="2653"/>
    <x v="2666"/>
    <n v="26891.200000000001"/>
    <s v="Cabello"/>
    <s v="Maquillaje"/>
    <x v="0"/>
  </r>
  <r>
    <x v="2688"/>
    <x v="42"/>
    <n v="6"/>
    <x v="31"/>
    <x v="0"/>
    <x v="1"/>
    <x v="1"/>
    <x v="0"/>
    <x v="2652"/>
    <x v="2658"/>
    <x v="2652"/>
    <x v="2645"/>
    <x v="2654"/>
    <x v="2667"/>
    <n v="62043.8"/>
    <s v="Perfumería"/>
    <s v="Maquillaje"/>
    <x v="1"/>
  </r>
  <r>
    <x v="2689"/>
    <x v="25"/>
    <n v="6"/>
    <x v="40"/>
    <x v="2"/>
    <x v="1"/>
    <x v="1"/>
    <x v="0"/>
    <x v="2653"/>
    <x v="2659"/>
    <x v="2653"/>
    <x v="2646"/>
    <x v="2655"/>
    <x v="2668"/>
    <n v="22720"/>
    <s v="Cuerpo"/>
    <s v="Cabello"/>
    <x v="0"/>
  </r>
  <r>
    <x v="2690"/>
    <x v="23"/>
    <n v="6"/>
    <x v="34"/>
    <x v="2"/>
    <x v="0"/>
    <x v="0"/>
    <x v="1"/>
    <x v="2654"/>
    <x v="2660"/>
    <x v="2654"/>
    <x v="2647"/>
    <x v="2656"/>
    <x v="2669"/>
    <n v="70649.600000000006"/>
    <s v="Perfumería"/>
    <s v="Cabello"/>
    <x v="1"/>
  </r>
  <r>
    <x v="2691"/>
    <x v="26"/>
    <n v="6"/>
    <x v="21"/>
    <x v="3"/>
    <x v="1"/>
    <x v="1"/>
    <x v="1"/>
    <x v="2655"/>
    <x v="2661"/>
    <x v="2655"/>
    <x v="2648"/>
    <x v="2657"/>
    <x v="2670"/>
    <n v="65844.2"/>
    <s v="Cabello"/>
    <s v="Cuerpo"/>
    <x v="1"/>
  </r>
  <r>
    <x v="2692"/>
    <x v="13"/>
    <n v="6"/>
    <x v="53"/>
    <x v="1"/>
    <x v="0"/>
    <x v="0"/>
    <x v="0"/>
    <x v="2656"/>
    <x v="2662"/>
    <x v="2656"/>
    <x v="2649"/>
    <x v="2658"/>
    <x v="2671"/>
    <n v="42179.8"/>
    <s v="Maquillaje"/>
    <s v="Skincare"/>
    <x v="0"/>
  </r>
  <r>
    <x v="2693"/>
    <x v="50"/>
    <n v="6"/>
    <x v="14"/>
    <x v="0"/>
    <x v="0"/>
    <x v="0"/>
    <x v="0"/>
    <x v="2657"/>
    <x v="2663"/>
    <x v="2657"/>
    <x v="1797"/>
    <x v="2659"/>
    <x v="2672"/>
    <n v="31874.2"/>
    <s v="Maquillaje"/>
    <s v="Cuerpo"/>
    <x v="0"/>
  </r>
  <r>
    <x v="2694"/>
    <x v="41"/>
    <n v="6"/>
    <x v="73"/>
    <x v="0"/>
    <x v="0"/>
    <x v="0"/>
    <x v="0"/>
    <x v="2658"/>
    <x v="2664"/>
    <x v="2658"/>
    <x v="2650"/>
    <x v="1267"/>
    <x v="2673"/>
    <n v="59431"/>
    <s v="Cabello"/>
    <s v="Skincare"/>
    <x v="1"/>
  </r>
  <r>
    <x v="2695"/>
    <x v="25"/>
    <n v="6"/>
    <x v="38"/>
    <x v="2"/>
    <x v="0"/>
    <x v="0"/>
    <x v="0"/>
    <x v="2659"/>
    <x v="2446"/>
    <x v="2659"/>
    <x v="2651"/>
    <x v="2660"/>
    <x v="2674"/>
    <n v="53460.4"/>
    <s v="Perfumería"/>
    <s v="Maquillaje"/>
    <x v="1"/>
  </r>
  <r>
    <x v="2696"/>
    <x v="19"/>
    <n v="6"/>
    <x v="88"/>
    <x v="2"/>
    <x v="1"/>
    <x v="1"/>
    <x v="0"/>
    <x v="2660"/>
    <x v="2665"/>
    <x v="2660"/>
    <x v="2652"/>
    <x v="2661"/>
    <x v="2675"/>
    <n v="59073"/>
    <s v="Perfumería"/>
    <s v="Cabello"/>
    <x v="1"/>
  </r>
  <r>
    <x v="2697"/>
    <x v="49"/>
    <n v="6"/>
    <x v="30"/>
    <x v="2"/>
    <x v="0"/>
    <x v="0"/>
    <x v="1"/>
    <x v="2661"/>
    <x v="2666"/>
    <x v="2661"/>
    <x v="2653"/>
    <x v="2662"/>
    <x v="2676"/>
    <n v="32354.400000000001"/>
    <s v="Maquillaje"/>
    <s v="Cabello"/>
    <x v="0"/>
  </r>
  <r>
    <x v="2698"/>
    <x v="46"/>
    <n v="6"/>
    <x v="24"/>
    <x v="2"/>
    <x v="1"/>
    <x v="1"/>
    <x v="0"/>
    <x v="2662"/>
    <x v="2667"/>
    <x v="2662"/>
    <x v="2654"/>
    <x v="2663"/>
    <x v="2677"/>
    <n v="54908.6"/>
    <s v="Skincare"/>
    <s v="Perfumería"/>
    <x v="1"/>
  </r>
  <r>
    <x v="2699"/>
    <x v="48"/>
    <n v="6"/>
    <x v="43"/>
    <x v="1"/>
    <x v="0"/>
    <x v="0"/>
    <x v="0"/>
    <x v="2663"/>
    <x v="2668"/>
    <x v="2663"/>
    <x v="2655"/>
    <x v="2664"/>
    <x v="2678"/>
    <n v="29594.6"/>
    <s v="Skincare"/>
    <s v="Perfumería"/>
    <x v="0"/>
  </r>
  <r>
    <x v="2700"/>
    <x v="5"/>
    <n v="6"/>
    <x v="55"/>
    <x v="0"/>
    <x v="1"/>
    <x v="1"/>
    <x v="0"/>
    <x v="2664"/>
    <x v="2669"/>
    <x v="2664"/>
    <x v="2656"/>
    <x v="2665"/>
    <x v="2679"/>
    <n v="58583"/>
    <s v="Cabello"/>
    <s v="Maquillaje"/>
    <x v="1"/>
  </r>
  <r>
    <x v="2701"/>
    <x v="15"/>
    <n v="6"/>
    <x v="55"/>
    <x v="2"/>
    <x v="1"/>
    <x v="1"/>
    <x v="1"/>
    <x v="2665"/>
    <x v="2670"/>
    <x v="2665"/>
    <x v="2657"/>
    <x v="2666"/>
    <x v="2680"/>
    <n v="59103"/>
    <s v="Cabello"/>
    <s v="Skincare"/>
    <x v="1"/>
  </r>
  <r>
    <x v="2702"/>
    <x v="11"/>
    <n v="6"/>
    <x v="88"/>
    <x v="3"/>
    <x v="0"/>
    <x v="0"/>
    <x v="0"/>
    <x v="2666"/>
    <x v="2671"/>
    <x v="2666"/>
    <x v="2658"/>
    <x v="2667"/>
    <x v="1229"/>
    <n v="66460.2"/>
    <s v="Skincare"/>
    <s v="Maquillaje"/>
    <x v="1"/>
  </r>
  <r>
    <x v="2703"/>
    <x v="8"/>
    <n v="6"/>
    <x v="4"/>
    <x v="0"/>
    <x v="1"/>
    <x v="1"/>
    <x v="1"/>
    <x v="2667"/>
    <x v="2672"/>
    <x v="2667"/>
    <x v="2659"/>
    <x v="2668"/>
    <x v="2681"/>
    <n v="39827.4"/>
    <s v="Cuerpo"/>
    <s v="Cabello"/>
    <x v="0"/>
  </r>
  <r>
    <x v="2704"/>
    <x v="7"/>
    <n v="6"/>
    <x v="51"/>
    <x v="1"/>
    <x v="0"/>
    <x v="0"/>
    <x v="0"/>
    <x v="2668"/>
    <x v="2673"/>
    <x v="2668"/>
    <x v="2660"/>
    <x v="2669"/>
    <x v="2682"/>
    <n v="38682.199999999997"/>
    <s v="Perfumería"/>
    <s v="Skincare"/>
    <x v="0"/>
  </r>
  <r>
    <x v="2705"/>
    <x v="17"/>
    <n v="6"/>
    <x v="43"/>
    <x v="1"/>
    <x v="0"/>
    <x v="0"/>
    <x v="0"/>
    <x v="2669"/>
    <x v="2674"/>
    <x v="2605"/>
    <x v="2661"/>
    <x v="2670"/>
    <x v="2683"/>
    <n v="56087.6"/>
    <s v="Cabello"/>
    <s v="Skincare"/>
    <x v="1"/>
  </r>
  <r>
    <x v="2706"/>
    <x v="15"/>
    <n v="6"/>
    <x v="73"/>
    <x v="0"/>
    <x v="0"/>
    <x v="0"/>
    <x v="0"/>
    <x v="2670"/>
    <x v="2675"/>
    <x v="2669"/>
    <x v="2662"/>
    <x v="2671"/>
    <x v="2684"/>
    <n v="60951.6"/>
    <s v="Cabello"/>
    <s v="Skincare"/>
    <x v="1"/>
  </r>
  <r>
    <x v="2707"/>
    <x v="4"/>
    <n v="6"/>
    <x v="21"/>
    <x v="1"/>
    <x v="0"/>
    <x v="0"/>
    <x v="1"/>
    <x v="2671"/>
    <x v="2676"/>
    <x v="2670"/>
    <x v="2663"/>
    <x v="2672"/>
    <x v="2685"/>
    <n v="25508.6"/>
    <s v="Cabello"/>
    <s v="Skincare"/>
    <x v="0"/>
  </r>
  <r>
    <x v="2708"/>
    <x v="1"/>
    <n v="6"/>
    <x v="60"/>
    <x v="0"/>
    <x v="0"/>
    <x v="0"/>
    <x v="0"/>
    <x v="2672"/>
    <x v="2677"/>
    <x v="2671"/>
    <x v="2664"/>
    <x v="2673"/>
    <x v="2686"/>
    <n v="66615"/>
    <s v="Perfumería"/>
    <s v="Skincare"/>
    <x v="1"/>
  </r>
  <r>
    <x v="2709"/>
    <x v="15"/>
    <n v="6"/>
    <x v="29"/>
    <x v="2"/>
    <x v="1"/>
    <x v="1"/>
    <x v="0"/>
    <x v="2673"/>
    <x v="1442"/>
    <x v="2672"/>
    <x v="2665"/>
    <x v="2674"/>
    <x v="2687"/>
    <n v="44210.6"/>
    <s v="Skincare"/>
    <s v="Cabello"/>
    <x v="0"/>
  </r>
  <r>
    <x v="2710"/>
    <x v="48"/>
    <n v="6"/>
    <x v="51"/>
    <x v="2"/>
    <x v="1"/>
    <x v="1"/>
    <x v="0"/>
    <x v="2674"/>
    <x v="2678"/>
    <x v="2673"/>
    <x v="2666"/>
    <x v="2675"/>
    <x v="2688"/>
    <n v="60318"/>
    <s v="Skincare"/>
    <s v="Maquillaje"/>
    <x v="1"/>
  </r>
  <r>
    <x v="2711"/>
    <x v="4"/>
    <n v="6"/>
    <x v="33"/>
    <x v="2"/>
    <x v="1"/>
    <x v="1"/>
    <x v="1"/>
    <x v="2675"/>
    <x v="2679"/>
    <x v="2674"/>
    <x v="2667"/>
    <x v="2676"/>
    <x v="2689"/>
    <n v="56587.8"/>
    <s v="Cuerpo"/>
    <s v="Skincare"/>
    <x v="1"/>
  </r>
  <r>
    <x v="2712"/>
    <x v="8"/>
    <n v="6"/>
    <x v="60"/>
    <x v="2"/>
    <x v="1"/>
    <x v="1"/>
    <x v="1"/>
    <x v="2676"/>
    <x v="2680"/>
    <x v="2675"/>
    <x v="2668"/>
    <x v="2677"/>
    <x v="2690"/>
    <n v="55639.199999999997"/>
    <s v="Perfumería"/>
    <s v="Skincare"/>
    <x v="1"/>
  </r>
  <r>
    <x v="2713"/>
    <x v="29"/>
    <n v="6"/>
    <x v="23"/>
    <x v="0"/>
    <x v="1"/>
    <x v="1"/>
    <x v="1"/>
    <x v="2677"/>
    <x v="2681"/>
    <x v="2676"/>
    <x v="2669"/>
    <x v="2678"/>
    <x v="2691"/>
    <n v="62816.2"/>
    <s v="Cabello"/>
    <s v="Skincare"/>
    <x v="1"/>
  </r>
  <r>
    <x v="2714"/>
    <x v="34"/>
    <n v="6"/>
    <x v="27"/>
    <x v="0"/>
    <x v="1"/>
    <x v="1"/>
    <x v="0"/>
    <x v="2678"/>
    <x v="2682"/>
    <x v="2677"/>
    <x v="2670"/>
    <x v="2679"/>
    <x v="2692"/>
    <n v="56844.4"/>
    <s v="Cabello"/>
    <s v="Cuerpo"/>
    <x v="1"/>
  </r>
  <r>
    <x v="2715"/>
    <x v="25"/>
    <n v="6"/>
    <x v="74"/>
    <x v="0"/>
    <x v="1"/>
    <x v="1"/>
    <x v="0"/>
    <x v="2679"/>
    <x v="2683"/>
    <x v="2678"/>
    <x v="2671"/>
    <x v="2680"/>
    <x v="2693"/>
    <n v="35543.199999999997"/>
    <s v="Maquillaje"/>
    <s v="Perfumería"/>
    <x v="0"/>
  </r>
  <r>
    <x v="2716"/>
    <x v="22"/>
    <n v="6"/>
    <x v="65"/>
    <x v="2"/>
    <x v="0"/>
    <x v="0"/>
    <x v="1"/>
    <x v="2680"/>
    <x v="2684"/>
    <x v="2679"/>
    <x v="2672"/>
    <x v="2681"/>
    <x v="2694"/>
    <n v="49823.8"/>
    <s v="Perfumería"/>
    <s v="Skincare"/>
    <x v="0"/>
  </r>
  <r>
    <x v="2717"/>
    <x v="2"/>
    <n v="6"/>
    <x v="59"/>
    <x v="3"/>
    <x v="1"/>
    <x v="1"/>
    <x v="1"/>
    <x v="2681"/>
    <x v="2685"/>
    <x v="2680"/>
    <x v="2673"/>
    <x v="2682"/>
    <x v="2695"/>
    <n v="59949.4"/>
    <s v="Maquillaje"/>
    <s v="Perfumería"/>
    <x v="1"/>
  </r>
  <r>
    <x v="2718"/>
    <x v="35"/>
    <n v="6"/>
    <x v="53"/>
    <x v="2"/>
    <x v="1"/>
    <x v="1"/>
    <x v="0"/>
    <x v="2682"/>
    <x v="2686"/>
    <x v="2681"/>
    <x v="2674"/>
    <x v="2683"/>
    <x v="2696"/>
    <n v="56424.4"/>
    <s v="Perfumería"/>
    <s v="Maquillaje"/>
    <x v="1"/>
  </r>
  <r>
    <x v="2719"/>
    <x v="5"/>
    <n v="6"/>
    <x v="19"/>
    <x v="1"/>
    <x v="0"/>
    <x v="0"/>
    <x v="1"/>
    <x v="2683"/>
    <x v="2687"/>
    <x v="2682"/>
    <x v="2675"/>
    <x v="2684"/>
    <x v="2697"/>
    <n v="22221.599999999999"/>
    <s v="Cabello"/>
    <s v="Cuerpo"/>
    <x v="0"/>
  </r>
  <r>
    <x v="2720"/>
    <x v="12"/>
    <n v="6"/>
    <x v="39"/>
    <x v="3"/>
    <x v="1"/>
    <x v="1"/>
    <x v="1"/>
    <x v="2684"/>
    <x v="2688"/>
    <x v="2683"/>
    <x v="2676"/>
    <x v="2685"/>
    <x v="2698"/>
    <n v="79226.399999999994"/>
    <s v="Skincare"/>
    <s v="Cabello"/>
    <x v="1"/>
  </r>
  <r>
    <x v="2721"/>
    <x v="18"/>
    <n v="6"/>
    <x v="89"/>
    <x v="0"/>
    <x v="0"/>
    <x v="0"/>
    <x v="1"/>
    <x v="2685"/>
    <x v="2689"/>
    <x v="2684"/>
    <x v="2677"/>
    <x v="2686"/>
    <x v="2699"/>
    <n v="31015.599999999999"/>
    <s v="Maquillaje"/>
    <s v="Cabello"/>
    <x v="0"/>
  </r>
  <r>
    <x v="2722"/>
    <x v="13"/>
    <n v="6"/>
    <x v="60"/>
    <x v="0"/>
    <x v="0"/>
    <x v="0"/>
    <x v="0"/>
    <x v="2686"/>
    <x v="2690"/>
    <x v="2685"/>
    <x v="2678"/>
    <x v="2687"/>
    <x v="2700"/>
    <n v="43798"/>
    <s v="Perfumería"/>
    <s v="Skincare"/>
    <x v="0"/>
  </r>
  <r>
    <x v="2723"/>
    <x v="17"/>
    <n v="6"/>
    <x v="70"/>
    <x v="1"/>
    <x v="1"/>
    <x v="1"/>
    <x v="1"/>
    <x v="2687"/>
    <x v="2691"/>
    <x v="2686"/>
    <x v="2679"/>
    <x v="2688"/>
    <x v="2701"/>
    <n v="28810"/>
    <s v="Cabello"/>
    <s v="Cuerpo"/>
    <x v="0"/>
  </r>
  <r>
    <x v="2724"/>
    <x v="5"/>
    <n v="6"/>
    <x v="59"/>
    <x v="2"/>
    <x v="1"/>
    <x v="1"/>
    <x v="0"/>
    <x v="2688"/>
    <x v="2692"/>
    <x v="2687"/>
    <x v="2680"/>
    <x v="2689"/>
    <x v="2702"/>
    <n v="42672.4"/>
    <s v="Maquillaje"/>
    <s v="Perfumería"/>
    <x v="0"/>
  </r>
  <r>
    <x v="2725"/>
    <x v="38"/>
    <n v="6"/>
    <x v="19"/>
    <x v="1"/>
    <x v="0"/>
    <x v="0"/>
    <x v="1"/>
    <x v="2689"/>
    <x v="2693"/>
    <x v="2688"/>
    <x v="2681"/>
    <x v="2690"/>
    <x v="2703"/>
    <n v="61691.6"/>
    <s v="Cuerpo"/>
    <s v="Skincare"/>
    <x v="1"/>
  </r>
  <r>
    <x v="2726"/>
    <x v="38"/>
    <n v="6"/>
    <x v="68"/>
    <x v="1"/>
    <x v="1"/>
    <x v="1"/>
    <x v="0"/>
    <x v="2690"/>
    <x v="2694"/>
    <x v="2689"/>
    <x v="2682"/>
    <x v="2691"/>
    <x v="2704"/>
    <n v="49623.8"/>
    <s v="Cabello"/>
    <s v="Cuerpo"/>
    <x v="0"/>
  </r>
  <r>
    <x v="2727"/>
    <x v="42"/>
    <n v="6"/>
    <x v="82"/>
    <x v="3"/>
    <x v="1"/>
    <x v="1"/>
    <x v="0"/>
    <x v="2691"/>
    <x v="2695"/>
    <x v="2690"/>
    <x v="2683"/>
    <x v="2692"/>
    <x v="2705"/>
    <n v="50111.4"/>
    <s v="Cabello"/>
    <s v="Perfumería"/>
    <x v="1"/>
  </r>
  <r>
    <x v="2728"/>
    <x v="4"/>
    <n v="6"/>
    <x v="48"/>
    <x v="2"/>
    <x v="0"/>
    <x v="0"/>
    <x v="0"/>
    <x v="2692"/>
    <x v="2696"/>
    <x v="2691"/>
    <x v="2684"/>
    <x v="2693"/>
    <x v="2706"/>
    <n v="45113"/>
    <s v="Skincare"/>
    <s v="Maquillaje"/>
    <x v="0"/>
  </r>
  <r>
    <x v="2729"/>
    <x v="10"/>
    <n v="6"/>
    <x v="6"/>
    <x v="0"/>
    <x v="1"/>
    <x v="1"/>
    <x v="0"/>
    <x v="2693"/>
    <x v="2697"/>
    <x v="2692"/>
    <x v="2685"/>
    <x v="2694"/>
    <x v="2707"/>
    <n v="46738.8"/>
    <s v="Cuerpo"/>
    <s v="Cabello"/>
    <x v="0"/>
  </r>
  <r>
    <x v="2730"/>
    <x v="40"/>
    <n v="6"/>
    <x v="80"/>
    <x v="1"/>
    <x v="1"/>
    <x v="1"/>
    <x v="0"/>
    <x v="2694"/>
    <x v="2698"/>
    <x v="2693"/>
    <x v="2686"/>
    <x v="2695"/>
    <x v="2708"/>
    <n v="70165.2"/>
    <s v="Skincare"/>
    <s v="Cuerpo"/>
    <x v="1"/>
  </r>
  <r>
    <x v="2731"/>
    <x v="28"/>
    <n v="6"/>
    <x v="37"/>
    <x v="2"/>
    <x v="0"/>
    <x v="0"/>
    <x v="0"/>
    <x v="2695"/>
    <x v="2699"/>
    <x v="2694"/>
    <x v="2687"/>
    <x v="2696"/>
    <x v="2709"/>
    <n v="48618"/>
    <s v="Cabello"/>
    <s v="Cuerpo"/>
    <x v="0"/>
  </r>
  <r>
    <x v="2732"/>
    <x v="44"/>
    <n v="6"/>
    <x v="4"/>
    <x v="1"/>
    <x v="0"/>
    <x v="0"/>
    <x v="1"/>
    <x v="2696"/>
    <x v="2700"/>
    <x v="2695"/>
    <x v="2688"/>
    <x v="2697"/>
    <x v="2710"/>
    <n v="39418.199999999997"/>
    <s v="Skincare"/>
    <s v="Maquillaje"/>
    <x v="0"/>
  </r>
  <r>
    <x v="2733"/>
    <x v="28"/>
    <n v="6"/>
    <x v="73"/>
    <x v="2"/>
    <x v="1"/>
    <x v="1"/>
    <x v="1"/>
    <x v="2697"/>
    <x v="2701"/>
    <x v="2696"/>
    <x v="2689"/>
    <x v="2698"/>
    <x v="2711"/>
    <n v="55241.4"/>
    <s v="Maquillaje"/>
    <s v="Perfumería"/>
    <x v="1"/>
  </r>
  <r>
    <x v="2734"/>
    <x v="29"/>
    <n v="6"/>
    <x v="87"/>
    <x v="1"/>
    <x v="1"/>
    <x v="1"/>
    <x v="0"/>
    <x v="2698"/>
    <x v="2702"/>
    <x v="2697"/>
    <x v="2690"/>
    <x v="2699"/>
    <x v="2712"/>
    <n v="47548.800000000003"/>
    <s v="Perfumería"/>
    <s v="Skincare"/>
    <x v="0"/>
  </r>
  <r>
    <x v="2735"/>
    <x v="8"/>
    <n v="6"/>
    <x v="18"/>
    <x v="1"/>
    <x v="0"/>
    <x v="0"/>
    <x v="0"/>
    <x v="2699"/>
    <x v="2703"/>
    <x v="2698"/>
    <x v="2691"/>
    <x v="2700"/>
    <x v="2713"/>
    <n v="26104.400000000001"/>
    <s v="Skincare"/>
    <s v="Cabello"/>
    <x v="0"/>
  </r>
  <r>
    <x v="2736"/>
    <x v="25"/>
    <n v="6"/>
    <x v="66"/>
    <x v="1"/>
    <x v="0"/>
    <x v="0"/>
    <x v="0"/>
    <x v="2700"/>
    <x v="2704"/>
    <x v="2699"/>
    <x v="2692"/>
    <x v="2701"/>
    <x v="2714"/>
    <n v="34740"/>
    <s v="Cuerpo"/>
    <s v="Perfumería"/>
    <x v="0"/>
  </r>
  <r>
    <x v="2737"/>
    <x v="33"/>
    <n v="6"/>
    <x v="71"/>
    <x v="0"/>
    <x v="0"/>
    <x v="0"/>
    <x v="0"/>
    <x v="2701"/>
    <x v="2705"/>
    <x v="2700"/>
    <x v="2693"/>
    <x v="2702"/>
    <x v="2715"/>
    <n v="62180.4"/>
    <s v="Maquillaje"/>
    <s v="Cuerpo"/>
    <x v="1"/>
  </r>
  <r>
    <x v="2738"/>
    <x v="28"/>
    <n v="6"/>
    <x v="58"/>
    <x v="1"/>
    <x v="1"/>
    <x v="1"/>
    <x v="1"/>
    <x v="2702"/>
    <x v="2706"/>
    <x v="2701"/>
    <x v="2694"/>
    <x v="2703"/>
    <x v="2716"/>
    <n v="58138.6"/>
    <s v="Maquillaje"/>
    <s v="Skincare"/>
    <x v="1"/>
  </r>
  <r>
    <x v="2739"/>
    <x v="46"/>
    <n v="6"/>
    <x v="94"/>
    <x v="0"/>
    <x v="1"/>
    <x v="1"/>
    <x v="1"/>
    <x v="2703"/>
    <x v="2707"/>
    <x v="2702"/>
    <x v="2695"/>
    <x v="2704"/>
    <x v="2717"/>
    <n v="45874.8"/>
    <s v="Perfumería"/>
    <s v="Cuerpo"/>
    <x v="0"/>
  </r>
  <r>
    <x v="2740"/>
    <x v="5"/>
    <n v="6"/>
    <x v="61"/>
    <x v="0"/>
    <x v="0"/>
    <x v="0"/>
    <x v="0"/>
    <x v="2704"/>
    <x v="2708"/>
    <x v="2703"/>
    <x v="2696"/>
    <x v="2705"/>
    <x v="2718"/>
    <n v="62562.400000000001"/>
    <s v="Maquillaje"/>
    <s v="Skincare"/>
    <x v="1"/>
  </r>
  <r>
    <x v="2741"/>
    <x v="26"/>
    <n v="6"/>
    <x v="66"/>
    <x v="1"/>
    <x v="0"/>
    <x v="0"/>
    <x v="1"/>
    <x v="2705"/>
    <x v="2709"/>
    <x v="2704"/>
    <x v="2697"/>
    <x v="2706"/>
    <x v="2719"/>
    <n v="43746.6"/>
    <s v="Skincare"/>
    <s v="Cabello"/>
    <x v="0"/>
  </r>
  <r>
    <x v="2742"/>
    <x v="38"/>
    <n v="6"/>
    <x v="62"/>
    <x v="1"/>
    <x v="1"/>
    <x v="1"/>
    <x v="0"/>
    <x v="2706"/>
    <x v="2710"/>
    <x v="2705"/>
    <x v="837"/>
    <x v="2707"/>
    <x v="2720"/>
    <n v="56323.199999999997"/>
    <s v="Cabello"/>
    <s v="Skincare"/>
    <x v="1"/>
  </r>
  <r>
    <x v="2743"/>
    <x v="6"/>
    <n v="6"/>
    <x v="81"/>
    <x v="2"/>
    <x v="1"/>
    <x v="1"/>
    <x v="1"/>
    <x v="2707"/>
    <x v="2711"/>
    <x v="2706"/>
    <x v="2698"/>
    <x v="2708"/>
    <x v="2721"/>
    <n v="45232"/>
    <s v="Skincare"/>
    <s v="Cabello"/>
    <x v="0"/>
  </r>
  <r>
    <x v="2744"/>
    <x v="50"/>
    <n v="6"/>
    <x v="4"/>
    <x v="0"/>
    <x v="1"/>
    <x v="1"/>
    <x v="1"/>
    <x v="2708"/>
    <x v="2712"/>
    <x v="2707"/>
    <x v="2699"/>
    <x v="2709"/>
    <x v="2722"/>
    <n v="49433.4"/>
    <s v="Cabello"/>
    <s v="Maquillaje"/>
    <x v="0"/>
  </r>
  <r>
    <x v="2745"/>
    <x v="30"/>
    <n v="6"/>
    <x v="50"/>
    <x v="2"/>
    <x v="0"/>
    <x v="0"/>
    <x v="1"/>
    <x v="2709"/>
    <x v="2713"/>
    <x v="2708"/>
    <x v="2700"/>
    <x v="2710"/>
    <x v="2723"/>
    <n v="41800.800000000003"/>
    <s v="Perfumería"/>
    <s v="Skincare"/>
    <x v="0"/>
  </r>
  <r>
    <x v="2746"/>
    <x v="28"/>
    <n v="6"/>
    <x v="92"/>
    <x v="1"/>
    <x v="1"/>
    <x v="1"/>
    <x v="0"/>
    <x v="2710"/>
    <x v="2714"/>
    <x v="2709"/>
    <x v="2701"/>
    <x v="2711"/>
    <x v="2724"/>
    <n v="25289.8"/>
    <s v="Maquillaje"/>
    <s v="Cabello"/>
    <x v="0"/>
  </r>
  <r>
    <x v="2747"/>
    <x v="24"/>
    <n v="6"/>
    <x v="70"/>
    <x v="1"/>
    <x v="0"/>
    <x v="0"/>
    <x v="0"/>
    <x v="2711"/>
    <x v="2715"/>
    <x v="2710"/>
    <x v="2702"/>
    <x v="2712"/>
    <x v="2725"/>
    <n v="50170.400000000001"/>
    <s v="Skincare"/>
    <s v="Maquillaje"/>
    <x v="1"/>
  </r>
  <r>
    <x v="2748"/>
    <x v="6"/>
    <n v="6"/>
    <x v="47"/>
    <x v="1"/>
    <x v="0"/>
    <x v="0"/>
    <x v="1"/>
    <x v="2712"/>
    <x v="2716"/>
    <x v="2711"/>
    <x v="2703"/>
    <x v="2713"/>
    <x v="2726"/>
    <n v="71959.199999999997"/>
    <s v="Skincare"/>
    <s v="Perfumería"/>
    <x v="1"/>
  </r>
  <r>
    <x v="2749"/>
    <x v="17"/>
    <n v="6"/>
    <x v="43"/>
    <x v="1"/>
    <x v="1"/>
    <x v="1"/>
    <x v="0"/>
    <x v="2713"/>
    <x v="2717"/>
    <x v="2712"/>
    <x v="2704"/>
    <x v="2714"/>
    <x v="2727"/>
    <n v="34386.800000000003"/>
    <s v="Perfumería"/>
    <s v="Skincare"/>
    <x v="0"/>
  </r>
  <r>
    <x v="2750"/>
    <x v="13"/>
    <n v="6"/>
    <x v="46"/>
    <x v="0"/>
    <x v="0"/>
    <x v="0"/>
    <x v="1"/>
    <x v="2714"/>
    <x v="2718"/>
    <x v="2713"/>
    <x v="2705"/>
    <x v="2715"/>
    <x v="2728"/>
    <n v="47765.599999999999"/>
    <s v="Cuerpo"/>
    <s v="Skincare"/>
    <x v="0"/>
  </r>
  <r>
    <x v="2751"/>
    <x v="34"/>
    <n v="6"/>
    <x v="24"/>
    <x v="1"/>
    <x v="0"/>
    <x v="0"/>
    <x v="1"/>
    <x v="2715"/>
    <x v="2719"/>
    <x v="2714"/>
    <x v="2706"/>
    <x v="2716"/>
    <x v="2729"/>
    <n v="51749.8"/>
    <s v="Cuerpo"/>
    <s v="Skincare"/>
    <x v="1"/>
  </r>
  <r>
    <x v="2752"/>
    <x v="16"/>
    <n v="6"/>
    <x v="69"/>
    <x v="1"/>
    <x v="0"/>
    <x v="0"/>
    <x v="0"/>
    <x v="2716"/>
    <x v="2720"/>
    <x v="2715"/>
    <x v="2707"/>
    <x v="2717"/>
    <x v="2730"/>
    <n v="41528.400000000001"/>
    <s v="Maquillaje"/>
    <s v="Cuerpo"/>
    <x v="0"/>
  </r>
  <r>
    <x v="2753"/>
    <x v="23"/>
    <n v="6"/>
    <x v="51"/>
    <x v="1"/>
    <x v="1"/>
    <x v="1"/>
    <x v="1"/>
    <x v="2717"/>
    <x v="2721"/>
    <x v="2716"/>
    <x v="2708"/>
    <x v="2718"/>
    <x v="2731"/>
    <n v="64638"/>
    <s v="Maquillaje"/>
    <s v="Skincare"/>
    <x v="1"/>
  </r>
  <r>
    <x v="2754"/>
    <x v="49"/>
    <n v="6"/>
    <x v="6"/>
    <x v="3"/>
    <x v="0"/>
    <x v="0"/>
    <x v="1"/>
    <x v="2718"/>
    <x v="2722"/>
    <x v="2717"/>
    <x v="2709"/>
    <x v="2719"/>
    <x v="2732"/>
    <n v="58869.4"/>
    <s v="Cabello"/>
    <s v="Maquillaje"/>
    <x v="1"/>
  </r>
  <r>
    <x v="2755"/>
    <x v="46"/>
    <n v="6"/>
    <x v="50"/>
    <x v="1"/>
    <x v="0"/>
    <x v="0"/>
    <x v="1"/>
    <x v="2719"/>
    <x v="2723"/>
    <x v="2718"/>
    <x v="2710"/>
    <x v="2720"/>
    <x v="2733"/>
    <n v="56117.8"/>
    <s v="Maquillaje"/>
    <s v="Perfumería"/>
    <x v="1"/>
  </r>
  <r>
    <x v="2756"/>
    <x v="23"/>
    <n v="6"/>
    <x v="38"/>
    <x v="1"/>
    <x v="1"/>
    <x v="1"/>
    <x v="1"/>
    <x v="2720"/>
    <x v="2724"/>
    <x v="2719"/>
    <x v="2711"/>
    <x v="2721"/>
    <x v="2734"/>
    <n v="48248.2"/>
    <s v="Cabello"/>
    <s v="Perfumería"/>
    <x v="0"/>
  </r>
  <r>
    <x v="2757"/>
    <x v="2"/>
    <n v="6"/>
    <x v="54"/>
    <x v="1"/>
    <x v="1"/>
    <x v="1"/>
    <x v="1"/>
    <x v="2721"/>
    <x v="2725"/>
    <x v="2720"/>
    <x v="2712"/>
    <x v="2722"/>
    <x v="2735"/>
    <n v="46111.6"/>
    <s v="Maquillaje"/>
    <s v="Cuerpo"/>
    <x v="0"/>
  </r>
  <r>
    <x v="2758"/>
    <x v="38"/>
    <n v="6"/>
    <x v="93"/>
    <x v="1"/>
    <x v="1"/>
    <x v="1"/>
    <x v="0"/>
    <x v="2722"/>
    <x v="2726"/>
    <x v="1925"/>
    <x v="2713"/>
    <x v="2723"/>
    <x v="2736"/>
    <n v="36717.199999999997"/>
    <s v="Cuerpo"/>
    <s v="Cabello"/>
    <x v="0"/>
  </r>
  <r>
    <x v="2759"/>
    <x v="11"/>
    <n v="6"/>
    <x v="7"/>
    <x v="1"/>
    <x v="0"/>
    <x v="0"/>
    <x v="1"/>
    <x v="2723"/>
    <x v="2727"/>
    <x v="2721"/>
    <x v="2714"/>
    <x v="2724"/>
    <x v="2737"/>
    <n v="61513.4"/>
    <s v="Skincare"/>
    <s v="Cabello"/>
    <x v="1"/>
  </r>
  <r>
    <x v="2760"/>
    <x v="23"/>
    <n v="6"/>
    <x v="48"/>
    <x v="3"/>
    <x v="1"/>
    <x v="1"/>
    <x v="1"/>
    <x v="2724"/>
    <x v="2728"/>
    <x v="2722"/>
    <x v="2715"/>
    <x v="2725"/>
    <x v="2738"/>
    <n v="48076.2"/>
    <s v="Cabello"/>
    <s v="Maquillaje"/>
    <x v="0"/>
  </r>
  <r>
    <x v="2761"/>
    <x v="16"/>
    <n v="6"/>
    <x v="16"/>
    <x v="0"/>
    <x v="1"/>
    <x v="1"/>
    <x v="0"/>
    <x v="2725"/>
    <x v="2729"/>
    <x v="2723"/>
    <x v="2716"/>
    <x v="2726"/>
    <x v="2739"/>
    <n v="51135.4"/>
    <s v="Cabello"/>
    <s v="Perfumería"/>
    <x v="1"/>
  </r>
  <r>
    <x v="2762"/>
    <x v="38"/>
    <n v="6"/>
    <x v="68"/>
    <x v="2"/>
    <x v="1"/>
    <x v="1"/>
    <x v="1"/>
    <x v="2726"/>
    <x v="2730"/>
    <x v="2724"/>
    <x v="2717"/>
    <x v="2727"/>
    <x v="2740"/>
    <n v="50895"/>
    <s v="Maquillaje"/>
    <s v="Skincare"/>
    <x v="1"/>
  </r>
  <r>
    <x v="2763"/>
    <x v="21"/>
    <n v="6"/>
    <x v="60"/>
    <x v="1"/>
    <x v="0"/>
    <x v="0"/>
    <x v="1"/>
    <x v="2727"/>
    <x v="2731"/>
    <x v="2725"/>
    <x v="2718"/>
    <x v="2728"/>
    <x v="2741"/>
    <n v="32123.200000000001"/>
    <s v="Maquillaje"/>
    <s v="Cuerpo"/>
    <x v="0"/>
  </r>
  <r>
    <x v="2764"/>
    <x v="50"/>
    <n v="6"/>
    <x v="74"/>
    <x v="0"/>
    <x v="1"/>
    <x v="1"/>
    <x v="1"/>
    <x v="2728"/>
    <x v="2732"/>
    <x v="2726"/>
    <x v="2719"/>
    <x v="2729"/>
    <x v="2742"/>
    <n v="52987.6"/>
    <s v="Perfumería"/>
    <s v="Maquillaje"/>
    <x v="1"/>
  </r>
  <r>
    <x v="2765"/>
    <x v="11"/>
    <n v="6"/>
    <x v="2"/>
    <x v="1"/>
    <x v="0"/>
    <x v="0"/>
    <x v="0"/>
    <x v="2729"/>
    <x v="2733"/>
    <x v="2727"/>
    <x v="2720"/>
    <x v="2730"/>
    <x v="2743"/>
    <n v="24503.599999999999"/>
    <s v="Cabello"/>
    <s v="Maquillaje"/>
    <x v="0"/>
  </r>
  <r>
    <x v="2766"/>
    <x v="19"/>
    <n v="6"/>
    <x v="30"/>
    <x v="3"/>
    <x v="1"/>
    <x v="1"/>
    <x v="1"/>
    <x v="2730"/>
    <x v="2734"/>
    <x v="2728"/>
    <x v="2721"/>
    <x v="2731"/>
    <x v="2744"/>
    <n v="72632.600000000006"/>
    <s v="Maquillaje"/>
    <s v="Skincare"/>
    <x v="1"/>
  </r>
  <r>
    <x v="2767"/>
    <x v="26"/>
    <n v="6"/>
    <x v="95"/>
    <x v="1"/>
    <x v="0"/>
    <x v="0"/>
    <x v="0"/>
    <x v="2731"/>
    <x v="2735"/>
    <x v="2729"/>
    <x v="2722"/>
    <x v="2732"/>
    <x v="2745"/>
    <n v="39832.6"/>
    <s v="Cuerpo"/>
    <s v="Maquillaje"/>
    <x v="0"/>
  </r>
  <r>
    <x v="2768"/>
    <x v="47"/>
    <n v="6"/>
    <x v="43"/>
    <x v="0"/>
    <x v="0"/>
    <x v="0"/>
    <x v="0"/>
    <x v="2732"/>
    <x v="2736"/>
    <x v="2730"/>
    <x v="2723"/>
    <x v="2733"/>
    <x v="2746"/>
    <n v="57130.2"/>
    <s v="Skincare"/>
    <s v="Cabello"/>
    <x v="1"/>
  </r>
  <r>
    <x v="2769"/>
    <x v="18"/>
    <n v="6"/>
    <x v="67"/>
    <x v="3"/>
    <x v="0"/>
    <x v="0"/>
    <x v="1"/>
    <x v="2733"/>
    <x v="2737"/>
    <x v="2731"/>
    <x v="2724"/>
    <x v="2734"/>
    <x v="2747"/>
    <n v="47281.599999999999"/>
    <s v="Skincare"/>
    <s v="Cuerpo"/>
    <x v="0"/>
  </r>
  <r>
    <x v="2770"/>
    <x v="28"/>
    <n v="6"/>
    <x v="59"/>
    <x v="1"/>
    <x v="0"/>
    <x v="0"/>
    <x v="1"/>
    <x v="2734"/>
    <x v="2738"/>
    <x v="2732"/>
    <x v="2725"/>
    <x v="2735"/>
    <x v="2748"/>
    <n v="27148.799999999999"/>
    <s v="Cuerpo"/>
    <s v="Cabello"/>
    <x v="0"/>
  </r>
  <r>
    <x v="2771"/>
    <x v="37"/>
    <n v="6"/>
    <x v="59"/>
    <x v="1"/>
    <x v="1"/>
    <x v="1"/>
    <x v="0"/>
    <x v="2735"/>
    <x v="2739"/>
    <x v="2733"/>
    <x v="2726"/>
    <x v="2736"/>
    <x v="2749"/>
    <n v="45082.6"/>
    <s v="Cuerpo"/>
    <s v="Perfumería"/>
    <x v="0"/>
  </r>
  <r>
    <x v="2772"/>
    <x v="1"/>
    <n v="6"/>
    <x v="2"/>
    <x v="1"/>
    <x v="1"/>
    <x v="1"/>
    <x v="1"/>
    <x v="2736"/>
    <x v="2740"/>
    <x v="2734"/>
    <x v="2727"/>
    <x v="2737"/>
    <x v="2750"/>
    <n v="28942"/>
    <s v="Perfumería"/>
    <s v="Skincare"/>
    <x v="0"/>
  </r>
  <r>
    <x v="2773"/>
    <x v="19"/>
    <n v="6"/>
    <x v="28"/>
    <x v="1"/>
    <x v="1"/>
    <x v="1"/>
    <x v="0"/>
    <x v="2737"/>
    <x v="2741"/>
    <x v="2735"/>
    <x v="2728"/>
    <x v="2738"/>
    <x v="2751"/>
    <n v="64019.199999999997"/>
    <s v="Maquillaje"/>
    <s v="Cuerpo"/>
    <x v="1"/>
  </r>
  <r>
    <x v="2774"/>
    <x v="13"/>
    <n v="6"/>
    <x v="9"/>
    <x v="1"/>
    <x v="1"/>
    <x v="1"/>
    <x v="0"/>
    <x v="2738"/>
    <x v="2742"/>
    <x v="2736"/>
    <x v="2729"/>
    <x v="2739"/>
    <x v="2752"/>
    <n v="52605"/>
    <s v="Perfumería"/>
    <s v="Cabello"/>
    <x v="1"/>
  </r>
  <r>
    <x v="2775"/>
    <x v="39"/>
    <n v="6"/>
    <x v="80"/>
    <x v="0"/>
    <x v="1"/>
    <x v="1"/>
    <x v="1"/>
    <x v="2739"/>
    <x v="2743"/>
    <x v="2737"/>
    <x v="2730"/>
    <x v="2740"/>
    <x v="2753"/>
    <n v="40796.6"/>
    <s v="Cuerpo"/>
    <s v="Cabello"/>
    <x v="0"/>
  </r>
  <r>
    <x v="2776"/>
    <x v="2"/>
    <n v="6"/>
    <x v="75"/>
    <x v="2"/>
    <x v="0"/>
    <x v="0"/>
    <x v="0"/>
    <x v="2740"/>
    <x v="2744"/>
    <x v="2738"/>
    <x v="2731"/>
    <x v="2741"/>
    <x v="2754"/>
    <n v="76725"/>
    <s v="Perfumería"/>
    <s v="Cabello"/>
    <x v="1"/>
  </r>
  <r>
    <x v="2777"/>
    <x v="6"/>
    <n v="6"/>
    <x v="19"/>
    <x v="2"/>
    <x v="1"/>
    <x v="1"/>
    <x v="0"/>
    <x v="2741"/>
    <x v="2745"/>
    <x v="567"/>
    <x v="2732"/>
    <x v="2742"/>
    <x v="2755"/>
    <n v="62521.2"/>
    <s v="Perfumería"/>
    <s v="Cuerpo"/>
    <x v="1"/>
  </r>
  <r>
    <x v="2778"/>
    <x v="14"/>
    <n v="6"/>
    <x v="41"/>
    <x v="2"/>
    <x v="0"/>
    <x v="0"/>
    <x v="1"/>
    <x v="2742"/>
    <x v="2746"/>
    <x v="2739"/>
    <x v="2733"/>
    <x v="2743"/>
    <x v="2756"/>
    <n v="41259.4"/>
    <s v="Skincare"/>
    <s v="Cuerpo"/>
    <x v="0"/>
  </r>
  <r>
    <x v="2779"/>
    <x v="16"/>
    <n v="6"/>
    <x v="86"/>
    <x v="0"/>
    <x v="1"/>
    <x v="1"/>
    <x v="0"/>
    <x v="2743"/>
    <x v="2747"/>
    <x v="2244"/>
    <x v="2734"/>
    <x v="2744"/>
    <x v="2757"/>
    <n v="50424.800000000003"/>
    <s v="Maquillaje"/>
    <s v="Cabello"/>
    <x v="1"/>
  </r>
  <r>
    <x v="2780"/>
    <x v="34"/>
    <n v="6"/>
    <x v="38"/>
    <x v="2"/>
    <x v="1"/>
    <x v="1"/>
    <x v="0"/>
    <x v="2744"/>
    <x v="2748"/>
    <x v="2740"/>
    <x v="2735"/>
    <x v="2745"/>
    <x v="2758"/>
    <n v="42825.599999999999"/>
    <s v="Skincare"/>
    <s v="Maquillaje"/>
    <x v="0"/>
  </r>
  <r>
    <x v="2781"/>
    <x v="2"/>
    <n v="6"/>
    <x v="73"/>
    <x v="1"/>
    <x v="1"/>
    <x v="1"/>
    <x v="1"/>
    <x v="2745"/>
    <x v="538"/>
    <x v="2741"/>
    <x v="2736"/>
    <x v="2746"/>
    <x v="2759"/>
    <n v="56201"/>
    <s v="Perfumería"/>
    <s v="Cabello"/>
    <x v="1"/>
  </r>
  <r>
    <x v="2782"/>
    <x v="31"/>
    <n v="6"/>
    <x v="85"/>
    <x v="1"/>
    <x v="1"/>
    <x v="1"/>
    <x v="1"/>
    <x v="2746"/>
    <x v="2749"/>
    <x v="2742"/>
    <x v="2737"/>
    <x v="2747"/>
    <x v="2760"/>
    <n v="41830"/>
    <s v="Cabello"/>
    <s v="Maquillaje"/>
    <x v="0"/>
  </r>
  <r>
    <x v="2783"/>
    <x v="14"/>
    <n v="6"/>
    <x v="35"/>
    <x v="0"/>
    <x v="1"/>
    <x v="1"/>
    <x v="1"/>
    <x v="2747"/>
    <x v="2750"/>
    <x v="2743"/>
    <x v="2738"/>
    <x v="2748"/>
    <x v="2761"/>
    <n v="47488.4"/>
    <s v="Skincare"/>
    <s v="Cuerpo"/>
    <x v="0"/>
  </r>
  <r>
    <x v="2784"/>
    <x v="24"/>
    <n v="6"/>
    <x v="31"/>
    <x v="2"/>
    <x v="0"/>
    <x v="0"/>
    <x v="0"/>
    <x v="2748"/>
    <x v="2751"/>
    <x v="2744"/>
    <x v="2739"/>
    <x v="2749"/>
    <x v="2762"/>
    <n v="28108"/>
    <s v="Cabello"/>
    <s v="Maquillaje"/>
    <x v="0"/>
  </r>
  <r>
    <x v="2785"/>
    <x v="13"/>
    <n v="6"/>
    <x v="12"/>
    <x v="2"/>
    <x v="1"/>
    <x v="1"/>
    <x v="0"/>
    <x v="2749"/>
    <x v="2752"/>
    <x v="2745"/>
    <x v="2180"/>
    <x v="2750"/>
    <x v="2763"/>
    <n v="39414.6"/>
    <s v="Maquillaje"/>
    <s v="Skincare"/>
    <x v="0"/>
  </r>
  <r>
    <x v="2786"/>
    <x v="28"/>
    <n v="6"/>
    <x v="87"/>
    <x v="1"/>
    <x v="1"/>
    <x v="1"/>
    <x v="1"/>
    <x v="2750"/>
    <x v="2753"/>
    <x v="2746"/>
    <x v="2740"/>
    <x v="2751"/>
    <x v="2764"/>
    <n v="78759.600000000006"/>
    <s v="Skincare"/>
    <s v="Perfumería"/>
    <x v="1"/>
  </r>
  <r>
    <x v="2787"/>
    <x v="26"/>
    <n v="6"/>
    <x v="30"/>
    <x v="2"/>
    <x v="1"/>
    <x v="1"/>
    <x v="0"/>
    <x v="2751"/>
    <x v="2754"/>
    <x v="2747"/>
    <x v="2741"/>
    <x v="2752"/>
    <x v="2765"/>
    <n v="54678.2"/>
    <s v="Maquillaje"/>
    <s v="Perfumería"/>
    <x v="1"/>
  </r>
  <r>
    <x v="2788"/>
    <x v="25"/>
    <n v="6"/>
    <x v="7"/>
    <x v="0"/>
    <x v="1"/>
    <x v="1"/>
    <x v="0"/>
    <x v="2752"/>
    <x v="2755"/>
    <x v="2748"/>
    <x v="2742"/>
    <x v="2753"/>
    <x v="2766"/>
    <n v="34818.400000000001"/>
    <s v="Cuerpo"/>
    <s v="Skincare"/>
    <x v="0"/>
  </r>
  <r>
    <x v="2789"/>
    <x v="3"/>
    <n v="6"/>
    <x v="48"/>
    <x v="1"/>
    <x v="1"/>
    <x v="1"/>
    <x v="0"/>
    <x v="2753"/>
    <x v="2756"/>
    <x v="2749"/>
    <x v="2743"/>
    <x v="2754"/>
    <x v="2767"/>
    <n v="66388.399999999994"/>
    <s v="Cabello"/>
    <s v="Maquillaje"/>
    <x v="1"/>
  </r>
  <r>
    <x v="2790"/>
    <x v="23"/>
    <n v="6"/>
    <x v="20"/>
    <x v="3"/>
    <x v="1"/>
    <x v="1"/>
    <x v="0"/>
    <x v="2754"/>
    <x v="2757"/>
    <x v="2750"/>
    <x v="2744"/>
    <x v="2755"/>
    <x v="2768"/>
    <n v="46967.6"/>
    <s v="Cabello"/>
    <s v="Cuerpo"/>
    <x v="0"/>
  </r>
  <r>
    <x v="2791"/>
    <x v="29"/>
    <n v="6"/>
    <x v="5"/>
    <x v="1"/>
    <x v="0"/>
    <x v="0"/>
    <x v="1"/>
    <x v="2755"/>
    <x v="2758"/>
    <x v="2751"/>
    <x v="2745"/>
    <x v="2756"/>
    <x v="2769"/>
    <n v="55605.599999999999"/>
    <s v="Skincare"/>
    <s v="Cabello"/>
    <x v="1"/>
  </r>
  <r>
    <x v="2792"/>
    <x v="1"/>
    <n v="6"/>
    <x v="85"/>
    <x v="3"/>
    <x v="0"/>
    <x v="0"/>
    <x v="0"/>
    <x v="2756"/>
    <x v="2759"/>
    <x v="2752"/>
    <x v="2746"/>
    <x v="2757"/>
    <x v="2770"/>
    <n v="25567.8"/>
    <s v="Skincare"/>
    <s v="Maquillaje"/>
    <x v="0"/>
  </r>
  <r>
    <x v="2793"/>
    <x v="19"/>
    <n v="6"/>
    <x v="42"/>
    <x v="1"/>
    <x v="1"/>
    <x v="1"/>
    <x v="1"/>
    <x v="2757"/>
    <x v="2760"/>
    <x v="2753"/>
    <x v="2747"/>
    <x v="2758"/>
    <x v="2771"/>
    <n v="55526.6"/>
    <s v="Skincare"/>
    <s v="Cabello"/>
    <x v="1"/>
  </r>
  <r>
    <x v="2794"/>
    <x v="39"/>
    <n v="6"/>
    <x v="64"/>
    <x v="3"/>
    <x v="0"/>
    <x v="0"/>
    <x v="0"/>
    <x v="2758"/>
    <x v="2761"/>
    <x v="771"/>
    <x v="2748"/>
    <x v="2759"/>
    <x v="2772"/>
    <n v="39539.4"/>
    <s v="Cuerpo"/>
    <s v="Maquillaje"/>
    <x v="0"/>
  </r>
  <r>
    <x v="2795"/>
    <x v="46"/>
    <n v="6"/>
    <x v="64"/>
    <x v="0"/>
    <x v="1"/>
    <x v="1"/>
    <x v="1"/>
    <x v="2759"/>
    <x v="2762"/>
    <x v="2754"/>
    <x v="2749"/>
    <x v="2760"/>
    <x v="2773"/>
    <n v="51368.2"/>
    <s v="Skincare"/>
    <s v="Maquillaje"/>
    <x v="1"/>
  </r>
  <r>
    <x v="2796"/>
    <x v="0"/>
    <n v="6"/>
    <x v="94"/>
    <x v="0"/>
    <x v="0"/>
    <x v="0"/>
    <x v="0"/>
    <x v="2760"/>
    <x v="2763"/>
    <x v="2755"/>
    <x v="2750"/>
    <x v="2761"/>
    <x v="2774"/>
    <n v="47751.199999999997"/>
    <s v="Cuerpo"/>
    <s v="Skincare"/>
    <x v="0"/>
  </r>
  <r>
    <x v="2797"/>
    <x v="35"/>
    <n v="6"/>
    <x v="72"/>
    <x v="1"/>
    <x v="1"/>
    <x v="1"/>
    <x v="1"/>
    <x v="2761"/>
    <x v="2764"/>
    <x v="2756"/>
    <x v="2751"/>
    <x v="2762"/>
    <x v="2775"/>
    <n v="63057"/>
    <s v="Cuerpo"/>
    <s v="Maquillaje"/>
    <x v="1"/>
  </r>
  <r>
    <x v="2798"/>
    <x v="34"/>
    <n v="6"/>
    <x v="42"/>
    <x v="1"/>
    <x v="1"/>
    <x v="1"/>
    <x v="0"/>
    <x v="2762"/>
    <x v="2765"/>
    <x v="2757"/>
    <x v="2752"/>
    <x v="2763"/>
    <x v="2776"/>
    <n v="43612.800000000003"/>
    <s v="Maquillaje"/>
    <s v="Perfumería"/>
    <x v="0"/>
  </r>
  <r>
    <x v="2799"/>
    <x v="35"/>
    <n v="6"/>
    <x v="34"/>
    <x v="0"/>
    <x v="1"/>
    <x v="1"/>
    <x v="1"/>
    <x v="2763"/>
    <x v="2766"/>
    <x v="2758"/>
    <x v="2753"/>
    <x v="2764"/>
    <x v="2777"/>
    <n v="53168.6"/>
    <s v="Skincare"/>
    <s v="Cuerpo"/>
    <x v="1"/>
  </r>
  <r>
    <x v="2800"/>
    <x v="0"/>
    <n v="6"/>
    <x v="2"/>
    <x v="1"/>
    <x v="1"/>
    <x v="1"/>
    <x v="1"/>
    <x v="2764"/>
    <x v="2767"/>
    <x v="2759"/>
    <x v="2754"/>
    <x v="1116"/>
    <x v="2778"/>
    <n v="17905.400000000001"/>
    <s v="Perfumería"/>
    <s v="Skincare"/>
    <x v="0"/>
  </r>
  <r>
    <x v="2801"/>
    <x v="39"/>
    <n v="6"/>
    <x v="27"/>
    <x v="1"/>
    <x v="0"/>
    <x v="0"/>
    <x v="1"/>
    <x v="2765"/>
    <x v="2768"/>
    <x v="2760"/>
    <x v="2755"/>
    <x v="2765"/>
    <x v="2779"/>
    <n v="27828.799999999999"/>
    <s v="Cuerpo"/>
    <s v="Maquillaje"/>
    <x v="0"/>
  </r>
  <r>
    <x v="2802"/>
    <x v="10"/>
    <n v="6"/>
    <x v="34"/>
    <x v="1"/>
    <x v="0"/>
    <x v="0"/>
    <x v="0"/>
    <x v="2766"/>
    <x v="2769"/>
    <x v="2761"/>
    <x v="2756"/>
    <x v="2766"/>
    <x v="2780"/>
    <n v="32775.599999999999"/>
    <s v="Cabello"/>
    <s v="Skincare"/>
    <x v="0"/>
  </r>
  <r>
    <x v="2803"/>
    <x v="33"/>
    <n v="6"/>
    <x v="55"/>
    <x v="2"/>
    <x v="0"/>
    <x v="0"/>
    <x v="0"/>
    <x v="2767"/>
    <x v="2770"/>
    <x v="2762"/>
    <x v="2757"/>
    <x v="2767"/>
    <x v="2781"/>
    <n v="74495.600000000006"/>
    <s v="Perfumería"/>
    <s v="Cuerpo"/>
    <x v="1"/>
  </r>
  <r>
    <x v="2804"/>
    <x v="25"/>
    <n v="6"/>
    <x v="76"/>
    <x v="0"/>
    <x v="0"/>
    <x v="0"/>
    <x v="1"/>
    <x v="2768"/>
    <x v="2771"/>
    <x v="594"/>
    <x v="2758"/>
    <x v="2768"/>
    <x v="2782"/>
    <n v="48198.400000000001"/>
    <s v="Perfumería"/>
    <s v="Skincare"/>
    <x v="0"/>
  </r>
  <r>
    <x v="2805"/>
    <x v="30"/>
    <n v="6"/>
    <x v="61"/>
    <x v="1"/>
    <x v="0"/>
    <x v="0"/>
    <x v="0"/>
    <x v="2769"/>
    <x v="2772"/>
    <x v="2763"/>
    <x v="2759"/>
    <x v="2769"/>
    <x v="2783"/>
    <n v="45156.800000000003"/>
    <s v="Cabello"/>
    <s v="Skincare"/>
    <x v="0"/>
  </r>
  <r>
    <x v="2806"/>
    <x v="19"/>
    <n v="6"/>
    <x v="61"/>
    <x v="2"/>
    <x v="0"/>
    <x v="0"/>
    <x v="0"/>
    <x v="2770"/>
    <x v="2773"/>
    <x v="2764"/>
    <x v="2760"/>
    <x v="2770"/>
    <x v="2784"/>
    <n v="72822"/>
    <s v="Cuerpo"/>
    <s v="Perfumería"/>
    <x v="1"/>
  </r>
  <r>
    <x v="2807"/>
    <x v="21"/>
    <n v="6"/>
    <x v="12"/>
    <x v="0"/>
    <x v="0"/>
    <x v="0"/>
    <x v="0"/>
    <x v="2771"/>
    <x v="2774"/>
    <x v="2765"/>
    <x v="2761"/>
    <x v="2771"/>
    <x v="2785"/>
    <n v="65962.8"/>
    <s v="Cabello"/>
    <s v="Cuerpo"/>
    <x v="1"/>
  </r>
  <r>
    <x v="2808"/>
    <x v="23"/>
    <n v="6"/>
    <x v="73"/>
    <x v="2"/>
    <x v="1"/>
    <x v="1"/>
    <x v="1"/>
    <x v="2772"/>
    <x v="2735"/>
    <x v="2766"/>
    <x v="2762"/>
    <x v="2772"/>
    <x v="2786"/>
    <n v="63335"/>
    <s v="Maquillaje"/>
    <s v="Perfumería"/>
    <x v="1"/>
  </r>
  <r>
    <x v="2809"/>
    <x v="45"/>
    <n v="6"/>
    <x v="2"/>
    <x v="1"/>
    <x v="0"/>
    <x v="0"/>
    <x v="0"/>
    <x v="2773"/>
    <x v="2775"/>
    <x v="2767"/>
    <x v="2763"/>
    <x v="2773"/>
    <x v="2787"/>
    <n v="39668.800000000003"/>
    <s v="Cuerpo"/>
    <s v="Maquillaje"/>
    <x v="0"/>
  </r>
  <r>
    <x v="2810"/>
    <x v="44"/>
    <n v="6"/>
    <x v="37"/>
    <x v="1"/>
    <x v="1"/>
    <x v="1"/>
    <x v="0"/>
    <x v="2774"/>
    <x v="2776"/>
    <x v="2768"/>
    <x v="2764"/>
    <x v="2774"/>
    <x v="2788"/>
    <n v="59230.8"/>
    <s v="Maquillaje"/>
    <s v="Skincare"/>
    <x v="1"/>
  </r>
  <r>
    <x v="2811"/>
    <x v="43"/>
    <n v="6"/>
    <x v="66"/>
    <x v="2"/>
    <x v="0"/>
    <x v="0"/>
    <x v="1"/>
    <x v="2775"/>
    <x v="2777"/>
    <x v="2769"/>
    <x v="2765"/>
    <x v="2775"/>
    <x v="2789"/>
    <n v="41979.8"/>
    <s v="Cabello"/>
    <s v="Skincare"/>
    <x v="0"/>
  </r>
  <r>
    <x v="2812"/>
    <x v="24"/>
    <n v="6"/>
    <x v="91"/>
    <x v="3"/>
    <x v="1"/>
    <x v="1"/>
    <x v="1"/>
    <x v="2776"/>
    <x v="1103"/>
    <x v="2770"/>
    <x v="2766"/>
    <x v="2776"/>
    <x v="2790"/>
    <n v="46246.2"/>
    <s v="Skincare"/>
    <s v="Cabello"/>
    <x v="0"/>
  </r>
  <r>
    <x v="2813"/>
    <x v="16"/>
    <n v="6"/>
    <x v="54"/>
    <x v="3"/>
    <x v="0"/>
    <x v="0"/>
    <x v="0"/>
    <x v="2777"/>
    <x v="2778"/>
    <x v="2771"/>
    <x v="2767"/>
    <x v="2777"/>
    <x v="2791"/>
    <n v="74506.399999999994"/>
    <s v="Maquillaje"/>
    <s v="Cabello"/>
    <x v="1"/>
  </r>
  <r>
    <x v="2814"/>
    <x v="3"/>
    <n v="6"/>
    <x v="71"/>
    <x v="1"/>
    <x v="1"/>
    <x v="1"/>
    <x v="1"/>
    <x v="2778"/>
    <x v="2779"/>
    <x v="2772"/>
    <x v="2768"/>
    <x v="2778"/>
    <x v="2792"/>
    <n v="28234.400000000001"/>
    <s v="Skincare"/>
    <s v="Cabello"/>
    <x v="0"/>
  </r>
  <r>
    <x v="2815"/>
    <x v="9"/>
    <n v="6"/>
    <x v="80"/>
    <x v="0"/>
    <x v="0"/>
    <x v="0"/>
    <x v="0"/>
    <x v="2779"/>
    <x v="2780"/>
    <x v="2773"/>
    <x v="2769"/>
    <x v="2779"/>
    <x v="2793"/>
    <n v="44608.4"/>
    <s v="Skincare"/>
    <s v="Perfumería"/>
    <x v="0"/>
  </r>
  <r>
    <x v="2816"/>
    <x v="9"/>
    <n v="6"/>
    <x v="19"/>
    <x v="1"/>
    <x v="1"/>
    <x v="1"/>
    <x v="1"/>
    <x v="2780"/>
    <x v="2781"/>
    <x v="2774"/>
    <x v="2770"/>
    <x v="2780"/>
    <x v="2794"/>
    <n v="58408.2"/>
    <s v="Perfumería"/>
    <s v="Cabello"/>
    <x v="1"/>
  </r>
  <r>
    <x v="2817"/>
    <x v="25"/>
    <n v="6"/>
    <x v="65"/>
    <x v="1"/>
    <x v="0"/>
    <x v="0"/>
    <x v="1"/>
    <x v="2781"/>
    <x v="2782"/>
    <x v="2775"/>
    <x v="2771"/>
    <x v="2781"/>
    <x v="2795"/>
    <n v="63277.4"/>
    <s v="Cuerpo"/>
    <s v="Maquillaje"/>
    <x v="1"/>
  </r>
  <r>
    <x v="2818"/>
    <x v="18"/>
    <n v="6"/>
    <x v="72"/>
    <x v="1"/>
    <x v="1"/>
    <x v="1"/>
    <x v="0"/>
    <x v="2782"/>
    <x v="2783"/>
    <x v="2776"/>
    <x v="2772"/>
    <x v="2782"/>
    <x v="2796"/>
    <n v="35338.6"/>
    <s v="Cabello"/>
    <s v="Maquillaje"/>
    <x v="0"/>
  </r>
  <r>
    <x v="2819"/>
    <x v="44"/>
    <n v="6"/>
    <x v="85"/>
    <x v="1"/>
    <x v="0"/>
    <x v="0"/>
    <x v="1"/>
    <x v="2783"/>
    <x v="2784"/>
    <x v="2777"/>
    <x v="2773"/>
    <x v="2783"/>
    <x v="2797"/>
    <n v="70694.8"/>
    <s v="Skincare"/>
    <s v="Cuerpo"/>
    <x v="1"/>
  </r>
  <r>
    <x v="2820"/>
    <x v="37"/>
    <n v="6"/>
    <x v="32"/>
    <x v="3"/>
    <x v="0"/>
    <x v="0"/>
    <x v="1"/>
    <x v="2784"/>
    <x v="2785"/>
    <x v="2778"/>
    <x v="2774"/>
    <x v="2784"/>
    <x v="2798"/>
    <n v="38394.800000000003"/>
    <s v="Perfumería"/>
    <s v="Cabello"/>
    <x v="0"/>
  </r>
  <r>
    <x v="2821"/>
    <x v="11"/>
    <n v="6"/>
    <x v="45"/>
    <x v="1"/>
    <x v="0"/>
    <x v="0"/>
    <x v="0"/>
    <x v="2785"/>
    <x v="2786"/>
    <x v="2779"/>
    <x v="2775"/>
    <x v="2785"/>
    <x v="2799"/>
    <n v="57008.4"/>
    <s v="Maquillaje"/>
    <s v="Cabello"/>
    <x v="1"/>
  </r>
  <r>
    <x v="2822"/>
    <x v="11"/>
    <n v="6"/>
    <x v="8"/>
    <x v="2"/>
    <x v="0"/>
    <x v="0"/>
    <x v="1"/>
    <x v="2786"/>
    <x v="2787"/>
    <x v="2780"/>
    <x v="2776"/>
    <x v="2786"/>
    <x v="2800"/>
    <n v="51594.8"/>
    <s v="Perfumería"/>
    <s v="Cabello"/>
    <x v="1"/>
  </r>
  <r>
    <x v="2823"/>
    <x v="4"/>
    <n v="6"/>
    <x v="80"/>
    <x v="0"/>
    <x v="1"/>
    <x v="1"/>
    <x v="1"/>
    <x v="2787"/>
    <x v="2788"/>
    <x v="2781"/>
    <x v="2777"/>
    <x v="2787"/>
    <x v="2801"/>
    <n v="34588"/>
    <s v="Perfumería"/>
    <s v="Skincare"/>
    <x v="0"/>
  </r>
  <r>
    <x v="2824"/>
    <x v="31"/>
    <n v="6"/>
    <x v="50"/>
    <x v="1"/>
    <x v="1"/>
    <x v="1"/>
    <x v="1"/>
    <x v="2788"/>
    <x v="2789"/>
    <x v="28"/>
    <x v="2778"/>
    <x v="2788"/>
    <x v="719"/>
    <n v="51578.2"/>
    <s v="Skincare"/>
    <s v="Maquillaje"/>
    <x v="1"/>
  </r>
  <r>
    <x v="2825"/>
    <x v="39"/>
    <n v="6"/>
    <x v="6"/>
    <x v="2"/>
    <x v="1"/>
    <x v="1"/>
    <x v="1"/>
    <x v="2789"/>
    <x v="2088"/>
    <x v="2782"/>
    <x v="2779"/>
    <x v="2789"/>
    <x v="2802"/>
    <n v="68351.399999999994"/>
    <s v="Skincare"/>
    <s v="Perfumería"/>
    <x v="1"/>
  </r>
  <r>
    <x v="2826"/>
    <x v="9"/>
    <n v="6"/>
    <x v="85"/>
    <x v="1"/>
    <x v="0"/>
    <x v="0"/>
    <x v="1"/>
    <x v="2790"/>
    <x v="2790"/>
    <x v="2783"/>
    <x v="2780"/>
    <x v="2790"/>
    <x v="2803"/>
    <n v="60355"/>
    <s v="Perfumería"/>
    <s v="Maquillaje"/>
    <x v="1"/>
  </r>
  <r>
    <x v="2827"/>
    <x v="38"/>
    <n v="6"/>
    <x v="33"/>
    <x v="1"/>
    <x v="0"/>
    <x v="0"/>
    <x v="0"/>
    <x v="2791"/>
    <x v="2791"/>
    <x v="2784"/>
    <x v="2781"/>
    <x v="2791"/>
    <x v="2804"/>
    <n v="34176.400000000001"/>
    <s v="Perfumería"/>
    <s v="Cabello"/>
    <x v="0"/>
  </r>
  <r>
    <x v="2828"/>
    <x v="13"/>
    <n v="6"/>
    <x v="85"/>
    <x v="1"/>
    <x v="0"/>
    <x v="0"/>
    <x v="0"/>
    <x v="2792"/>
    <x v="2792"/>
    <x v="2785"/>
    <x v="2782"/>
    <x v="2792"/>
    <x v="2805"/>
    <n v="69838.399999999994"/>
    <s v="Cabello"/>
    <s v="Cuerpo"/>
    <x v="1"/>
  </r>
  <r>
    <x v="2829"/>
    <x v="36"/>
    <n v="6"/>
    <x v="4"/>
    <x v="1"/>
    <x v="1"/>
    <x v="1"/>
    <x v="1"/>
    <x v="2793"/>
    <x v="2793"/>
    <x v="2786"/>
    <x v="2783"/>
    <x v="2793"/>
    <x v="2806"/>
    <n v="53750.6"/>
    <s v="Maquillaje"/>
    <s v="Cabello"/>
    <x v="1"/>
  </r>
  <r>
    <x v="2830"/>
    <x v="2"/>
    <n v="6"/>
    <x v="77"/>
    <x v="0"/>
    <x v="1"/>
    <x v="1"/>
    <x v="0"/>
    <x v="2794"/>
    <x v="2794"/>
    <x v="2066"/>
    <x v="2784"/>
    <x v="2794"/>
    <x v="2807"/>
    <n v="43826"/>
    <s v="Cuerpo"/>
    <s v="Skincare"/>
    <x v="0"/>
  </r>
  <r>
    <x v="2831"/>
    <x v="34"/>
    <n v="6"/>
    <x v="25"/>
    <x v="2"/>
    <x v="0"/>
    <x v="0"/>
    <x v="1"/>
    <x v="2795"/>
    <x v="2795"/>
    <x v="2787"/>
    <x v="2785"/>
    <x v="2795"/>
    <x v="1837"/>
    <n v="49949.4"/>
    <s v="Cabello"/>
    <s v="Cuerpo"/>
    <x v="0"/>
  </r>
  <r>
    <x v="2832"/>
    <x v="22"/>
    <n v="6"/>
    <x v="88"/>
    <x v="0"/>
    <x v="0"/>
    <x v="0"/>
    <x v="1"/>
    <x v="2796"/>
    <x v="2796"/>
    <x v="2788"/>
    <x v="2786"/>
    <x v="2796"/>
    <x v="2808"/>
    <n v="53681.8"/>
    <s v="Cuerpo"/>
    <s v="Cabello"/>
    <x v="1"/>
  </r>
  <r>
    <x v="2833"/>
    <x v="7"/>
    <n v="6"/>
    <x v="90"/>
    <x v="0"/>
    <x v="0"/>
    <x v="0"/>
    <x v="0"/>
    <x v="2797"/>
    <x v="2797"/>
    <x v="2789"/>
    <x v="2787"/>
    <x v="2797"/>
    <x v="2809"/>
    <n v="50562"/>
    <s v="Cabello"/>
    <s v="Cuerpo"/>
    <x v="1"/>
  </r>
  <r>
    <x v="2834"/>
    <x v="4"/>
    <n v="6"/>
    <x v="67"/>
    <x v="0"/>
    <x v="0"/>
    <x v="0"/>
    <x v="0"/>
    <x v="2798"/>
    <x v="2798"/>
    <x v="2790"/>
    <x v="2788"/>
    <x v="2798"/>
    <x v="2810"/>
    <n v="58984.6"/>
    <s v="Maquillaje"/>
    <s v="Skincare"/>
    <x v="1"/>
  </r>
  <r>
    <x v="2835"/>
    <x v="32"/>
    <n v="6"/>
    <x v="44"/>
    <x v="1"/>
    <x v="0"/>
    <x v="0"/>
    <x v="0"/>
    <x v="2799"/>
    <x v="2799"/>
    <x v="2791"/>
    <x v="2789"/>
    <x v="2799"/>
    <x v="2811"/>
    <n v="45494.6"/>
    <s v="Cuerpo"/>
    <s v="Skincare"/>
    <x v="0"/>
  </r>
  <r>
    <x v="2836"/>
    <x v="39"/>
    <n v="6"/>
    <x v="19"/>
    <x v="3"/>
    <x v="1"/>
    <x v="1"/>
    <x v="1"/>
    <x v="2800"/>
    <x v="2800"/>
    <x v="2792"/>
    <x v="2790"/>
    <x v="2800"/>
    <x v="2812"/>
    <n v="32114.2"/>
    <s v="Cuerpo"/>
    <s v="Skincare"/>
    <x v="0"/>
  </r>
  <r>
    <x v="2837"/>
    <x v="9"/>
    <n v="6"/>
    <x v="15"/>
    <x v="0"/>
    <x v="1"/>
    <x v="1"/>
    <x v="1"/>
    <x v="1621"/>
    <x v="2801"/>
    <x v="2793"/>
    <x v="2791"/>
    <x v="2801"/>
    <x v="2813"/>
    <n v="72762.8"/>
    <s v="Cabello"/>
    <s v="Maquillaje"/>
    <x v="1"/>
  </r>
  <r>
    <x v="2838"/>
    <x v="18"/>
    <n v="6"/>
    <x v="15"/>
    <x v="1"/>
    <x v="1"/>
    <x v="1"/>
    <x v="0"/>
    <x v="2801"/>
    <x v="2802"/>
    <x v="2794"/>
    <x v="2792"/>
    <x v="2802"/>
    <x v="2814"/>
    <n v="42394.8"/>
    <s v="Perfumería"/>
    <s v="Cuerpo"/>
    <x v="0"/>
  </r>
  <r>
    <x v="2839"/>
    <x v="0"/>
    <n v="6"/>
    <x v="50"/>
    <x v="1"/>
    <x v="1"/>
    <x v="1"/>
    <x v="1"/>
    <x v="2802"/>
    <x v="2803"/>
    <x v="2795"/>
    <x v="2793"/>
    <x v="2803"/>
    <x v="2815"/>
    <n v="42158.8"/>
    <s v="Cuerpo"/>
    <s v="Perfumería"/>
    <x v="0"/>
  </r>
  <r>
    <x v="2840"/>
    <x v="7"/>
    <n v="6"/>
    <x v="42"/>
    <x v="2"/>
    <x v="0"/>
    <x v="0"/>
    <x v="1"/>
    <x v="2803"/>
    <x v="2804"/>
    <x v="2796"/>
    <x v="2794"/>
    <x v="2804"/>
    <x v="2816"/>
    <n v="49844.2"/>
    <s v="Cuerpo"/>
    <s v="Skincare"/>
    <x v="0"/>
  </r>
  <r>
    <x v="2841"/>
    <x v="24"/>
    <n v="6"/>
    <x v="4"/>
    <x v="2"/>
    <x v="1"/>
    <x v="1"/>
    <x v="0"/>
    <x v="2804"/>
    <x v="2805"/>
    <x v="2797"/>
    <x v="2795"/>
    <x v="2805"/>
    <x v="2817"/>
    <n v="66220.2"/>
    <s v="Perfumería"/>
    <s v="Cabello"/>
    <x v="1"/>
  </r>
  <r>
    <x v="2842"/>
    <x v="29"/>
    <n v="6"/>
    <x v="31"/>
    <x v="0"/>
    <x v="0"/>
    <x v="0"/>
    <x v="1"/>
    <x v="2805"/>
    <x v="2806"/>
    <x v="2798"/>
    <x v="2796"/>
    <x v="2806"/>
    <x v="2818"/>
    <n v="49938"/>
    <s v="Cabello"/>
    <s v="Maquillaje"/>
    <x v="0"/>
  </r>
  <r>
    <x v="2843"/>
    <x v="47"/>
    <n v="6"/>
    <x v="78"/>
    <x v="3"/>
    <x v="0"/>
    <x v="0"/>
    <x v="1"/>
    <x v="2806"/>
    <x v="2807"/>
    <x v="2799"/>
    <x v="2797"/>
    <x v="2807"/>
    <x v="2819"/>
    <n v="64765"/>
    <s v="Skincare"/>
    <s v="Cabello"/>
    <x v="1"/>
  </r>
  <r>
    <x v="2844"/>
    <x v="25"/>
    <n v="6"/>
    <x v="18"/>
    <x v="2"/>
    <x v="0"/>
    <x v="0"/>
    <x v="1"/>
    <x v="2807"/>
    <x v="2808"/>
    <x v="2800"/>
    <x v="2798"/>
    <x v="2808"/>
    <x v="2820"/>
    <n v="35372.199999999997"/>
    <s v="Skincare"/>
    <s v="Perfumería"/>
    <x v="0"/>
  </r>
  <r>
    <x v="2845"/>
    <x v="35"/>
    <n v="6"/>
    <x v="22"/>
    <x v="1"/>
    <x v="0"/>
    <x v="0"/>
    <x v="0"/>
    <x v="2808"/>
    <x v="2809"/>
    <x v="2801"/>
    <x v="2799"/>
    <x v="2809"/>
    <x v="2821"/>
    <n v="55508.6"/>
    <s v="Cabello"/>
    <s v="Cuerpo"/>
    <x v="1"/>
  </r>
  <r>
    <x v="2846"/>
    <x v="13"/>
    <n v="6"/>
    <x v="9"/>
    <x v="3"/>
    <x v="1"/>
    <x v="1"/>
    <x v="1"/>
    <x v="2809"/>
    <x v="2810"/>
    <x v="2802"/>
    <x v="767"/>
    <x v="2810"/>
    <x v="2822"/>
    <n v="22047.8"/>
    <s v="Perfumería"/>
    <s v="Maquillaje"/>
    <x v="0"/>
  </r>
  <r>
    <x v="2847"/>
    <x v="15"/>
    <n v="6"/>
    <x v="55"/>
    <x v="0"/>
    <x v="1"/>
    <x v="1"/>
    <x v="0"/>
    <x v="2810"/>
    <x v="2811"/>
    <x v="2803"/>
    <x v="2800"/>
    <x v="2811"/>
    <x v="2823"/>
    <n v="45430"/>
    <s v="Maquillaje"/>
    <s v="Skincare"/>
    <x v="0"/>
  </r>
  <r>
    <x v="2848"/>
    <x v="46"/>
    <n v="6"/>
    <x v="38"/>
    <x v="1"/>
    <x v="1"/>
    <x v="1"/>
    <x v="1"/>
    <x v="2811"/>
    <x v="2812"/>
    <x v="1384"/>
    <x v="2801"/>
    <x v="2812"/>
    <x v="2824"/>
    <n v="69412.600000000006"/>
    <s v="Perfumería"/>
    <s v="Skincare"/>
    <x v="1"/>
  </r>
  <r>
    <x v="2849"/>
    <x v="25"/>
    <n v="6"/>
    <x v="60"/>
    <x v="1"/>
    <x v="1"/>
    <x v="1"/>
    <x v="1"/>
    <x v="2812"/>
    <x v="2813"/>
    <x v="2804"/>
    <x v="2802"/>
    <x v="2813"/>
    <x v="2825"/>
    <n v="51654.6"/>
    <s v="Cabello"/>
    <s v="Maquillaje"/>
    <x v="1"/>
  </r>
  <r>
    <x v="2850"/>
    <x v="37"/>
    <n v="6"/>
    <x v="81"/>
    <x v="0"/>
    <x v="0"/>
    <x v="0"/>
    <x v="1"/>
    <x v="2813"/>
    <x v="2814"/>
    <x v="2805"/>
    <x v="2803"/>
    <x v="2814"/>
    <x v="2826"/>
    <n v="62819.199999999997"/>
    <s v="Skincare"/>
    <s v="Cabello"/>
    <x v="1"/>
  </r>
  <r>
    <x v="2851"/>
    <x v="49"/>
    <n v="6"/>
    <x v="45"/>
    <x v="2"/>
    <x v="0"/>
    <x v="0"/>
    <x v="1"/>
    <x v="2814"/>
    <x v="2815"/>
    <x v="2806"/>
    <x v="2804"/>
    <x v="2815"/>
    <x v="2827"/>
    <n v="57831.6"/>
    <s v="Cabello"/>
    <s v="Skincare"/>
    <x v="1"/>
  </r>
  <r>
    <x v="2852"/>
    <x v="15"/>
    <n v="6"/>
    <x v="81"/>
    <x v="1"/>
    <x v="0"/>
    <x v="0"/>
    <x v="1"/>
    <x v="2815"/>
    <x v="2816"/>
    <x v="2807"/>
    <x v="2805"/>
    <x v="2816"/>
    <x v="2828"/>
    <n v="64645.4"/>
    <s v="Maquillaje"/>
    <s v="Skincare"/>
    <x v="1"/>
  </r>
  <r>
    <x v="2853"/>
    <x v="26"/>
    <n v="6"/>
    <x v="54"/>
    <x v="3"/>
    <x v="1"/>
    <x v="1"/>
    <x v="1"/>
    <x v="2816"/>
    <x v="2817"/>
    <x v="2808"/>
    <x v="2806"/>
    <x v="2817"/>
    <x v="2829"/>
    <n v="58765"/>
    <s v="Perfumería"/>
    <s v="Cabello"/>
    <x v="1"/>
  </r>
  <r>
    <x v="2854"/>
    <x v="25"/>
    <n v="6"/>
    <x v="42"/>
    <x v="2"/>
    <x v="1"/>
    <x v="1"/>
    <x v="1"/>
    <x v="2817"/>
    <x v="2818"/>
    <x v="2809"/>
    <x v="2807"/>
    <x v="2818"/>
    <x v="2830"/>
    <n v="51326.8"/>
    <s v="Perfumería"/>
    <s v="Skincare"/>
    <x v="1"/>
  </r>
  <r>
    <x v="2855"/>
    <x v="32"/>
    <n v="6"/>
    <x v="49"/>
    <x v="0"/>
    <x v="1"/>
    <x v="1"/>
    <x v="1"/>
    <x v="2818"/>
    <x v="2819"/>
    <x v="2810"/>
    <x v="2808"/>
    <x v="2819"/>
    <x v="2831"/>
    <n v="52648.800000000003"/>
    <s v="Perfumería"/>
    <s v="Cabello"/>
    <x v="1"/>
  </r>
  <r>
    <x v="2856"/>
    <x v="35"/>
    <n v="6"/>
    <x v="72"/>
    <x v="1"/>
    <x v="1"/>
    <x v="1"/>
    <x v="0"/>
    <x v="2819"/>
    <x v="2820"/>
    <x v="2811"/>
    <x v="2809"/>
    <x v="2820"/>
    <x v="2832"/>
    <n v="61345"/>
    <s v="Skincare"/>
    <s v="Cuerpo"/>
    <x v="1"/>
  </r>
  <r>
    <x v="2857"/>
    <x v="29"/>
    <n v="6"/>
    <x v="87"/>
    <x v="1"/>
    <x v="0"/>
    <x v="0"/>
    <x v="1"/>
    <x v="2820"/>
    <x v="2821"/>
    <x v="2812"/>
    <x v="2810"/>
    <x v="2821"/>
    <x v="2833"/>
    <n v="56795.4"/>
    <s v="Maquillaje"/>
    <s v="Cuerpo"/>
    <x v="1"/>
  </r>
  <r>
    <x v="2858"/>
    <x v="50"/>
    <n v="6"/>
    <x v="53"/>
    <x v="1"/>
    <x v="1"/>
    <x v="1"/>
    <x v="1"/>
    <x v="2821"/>
    <x v="2822"/>
    <x v="2813"/>
    <x v="2811"/>
    <x v="2822"/>
    <x v="2834"/>
    <n v="66730.600000000006"/>
    <s v="Skincare"/>
    <s v="Cuerpo"/>
    <x v="1"/>
  </r>
  <r>
    <x v="2859"/>
    <x v="0"/>
    <n v="6"/>
    <x v="86"/>
    <x v="1"/>
    <x v="0"/>
    <x v="0"/>
    <x v="0"/>
    <x v="2822"/>
    <x v="2823"/>
    <x v="2814"/>
    <x v="2812"/>
    <x v="2823"/>
    <x v="2835"/>
    <n v="56339.199999999997"/>
    <s v="Cabello"/>
    <s v="Perfumería"/>
    <x v="1"/>
  </r>
  <r>
    <x v="2860"/>
    <x v="1"/>
    <n v="6"/>
    <x v="3"/>
    <x v="0"/>
    <x v="1"/>
    <x v="1"/>
    <x v="1"/>
    <x v="2823"/>
    <x v="2824"/>
    <x v="2815"/>
    <x v="2813"/>
    <x v="2824"/>
    <x v="2836"/>
    <n v="34716.199999999997"/>
    <s v="Skincare"/>
    <s v="Cabello"/>
    <x v="0"/>
  </r>
  <r>
    <x v="2861"/>
    <x v="20"/>
    <n v="6"/>
    <x v="42"/>
    <x v="0"/>
    <x v="0"/>
    <x v="0"/>
    <x v="1"/>
    <x v="2824"/>
    <x v="2825"/>
    <x v="2816"/>
    <x v="2814"/>
    <x v="2825"/>
    <x v="2837"/>
    <n v="38701.800000000003"/>
    <s v="Perfumería"/>
    <s v="Cuerpo"/>
    <x v="0"/>
  </r>
  <r>
    <x v="2862"/>
    <x v="46"/>
    <n v="6"/>
    <x v="23"/>
    <x v="0"/>
    <x v="1"/>
    <x v="1"/>
    <x v="0"/>
    <x v="2825"/>
    <x v="2826"/>
    <x v="2621"/>
    <x v="2815"/>
    <x v="2826"/>
    <x v="2838"/>
    <n v="38620.400000000001"/>
    <s v="Cabello"/>
    <s v="Maquillaje"/>
    <x v="0"/>
  </r>
  <r>
    <x v="2863"/>
    <x v="7"/>
    <n v="6"/>
    <x v="14"/>
    <x v="0"/>
    <x v="0"/>
    <x v="0"/>
    <x v="0"/>
    <x v="2826"/>
    <x v="2827"/>
    <x v="2817"/>
    <x v="1838"/>
    <x v="2827"/>
    <x v="2839"/>
    <n v="40050"/>
    <s v="Maquillaje"/>
    <s v="Perfumería"/>
    <x v="0"/>
  </r>
  <r>
    <x v="2864"/>
    <x v="2"/>
    <n v="6"/>
    <x v="90"/>
    <x v="2"/>
    <x v="0"/>
    <x v="0"/>
    <x v="1"/>
    <x v="2827"/>
    <x v="2828"/>
    <x v="2818"/>
    <x v="2816"/>
    <x v="2828"/>
    <x v="2840"/>
    <n v="28555.4"/>
    <s v="Perfumería"/>
    <s v="Skincare"/>
    <x v="0"/>
  </r>
  <r>
    <x v="2865"/>
    <x v="45"/>
    <n v="6"/>
    <x v="34"/>
    <x v="1"/>
    <x v="0"/>
    <x v="0"/>
    <x v="0"/>
    <x v="2828"/>
    <x v="2829"/>
    <x v="2819"/>
    <x v="2817"/>
    <x v="1340"/>
    <x v="2841"/>
    <n v="31433"/>
    <s v="Cuerpo"/>
    <s v="Skincare"/>
    <x v="0"/>
  </r>
  <r>
    <x v="2866"/>
    <x v="43"/>
    <n v="6"/>
    <x v="57"/>
    <x v="2"/>
    <x v="1"/>
    <x v="1"/>
    <x v="0"/>
    <x v="2829"/>
    <x v="2830"/>
    <x v="2820"/>
    <x v="2818"/>
    <x v="2829"/>
    <x v="2842"/>
    <n v="46686.2"/>
    <s v="Maquillaje"/>
    <s v="Skincare"/>
    <x v="0"/>
  </r>
  <r>
    <x v="2867"/>
    <x v="15"/>
    <n v="6"/>
    <x v="30"/>
    <x v="1"/>
    <x v="1"/>
    <x v="1"/>
    <x v="0"/>
    <x v="2830"/>
    <x v="2831"/>
    <x v="2821"/>
    <x v="2819"/>
    <x v="2830"/>
    <x v="2843"/>
    <n v="64407.6"/>
    <s v="Maquillaje"/>
    <s v="Skincare"/>
    <x v="1"/>
  </r>
  <r>
    <x v="2868"/>
    <x v="40"/>
    <n v="6"/>
    <x v="51"/>
    <x v="1"/>
    <x v="1"/>
    <x v="1"/>
    <x v="1"/>
    <x v="2831"/>
    <x v="2832"/>
    <x v="2822"/>
    <x v="2820"/>
    <x v="2831"/>
    <x v="2844"/>
    <n v="54575.4"/>
    <s v="Cuerpo"/>
    <s v="Skincare"/>
    <x v="1"/>
  </r>
  <r>
    <x v="2869"/>
    <x v="16"/>
    <n v="6"/>
    <x v="89"/>
    <x v="3"/>
    <x v="0"/>
    <x v="0"/>
    <x v="0"/>
    <x v="2832"/>
    <x v="900"/>
    <x v="2823"/>
    <x v="2821"/>
    <x v="2832"/>
    <x v="2845"/>
    <n v="64340.6"/>
    <s v="Cabello"/>
    <s v="Skincare"/>
    <x v="1"/>
  </r>
  <r>
    <x v="2870"/>
    <x v="43"/>
    <n v="6"/>
    <x v="22"/>
    <x v="3"/>
    <x v="1"/>
    <x v="1"/>
    <x v="0"/>
    <x v="2833"/>
    <x v="2833"/>
    <x v="2824"/>
    <x v="2822"/>
    <x v="2833"/>
    <x v="2846"/>
    <n v="54980"/>
    <s v="Maquillaje"/>
    <s v="Cuerpo"/>
    <x v="1"/>
  </r>
  <r>
    <x v="2871"/>
    <x v="26"/>
    <n v="6"/>
    <x v="68"/>
    <x v="2"/>
    <x v="0"/>
    <x v="0"/>
    <x v="0"/>
    <x v="2834"/>
    <x v="2834"/>
    <x v="2302"/>
    <x v="2823"/>
    <x v="2834"/>
    <x v="2847"/>
    <n v="54282.6"/>
    <s v="Perfumería"/>
    <s v="Maquillaje"/>
    <x v="1"/>
  </r>
  <r>
    <x v="2872"/>
    <x v="50"/>
    <n v="6"/>
    <x v="58"/>
    <x v="0"/>
    <x v="0"/>
    <x v="0"/>
    <x v="1"/>
    <x v="2835"/>
    <x v="2835"/>
    <x v="2825"/>
    <x v="2824"/>
    <x v="2835"/>
    <x v="2848"/>
    <n v="45967.4"/>
    <s v="Cuerpo"/>
    <s v="Skincare"/>
    <x v="0"/>
  </r>
  <r>
    <x v="2873"/>
    <x v="45"/>
    <n v="6"/>
    <x v="93"/>
    <x v="3"/>
    <x v="1"/>
    <x v="1"/>
    <x v="1"/>
    <x v="2836"/>
    <x v="2836"/>
    <x v="1094"/>
    <x v="2825"/>
    <x v="2836"/>
    <x v="2849"/>
    <n v="37266.400000000001"/>
    <s v="Perfumería"/>
    <s v="Cuerpo"/>
    <x v="0"/>
  </r>
  <r>
    <x v="2874"/>
    <x v="40"/>
    <n v="6"/>
    <x v="84"/>
    <x v="0"/>
    <x v="1"/>
    <x v="1"/>
    <x v="1"/>
    <x v="2837"/>
    <x v="2837"/>
    <x v="2826"/>
    <x v="2826"/>
    <x v="2837"/>
    <x v="2850"/>
    <n v="74229"/>
    <s v="Cuerpo"/>
    <s v="Perfumería"/>
    <x v="1"/>
  </r>
  <r>
    <x v="2875"/>
    <x v="33"/>
    <n v="6"/>
    <x v="64"/>
    <x v="2"/>
    <x v="1"/>
    <x v="1"/>
    <x v="1"/>
    <x v="2838"/>
    <x v="2838"/>
    <x v="209"/>
    <x v="2827"/>
    <x v="2838"/>
    <x v="2851"/>
    <n v="51770.400000000001"/>
    <s v="Skincare"/>
    <s v="Cuerpo"/>
    <x v="1"/>
  </r>
  <r>
    <x v="2876"/>
    <x v="1"/>
    <n v="6"/>
    <x v="5"/>
    <x v="1"/>
    <x v="0"/>
    <x v="0"/>
    <x v="1"/>
    <x v="2839"/>
    <x v="2839"/>
    <x v="2827"/>
    <x v="2828"/>
    <x v="2270"/>
    <x v="2852"/>
    <n v="40841.599999999999"/>
    <s v="Skincare"/>
    <s v="Maquillaje"/>
    <x v="0"/>
  </r>
  <r>
    <x v="2877"/>
    <x v="29"/>
    <n v="6"/>
    <x v="26"/>
    <x v="0"/>
    <x v="0"/>
    <x v="0"/>
    <x v="0"/>
    <x v="2840"/>
    <x v="2840"/>
    <x v="2828"/>
    <x v="2829"/>
    <x v="2839"/>
    <x v="2853"/>
    <n v="55533"/>
    <s v="Perfumería"/>
    <s v="Maquillaje"/>
    <x v="1"/>
  </r>
  <r>
    <x v="2878"/>
    <x v="4"/>
    <n v="6"/>
    <x v="22"/>
    <x v="3"/>
    <x v="0"/>
    <x v="0"/>
    <x v="1"/>
    <x v="2841"/>
    <x v="2841"/>
    <x v="2829"/>
    <x v="2830"/>
    <x v="2840"/>
    <x v="2854"/>
    <n v="31222.2"/>
    <s v="Cabello"/>
    <s v="Skincare"/>
    <x v="0"/>
  </r>
  <r>
    <x v="2879"/>
    <x v="3"/>
    <n v="6"/>
    <x v="46"/>
    <x v="2"/>
    <x v="1"/>
    <x v="1"/>
    <x v="0"/>
    <x v="2842"/>
    <x v="2842"/>
    <x v="2830"/>
    <x v="2371"/>
    <x v="2841"/>
    <x v="2855"/>
    <n v="54285.4"/>
    <s v="Maquillaje"/>
    <s v="Skincare"/>
    <x v="1"/>
  </r>
  <r>
    <x v="2880"/>
    <x v="45"/>
    <n v="6"/>
    <x v="40"/>
    <x v="0"/>
    <x v="0"/>
    <x v="0"/>
    <x v="0"/>
    <x v="2843"/>
    <x v="2843"/>
    <x v="2831"/>
    <x v="2831"/>
    <x v="2842"/>
    <x v="2856"/>
    <n v="69054.8"/>
    <s v="Perfumería"/>
    <s v="Cabello"/>
    <x v="1"/>
  </r>
  <r>
    <x v="2881"/>
    <x v="43"/>
    <n v="6"/>
    <x v="58"/>
    <x v="0"/>
    <x v="1"/>
    <x v="1"/>
    <x v="1"/>
    <x v="2844"/>
    <x v="902"/>
    <x v="2832"/>
    <x v="2832"/>
    <x v="2843"/>
    <x v="2857"/>
    <n v="47353.599999999999"/>
    <s v="Maquillaje"/>
    <s v="Cabello"/>
    <x v="0"/>
  </r>
  <r>
    <x v="2882"/>
    <x v="33"/>
    <n v="6"/>
    <x v="61"/>
    <x v="2"/>
    <x v="1"/>
    <x v="1"/>
    <x v="1"/>
    <x v="2845"/>
    <x v="2844"/>
    <x v="2833"/>
    <x v="2833"/>
    <x v="2844"/>
    <x v="2858"/>
    <n v="30324.799999999999"/>
    <s v="Maquillaje"/>
    <s v="Skincare"/>
    <x v="0"/>
  </r>
  <r>
    <x v="2883"/>
    <x v="31"/>
    <n v="6"/>
    <x v="19"/>
    <x v="1"/>
    <x v="1"/>
    <x v="1"/>
    <x v="0"/>
    <x v="2846"/>
    <x v="2845"/>
    <x v="2834"/>
    <x v="2834"/>
    <x v="2845"/>
    <x v="2859"/>
    <n v="29111.8"/>
    <s v="Cuerpo"/>
    <s v="Perfumería"/>
    <x v="0"/>
  </r>
  <r>
    <x v="2884"/>
    <x v="32"/>
    <n v="6"/>
    <x v="19"/>
    <x v="1"/>
    <x v="0"/>
    <x v="0"/>
    <x v="0"/>
    <x v="2847"/>
    <x v="2846"/>
    <x v="2835"/>
    <x v="2835"/>
    <x v="2846"/>
    <x v="2860"/>
    <n v="54184.6"/>
    <s v="Perfumería"/>
    <s v="Skincare"/>
    <x v="1"/>
  </r>
  <r>
    <x v="2885"/>
    <x v="20"/>
    <n v="6"/>
    <x v="41"/>
    <x v="0"/>
    <x v="0"/>
    <x v="0"/>
    <x v="1"/>
    <x v="2848"/>
    <x v="2847"/>
    <x v="2836"/>
    <x v="2836"/>
    <x v="2847"/>
    <x v="2861"/>
    <n v="56019.4"/>
    <s v="Maquillaje"/>
    <s v="Cabello"/>
    <x v="1"/>
  </r>
  <r>
    <x v="2886"/>
    <x v="21"/>
    <n v="6"/>
    <x v="69"/>
    <x v="0"/>
    <x v="0"/>
    <x v="0"/>
    <x v="0"/>
    <x v="2849"/>
    <x v="2848"/>
    <x v="2837"/>
    <x v="2837"/>
    <x v="2848"/>
    <x v="2862"/>
    <n v="43534.6"/>
    <s v="Cabello"/>
    <s v="Skincare"/>
    <x v="0"/>
  </r>
  <r>
    <x v="2887"/>
    <x v="6"/>
    <n v="6"/>
    <x v="4"/>
    <x v="1"/>
    <x v="0"/>
    <x v="0"/>
    <x v="0"/>
    <x v="2850"/>
    <x v="2849"/>
    <x v="2838"/>
    <x v="2838"/>
    <x v="2849"/>
    <x v="2863"/>
    <n v="50418"/>
    <s v="Skincare"/>
    <s v="Perfumería"/>
    <x v="1"/>
  </r>
  <r>
    <x v="2888"/>
    <x v="14"/>
    <n v="6"/>
    <x v="28"/>
    <x v="1"/>
    <x v="1"/>
    <x v="1"/>
    <x v="1"/>
    <x v="2851"/>
    <x v="2850"/>
    <x v="2839"/>
    <x v="2839"/>
    <x v="2850"/>
    <x v="2864"/>
    <n v="68475.199999999997"/>
    <s v="Cabello"/>
    <s v="Perfumería"/>
    <x v="1"/>
  </r>
  <r>
    <x v="2889"/>
    <x v="38"/>
    <n v="6"/>
    <x v="73"/>
    <x v="1"/>
    <x v="0"/>
    <x v="0"/>
    <x v="1"/>
    <x v="2852"/>
    <x v="2851"/>
    <x v="2840"/>
    <x v="2840"/>
    <x v="2851"/>
    <x v="2865"/>
    <n v="61256"/>
    <s v="Cuerpo"/>
    <s v="Cabello"/>
    <x v="1"/>
  </r>
  <r>
    <x v="2890"/>
    <x v="17"/>
    <n v="6"/>
    <x v="59"/>
    <x v="0"/>
    <x v="1"/>
    <x v="1"/>
    <x v="0"/>
    <x v="2853"/>
    <x v="2852"/>
    <x v="2841"/>
    <x v="2841"/>
    <x v="2852"/>
    <x v="2866"/>
    <n v="39656"/>
    <s v="Cuerpo"/>
    <s v="Skincare"/>
    <x v="0"/>
  </r>
  <r>
    <x v="2891"/>
    <x v="41"/>
    <n v="6"/>
    <x v="64"/>
    <x v="1"/>
    <x v="0"/>
    <x v="0"/>
    <x v="1"/>
    <x v="2854"/>
    <x v="2853"/>
    <x v="2842"/>
    <x v="2842"/>
    <x v="2853"/>
    <x v="2867"/>
    <n v="49848.6"/>
    <s v="Perfumería"/>
    <s v="Skincare"/>
    <x v="0"/>
  </r>
  <r>
    <x v="2892"/>
    <x v="9"/>
    <n v="6"/>
    <x v="12"/>
    <x v="1"/>
    <x v="0"/>
    <x v="0"/>
    <x v="1"/>
    <x v="2855"/>
    <x v="2854"/>
    <x v="2843"/>
    <x v="2843"/>
    <x v="2854"/>
    <x v="2868"/>
    <n v="48490.2"/>
    <s v="Perfumería"/>
    <s v="Maquillaje"/>
    <x v="0"/>
  </r>
  <r>
    <x v="2893"/>
    <x v="30"/>
    <n v="6"/>
    <x v="5"/>
    <x v="2"/>
    <x v="1"/>
    <x v="1"/>
    <x v="0"/>
    <x v="2856"/>
    <x v="2855"/>
    <x v="2844"/>
    <x v="2844"/>
    <x v="2855"/>
    <x v="2869"/>
    <n v="57872.6"/>
    <s v="Skincare"/>
    <s v="Cabello"/>
    <x v="1"/>
  </r>
  <r>
    <x v="2894"/>
    <x v="2"/>
    <n v="6"/>
    <x v="71"/>
    <x v="0"/>
    <x v="1"/>
    <x v="1"/>
    <x v="0"/>
    <x v="2857"/>
    <x v="2856"/>
    <x v="2845"/>
    <x v="2845"/>
    <x v="2856"/>
    <x v="2870"/>
    <n v="48118.2"/>
    <s v="Maquillaje"/>
    <s v="Skincare"/>
    <x v="0"/>
  </r>
  <r>
    <x v="2895"/>
    <x v="28"/>
    <n v="6"/>
    <x v="63"/>
    <x v="2"/>
    <x v="1"/>
    <x v="1"/>
    <x v="0"/>
    <x v="2858"/>
    <x v="2857"/>
    <x v="2846"/>
    <x v="2846"/>
    <x v="2857"/>
    <x v="2871"/>
    <n v="47368.2"/>
    <s v="Skincare"/>
    <s v="Cuerpo"/>
    <x v="0"/>
  </r>
  <r>
    <x v="2896"/>
    <x v="4"/>
    <n v="6"/>
    <x v="58"/>
    <x v="1"/>
    <x v="1"/>
    <x v="1"/>
    <x v="1"/>
    <x v="2859"/>
    <x v="2858"/>
    <x v="2847"/>
    <x v="2847"/>
    <x v="2858"/>
    <x v="2872"/>
    <n v="54286.2"/>
    <s v="Cabello"/>
    <s v="Maquillaje"/>
    <x v="1"/>
  </r>
  <r>
    <x v="2897"/>
    <x v="7"/>
    <n v="6"/>
    <x v="29"/>
    <x v="0"/>
    <x v="0"/>
    <x v="0"/>
    <x v="0"/>
    <x v="2860"/>
    <x v="2859"/>
    <x v="2848"/>
    <x v="2848"/>
    <x v="2859"/>
    <x v="2873"/>
    <n v="46401.2"/>
    <s v="Perfumería"/>
    <s v="Cabello"/>
    <x v="0"/>
  </r>
  <r>
    <x v="2898"/>
    <x v="7"/>
    <n v="6"/>
    <x v="12"/>
    <x v="3"/>
    <x v="1"/>
    <x v="1"/>
    <x v="1"/>
    <x v="2861"/>
    <x v="2860"/>
    <x v="2849"/>
    <x v="2849"/>
    <x v="2860"/>
    <x v="2874"/>
    <n v="48161.8"/>
    <s v="Cabello"/>
    <s v="Maquillaje"/>
    <x v="0"/>
  </r>
  <r>
    <x v="2899"/>
    <x v="38"/>
    <n v="6"/>
    <x v="48"/>
    <x v="1"/>
    <x v="1"/>
    <x v="1"/>
    <x v="1"/>
    <x v="2862"/>
    <x v="2861"/>
    <x v="2850"/>
    <x v="2850"/>
    <x v="2861"/>
    <x v="2875"/>
    <n v="56453.4"/>
    <s v="Cuerpo"/>
    <s v="Skincare"/>
    <x v="1"/>
  </r>
  <r>
    <x v="2900"/>
    <x v="9"/>
    <n v="6"/>
    <x v="17"/>
    <x v="2"/>
    <x v="1"/>
    <x v="1"/>
    <x v="0"/>
    <x v="2863"/>
    <x v="2862"/>
    <x v="2851"/>
    <x v="2851"/>
    <x v="2862"/>
    <x v="2876"/>
    <n v="59931.6"/>
    <s v="Cabello"/>
    <s v="Maquillaje"/>
    <x v="1"/>
  </r>
  <r>
    <x v="2901"/>
    <x v="26"/>
    <n v="6"/>
    <x v="14"/>
    <x v="1"/>
    <x v="1"/>
    <x v="1"/>
    <x v="0"/>
    <x v="2864"/>
    <x v="2863"/>
    <x v="2852"/>
    <x v="2852"/>
    <x v="2863"/>
    <x v="2877"/>
    <n v="93204.2"/>
    <s v="Cabello"/>
    <s v="Perfumería"/>
    <x v="1"/>
  </r>
  <r>
    <x v="2902"/>
    <x v="30"/>
    <n v="6"/>
    <x v="27"/>
    <x v="1"/>
    <x v="0"/>
    <x v="0"/>
    <x v="1"/>
    <x v="2865"/>
    <x v="2864"/>
    <x v="2853"/>
    <x v="2853"/>
    <x v="2864"/>
    <x v="2878"/>
    <n v="49299.4"/>
    <s v="Skincare"/>
    <s v="Maquillaje"/>
    <x v="0"/>
  </r>
  <r>
    <x v="2903"/>
    <x v="21"/>
    <n v="6"/>
    <x v="55"/>
    <x v="1"/>
    <x v="0"/>
    <x v="0"/>
    <x v="0"/>
    <x v="2866"/>
    <x v="2865"/>
    <x v="2854"/>
    <x v="2854"/>
    <x v="2865"/>
    <x v="2879"/>
    <n v="68580.2"/>
    <s v="Perfumería"/>
    <s v="Maquillaje"/>
    <x v="1"/>
  </r>
  <r>
    <x v="2904"/>
    <x v="23"/>
    <n v="6"/>
    <x v="15"/>
    <x v="2"/>
    <x v="0"/>
    <x v="0"/>
    <x v="1"/>
    <x v="2867"/>
    <x v="2866"/>
    <x v="2855"/>
    <x v="2855"/>
    <x v="2866"/>
    <x v="2880"/>
    <n v="56101.4"/>
    <s v="Cuerpo"/>
    <s v="Skincare"/>
    <x v="1"/>
  </r>
  <r>
    <x v="2905"/>
    <x v="25"/>
    <n v="6"/>
    <x v="68"/>
    <x v="2"/>
    <x v="1"/>
    <x v="1"/>
    <x v="0"/>
    <x v="2868"/>
    <x v="2867"/>
    <x v="1903"/>
    <x v="2856"/>
    <x v="2867"/>
    <x v="2881"/>
    <n v="60648.4"/>
    <s v="Maquillaje"/>
    <s v="Cabello"/>
    <x v="1"/>
  </r>
  <r>
    <x v="2906"/>
    <x v="6"/>
    <n v="6"/>
    <x v="92"/>
    <x v="2"/>
    <x v="0"/>
    <x v="0"/>
    <x v="0"/>
    <x v="2869"/>
    <x v="2868"/>
    <x v="2856"/>
    <x v="2857"/>
    <x v="2868"/>
    <x v="2561"/>
    <n v="45154.8"/>
    <s v="Perfumería"/>
    <s v="Maquillaje"/>
    <x v="0"/>
  </r>
  <r>
    <x v="2907"/>
    <x v="42"/>
    <n v="6"/>
    <x v="78"/>
    <x v="1"/>
    <x v="0"/>
    <x v="0"/>
    <x v="0"/>
    <x v="2870"/>
    <x v="2869"/>
    <x v="2857"/>
    <x v="2858"/>
    <x v="2869"/>
    <x v="2882"/>
    <n v="60548.800000000003"/>
    <s v="Perfumería"/>
    <s v="Cabello"/>
    <x v="1"/>
  </r>
  <r>
    <x v="2908"/>
    <x v="40"/>
    <n v="6"/>
    <x v="0"/>
    <x v="0"/>
    <x v="0"/>
    <x v="0"/>
    <x v="1"/>
    <x v="2871"/>
    <x v="2870"/>
    <x v="2858"/>
    <x v="2859"/>
    <x v="2870"/>
    <x v="2883"/>
    <n v="69282.2"/>
    <s v="Cabello"/>
    <s v="Maquillaje"/>
    <x v="1"/>
  </r>
  <r>
    <x v="2909"/>
    <x v="9"/>
    <n v="6"/>
    <x v="43"/>
    <x v="1"/>
    <x v="0"/>
    <x v="0"/>
    <x v="1"/>
    <x v="2872"/>
    <x v="2871"/>
    <x v="2859"/>
    <x v="2860"/>
    <x v="2871"/>
    <x v="2884"/>
    <n v="62833.599999999999"/>
    <s v="Cuerpo"/>
    <s v="Skincare"/>
    <x v="1"/>
  </r>
  <r>
    <x v="2910"/>
    <x v="9"/>
    <n v="6"/>
    <x v="66"/>
    <x v="1"/>
    <x v="1"/>
    <x v="1"/>
    <x v="1"/>
    <x v="2873"/>
    <x v="2872"/>
    <x v="2860"/>
    <x v="2861"/>
    <x v="2872"/>
    <x v="2885"/>
    <n v="44143"/>
    <s v="Cuerpo"/>
    <s v="Cabello"/>
    <x v="0"/>
  </r>
  <r>
    <x v="2911"/>
    <x v="49"/>
    <n v="6"/>
    <x v="27"/>
    <x v="1"/>
    <x v="1"/>
    <x v="1"/>
    <x v="1"/>
    <x v="2874"/>
    <x v="2873"/>
    <x v="2861"/>
    <x v="2862"/>
    <x v="2873"/>
    <x v="2886"/>
    <n v="42171.199999999997"/>
    <s v="Perfumería"/>
    <s v="Cabello"/>
    <x v="0"/>
  </r>
  <r>
    <x v="2912"/>
    <x v="28"/>
    <n v="6"/>
    <x v="41"/>
    <x v="3"/>
    <x v="0"/>
    <x v="0"/>
    <x v="0"/>
    <x v="2875"/>
    <x v="2874"/>
    <x v="2862"/>
    <x v="2863"/>
    <x v="2874"/>
    <x v="2887"/>
    <n v="54585.599999999999"/>
    <s v="Cabello"/>
    <s v="Skincare"/>
    <x v="1"/>
  </r>
  <r>
    <x v="2913"/>
    <x v="21"/>
    <n v="6"/>
    <x v="27"/>
    <x v="1"/>
    <x v="0"/>
    <x v="0"/>
    <x v="0"/>
    <x v="2876"/>
    <x v="2875"/>
    <x v="2863"/>
    <x v="2864"/>
    <x v="2875"/>
    <x v="2888"/>
    <n v="45626"/>
    <s v="Maquillaje"/>
    <s v="Cabello"/>
    <x v="0"/>
  </r>
  <r>
    <x v="2914"/>
    <x v="16"/>
    <n v="6"/>
    <x v="70"/>
    <x v="3"/>
    <x v="1"/>
    <x v="1"/>
    <x v="1"/>
    <x v="2877"/>
    <x v="2876"/>
    <x v="2864"/>
    <x v="2865"/>
    <x v="2876"/>
    <x v="2889"/>
    <n v="49227.6"/>
    <s v="Cabello"/>
    <s v="Maquillaje"/>
    <x v="0"/>
  </r>
  <r>
    <x v="2915"/>
    <x v="5"/>
    <n v="6"/>
    <x v="92"/>
    <x v="2"/>
    <x v="1"/>
    <x v="1"/>
    <x v="0"/>
    <x v="2878"/>
    <x v="2877"/>
    <x v="2865"/>
    <x v="2866"/>
    <x v="2877"/>
    <x v="2890"/>
    <n v="54436.800000000003"/>
    <s v="Maquillaje"/>
    <s v="Perfumería"/>
    <x v="1"/>
  </r>
  <r>
    <x v="2916"/>
    <x v="42"/>
    <n v="6"/>
    <x v="75"/>
    <x v="0"/>
    <x v="0"/>
    <x v="0"/>
    <x v="1"/>
    <x v="2879"/>
    <x v="2878"/>
    <x v="2866"/>
    <x v="2867"/>
    <x v="490"/>
    <x v="554"/>
    <n v="56871.199999999997"/>
    <s v="Skincare"/>
    <s v="Cuerpo"/>
    <x v="1"/>
  </r>
  <r>
    <x v="2917"/>
    <x v="5"/>
    <n v="6"/>
    <x v="22"/>
    <x v="2"/>
    <x v="0"/>
    <x v="0"/>
    <x v="0"/>
    <x v="2880"/>
    <x v="2879"/>
    <x v="2867"/>
    <x v="2868"/>
    <x v="2878"/>
    <x v="2891"/>
    <n v="30679.599999999999"/>
    <s v="Perfumería"/>
    <s v="Cuerpo"/>
    <x v="0"/>
  </r>
  <r>
    <x v="2918"/>
    <x v="15"/>
    <n v="6"/>
    <x v="54"/>
    <x v="3"/>
    <x v="1"/>
    <x v="1"/>
    <x v="1"/>
    <x v="2881"/>
    <x v="2880"/>
    <x v="2868"/>
    <x v="2869"/>
    <x v="2879"/>
    <x v="2892"/>
    <n v="62813"/>
    <s v="Cuerpo"/>
    <s v="Skincare"/>
    <x v="1"/>
  </r>
  <r>
    <x v="2919"/>
    <x v="43"/>
    <n v="6"/>
    <x v="31"/>
    <x v="1"/>
    <x v="0"/>
    <x v="0"/>
    <x v="0"/>
    <x v="2882"/>
    <x v="2881"/>
    <x v="2869"/>
    <x v="2870"/>
    <x v="2880"/>
    <x v="2893"/>
    <n v="42977.599999999999"/>
    <s v="Skincare"/>
    <s v="Cabello"/>
    <x v="0"/>
  </r>
  <r>
    <x v="2920"/>
    <x v="6"/>
    <n v="6"/>
    <x v="0"/>
    <x v="1"/>
    <x v="1"/>
    <x v="1"/>
    <x v="1"/>
    <x v="2883"/>
    <x v="2882"/>
    <x v="2870"/>
    <x v="2871"/>
    <x v="2881"/>
    <x v="2894"/>
    <n v="51163.6"/>
    <s v="Perfumería"/>
    <s v="Skincare"/>
    <x v="1"/>
  </r>
  <r>
    <x v="2921"/>
    <x v="31"/>
    <n v="6"/>
    <x v="31"/>
    <x v="1"/>
    <x v="0"/>
    <x v="0"/>
    <x v="0"/>
    <x v="2884"/>
    <x v="2883"/>
    <x v="2871"/>
    <x v="2872"/>
    <x v="2882"/>
    <x v="2895"/>
    <n v="46165.4"/>
    <s v="Maquillaje"/>
    <s v="Skincare"/>
    <x v="0"/>
  </r>
  <r>
    <x v="2922"/>
    <x v="22"/>
    <n v="6"/>
    <x v="74"/>
    <x v="1"/>
    <x v="0"/>
    <x v="0"/>
    <x v="1"/>
    <x v="2885"/>
    <x v="2884"/>
    <x v="2872"/>
    <x v="2873"/>
    <x v="2883"/>
    <x v="2896"/>
    <n v="28719.4"/>
    <s v="Perfumería"/>
    <s v="Cabello"/>
    <x v="0"/>
  </r>
  <r>
    <x v="2923"/>
    <x v="10"/>
    <n v="6"/>
    <x v="83"/>
    <x v="1"/>
    <x v="0"/>
    <x v="0"/>
    <x v="1"/>
    <x v="2886"/>
    <x v="2885"/>
    <x v="2873"/>
    <x v="2874"/>
    <x v="2884"/>
    <x v="2897"/>
    <n v="48780.6"/>
    <s v="Cuerpo"/>
    <s v="Maquillaje"/>
    <x v="0"/>
  </r>
  <r>
    <x v="2924"/>
    <x v="0"/>
    <n v="6"/>
    <x v="26"/>
    <x v="1"/>
    <x v="1"/>
    <x v="1"/>
    <x v="0"/>
    <x v="2887"/>
    <x v="2886"/>
    <x v="2874"/>
    <x v="2875"/>
    <x v="2885"/>
    <x v="2898"/>
    <n v="57041"/>
    <s v="Maquillaje"/>
    <s v="Perfumería"/>
    <x v="1"/>
  </r>
  <r>
    <x v="2925"/>
    <x v="22"/>
    <n v="6"/>
    <x v="76"/>
    <x v="2"/>
    <x v="0"/>
    <x v="0"/>
    <x v="0"/>
    <x v="2888"/>
    <x v="2887"/>
    <x v="2875"/>
    <x v="2876"/>
    <x v="1368"/>
    <x v="2899"/>
    <n v="43649.4"/>
    <s v="Cabello"/>
    <s v="Cuerpo"/>
    <x v="0"/>
  </r>
  <r>
    <x v="2926"/>
    <x v="7"/>
    <n v="6"/>
    <x v="68"/>
    <x v="1"/>
    <x v="1"/>
    <x v="1"/>
    <x v="1"/>
    <x v="2889"/>
    <x v="2888"/>
    <x v="2876"/>
    <x v="2877"/>
    <x v="2886"/>
    <x v="2900"/>
    <n v="52764.800000000003"/>
    <s v="Perfumería"/>
    <s v="Skincare"/>
    <x v="1"/>
  </r>
  <r>
    <x v="2927"/>
    <x v="35"/>
    <n v="6"/>
    <x v="59"/>
    <x v="1"/>
    <x v="0"/>
    <x v="0"/>
    <x v="1"/>
    <x v="2890"/>
    <x v="2889"/>
    <x v="2877"/>
    <x v="2878"/>
    <x v="2887"/>
    <x v="2901"/>
    <n v="49244.2"/>
    <s v="Perfumería"/>
    <s v="Cuerpo"/>
    <x v="0"/>
  </r>
  <r>
    <x v="2928"/>
    <x v="31"/>
    <n v="6"/>
    <x v="50"/>
    <x v="3"/>
    <x v="0"/>
    <x v="0"/>
    <x v="0"/>
    <x v="2891"/>
    <x v="2890"/>
    <x v="2878"/>
    <x v="2879"/>
    <x v="2888"/>
    <x v="2902"/>
    <n v="49872.6"/>
    <s v="Cabello"/>
    <s v="Skincare"/>
    <x v="0"/>
  </r>
  <r>
    <x v="2929"/>
    <x v="21"/>
    <n v="6"/>
    <x v="28"/>
    <x v="1"/>
    <x v="0"/>
    <x v="0"/>
    <x v="0"/>
    <x v="2892"/>
    <x v="2891"/>
    <x v="2879"/>
    <x v="2880"/>
    <x v="2889"/>
    <x v="2903"/>
    <n v="53271.199999999997"/>
    <s v="Cabello"/>
    <s v="Skincare"/>
    <x v="1"/>
  </r>
  <r>
    <x v="2930"/>
    <x v="4"/>
    <n v="6"/>
    <x v="61"/>
    <x v="3"/>
    <x v="0"/>
    <x v="0"/>
    <x v="0"/>
    <x v="2893"/>
    <x v="1808"/>
    <x v="2880"/>
    <x v="2881"/>
    <x v="2890"/>
    <x v="2904"/>
    <n v="53720.800000000003"/>
    <s v="Skincare"/>
    <s v="Perfumería"/>
    <x v="1"/>
  </r>
  <r>
    <x v="2931"/>
    <x v="26"/>
    <n v="6"/>
    <x v="94"/>
    <x v="1"/>
    <x v="0"/>
    <x v="0"/>
    <x v="0"/>
    <x v="2894"/>
    <x v="2892"/>
    <x v="2881"/>
    <x v="2882"/>
    <x v="2891"/>
    <x v="2905"/>
    <n v="46010.400000000001"/>
    <s v="Cabello"/>
    <s v="Maquillaje"/>
    <x v="0"/>
  </r>
  <r>
    <x v="2932"/>
    <x v="47"/>
    <n v="6"/>
    <x v="38"/>
    <x v="3"/>
    <x v="1"/>
    <x v="1"/>
    <x v="1"/>
    <x v="2895"/>
    <x v="2893"/>
    <x v="2882"/>
    <x v="1244"/>
    <x v="2892"/>
    <x v="2906"/>
    <n v="44542.2"/>
    <s v="Skincare"/>
    <s v="Perfumería"/>
    <x v="0"/>
  </r>
  <r>
    <x v="2933"/>
    <x v="6"/>
    <n v="6"/>
    <x v="55"/>
    <x v="0"/>
    <x v="1"/>
    <x v="1"/>
    <x v="1"/>
    <x v="2896"/>
    <x v="2894"/>
    <x v="2883"/>
    <x v="2883"/>
    <x v="1106"/>
    <x v="2907"/>
    <n v="49008"/>
    <s v="Perfumería"/>
    <s v="Maquillaje"/>
    <x v="0"/>
  </r>
  <r>
    <x v="2934"/>
    <x v="27"/>
    <n v="6"/>
    <x v="9"/>
    <x v="3"/>
    <x v="0"/>
    <x v="0"/>
    <x v="0"/>
    <x v="2897"/>
    <x v="2895"/>
    <x v="2884"/>
    <x v="2884"/>
    <x v="2893"/>
    <x v="2908"/>
    <n v="69541.600000000006"/>
    <s v="Skincare"/>
    <s v="Cuerpo"/>
    <x v="1"/>
  </r>
  <r>
    <x v="2935"/>
    <x v="33"/>
    <n v="6"/>
    <x v="57"/>
    <x v="0"/>
    <x v="0"/>
    <x v="0"/>
    <x v="1"/>
    <x v="2898"/>
    <x v="2896"/>
    <x v="2885"/>
    <x v="2885"/>
    <x v="2894"/>
    <x v="2909"/>
    <n v="54966.8"/>
    <s v="Skincare"/>
    <s v="Maquillaje"/>
    <x v="1"/>
  </r>
  <r>
    <x v="2936"/>
    <x v="3"/>
    <n v="6"/>
    <x v="45"/>
    <x v="0"/>
    <x v="1"/>
    <x v="1"/>
    <x v="0"/>
    <x v="2899"/>
    <x v="2897"/>
    <x v="2886"/>
    <x v="2886"/>
    <x v="2895"/>
    <x v="2910"/>
    <n v="71356.600000000006"/>
    <s v="Maquillaje"/>
    <s v="Cabello"/>
    <x v="1"/>
  </r>
  <r>
    <x v="2937"/>
    <x v="50"/>
    <n v="6"/>
    <x v="79"/>
    <x v="2"/>
    <x v="0"/>
    <x v="0"/>
    <x v="0"/>
    <x v="2900"/>
    <x v="2898"/>
    <x v="2887"/>
    <x v="2887"/>
    <x v="2896"/>
    <x v="2911"/>
    <n v="45949.4"/>
    <s v="Maquillaje"/>
    <s v="Perfumería"/>
    <x v="0"/>
  </r>
  <r>
    <x v="2938"/>
    <x v="40"/>
    <n v="6"/>
    <x v="41"/>
    <x v="0"/>
    <x v="1"/>
    <x v="1"/>
    <x v="1"/>
    <x v="2901"/>
    <x v="2899"/>
    <x v="2888"/>
    <x v="1122"/>
    <x v="2897"/>
    <x v="2912"/>
    <n v="49508.4"/>
    <s v="Perfumería"/>
    <s v="Cabello"/>
    <x v="0"/>
  </r>
  <r>
    <x v="2939"/>
    <x v="0"/>
    <n v="6"/>
    <x v="15"/>
    <x v="2"/>
    <x v="1"/>
    <x v="1"/>
    <x v="1"/>
    <x v="2902"/>
    <x v="2900"/>
    <x v="2889"/>
    <x v="2888"/>
    <x v="2898"/>
    <x v="2913"/>
    <n v="48853.8"/>
    <s v="Perfumería"/>
    <s v="Skincare"/>
    <x v="0"/>
  </r>
  <r>
    <x v="2940"/>
    <x v="45"/>
    <n v="6"/>
    <x v="13"/>
    <x v="1"/>
    <x v="1"/>
    <x v="1"/>
    <x v="1"/>
    <x v="2903"/>
    <x v="2901"/>
    <x v="2890"/>
    <x v="2889"/>
    <x v="2899"/>
    <x v="2914"/>
    <n v="36229.199999999997"/>
    <s v="Perfumería"/>
    <s v="Maquillaje"/>
    <x v="0"/>
  </r>
  <r>
    <x v="2941"/>
    <x v="49"/>
    <n v="6"/>
    <x v="67"/>
    <x v="1"/>
    <x v="0"/>
    <x v="0"/>
    <x v="1"/>
    <x v="2904"/>
    <x v="2902"/>
    <x v="2891"/>
    <x v="2890"/>
    <x v="2900"/>
    <x v="2915"/>
    <n v="50482"/>
    <s v="Cabello"/>
    <s v="Perfumería"/>
    <x v="1"/>
  </r>
  <r>
    <x v="2942"/>
    <x v="4"/>
    <n v="6"/>
    <x v="21"/>
    <x v="1"/>
    <x v="0"/>
    <x v="0"/>
    <x v="0"/>
    <x v="2905"/>
    <x v="2903"/>
    <x v="2892"/>
    <x v="2891"/>
    <x v="2901"/>
    <x v="2916"/>
    <n v="55787.8"/>
    <s v="Cuerpo"/>
    <s v="Skincare"/>
    <x v="1"/>
  </r>
  <r>
    <x v="2943"/>
    <x v="3"/>
    <n v="6"/>
    <x v="83"/>
    <x v="3"/>
    <x v="1"/>
    <x v="1"/>
    <x v="1"/>
    <x v="2906"/>
    <x v="2904"/>
    <x v="2893"/>
    <x v="2892"/>
    <x v="2902"/>
    <x v="2917"/>
    <n v="50034.6"/>
    <s v="Maquillaje"/>
    <s v="Skincare"/>
    <x v="1"/>
  </r>
  <r>
    <x v="2944"/>
    <x v="1"/>
    <n v="6"/>
    <x v="65"/>
    <x v="2"/>
    <x v="0"/>
    <x v="0"/>
    <x v="0"/>
    <x v="2907"/>
    <x v="2905"/>
    <x v="2894"/>
    <x v="2893"/>
    <x v="2903"/>
    <x v="2918"/>
    <n v="70123.600000000006"/>
    <s v="Skincare"/>
    <s v="Perfumería"/>
    <x v="1"/>
  </r>
  <r>
    <x v="2945"/>
    <x v="6"/>
    <n v="6"/>
    <x v="79"/>
    <x v="2"/>
    <x v="1"/>
    <x v="1"/>
    <x v="0"/>
    <x v="2908"/>
    <x v="2906"/>
    <x v="2895"/>
    <x v="2894"/>
    <x v="2904"/>
    <x v="2919"/>
    <n v="51883"/>
    <s v="Cabello"/>
    <s v="Skincare"/>
    <x v="1"/>
  </r>
  <r>
    <x v="2946"/>
    <x v="22"/>
    <n v="6"/>
    <x v="86"/>
    <x v="3"/>
    <x v="0"/>
    <x v="0"/>
    <x v="1"/>
    <x v="2909"/>
    <x v="2750"/>
    <x v="2896"/>
    <x v="2895"/>
    <x v="2905"/>
    <x v="2920"/>
    <n v="66038.399999999994"/>
    <s v="Skincare"/>
    <s v="Cabello"/>
    <x v="1"/>
  </r>
  <r>
    <x v="2947"/>
    <x v="48"/>
    <n v="6"/>
    <x v="89"/>
    <x v="2"/>
    <x v="1"/>
    <x v="1"/>
    <x v="0"/>
    <x v="2910"/>
    <x v="2907"/>
    <x v="2897"/>
    <x v="2896"/>
    <x v="2906"/>
    <x v="2921"/>
    <n v="39661.800000000003"/>
    <s v="Cuerpo"/>
    <s v="Maquillaje"/>
    <x v="0"/>
  </r>
  <r>
    <x v="2948"/>
    <x v="22"/>
    <n v="6"/>
    <x v="65"/>
    <x v="2"/>
    <x v="0"/>
    <x v="0"/>
    <x v="1"/>
    <x v="2250"/>
    <x v="2908"/>
    <x v="2898"/>
    <x v="2897"/>
    <x v="2907"/>
    <x v="2922"/>
    <n v="48160.4"/>
    <s v="Skincare"/>
    <s v="Maquillaje"/>
    <x v="0"/>
  </r>
  <r>
    <x v="2949"/>
    <x v="9"/>
    <n v="6"/>
    <x v="43"/>
    <x v="1"/>
    <x v="0"/>
    <x v="0"/>
    <x v="1"/>
    <x v="2911"/>
    <x v="2909"/>
    <x v="2899"/>
    <x v="2898"/>
    <x v="2908"/>
    <x v="2923"/>
    <n v="33919.199999999997"/>
    <s v="Cuerpo"/>
    <s v="Maquillaje"/>
    <x v="0"/>
  </r>
  <r>
    <x v="2950"/>
    <x v="40"/>
    <n v="6"/>
    <x v="67"/>
    <x v="1"/>
    <x v="1"/>
    <x v="1"/>
    <x v="0"/>
    <x v="2912"/>
    <x v="2910"/>
    <x v="2900"/>
    <x v="2899"/>
    <x v="2909"/>
    <x v="2924"/>
    <n v="56892.2"/>
    <s v="Perfumería"/>
    <s v="Skincare"/>
    <x v="1"/>
  </r>
  <r>
    <x v="2951"/>
    <x v="18"/>
    <n v="6"/>
    <x v="41"/>
    <x v="2"/>
    <x v="0"/>
    <x v="0"/>
    <x v="0"/>
    <x v="2913"/>
    <x v="2911"/>
    <x v="2901"/>
    <x v="2900"/>
    <x v="2910"/>
    <x v="2925"/>
    <n v="61783.4"/>
    <s v="Skincare"/>
    <s v="Perfumería"/>
    <x v="1"/>
  </r>
  <r>
    <x v="2952"/>
    <x v="42"/>
    <n v="6"/>
    <x v="0"/>
    <x v="1"/>
    <x v="1"/>
    <x v="1"/>
    <x v="1"/>
    <x v="2914"/>
    <x v="2912"/>
    <x v="2902"/>
    <x v="2901"/>
    <x v="2911"/>
    <x v="2926"/>
    <n v="64659"/>
    <s v="Skincare"/>
    <s v="Cuerpo"/>
    <x v="1"/>
  </r>
  <r>
    <x v="2953"/>
    <x v="36"/>
    <n v="6"/>
    <x v="24"/>
    <x v="1"/>
    <x v="0"/>
    <x v="0"/>
    <x v="0"/>
    <x v="2915"/>
    <x v="2913"/>
    <x v="2903"/>
    <x v="2902"/>
    <x v="2912"/>
    <x v="2927"/>
    <n v="42739.199999999997"/>
    <s v="Cabello"/>
    <s v="Cuerpo"/>
    <x v="0"/>
  </r>
  <r>
    <x v="2954"/>
    <x v="28"/>
    <n v="6"/>
    <x v="79"/>
    <x v="3"/>
    <x v="0"/>
    <x v="0"/>
    <x v="0"/>
    <x v="2916"/>
    <x v="2914"/>
    <x v="2904"/>
    <x v="2903"/>
    <x v="2913"/>
    <x v="2928"/>
    <n v="51151.4"/>
    <s v="Perfumería"/>
    <s v="Cuerpo"/>
    <x v="1"/>
  </r>
  <r>
    <x v="2955"/>
    <x v="11"/>
    <n v="6"/>
    <x v="75"/>
    <x v="1"/>
    <x v="0"/>
    <x v="0"/>
    <x v="1"/>
    <x v="2917"/>
    <x v="2915"/>
    <x v="2905"/>
    <x v="2904"/>
    <x v="2914"/>
    <x v="2929"/>
    <n v="50392.6"/>
    <s v="Cabello"/>
    <s v="Maquillaje"/>
    <x v="1"/>
  </r>
  <r>
    <x v="2956"/>
    <x v="3"/>
    <n v="6"/>
    <x v="74"/>
    <x v="1"/>
    <x v="1"/>
    <x v="1"/>
    <x v="1"/>
    <x v="2918"/>
    <x v="2916"/>
    <x v="2906"/>
    <x v="2905"/>
    <x v="2915"/>
    <x v="2930"/>
    <n v="33346"/>
    <s v="Maquillaje"/>
    <s v="Cabello"/>
    <x v="0"/>
  </r>
  <r>
    <x v="2957"/>
    <x v="36"/>
    <n v="6"/>
    <x v="38"/>
    <x v="3"/>
    <x v="1"/>
    <x v="1"/>
    <x v="0"/>
    <x v="2919"/>
    <x v="2917"/>
    <x v="2907"/>
    <x v="2906"/>
    <x v="2916"/>
    <x v="2931"/>
    <n v="53297"/>
    <s v="Cuerpo"/>
    <s v="Cabello"/>
    <x v="1"/>
  </r>
  <r>
    <x v="2958"/>
    <x v="38"/>
    <n v="6"/>
    <x v="18"/>
    <x v="1"/>
    <x v="0"/>
    <x v="0"/>
    <x v="0"/>
    <x v="2920"/>
    <x v="2918"/>
    <x v="2908"/>
    <x v="2907"/>
    <x v="2917"/>
    <x v="2932"/>
    <n v="54894.400000000001"/>
    <s v="Maquillaje"/>
    <s v="Cuerpo"/>
    <x v="1"/>
  </r>
  <r>
    <x v="2959"/>
    <x v="50"/>
    <n v="6"/>
    <x v="25"/>
    <x v="1"/>
    <x v="0"/>
    <x v="0"/>
    <x v="0"/>
    <x v="2921"/>
    <x v="2919"/>
    <x v="2909"/>
    <x v="2908"/>
    <x v="2918"/>
    <x v="2933"/>
    <n v="48764"/>
    <s v="Maquillaje"/>
    <s v="Skincare"/>
    <x v="0"/>
  </r>
  <r>
    <x v="2960"/>
    <x v="7"/>
    <n v="6"/>
    <x v="59"/>
    <x v="1"/>
    <x v="0"/>
    <x v="0"/>
    <x v="1"/>
    <x v="2922"/>
    <x v="2920"/>
    <x v="2910"/>
    <x v="2909"/>
    <x v="2919"/>
    <x v="2934"/>
    <n v="58033"/>
    <s v="Maquillaje"/>
    <s v="Cabello"/>
    <x v="1"/>
  </r>
  <r>
    <x v="2961"/>
    <x v="9"/>
    <n v="6"/>
    <x v="66"/>
    <x v="0"/>
    <x v="0"/>
    <x v="0"/>
    <x v="0"/>
    <x v="2923"/>
    <x v="2921"/>
    <x v="2911"/>
    <x v="2910"/>
    <x v="2920"/>
    <x v="2935"/>
    <n v="40390.800000000003"/>
    <s v="Skincare"/>
    <s v="Cuerpo"/>
    <x v="0"/>
  </r>
  <r>
    <x v="2962"/>
    <x v="23"/>
    <n v="6"/>
    <x v="21"/>
    <x v="3"/>
    <x v="1"/>
    <x v="1"/>
    <x v="0"/>
    <x v="2924"/>
    <x v="2922"/>
    <x v="2912"/>
    <x v="2911"/>
    <x v="2921"/>
    <x v="2936"/>
    <n v="49565"/>
    <s v="Perfumería"/>
    <s v="Maquillaje"/>
    <x v="0"/>
  </r>
  <r>
    <x v="2963"/>
    <x v="39"/>
    <n v="6"/>
    <x v="78"/>
    <x v="2"/>
    <x v="0"/>
    <x v="0"/>
    <x v="1"/>
    <x v="2925"/>
    <x v="2923"/>
    <x v="2913"/>
    <x v="2912"/>
    <x v="2922"/>
    <x v="2937"/>
    <n v="49884.4"/>
    <s v="Cuerpo"/>
    <s v="Perfumería"/>
    <x v="0"/>
  </r>
  <r>
    <x v="2964"/>
    <x v="15"/>
    <n v="6"/>
    <x v="91"/>
    <x v="1"/>
    <x v="1"/>
    <x v="1"/>
    <x v="1"/>
    <x v="2926"/>
    <x v="2924"/>
    <x v="2914"/>
    <x v="2913"/>
    <x v="2923"/>
    <x v="2938"/>
    <n v="63140.2"/>
    <s v="Cabello"/>
    <s v="Perfumería"/>
    <x v="1"/>
  </r>
  <r>
    <x v="2965"/>
    <x v="48"/>
    <n v="6"/>
    <x v="52"/>
    <x v="2"/>
    <x v="0"/>
    <x v="0"/>
    <x v="1"/>
    <x v="2927"/>
    <x v="2925"/>
    <x v="2915"/>
    <x v="2914"/>
    <x v="2924"/>
    <x v="2939"/>
    <n v="54169"/>
    <s v="Cabello"/>
    <s v="Perfumería"/>
    <x v="1"/>
  </r>
  <r>
    <x v="2966"/>
    <x v="33"/>
    <n v="6"/>
    <x v="49"/>
    <x v="1"/>
    <x v="1"/>
    <x v="1"/>
    <x v="1"/>
    <x v="2928"/>
    <x v="2926"/>
    <x v="2916"/>
    <x v="2915"/>
    <x v="2925"/>
    <x v="2940"/>
    <n v="39096"/>
    <s v="Cabello"/>
    <s v="Cuerpo"/>
    <x v="0"/>
  </r>
  <r>
    <x v="2967"/>
    <x v="3"/>
    <n v="6"/>
    <x v="85"/>
    <x v="0"/>
    <x v="1"/>
    <x v="1"/>
    <x v="0"/>
    <x v="2929"/>
    <x v="2927"/>
    <x v="2917"/>
    <x v="2916"/>
    <x v="2926"/>
    <x v="2941"/>
    <n v="39386"/>
    <s v="Perfumería"/>
    <s v="Maquillaje"/>
    <x v="0"/>
  </r>
  <r>
    <x v="2968"/>
    <x v="46"/>
    <n v="6"/>
    <x v="74"/>
    <x v="0"/>
    <x v="0"/>
    <x v="0"/>
    <x v="1"/>
    <x v="2930"/>
    <x v="2928"/>
    <x v="2918"/>
    <x v="2917"/>
    <x v="2927"/>
    <x v="2942"/>
    <n v="46235.8"/>
    <s v="Skincare"/>
    <s v="Perfumería"/>
    <x v="0"/>
  </r>
  <r>
    <x v="2969"/>
    <x v="28"/>
    <n v="6"/>
    <x v="41"/>
    <x v="1"/>
    <x v="0"/>
    <x v="0"/>
    <x v="1"/>
    <x v="2931"/>
    <x v="2929"/>
    <x v="2919"/>
    <x v="2918"/>
    <x v="2928"/>
    <x v="2943"/>
    <n v="41738.199999999997"/>
    <s v="Maquillaje"/>
    <s v="Perfumería"/>
    <x v="0"/>
  </r>
  <r>
    <x v="2970"/>
    <x v="14"/>
    <n v="6"/>
    <x v="74"/>
    <x v="2"/>
    <x v="1"/>
    <x v="1"/>
    <x v="1"/>
    <x v="2932"/>
    <x v="2930"/>
    <x v="2920"/>
    <x v="321"/>
    <x v="2929"/>
    <x v="2944"/>
    <n v="55750.400000000001"/>
    <s v="Cuerpo"/>
    <s v="Skincare"/>
    <x v="1"/>
  </r>
  <r>
    <x v="2971"/>
    <x v="42"/>
    <n v="6"/>
    <x v="45"/>
    <x v="0"/>
    <x v="1"/>
    <x v="1"/>
    <x v="1"/>
    <x v="2933"/>
    <x v="2931"/>
    <x v="2921"/>
    <x v="2919"/>
    <x v="2930"/>
    <x v="2945"/>
    <n v="47514.2"/>
    <s v="Cuerpo"/>
    <s v="Skincare"/>
    <x v="0"/>
  </r>
  <r>
    <x v="2972"/>
    <x v="32"/>
    <n v="6"/>
    <x v="85"/>
    <x v="2"/>
    <x v="0"/>
    <x v="0"/>
    <x v="1"/>
    <x v="2934"/>
    <x v="2932"/>
    <x v="2922"/>
    <x v="2920"/>
    <x v="2931"/>
    <x v="2946"/>
    <n v="53771"/>
    <s v="Perfumería"/>
    <s v="Maquillaje"/>
    <x v="1"/>
  </r>
  <r>
    <x v="2973"/>
    <x v="21"/>
    <n v="6"/>
    <x v="34"/>
    <x v="2"/>
    <x v="0"/>
    <x v="0"/>
    <x v="0"/>
    <x v="2935"/>
    <x v="2933"/>
    <x v="2923"/>
    <x v="2921"/>
    <x v="2932"/>
    <x v="2947"/>
    <n v="43541.599999999999"/>
    <s v="Maquillaje"/>
    <s v="Cabello"/>
    <x v="0"/>
  </r>
  <r>
    <x v="2974"/>
    <x v="35"/>
    <n v="6"/>
    <x v="91"/>
    <x v="1"/>
    <x v="0"/>
    <x v="0"/>
    <x v="1"/>
    <x v="2936"/>
    <x v="2934"/>
    <x v="2924"/>
    <x v="2922"/>
    <x v="2933"/>
    <x v="2948"/>
    <n v="45685.2"/>
    <s v="Cuerpo"/>
    <s v="Cabello"/>
    <x v="0"/>
  </r>
  <r>
    <x v="2975"/>
    <x v="7"/>
    <n v="6"/>
    <x v="13"/>
    <x v="0"/>
    <x v="0"/>
    <x v="0"/>
    <x v="0"/>
    <x v="2937"/>
    <x v="2935"/>
    <x v="2925"/>
    <x v="2923"/>
    <x v="1859"/>
    <x v="2949"/>
    <n v="72199.199999999997"/>
    <s v="Maquillaje"/>
    <s v="Perfumería"/>
    <x v="1"/>
  </r>
  <r>
    <x v="2976"/>
    <x v="22"/>
    <n v="6"/>
    <x v="0"/>
    <x v="0"/>
    <x v="0"/>
    <x v="0"/>
    <x v="0"/>
    <x v="2938"/>
    <x v="2936"/>
    <x v="2926"/>
    <x v="2924"/>
    <x v="2934"/>
    <x v="2950"/>
    <n v="43823.199999999997"/>
    <s v="Skincare"/>
    <s v="Maquillaje"/>
    <x v="0"/>
  </r>
  <r>
    <x v="2977"/>
    <x v="18"/>
    <n v="6"/>
    <x v="66"/>
    <x v="0"/>
    <x v="1"/>
    <x v="1"/>
    <x v="1"/>
    <x v="2939"/>
    <x v="2937"/>
    <x v="2927"/>
    <x v="2925"/>
    <x v="2935"/>
    <x v="2951"/>
    <n v="54886"/>
    <s v="Skincare"/>
    <s v="Cuerpo"/>
    <x v="1"/>
  </r>
  <r>
    <x v="2978"/>
    <x v="25"/>
    <n v="6"/>
    <x v="36"/>
    <x v="0"/>
    <x v="1"/>
    <x v="1"/>
    <x v="1"/>
    <x v="2940"/>
    <x v="2938"/>
    <x v="2928"/>
    <x v="2926"/>
    <x v="2936"/>
    <x v="2952"/>
    <n v="68374.8"/>
    <s v="Skincare"/>
    <s v="Cabello"/>
    <x v="1"/>
  </r>
  <r>
    <x v="2979"/>
    <x v="4"/>
    <n v="6"/>
    <x v="68"/>
    <x v="1"/>
    <x v="0"/>
    <x v="0"/>
    <x v="1"/>
    <x v="2941"/>
    <x v="2939"/>
    <x v="2929"/>
    <x v="2927"/>
    <x v="2937"/>
    <x v="2953"/>
    <n v="68170.2"/>
    <s v="Skincare"/>
    <s v="Cuerpo"/>
    <x v="1"/>
  </r>
  <r>
    <x v="2980"/>
    <x v="30"/>
    <n v="6"/>
    <x v="71"/>
    <x v="1"/>
    <x v="0"/>
    <x v="0"/>
    <x v="1"/>
    <x v="2942"/>
    <x v="2940"/>
    <x v="2930"/>
    <x v="2928"/>
    <x v="2938"/>
    <x v="2954"/>
    <n v="38049"/>
    <s v="Maquillaje"/>
    <s v="Cabello"/>
    <x v="0"/>
  </r>
  <r>
    <x v="2981"/>
    <x v="35"/>
    <n v="6"/>
    <x v="15"/>
    <x v="0"/>
    <x v="1"/>
    <x v="1"/>
    <x v="0"/>
    <x v="2943"/>
    <x v="2941"/>
    <x v="2931"/>
    <x v="2929"/>
    <x v="2939"/>
    <x v="2955"/>
    <n v="45911.199999999997"/>
    <s v="Cuerpo"/>
    <s v="Cabello"/>
    <x v="0"/>
  </r>
  <r>
    <x v="2982"/>
    <x v="31"/>
    <n v="6"/>
    <x v="79"/>
    <x v="1"/>
    <x v="0"/>
    <x v="0"/>
    <x v="1"/>
    <x v="2944"/>
    <x v="2942"/>
    <x v="2932"/>
    <x v="2930"/>
    <x v="2940"/>
    <x v="2956"/>
    <n v="41969.4"/>
    <s v="Cabello"/>
    <s v="Maquillaje"/>
    <x v="0"/>
  </r>
  <r>
    <x v="2983"/>
    <x v="25"/>
    <n v="6"/>
    <x v="77"/>
    <x v="1"/>
    <x v="0"/>
    <x v="0"/>
    <x v="1"/>
    <x v="2945"/>
    <x v="2943"/>
    <x v="2933"/>
    <x v="2931"/>
    <x v="2941"/>
    <x v="2957"/>
    <n v="41804"/>
    <s v="Skincare"/>
    <s v="Maquillaje"/>
    <x v="0"/>
  </r>
  <r>
    <x v="2984"/>
    <x v="16"/>
    <n v="6"/>
    <x v="24"/>
    <x v="3"/>
    <x v="1"/>
    <x v="1"/>
    <x v="0"/>
    <x v="2946"/>
    <x v="2944"/>
    <x v="2934"/>
    <x v="2932"/>
    <x v="2942"/>
    <x v="2958"/>
    <n v="33485.199999999997"/>
    <s v="Cuerpo"/>
    <s v="Cabello"/>
    <x v="0"/>
  </r>
  <r>
    <x v="2985"/>
    <x v="26"/>
    <n v="6"/>
    <x v="39"/>
    <x v="3"/>
    <x v="1"/>
    <x v="1"/>
    <x v="1"/>
    <x v="2947"/>
    <x v="2945"/>
    <x v="2935"/>
    <x v="2933"/>
    <x v="2943"/>
    <x v="2959"/>
    <n v="57020"/>
    <s v="Perfumería"/>
    <s v="Cuerpo"/>
    <x v="1"/>
  </r>
  <r>
    <x v="2986"/>
    <x v="39"/>
    <n v="6"/>
    <x v="39"/>
    <x v="1"/>
    <x v="1"/>
    <x v="1"/>
    <x v="1"/>
    <x v="2948"/>
    <x v="2946"/>
    <x v="2936"/>
    <x v="2934"/>
    <x v="2944"/>
    <x v="2960"/>
    <n v="45117.4"/>
    <s v="Perfumería"/>
    <s v="Maquillaje"/>
    <x v="0"/>
  </r>
  <r>
    <x v="2987"/>
    <x v="19"/>
    <n v="6"/>
    <x v="62"/>
    <x v="0"/>
    <x v="0"/>
    <x v="0"/>
    <x v="1"/>
    <x v="2949"/>
    <x v="2947"/>
    <x v="2937"/>
    <x v="2935"/>
    <x v="2945"/>
    <x v="2961"/>
    <n v="48445"/>
    <s v="Skincare"/>
    <s v="Cuerpo"/>
    <x v="0"/>
  </r>
  <r>
    <x v="2988"/>
    <x v="35"/>
    <n v="6"/>
    <x v="60"/>
    <x v="1"/>
    <x v="1"/>
    <x v="1"/>
    <x v="1"/>
    <x v="2950"/>
    <x v="2948"/>
    <x v="2938"/>
    <x v="2936"/>
    <x v="2946"/>
    <x v="2962"/>
    <n v="49286.400000000001"/>
    <s v="Perfumería"/>
    <s v="Maquillaje"/>
    <x v="0"/>
  </r>
  <r>
    <x v="2989"/>
    <x v="3"/>
    <n v="6"/>
    <x v="38"/>
    <x v="0"/>
    <x v="1"/>
    <x v="1"/>
    <x v="0"/>
    <x v="2951"/>
    <x v="2949"/>
    <x v="2939"/>
    <x v="2937"/>
    <x v="2947"/>
    <x v="2963"/>
    <n v="56182.400000000001"/>
    <s v="Maquillaje"/>
    <s v="Cabello"/>
    <x v="1"/>
  </r>
  <r>
    <x v="2990"/>
    <x v="32"/>
    <n v="6"/>
    <x v="51"/>
    <x v="0"/>
    <x v="0"/>
    <x v="0"/>
    <x v="0"/>
    <x v="2952"/>
    <x v="2950"/>
    <x v="2940"/>
    <x v="2938"/>
    <x v="2948"/>
    <x v="2964"/>
    <n v="31138.400000000001"/>
    <s v="Maquillaje"/>
    <s v="Skincare"/>
    <x v="0"/>
  </r>
  <r>
    <x v="2991"/>
    <x v="28"/>
    <n v="6"/>
    <x v="87"/>
    <x v="1"/>
    <x v="0"/>
    <x v="0"/>
    <x v="0"/>
    <x v="2953"/>
    <x v="2951"/>
    <x v="2941"/>
    <x v="2939"/>
    <x v="2949"/>
    <x v="2965"/>
    <n v="44029.8"/>
    <s v="Maquillaje"/>
    <s v="Cuerpo"/>
    <x v="0"/>
  </r>
  <r>
    <x v="2992"/>
    <x v="2"/>
    <n v="6"/>
    <x v="16"/>
    <x v="3"/>
    <x v="1"/>
    <x v="1"/>
    <x v="0"/>
    <x v="2954"/>
    <x v="2952"/>
    <x v="2942"/>
    <x v="2940"/>
    <x v="2950"/>
    <x v="2966"/>
    <n v="25882.799999999999"/>
    <s v="Skincare"/>
    <s v="Cuerpo"/>
    <x v="0"/>
  </r>
  <r>
    <x v="2993"/>
    <x v="33"/>
    <n v="6"/>
    <x v="4"/>
    <x v="1"/>
    <x v="1"/>
    <x v="1"/>
    <x v="1"/>
    <x v="2955"/>
    <x v="2953"/>
    <x v="2943"/>
    <x v="2941"/>
    <x v="1434"/>
    <x v="2967"/>
    <n v="59387.8"/>
    <s v="Perfumería"/>
    <s v="Skincare"/>
    <x v="1"/>
  </r>
  <r>
    <x v="2994"/>
    <x v="28"/>
    <n v="6"/>
    <x v="20"/>
    <x v="1"/>
    <x v="1"/>
    <x v="1"/>
    <x v="1"/>
    <x v="2956"/>
    <x v="2954"/>
    <x v="2944"/>
    <x v="2942"/>
    <x v="2951"/>
    <x v="2968"/>
    <n v="46756.2"/>
    <s v="Cabello"/>
    <s v="Cuerpo"/>
    <x v="0"/>
  </r>
  <r>
    <x v="2995"/>
    <x v="26"/>
    <n v="6"/>
    <x v="10"/>
    <x v="2"/>
    <x v="0"/>
    <x v="0"/>
    <x v="1"/>
    <x v="2957"/>
    <x v="2955"/>
    <x v="2945"/>
    <x v="2943"/>
    <x v="2952"/>
    <x v="2969"/>
    <n v="57271.6"/>
    <s v="Perfumería"/>
    <s v="Skincare"/>
    <x v="1"/>
  </r>
  <r>
    <x v="2996"/>
    <x v="32"/>
    <n v="6"/>
    <x v="74"/>
    <x v="1"/>
    <x v="0"/>
    <x v="0"/>
    <x v="1"/>
    <x v="2958"/>
    <x v="2956"/>
    <x v="2946"/>
    <x v="2944"/>
    <x v="2953"/>
    <x v="2970"/>
    <n v="48058.400000000001"/>
    <s v="Perfumería"/>
    <s v="Cabello"/>
    <x v="0"/>
  </r>
  <r>
    <x v="2997"/>
    <x v="41"/>
    <n v="6"/>
    <x v="1"/>
    <x v="3"/>
    <x v="0"/>
    <x v="0"/>
    <x v="0"/>
    <x v="2959"/>
    <x v="2957"/>
    <x v="2947"/>
    <x v="2945"/>
    <x v="2954"/>
    <x v="2971"/>
    <n v="52164.6"/>
    <s v="Cabello"/>
    <s v="Maquillaje"/>
    <x v="1"/>
  </r>
  <r>
    <x v="2998"/>
    <x v="47"/>
    <n v="6"/>
    <x v="13"/>
    <x v="2"/>
    <x v="1"/>
    <x v="1"/>
    <x v="0"/>
    <x v="2960"/>
    <x v="2958"/>
    <x v="2948"/>
    <x v="2946"/>
    <x v="2955"/>
    <x v="2972"/>
    <n v="70095"/>
    <s v="Cuerpo"/>
    <s v="Perfumería"/>
    <x v="1"/>
  </r>
  <r>
    <x v="2999"/>
    <x v="6"/>
    <n v="6"/>
    <x v="59"/>
    <x v="1"/>
    <x v="1"/>
    <x v="1"/>
    <x v="0"/>
    <x v="2961"/>
    <x v="2959"/>
    <x v="2949"/>
    <x v="2947"/>
    <x v="2956"/>
    <x v="2973"/>
    <n v="49201.2"/>
    <s v="Maquillaje"/>
    <s v="Cuerpo"/>
    <x v="0"/>
  </r>
  <r>
    <x v="3000"/>
    <x v="7"/>
    <n v="6"/>
    <x v="47"/>
    <x v="2"/>
    <x v="1"/>
    <x v="1"/>
    <x v="0"/>
    <x v="2962"/>
    <x v="2960"/>
    <x v="2950"/>
    <x v="2948"/>
    <x v="2957"/>
    <x v="2974"/>
    <n v="39232.400000000001"/>
    <s v="Skincare"/>
    <s v="Cuerpo"/>
    <x v="0"/>
  </r>
  <r>
    <x v="3001"/>
    <x v="31"/>
    <n v="6"/>
    <x v="39"/>
    <x v="3"/>
    <x v="1"/>
    <x v="1"/>
    <x v="0"/>
    <x v="2963"/>
    <x v="2961"/>
    <x v="2951"/>
    <x v="2949"/>
    <x v="2958"/>
    <x v="2975"/>
    <n v="55167.8"/>
    <s v="Cabello"/>
    <s v="Cuerpo"/>
    <x v="1"/>
  </r>
  <r>
    <x v="3002"/>
    <x v="4"/>
    <n v="6"/>
    <x v="90"/>
    <x v="2"/>
    <x v="1"/>
    <x v="1"/>
    <x v="1"/>
    <x v="2964"/>
    <x v="2962"/>
    <x v="2952"/>
    <x v="2950"/>
    <x v="2959"/>
    <x v="2976"/>
    <n v="44699.8"/>
    <s v="Perfumería"/>
    <s v="Cabello"/>
    <x v="0"/>
  </r>
  <r>
    <x v="3003"/>
    <x v="27"/>
    <n v="6"/>
    <x v="48"/>
    <x v="2"/>
    <x v="1"/>
    <x v="1"/>
    <x v="1"/>
    <x v="2965"/>
    <x v="2963"/>
    <x v="2953"/>
    <x v="2951"/>
    <x v="2960"/>
    <x v="2977"/>
    <n v="49599.4"/>
    <s v="Skincare"/>
    <s v="Cuerpo"/>
    <x v="0"/>
  </r>
  <r>
    <x v="3004"/>
    <x v="6"/>
    <n v="6"/>
    <x v="51"/>
    <x v="1"/>
    <x v="0"/>
    <x v="0"/>
    <x v="0"/>
    <x v="2966"/>
    <x v="2964"/>
    <x v="2954"/>
    <x v="2952"/>
    <x v="2961"/>
    <x v="2978"/>
    <n v="39744.199999999997"/>
    <s v="Perfumería"/>
    <s v="Cuerpo"/>
    <x v="0"/>
  </r>
  <r>
    <x v="3005"/>
    <x v="47"/>
    <n v="6"/>
    <x v="75"/>
    <x v="1"/>
    <x v="0"/>
    <x v="0"/>
    <x v="1"/>
    <x v="2967"/>
    <x v="2965"/>
    <x v="2955"/>
    <x v="2953"/>
    <x v="2962"/>
    <x v="2979"/>
    <n v="64425.4"/>
    <s v="Skincare"/>
    <s v="Cuerpo"/>
    <x v="1"/>
  </r>
  <r>
    <x v="3006"/>
    <x v="31"/>
    <n v="6"/>
    <x v="30"/>
    <x v="1"/>
    <x v="0"/>
    <x v="0"/>
    <x v="0"/>
    <x v="2968"/>
    <x v="2966"/>
    <x v="2956"/>
    <x v="2954"/>
    <x v="2963"/>
    <x v="2980"/>
    <n v="59321.4"/>
    <s v="Maquillaje"/>
    <s v="Cabello"/>
    <x v="1"/>
  </r>
  <r>
    <x v="3007"/>
    <x v="44"/>
    <n v="6"/>
    <x v="86"/>
    <x v="2"/>
    <x v="0"/>
    <x v="0"/>
    <x v="1"/>
    <x v="2969"/>
    <x v="2967"/>
    <x v="2957"/>
    <x v="2955"/>
    <x v="2964"/>
    <x v="2981"/>
    <n v="65164.6"/>
    <s v="Skincare"/>
    <s v="Maquillaje"/>
    <x v="1"/>
  </r>
  <r>
    <x v="3008"/>
    <x v="35"/>
    <n v="6"/>
    <x v="10"/>
    <x v="2"/>
    <x v="0"/>
    <x v="0"/>
    <x v="1"/>
    <x v="2970"/>
    <x v="2968"/>
    <x v="2958"/>
    <x v="2956"/>
    <x v="2965"/>
    <x v="2982"/>
    <n v="50636"/>
    <s v="Maquillaje"/>
    <s v="Skincare"/>
    <x v="1"/>
  </r>
  <r>
    <x v="3009"/>
    <x v="3"/>
    <n v="6"/>
    <x v="76"/>
    <x v="3"/>
    <x v="0"/>
    <x v="0"/>
    <x v="1"/>
    <x v="2971"/>
    <x v="2969"/>
    <x v="2959"/>
    <x v="2957"/>
    <x v="2966"/>
    <x v="2983"/>
    <n v="26700.799999999999"/>
    <s v="Maquillaje"/>
    <s v="Skincare"/>
    <x v="0"/>
  </r>
  <r>
    <x v="3010"/>
    <x v="44"/>
    <n v="6"/>
    <x v="38"/>
    <x v="1"/>
    <x v="0"/>
    <x v="0"/>
    <x v="1"/>
    <x v="2972"/>
    <x v="2970"/>
    <x v="2960"/>
    <x v="2958"/>
    <x v="2967"/>
    <x v="2984"/>
    <n v="51947.199999999997"/>
    <s v="Skincare"/>
    <s v="Cabello"/>
    <x v="1"/>
  </r>
  <r>
    <x v="3011"/>
    <x v="31"/>
    <n v="6"/>
    <x v="80"/>
    <x v="1"/>
    <x v="1"/>
    <x v="1"/>
    <x v="1"/>
    <x v="2973"/>
    <x v="2971"/>
    <x v="2961"/>
    <x v="2959"/>
    <x v="2968"/>
    <x v="2985"/>
    <n v="56817.4"/>
    <s v="Perfumería"/>
    <s v="Cuerpo"/>
    <x v="1"/>
  </r>
  <r>
    <x v="3012"/>
    <x v="7"/>
    <n v="6"/>
    <x v="90"/>
    <x v="1"/>
    <x v="0"/>
    <x v="0"/>
    <x v="0"/>
    <x v="2974"/>
    <x v="2972"/>
    <x v="2962"/>
    <x v="2960"/>
    <x v="2969"/>
    <x v="1638"/>
    <n v="50719.199999999997"/>
    <s v="Cabello"/>
    <s v="Maquillaje"/>
    <x v="1"/>
  </r>
  <r>
    <x v="3013"/>
    <x v="3"/>
    <n v="6"/>
    <x v="1"/>
    <x v="2"/>
    <x v="1"/>
    <x v="1"/>
    <x v="1"/>
    <x v="2975"/>
    <x v="2973"/>
    <x v="2963"/>
    <x v="2961"/>
    <x v="2970"/>
    <x v="2189"/>
    <n v="36071"/>
    <s v="Skincare"/>
    <s v="Maquillaje"/>
    <x v="0"/>
  </r>
  <r>
    <x v="3014"/>
    <x v="1"/>
    <n v="6"/>
    <x v="20"/>
    <x v="2"/>
    <x v="1"/>
    <x v="1"/>
    <x v="0"/>
    <x v="2976"/>
    <x v="2974"/>
    <x v="2964"/>
    <x v="2962"/>
    <x v="2971"/>
    <x v="2986"/>
    <n v="56984.2"/>
    <s v="Perfumería"/>
    <s v="Maquillaje"/>
    <x v="1"/>
  </r>
  <r>
    <x v="3015"/>
    <x v="30"/>
    <n v="6"/>
    <x v="54"/>
    <x v="2"/>
    <x v="0"/>
    <x v="0"/>
    <x v="1"/>
    <x v="1829"/>
    <x v="2975"/>
    <x v="2965"/>
    <x v="2963"/>
    <x v="2972"/>
    <x v="2987"/>
    <n v="50575.199999999997"/>
    <s v="Cabello"/>
    <s v="Maquillaje"/>
    <x v="1"/>
  </r>
  <r>
    <x v="3016"/>
    <x v="43"/>
    <n v="6"/>
    <x v="81"/>
    <x v="1"/>
    <x v="1"/>
    <x v="1"/>
    <x v="0"/>
    <x v="2977"/>
    <x v="2976"/>
    <x v="2966"/>
    <x v="2964"/>
    <x v="2973"/>
    <x v="2988"/>
    <n v="28212.799999999999"/>
    <s v="Perfumería"/>
    <s v="Cuerpo"/>
    <x v="0"/>
  </r>
  <r>
    <x v="3017"/>
    <x v="12"/>
    <n v="6"/>
    <x v="36"/>
    <x v="0"/>
    <x v="1"/>
    <x v="1"/>
    <x v="1"/>
    <x v="2978"/>
    <x v="2977"/>
    <x v="2967"/>
    <x v="2965"/>
    <x v="2974"/>
    <x v="2989"/>
    <n v="60936.800000000003"/>
    <s v="Maquillaje"/>
    <s v="Skincare"/>
    <x v="1"/>
  </r>
  <r>
    <x v="3018"/>
    <x v="5"/>
    <n v="6"/>
    <x v="21"/>
    <x v="1"/>
    <x v="0"/>
    <x v="0"/>
    <x v="0"/>
    <x v="2979"/>
    <x v="2978"/>
    <x v="2968"/>
    <x v="2966"/>
    <x v="2975"/>
    <x v="710"/>
    <n v="49046"/>
    <s v="Cabello"/>
    <s v="Cuerpo"/>
    <x v="0"/>
  </r>
  <r>
    <x v="3019"/>
    <x v="40"/>
    <n v="6"/>
    <x v="36"/>
    <x v="1"/>
    <x v="1"/>
    <x v="1"/>
    <x v="1"/>
    <x v="2980"/>
    <x v="2979"/>
    <x v="2969"/>
    <x v="2967"/>
    <x v="2976"/>
    <x v="2990"/>
    <n v="32226.6"/>
    <s v="Skincare"/>
    <s v="Maquillaje"/>
    <x v="0"/>
  </r>
  <r>
    <x v="3020"/>
    <x v="20"/>
    <n v="6"/>
    <x v="37"/>
    <x v="1"/>
    <x v="1"/>
    <x v="1"/>
    <x v="1"/>
    <x v="2981"/>
    <x v="2980"/>
    <x v="2970"/>
    <x v="2968"/>
    <x v="2977"/>
    <x v="2991"/>
    <n v="69837.600000000006"/>
    <s v="Cuerpo"/>
    <s v="Skincare"/>
    <x v="1"/>
  </r>
  <r>
    <x v="3021"/>
    <x v="39"/>
    <n v="6"/>
    <x v="61"/>
    <x v="3"/>
    <x v="0"/>
    <x v="0"/>
    <x v="0"/>
    <x v="2982"/>
    <x v="2981"/>
    <x v="2971"/>
    <x v="2969"/>
    <x v="2978"/>
    <x v="2992"/>
    <n v="52329.4"/>
    <s v="Maquillaje"/>
    <s v="Skincare"/>
    <x v="1"/>
  </r>
  <r>
    <x v="3022"/>
    <x v="30"/>
    <n v="7"/>
    <x v="6"/>
    <x v="2"/>
    <x v="1"/>
    <x v="1"/>
    <x v="1"/>
    <x v="2983"/>
    <x v="2982"/>
    <x v="2972"/>
    <x v="2970"/>
    <x v="2979"/>
    <x v="2993"/>
    <n v="50375.4"/>
    <s v="Cuerpo"/>
    <s v="Perfumería"/>
    <x v="1"/>
  </r>
  <r>
    <x v="3023"/>
    <x v="27"/>
    <n v="7"/>
    <x v="72"/>
    <x v="1"/>
    <x v="0"/>
    <x v="0"/>
    <x v="1"/>
    <x v="2984"/>
    <x v="2983"/>
    <x v="2973"/>
    <x v="2971"/>
    <x v="2980"/>
    <x v="2994"/>
    <n v="60121.4"/>
    <s v="Skincare"/>
    <s v="Perfumería"/>
    <x v="1"/>
  </r>
  <r>
    <x v="3024"/>
    <x v="11"/>
    <n v="7"/>
    <x v="5"/>
    <x v="1"/>
    <x v="1"/>
    <x v="1"/>
    <x v="0"/>
    <x v="2985"/>
    <x v="2984"/>
    <x v="2974"/>
    <x v="2972"/>
    <x v="2981"/>
    <x v="2995"/>
    <n v="78079.399999999994"/>
    <s v="Cuerpo"/>
    <s v="Perfumería"/>
    <x v="1"/>
  </r>
  <r>
    <x v="3025"/>
    <x v="48"/>
    <n v="7"/>
    <x v="87"/>
    <x v="1"/>
    <x v="1"/>
    <x v="1"/>
    <x v="0"/>
    <x v="2986"/>
    <x v="2985"/>
    <x v="2975"/>
    <x v="2973"/>
    <x v="2982"/>
    <x v="2996"/>
    <n v="31496"/>
    <s v="Cabello"/>
    <s v="Perfumería"/>
    <x v="0"/>
  </r>
  <r>
    <x v="3026"/>
    <x v="0"/>
    <n v="7"/>
    <x v="13"/>
    <x v="2"/>
    <x v="1"/>
    <x v="1"/>
    <x v="1"/>
    <x v="2987"/>
    <x v="2986"/>
    <x v="2976"/>
    <x v="2974"/>
    <x v="2983"/>
    <x v="2997"/>
    <n v="43352"/>
    <s v="Skincare"/>
    <s v="Maquillaje"/>
    <x v="0"/>
  </r>
  <r>
    <x v="3027"/>
    <x v="25"/>
    <n v="7"/>
    <x v="25"/>
    <x v="1"/>
    <x v="0"/>
    <x v="0"/>
    <x v="1"/>
    <x v="2988"/>
    <x v="2987"/>
    <x v="2977"/>
    <x v="2975"/>
    <x v="2984"/>
    <x v="2998"/>
    <n v="79035"/>
    <s v="Skincare"/>
    <s v="Maquillaje"/>
    <x v="1"/>
  </r>
  <r>
    <x v="3028"/>
    <x v="19"/>
    <n v="7"/>
    <x v="68"/>
    <x v="2"/>
    <x v="1"/>
    <x v="1"/>
    <x v="0"/>
    <x v="2989"/>
    <x v="2988"/>
    <x v="2978"/>
    <x v="2976"/>
    <x v="2985"/>
    <x v="2999"/>
    <n v="33534.400000000001"/>
    <s v="Perfumería"/>
    <s v="Cabello"/>
    <x v="0"/>
  </r>
  <r>
    <x v="3029"/>
    <x v="15"/>
    <n v="7"/>
    <x v="76"/>
    <x v="3"/>
    <x v="0"/>
    <x v="0"/>
    <x v="1"/>
    <x v="2990"/>
    <x v="2989"/>
    <x v="2979"/>
    <x v="2977"/>
    <x v="2986"/>
    <x v="3000"/>
    <n v="49494.8"/>
    <s v="Cuerpo"/>
    <s v="Skincare"/>
    <x v="0"/>
  </r>
  <r>
    <x v="3030"/>
    <x v="35"/>
    <n v="7"/>
    <x v="33"/>
    <x v="0"/>
    <x v="1"/>
    <x v="1"/>
    <x v="0"/>
    <x v="2991"/>
    <x v="2990"/>
    <x v="2980"/>
    <x v="2978"/>
    <x v="2987"/>
    <x v="3001"/>
    <n v="52504"/>
    <s v="Cabello"/>
    <s v="Skincare"/>
    <x v="1"/>
  </r>
  <r>
    <x v="3031"/>
    <x v="45"/>
    <n v="7"/>
    <x v="44"/>
    <x v="1"/>
    <x v="1"/>
    <x v="1"/>
    <x v="0"/>
    <x v="2992"/>
    <x v="2991"/>
    <x v="2981"/>
    <x v="2979"/>
    <x v="2988"/>
    <x v="3002"/>
    <n v="60349.8"/>
    <s v="Maquillaje"/>
    <s v="Perfumería"/>
    <x v="1"/>
  </r>
  <r>
    <x v="3032"/>
    <x v="28"/>
    <n v="7"/>
    <x v="15"/>
    <x v="2"/>
    <x v="0"/>
    <x v="0"/>
    <x v="1"/>
    <x v="2993"/>
    <x v="2992"/>
    <x v="2982"/>
    <x v="2980"/>
    <x v="2989"/>
    <x v="3003"/>
    <n v="39177.599999999999"/>
    <s v="Cuerpo"/>
    <s v="Perfumería"/>
    <x v="0"/>
  </r>
  <r>
    <x v="3033"/>
    <x v="23"/>
    <n v="7"/>
    <x v="88"/>
    <x v="1"/>
    <x v="0"/>
    <x v="0"/>
    <x v="1"/>
    <x v="2994"/>
    <x v="2993"/>
    <x v="2983"/>
    <x v="2981"/>
    <x v="2990"/>
    <x v="3004"/>
    <n v="51845.8"/>
    <s v="Perfumería"/>
    <s v="Cuerpo"/>
    <x v="1"/>
  </r>
  <r>
    <x v="3034"/>
    <x v="44"/>
    <n v="7"/>
    <x v="44"/>
    <x v="3"/>
    <x v="1"/>
    <x v="1"/>
    <x v="1"/>
    <x v="2995"/>
    <x v="2994"/>
    <x v="2984"/>
    <x v="2982"/>
    <x v="2991"/>
    <x v="3005"/>
    <n v="73928.2"/>
    <s v="Perfumería"/>
    <s v="Cuerpo"/>
    <x v="1"/>
  </r>
  <r>
    <x v="3035"/>
    <x v="12"/>
    <n v="7"/>
    <x v="54"/>
    <x v="2"/>
    <x v="1"/>
    <x v="1"/>
    <x v="0"/>
    <x v="2996"/>
    <x v="2995"/>
    <x v="2985"/>
    <x v="2983"/>
    <x v="1192"/>
    <x v="3006"/>
    <n v="37112"/>
    <s v="Maquillaje"/>
    <s v="Perfumería"/>
    <x v="0"/>
  </r>
  <r>
    <x v="3036"/>
    <x v="46"/>
    <n v="7"/>
    <x v="58"/>
    <x v="0"/>
    <x v="1"/>
    <x v="1"/>
    <x v="0"/>
    <x v="2997"/>
    <x v="2996"/>
    <x v="2986"/>
    <x v="2984"/>
    <x v="2992"/>
    <x v="3007"/>
    <n v="28630.6"/>
    <s v="Perfumería"/>
    <s v="Maquillaje"/>
    <x v="0"/>
  </r>
  <r>
    <x v="3037"/>
    <x v="40"/>
    <n v="7"/>
    <x v="1"/>
    <x v="0"/>
    <x v="1"/>
    <x v="1"/>
    <x v="1"/>
    <x v="2998"/>
    <x v="2997"/>
    <x v="2987"/>
    <x v="2985"/>
    <x v="2993"/>
    <x v="3008"/>
    <n v="49460.6"/>
    <s v="Cuerpo"/>
    <s v="Maquillaje"/>
    <x v="0"/>
  </r>
  <r>
    <x v="3038"/>
    <x v="31"/>
    <n v="7"/>
    <x v="92"/>
    <x v="1"/>
    <x v="1"/>
    <x v="1"/>
    <x v="0"/>
    <x v="2999"/>
    <x v="2998"/>
    <x v="2988"/>
    <x v="2986"/>
    <x v="2994"/>
    <x v="3009"/>
    <n v="44072.800000000003"/>
    <s v="Maquillaje"/>
    <s v="Perfumería"/>
    <x v="0"/>
  </r>
  <r>
    <x v="3039"/>
    <x v="37"/>
    <n v="7"/>
    <x v="78"/>
    <x v="2"/>
    <x v="0"/>
    <x v="0"/>
    <x v="0"/>
    <x v="3000"/>
    <x v="2999"/>
    <x v="2989"/>
    <x v="2987"/>
    <x v="2995"/>
    <x v="3010"/>
    <n v="26053.8"/>
    <s v="Perfumería"/>
    <s v="Cuerpo"/>
    <x v="0"/>
  </r>
  <r>
    <x v="3040"/>
    <x v="36"/>
    <n v="7"/>
    <x v="18"/>
    <x v="1"/>
    <x v="0"/>
    <x v="0"/>
    <x v="0"/>
    <x v="3001"/>
    <x v="3000"/>
    <x v="2990"/>
    <x v="2988"/>
    <x v="2996"/>
    <x v="3011"/>
    <n v="64235.6"/>
    <s v="Perfumería"/>
    <s v="Skincare"/>
    <x v="1"/>
  </r>
  <r>
    <x v="3041"/>
    <x v="42"/>
    <n v="7"/>
    <x v="23"/>
    <x v="2"/>
    <x v="0"/>
    <x v="0"/>
    <x v="1"/>
    <x v="3002"/>
    <x v="3001"/>
    <x v="2991"/>
    <x v="2989"/>
    <x v="2997"/>
    <x v="3012"/>
    <n v="58426.2"/>
    <s v="Perfumería"/>
    <s v="Skincare"/>
    <x v="1"/>
  </r>
  <r>
    <x v="3042"/>
    <x v="6"/>
    <n v="7"/>
    <x v="43"/>
    <x v="1"/>
    <x v="1"/>
    <x v="1"/>
    <x v="0"/>
    <x v="3003"/>
    <x v="3002"/>
    <x v="2992"/>
    <x v="1232"/>
    <x v="2998"/>
    <x v="3013"/>
    <n v="63368.6"/>
    <s v="Cuerpo"/>
    <s v="Cabello"/>
    <x v="1"/>
  </r>
  <r>
    <x v="3043"/>
    <x v="14"/>
    <n v="7"/>
    <x v="50"/>
    <x v="1"/>
    <x v="0"/>
    <x v="0"/>
    <x v="0"/>
    <x v="3004"/>
    <x v="3003"/>
    <x v="2993"/>
    <x v="2990"/>
    <x v="2999"/>
    <x v="849"/>
    <n v="62455.8"/>
    <s v="Cabello"/>
    <s v="Maquillaje"/>
    <x v="1"/>
  </r>
  <r>
    <x v="3044"/>
    <x v="33"/>
    <n v="7"/>
    <x v="95"/>
    <x v="1"/>
    <x v="0"/>
    <x v="0"/>
    <x v="1"/>
    <x v="3005"/>
    <x v="3004"/>
    <x v="2994"/>
    <x v="2991"/>
    <x v="3000"/>
    <x v="3014"/>
    <n v="36496.6"/>
    <s v="Maquillaje"/>
    <s v="Cabello"/>
    <x v="0"/>
  </r>
  <r>
    <x v="3045"/>
    <x v="43"/>
    <n v="7"/>
    <x v="31"/>
    <x v="2"/>
    <x v="1"/>
    <x v="1"/>
    <x v="1"/>
    <x v="3006"/>
    <x v="3005"/>
    <x v="2995"/>
    <x v="2992"/>
    <x v="3001"/>
    <x v="3015"/>
    <n v="85271.2"/>
    <s v="Skincare"/>
    <s v="Perfumería"/>
    <x v="1"/>
  </r>
  <r>
    <x v="3046"/>
    <x v="45"/>
    <n v="7"/>
    <x v="15"/>
    <x v="3"/>
    <x v="0"/>
    <x v="0"/>
    <x v="1"/>
    <x v="3007"/>
    <x v="3006"/>
    <x v="2996"/>
    <x v="2993"/>
    <x v="3002"/>
    <x v="3016"/>
    <n v="62015.199999999997"/>
    <s v="Skincare"/>
    <s v="Cuerpo"/>
    <x v="1"/>
  </r>
  <r>
    <x v="3047"/>
    <x v="1"/>
    <n v="7"/>
    <x v="52"/>
    <x v="1"/>
    <x v="1"/>
    <x v="1"/>
    <x v="1"/>
    <x v="3008"/>
    <x v="3007"/>
    <x v="2997"/>
    <x v="2994"/>
    <x v="3003"/>
    <x v="3017"/>
    <n v="52708.4"/>
    <s v="Maquillaje"/>
    <s v="Cabello"/>
    <x v="1"/>
  </r>
  <r>
    <x v="3048"/>
    <x v="23"/>
    <n v="7"/>
    <x v="88"/>
    <x v="0"/>
    <x v="1"/>
    <x v="1"/>
    <x v="0"/>
    <x v="3009"/>
    <x v="3008"/>
    <x v="2998"/>
    <x v="2995"/>
    <x v="3004"/>
    <x v="3018"/>
    <n v="47660.800000000003"/>
    <s v="Cabello"/>
    <s v="Maquillaje"/>
    <x v="0"/>
  </r>
  <r>
    <x v="3049"/>
    <x v="36"/>
    <n v="7"/>
    <x v="11"/>
    <x v="1"/>
    <x v="0"/>
    <x v="0"/>
    <x v="1"/>
    <x v="3010"/>
    <x v="3009"/>
    <x v="2999"/>
    <x v="2996"/>
    <x v="3005"/>
    <x v="3019"/>
    <n v="59882.2"/>
    <s v="Maquillaje"/>
    <s v="Cuerpo"/>
    <x v="1"/>
  </r>
  <r>
    <x v="3050"/>
    <x v="47"/>
    <n v="7"/>
    <x v="38"/>
    <x v="2"/>
    <x v="0"/>
    <x v="0"/>
    <x v="0"/>
    <x v="3011"/>
    <x v="3010"/>
    <x v="3000"/>
    <x v="2997"/>
    <x v="3006"/>
    <x v="3020"/>
    <n v="48991.6"/>
    <s v="Skincare"/>
    <s v="Cuerpo"/>
    <x v="0"/>
  </r>
  <r>
    <x v="3051"/>
    <x v="16"/>
    <n v="7"/>
    <x v="64"/>
    <x v="1"/>
    <x v="0"/>
    <x v="0"/>
    <x v="0"/>
    <x v="3012"/>
    <x v="3011"/>
    <x v="3001"/>
    <x v="2998"/>
    <x v="3007"/>
    <x v="3021"/>
    <n v="31330.799999999999"/>
    <s v="Skincare"/>
    <s v="Cuerpo"/>
    <x v="0"/>
  </r>
  <r>
    <x v="3052"/>
    <x v="49"/>
    <n v="7"/>
    <x v="47"/>
    <x v="0"/>
    <x v="1"/>
    <x v="1"/>
    <x v="1"/>
    <x v="3013"/>
    <x v="3012"/>
    <x v="3002"/>
    <x v="2999"/>
    <x v="3008"/>
    <x v="3022"/>
    <n v="43227"/>
    <s v="Perfumería"/>
    <s v="Skincare"/>
    <x v="0"/>
  </r>
  <r>
    <x v="3053"/>
    <x v="40"/>
    <n v="7"/>
    <x v="77"/>
    <x v="1"/>
    <x v="1"/>
    <x v="1"/>
    <x v="1"/>
    <x v="3014"/>
    <x v="3013"/>
    <x v="3003"/>
    <x v="3000"/>
    <x v="3009"/>
    <x v="3023"/>
    <n v="48403.6"/>
    <s v="Cuerpo"/>
    <s v="Cabello"/>
    <x v="0"/>
  </r>
  <r>
    <x v="3054"/>
    <x v="17"/>
    <n v="7"/>
    <x v="11"/>
    <x v="0"/>
    <x v="0"/>
    <x v="0"/>
    <x v="1"/>
    <x v="3015"/>
    <x v="3014"/>
    <x v="1762"/>
    <x v="3001"/>
    <x v="3010"/>
    <x v="3024"/>
    <n v="31294.2"/>
    <s v="Skincare"/>
    <s v="Maquillaje"/>
    <x v="0"/>
  </r>
  <r>
    <x v="3055"/>
    <x v="32"/>
    <n v="7"/>
    <x v="52"/>
    <x v="1"/>
    <x v="0"/>
    <x v="0"/>
    <x v="1"/>
    <x v="3016"/>
    <x v="3015"/>
    <x v="3004"/>
    <x v="3002"/>
    <x v="3011"/>
    <x v="3025"/>
    <n v="50526.2"/>
    <s v="Cabello"/>
    <s v="Perfumería"/>
    <x v="1"/>
  </r>
  <r>
    <x v="3056"/>
    <x v="39"/>
    <n v="7"/>
    <x v="91"/>
    <x v="1"/>
    <x v="0"/>
    <x v="0"/>
    <x v="1"/>
    <x v="3017"/>
    <x v="3016"/>
    <x v="3005"/>
    <x v="3003"/>
    <x v="3012"/>
    <x v="3026"/>
    <n v="58563.6"/>
    <s v="Skincare"/>
    <s v="Maquillaje"/>
    <x v="1"/>
  </r>
  <r>
    <x v="3057"/>
    <x v="38"/>
    <n v="7"/>
    <x v="78"/>
    <x v="2"/>
    <x v="0"/>
    <x v="0"/>
    <x v="0"/>
    <x v="3018"/>
    <x v="3017"/>
    <x v="3006"/>
    <x v="3004"/>
    <x v="3013"/>
    <x v="3027"/>
    <n v="46889.599999999999"/>
    <s v="Maquillaje"/>
    <s v="Cabello"/>
    <x v="0"/>
  </r>
  <r>
    <x v="3058"/>
    <x v="14"/>
    <n v="7"/>
    <x v="70"/>
    <x v="1"/>
    <x v="1"/>
    <x v="1"/>
    <x v="1"/>
    <x v="3019"/>
    <x v="3018"/>
    <x v="3007"/>
    <x v="3005"/>
    <x v="3014"/>
    <x v="3028"/>
    <n v="50797.8"/>
    <s v="Skincare"/>
    <s v="Cuerpo"/>
    <x v="1"/>
  </r>
  <r>
    <x v="3059"/>
    <x v="10"/>
    <n v="7"/>
    <x v="16"/>
    <x v="2"/>
    <x v="0"/>
    <x v="0"/>
    <x v="1"/>
    <x v="3020"/>
    <x v="3019"/>
    <x v="3008"/>
    <x v="3006"/>
    <x v="3015"/>
    <x v="3029"/>
    <n v="59759.6"/>
    <s v="Maquillaje"/>
    <s v="Cabello"/>
    <x v="1"/>
  </r>
  <r>
    <x v="3060"/>
    <x v="19"/>
    <n v="7"/>
    <x v="12"/>
    <x v="0"/>
    <x v="1"/>
    <x v="1"/>
    <x v="0"/>
    <x v="3021"/>
    <x v="3020"/>
    <x v="3009"/>
    <x v="3007"/>
    <x v="3016"/>
    <x v="3030"/>
    <n v="38821.199999999997"/>
    <s v="Maquillaje"/>
    <s v="Cabello"/>
    <x v="0"/>
  </r>
  <r>
    <x v="3061"/>
    <x v="43"/>
    <n v="7"/>
    <x v="34"/>
    <x v="2"/>
    <x v="1"/>
    <x v="1"/>
    <x v="0"/>
    <x v="3022"/>
    <x v="3021"/>
    <x v="3010"/>
    <x v="3008"/>
    <x v="3017"/>
    <x v="3031"/>
    <n v="48945.4"/>
    <s v="Cuerpo"/>
    <s v="Maquillaje"/>
    <x v="0"/>
  </r>
  <r>
    <x v="3062"/>
    <x v="20"/>
    <n v="7"/>
    <x v="63"/>
    <x v="1"/>
    <x v="0"/>
    <x v="0"/>
    <x v="0"/>
    <x v="3023"/>
    <x v="3022"/>
    <x v="3011"/>
    <x v="3009"/>
    <x v="3018"/>
    <x v="3032"/>
    <n v="55767.6"/>
    <s v="Cuerpo"/>
    <s v="Perfumería"/>
    <x v="1"/>
  </r>
  <r>
    <x v="3063"/>
    <x v="43"/>
    <n v="7"/>
    <x v="93"/>
    <x v="1"/>
    <x v="1"/>
    <x v="1"/>
    <x v="1"/>
    <x v="3024"/>
    <x v="3023"/>
    <x v="3012"/>
    <x v="3010"/>
    <x v="3019"/>
    <x v="3033"/>
    <n v="69378"/>
    <s v="Maquillaje"/>
    <s v="Skincare"/>
    <x v="1"/>
  </r>
  <r>
    <x v="3064"/>
    <x v="37"/>
    <n v="7"/>
    <x v="34"/>
    <x v="1"/>
    <x v="0"/>
    <x v="0"/>
    <x v="0"/>
    <x v="3025"/>
    <x v="3024"/>
    <x v="3013"/>
    <x v="3011"/>
    <x v="3020"/>
    <x v="3034"/>
    <n v="50014.400000000001"/>
    <s v="Perfumería"/>
    <s v="Cabello"/>
    <x v="1"/>
  </r>
  <r>
    <x v="3065"/>
    <x v="23"/>
    <n v="7"/>
    <x v="92"/>
    <x v="2"/>
    <x v="1"/>
    <x v="1"/>
    <x v="1"/>
    <x v="3026"/>
    <x v="3025"/>
    <x v="3014"/>
    <x v="3012"/>
    <x v="3021"/>
    <x v="3035"/>
    <n v="52162"/>
    <s v="Cabello"/>
    <s v="Perfumería"/>
    <x v="1"/>
  </r>
  <r>
    <x v="3066"/>
    <x v="17"/>
    <n v="7"/>
    <x v="47"/>
    <x v="1"/>
    <x v="1"/>
    <x v="1"/>
    <x v="1"/>
    <x v="3027"/>
    <x v="3026"/>
    <x v="3015"/>
    <x v="3013"/>
    <x v="3022"/>
    <x v="3036"/>
    <n v="73448.399999999994"/>
    <s v="Skincare"/>
    <s v="Cabello"/>
    <x v="1"/>
  </r>
  <r>
    <x v="3067"/>
    <x v="49"/>
    <n v="7"/>
    <x v="44"/>
    <x v="0"/>
    <x v="0"/>
    <x v="0"/>
    <x v="1"/>
    <x v="3028"/>
    <x v="3027"/>
    <x v="3016"/>
    <x v="3014"/>
    <x v="3023"/>
    <x v="3037"/>
    <n v="51288.2"/>
    <s v="Cabello"/>
    <s v="Skincare"/>
    <x v="1"/>
  </r>
  <r>
    <x v="3068"/>
    <x v="33"/>
    <n v="7"/>
    <x v="46"/>
    <x v="0"/>
    <x v="1"/>
    <x v="1"/>
    <x v="1"/>
    <x v="3029"/>
    <x v="3028"/>
    <x v="3017"/>
    <x v="3015"/>
    <x v="3024"/>
    <x v="3038"/>
    <n v="60950.2"/>
    <s v="Cuerpo"/>
    <s v="Skincare"/>
    <x v="1"/>
  </r>
  <r>
    <x v="3069"/>
    <x v="44"/>
    <n v="7"/>
    <x v="38"/>
    <x v="0"/>
    <x v="1"/>
    <x v="1"/>
    <x v="1"/>
    <x v="3030"/>
    <x v="3029"/>
    <x v="3018"/>
    <x v="3016"/>
    <x v="3025"/>
    <x v="3039"/>
    <n v="24866.2"/>
    <s v="Skincare"/>
    <s v="Cuerpo"/>
    <x v="0"/>
  </r>
  <r>
    <x v="3070"/>
    <x v="15"/>
    <n v="7"/>
    <x v="23"/>
    <x v="1"/>
    <x v="0"/>
    <x v="0"/>
    <x v="1"/>
    <x v="3031"/>
    <x v="3030"/>
    <x v="3019"/>
    <x v="3017"/>
    <x v="3026"/>
    <x v="3040"/>
    <n v="56159"/>
    <s v="Cabello"/>
    <s v="Perfumería"/>
    <x v="1"/>
  </r>
  <r>
    <x v="3071"/>
    <x v="5"/>
    <n v="7"/>
    <x v="70"/>
    <x v="1"/>
    <x v="1"/>
    <x v="1"/>
    <x v="0"/>
    <x v="3032"/>
    <x v="3031"/>
    <x v="3020"/>
    <x v="3018"/>
    <x v="3027"/>
    <x v="3041"/>
    <n v="62673.8"/>
    <s v="Maquillaje"/>
    <s v="Skincare"/>
    <x v="1"/>
  </r>
  <r>
    <x v="3072"/>
    <x v="41"/>
    <n v="7"/>
    <x v="27"/>
    <x v="1"/>
    <x v="0"/>
    <x v="0"/>
    <x v="0"/>
    <x v="3033"/>
    <x v="3032"/>
    <x v="2094"/>
    <x v="3019"/>
    <x v="3028"/>
    <x v="3042"/>
    <n v="41903.800000000003"/>
    <s v="Cuerpo"/>
    <s v="Cabello"/>
    <x v="0"/>
  </r>
  <r>
    <x v="3073"/>
    <x v="28"/>
    <n v="7"/>
    <x v="82"/>
    <x v="2"/>
    <x v="0"/>
    <x v="0"/>
    <x v="1"/>
    <x v="3034"/>
    <x v="3033"/>
    <x v="3021"/>
    <x v="3020"/>
    <x v="3029"/>
    <x v="3043"/>
    <n v="45504"/>
    <s v="Perfumería"/>
    <s v="Cuerpo"/>
    <x v="0"/>
  </r>
  <r>
    <x v="3074"/>
    <x v="29"/>
    <n v="7"/>
    <x v="9"/>
    <x v="1"/>
    <x v="0"/>
    <x v="0"/>
    <x v="0"/>
    <x v="3035"/>
    <x v="3034"/>
    <x v="3022"/>
    <x v="647"/>
    <x v="3030"/>
    <x v="3044"/>
    <n v="39548.400000000001"/>
    <s v="Maquillaje"/>
    <s v="Cabello"/>
    <x v="0"/>
  </r>
  <r>
    <x v="3075"/>
    <x v="2"/>
    <n v="7"/>
    <x v="61"/>
    <x v="0"/>
    <x v="1"/>
    <x v="1"/>
    <x v="1"/>
    <x v="3036"/>
    <x v="3035"/>
    <x v="3023"/>
    <x v="1416"/>
    <x v="3031"/>
    <x v="3045"/>
    <n v="37997.4"/>
    <s v="Maquillaje"/>
    <s v="Skincare"/>
    <x v="0"/>
  </r>
  <r>
    <x v="3076"/>
    <x v="47"/>
    <n v="7"/>
    <x v="95"/>
    <x v="2"/>
    <x v="0"/>
    <x v="0"/>
    <x v="0"/>
    <x v="3037"/>
    <x v="3036"/>
    <x v="3024"/>
    <x v="3021"/>
    <x v="3032"/>
    <x v="3046"/>
    <n v="51337.2"/>
    <s v="Maquillaje"/>
    <s v="Cuerpo"/>
    <x v="1"/>
  </r>
  <r>
    <x v="3077"/>
    <x v="36"/>
    <n v="7"/>
    <x v="58"/>
    <x v="1"/>
    <x v="0"/>
    <x v="0"/>
    <x v="0"/>
    <x v="3038"/>
    <x v="3037"/>
    <x v="3025"/>
    <x v="3022"/>
    <x v="3033"/>
    <x v="3047"/>
    <n v="54012.2"/>
    <s v="Skincare"/>
    <s v="Maquillaje"/>
    <x v="1"/>
  </r>
  <r>
    <x v="3078"/>
    <x v="1"/>
    <n v="7"/>
    <x v="58"/>
    <x v="3"/>
    <x v="1"/>
    <x v="1"/>
    <x v="1"/>
    <x v="3039"/>
    <x v="3038"/>
    <x v="3026"/>
    <x v="3023"/>
    <x v="3034"/>
    <x v="3048"/>
    <n v="69108"/>
    <s v="Maquillaje"/>
    <s v="Cabello"/>
    <x v="1"/>
  </r>
  <r>
    <x v="3079"/>
    <x v="11"/>
    <n v="7"/>
    <x v="40"/>
    <x v="1"/>
    <x v="0"/>
    <x v="0"/>
    <x v="0"/>
    <x v="3040"/>
    <x v="3039"/>
    <x v="3027"/>
    <x v="3024"/>
    <x v="3035"/>
    <x v="3049"/>
    <n v="72027"/>
    <s v="Cabello"/>
    <s v="Perfumería"/>
    <x v="1"/>
  </r>
  <r>
    <x v="3080"/>
    <x v="27"/>
    <n v="7"/>
    <x v="6"/>
    <x v="1"/>
    <x v="0"/>
    <x v="0"/>
    <x v="1"/>
    <x v="3041"/>
    <x v="3040"/>
    <x v="3028"/>
    <x v="3025"/>
    <x v="3036"/>
    <x v="3050"/>
    <n v="43207"/>
    <s v="Maquillaje"/>
    <s v="Skincare"/>
    <x v="0"/>
  </r>
  <r>
    <x v="3081"/>
    <x v="44"/>
    <n v="7"/>
    <x v="79"/>
    <x v="3"/>
    <x v="1"/>
    <x v="1"/>
    <x v="0"/>
    <x v="3042"/>
    <x v="3041"/>
    <x v="3029"/>
    <x v="3026"/>
    <x v="3037"/>
    <x v="3051"/>
    <n v="51163"/>
    <s v="Cabello"/>
    <s v="Skincare"/>
    <x v="1"/>
  </r>
  <r>
    <x v="3082"/>
    <x v="36"/>
    <n v="7"/>
    <x v="88"/>
    <x v="2"/>
    <x v="0"/>
    <x v="0"/>
    <x v="0"/>
    <x v="3043"/>
    <x v="3042"/>
    <x v="3030"/>
    <x v="3027"/>
    <x v="3038"/>
    <x v="3052"/>
    <n v="51468.4"/>
    <s v="Maquillaje"/>
    <s v="Skincare"/>
    <x v="1"/>
  </r>
  <r>
    <x v="3083"/>
    <x v="21"/>
    <n v="7"/>
    <x v="90"/>
    <x v="1"/>
    <x v="1"/>
    <x v="1"/>
    <x v="1"/>
    <x v="3044"/>
    <x v="3043"/>
    <x v="3031"/>
    <x v="3028"/>
    <x v="3039"/>
    <x v="3053"/>
    <n v="38221"/>
    <s v="Maquillaje"/>
    <s v="Cuerpo"/>
    <x v="0"/>
  </r>
  <r>
    <x v="3084"/>
    <x v="50"/>
    <n v="7"/>
    <x v="28"/>
    <x v="1"/>
    <x v="1"/>
    <x v="1"/>
    <x v="0"/>
    <x v="3045"/>
    <x v="3044"/>
    <x v="3032"/>
    <x v="3029"/>
    <x v="3040"/>
    <x v="3054"/>
    <n v="68962.2"/>
    <s v="Skincare"/>
    <s v="Perfumería"/>
    <x v="1"/>
  </r>
  <r>
    <x v="3085"/>
    <x v="33"/>
    <n v="7"/>
    <x v="1"/>
    <x v="0"/>
    <x v="0"/>
    <x v="0"/>
    <x v="1"/>
    <x v="3046"/>
    <x v="3045"/>
    <x v="3033"/>
    <x v="3030"/>
    <x v="3041"/>
    <x v="3055"/>
    <n v="59353.8"/>
    <s v="Maquillaje"/>
    <s v="Cuerpo"/>
    <x v="1"/>
  </r>
  <r>
    <x v="3086"/>
    <x v="37"/>
    <n v="7"/>
    <x v="77"/>
    <x v="3"/>
    <x v="1"/>
    <x v="1"/>
    <x v="1"/>
    <x v="3047"/>
    <x v="3046"/>
    <x v="3034"/>
    <x v="3031"/>
    <x v="3042"/>
    <x v="3056"/>
    <n v="49181.4"/>
    <s v="Skincare"/>
    <s v="Maquillaje"/>
    <x v="0"/>
  </r>
  <r>
    <x v="3087"/>
    <x v="22"/>
    <n v="7"/>
    <x v="10"/>
    <x v="1"/>
    <x v="0"/>
    <x v="0"/>
    <x v="0"/>
    <x v="1536"/>
    <x v="3047"/>
    <x v="3035"/>
    <x v="3032"/>
    <x v="3043"/>
    <x v="3057"/>
    <n v="38812.800000000003"/>
    <s v="Maquillaje"/>
    <s v="Cabello"/>
    <x v="0"/>
  </r>
  <r>
    <x v="3088"/>
    <x v="24"/>
    <n v="7"/>
    <x v="17"/>
    <x v="3"/>
    <x v="0"/>
    <x v="0"/>
    <x v="0"/>
    <x v="3048"/>
    <x v="3048"/>
    <x v="3036"/>
    <x v="3033"/>
    <x v="3044"/>
    <x v="3058"/>
    <n v="48227.6"/>
    <s v="Cabello"/>
    <s v="Perfumería"/>
    <x v="0"/>
  </r>
  <r>
    <x v="3089"/>
    <x v="24"/>
    <n v="7"/>
    <x v="9"/>
    <x v="1"/>
    <x v="0"/>
    <x v="0"/>
    <x v="0"/>
    <x v="544"/>
    <x v="3049"/>
    <x v="3037"/>
    <x v="3034"/>
    <x v="3045"/>
    <x v="3059"/>
    <n v="51175.4"/>
    <s v="Cuerpo"/>
    <s v="Cabello"/>
    <x v="1"/>
  </r>
  <r>
    <x v="3090"/>
    <x v="23"/>
    <n v="7"/>
    <x v="40"/>
    <x v="3"/>
    <x v="1"/>
    <x v="1"/>
    <x v="1"/>
    <x v="3049"/>
    <x v="3050"/>
    <x v="3038"/>
    <x v="3035"/>
    <x v="3046"/>
    <x v="3060"/>
    <n v="61294.400000000001"/>
    <s v="Maquillaje"/>
    <s v="Skincare"/>
    <x v="1"/>
  </r>
  <r>
    <x v="3091"/>
    <x v="34"/>
    <n v="7"/>
    <x v="1"/>
    <x v="0"/>
    <x v="0"/>
    <x v="0"/>
    <x v="1"/>
    <x v="3050"/>
    <x v="3051"/>
    <x v="3039"/>
    <x v="3036"/>
    <x v="3047"/>
    <x v="3061"/>
    <n v="52767.6"/>
    <s v="Perfumería"/>
    <s v="Maquillaje"/>
    <x v="1"/>
  </r>
  <r>
    <x v="3092"/>
    <x v="13"/>
    <n v="7"/>
    <x v="47"/>
    <x v="1"/>
    <x v="1"/>
    <x v="1"/>
    <x v="0"/>
    <x v="3051"/>
    <x v="3052"/>
    <x v="3040"/>
    <x v="2536"/>
    <x v="3048"/>
    <x v="3062"/>
    <n v="55849.8"/>
    <s v="Cuerpo"/>
    <s v="Cabello"/>
    <x v="1"/>
  </r>
  <r>
    <x v="3093"/>
    <x v="8"/>
    <n v="7"/>
    <x v="2"/>
    <x v="1"/>
    <x v="0"/>
    <x v="0"/>
    <x v="1"/>
    <x v="3052"/>
    <x v="3053"/>
    <x v="3041"/>
    <x v="3037"/>
    <x v="3049"/>
    <x v="3063"/>
    <n v="54034.2"/>
    <s v="Cabello"/>
    <s v="Perfumería"/>
    <x v="1"/>
  </r>
  <r>
    <x v="3094"/>
    <x v="19"/>
    <n v="7"/>
    <x v="48"/>
    <x v="2"/>
    <x v="0"/>
    <x v="0"/>
    <x v="0"/>
    <x v="3053"/>
    <x v="3054"/>
    <x v="3042"/>
    <x v="2053"/>
    <x v="3050"/>
    <x v="3064"/>
    <n v="47673"/>
    <s v="Maquillaje"/>
    <s v="Perfumería"/>
    <x v="0"/>
  </r>
  <r>
    <x v="3095"/>
    <x v="19"/>
    <n v="7"/>
    <x v="55"/>
    <x v="1"/>
    <x v="1"/>
    <x v="1"/>
    <x v="0"/>
    <x v="3054"/>
    <x v="3055"/>
    <x v="3043"/>
    <x v="3038"/>
    <x v="436"/>
    <x v="3065"/>
    <n v="57291.8"/>
    <s v="Cabello"/>
    <s v="Perfumería"/>
    <x v="1"/>
  </r>
  <r>
    <x v="3096"/>
    <x v="23"/>
    <n v="7"/>
    <x v="32"/>
    <x v="2"/>
    <x v="0"/>
    <x v="0"/>
    <x v="0"/>
    <x v="3055"/>
    <x v="3056"/>
    <x v="3044"/>
    <x v="3039"/>
    <x v="3051"/>
    <x v="3066"/>
    <n v="47649.4"/>
    <s v="Cabello"/>
    <s v="Maquillaje"/>
    <x v="0"/>
  </r>
  <r>
    <x v="3097"/>
    <x v="10"/>
    <n v="7"/>
    <x v="61"/>
    <x v="1"/>
    <x v="0"/>
    <x v="0"/>
    <x v="1"/>
    <x v="3056"/>
    <x v="3057"/>
    <x v="3045"/>
    <x v="3040"/>
    <x v="3052"/>
    <x v="3067"/>
    <n v="53834.400000000001"/>
    <s v="Skincare"/>
    <s v="Maquillaje"/>
    <x v="1"/>
  </r>
  <r>
    <x v="3098"/>
    <x v="35"/>
    <n v="7"/>
    <x v="66"/>
    <x v="0"/>
    <x v="1"/>
    <x v="1"/>
    <x v="0"/>
    <x v="3057"/>
    <x v="3058"/>
    <x v="3046"/>
    <x v="3041"/>
    <x v="3053"/>
    <x v="3068"/>
    <n v="54392.6"/>
    <s v="Cabello"/>
    <s v="Maquillaje"/>
    <x v="1"/>
  </r>
  <r>
    <x v="3099"/>
    <x v="18"/>
    <n v="7"/>
    <x v="72"/>
    <x v="1"/>
    <x v="0"/>
    <x v="0"/>
    <x v="0"/>
    <x v="3058"/>
    <x v="3059"/>
    <x v="1036"/>
    <x v="3042"/>
    <x v="3054"/>
    <x v="3069"/>
    <n v="54828.800000000003"/>
    <s v="Skincare"/>
    <s v="Perfumería"/>
    <x v="1"/>
  </r>
  <r>
    <x v="3100"/>
    <x v="1"/>
    <n v="7"/>
    <x v="56"/>
    <x v="1"/>
    <x v="1"/>
    <x v="1"/>
    <x v="1"/>
    <x v="3059"/>
    <x v="3060"/>
    <x v="3047"/>
    <x v="1893"/>
    <x v="3055"/>
    <x v="3070"/>
    <n v="53766.400000000001"/>
    <s v="Skincare"/>
    <s v="Cuerpo"/>
    <x v="1"/>
  </r>
  <r>
    <x v="3101"/>
    <x v="6"/>
    <n v="7"/>
    <x v="41"/>
    <x v="1"/>
    <x v="0"/>
    <x v="0"/>
    <x v="0"/>
    <x v="3060"/>
    <x v="3061"/>
    <x v="1175"/>
    <x v="3043"/>
    <x v="3056"/>
    <x v="3071"/>
    <n v="25469.8"/>
    <s v="Cabello"/>
    <s v="Perfumería"/>
    <x v="0"/>
  </r>
  <r>
    <x v="3102"/>
    <x v="36"/>
    <n v="7"/>
    <x v="92"/>
    <x v="0"/>
    <x v="0"/>
    <x v="0"/>
    <x v="0"/>
    <x v="3061"/>
    <x v="3062"/>
    <x v="3048"/>
    <x v="3044"/>
    <x v="3057"/>
    <x v="3072"/>
    <n v="69549.8"/>
    <s v="Cuerpo"/>
    <s v="Perfumería"/>
    <x v="1"/>
  </r>
  <r>
    <x v="3103"/>
    <x v="17"/>
    <n v="7"/>
    <x v="30"/>
    <x v="0"/>
    <x v="1"/>
    <x v="1"/>
    <x v="0"/>
    <x v="3062"/>
    <x v="3063"/>
    <x v="3049"/>
    <x v="3045"/>
    <x v="3058"/>
    <x v="3073"/>
    <n v="47226.2"/>
    <s v="Perfumería"/>
    <s v="Cuerpo"/>
    <x v="0"/>
  </r>
  <r>
    <x v="3104"/>
    <x v="21"/>
    <n v="7"/>
    <x v="40"/>
    <x v="1"/>
    <x v="0"/>
    <x v="0"/>
    <x v="1"/>
    <x v="3063"/>
    <x v="3064"/>
    <x v="3050"/>
    <x v="3046"/>
    <x v="3059"/>
    <x v="3074"/>
    <n v="49965"/>
    <s v="Maquillaje"/>
    <s v="Skincare"/>
    <x v="0"/>
  </r>
  <r>
    <x v="3105"/>
    <x v="45"/>
    <n v="7"/>
    <x v="26"/>
    <x v="3"/>
    <x v="1"/>
    <x v="1"/>
    <x v="1"/>
    <x v="3064"/>
    <x v="3065"/>
    <x v="3051"/>
    <x v="3047"/>
    <x v="3060"/>
    <x v="3075"/>
    <n v="65545"/>
    <s v="Maquillaje"/>
    <s v="Cuerpo"/>
    <x v="1"/>
  </r>
  <r>
    <x v="3106"/>
    <x v="19"/>
    <n v="7"/>
    <x v="4"/>
    <x v="1"/>
    <x v="0"/>
    <x v="0"/>
    <x v="0"/>
    <x v="3065"/>
    <x v="3066"/>
    <x v="3052"/>
    <x v="3048"/>
    <x v="3061"/>
    <x v="3076"/>
    <n v="48118.8"/>
    <s v="Skincare"/>
    <s v="Cuerpo"/>
    <x v="0"/>
  </r>
  <r>
    <x v="3107"/>
    <x v="32"/>
    <n v="7"/>
    <x v="65"/>
    <x v="1"/>
    <x v="1"/>
    <x v="1"/>
    <x v="0"/>
    <x v="3066"/>
    <x v="3067"/>
    <x v="3053"/>
    <x v="3049"/>
    <x v="3062"/>
    <x v="3077"/>
    <n v="42332.4"/>
    <s v="Cuerpo"/>
    <s v="Perfumería"/>
    <x v="0"/>
  </r>
  <r>
    <x v="3108"/>
    <x v="42"/>
    <n v="7"/>
    <x v="54"/>
    <x v="3"/>
    <x v="0"/>
    <x v="0"/>
    <x v="0"/>
    <x v="3067"/>
    <x v="3068"/>
    <x v="3054"/>
    <x v="3050"/>
    <x v="3063"/>
    <x v="3078"/>
    <n v="40752.6"/>
    <s v="Cabello"/>
    <s v="Skincare"/>
    <x v="0"/>
  </r>
  <r>
    <x v="3109"/>
    <x v="50"/>
    <n v="7"/>
    <x v="57"/>
    <x v="0"/>
    <x v="1"/>
    <x v="1"/>
    <x v="0"/>
    <x v="3068"/>
    <x v="3069"/>
    <x v="1203"/>
    <x v="3051"/>
    <x v="3064"/>
    <x v="3079"/>
    <n v="64086.400000000001"/>
    <s v="Skincare"/>
    <s v="Cuerpo"/>
    <x v="1"/>
  </r>
  <r>
    <x v="3110"/>
    <x v="50"/>
    <n v="7"/>
    <x v="35"/>
    <x v="2"/>
    <x v="1"/>
    <x v="1"/>
    <x v="1"/>
    <x v="26"/>
    <x v="3070"/>
    <x v="3055"/>
    <x v="1922"/>
    <x v="3065"/>
    <x v="3080"/>
    <n v="51196.4"/>
    <s v="Cabello"/>
    <s v="Maquillaje"/>
    <x v="1"/>
  </r>
  <r>
    <x v="3111"/>
    <x v="41"/>
    <n v="7"/>
    <x v="87"/>
    <x v="1"/>
    <x v="1"/>
    <x v="1"/>
    <x v="0"/>
    <x v="3069"/>
    <x v="3071"/>
    <x v="3056"/>
    <x v="3052"/>
    <x v="3066"/>
    <x v="3081"/>
    <n v="71190.8"/>
    <s v="Skincare"/>
    <s v="Cuerpo"/>
    <x v="1"/>
  </r>
  <r>
    <x v="3112"/>
    <x v="28"/>
    <n v="7"/>
    <x v="43"/>
    <x v="2"/>
    <x v="1"/>
    <x v="1"/>
    <x v="1"/>
    <x v="3070"/>
    <x v="3072"/>
    <x v="3057"/>
    <x v="3053"/>
    <x v="3067"/>
    <x v="3082"/>
    <n v="37512"/>
    <s v="Cuerpo"/>
    <s v="Cabello"/>
    <x v="0"/>
  </r>
  <r>
    <x v="3113"/>
    <x v="49"/>
    <n v="7"/>
    <x v="72"/>
    <x v="1"/>
    <x v="0"/>
    <x v="0"/>
    <x v="1"/>
    <x v="3071"/>
    <x v="3073"/>
    <x v="3058"/>
    <x v="3054"/>
    <x v="3068"/>
    <x v="3083"/>
    <n v="33504.199999999997"/>
    <s v="Maquillaje"/>
    <s v="Cabello"/>
    <x v="0"/>
  </r>
  <r>
    <x v="3114"/>
    <x v="16"/>
    <n v="7"/>
    <x v="9"/>
    <x v="2"/>
    <x v="0"/>
    <x v="0"/>
    <x v="0"/>
    <x v="3072"/>
    <x v="3074"/>
    <x v="3059"/>
    <x v="3055"/>
    <x v="3069"/>
    <x v="3084"/>
    <n v="60705.599999999999"/>
    <s v="Cabello"/>
    <s v="Maquillaje"/>
    <x v="1"/>
  </r>
  <r>
    <x v="3115"/>
    <x v="26"/>
    <n v="7"/>
    <x v="46"/>
    <x v="1"/>
    <x v="1"/>
    <x v="1"/>
    <x v="1"/>
    <x v="3073"/>
    <x v="3075"/>
    <x v="3060"/>
    <x v="3056"/>
    <x v="3070"/>
    <x v="3085"/>
    <n v="40470.199999999997"/>
    <s v="Cabello"/>
    <s v="Skincare"/>
    <x v="0"/>
  </r>
  <r>
    <x v="3116"/>
    <x v="3"/>
    <n v="7"/>
    <x v="85"/>
    <x v="1"/>
    <x v="0"/>
    <x v="0"/>
    <x v="1"/>
    <x v="3074"/>
    <x v="3076"/>
    <x v="3061"/>
    <x v="3057"/>
    <x v="3071"/>
    <x v="3086"/>
    <n v="35994.800000000003"/>
    <s v="Cabello"/>
    <s v="Skincare"/>
    <x v="0"/>
  </r>
  <r>
    <x v="3117"/>
    <x v="39"/>
    <n v="7"/>
    <x v="67"/>
    <x v="1"/>
    <x v="0"/>
    <x v="0"/>
    <x v="0"/>
    <x v="3075"/>
    <x v="3077"/>
    <x v="3062"/>
    <x v="3058"/>
    <x v="3072"/>
    <x v="3087"/>
    <n v="61915.199999999997"/>
    <s v="Maquillaje"/>
    <s v="Perfumería"/>
    <x v="1"/>
  </r>
  <r>
    <x v="3118"/>
    <x v="32"/>
    <n v="7"/>
    <x v="81"/>
    <x v="2"/>
    <x v="0"/>
    <x v="0"/>
    <x v="1"/>
    <x v="2350"/>
    <x v="3078"/>
    <x v="3063"/>
    <x v="3059"/>
    <x v="3073"/>
    <x v="3088"/>
    <n v="60876.4"/>
    <s v="Skincare"/>
    <s v="Perfumería"/>
    <x v="1"/>
  </r>
  <r>
    <x v="3119"/>
    <x v="11"/>
    <n v="7"/>
    <x v="86"/>
    <x v="1"/>
    <x v="0"/>
    <x v="0"/>
    <x v="1"/>
    <x v="3076"/>
    <x v="3079"/>
    <x v="3064"/>
    <x v="3060"/>
    <x v="3074"/>
    <x v="3089"/>
    <n v="66010"/>
    <s v="Perfumería"/>
    <s v="Maquillaje"/>
    <x v="1"/>
  </r>
  <r>
    <x v="3120"/>
    <x v="31"/>
    <n v="7"/>
    <x v="9"/>
    <x v="1"/>
    <x v="0"/>
    <x v="0"/>
    <x v="0"/>
    <x v="3077"/>
    <x v="3080"/>
    <x v="253"/>
    <x v="3061"/>
    <x v="3075"/>
    <x v="3090"/>
    <n v="60005"/>
    <s v="Cuerpo"/>
    <s v="Cabello"/>
    <x v="1"/>
  </r>
  <r>
    <x v="3121"/>
    <x v="27"/>
    <n v="7"/>
    <x v="94"/>
    <x v="1"/>
    <x v="1"/>
    <x v="1"/>
    <x v="1"/>
    <x v="3078"/>
    <x v="3081"/>
    <x v="3065"/>
    <x v="3062"/>
    <x v="3076"/>
    <x v="3091"/>
    <n v="58843.4"/>
    <s v="Perfumería"/>
    <s v="Cabello"/>
    <x v="1"/>
  </r>
  <r>
    <x v="3122"/>
    <x v="23"/>
    <n v="7"/>
    <x v="80"/>
    <x v="1"/>
    <x v="1"/>
    <x v="1"/>
    <x v="0"/>
    <x v="3079"/>
    <x v="3082"/>
    <x v="3066"/>
    <x v="3063"/>
    <x v="3077"/>
    <x v="3092"/>
    <n v="23040.2"/>
    <s v="Cabello"/>
    <s v="Cuerpo"/>
    <x v="0"/>
  </r>
  <r>
    <x v="3123"/>
    <x v="23"/>
    <n v="7"/>
    <x v="44"/>
    <x v="3"/>
    <x v="0"/>
    <x v="0"/>
    <x v="1"/>
    <x v="3080"/>
    <x v="3083"/>
    <x v="3067"/>
    <x v="3064"/>
    <x v="3078"/>
    <x v="3093"/>
    <n v="56019.199999999997"/>
    <s v="Perfumería"/>
    <s v="Cabello"/>
    <x v="1"/>
  </r>
  <r>
    <x v="3124"/>
    <x v="33"/>
    <n v="7"/>
    <x v="72"/>
    <x v="1"/>
    <x v="1"/>
    <x v="1"/>
    <x v="0"/>
    <x v="3081"/>
    <x v="3084"/>
    <x v="3068"/>
    <x v="3065"/>
    <x v="3079"/>
    <x v="3094"/>
    <n v="39824.199999999997"/>
    <s v="Perfumería"/>
    <s v="Skincare"/>
    <x v="0"/>
  </r>
  <r>
    <x v="3125"/>
    <x v="7"/>
    <n v="7"/>
    <x v="82"/>
    <x v="1"/>
    <x v="0"/>
    <x v="0"/>
    <x v="0"/>
    <x v="3082"/>
    <x v="3085"/>
    <x v="3069"/>
    <x v="3066"/>
    <x v="3080"/>
    <x v="3095"/>
    <n v="53314.6"/>
    <s v="Skincare"/>
    <s v="Cuerpo"/>
    <x v="1"/>
  </r>
  <r>
    <x v="3126"/>
    <x v="36"/>
    <n v="7"/>
    <x v="90"/>
    <x v="1"/>
    <x v="1"/>
    <x v="1"/>
    <x v="1"/>
    <x v="3083"/>
    <x v="3086"/>
    <x v="3070"/>
    <x v="3067"/>
    <x v="3081"/>
    <x v="3096"/>
    <n v="45931.4"/>
    <s v="Skincare"/>
    <s v="Perfumería"/>
    <x v="0"/>
  </r>
  <r>
    <x v="3127"/>
    <x v="31"/>
    <n v="7"/>
    <x v="29"/>
    <x v="0"/>
    <x v="1"/>
    <x v="1"/>
    <x v="0"/>
    <x v="3084"/>
    <x v="3087"/>
    <x v="3071"/>
    <x v="3068"/>
    <x v="3082"/>
    <x v="3097"/>
    <n v="51234.2"/>
    <s v="Perfumería"/>
    <s v="Cabello"/>
    <x v="1"/>
  </r>
  <r>
    <x v="3128"/>
    <x v="37"/>
    <n v="7"/>
    <x v="38"/>
    <x v="3"/>
    <x v="1"/>
    <x v="1"/>
    <x v="0"/>
    <x v="3085"/>
    <x v="3088"/>
    <x v="3072"/>
    <x v="3069"/>
    <x v="3083"/>
    <x v="3098"/>
    <n v="63301.8"/>
    <s v="Skincare"/>
    <s v="Cabello"/>
    <x v="1"/>
  </r>
  <r>
    <x v="3129"/>
    <x v="34"/>
    <n v="7"/>
    <x v="34"/>
    <x v="2"/>
    <x v="1"/>
    <x v="1"/>
    <x v="1"/>
    <x v="3086"/>
    <x v="3089"/>
    <x v="505"/>
    <x v="3070"/>
    <x v="3084"/>
    <x v="3099"/>
    <n v="50830.6"/>
    <s v="Perfumería"/>
    <s v="Cabello"/>
    <x v="1"/>
  </r>
  <r>
    <x v="3130"/>
    <x v="48"/>
    <n v="7"/>
    <x v="90"/>
    <x v="2"/>
    <x v="0"/>
    <x v="0"/>
    <x v="0"/>
    <x v="3087"/>
    <x v="3090"/>
    <x v="3073"/>
    <x v="111"/>
    <x v="3085"/>
    <x v="3100"/>
    <n v="81528.399999999994"/>
    <s v="Perfumería"/>
    <s v="Maquillaje"/>
    <x v="1"/>
  </r>
  <r>
    <x v="3131"/>
    <x v="48"/>
    <n v="7"/>
    <x v="51"/>
    <x v="0"/>
    <x v="0"/>
    <x v="0"/>
    <x v="0"/>
    <x v="3088"/>
    <x v="3091"/>
    <x v="3074"/>
    <x v="3071"/>
    <x v="3086"/>
    <x v="3101"/>
    <n v="44472"/>
    <s v="Maquillaje"/>
    <s v="Skincare"/>
    <x v="0"/>
  </r>
  <r>
    <x v="3132"/>
    <x v="32"/>
    <n v="7"/>
    <x v="95"/>
    <x v="1"/>
    <x v="0"/>
    <x v="0"/>
    <x v="0"/>
    <x v="3089"/>
    <x v="3092"/>
    <x v="3075"/>
    <x v="3072"/>
    <x v="3087"/>
    <x v="3102"/>
    <n v="41499"/>
    <s v="Perfumería"/>
    <s v="Cuerpo"/>
    <x v="0"/>
  </r>
  <r>
    <x v="3133"/>
    <x v="10"/>
    <n v="7"/>
    <x v="63"/>
    <x v="0"/>
    <x v="1"/>
    <x v="1"/>
    <x v="1"/>
    <x v="3090"/>
    <x v="3093"/>
    <x v="3076"/>
    <x v="3073"/>
    <x v="3088"/>
    <x v="3103"/>
    <n v="36088.800000000003"/>
    <s v="Maquillaje"/>
    <s v="Cabello"/>
    <x v="0"/>
  </r>
  <r>
    <x v="3134"/>
    <x v="1"/>
    <n v="7"/>
    <x v="53"/>
    <x v="1"/>
    <x v="1"/>
    <x v="1"/>
    <x v="1"/>
    <x v="3091"/>
    <x v="3094"/>
    <x v="3077"/>
    <x v="3074"/>
    <x v="3089"/>
    <x v="3104"/>
    <n v="45619.6"/>
    <s v="Cabello"/>
    <s v="Cuerpo"/>
    <x v="0"/>
  </r>
  <r>
    <x v="3135"/>
    <x v="17"/>
    <n v="7"/>
    <x v="31"/>
    <x v="1"/>
    <x v="0"/>
    <x v="0"/>
    <x v="0"/>
    <x v="3092"/>
    <x v="3095"/>
    <x v="3078"/>
    <x v="3075"/>
    <x v="3090"/>
    <x v="3105"/>
    <n v="80554"/>
    <s v="Perfumería"/>
    <s v="Skincare"/>
    <x v="1"/>
  </r>
  <r>
    <x v="3136"/>
    <x v="49"/>
    <n v="7"/>
    <x v="32"/>
    <x v="0"/>
    <x v="0"/>
    <x v="0"/>
    <x v="0"/>
    <x v="3093"/>
    <x v="3096"/>
    <x v="3079"/>
    <x v="3076"/>
    <x v="3091"/>
    <x v="3106"/>
    <n v="47235"/>
    <s v="Cabello"/>
    <s v="Skincare"/>
    <x v="0"/>
  </r>
  <r>
    <x v="3137"/>
    <x v="27"/>
    <n v="7"/>
    <x v="7"/>
    <x v="1"/>
    <x v="0"/>
    <x v="0"/>
    <x v="1"/>
    <x v="3094"/>
    <x v="3097"/>
    <x v="3080"/>
    <x v="3077"/>
    <x v="3092"/>
    <x v="3107"/>
    <n v="65959.399999999994"/>
    <s v="Skincare"/>
    <s v="Perfumería"/>
    <x v="1"/>
  </r>
  <r>
    <x v="3138"/>
    <x v="45"/>
    <n v="7"/>
    <x v="91"/>
    <x v="0"/>
    <x v="0"/>
    <x v="0"/>
    <x v="1"/>
    <x v="3095"/>
    <x v="3098"/>
    <x v="3081"/>
    <x v="3078"/>
    <x v="3093"/>
    <x v="3108"/>
    <n v="36555.4"/>
    <s v="Cuerpo"/>
    <s v="Cabello"/>
    <x v="0"/>
  </r>
  <r>
    <x v="3139"/>
    <x v="35"/>
    <n v="7"/>
    <x v="26"/>
    <x v="0"/>
    <x v="0"/>
    <x v="0"/>
    <x v="0"/>
    <x v="3096"/>
    <x v="3099"/>
    <x v="947"/>
    <x v="3079"/>
    <x v="3094"/>
    <x v="3109"/>
    <n v="73269.8"/>
    <s v="Skincare"/>
    <s v="Cuerpo"/>
    <x v="1"/>
  </r>
  <r>
    <x v="3140"/>
    <x v="31"/>
    <n v="7"/>
    <x v="36"/>
    <x v="0"/>
    <x v="1"/>
    <x v="1"/>
    <x v="0"/>
    <x v="3097"/>
    <x v="3100"/>
    <x v="3082"/>
    <x v="3080"/>
    <x v="3095"/>
    <x v="3110"/>
    <n v="57452.2"/>
    <s v="Cuerpo"/>
    <s v="Maquillaje"/>
    <x v="1"/>
  </r>
  <r>
    <x v="3141"/>
    <x v="28"/>
    <n v="7"/>
    <x v="17"/>
    <x v="0"/>
    <x v="0"/>
    <x v="0"/>
    <x v="1"/>
    <x v="3098"/>
    <x v="3101"/>
    <x v="3083"/>
    <x v="3081"/>
    <x v="3096"/>
    <x v="3111"/>
    <n v="43443.6"/>
    <s v="Skincare"/>
    <s v="Maquillaje"/>
    <x v="0"/>
  </r>
  <r>
    <x v="3142"/>
    <x v="22"/>
    <n v="7"/>
    <x v="16"/>
    <x v="1"/>
    <x v="1"/>
    <x v="1"/>
    <x v="1"/>
    <x v="3099"/>
    <x v="3102"/>
    <x v="3084"/>
    <x v="2251"/>
    <x v="3097"/>
    <x v="3112"/>
    <n v="58829"/>
    <s v="Maquillaje"/>
    <s v="Cabello"/>
    <x v="1"/>
  </r>
  <r>
    <x v="3143"/>
    <x v="38"/>
    <n v="7"/>
    <x v="76"/>
    <x v="0"/>
    <x v="0"/>
    <x v="0"/>
    <x v="0"/>
    <x v="3100"/>
    <x v="3103"/>
    <x v="3085"/>
    <x v="3082"/>
    <x v="3098"/>
    <x v="3113"/>
    <n v="66132.2"/>
    <s v="Perfumería"/>
    <s v="Cabello"/>
    <x v="1"/>
  </r>
  <r>
    <x v="3144"/>
    <x v="18"/>
    <n v="7"/>
    <x v="73"/>
    <x v="1"/>
    <x v="1"/>
    <x v="1"/>
    <x v="0"/>
    <x v="3101"/>
    <x v="3104"/>
    <x v="3086"/>
    <x v="3083"/>
    <x v="3099"/>
    <x v="3114"/>
    <n v="44763"/>
    <s v="Cuerpo"/>
    <s v="Skincare"/>
    <x v="0"/>
  </r>
  <r>
    <x v="3145"/>
    <x v="16"/>
    <n v="7"/>
    <x v="52"/>
    <x v="1"/>
    <x v="0"/>
    <x v="0"/>
    <x v="0"/>
    <x v="3102"/>
    <x v="3105"/>
    <x v="3087"/>
    <x v="3084"/>
    <x v="3100"/>
    <x v="3115"/>
    <n v="51877.8"/>
    <s v="Cuerpo"/>
    <s v="Perfumería"/>
    <x v="1"/>
  </r>
  <r>
    <x v="3146"/>
    <x v="29"/>
    <n v="7"/>
    <x v="23"/>
    <x v="1"/>
    <x v="1"/>
    <x v="1"/>
    <x v="0"/>
    <x v="3103"/>
    <x v="3106"/>
    <x v="3088"/>
    <x v="3085"/>
    <x v="3101"/>
    <x v="3116"/>
    <n v="43996.6"/>
    <s v="Maquillaje"/>
    <s v="Skincare"/>
    <x v="0"/>
  </r>
  <r>
    <x v="3147"/>
    <x v="29"/>
    <n v="7"/>
    <x v="91"/>
    <x v="3"/>
    <x v="1"/>
    <x v="1"/>
    <x v="0"/>
    <x v="3104"/>
    <x v="3107"/>
    <x v="3089"/>
    <x v="3086"/>
    <x v="3102"/>
    <x v="3117"/>
    <n v="37941.4"/>
    <s v="Cabello"/>
    <s v="Cuerpo"/>
    <x v="0"/>
  </r>
  <r>
    <x v="3148"/>
    <x v="16"/>
    <n v="7"/>
    <x v="8"/>
    <x v="2"/>
    <x v="1"/>
    <x v="1"/>
    <x v="0"/>
    <x v="3105"/>
    <x v="3108"/>
    <x v="3090"/>
    <x v="3087"/>
    <x v="3103"/>
    <x v="3118"/>
    <n v="51645"/>
    <s v="Cabello"/>
    <s v="Perfumería"/>
    <x v="1"/>
  </r>
  <r>
    <x v="3149"/>
    <x v="49"/>
    <n v="7"/>
    <x v="65"/>
    <x v="2"/>
    <x v="1"/>
    <x v="1"/>
    <x v="1"/>
    <x v="3106"/>
    <x v="3109"/>
    <x v="3091"/>
    <x v="3088"/>
    <x v="3104"/>
    <x v="3119"/>
    <n v="35573.599999999999"/>
    <s v="Cabello"/>
    <s v="Skincare"/>
    <x v="0"/>
  </r>
  <r>
    <x v="3150"/>
    <x v="23"/>
    <n v="7"/>
    <x v="25"/>
    <x v="2"/>
    <x v="0"/>
    <x v="0"/>
    <x v="0"/>
    <x v="3107"/>
    <x v="3110"/>
    <x v="3092"/>
    <x v="3089"/>
    <x v="3105"/>
    <x v="3120"/>
    <n v="76240.2"/>
    <s v="Cabello"/>
    <s v="Maquillaje"/>
    <x v="1"/>
  </r>
  <r>
    <x v="3151"/>
    <x v="36"/>
    <n v="7"/>
    <x v="89"/>
    <x v="3"/>
    <x v="1"/>
    <x v="1"/>
    <x v="0"/>
    <x v="3108"/>
    <x v="3111"/>
    <x v="3093"/>
    <x v="3090"/>
    <x v="3106"/>
    <x v="3121"/>
    <n v="21286.400000000001"/>
    <s v="Cuerpo"/>
    <s v="Maquillaje"/>
    <x v="0"/>
  </r>
  <r>
    <x v="3152"/>
    <x v="6"/>
    <n v="7"/>
    <x v="53"/>
    <x v="2"/>
    <x v="1"/>
    <x v="1"/>
    <x v="1"/>
    <x v="3109"/>
    <x v="3112"/>
    <x v="3094"/>
    <x v="3091"/>
    <x v="3107"/>
    <x v="3122"/>
    <n v="63268"/>
    <s v="Skincare"/>
    <s v="Cuerpo"/>
    <x v="1"/>
  </r>
  <r>
    <x v="3153"/>
    <x v="50"/>
    <n v="7"/>
    <x v="62"/>
    <x v="1"/>
    <x v="0"/>
    <x v="0"/>
    <x v="0"/>
    <x v="3110"/>
    <x v="3113"/>
    <x v="3095"/>
    <x v="246"/>
    <x v="3108"/>
    <x v="3123"/>
    <n v="24656"/>
    <s v="Skincare"/>
    <s v="Maquillaje"/>
    <x v="0"/>
  </r>
  <r>
    <x v="3154"/>
    <x v="43"/>
    <n v="7"/>
    <x v="54"/>
    <x v="0"/>
    <x v="1"/>
    <x v="1"/>
    <x v="0"/>
    <x v="3111"/>
    <x v="3114"/>
    <x v="3096"/>
    <x v="3092"/>
    <x v="3109"/>
    <x v="3124"/>
    <n v="29892.400000000001"/>
    <s v="Skincare"/>
    <s v="Cabello"/>
    <x v="0"/>
  </r>
  <r>
    <x v="3155"/>
    <x v="32"/>
    <n v="7"/>
    <x v="76"/>
    <x v="2"/>
    <x v="0"/>
    <x v="0"/>
    <x v="1"/>
    <x v="3112"/>
    <x v="3115"/>
    <x v="3097"/>
    <x v="3093"/>
    <x v="3110"/>
    <x v="3125"/>
    <n v="40270.199999999997"/>
    <s v="Perfumería"/>
    <s v="Cuerpo"/>
    <x v="0"/>
  </r>
  <r>
    <x v="3156"/>
    <x v="4"/>
    <n v="7"/>
    <x v="93"/>
    <x v="2"/>
    <x v="1"/>
    <x v="1"/>
    <x v="1"/>
    <x v="3113"/>
    <x v="3116"/>
    <x v="3098"/>
    <x v="3094"/>
    <x v="3111"/>
    <x v="3126"/>
    <n v="47421.8"/>
    <s v="Perfumería"/>
    <s v="Cuerpo"/>
    <x v="0"/>
  </r>
  <r>
    <x v="3157"/>
    <x v="34"/>
    <n v="7"/>
    <x v="10"/>
    <x v="3"/>
    <x v="1"/>
    <x v="1"/>
    <x v="0"/>
    <x v="3114"/>
    <x v="3117"/>
    <x v="3099"/>
    <x v="3095"/>
    <x v="3112"/>
    <x v="3127"/>
    <n v="63589.2"/>
    <s v="Cabello"/>
    <s v="Perfumería"/>
    <x v="1"/>
  </r>
  <r>
    <x v="3158"/>
    <x v="34"/>
    <n v="7"/>
    <x v="32"/>
    <x v="3"/>
    <x v="1"/>
    <x v="1"/>
    <x v="1"/>
    <x v="3115"/>
    <x v="3118"/>
    <x v="3100"/>
    <x v="2371"/>
    <x v="3113"/>
    <x v="3128"/>
    <n v="51279.6"/>
    <s v="Skincare"/>
    <s v="Cuerpo"/>
    <x v="1"/>
  </r>
  <r>
    <x v="3159"/>
    <x v="34"/>
    <n v="7"/>
    <x v="81"/>
    <x v="1"/>
    <x v="0"/>
    <x v="0"/>
    <x v="1"/>
    <x v="3116"/>
    <x v="3119"/>
    <x v="3101"/>
    <x v="1115"/>
    <x v="3114"/>
    <x v="3129"/>
    <n v="53873.4"/>
    <s v="Cabello"/>
    <s v="Perfumería"/>
    <x v="1"/>
  </r>
  <r>
    <x v="3160"/>
    <x v="6"/>
    <n v="7"/>
    <x v="42"/>
    <x v="2"/>
    <x v="0"/>
    <x v="0"/>
    <x v="1"/>
    <x v="3117"/>
    <x v="3120"/>
    <x v="3102"/>
    <x v="3096"/>
    <x v="3115"/>
    <x v="3130"/>
    <n v="50464.4"/>
    <s v="Cuerpo"/>
    <s v="Skincare"/>
    <x v="1"/>
  </r>
  <r>
    <x v="3161"/>
    <x v="16"/>
    <n v="7"/>
    <x v="57"/>
    <x v="3"/>
    <x v="1"/>
    <x v="1"/>
    <x v="0"/>
    <x v="3118"/>
    <x v="3121"/>
    <x v="3103"/>
    <x v="3097"/>
    <x v="3116"/>
    <x v="3131"/>
    <n v="56365"/>
    <s v="Perfumería"/>
    <s v="Cabello"/>
    <x v="1"/>
  </r>
  <r>
    <x v="3162"/>
    <x v="4"/>
    <n v="7"/>
    <x v="65"/>
    <x v="0"/>
    <x v="0"/>
    <x v="0"/>
    <x v="1"/>
    <x v="3119"/>
    <x v="3122"/>
    <x v="3104"/>
    <x v="3098"/>
    <x v="242"/>
    <x v="3132"/>
    <n v="63801.8"/>
    <s v="Cabello"/>
    <s v="Cuerpo"/>
    <x v="1"/>
  </r>
  <r>
    <x v="3163"/>
    <x v="10"/>
    <n v="7"/>
    <x v="10"/>
    <x v="1"/>
    <x v="1"/>
    <x v="1"/>
    <x v="0"/>
    <x v="3120"/>
    <x v="3123"/>
    <x v="3105"/>
    <x v="3099"/>
    <x v="3117"/>
    <x v="3133"/>
    <n v="30100.2"/>
    <s v="Maquillaje"/>
    <s v="Cuerpo"/>
    <x v="0"/>
  </r>
  <r>
    <x v="3164"/>
    <x v="29"/>
    <n v="7"/>
    <x v="10"/>
    <x v="1"/>
    <x v="0"/>
    <x v="0"/>
    <x v="1"/>
    <x v="3121"/>
    <x v="3124"/>
    <x v="3106"/>
    <x v="3100"/>
    <x v="3118"/>
    <x v="3134"/>
    <n v="52842.400000000001"/>
    <s v="Skincare"/>
    <s v="Maquillaje"/>
    <x v="1"/>
  </r>
  <r>
    <x v="3165"/>
    <x v="0"/>
    <n v="7"/>
    <x v="50"/>
    <x v="1"/>
    <x v="1"/>
    <x v="1"/>
    <x v="0"/>
    <x v="3122"/>
    <x v="3125"/>
    <x v="3107"/>
    <x v="3101"/>
    <x v="3119"/>
    <x v="3135"/>
    <n v="46209.8"/>
    <s v="Cuerpo"/>
    <s v="Maquillaje"/>
    <x v="0"/>
  </r>
  <r>
    <x v="3166"/>
    <x v="47"/>
    <n v="7"/>
    <x v="39"/>
    <x v="3"/>
    <x v="0"/>
    <x v="0"/>
    <x v="1"/>
    <x v="3123"/>
    <x v="3126"/>
    <x v="3108"/>
    <x v="3102"/>
    <x v="2728"/>
    <x v="3136"/>
    <n v="43716"/>
    <s v="Cabello"/>
    <s v="Perfumería"/>
    <x v="0"/>
  </r>
  <r>
    <x v="3167"/>
    <x v="9"/>
    <n v="7"/>
    <x v="45"/>
    <x v="1"/>
    <x v="0"/>
    <x v="0"/>
    <x v="1"/>
    <x v="3124"/>
    <x v="3127"/>
    <x v="3109"/>
    <x v="3103"/>
    <x v="3120"/>
    <x v="3137"/>
    <n v="67584.800000000003"/>
    <s v="Skincare"/>
    <s v="Maquillaje"/>
    <x v="1"/>
  </r>
  <r>
    <x v="3168"/>
    <x v="8"/>
    <n v="7"/>
    <x v="24"/>
    <x v="0"/>
    <x v="1"/>
    <x v="1"/>
    <x v="1"/>
    <x v="3125"/>
    <x v="3128"/>
    <x v="3110"/>
    <x v="3104"/>
    <x v="3121"/>
    <x v="3138"/>
    <n v="42084"/>
    <s v="Skincare"/>
    <s v="Cuerpo"/>
    <x v="0"/>
  </r>
  <r>
    <x v="3169"/>
    <x v="34"/>
    <n v="7"/>
    <x v="59"/>
    <x v="1"/>
    <x v="0"/>
    <x v="0"/>
    <x v="1"/>
    <x v="3126"/>
    <x v="3129"/>
    <x v="3111"/>
    <x v="3105"/>
    <x v="3122"/>
    <x v="3139"/>
    <n v="62095.199999999997"/>
    <s v="Perfumería"/>
    <s v="Cuerpo"/>
    <x v="1"/>
  </r>
  <r>
    <x v="3170"/>
    <x v="44"/>
    <n v="7"/>
    <x v="25"/>
    <x v="2"/>
    <x v="0"/>
    <x v="0"/>
    <x v="1"/>
    <x v="3127"/>
    <x v="1970"/>
    <x v="3112"/>
    <x v="3106"/>
    <x v="3123"/>
    <x v="3140"/>
    <n v="52308.800000000003"/>
    <s v="Skincare"/>
    <s v="Cuerpo"/>
    <x v="1"/>
  </r>
  <r>
    <x v="3171"/>
    <x v="16"/>
    <n v="7"/>
    <x v="76"/>
    <x v="3"/>
    <x v="0"/>
    <x v="0"/>
    <x v="1"/>
    <x v="3128"/>
    <x v="3130"/>
    <x v="612"/>
    <x v="3107"/>
    <x v="3124"/>
    <x v="3141"/>
    <n v="48431.8"/>
    <s v="Perfumería"/>
    <s v="Cabello"/>
    <x v="0"/>
  </r>
  <r>
    <x v="3172"/>
    <x v="18"/>
    <n v="7"/>
    <x v="77"/>
    <x v="1"/>
    <x v="1"/>
    <x v="1"/>
    <x v="1"/>
    <x v="3129"/>
    <x v="3131"/>
    <x v="3113"/>
    <x v="3108"/>
    <x v="3125"/>
    <x v="3142"/>
    <n v="37092.199999999997"/>
    <s v="Skincare"/>
    <s v="Cabello"/>
    <x v="0"/>
  </r>
  <r>
    <x v="3173"/>
    <x v="27"/>
    <n v="7"/>
    <x v="49"/>
    <x v="2"/>
    <x v="1"/>
    <x v="1"/>
    <x v="0"/>
    <x v="3130"/>
    <x v="3132"/>
    <x v="3114"/>
    <x v="3109"/>
    <x v="3126"/>
    <x v="3143"/>
    <n v="34867.599999999999"/>
    <s v="Maquillaje"/>
    <s v="Cuerpo"/>
    <x v="0"/>
  </r>
  <r>
    <x v="3174"/>
    <x v="27"/>
    <n v="7"/>
    <x v="67"/>
    <x v="2"/>
    <x v="0"/>
    <x v="0"/>
    <x v="0"/>
    <x v="3131"/>
    <x v="3133"/>
    <x v="3115"/>
    <x v="3110"/>
    <x v="3127"/>
    <x v="3144"/>
    <n v="49776.2"/>
    <s v="Cabello"/>
    <s v="Maquillaje"/>
    <x v="0"/>
  </r>
  <r>
    <x v="3175"/>
    <x v="42"/>
    <n v="7"/>
    <x v="23"/>
    <x v="1"/>
    <x v="0"/>
    <x v="0"/>
    <x v="0"/>
    <x v="3132"/>
    <x v="3134"/>
    <x v="3116"/>
    <x v="3111"/>
    <x v="3128"/>
    <x v="3145"/>
    <n v="46083.8"/>
    <s v="Skincare"/>
    <s v="Cuerpo"/>
    <x v="0"/>
  </r>
  <r>
    <x v="3176"/>
    <x v="3"/>
    <n v="7"/>
    <x v="31"/>
    <x v="1"/>
    <x v="0"/>
    <x v="0"/>
    <x v="1"/>
    <x v="3133"/>
    <x v="3135"/>
    <x v="3117"/>
    <x v="3112"/>
    <x v="3129"/>
    <x v="3146"/>
    <n v="53997.2"/>
    <s v="Perfumería"/>
    <s v="Skincare"/>
    <x v="1"/>
  </r>
  <r>
    <x v="3177"/>
    <x v="40"/>
    <n v="7"/>
    <x v="41"/>
    <x v="1"/>
    <x v="0"/>
    <x v="0"/>
    <x v="1"/>
    <x v="3134"/>
    <x v="3136"/>
    <x v="3118"/>
    <x v="3113"/>
    <x v="3130"/>
    <x v="3147"/>
    <n v="50270.400000000001"/>
    <s v="Cabello"/>
    <s v="Maquillaje"/>
    <x v="1"/>
  </r>
  <r>
    <x v="3178"/>
    <x v="38"/>
    <n v="7"/>
    <x v="58"/>
    <x v="1"/>
    <x v="1"/>
    <x v="1"/>
    <x v="0"/>
    <x v="3135"/>
    <x v="3137"/>
    <x v="3119"/>
    <x v="3114"/>
    <x v="3131"/>
    <x v="3148"/>
    <n v="24468.799999999999"/>
    <s v="Perfumería"/>
    <s v="Skincare"/>
    <x v="0"/>
  </r>
  <r>
    <x v="3179"/>
    <x v="28"/>
    <n v="7"/>
    <x v="85"/>
    <x v="1"/>
    <x v="1"/>
    <x v="1"/>
    <x v="0"/>
    <x v="3136"/>
    <x v="3138"/>
    <x v="3120"/>
    <x v="3115"/>
    <x v="3132"/>
    <x v="3149"/>
    <n v="58119.199999999997"/>
    <s v="Maquillaje"/>
    <s v="Cabello"/>
    <x v="1"/>
  </r>
  <r>
    <x v="3180"/>
    <x v="36"/>
    <n v="7"/>
    <x v="38"/>
    <x v="1"/>
    <x v="1"/>
    <x v="1"/>
    <x v="1"/>
    <x v="3137"/>
    <x v="3139"/>
    <x v="3121"/>
    <x v="3116"/>
    <x v="3133"/>
    <x v="3150"/>
    <n v="30947.8"/>
    <s v="Maquillaje"/>
    <s v="Cuerpo"/>
    <x v="0"/>
  </r>
  <r>
    <x v="3181"/>
    <x v="45"/>
    <n v="7"/>
    <x v="11"/>
    <x v="1"/>
    <x v="0"/>
    <x v="0"/>
    <x v="1"/>
    <x v="3138"/>
    <x v="3140"/>
    <x v="3122"/>
    <x v="3117"/>
    <x v="3134"/>
    <x v="3151"/>
    <n v="44248"/>
    <s v="Skincare"/>
    <s v="Perfumería"/>
    <x v="0"/>
  </r>
  <r>
    <x v="3182"/>
    <x v="22"/>
    <n v="7"/>
    <x v="47"/>
    <x v="0"/>
    <x v="1"/>
    <x v="1"/>
    <x v="1"/>
    <x v="3139"/>
    <x v="3141"/>
    <x v="3123"/>
    <x v="3118"/>
    <x v="3135"/>
    <x v="3152"/>
    <n v="34998.800000000003"/>
    <s v="Cabello"/>
    <s v="Skincare"/>
    <x v="0"/>
  </r>
  <r>
    <x v="3183"/>
    <x v="35"/>
    <n v="7"/>
    <x v="68"/>
    <x v="3"/>
    <x v="1"/>
    <x v="1"/>
    <x v="0"/>
    <x v="3140"/>
    <x v="3142"/>
    <x v="3124"/>
    <x v="3119"/>
    <x v="3136"/>
    <x v="3153"/>
    <n v="59049.599999999999"/>
    <s v="Cuerpo"/>
    <s v="Cabello"/>
    <x v="1"/>
  </r>
  <r>
    <x v="3184"/>
    <x v="11"/>
    <n v="7"/>
    <x v="64"/>
    <x v="1"/>
    <x v="0"/>
    <x v="0"/>
    <x v="1"/>
    <x v="3141"/>
    <x v="3143"/>
    <x v="3125"/>
    <x v="3120"/>
    <x v="3137"/>
    <x v="3154"/>
    <n v="56098"/>
    <s v="Perfumería"/>
    <s v="Cabello"/>
    <x v="1"/>
  </r>
  <r>
    <x v="3185"/>
    <x v="31"/>
    <n v="7"/>
    <x v="56"/>
    <x v="2"/>
    <x v="0"/>
    <x v="0"/>
    <x v="1"/>
    <x v="3142"/>
    <x v="3144"/>
    <x v="3126"/>
    <x v="3121"/>
    <x v="3138"/>
    <x v="3155"/>
    <n v="43614.6"/>
    <s v="Cuerpo"/>
    <s v="Maquillaje"/>
    <x v="0"/>
  </r>
  <r>
    <x v="3186"/>
    <x v="28"/>
    <n v="7"/>
    <x v="17"/>
    <x v="1"/>
    <x v="0"/>
    <x v="0"/>
    <x v="0"/>
    <x v="3143"/>
    <x v="1783"/>
    <x v="3127"/>
    <x v="3122"/>
    <x v="3139"/>
    <x v="3156"/>
    <n v="52315.8"/>
    <s v="Perfumería"/>
    <s v="Skincare"/>
    <x v="1"/>
  </r>
  <r>
    <x v="3187"/>
    <x v="2"/>
    <n v="7"/>
    <x v="90"/>
    <x v="1"/>
    <x v="1"/>
    <x v="1"/>
    <x v="0"/>
    <x v="3144"/>
    <x v="3145"/>
    <x v="3128"/>
    <x v="3123"/>
    <x v="3140"/>
    <x v="3157"/>
    <n v="62446.400000000001"/>
    <s v="Maquillaje"/>
    <s v="Skincare"/>
    <x v="1"/>
  </r>
  <r>
    <x v="3188"/>
    <x v="25"/>
    <n v="7"/>
    <x v="90"/>
    <x v="2"/>
    <x v="1"/>
    <x v="1"/>
    <x v="1"/>
    <x v="3145"/>
    <x v="3146"/>
    <x v="3129"/>
    <x v="3124"/>
    <x v="3141"/>
    <x v="3158"/>
    <n v="35659.4"/>
    <s v="Cabello"/>
    <s v="Cuerpo"/>
    <x v="0"/>
  </r>
  <r>
    <x v="3189"/>
    <x v="8"/>
    <n v="7"/>
    <x v="69"/>
    <x v="2"/>
    <x v="1"/>
    <x v="1"/>
    <x v="1"/>
    <x v="3146"/>
    <x v="3147"/>
    <x v="3130"/>
    <x v="3125"/>
    <x v="3142"/>
    <x v="3159"/>
    <n v="33480.800000000003"/>
    <s v="Cabello"/>
    <s v="Skincare"/>
    <x v="0"/>
  </r>
  <r>
    <x v="3190"/>
    <x v="40"/>
    <n v="7"/>
    <x v="83"/>
    <x v="3"/>
    <x v="0"/>
    <x v="0"/>
    <x v="1"/>
    <x v="3147"/>
    <x v="3148"/>
    <x v="3131"/>
    <x v="3126"/>
    <x v="3143"/>
    <x v="3160"/>
    <n v="42102.6"/>
    <s v="Skincare"/>
    <s v="Cabello"/>
    <x v="0"/>
  </r>
  <r>
    <x v="3191"/>
    <x v="0"/>
    <n v="7"/>
    <x v="67"/>
    <x v="3"/>
    <x v="0"/>
    <x v="0"/>
    <x v="1"/>
    <x v="3148"/>
    <x v="3149"/>
    <x v="3132"/>
    <x v="3127"/>
    <x v="3144"/>
    <x v="3161"/>
    <n v="39294.800000000003"/>
    <s v="Cabello"/>
    <s v="Maquillaje"/>
    <x v="0"/>
  </r>
  <r>
    <x v="3192"/>
    <x v="3"/>
    <n v="7"/>
    <x v="9"/>
    <x v="2"/>
    <x v="1"/>
    <x v="1"/>
    <x v="0"/>
    <x v="3149"/>
    <x v="3150"/>
    <x v="3133"/>
    <x v="3128"/>
    <x v="2124"/>
    <x v="3162"/>
    <n v="47073.8"/>
    <s v="Perfumería"/>
    <s v="Skincare"/>
    <x v="0"/>
  </r>
  <r>
    <x v="3193"/>
    <x v="5"/>
    <n v="7"/>
    <x v="90"/>
    <x v="2"/>
    <x v="0"/>
    <x v="0"/>
    <x v="0"/>
    <x v="3150"/>
    <x v="3151"/>
    <x v="3134"/>
    <x v="3129"/>
    <x v="3145"/>
    <x v="3163"/>
    <n v="43021"/>
    <s v="Skincare"/>
    <s v="Cuerpo"/>
    <x v="0"/>
  </r>
  <r>
    <x v="3194"/>
    <x v="1"/>
    <n v="7"/>
    <x v="36"/>
    <x v="2"/>
    <x v="0"/>
    <x v="0"/>
    <x v="0"/>
    <x v="3151"/>
    <x v="3152"/>
    <x v="3135"/>
    <x v="3130"/>
    <x v="3146"/>
    <x v="3164"/>
    <n v="48246.6"/>
    <s v="Cabello"/>
    <s v="Perfumería"/>
    <x v="0"/>
  </r>
  <r>
    <x v="3195"/>
    <x v="14"/>
    <n v="7"/>
    <x v="41"/>
    <x v="0"/>
    <x v="0"/>
    <x v="0"/>
    <x v="0"/>
    <x v="3152"/>
    <x v="3153"/>
    <x v="3136"/>
    <x v="3131"/>
    <x v="3147"/>
    <x v="3165"/>
    <n v="43259.6"/>
    <s v="Cuerpo"/>
    <s v="Skincare"/>
    <x v="0"/>
  </r>
  <r>
    <x v="3196"/>
    <x v="8"/>
    <n v="7"/>
    <x v="89"/>
    <x v="2"/>
    <x v="1"/>
    <x v="1"/>
    <x v="1"/>
    <x v="3153"/>
    <x v="3154"/>
    <x v="3137"/>
    <x v="2350"/>
    <x v="3148"/>
    <x v="3166"/>
    <n v="43635"/>
    <s v="Perfumería"/>
    <s v="Maquillaje"/>
    <x v="0"/>
  </r>
  <r>
    <x v="3197"/>
    <x v="20"/>
    <n v="7"/>
    <x v="26"/>
    <x v="2"/>
    <x v="1"/>
    <x v="1"/>
    <x v="1"/>
    <x v="3154"/>
    <x v="3155"/>
    <x v="3138"/>
    <x v="3132"/>
    <x v="3149"/>
    <x v="3167"/>
    <n v="55851.6"/>
    <s v="Cabello"/>
    <s v="Maquillaje"/>
    <x v="1"/>
  </r>
  <r>
    <x v="3198"/>
    <x v="40"/>
    <n v="7"/>
    <x v="84"/>
    <x v="0"/>
    <x v="1"/>
    <x v="1"/>
    <x v="0"/>
    <x v="3155"/>
    <x v="3156"/>
    <x v="3139"/>
    <x v="3133"/>
    <x v="3150"/>
    <x v="3168"/>
    <n v="57213.599999999999"/>
    <s v="Cabello"/>
    <s v="Skincare"/>
    <x v="1"/>
  </r>
  <r>
    <x v="3199"/>
    <x v="24"/>
    <n v="7"/>
    <x v="23"/>
    <x v="1"/>
    <x v="0"/>
    <x v="0"/>
    <x v="1"/>
    <x v="3156"/>
    <x v="3157"/>
    <x v="3140"/>
    <x v="3134"/>
    <x v="3151"/>
    <x v="3169"/>
    <n v="39176.400000000001"/>
    <s v="Skincare"/>
    <s v="Maquillaje"/>
    <x v="0"/>
  </r>
  <r>
    <x v="3200"/>
    <x v="35"/>
    <n v="7"/>
    <x v="70"/>
    <x v="1"/>
    <x v="1"/>
    <x v="1"/>
    <x v="1"/>
    <x v="3157"/>
    <x v="3158"/>
    <x v="3141"/>
    <x v="3135"/>
    <x v="3152"/>
    <x v="3170"/>
    <n v="49303.8"/>
    <s v="Maquillaje"/>
    <s v="Perfumería"/>
    <x v="0"/>
  </r>
  <r>
    <x v="3201"/>
    <x v="35"/>
    <n v="7"/>
    <x v="17"/>
    <x v="3"/>
    <x v="0"/>
    <x v="0"/>
    <x v="1"/>
    <x v="3158"/>
    <x v="3159"/>
    <x v="3142"/>
    <x v="3136"/>
    <x v="3153"/>
    <x v="3171"/>
    <n v="32459.599999999999"/>
    <s v="Cabello"/>
    <s v="Perfumería"/>
    <x v="0"/>
  </r>
  <r>
    <x v="3202"/>
    <x v="39"/>
    <n v="7"/>
    <x v="5"/>
    <x v="1"/>
    <x v="0"/>
    <x v="0"/>
    <x v="1"/>
    <x v="3159"/>
    <x v="3160"/>
    <x v="3143"/>
    <x v="3137"/>
    <x v="3154"/>
    <x v="3172"/>
    <n v="60637"/>
    <s v="Cabello"/>
    <s v="Cuerpo"/>
    <x v="1"/>
  </r>
  <r>
    <x v="3203"/>
    <x v="24"/>
    <n v="7"/>
    <x v="54"/>
    <x v="1"/>
    <x v="1"/>
    <x v="1"/>
    <x v="1"/>
    <x v="3160"/>
    <x v="3161"/>
    <x v="3144"/>
    <x v="3138"/>
    <x v="3155"/>
    <x v="3173"/>
    <n v="47070.8"/>
    <s v="Cuerpo"/>
    <s v="Cabello"/>
    <x v="0"/>
  </r>
  <r>
    <x v="3204"/>
    <x v="27"/>
    <n v="7"/>
    <x v="20"/>
    <x v="2"/>
    <x v="0"/>
    <x v="0"/>
    <x v="1"/>
    <x v="3161"/>
    <x v="3162"/>
    <x v="3145"/>
    <x v="3139"/>
    <x v="3156"/>
    <x v="3174"/>
    <n v="82063.399999999994"/>
    <s v="Cabello"/>
    <s v="Maquillaje"/>
    <x v="1"/>
  </r>
  <r>
    <x v="3205"/>
    <x v="8"/>
    <n v="7"/>
    <x v="49"/>
    <x v="1"/>
    <x v="0"/>
    <x v="0"/>
    <x v="0"/>
    <x v="3162"/>
    <x v="3163"/>
    <x v="3146"/>
    <x v="3140"/>
    <x v="3157"/>
    <x v="3175"/>
    <n v="64399"/>
    <s v="Cuerpo"/>
    <s v="Skincare"/>
    <x v="1"/>
  </r>
  <r>
    <x v="3206"/>
    <x v="43"/>
    <n v="7"/>
    <x v="13"/>
    <x v="1"/>
    <x v="1"/>
    <x v="1"/>
    <x v="0"/>
    <x v="3163"/>
    <x v="3164"/>
    <x v="3147"/>
    <x v="3141"/>
    <x v="3158"/>
    <x v="3176"/>
    <n v="17695.400000000001"/>
    <s v="Perfumería"/>
    <s v="Maquillaje"/>
    <x v="0"/>
  </r>
  <r>
    <x v="3207"/>
    <x v="13"/>
    <n v="7"/>
    <x v="61"/>
    <x v="0"/>
    <x v="1"/>
    <x v="1"/>
    <x v="0"/>
    <x v="3164"/>
    <x v="3165"/>
    <x v="3148"/>
    <x v="3142"/>
    <x v="3159"/>
    <x v="3177"/>
    <n v="48595.199999999997"/>
    <s v="Cabello"/>
    <s v="Skincare"/>
    <x v="0"/>
  </r>
  <r>
    <x v="3208"/>
    <x v="27"/>
    <n v="7"/>
    <x v="60"/>
    <x v="1"/>
    <x v="1"/>
    <x v="1"/>
    <x v="0"/>
    <x v="3165"/>
    <x v="3166"/>
    <x v="3149"/>
    <x v="2762"/>
    <x v="3160"/>
    <x v="3178"/>
    <n v="45081.599999999999"/>
    <s v="Maquillaje"/>
    <s v="Perfumería"/>
    <x v="0"/>
  </r>
  <r>
    <x v="3209"/>
    <x v="26"/>
    <n v="7"/>
    <x v="4"/>
    <x v="1"/>
    <x v="0"/>
    <x v="0"/>
    <x v="1"/>
    <x v="3166"/>
    <x v="3167"/>
    <x v="3150"/>
    <x v="3143"/>
    <x v="3161"/>
    <x v="3179"/>
    <n v="74406.8"/>
    <s v="Cuerpo"/>
    <s v="Skincare"/>
    <x v="1"/>
  </r>
  <r>
    <x v="3210"/>
    <x v="15"/>
    <n v="7"/>
    <x v="12"/>
    <x v="0"/>
    <x v="0"/>
    <x v="0"/>
    <x v="1"/>
    <x v="3167"/>
    <x v="3168"/>
    <x v="3151"/>
    <x v="3144"/>
    <x v="3162"/>
    <x v="3180"/>
    <n v="65083.199999999997"/>
    <s v="Cuerpo"/>
    <s v="Cabello"/>
    <x v="1"/>
  </r>
  <r>
    <x v="3211"/>
    <x v="49"/>
    <n v="7"/>
    <x v="10"/>
    <x v="2"/>
    <x v="0"/>
    <x v="0"/>
    <x v="0"/>
    <x v="3168"/>
    <x v="3169"/>
    <x v="3152"/>
    <x v="3145"/>
    <x v="3163"/>
    <x v="3181"/>
    <n v="66459.8"/>
    <s v="Cabello"/>
    <s v="Skincare"/>
    <x v="1"/>
  </r>
  <r>
    <x v="3212"/>
    <x v="24"/>
    <n v="7"/>
    <x v="88"/>
    <x v="1"/>
    <x v="0"/>
    <x v="0"/>
    <x v="0"/>
    <x v="1921"/>
    <x v="3170"/>
    <x v="3153"/>
    <x v="3146"/>
    <x v="3164"/>
    <x v="3182"/>
    <n v="64706"/>
    <s v="Cabello"/>
    <s v="Skincare"/>
    <x v="1"/>
  </r>
  <r>
    <x v="3213"/>
    <x v="17"/>
    <n v="7"/>
    <x v="47"/>
    <x v="1"/>
    <x v="1"/>
    <x v="1"/>
    <x v="1"/>
    <x v="3169"/>
    <x v="3171"/>
    <x v="3154"/>
    <x v="3147"/>
    <x v="3165"/>
    <x v="3183"/>
    <n v="71392.600000000006"/>
    <s v="Cuerpo"/>
    <s v="Maquillaje"/>
    <x v="1"/>
  </r>
  <r>
    <x v="3214"/>
    <x v="25"/>
    <n v="7"/>
    <x v="15"/>
    <x v="1"/>
    <x v="0"/>
    <x v="0"/>
    <x v="1"/>
    <x v="3170"/>
    <x v="904"/>
    <x v="3155"/>
    <x v="3148"/>
    <x v="54"/>
    <x v="3184"/>
    <n v="68014.8"/>
    <s v="Cabello"/>
    <s v="Perfumería"/>
    <x v="1"/>
  </r>
  <r>
    <x v="3215"/>
    <x v="24"/>
    <n v="7"/>
    <x v="94"/>
    <x v="2"/>
    <x v="1"/>
    <x v="1"/>
    <x v="1"/>
    <x v="3171"/>
    <x v="3172"/>
    <x v="3156"/>
    <x v="3149"/>
    <x v="3166"/>
    <x v="3185"/>
    <n v="38320.400000000001"/>
    <s v="Perfumería"/>
    <s v="Skincare"/>
    <x v="0"/>
  </r>
  <r>
    <x v="3216"/>
    <x v="12"/>
    <n v="7"/>
    <x v="12"/>
    <x v="0"/>
    <x v="0"/>
    <x v="0"/>
    <x v="0"/>
    <x v="3172"/>
    <x v="3173"/>
    <x v="3157"/>
    <x v="3150"/>
    <x v="3167"/>
    <x v="3186"/>
    <n v="41467"/>
    <s v="Cuerpo"/>
    <s v="Perfumería"/>
    <x v="0"/>
  </r>
  <r>
    <x v="3217"/>
    <x v="13"/>
    <n v="7"/>
    <x v="33"/>
    <x v="0"/>
    <x v="1"/>
    <x v="1"/>
    <x v="1"/>
    <x v="3173"/>
    <x v="3174"/>
    <x v="3158"/>
    <x v="3151"/>
    <x v="3168"/>
    <x v="3187"/>
    <n v="36661"/>
    <s v="Cuerpo"/>
    <s v="Skincare"/>
    <x v="0"/>
  </r>
  <r>
    <x v="3218"/>
    <x v="27"/>
    <n v="7"/>
    <x v="22"/>
    <x v="2"/>
    <x v="0"/>
    <x v="0"/>
    <x v="1"/>
    <x v="3174"/>
    <x v="3175"/>
    <x v="3159"/>
    <x v="3152"/>
    <x v="3169"/>
    <x v="3188"/>
    <n v="55672.2"/>
    <s v="Perfumería"/>
    <s v="Maquillaje"/>
    <x v="1"/>
  </r>
  <r>
    <x v="3219"/>
    <x v="46"/>
    <n v="7"/>
    <x v="49"/>
    <x v="0"/>
    <x v="0"/>
    <x v="0"/>
    <x v="1"/>
    <x v="3175"/>
    <x v="3176"/>
    <x v="3160"/>
    <x v="3153"/>
    <x v="3170"/>
    <x v="3189"/>
    <n v="61172.4"/>
    <s v="Cuerpo"/>
    <s v="Skincare"/>
    <x v="1"/>
  </r>
  <r>
    <x v="3220"/>
    <x v="24"/>
    <n v="7"/>
    <x v="75"/>
    <x v="3"/>
    <x v="0"/>
    <x v="0"/>
    <x v="0"/>
    <x v="3176"/>
    <x v="3177"/>
    <x v="3161"/>
    <x v="3154"/>
    <x v="3171"/>
    <x v="3190"/>
    <n v="45863.6"/>
    <s v="Cabello"/>
    <s v="Perfumería"/>
    <x v="0"/>
  </r>
  <r>
    <x v="3221"/>
    <x v="15"/>
    <n v="7"/>
    <x v="17"/>
    <x v="3"/>
    <x v="1"/>
    <x v="1"/>
    <x v="0"/>
    <x v="3177"/>
    <x v="3178"/>
    <x v="3162"/>
    <x v="3155"/>
    <x v="3172"/>
    <x v="3191"/>
    <n v="56135.4"/>
    <s v="Maquillaje"/>
    <s v="Perfumería"/>
    <x v="1"/>
  </r>
  <r>
    <x v="3222"/>
    <x v="19"/>
    <n v="7"/>
    <x v="55"/>
    <x v="1"/>
    <x v="0"/>
    <x v="0"/>
    <x v="1"/>
    <x v="3178"/>
    <x v="3179"/>
    <x v="3163"/>
    <x v="3156"/>
    <x v="3173"/>
    <x v="3192"/>
    <n v="42823.4"/>
    <s v="Cuerpo"/>
    <s v="Cabello"/>
    <x v="0"/>
  </r>
  <r>
    <x v="3223"/>
    <x v="40"/>
    <n v="7"/>
    <x v="19"/>
    <x v="2"/>
    <x v="0"/>
    <x v="0"/>
    <x v="0"/>
    <x v="3179"/>
    <x v="3180"/>
    <x v="3164"/>
    <x v="3157"/>
    <x v="3174"/>
    <x v="3193"/>
    <n v="73768"/>
    <s v="Cuerpo"/>
    <s v="Cabello"/>
    <x v="1"/>
  </r>
  <r>
    <x v="3224"/>
    <x v="24"/>
    <n v="7"/>
    <x v="67"/>
    <x v="1"/>
    <x v="0"/>
    <x v="0"/>
    <x v="1"/>
    <x v="3180"/>
    <x v="3181"/>
    <x v="3165"/>
    <x v="3158"/>
    <x v="3175"/>
    <x v="3194"/>
    <n v="71120"/>
    <s v="Perfumería"/>
    <s v="Cuerpo"/>
    <x v="1"/>
  </r>
  <r>
    <x v="3225"/>
    <x v="47"/>
    <n v="7"/>
    <x v="56"/>
    <x v="0"/>
    <x v="0"/>
    <x v="0"/>
    <x v="1"/>
    <x v="3181"/>
    <x v="3182"/>
    <x v="3166"/>
    <x v="3159"/>
    <x v="3176"/>
    <x v="3195"/>
    <n v="77503.8"/>
    <s v="Cabello"/>
    <s v="Skincare"/>
    <x v="1"/>
  </r>
  <r>
    <x v="3226"/>
    <x v="7"/>
    <n v="7"/>
    <x v="62"/>
    <x v="1"/>
    <x v="1"/>
    <x v="1"/>
    <x v="0"/>
    <x v="3182"/>
    <x v="3183"/>
    <x v="3167"/>
    <x v="3160"/>
    <x v="3177"/>
    <x v="3196"/>
    <n v="43727.6"/>
    <s v="Cabello"/>
    <s v="Perfumería"/>
    <x v="0"/>
  </r>
  <r>
    <x v="3227"/>
    <x v="28"/>
    <n v="7"/>
    <x v="47"/>
    <x v="1"/>
    <x v="1"/>
    <x v="1"/>
    <x v="0"/>
    <x v="3183"/>
    <x v="3184"/>
    <x v="3168"/>
    <x v="3161"/>
    <x v="3178"/>
    <x v="3197"/>
    <n v="49217.8"/>
    <s v="Skincare"/>
    <s v="Cuerpo"/>
    <x v="0"/>
  </r>
  <r>
    <x v="3228"/>
    <x v="14"/>
    <n v="7"/>
    <x v="8"/>
    <x v="1"/>
    <x v="1"/>
    <x v="1"/>
    <x v="0"/>
    <x v="3184"/>
    <x v="3185"/>
    <x v="3169"/>
    <x v="3162"/>
    <x v="3179"/>
    <x v="3198"/>
    <n v="58043"/>
    <s v="Cuerpo"/>
    <s v="Skincare"/>
    <x v="1"/>
  </r>
  <r>
    <x v="3229"/>
    <x v="31"/>
    <n v="7"/>
    <x v="13"/>
    <x v="1"/>
    <x v="1"/>
    <x v="1"/>
    <x v="0"/>
    <x v="3185"/>
    <x v="3186"/>
    <x v="3170"/>
    <x v="3163"/>
    <x v="3180"/>
    <x v="3199"/>
    <n v="50906.400000000001"/>
    <s v="Perfumería"/>
    <s v="Maquillaje"/>
    <x v="1"/>
  </r>
  <r>
    <x v="3230"/>
    <x v="41"/>
    <n v="7"/>
    <x v="63"/>
    <x v="1"/>
    <x v="1"/>
    <x v="1"/>
    <x v="0"/>
    <x v="2138"/>
    <x v="2865"/>
    <x v="3171"/>
    <x v="3164"/>
    <x v="3181"/>
    <x v="3200"/>
    <n v="54084"/>
    <s v="Perfumería"/>
    <s v="Cuerpo"/>
    <x v="1"/>
  </r>
  <r>
    <x v="3231"/>
    <x v="16"/>
    <n v="7"/>
    <x v="53"/>
    <x v="1"/>
    <x v="1"/>
    <x v="1"/>
    <x v="0"/>
    <x v="3186"/>
    <x v="3187"/>
    <x v="3172"/>
    <x v="3165"/>
    <x v="3182"/>
    <x v="3201"/>
    <n v="62711.4"/>
    <s v="Maquillaje"/>
    <s v="Skincare"/>
    <x v="1"/>
  </r>
  <r>
    <x v="3232"/>
    <x v="10"/>
    <n v="7"/>
    <x v="92"/>
    <x v="2"/>
    <x v="0"/>
    <x v="0"/>
    <x v="1"/>
    <x v="3187"/>
    <x v="3188"/>
    <x v="3173"/>
    <x v="3166"/>
    <x v="3183"/>
    <x v="3202"/>
    <n v="62548.6"/>
    <s v="Cabello"/>
    <s v="Cuerpo"/>
    <x v="1"/>
  </r>
  <r>
    <x v="3233"/>
    <x v="48"/>
    <n v="7"/>
    <x v="60"/>
    <x v="3"/>
    <x v="0"/>
    <x v="0"/>
    <x v="1"/>
    <x v="3188"/>
    <x v="3189"/>
    <x v="3174"/>
    <x v="3167"/>
    <x v="3184"/>
    <x v="3203"/>
    <n v="68536.2"/>
    <s v="Cuerpo"/>
    <s v="Maquillaje"/>
    <x v="1"/>
  </r>
  <r>
    <x v="3234"/>
    <x v="25"/>
    <n v="7"/>
    <x v="17"/>
    <x v="3"/>
    <x v="1"/>
    <x v="1"/>
    <x v="0"/>
    <x v="3189"/>
    <x v="3190"/>
    <x v="3175"/>
    <x v="3168"/>
    <x v="3185"/>
    <x v="3204"/>
    <n v="50159.6"/>
    <s v="Maquillaje"/>
    <s v="Perfumería"/>
    <x v="1"/>
  </r>
  <r>
    <x v="3235"/>
    <x v="28"/>
    <n v="7"/>
    <x v="17"/>
    <x v="2"/>
    <x v="1"/>
    <x v="1"/>
    <x v="0"/>
    <x v="3190"/>
    <x v="3191"/>
    <x v="3176"/>
    <x v="3169"/>
    <x v="3186"/>
    <x v="3205"/>
    <n v="36476.199999999997"/>
    <s v="Maquillaje"/>
    <s v="Perfumería"/>
    <x v="0"/>
  </r>
  <r>
    <x v="3236"/>
    <x v="47"/>
    <n v="7"/>
    <x v="87"/>
    <x v="0"/>
    <x v="1"/>
    <x v="1"/>
    <x v="0"/>
    <x v="3191"/>
    <x v="3192"/>
    <x v="3177"/>
    <x v="3170"/>
    <x v="3187"/>
    <x v="3206"/>
    <n v="40894.6"/>
    <s v="Maquillaje"/>
    <s v="Skincare"/>
    <x v="0"/>
  </r>
  <r>
    <x v="3237"/>
    <x v="18"/>
    <n v="7"/>
    <x v="73"/>
    <x v="2"/>
    <x v="1"/>
    <x v="1"/>
    <x v="0"/>
    <x v="2438"/>
    <x v="3193"/>
    <x v="3178"/>
    <x v="3171"/>
    <x v="3188"/>
    <x v="3207"/>
    <n v="47347.6"/>
    <s v="Perfumería"/>
    <s v="Maquillaje"/>
    <x v="0"/>
  </r>
  <r>
    <x v="3238"/>
    <x v="30"/>
    <n v="7"/>
    <x v="10"/>
    <x v="1"/>
    <x v="0"/>
    <x v="0"/>
    <x v="0"/>
    <x v="3192"/>
    <x v="3194"/>
    <x v="3179"/>
    <x v="3172"/>
    <x v="3189"/>
    <x v="3208"/>
    <n v="28575.599999999999"/>
    <s v="Cuerpo"/>
    <s v="Maquillaje"/>
    <x v="0"/>
  </r>
  <r>
    <x v="3239"/>
    <x v="32"/>
    <n v="7"/>
    <x v="67"/>
    <x v="2"/>
    <x v="0"/>
    <x v="0"/>
    <x v="0"/>
    <x v="3193"/>
    <x v="3195"/>
    <x v="3180"/>
    <x v="3173"/>
    <x v="3190"/>
    <x v="3209"/>
    <n v="54010.8"/>
    <s v="Cuerpo"/>
    <s v="Cabello"/>
    <x v="1"/>
  </r>
  <r>
    <x v="3240"/>
    <x v="0"/>
    <n v="7"/>
    <x v="19"/>
    <x v="0"/>
    <x v="1"/>
    <x v="1"/>
    <x v="0"/>
    <x v="3194"/>
    <x v="3196"/>
    <x v="3181"/>
    <x v="3174"/>
    <x v="3191"/>
    <x v="3210"/>
    <n v="61918.8"/>
    <s v="Perfumería"/>
    <s v="Cabello"/>
    <x v="1"/>
  </r>
  <r>
    <x v="3241"/>
    <x v="45"/>
    <n v="7"/>
    <x v="35"/>
    <x v="3"/>
    <x v="1"/>
    <x v="1"/>
    <x v="0"/>
    <x v="3195"/>
    <x v="3197"/>
    <x v="3182"/>
    <x v="3175"/>
    <x v="3192"/>
    <x v="3211"/>
    <n v="57744.4"/>
    <s v="Cabello"/>
    <s v="Skincare"/>
    <x v="1"/>
  </r>
  <r>
    <x v="3242"/>
    <x v="28"/>
    <n v="7"/>
    <x v="59"/>
    <x v="3"/>
    <x v="0"/>
    <x v="0"/>
    <x v="0"/>
    <x v="3196"/>
    <x v="3198"/>
    <x v="3183"/>
    <x v="3176"/>
    <x v="3193"/>
    <x v="3212"/>
    <n v="35128"/>
    <s v="Perfumería"/>
    <s v="Cuerpo"/>
    <x v="0"/>
  </r>
  <r>
    <x v="3243"/>
    <x v="47"/>
    <n v="7"/>
    <x v="71"/>
    <x v="3"/>
    <x v="0"/>
    <x v="0"/>
    <x v="1"/>
    <x v="1348"/>
    <x v="3199"/>
    <x v="3184"/>
    <x v="3177"/>
    <x v="3194"/>
    <x v="3213"/>
    <n v="58576"/>
    <s v="Perfumería"/>
    <s v="Maquillaje"/>
    <x v="1"/>
  </r>
  <r>
    <x v="3244"/>
    <x v="9"/>
    <n v="7"/>
    <x v="88"/>
    <x v="2"/>
    <x v="1"/>
    <x v="1"/>
    <x v="1"/>
    <x v="3197"/>
    <x v="3200"/>
    <x v="3185"/>
    <x v="3178"/>
    <x v="3195"/>
    <x v="3214"/>
    <n v="54226.6"/>
    <s v="Cabello"/>
    <s v="Cuerpo"/>
    <x v="1"/>
  </r>
  <r>
    <x v="3245"/>
    <x v="28"/>
    <n v="7"/>
    <x v="36"/>
    <x v="2"/>
    <x v="1"/>
    <x v="1"/>
    <x v="1"/>
    <x v="3198"/>
    <x v="3201"/>
    <x v="3186"/>
    <x v="3179"/>
    <x v="2853"/>
    <x v="3215"/>
    <n v="68993.600000000006"/>
    <s v="Skincare"/>
    <s v="Cabello"/>
    <x v="1"/>
  </r>
  <r>
    <x v="3246"/>
    <x v="5"/>
    <n v="7"/>
    <x v="20"/>
    <x v="2"/>
    <x v="0"/>
    <x v="0"/>
    <x v="1"/>
    <x v="3199"/>
    <x v="3202"/>
    <x v="3187"/>
    <x v="3180"/>
    <x v="3196"/>
    <x v="3216"/>
    <n v="58163"/>
    <s v="Skincare"/>
    <s v="Cabello"/>
    <x v="1"/>
  </r>
  <r>
    <x v="3247"/>
    <x v="43"/>
    <n v="7"/>
    <x v="73"/>
    <x v="2"/>
    <x v="0"/>
    <x v="0"/>
    <x v="0"/>
    <x v="3200"/>
    <x v="3203"/>
    <x v="3188"/>
    <x v="3181"/>
    <x v="3197"/>
    <x v="3217"/>
    <n v="61650.8"/>
    <s v="Perfumería"/>
    <s v="Cabello"/>
    <x v="1"/>
  </r>
  <r>
    <x v="3248"/>
    <x v="37"/>
    <n v="7"/>
    <x v="49"/>
    <x v="2"/>
    <x v="0"/>
    <x v="0"/>
    <x v="1"/>
    <x v="3201"/>
    <x v="3204"/>
    <x v="3189"/>
    <x v="3182"/>
    <x v="3198"/>
    <x v="3218"/>
    <n v="43919.6"/>
    <s v="Cabello"/>
    <s v="Skincare"/>
    <x v="0"/>
  </r>
  <r>
    <x v="3249"/>
    <x v="24"/>
    <n v="7"/>
    <x v="92"/>
    <x v="2"/>
    <x v="1"/>
    <x v="1"/>
    <x v="1"/>
    <x v="3202"/>
    <x v="3205"/>
    <x v="3190"/>
    <x v="3183"/>
    <x v="2433"/>
    <x v="3219"/>
    <n v="46583.4"/>
    <s v="Maquillaje"/>
    <s v="Cuerpo"/>
    <x v="0"/>
  </r>
  <r>
    <x v="3250"/>
    <x v="25"/>
    <n v="7"/>
    <x v="29"/>
    <x v="2"/>
    <x v="0"/>
    <x v="0"/>
    <x v="1"/>
    <x v="3203"/>
    <x v="3206"/>
    <x v="3191"/>
    <x v="3184"/>
    <x v="3199"/>
    <x v="3220"/>
    <n v="56812.4"/>
    <s v="Maquillaje"/>
    <s v="Cuerpo"/>
    <x v="1"/>
  </r>
  <r>
    <x v="3251"/>
    <x v="13"/>
    <n v="7"/>
    <x v="5"/>
    <x v="0"/>
    <x v="0"/>
    <x v="0"/>
    <x v="0"/>
    <x v="3204"/>
    <x v="3207"/>
    <x v="3192"/>
    <x v="3185"/>
    <x v="3200"/>
    <x v="3221"/>
    <n v="49859.199999999997"/>
    <s v="Maquillaje"/>
    <s v="Cabello"/>
    <x v="0"/>
  </r>
  <r>
    <x v="3252"/>
    <x v="39"/>
    <n v="7"/>
    <x v="21"/>
    <x v="1"/>
    <x v="1"/>
    <x v="1"/>
    <x v="1"/>
    <x v="3205"/>
    <x v="3208"/>
    <x v="3193"/>
    <x v="3186"/>
    <x v="3201"/>
    <x v="3222"/>
    <n v="58735.6"/>
    <s v="Maquillaje"/>
    <s v="Cuerpo"/>
    <x v="1"/>
  </r>
  <r>
    <x v="3253"/>
    <x v="28"/>
    <n v="7"/>
    <x v="5"/>
    <x v="2"/>
    <x v="1"/>
    <x v="1"/>
    <x v="0"/>
    <x v="3206"/>
    <x v="3209"/>
    <x v="3194"/>
    <x v="3187"/>
    <x v="3202"/>
    <x v="3223"/>
    <n v="32619"/>
    <s v="Cuerpo"/>
    <s v="Perfumería"/>
    <x v="0"/>
  </r>
  <r>
    <x v="3254"/>
    <x v="23"/>
    <n v="7"/>
    <x v="60"/>
    <x v="2"/>
    <x v="1"/>
    <x v="1"/>
    <x v="1"/>
    <x v="3207"/>
    <x v="3210"/>
    <x v="3195"/>
    <x v="3188"/>
    <x v="3203"/>
    <x v="3224"/>
    <n v="67659.600000000006"/>
    <s v="Perfumería"/>
    <s v="Cabello"/>
    <x v="1"/>
  </r>
  <r>
    <x v="3255"/>
    <x v="0"/>
    <n v="7"/>
    <x v="45"/>
    <x v="3"/>
    <x v="0"/>
    <x v="0"/>
    <x v="1"/>
    <x v="3208"/>
    <x v="3211"/>
    <x v="3196"/>
    <x v="3189"/>
    <x v="3204"/>
    <x v="3225"/>
    <n v="51773.599999999999"/>
    <s v="Maquillaje"/>
    <s v="Cuerpo"/>
    <x v="1"/>
  </r>
  <r>
    <x v="3256"/>
    <x v="20"/>
    <n v="7"/>
    <x v="67"/>
    <x v="1"/>
    <x v="0"/>
    <x v="0"/>
    <x v="0"/>
    <x v="3209"/>
    <x v="3212"/>
    <x v="3197"/>
    <x v="3190"/>
    <x v="3205"/>
    <x v="3226"/>
    <n v="39662.199999999997"/>
    <s v="Skincare"/>
    <s v="Cuerpo"/>
    <x v="0"/>
  </r>
  <r>
    <x v="3257"/>
    <x v="40"/>
    <n v="7"/>
    <x v="7"/>
    <x v="1"/>
    <x v="1"/>
    <x v="1"/>
    <x v="0"/>
    <x v="3210"/>
    <x v="3213"/>
    <x v="3198"/>
    <x v="3191"/>
    <x v="3206"/>
    <x v="3227"/>
    <n v="52106.2"/>
    <s v="Cabello"/>
    <s v="Perfumería"/>
    <x v="1"/>
  </r>
  <r>
    <x v="3258"/>
    <x v="20"/>
    <n v="7"/>
    <x v="35"/>
    <x v="1"/>
    <x v="0"/>
    <x v="0"/>
    <x v="0"/>
    <x v="3211"/>
    <x v="3214"/>
    <x v="3199"/>
    <x v="3192"/>
    <x v="3207"/>
    <x v="3228"/>
    <n v="33939.599999999999"/>
    <s v="Maquillaje"/>
    <s v="Perfumería"/>
    <x v="0"/>
  </r>
  <r>
    <x v="3259"/>
    <x v="48"/>
    <n v="7"/>
    <x v="51"/>
    <x v="1"/>
    <x v="0"/>
    <x v="0"/>
    <x v="0"/>
    <x v="3212"/>
    <x v="3215"/>
    <x v="3200"/>
    <x v="3193"/>
    <x v="3208"/>
    <x v="3229"/>
    <n v="54235.4"/>
    <s v="Cuerpo"/>
    <s v="Cabello"/>
    <x v="1"/>
  </r>
  <r>
    <x v="3260"/>
    <x v="34"/>
    <n v="7"/>
    <x v="30"/>
    <x v="2"/>
    <x v="0"/>
    <x v="0"/>
    <x v="0"/>
    <x v="3213"/>
    <x v="3216"/>
    <x v="3201"/>
    <x v="3194"/>
    <x v="3209"/>
    <x v="3230"/>
    <n v="19668"/>
    <s v="Skincare"/>
    <s v="Perfumería"/>
    <x v="0"/>
  </r>
  <r>
    <x v="3261"/>
    <x v="34"/>
    <n v="7"/>
    <x v="95"/>
    <x v="2"/>
    <x v="1"/>
    <x v="1"/>
    <x v="0"/>
    <x v="598"/>
    <x v="3217"/>
    <x v="3202"/>
    <x v="3195"/>
    <x v="3210"/>
    <x v="3231"/>
    <n v="46348"/>
    <s v="Cabello"/>
    <s v="Perfumería"/>
    <x v="0"/>
  </r>
  <r>
    <x v="3262"/>
    <x v="25"/>
    <n v="7"/>
    <x v="17"/>
    <x v="2"/>
    <x v="1"/>
    <x v="1"/>
    <x v="1"/>
    <x v="3214"/>
    <x v="3218"/>
    <x v="3203"/>
    <x v="3196"/>
    <x v="3211"/>
    <x v="3232"/>
    <n v="42269"/>
    <s v="Maquillaje"/>
    <s v="Perfumería"/>
    <x v="0"/>
  </r>
  <r>
    <x v="3263"/>
    <x v="25"/>
    <n v="7"/>
    <x v="6"/>
    <x v="0"/>
    <x v="1"/>
    <x v="1"/>
    <x v="1"/>
    <x v="3215"/>
    <x v="3219"/>
    <x v="2045"/>
    <x v="3197"/>
    <x v="3212"/>
    <x v="3233"/>
    <n v="33422"/>
    <s v="Cuerpo"/>
    <s v="Skincare"/>
    <x v="0"/>
  </r>
  <r>
    <x v="3264"/>
    <x v="42"/>
    <n v="7"/>
    <x v="37"/>
    <x v="1"/>
    <x v="0"/>
    <x v="0"/>
    <x v="0"/>
    <x v="3216"/>
    <x v="3220"/>
    <x v="3204"/>
    <x v="3198"/>
    <x v="3213"/>
    <x v="3234"/>
    <n v="38301.4"/>
    <s v="Skincare"/>
    <s v="Cuerpo"/>
    <x v="0"/>
  </r>
  <r>
    <x v="3265"/>
    <x v="45"/>
    <n v="7"/>
    <x v="50"/>
    <x v="1"/>
    <x v="1"/>
    <x v="1"/>
    <x v="1"/>
    <x v="3217"/>
    <x v="3221"/>
    <x v="3205"/>
    <x v="3199"/>
    <x v="3214"/>
    <x v="3235"/>
    <n v="58090.400000000001"/>
    <s v="Skincare"/>
    <s v="Cabello"/>
    <x v="1"/>
  </r>
  <r>
    <x v="3266"/>
    <x v="41"/>
    <n v="7"/>
    <x v="95"/>
    <x v="1"/>
    <x v="0"/>
    <x v="0"/>
    <x v="0"/>
    <x v="3218"/>
    <x v="3222"/>
    <x v="3206"/>
    <x v="3200"/>
    <x v="3215"/>
    <x v="3236"/>
    <n v="31280.6"/>
    <s v="Cabello"/>
    <s v="Cuerpo"/>
    <x v="0"/>
  </r>
  <r>
    <x v="3267"/>
    <x v="11"/>
    <n v="7"/>
    <x v="87"/>
    <x v="1"/>
    <x v="0"/>
    <x v="0"/>
    <x v="0"/>
    <x v="3219"/>
    <x v="3223"/>
    <x v="3207"/>
    <x v="3201"/>
    <x v="3216"/>
    <x v="3237"/>
    <n v="39568.400000000001"/>
    <s v="Cabello"/>
    <s v="Cuerpo"/>
    <x v="0"/>
  </r>
  <r>
    <x v="3268"/>
    <x v="1"/>
    <n v="7"/>
    <x v="94"/>
    <x v="1"/>
    <x v="1"/>
    <x v="1"/>
    <x v="1"/>
    <x v="3220"/>
    <x v="3224"/>
    <x v="3208"/>
    <x v="3202"/>
    <x v="3217"/>
    <x v="3238"/>
    <n v="36604"/>
    <s v="Cabello"/>
    <s v="Cuerpo"/>
    <x v="0"/>
  </r>
  <r>
    <x v="3269"/>
    <x v="12"/>
    <n v="7"/>
    <x v="34"/>
    <x v="0"/>
    <x v="0"/>
    <x v="0"/>
    <x v="0"/>
    <x v="3221"/>
    <x v="3225"/>
    <x v="3209"/>
    <x v="3203"/>
    <x v="1886"/>
    <x v="3239"/>
    <n v="43739"/>
    <s v="Skincare"/>
    <s v="Maquillaje"/>
    <x v="0"/>
  </r>
  <r>
    <x v="3270"/>
    <x v="14"/>
    <n v="7"/>
    <x v="45"/>
    <x v="0"/>
    <x v="0"/>
    <x v="0"/>
    <x v="0"/>
    <x v="3222"/>
    <x v="3226"/>
    <x v="3210"/>
    <x v="3204"/>
    <x v="3218"/>
    <x v="3240"/>
    <n v="51204"/>
    <s v="Maquillaje"/>
    <s v="Skincare"/>
    <x v="1"/>
  </r>
  <r>
    <x v="3271"/>
    <x v="41"/>
    <n v="7"/>
    <x v="5"/>
    <x v="1"/>
    <x v="0"/>
    <x v="0"/>
    <x v="0"/>
    <x v="3223"/>
    <x v="3227"/>
    <x v="3211"/>
    <x v="3205"/>
    <x v="3219"/>
    <x v="3241"/>
    <n v="42713.599999999999"/>
    <s v="Skincare"/>
    <s v="Perfumería"/>
    <x v="0"/>
  </r>
  <r>
    <x v="3272"/>
    <x v="3"/>
    <n v="7"/>
    <x v="22"/>
    <x v="0"/>
    <x v="1"/>
    <x v="1"/>
    <x v="0"/>
    <x v="3224"/>
    <x v="3228"/>
    <x v="3212"/>
    <x v="3206"/>
    <x v="3220"/>
    <x v="3242"/>
    <n v="47161.599999999999"/>
    <s v="Skincare"/>
    <s v="Cabello"/>
    <x v="0"/>
  </r>
  <r>
    <x v="3273"/>
    <x v="3"/>
    <n v="7"/>
    <x v="81"/>
    <x v="1"/>
    <x v="1"/>
    <x v="1"/>
    <x v="0"/>
    <x v="3225"/>
    <x v="3229"/>
    <x v="3213"/>
    <x v="3207"/>
    <x v="3221"/>
    <x v="3243"/>
    <n v="52556"/>
    <s v="Skincare"/>
    <s v="Cuerpo"/>
    <x v="1"/>
  </r>
  <r>
    <x v="3274"/>
    <x v="38"/>
    <n v="7"/>
    <x v="47"/>
    <x v="1"/>
    <x v="0"/>
    <x v="0"/>
    <x v="1"/>
    <x v="3226"/>
    <x v="3230"/>
    <x v="3214"/>
    <x v="3208"/>
    <x v="1805"/>
    <x v="3244"/>
    <n v="48968.6"/>
    <s v="Cuerpo"/>
    <s v="Perfumería"/>
    <x v="0"/>
  </r>
  <r>
    <x v="3275"/>
    <x v="24"/>
    <n v="7"/>
    <x v="10"/>
    <x v="1"/>
    <x v="0"/>
    <x v="0"/>
    <x v="0"/>
    <x v="3227"/>
    <x v="3231"/>
    <x v="3215"/>
    <x v="755"/>
    <x v="3222"/>
    <x v="3245"/>
    <n v="37561.4"/>
    <s v="Cuerpo"/>
    <s v="Cabello"/>
    <x v="0"/>
  </r>
  <r>
    <x v="3276"/>
    <x v="40"/>
    <n v="7"/>
    <x v="89"/>
    <x v="2"/>
    <x v="0"/>
    <x v="0"/>
    <x v="0"/>
    <x v="3228"/>
    <x v="3232"/>
    <x v="3216"/>
    <x v="532"/>
    <x v="3223"/>
    <x v="3246"/>
    <n v="35421"/>
    <s v="Cuerpo"/>
    <s v="Cabello"/>
    <x v="0"/>
  </r>
  <r>
    <x v="3277"/>
    <x v="1"/>
    <n v="7"/>
    <x v="28"/>
    <x v="1"/>
    <x v="1"/>
    <x v="1"/>
    <x v="0"/>
    <x v="3229"/>
    <x v="3233"/>
    <x v="3217"/>
    <x v="3209"/>
    <x v="3224"/>
    <x v="3247"/>
    <n v="57490.400000000001"/>
    <s v="Maquillaje"/>
    <s v="Skincare"/>
    <x v="1"/>
  </r>
  <r>
    <x v="3278"/>
    <x v="20"/>
    <n v="7"/>
    <x v="13"/>
    <x v="1"/>
    <x v="1"/>
    <x v="1"/>
    <x v="0"/>
    <x v="3230"/>
    <x v="3234"/>
    <x v="3218"/>
    <x v="3210"/>
    <x v="3225"/>
    <x v="3248"/>
    <n v="35140"/>
    <s v="Cuerpo"/>
    <s v="Cabello"/>
    <x v="0"/>
  </r>
  <r>
    <x v="3279"/>
    <x v="42"/>
    <n v="7"/>
    <x v="74"/>
    <x v="2"/>
    <x v="0"/>
    <x v="0"/>
    <x v="0"/>
    <x v="3231"/>
    <x v="3235"/>
    <x v="3219"/>
    <x v="3211"/>
    <x v="3226"/>
    <x v="3249"/>
    <n v="32017.200000000001"/>
    <s v="Cabello"/>
    <s v="Maquillaje"/>
    <x v="0"/>
  </r>
  <r>
    <x v="3280"/>
    <x v="3"/>
    <n v="7"/>
    <x v="58"/>
    <x v="0"/>
    <x v="1"/>
    <x v="1"/>
    <x v="1"/>
    <x v="3232"/>
    <x v="3236"/>
    <x v="3220"/>
    <x v="3212"/>
    <x v="3227"/>
    <x v="3250"/>
    <n v="58833.8"/>
    <s v="Maquillaje"/>
    <s v="Cuerpo"/>
    <x v="1"/>
  </r>
  <r>
    <x v="3281"/>
    <x v="31"/>
    <n v="7"/>
    <x v="30"/>
    <x v="1"/>
    <x v="1"/>
    <x v="1"/>
    <x v="1"/>
    <x v="3233"/>
    <x v="3237"/>
    <x v="1393"/>
    <x v="3213"/>
    <x v="3228"/>
    <x v="3251"/>
    <n v="44755"/>
    <s v="Cuerpo"/>
    <s v="Perfumería"/>
    <x v="0"/>
  </r>
  <r>
    <x v="3282"/>
    <x v="22"/>
    <n v="7"/>
    <x v="4"/>
    <x v="1"/>
    <x v="0"/>
    <x v="0"/>
    <x v="0"/>
    <x v="3234"/>
    <x v="3238"/>
    <x v="3221"/>
    <x v="3214"/>
    <x v="3229"/>
    <x v="3252"/>
    <n v="60314.6"/>
    <s v="Cuerpo"/>
    <s v="Maquillaje"/>
    <x v="1"/>
  </r>
  <r>
    <x v="3283"/>
    <x v="22"/>
    <n v="7"/>
    <x v="17"/>
    <x v="0"/>
    <x v="1"/>
    <x v="1"/>
    <x v="0"/>
    <x v="3235"/>
    <x v="3239"/>
    <x v="3222"/>
    <x v="3215"/>
    <x v="3230"/>
    <x v="3253"/>
    <n v="48663.8"/>
    <s v="Perfumería"/>
    <s v="Cuerpo"/>
    <x v="0"/>
  </r>
  <r>
    <x v="3284"/>
    <x v="28"/>
    <n v="7"/>
    <x v="39"/>
    <x v="1"/>
    <x v="1"/>
    <x v="1"/>
    <x v="1"/>
    <x v="3236"/>
    <x v="3240"/>
    <x v="3223"/>
    <x v="3216"/>
    <x v="3231"/>
    <x v="3254"/>
    <n v="49290"/>
    <s v="Perfumería"/>
    <s v="Cabello"/>
    <x v="0"/>
  </r>
  <r>
    <x v="3285"/>
    <x v="1"/>
    <n v="7"/>
    <x v="51"/>
    <x v="0"/>
    <x v="1"/>
    <x v="1"/>
    <x v="0"/>
    <x v="3237"/>
    <x v="3241"/>
    <x v="3224"/>
    <x v="3217"/>
    <x v="3232"/>
    <x v="3255"/>
    <n v="42523.199999999997"/>
    <s v="Cabello"/>
    <s v="Perfumería"/>
    <x v="0"/>
  </r>
  <r>
    <x v="3286"/>
    <x v="50"/>
    <n v="7"/>
    <x v="27"/>
    <x v="1"/>
    <x v="0"/>
    <x v="0"/>
    <x v="1"/>
    <x v="3238"/>
    <x v="3242"/>
    <x v="3225"/>
    <x v="3218"/>
    <x v="3233"/>
    <x v="3256"/>
    <n v="56278.6"/>
    <s v="Cuerpo"/>
    <s v="Cabello"/>
    <x v="1"/>
  </r>
  <r>
    <x v="3287"/>
    <x v="30"/>
    <n v="7"/>
    <x v="95"/>
    <x v="3"/>
    <x v="1"/>
    <x v="1"/>
    <x v="0"/>
    <x v="3239"/>
    <x v="3243"/>
    <x v="3226"/>
    <x v="3219"/>
    <x v="3234"/>
    <x v="3257"/>
    <n v="48176.800000000003"/>
    <s v="Maquillaje"/>
    <s v="Skincare"/>
    <x v="0"/>
  </r>
  <r>
    <x v="3288"/>
    <x v="3"/>
    <n v="7"/>
    <x v="1"/>
    <x v="1"/>
    <x v="0"/>
    <x v="0"/>
    <x v="1"/>
    <x v="3240"/>
    <x v="3244"/>
    <x v="3227"/>
    <x v="3220"/>
    <x v="3235"/>
    <x v="3258"/>
    <n v="70505.399999999994"/>
    <s v="Maquillaje"/>
    <s v="Perfumería"/>
    <x v="1"/>
  </r>
  <r>
    <x v="3289"/>
    <x v="33"/>
    <n v="7"/>
    <x v="2"/>
    <x v="1"/>
    <x v="0"/>
    <x v="0"/>
    <x v="1"/>
    <x v="3241"/>
    <x v="3245"/>
    <x v="3228"/>
    <x v="3221"/>
    <x v="3236"/>
    <x v="3259"/>
    <n v="53655"/>
    <s v="Skincare"/>
    <s v="Maquillaje"/>
    <x v="1"/>
  </r>
  <r>
    <x v="3290"/>
    <x v="34"/>
    <n v="7"/>
    <x v="59"/>
    <x v="1"/>
    <x v="1"/>
    <x v="1"/>
    <x v="0"/>
    <x v="3242"/>
    <x v="3246"/>
    <x v="3229"/>
    <x v="3222"/>
    <x v="3237"/>
    <x v="3260"/>
    <n v="52958.400000000001"/>
    <s v="Skincare"/>
    <s v="Cuerpo"/>
    <x v="1"/>
  </r>
  <r>
    <x v="3291"/>
    <x v="22"/>
    <n v="7"/>
    <x v="63"/>
    <x v="1"/>
    <x v="1"/>
    <x v="1"/>
    <x v="0"/>
    <x v="3243"/>
    <x v="3247"/>
    <x v="3230"/>
    <x v="3223"/>
    <x v="3238"/>
    <x v="3261"/>
    <n v="46854.2"/>
    <s v="Cuerpo"/>
    <s v="Maquillaje"/>
    <x v="0"/>
  </r>
  <r>
    <x v="3292"/>
    <x v="8"/>
    <n v="7"/>
    <x v="35"/>
    <x v="1"/>
    <x v="1"/>
    <x v="1"/>
    <x v="0"/>
    <x v="3244"/>
    <x v="3248"/>
    <x v="3231"/>
    <x v="3224"/>
    <x v="3239"/>
    <x v="3262"/>
    <n v="38881.800000000003"/>
    <s v="Maquillaje"/>
    <s v="Perfumería"/>
    <x v="0"/>
  </r>
  <r>
    <x v="3293"/>
    <x v="44"/>
    <n v="7"/>
    <x v="7"/>
    <x v="1"/>
    <x v="1"/>
    <x v="1"/>
    <x v="1"/>
    <x v="3245"/>
    <x v="3249"/>
    <x v="3232"/>
    <x v="3225"/>
    <x v="3240"/>
    <x v="3263"/>
    <n v="39808.400000000001"/>
    <s v="Cabello"/>
    <s v="Skincare"/>
    <x v="0"/>
  </r>
  <r>
    <x v="3294"/>
    <x v="36"/>
    <n v="7"/>
    <x v="31"/>
    <x v="3"/>
    <x v="0"/>
    <x v="0"/>
    <x v="1"/>
    <x v="3246"/>
    <x v="3250"/>
    <x v="3233"/>
    <x v="3226"/>
    <x v="3241"/>
    <x v="3264"/>
    <n v="44930.400000000001"/>
    <s v="Skincare"/>
    <s v="Cabello"/>
    <x v="0"/>
  </r>
  <r>
    <x v="3295"/>
    <x v="24"/>
    <n v="7"/>
    <x v="77"/>
    <x v="0"/>
    <x v="1"/>
    <x v="1"/>
    <x v="0"/>
    <x v="3247"/>
    <x v="3251"/>
    <x v="3234"/>
    <x v="3227"/>
    <x v="3242"/>
    <x v="3265"/>
    <n v="63005.599999999999"/>
    <s v="Cuerpo"/>
    <s v="Skincare"/>
    <x v="1"/>
  </r>
  <r>
    <x v="3296"/>
    <x v="35"/>
    <n v="7"/>
    <x v="73"/>
    <x v="2"/>
    <x v="1"/>
    <x v="1"/>
    <x v="0"/>
    <x v="621"/>
    <x v="3252"/>
    <x v="3235"/>
    <x v="3228"/>
    <x v="3243"/>
    <x v="3266"/>
    <n v="25985.4"/>
    <s v="Perfumería"/>
    <s v="Cabello"/>
    <x v="0"/>
  </r>
  <r>
    <x v="3297"/>
    <x v="1"/>
    <n v="7"/>
    <x v="16"/>
    <x v="1"/>
    <x v="0"/>
    <x v="0"/>
    <x v="0"/>
    <x v="3248"/>
    <x v="3253"/>
    <x v="3236"/>
    <x v="3229"/>
    <x v="3244"/>
    <x v="3267"/>
    <n v="62976"/>
    <s v="Cabello"/>
    <s v="Cuerpo"/>
    <x v="1"/>
  </r>
  <r>
    <x v="3298"/>
    <x v="12"/>
    <n v="7"/>
    <x v="67"/>
    <x v="0"/>
    <x v="0"/>
    <x v="0"/>
    <x v="1"/>
    <x v="3249"/>
    <x v="3254"/>
    <x v="3237"/>
    <x v="3230"/>
    <x v="3245"/>
    <x v="3268"/>
    <n v="58964"/>
    <s v="Cabello"/>
    <s v="Maquillaje"/>
    <x v="1"/>
  </r>
  <r>
    <x v="3299"/>
    <x v="35"/>
    <n v="7"/>
    <x v="36"/>
    <x v="1"/>
    <x v="1"/>
    <x v="1"/>
    <x v="0"/>
    <x v="3250"/>
    <x v="3255"/>
    <x v="3238"/>
    <x v="3231"/>
    <x v="3246"/>
    <x v="3269"/>
    <n v="65149"/>
    <s v="Skincare"/>
    <s v="Cabello"/>
    <x v="1"/>
  </r>
  <r>
    <x v="3300"/>
    <x v="5"/>
    <n v="7"/>
    <x v="20"/>
    <x v="0"/>
    <x v="0"/>
    <x v="0"/>
    <x v="0"/>
    <x v="3251"/>
    <x v="3256"/>
    <x v="3239"/>
    <x v="3232"/>
    <x v="3247"/>
    <x v="3270"/>
    <n v="64492.6"/>
    <s v="Maquillaje"/>
    <s v="Skincare"/>
    <x v="1"/>
  </r>
  <r>
    <x v="3301"/>
    <x v="2"/>
    <n v="7"/>
    <x v="52"/>
    <x v="2"/>
    <x v="1"/>
    <x v="1"/>
    <x v="0"/>
    <x v="3252"/>
    <x v="3257"/>
    <x v="3240"/>
    <x v="3233"/>
    <x v="3248"/>
    <x v="3271"/>
    <n v="52840.800000000003"/>
    <s v="Cuerpo"/>
    <s v="Skincare"/>
    <x v="1"/>
  </r>
  <r>
    <x v="3302"/>
    <x v="28"/>
    <n v="7"/>
    <x v="55"/>
    <x v="1"/>
    <x v="1"/>
    <x v="1"/>
    <x v="1"/>
    <x v="3253"/>
    <x v="3258"/>
    <x v="3241"/>
    <x v="3234"/>
    <x v="3249"/>
    <x v="3272"/>
    <n v="54419.8"/>
    <s v="Skincare"/>
    <s v="Cabello"/>
    <x v="1"/>
  </r>
  <r>
    <x v="3303"/>
    <x v="30"/>
    <n v="7"/>
    <x v="49"/>
    <x v="1"/>
    <x v="1"/>
    <x v="1"/>
    <x v="1"/>
    <x v="3254"/>
    <x v="3259"/>
    <x v="3242"/>
    <x v="2130"/>
    <x v="3250"/>
    <x v="3273"/>
    <n v="33976.6"/>
    <s v="Cuerpo"/>
    <s v="Cabello"/>
    <x v="0"/>
  </r>
  <r>
    <x v="3304"/>
    <x v="15"/>
    <n v="7"/>
    <x v="46"/>
    <x v="0"/>
    <x v="0"/>
    <x v="0"/>
    <x v="0"/>
    <x v="3255"/>
    <x v="3260"/>
    <x v="3243"/>
    <x v="3235"/>
    <x v="3007"/>
    <x v="3274"/>
    <n v="34346.6"/>
    <s v="Maquillaje"/>
    <s v="Perfumería"/>
    <x v="0"/>
  </r>
  <r>
    <x v="3305"/>
    <x v="12"/>
    <n v="7"/>
    <x v="23"/>
    <x v="2"/>
    <x v="0"/>
    <x v="0"/>
    <x v="0"/>
    <x v="3256"/>
    <x v="3261"/>
    <x v="3244"/>
    <x v="3236"/>
    <x v="3251"/>
    <x v="3275"/>
    <n v="66292.2"/>
    <s v="Maquillaje"/>
    <s v="Perfumería"/>
    <x v="1"/>
  </r>
  <r>
    <x v="3306"/>
    <x v="18"/>
    <n v="7"/>
    <x v="51"/>
    <x v="1"/>
    <x v="1"/>
    <x v="1"/>
    <x v="0"/>
    <x v="3257"/>
    <x v="3262"/>
    <x v="3245"/>
    <x v="3237"/>
    <x v="3252"/>
    <x v="3276"/>
    <n v="28327.4"/>
    <s v="Maquillaje"/>
    <s v="Cuerpo"/>
    <x v="0"/>
  </r>
  <r>
    <x v="3307"/>
    <x v="50"/>
    <n v="7"/>
    <x v="61"/>
    <x v="1"/>
    <x v="0"/>
    <x v="0"/>
    <x v="1"/>
    <x v="3258"/>
    <x v="3263"/>
    <x v="3246"/>
    <x v="3238"/>
    <x v="3253"/>
    <x v="3277"/>
    <n v="42211.8"/>
    <s v="Perfumería"/>
    <s v="Maquillaje"/>
    <x v="0"/>
  </r>
  <r>
    <x v="3308"/>
    <x v="23"/>
    <n v="7"/>
    <x v="58"/>
    <x v="3"/>
    <x v="0"/>
    <x v="0"/>
    <x v="0"/>
    <x v="3259"/>
    <x v="3264"/>
    <x v="3247"/>
    <x v="3239"/>
    <x v="3254"/>
    <x v="3278"/>
    <n v="77055.600000000006"/>
    <s v="Cuerpo"/>
    <s v="Maquillaje"/>
    <x v="1"/>
  </r>
  <r>
    <x v="3309"/>
    <x v="12"/>
    <n v="7"/>
    <x v="63"/>
    <x v="1"/>
    <x v="1"/>
    <x v="1"/>
    <x v="1"/>
    <x v="3260"/>
    <x v="3265"/>
    <x v="3248"/>
    <x v="3240"/>
    <x v="3255"/>
    <x v="3279"/>
    <n v="59377.2"/>
    <s v="Cuerpo"/>
    <s v="Perfumería"/>
    <x v="1"/>
  </r>
  <r>
    <x v="3310"/>
    <x v="31"/>
    <n v="7"/>
    <x v="79"/>
    <x v="0"/>
    <x v="1"/>
    <x v="1"/>
    <x v="1"/>
    <x v="3261"/>
    <x v="3266"/>
    <x v="3249"/>
    <x v="3241"/>
    <x v="3256"/>
    <x v="3280"/>
    <n v="52283.4"/>
    <s v="Cuerpo"/>
    <s v="Cabello"/>
    <x v="1"/>
  </r>
  <r>
    <x v="3311"/>
    <x v="29"/>
    <n v="7"/>
    <x v="5"/>
    <x v="0"/>
    <x v="1"/>
    <x v="1"/>
    <x v="0"/>
    <x v="3262"/>
    <x v="3267"/>
    <x v="3250"/>
    <x v="3242"/>
    <x v="3257"/>
    <x v="3281"/>
    <n v="61660.4"/>
    <s v="Skincare"/>
    <s v="Maquillaje"/>
    <x v="1"/>
  </r>
  <r>
    <x v="3312"/>
    <x v="30"/>
    <n v="7"/>
    <x v="37"/>
    <x v="1"/>
    <x v="0"/>
    <x v="0"/>
    <x v="1"/>
    <x v="3263"/>
    <x v="3268"/>
    <x v="3251"/>
    <x v="3243"/>
    <x v="3258"/>
    <x v="3282"/>
    <n v="51953.2"/>
    <s v="Skincare"/>
    <s v="Maquillaje"/>
    <x v="1"/>
  </r>
  <r>
    <x v="3313"/>
    <x v="39"/>
    <n v="7"/>
    <x v="80"/>
    <x v="3"/>
    <x v="1"/>
    <x v="1"/>
    <x v="1"/>
    <x v="3264"/>
    <x v="3269"/>
    <x v="3252"/>
    <x v="3244"/>
    <x v="3259"/>
    <x v="3283"/>
    <n v="60343.199999999997"/>
    <s v="Cabello"/>
    <s v="Maquillaje"/>
    <x v="1"/>
  </r>
  <r>
    <x v="3314"/>
    <x v="48"/>
    <n v="7"/>
    <x v="79"/>
    <x v="1"/>
    <x v="1"/>
    <x v="1"/>
    <x v="0"/>
    <x v="3265"/>
    <x v="3270"/>
    <x v="3253"/>
    <x v="3245"/>
    <x v="3260"/>
    <x v="3284"/>
    <n v="40465.800000000003"/>
    <s v="Skincare"/>
    <s v="Cuerpo"/>
    <x v="0"/>
  </r>
  <r>
    <x v="3315"/>
    <x v="16"/>
    <n v="7"/>
    <x v="33"/>
    <x v="1"/>
    <x v="0"/>
    <x v="0"/>
    <x v="1"/>
    <x v="3266"/>
    <x v="3271"/>
    <x v="3254"/>
    <x v="3246"/>
    <x v="3261"/>
    <x v="3285"/>
    <n v="46092.4"/>
    <s v="Skincare"/>
    <s v="Cuerpo"/>
    <x v="0"/>
  </r>
  <r>
    <x v="3316"/>
    <x v="31"/>
    <n v="7"/>
    <x v="71"/>
    <x v="1"/>
    <x v="1"/>
    <x v="1"/>
    <x v="0"/>
    <x v="3267"/>
    <x v="3272"/>
    <x v="3255"/>
    <x v="3247"/>
    <x v="3262"/>
    <x v="2430"/>
    <n v="51558.8"/>
    <s v="Maquillaje"/>
    <s v="Skincare"/>
    <x v="1"/>
  </r>
  <r>
    <x v="3317"/>
    <x v="31"/>
    <n v="7"/>
    <x v="55"/>
    <x v="1"/>
    <x v="0"/>
    <x v="0"/>
    <x v="0"/>
    <x v="3268"/>
    <x v="3273"/>
    <x v="3256"/>
    <x v="3248"/>
    <x v="656"/>
    <x v="3286"/>
    <n v="47888.800000000003"/>
    <s v="Skincare"/>
    <s v="Maquillaje"/>
    <x v="0"/>
  </r>
  <r>
    <x v="3318"/>
    <x v="39"/>
    <n v="7"/>
    <x v="66"/>
    <x v="2"/>
    <x v="1"/>
    <x v="1"/>
    <x v="0"/>
    <x v="3269"/>
    <x v="3274"/>
    <x v="3257"/>
    <x v="3249"/>
    <x v="3263"/>
    <x v="3287"/>
    <n v="20863.8"/>
    <s v="Cabello"/>
    <s v="Cuerpo"/>
    <x v="0"/>
  </r>
  <r>
    <x v="3319"/>
    <x v="35"/>
    <n v="7"/>
    <x v="93"/>
    <x v="0"/>
    <x v="0"/>
    <x v="0"/>
    <x v="1"/>
    <x v="3270"/>
    <x v="3275"/>
    <x v="3258"/>
    <x v="3250"/>
    <x v="3264"/>
    <x v="3288"/>
    <n v="48571.199999999997"/>
    <s v="Maquillaje"/>
    <s v="Cuerpo"/>
    <x v="0"/>
  </r>
  <r>
    <x v="3320"/>
    <x v="8"/>
    <n v="7"/>
    <x v="61"/>
    <x v="2"/>
    <x v="1"/>
    <x v="1"/>
    <x v="0"/>
    <x v="3271"/>
    <x v="3276"/>
    <x v="3259"/>
    <x v="3251"/>
    <x v="3265"/>
    <x v="3289"/>
    <n v="61604"/>
    <s v="Perfumería"/>
    <s v="Cabello"/>
    <x v="1"/>
  </r>
  <r>
    <x v="3321"/>
    <x v="17"/>
    <n v="7"/>
    <x v="16"/>
    <x v="1"/>
    <x v="0"/>
    <x v="0"/>
    <x v="0"/>
    <x v="3272"/>
    <x v="3277"/>
    <x v="3260"/>
    <x v="3252"/>
    <x v="3266"/>
    <x v="3290"/>
    <n v="53996.2"/>
    <s v="Skincare"/>
    <s v="Perfumería"/>
    <x v="1"/>
  </r>
  <r>
    <x v="3322"/>
    <x v="19"/>
    <n v="7"/>
    <x v="52"/>
    <x v="0"/>
    <x v="1"/>
    <x v="1"/>
    <x v="1"/>
    <x v="3273"/>
    <x v="3278"/>
    <x v="3261"/>
    <x v="3253"/>
    <x v="3267"/>
    <x v="3291"/>
    <n v="67823.8"/>
    <s v="Skincare"/>
    <s v="Cuerpo"/>
    <x v="1"/>
  </r>
  <r>
    <x v="3323"/>
    <x v="6"/>
    <n v="7"/>
    <x v="26"/>
    <x v="2"/>
    <x v="0"/>
    <x v="0"/>
    <x v="1"/>
    <x v="3274"/>
    <x v="3279"/>
    <x v="3262"/>
    <x v="3254"/>
    <x v="3268"/>
    <x v="3292"/>
    <n v="54666.6"/>
    <s v="Perfumería"/>
    <s v="Maquillaje"/>
    <x v="1"/>
  </r>
  <r>
    <x v="3324"/>
    <x v="30"/>
    <n v="7"/>
    <x v="21"/>
    <x v="3"/>
    <x v="0"/>
    <x v="0"/>
    <x v="1"/>
    <x v="3275"/>
    <x v="3280"/>
    <x v="3263"/>
    <x v="3255"/>
    <x v="3269"/>
    <x v="3293"/>
    <n v="54328.800000000003"/>
    <s v="Cabello"/>
    <s v="Perfumería"/>
    <x v="1"/>
  </r>
  <r>
    <x v="3325"/>
    <x v="10"/>
    <n v="7"/>
    <x v="28"/>
    <x v="1"/>
    <x v="0"/>
    <x v="0"/>
    <x v="1"/>
    <x v="3276"/>
    <x v="3281"/>
    <x v="3264"/>
    <x v="3256"/>
    <x v="3270"/>
    <x v="3294"/>
    <n v="32667.4"/>
    <s v="Cuerpo"/>
    <s v="Cabello"/>
    <x v="0"/>
  </r>
  <r>
    <x v="3326"/>
    <x v="29"/>
    <n v="7"/>
    <x v="84"/>
    <x v="2"/>
    <x v="0"/>
    <x v="0"/>
    <x v="0"/>
    <x v="3277"/>
    <x v="3282"/>
    <x v="3265"/>
    <x v="3257"/>
    <x v="3271"/>
    <x v="3295"/>
    <n v="40524.400000000001"/>
    <s v="Skincare"/>
    <s v="Cabello"/>
    <x v="0"/>
  </r>
  <r>
    <x v="3327"/>
    <x v="16"/>
    <n v="7"/>
    <x v="49"/>
    <x v="3"/>
    <x v="0"/>
    <x v="0"/>
    <x v="1"/>
    <x v="3278"/>
    <x v="3283"/>
    <x v="3266"/>
    <x v="3258"/>
    <x v="3272"/>
    <x v="3296"/>
    <n v="47681.8"/>
    <s v="Perfumería"/>
    <s v="Cabello"/>
    <x v="0"/>
  </r>
  <r>
    <x v="3328"/>
    <x v="40"/>
    <n v="7"/>
    <x v="40"/>
    <x v="2"/>
    <x v="1"/>
    <x v="1"/>
    <x v="1"/>
    <x v="3279"/>
    <x v="3284"/>
    <x v="3267"/>
    <x v="3259"/>
    <x v="3273"/>
    <x v="1168"/>
    <n v="36863"/>
    <s v="Cabello"/>
    <s v="Cuerpo"/>
    <x v="0"/>
  </r>
  <r>
    <x v="3329"/>
    <x v="47"/>
    <n v="7"/>
    <x v="53"/>
    <x v="1"/>
    <x v="1"/>
    <x v="1"/>
    <x v="1"/>
    <x v="3280"/>
    <x v="3285"/>
    <x v="3268"/>
    <x v="3260"/>
    <x v="3274"/>
    <x v="3297"/>
    <n v="64754.2"/>
    <s v="Skincare"/>
    <s v="Maquillaje"/>
    <x v="1"/>
  </r>
  <r>
    <x v="3330"/>
    <x v="37"/>
    <n v="7"/>
    <x v="45"/>
    <x v="2"/>
    <x v="1"/>
    <x v="1"/>
    <x v="1"/>
    <x v="3281"/>
    <x v="3286"/>
    <x v="3269"/>
    <x v="3261"/>
    <x v="3275"/>
    <x v="3298"/>
    <n v="49283.4"/>
    <s v="Skincare"/>
    <s v="Cabello"/>
    <x v="0"/>
  </r>
  <r>
    <x v="3331"/>
    <x v="49"/>
    <n v="7"/>
    <x v="50"/>
    <x v="2"/>
    <x v="1"/>
    <x v="1"/>
    <x v="0"/>
    <x v="3282"/>
    <x v="3287"/>
    <x v="3270"/>
    <x v="3262"/>
    <x v="3276"/>
    <x v="3299"/>
    <n v="56005.2"/>
    <s v="Perfumería"/>
    <s v="Maquillaje"/>
    <x v="1"/>
  </r>
  <r>
    <x v="3332"/>
    <x v="19"/>
    <n v="7"/>
    <x v="36"/>
    <x v="2"/>
    <x v="0"/>
    <x v="0"/>
    <x v="0"/>
    <x v="3283"/>
    <x v="3288"/>
    <x v="3271"/>
    <x v="3263"/>
    <x v="3277"/>
    <x v="3300"/>
    <n v="30060.799999999999"/>
    <s v="Maquillaje"/>
    <s v="Skincare"/>
    <x v="0"/>
  </r>
  <r>
    <x v="3333"/>
    <x v="33"/>
    <n v="7"/>
    <x v="6"/>
    <x v="2"/>
    <x v="0"/>
    <x v="0"/>
    <x v="1"/>
    <x v="3284"/>
    <x v="3289"/>
    <x v="2178"/>
    <x v="3264"/>
    <x v="3278"/>
    <x v="3301"/>
    <n v="58109.599999999999"/>
    <s v="Maquillaje"/>
    <s v="Cuerpo"/>
    <x v="1"/>
  </r>
  <r>
    <x v="3334"/>
    <x v="40"/>
    <n v="7"/>
    <x v="8"/>
    <x v="2"/>
    <x v="0"/>
    <x v="0"/>
    <x v="1"/>
    <x v="3285"/>
    <x v="3290"/>
    <x v="3272"/>
    <x v="2337"/>
    <x v="3279"/>
    <x v="3302"/>
    <n v="47706"/>
    <s v="Cabello"/>
    <s v="Skincare"/>
    <x v="0"/>
  </r>
  <r>
    <x v="3335"/>
    <x v="30"/>
    <n v="7"/>
    <x v="92"/>
    <x v="1"/>
    <x v="0"/>
    <x v="0"/>
    <x v="1"/>
    <x v="3286"/>
    <x v="3291"/>
    <x v="3273"/>
    <x v="3265"/>
    <x v="3280"/>
    <x v="3303"/>
    <n v="44897.8"/>
    <s v="Skincare"/>
    <s v="Maquillaje"/>
    <x v="0"/>
  </r>
  <r>
    <x v="3336"/>
    <x v="8"/>
    <n v="7"/>
    <x v="19"/>
    <x v="2"/>
    <x v="1"/>
    <x v="1"/>
    <x v="1"/>
    <x v="3287"/>
    <x v="3292"/>
    <x v="3274"/>
    <x v="3266"/>
    <x v="3281"/>
    <x v="3304"/>
    <n v="51857"/>
    <s v="Skincare"/>
    <s v="Cuerpo"/>
    <x v="1"/>
  </r>
  <r>
    <x v="3337"/>
    <x v="29"/>
    <n v="7"/>
    <x v="56"/>
    <x v="1"/>
    <x v="1"/>
    <x v="1"/>
    <x v="0"/>
    <x v="3288"/>
    <x v="3293"/>
    <x v="3275"/>
    <x v="3267"/>
    <x v="3282"/>
    <x v="3305"/>
    <n v="67036.600000000006"/>
    <s v="Cuerpo"/>
    <s v="Cabello"/>
    <x v="1"/>
  </r>
  <r>
    <x v="3338"/>
    <x v="50"/>
    <n v="7"/>
    <x v="14"/>
    <x v="2"/>
    <x v="0"/>
    <x v="0"/>
    <x v="1"/>
    <x v="3289"/>
    <x v="3294"/>
    <x v="3276"/>
    <x v="3268"/>
    <x v="3283"/>
    <x v="3306"/>
    <n v="44857.599999999999"/>
    <s v="Skincare"/>
    <s v="Perfumería"/>
    <x v="0"/>
  </r>
  <r>
    <x v="3339"/>
    <x v="15"/>
    <n v="7"/>
    <x v="69"/>
    <x v="1"/>
    <x v="0"/>
    <x v="0"/>
    <x v="0"/>
    <x v="3290"/>
    <x v="3295"/>
    <x v="3277"/>
    <x v="3269"/>
    <x v="3284"/>
    <x v="3307"/>
    <n v="38444.199999999997"/>
    <s v="Maquillaje"/>
    <s v="Cabello"/>
    <x v="0"/>
  </r>
  <r>
    <x v="3340"/>
    <x v="41"/>
    <n v="7"/>
    <x v="70"/>
    <x v="1"/>
    <x v="0"/>
    <x v="0"/>
    <x v="1"/>
    <x v="3291"/>
    <x v="3296"/>
    <x v="3278"/>
    <x v="3270"/>
    <x v="3285"/>
    <x v="3308"/>
    <n v="46371.8"/>
    <s v="Cabello"/>
    <s v="Cuerpo"/>
    <x v="0"/>
  </r>
  <r>
    <x v="3341"/>
    <x v="41"/>
    <n v="7"/>
    <x v="63"/>
    <x v="2"/>
    <x v="1"/>
    <x v="1"/>
    <x v="0"/>
    <x v="3292"/>
    <x v="3297"/>
    <x v="3279"/>
    <x v="3271"/>
    <x v="3286"/>
    <x v="3309"/>
    <n v="32798.199999999997"/>
    <s v="Cabello"/>
    <s v="Skincare"/>
    <x v="0"/>
  </r>
  <r>
    <x v="3342"/>
    <x v="49"/>
    <n v="7"/>
    <x v="48"/>
    <x v="3"/>
    <x v="0"/>
    <x v="0"/>
    <x v="1"/>
    <x v="3293"/>
    <x v="3298"/>
    <x v="3280"/>
    <x v="3272"/>
    <x v="3287"/>
    <x v="3310"/>
    <n v="79945.399999999994"/>
    <s v="Cuerpo"/>
    <s v="Perfumería"/>
    <x v="1"/>
  </r>
  <r>
    <x v="3343"/>
    <x v="50"/>
    <n v="7"/>
    <x v="13"/>
    <x v="2"/>
    <x v="0"/>
    <x v="0"/>
    <x v="1"/>
    <x v="3294"/>
    <x v="3299"/>
    <x v="3281"/>
    <x v="3273"/>
    <x v="3288"/>
    <x v="3311"/>
    <n v="51182.2"/>
    <s v="Cabello"/>
    <s v="Perfumería"/>
    <x v="1"/>
  </r>
  <r>
    <x v="3344"/>
    <x v="35"/>
    <n v="7"/>
    <x v="56"/>
    <x v="1"/>
    <x v="0"/>
    <x v="0"/>
    <x v="0"/>
    <x v="3295"/>
    <x v="3300"/>
    <x v="3282"/>
    <x v="3274"/>
    <x v="3289"/>
    <x v="3312"/>
    <n v="50756.4"/>
    <s v="Maquillaje"/>
    <s v="Cuerpo"/>
    <x v="1"/>
  </r>
  <r>
    <x v="3345"/>
    <x v="4"/>
    <n v="7"/>
    <x v="83"/>
    <x v="1"/>
    <x v="0"/>
    <x v="0"/>
    <x v="0"/>
    <x v="3296"/>
    <x v="3301"/>
    <x v="3283"/>
    <x v="3275"/>
    <x v="60"/>
    <x v="3313"/>
    <n v="25310.400000000001"/>
    <s v="Cabello"/>
    <s v="Perfumería"/>
    <x v="0"/>
  </r>
  <r>
    <x v="3346"/>
    <x v="15"/>
    <n v="7"/>
    <x v="65"/>
    <x v="1"/>
    <x v="1"/>
    <x v="1"/>
    <x v="0"/>
    <x v="3297"/>
    <x v="3302"/>
    <x v="3284"/>
    <x v="3276"/>
    <x v="3290"/>
    <x v="3314"/>
    <n v="66565.600000000006"/>
    <s v="Cabello"/>
    <s v="Skincare"/>
    <x v="1"/>
  </r>
  <r>
    <x v="3347"/>
    <x v="50"/>
    <n v="7"/>
    <x v="76"/>
    <x v="2"/>
    <x v="1"/>
    <x v="1"/>
    <x v="0"/>
    <x v="3298"/>
    <x v="2448"/>
    <x v="3285"/>
    <x v="3277"/>
    <x v="3291"/>
    <x v="3315"/>
    <n v="27376.6"/>
    <s v="Skincare"/>
    <s v="Cabello"/>
    <x v="0"/>
  </r>
  <r>
    <x v="3348"/>
    <x v="22"/>
    <n v="7"/>
    <x v="25"/>
    <x v="1"/>
    <x v="1"/>
    <x v="1"/>
    <x v="1"/>
    <x v="3299"/>
    <x v="3303"/>
    <x v="3286"/>
    <x v="3278"/>
    <x v="3292"/>
    <x v="3316"/>
    <n v="46693.8"/>
    <s v="Perfumería"/>
    <s v="Skincare"/>
    <x v="0"/>
  </r>
  <r>
    <x v="3349"/>
    <x v="40"/>
    <n v="7"/>
    <x v="80"/>
    <x v="1"/>
    <x v="1"/>
    <x v="1"/>
    <x v="1"/>
    <x v="3300"/>
    <x v="3304"/>
    <x v="3287"/>
    <x v="3279"/>
    <x v="3293"/>
    <x v="3317"/>
    <n v="35297"/>
    <s v="Skincare"/>
    <s v="Cabello"/>
    <x v="0"/>
  </r>
  <r>
    <x v="3350"/>
    <x v="9"/>
    <n v="7"/>
    <x v="45"/>
    <x v="0"/>
    <x v="0"/>
    <x v="0"/>
    <x v="1"/>
    <x v="3301"/>
    <x v="3305"/>
    <x v="3288"/>
    <x v="3280"/>
    <x v="3294"/>
    <x v="3318"/>
    <n v="44607.6"/>
    <s v="Maquillaje"/>
    <s v="Cabello"/>
    <x v="0"/>
  </r>
  <r>
    <x v="3351"/>
    <x v="1"/>
    <n v="7"/>
    <x v="16"/>
    <x v="1"/>
    <x v="0"/>
    <x v="0"/>
    <x v="1"/>
    <x v="3302"/>
    <x v="3306"/>
    <x v="3289"/>
    <x v="3281"/>
    <x v="3295"/>
    <x v="3319"/>
    <n v="44514.6"/>
    <s v="Maquillaje"/>
    <s v="Skincare"/>
    <x v="0"/>
  </r>
  <r>
    <x v="3352"/>
    <x v="48"/>
    <n v="7"/>
    <x v="34"/>
    <x v="1"/>
    <x v="1"/>
    <x v="1"/>
    <x v="0"/>
    <x v="3303"/>
    <x v="3307"/>
    <x v="3290"/>
    <x v="3282"/>
    <x v="3296"/>
    <x v="3320"/>
    <n v="48073.8"/>
    <s v="Cuerpo"/>
    <s v="Perfumería"/>
    <x v="0"/>
  </r>
  <r>
    <x v="3353"/>
    <x v="35"/>
    <n v="7"/>
    <x v="33"/>
    <x v="1"/>
    <x v="1"/>
    <x v="1"/>
    <x v="1"/>
    <x v="3304"/>
    <x v="3308"/>
    <x v="3291"/>
    <x v="3283"/>
    <x v="3297"/>
    <x v="3321"/>
    <n v="28277.8"/>
    <s v="Cabello"/>
    <s v="Perfumería"/>
    <x v="0"/>
  </r>
  <r>
    <x v="3354"/>
    <x v="19"/>
    <n v="7"/>
    <x v="95"/>
    <x v="0"/>
    <x v="0"/>
    <x v="0"/>
    <x v="1"/>
    <x v="3305"/>
    <x v="3309"/>
    <x v="3292"/>
    <x v="3284"/>
    <x v="3298"/>
    <x v="3322"/>
    <n v="46866.2"/>
    <s v="Perfumería"/>
    <s v="Cuerpo"/>
    <x v="0"/>
  </r>
  <r>
    <x v="3355"/>
    <x v="8"/>
    <n v="7"/>
    <x v="86"/>
    <x v="2"/>
    <x v="1"/>
    <x v="1"/>
    <x v="1"/>
    <x v="3306"/>
    <x v="3310"/>
    <x v="3293"/>
    <x v="3285"/>
    <x v="3299"/>
    <x v="3323"/>
    <n v="37784"/>
    <s v="Maquillaje"/>
    <s v="Skincare"/>
    <x v="0"/>
  </r>
  <r>
    <x v="3356"/>
    <x v="9"/>
    <n v="7"/>
    <x v="87"/>
    <x v="1"/>
    <x v="0"/>
    <x v="0"/>
    <x v="0"/>
    <x v="3307"/>
    <x v="3311"/>
    <x v="2814"/>
    <x v="3286"/>
    <x v="3300"/>
    <x v="3324"/>
    <n v="72139"/>
    <s v="Maquillaje"/>
    <s v="Perfumería"/>
    <x v="1"/>
  </r>
  <r>
    <x v="3357"/>
    <x v="40"/>
    <n v="7"/>
    <x v="83"/>
    <x v="3"/>
    <x v="1"/>
    <x v="1"/>
    <x v="0"/>
    <x v="3308"/>
    <x v="3312"/>
    <x v="3294"/>
    <x v="3287"/>
    <x v="3301"/>
    <x v="3325"/>
    <n v="54771.8"/>
    <s v="Maquillaje"/>
    <s v="Skincare"/>
    <x v="1"/>
  </r>
  <r>
    <x v="3358"/>
    <x v="48"/>
    <n v="7"/>
    <x v="81"/>
    <x v="3"/>
    <x v="0"/>
    <x v="0"/>
    <x v="1"/>
    <x v="3309"/>
    <x v="3313"/>
    <x v="3295"/>
    <x v="3288"/>
    <x v="3302"/>
    <x v="3326"/>
    <n v="52362.400000000001"/>
    <s v="Skincare"/>
    <s v="Cuerpo"/>
    <x v="1"/>
  </r>
  <r>
    <x v="3359"/>
    <x v="32"/>
    <n v="7"/>
    <x v="56"/>
    <x v="3"/>
    <x v="1"/>
    <x v="1"/>
    <x v="1"/>
    <x v="3310"/>
    <x v="3314"/>
    <x v="3296"/>
    <x v="2965"/>
    <x v="3303"/>
    <x v="3327"/>
    <n v="64183.199999999997"/>
    <s v="Maquillaje"/>
    <s v="Cabello"/>
    <x v="1"/>
  </r>
  <r>
    <x v="3360"/>
    <x v="42"/>
    <n v="7"/>
    <x v="39"/>
    <x v="0"/>
    <x v="0"/>
    <x v="0"/>
    <x v="1"/>
    <x v="3311"/>
    <x v="3315"/>
    <x v="3297"/>
    <x v="3289"/>
    <x v="3304"/>
    <x v="3328"/>
    <n v="40627.4"/>
    <s v="Cuerpo"/>
    <s v="Cabello"/>
    <x v="0"/>
  </r>
  <r>
    <x v="3361"/>
    <x v="49"/>
    <n v="7"/>
    <x v="29"/>
    <x v="1"/>
    <x v="0"/>
    <x v="0"/>
    <x v="1"/>
    <x v="3312"/>
    <x v="3316"/>
    <x v="3298"/>
    <x v="3290"/>
    <x v="3305"/>
    <x v="3329"/>
    <n v="56406.400000000001"/>
    <s v="Cabello"/>
    <s v="Skincare"/>
    <x v="1"/>
  </r>
  <r>
    <x v="3362"/>
    <x v="36"/>
    <n v="7"/>
    <x v="62"/>
    <x v="1"/>
    <x v="0"/>
    <x v="0"/>
    <x v="1"/>
    <x v="3313"/>
    <x v="3317"/>
    <x v="3299"/>
    <x v="3291"/>
    <x v="3306"/>
    <x v="3330"/>
    <n v="51393.2"/>
    <s v="Cuerpo"/>
    <s v="Skincare"/>
    <x v="1"/>
  </r>
  <r>
    <x v="3363"/>
    <x v="12"/>
    <n v="7"/>
    <x v="21"/>
    <x v="2"/>
    <x v="1"/>
    <x v="1"/>
    <x v="1"/>
    <x v="3314"/>
    <x v="3318"/>
    <x v="3300"/>
    <x v="3292"/>
    <x v="2859"/>
    <x v="3331"/>
    <n v="44430"/>
    <s v="Perfumería"/>
    <s v="Maquillaje"/>
    <x v="0"/>
  </r>
  <r>
    <x v="3364"/>
    <x v="40"/>
    <n v="7"/>
    <x v="70"/>
    <x v="1"/>
    <x v="0"/>
    <x v="0"/>
    <x v="0"/>
    <x v="3315"/>
    <x v="3319"/>
    <x v="3301"/>
    <x v="3293"/>
    <x v="3307"/>
    <x v="3332"/>
    <n v="52890.2"/>
    <s v="Maquillaje"/>
    <s v="Perfumería"/>
    <x v="1"/>
  </r>
  <r>
    <x v="3365"/>
    <x v="42"/>
    <n v="7"/>
    <x v="25"/>
    <x v="2"/>
    <x v="1"/>
    <x v="1"/>
    <x v="0"/>
    <x v="3316"/>
    <x v="3320"/>
    <x v="3302"/>
    <x v="3294"/>
    <x v="3308"/>
    <x v="3333"/>
    <n v="39911"/>
    <s v="Cuerpo"/>
    <s v="Skincare"/>
    <x v="0"/>
  </r>
  <r>
    <x v="3366"/>
    <x v="49"/>
    <n v="7"/>
    <x v="10"/>
    <x v="1"/>
    <x v="0"/>
    <x v="0"/>
    <x v="0"/>
    <x v="3317"/>
    <x v="3321"/>
    <x v="3303"/>
    <x v="1538"/>
    <x v="3309"/>
    <x v="3334"/>
    <n v="38819.599999999999"/>
    <s v="Maquillaje"/>
    <s v="Skincare"/>
    <x v="0"/>
  </r>
  <r>
    <x v="3367"/>
    <x v="24"/>
    <n v="7"/>
    <x v="82"/>
    <x v="2"/>
    <x v="1"/>
    <x v="1"/>
    <x v="1"/>
    <x v="3318"/>
    <x v="3322"/>
    <x v="3304"/>
    <x v="3028"/>
    <x v="3310"/>
    <x v="3335"/>
    <n v="63393.599999999999"/>
    <s v="Cabello"/>
    <s v="Cuerpo"/>
    <x v="1"/>
  </r>
  <r>
    <x v="3368"/>
    <x v="26"/>
    <n v="7"/>
    <x v="88"/>
    <x v="3"/>
    <x v="1"/>
    <x v="1"/>
    <x v="0"/>
    <x v="3319"/>
    <x v="3323"/>
    <x v="3305"/>
    <x v="3295"/>
    <x v="3311"/>
    <x v="3336"/>
    <n v="64496"/>
    <s v="Skincare"/>
    <s v="Cabello"/>
    <x v="1"/>
  </r>
  <r>
    <x v="3369"/>
    <x v="7"/>
    <n v="7"/>
    <x v="11"/>
    <x v="1"/>
    <x v="1"/>
    <x v="1"/>
    <x v="0"/>
    <x v="3320"/>
    <x v="3324"/>
    <x v="3306"/>
    <x v="3296"/>
    <x v="3312"/>
    <x v="3337"/>
    <n v="34451.199999999997"/>
    <s v="Cabello"/>
    <s v="Perfumería"/>
    <x v="0"/>
  </r>
  <r>
    <x v="3370"/>
    <x v="9"/>
    <n v="7"/>
    <x v="10"/>
    <x v="2"/>
    <x v="1"/>
    <x v="1"/>
    <x v="0"/>
    <x v="3321"/>
    <x v="3325"/>
    <x v="3307"/>
    <x v="3297"/>
    <x v="3313"/>
    <x v="3338"/>
    <n v="49078.8"/>
    <s v="Perfumería"/>
    <s v="Skincare"/>
    <x v="0"/>
  </r>
  <r>
    <x v="3371"/>
    <x v="4"/>
    <n v="7"/>
    <x v="61"/>
    <x v="1"/>
    <x v="0"/>
    <x v="0"/>
    <x v="1"/>
    <x v="3322"/>
    <x v="3326"/>
    <x v="3308"/>
    <x v="3298"/>
    <x v="3314"/>
    <x v="3339"/>
    <n v="64857.2"/>
    <s v="Perfumería"/>
    <s v="Cuerpo"/>
    <x v="1"/>
  </r>
  <r>
    <x v="3372"/>
    <x v="36"/>
    <n v="7"/>
    <x v="41"/>
    <x v="1"/>
    <x v="1"/>
    <x v="1"/>
    <x v="1"/>
    <x v="3323"/>
    <x v="3327"/>
    <x v="3309"/>
    <x v="3299"/>
    <x v="3315"/>
    <x v="3340"/>
    <n v="34580.199999999997"/>
    <s v="Perfumería"/>
    <s v="Maquillaje"/>
    <x v="0"/>
  </r>
  <r>
    <x v="3373"/>
    <x v="8"/>
    <n v="7"/>
    <x v="24"/>
    <x v="3"/>
    <x v="0"/>
    <x v="0"/>
    <x v="1"/>
    <x v="3324"/>
    <x v="3328"/>
    <x v="3310"/>
    <x v="3300"/>
    <x v="3316"/>
    <x v="3341"/>
    <n v="56805.8"/>
    <s v="Cuerpo"/>
    <s v="Cabello"/>
    <x v="1"/>
  </r>
  <r>
    <x v="3374"/>
    <x v="17"/>
    <n v="7"/>
    <x v="82"/>
    <x v="1"/>
    <x v="1"/>
    <x v="1"/>
    <x v="0"/>
    <x v="3325"/>
    <x v="3329"/>
    <x v="3311"/>
    <x v="2017"/>
    <x v="3317"/>
    <x v="3342"/>
    <n v="56481"/>
    <s v="Perfumería"/>
    <s v="Maquillaje"/>
    <x v="1"/>
  </r>
  <r>
    <x v="3375"/>
    <x v="6"/>
    <n v="7"/>
    <x v="20"/>
    <x v="1"/>
    <x v="0"/>
    <x v="0"/>
    <x v="0"/>
    <x v="3326"/>
    <x v="3330"/>
    <x v="3312"/>
    <x v="3301"/>
    <x v="3318"/>
    <x v="3343"/>
    <n v="55234.400000000001"/>
    <s v="Maquillaje"/>
    <s v="Cuerpo"/>
    <x v="1"/>
  </r>
  <r>
    <x v="3376"/>
    <x v="50"/>
    <n v="7"/>
    <x v="88"/>
    <x v="2"/>
    <x v="1"/>
    <x v="1"/>
    <x v="0"/>
    <x v="3327"/>
    <x v="3331"/>
    <x v="3313"/>
    <x v="3302"/>
    <x v="3319"/>
    <x v="3344"/>
    <n v="62683.199999999997"/>
    <s v="Skincare"/>
    <s v="Cabello"/>
    <x v="1"/>
  </r>
  <r>
    <x v="3377"/>
    <x v="8"/>
    <n v="7"/>
    <x v="79"/>
    <x v="2"/>
    <x v="1"/>
    <x v="1"/>
    <x v="1"/>
    <x v="3328"/>
    <x v="3332"/>
    <x v="2360"/>
    <x v="3303"/>
    <x v="3320"/>
    <x v="3345"/>
    <n v="49866"/>
    <s v="Perfumería"/>
    <s v="Cabello"/>
    <x v="0"/>
  </r>
  <r>
    <x v="3378"/>
    <x v="47"/>
    <n v="7"/>
    <x v="12"/>
    <x v="0"/>
    <x v="0"/>
    <x v="0"/>
    <x v="1"/>
    <x v="3329"/>
    <x v="3333"/>
    <x v="3314"/>
    <x v="3304"/>
    <x v="3321"/>
    <x v="3346"/>
    <n v="38975"/>
    <s v="Skincare"/>
    <s v="Cuerpo"/>
    <x v="0"/>
  </r>
  <r>
    <x v="3379"/>
    <x v="21"/>
    <n v="7"/>
    <x v="9"/>
    <x v="1"/>
    <x v="0"/>
    <x v="0"/>
    <x v="0"/>
    <x v="3330"/>
    <x v="3334"/>
    <x v="3315"/>
    <x v="3305"/>
    <x v="3322"/>
    <x v="3347"/>
    <n v="56474.6"/>
    <s v="Cuerpo"/>
    <s v="Cabello"/>
    <x v="1"/>
  </r>
  <r>
    <x v="3380"/>
    <x v="27"/>
    <n v="7"/>
    <x v="40"/>
    <x v="1"/>
    <x v="0"/>
    <x v="0"/>
    <x v="0"/>
    <x v="3331"/>
    <x v="3335"/>
    <x v="3316"/>
    <x v="3306"/>
    <x v="3323"/>
    <x v="3348"/>
    <n v="60473.599999999999"/>
    <s v="Skincare"/>
    <s v="Maquillaje"/>
    <x v="1"/>
  </r>
  <r>
    <x v="3381"/>
    <x v="8"/>
    <n v="7"/>
    <x v="21"/>
    <x v="3"/>
    <x v="0"/>
    <x v="0"/>
    <x v="0"/>
    <x v="3332"/>
    <x v="3336"/>
    <x v="3317"/>
    <x v="128"/>
    <x v="2804"/>
    <x v="3349"/>
    <n v="56593.599999999999"/>
    <s v="Cuerpo"/>
    <s v="Maquillaje"/>
    <x v="1"/>
  </r>
  <r>
    <x v="3382"/>
    <x v="2"/>
    <n v="7"/>
    <x v="95"/>
    <x v="0"/>
    <x v="1"/>
    <x v="1"/>
    <x v="1"/>
    <x v="3333"/>
    <x v="3337"/>
    <x v="3318"/>
    <x v="1290"/>
    <x v="3324"/>
    <x v="3350"/>
    <n v="64581"/>
    <s v="Cuerpo"/>
    <s v="Perfumería"/>
    <x v="1"/>
  </r>
  <r>
    <x v="3383"/>
    <x v="11"/>
    <n v="7"/>
    <x v="93"/>
    <x v="3"/>
    <x v="1"/>
    <x v="1"/>
    <x v="1"/>
    <x v="3334"/>
    <x v="3338"/>
    <x v="3319"/>
    <x v="2309"/>
    <x v="3325"/>
    <x v="3351"/>
    <n v="49632.2"/>
    <s v="Cuerpo"/>
    <s v="Cabello"/>
    <x v="0"/>
  </r>
  <r>
    <x v="3384"/>
    <x v="26"/>
    <n v="7"/>
    <x v="87"/>
    <x v="3"/>
    <x v="1"/>
    <x v="1"/>
    <x v="0"/>
    <x v="3335"/>
    <x v="3339"/>
    <x v="3320"/>
    <x v="3307"/>
    <x v="3326"/>
    <x v="3352"/>
    <n v="49183.6"/>
    <s v="Cuerpo"/>
    <s v="Perfumería"/>
    <x v="0"/>
  </r>
  <r>
    <x v="3385"/>
    <x v="15"/>
    <n v="7"/>
    <x v="80"/>
    <x v="1"/>
    <x v="1"/>
    <x v="1"/>
    <x v="1"/>
    <x v="3336"/>
    <x v="3340"/>
    <x v="3321"/>
    <x v="3308"/>
    <x v="3327"/>
    <x v="3353"/>
    <n v="71086.399999999994"/>
    <s v="Cuerpo"/>
    <s v="Perfumería"/>
    <x v="1"/>
  </r>
  <r>
    <x v="3386"/>
    <x v="31"/>
    <n v="7"/>
    <x v="65"/>
    <x v="1"/>
    <x v="0"/>
    <x v="0"/>
    <x v="0"/>
    <x v="3337"/>
    <x v="3341"/>
    <x v="3322"/>
    <x v="3309"/>
    <x v="3328"/>
    <x v="3354"/>
    <n v="36284.400000000001"/>
    <s v="Maquillaje"/>
    <s v="Cuerpo"/>
    <x v="0"/>
  </r>
  <r>
    <x v="3387"/>
    <x v="2"/>
    <n v="7"/>
    <x v="65"/>
    <x v="0"/>
    <x v="0"/>
    <x v="0"/>
    <x v="0"/>
    <x v="3338"/>
    <x v="3342"/>
    <x v="3323"/>
    <x v="3310"/>
    <x v="3329"/>
    <x v="3355"/>
    <n v="52210.8"/>
    <s v="Skincare"/>
    <s v="Cabello"/>
    <x v="1"/>
  </r>
  <r>
    <x v="3388"/>
    <x v="48"/>
    <n v="7"/>
    <x v="81"/>
    <x v="1"/>
    <x v="1"/>
    <x v="1"/>
    <x v="1"/>
    <x v="3339"/>
    <x v="3343"/>
    <x v="3324"/>
    <x v="3311"/>
    <x v="3330"/>
    <x v="3356"/>
    <n v="39735"/>
    <s v="Perfumería"/>
    <s v="Cuerpo"/>
    <x v="0"/>
  </r>
  <r>
    <x v="3389"/>
    <x v="12"/>
    <n v="7"/>
    <x v="4"/>
    <x v="0"/>
    <x v="1"/>
    <x v="1"/>
    <x v="1"/>
    <x v="3340"/>
    <x v="3344"/>
    <x v="3325"/>
    <x v="3312"/>
    <x v="3331"/>
    <x v="3357"/>
    <n v="46341.599999999999"/>
    <s v="Maquillaje"/>
    <s v="Cabello"/>
    <x v="0"/>
  </r>
  <r>
    <x v="3390"/>
    <x v="24"/>
    <n v="7"/>
    <x v="2"/>
    <x v="0"/>
    <x v="0"/>
    <x v="0"/>
    <x v="1"/>
    <x v="3341"/>
    <x v="3345"/>
    <x v="3326"/>
    <x v="3313"/>
    <x v="3332"/>
    <x v="3358"/>
    <n v="56004.4"/>
    <s v="Cuerpo"/>
    <s v="Perfumería"/>
    <x v="1"/>
  </r>
  <r>
    <x v="3391"/>
    <x v="35"/>
    <n v="7"/>
    <x v="37"/>
    <x v="1"/>
    <x v="0"/>
    <x v="0"/>
    <x v="0"/>
    <x v="3342"/>
    <x v="3346"/>
    <x v="3327"/>
    <x v="209"/>
    <x v="3333"/>
    <x v="3359"/>
    <n v="73026.8"/>
    <s v="Cuerpo"/>
    <s v="Cabello"/>
    <x v="1"/>
  </r>
  <r>
    <x v="3392"/>
    <x v="35"/>
    <n v="7"/>
    <x v="58"/>
    <x v="2"/>
    <x v="1"/>
    <x v="1"/>
    <x v="1"/>
    <x v="3343"/>
    <x v="3347"/>
    <x v="3328"/>
    <x v="3314"/>
    <x v="3334"/>
    <x v="1216"/>
    <n v="57412.2"/>
    <s v="Maquillaje"/>
    <s v="Perfumería"/>
    <x v="1"/>
  </r>
  <r>
    <x v="3393"/>
    <x v="14"/>
    <n v="7"/>
    <x v="11"/>
    <x v="0"/>
    <x v="0"/>
    <x v="0"/>
    <x v="0"/>
    <x v="3344"/>
    <x v="3348"/>
    <x v="3329"/>
    <x v="3315"/>
    <x v="3335"/>
    <x v="3360"/>
    <n v="36040"/>
    <s v="Skincare"/>
    <s v="Cuerpo"/>
    <x v="0"/>
  </r>
  <r>
    <x v="3394"/>
    <x v="10"/>
    <n v="7"/>
    <x v="78"/>
    <x v="2"/>
    <x v="0"/>
    <x v="0"/>
    <x v="0"/>
    <x v="3345"/>
    <x v="3349"/>
    <x v="3330"/>
    <x v="3316"/>
    <x v="2393"/>
    <x v="3361"/>
    <n v="56626"/>
    <s v="Cuerpo"/>
    <s v="Maquillaje"/>
    <x v="1"/>
  </r>
  <r>
    <x v="3395"/>
    <x v="26"/>
    <n v="7"/>
    <x v="82"/>
    <x v="2"/>
    <x v="1"/>
    <x v="1"/>
    <x v="0"/>
    <x v="3346"/>
    <x v="3350"/>
    <x v="3331"/>
    <x v="3317"/>
    <x v="3336"/>
    <x v="3362"/>
    <n v="57114.2"/>
    <s v="Cabello"/>
    <s v="Maquillaje"/>
    <x v="1"/>
  </r>
  <r>
    <x v="3396"/>
    <x v="20"/>
    <n v="7"/>
    <x v="37"/>
    <x v="0"/>
    <x v="0"/>
    <x v="0"/>
    <x v="1"/>
    <x v="3347"/>
    <x v="3351"/>
    <x v="3332"/>
    <x v="3318"/>
    <x v="3337"/>
    <x v="3363"/>
    <n v="50652.800000000003"/>
    <s v="Maquillaje"/>
    <s v="Skincare"/>
    <x v="1"/>
  </r>
  <r>
    <x v="3397"/>
    <x v="37"/>
    <n v="7"/>
    <x v="60"/>
    <x v="1"/>
    <x v="1"/>
    <x v="1"/>
    <x v="1"/>
    <x v="3348"/>
    <x v="3352"/>
    <x v="3333"/>
    <x v="3319"/>
    <x v="3338"/>
    <x v="3364"/>
    <n v="26992.799999999999"/>
    <s v="Skincare"/>
    <s v="Maquillaje"/>
    <x v="0"/>
  </r>
  <r>
    <x v="3398"/>
    <x v="26"/>
    <n v="7"/>
    <x v="76"/>
    <x v="0"/>
    <x v="0"/>
    <x v="0"/>
    <x v="0"/>
    <x v="3349"/>
    <x v="3353"/>
    <x v="3334"/>
    <x v="3320"/>
    <x v="3339"/>
    <x v="3365"/>
    <n v="58505.4"/>
    <s v="Cuerpo"/>
    <s v="Maquillaje"/>
    <x v="1"/>
  </r>
  <r>
    <x v="3399"/>
    <x v="36"/>
    <n v="7"/>
    <x v="81"/>
    <x v="3"/>
    <x v="1"/>
    <x v="1"/>
    <x v="1"/>
    <x v="3350"/>
    <x v="3354"/>
    <x v="3335"/>
    <x v="3321"/>
    <x v="3340"/>
    <x v="3366"/>
    <n v="58310.2"/>
    <s v="Cabello"/>
    <s v="Cuerpo"/>
    <x v="1"/>
  </r>
  <r>
    <x v="3400"/>
    <x v="49"/>
    <n v="7"/>
    <x v="88"/>
    <x v="1"/>
    <x v="0"/>
    <x v="0"/>
    <x v="0"/>
    <x v="3351"/>
    <x v="3355"/>
    <x v="3336"/>
    <x v="3322"/>
    <x v="3341"/>
    <x v="3367"/>
    <n v="48036.6"/>
    <s v="Skincare"/>
    <s v="Maquillaje"/>
    <x v="0"/>
  </r>
  <r>
    <x v="3401"/>
    <x v="8"/>
    <n v="7"/>
    <x v="26"/>
    <x v="0"/>
    <x v="0"/>
    <x v="0"/>
    <x v="0"/>
    <x v="3352"/>
    <x v="3356"/>
    <x v="3337"/>
    <x v="3323"/>
    <x v="3342"/>
    <x v="3368"/>
    <n v="31867.200000000001"/>
    <s v="Cuerpo"/>
    <s v="Skincare"/>
    <x v="0"/>
  </r>
  <r>
    <x v="3402"/>
    <x v="5"/>
    <n v="7"/>
    <x v="81"/>
    <x v="0"/>
    <x v="0"/>
    <x v="0"/>
    <x v="0"/>
    <x v="3353"/>
    <x v="3357"/>
    <x v="3338"/>
    <x v="3324"/>
    <x v="3343"/>
    <x v="3369"/>
    <n v="45458.6"/>
    <s v="Skincare"/>
    <s v="Maquillaje"/>
    <x v="0"/>
  </r>
  <r>
    <x v="3403"/>
    <x v="22"/>
    <n v="7"/>
    <x v="65"/>
    <x v="2"/>
    <x v="0"/>
    <x v="0"/>
    <x v="0"/>
    <x v="3354"/>
    <x v="3358"/>
    <x v="3339"/>
    <x v="3325"/>
    <x v="3344"/>
    <x v="3370"/>
    <n v="74250"/>
    <s v="Skincare"/>
    <s v="Cuerpo"/>
    <x v="1"/>
  </r>
  <r>
    <x v="3404"/>
    <x v="22"/>
    <n v="7"/>
    <x v="70"/>
    <x v="1"/>
    <x v="1"/>
    <x v="1"/>
    <x v="1"/>
    <x v="3355"/>
    <x v="3359"/>
    <x v="3340"/>
    <x v="3326"/>
    <x v="3345"/>
    <x v="3371"/>
    <n v="42968"/>
    <s v="Skincare"/>
    <s v="Cuerpo"/>
    <x v="0"/>
  </r>
  <r>
    <x v="3405"/>
    <x v="33"/>
    <n v="7"/>
    <x v="3"/>
    <x v="1"/>
    <x v="1"/>
    <x v="1"/>
    <x v="0"/>
    <x v="327"/>
    <x v="3360"/>
    <x v="3341"/>
    <x v="3327"/>
    <x v="3346"/>
    <x v="3372"/>
    <n v="56110.8"/>
    <s v="Cuerpo"/>
    <s v="Perfumería"/>
    <x v="1"/>
  </r>
  <r>
    <x v="3406"/>
    <x v="22"/>
    <n v="7"/>
    <x v="90"/>
    <x v="1"/>
    <x v="0"/>
    <x v="0"/>
    <x v="1"/>
    <x v="3356"/>
    <x v="3361"/>
    <x v="3342"/>
    <x v="3328"/>
    <x v="3347"/>
    <x v="3373"/>
    <n v="60904.4"/>
    <s v="Skincare"/>
    <s v="Cuerpo"/>
    <x v="1"/>
  </r>
  <r>
    <x v="3407"/>
    <x v="36"/>
    <n v="7"/>
    <x v="16"/>
    <x v="1"/>
    <x v="1"/>
    <x v="1"/>
    <x v="1"/>
    <x v="3357"/>
    <x v="3362"/>
    <x v="3343"/>
    <x v="3329"/>
    <x v="3348"/>
    <x v="3374"/>
    <n v="46953.4"/>
    <s v="Cuerpo"/>
    <s v="Cabello"/>
    <x v="0"/>
  </r>
  <r>
    <x v="3408"/>
    <x v="41"/>
    <n v="7"/>
    <x v="47"/>
    <x v="1"/>
    <x v="0"/>
    <x v="0"/>
    <x v="0"/>
    <x v="3358"/>
    <x v="3363"/>
    <x v="3344"/>
    <x v="3330"/>
    <x v="3349"/>
    <x v="3375"/>
    <n v="39016.6"/>
    <s v="Maquillaje"/>
    <s v="Skincare"/>
    <x v="0"/>
  </r>
  <r>
    <x v="3409"/>
    <x v="18"/>
    <n v="7"/>
    <x v="21"/>
    <x v="0"/>
    <x v="1"/>
    <x v="1"/>
    <x v="0"/>
    <x v="3359"/>
    <x v="3364"/>
    <x v="3345"/>
    <x v="3331"/>
    <x v="3350"/>
    <x v="3376"/>
    <n v="68377.399999999994"/>
    <s v="Perfumería"/>
    <s v="Cuerpo"/>
    <x v="1"/>
  </r>
  <r>
    <x v="3410"/>
    <x v="32"/>
    <n v="7"/>
    <x v="30"/>
    <x v="1"/>
    <x v="1"/>
    <x v="1"/>
    <x v="0"/>
    <x v="3360"/>
    <x v="3365"/>
    <x v="3346"/>
    <x v="3332"/>
    <x v="3351"/>
    <x v="3377"/>
    <n v="42024.2"/>
    <s v="Skincare"/>
    <s v="Cuerpo"/>
    <x v="0"/>
  </r>
  <r>
    <x v="3411"/>
    <x v="1"/>
    <n v="7"/>
    <x v="76"/>
    <x v="0"/>
    <x v="1"/>
    <x v="1"/>
    <x v="0"/>
    <x v="3361"/>
    <x v="3366"/>
    <x v="3347"/>
    <x v="3333"/>
    <x v="3352"/>
    <x v="3378"/>
    <n v="51177.599999999999"/>
    <s v="Skincare"/>
    <s v="Maquillaje"/>
    <x v="1"/>
  </r>
  <r>
    <x v="3412"/>
    <x v="48"/>
    <n v="7"/>
    <x v="81"/>
    <x v="3"/>
    <x v="1"/>
    <x v="1"/>
    <x v="1"/>
    <x v="3362"/>
    <x v="3367"/>
    <x v="3348"/>
    <x v="3334"/>
    <x v="3353"/>
    <x v="3379"/>
    <n v="34232.400000000001"/>
    <s v="Skincare"/>
    <s v="Cuerpo"/>
    <x v="0"/>
  </r>
  <r>
    <x v="3413"/>
    <x v="31"/>
    <n v="7"/>
    <x v="41"/>
    <x v="2"/>
    <x v="0"/>
    <x v="0"/>
    <x v="0"/>
    <x v="3363"/>
    <x v="3368"/>
    <x v="3349"/>
    <x v="3335"/>
    <x v="3354"/>
    <x v="3380"/>
    <n v="55969.599999999999"/>
    <s v="Cuerpo"/>
    <s v="Maquillaje"/>
    <x v="1"/>
  </r>
  <r>
    <x v="3414"/>
    <x v="47"/>
    <n v="7"/>
    <x v="85"/>
    <x v="0"/>
    <x v="0"/>
    <x v="0"/>
    <x v="0"/>
    <x v="3364"/>
    <x v="3369"/>
    <x v="3350"/>
    <x v="3336"/>
    <x v="3355"/>
    <x v="3381"/>
    <n v="28882.6"/>
    <s v="Cabello"/>
    <s v="Cuerpo"/>
    <x v="0"/>
  </r>
  <r>
    <x v="3415"/>
    <x v="10"/>
    <n v="7"/>
    <x v="55"/>
    <x v="2"/>
    <x v="1"/>
    <x v="1"/>
    <x v="1"/>
    <x v="3365"/>
    <x v="3370"/>
    <x v="3351"/>
    <x v="3337"/>
    <x v="3356"/>
    <x v="3382"/>
    <n v="35719"/>
    <s v="Maquillaje"/>
    <s v="Cabello"/>
    <x v="0"/>
  </r>
  <r>
    <x v="3416"/>
    <x v="46"/>
    <n v="7"/>
    <x v="70"/>
    <x v="1"/>
    <x v="1"/>
    <x v="1"/>
    <x v="0"/>
    <x v="3366"/>
    <x v="3371"/>
    <x v="3352"/>
    <x v="3338"/>
    <x v="3357"/>
    <x v="3383"/>
    <n v="41276.400000000001"/>
    <s v="Skincare"/>
    <s v="Cabello"/>
    <x v="0"/>
  </r>
  <r>
    <x v="3417"/>
    <x v="24"/>
    <n v="7"/>
    <x v="42"/>
    <x v="0"/>
    <x v="1"/>
    <x v="1"/>
    <x v="1"/>
    <x v="3367"/>
    <x v="3372"/>
    <x v="3353"/>
    <x v="3339"/>
    <x v="3358"/>
    <x v="3384"/>
    <n v="41354"/>
    <s v="Cabello"/>
    <s v="Cuerpo"/>
    <x v="0"/>
  </r>
  <r>
    <x v="3418"/>
    <x v="4"/>
    <n v="7"/>
    <x v="93"/>
    <x v="0"/>
    <x v="0"/>
    <x v="0"/>
    <x v="0"/>
    <x v="3368"/>
    <x v="3373"/>
    <x v="3354"/>
    <x v="3340"/>
    <x v="3359"/>
    <x v="3385"/>
    <n v="56701.4"/>
    <s v="Maquillaje"/>
    <s v="Perfumería"/>
    <x v="1"/>
  </r>
  <r>
    <x v="3419"/>
    <x v="9"/>
    <n v="7"/>
    <x v="93"/>
    <x v="1"/>
    <x v="1"/>
    <x v="1"/>
    <x v="0"/>
    <x v="3369"/>
    <x v="3374"/>
    <x v="3355"/>
    <x v="3341"/>
    <x v="3360"/>
    <x v="3386"/>
    <n v="40202.199999999997"/>
    <s v="Maquillaje"/>
    <s v="Cabello"/>
    <x v="0"/>
  </r>
  <r>
    <x v="3420"/>
    <x v="18"/>
    <n v="7"/>
    <x v="84"/>
    <x v="0"/>
    <x v="1"/>
    <x v="1"/>
    <x v="0"/>
    <x v="3370"/>
    <x v="3375"/>
    <x v="3356"/>
    <x v="3342"/>
    <x v="3361"/>
    <x v="3387"/>
    <n v="69962.8"/>
    <s v="Cuerpo"/>
    <s v="Perfumería"/>
    <x v="1"/>
  </r>
  <r>
    <x v="3421"/>
    <x v="1"/>
    <n v="7"/>
    <x v="90"/>
    <x v="1"/>
    <x v="1"/>
    <x v="1"/>
    <x v="1"/>
    <x v="3371"/>
    <x v="3376"/>
    <x v="2617"/>
    <x v="3011"/>
    <x v="387"/>
    <x v="3388"/>
    <n v="64423.6"/>
    <s v="Maquillaje"/>
    <s v="Perfumería"/>
    <x v="1"/>
  </r>
  <r>
    <x v="3422"/>
    <x v="12"/>
    <n v="7"/>
    <x v="8"/>
    <x v="1"/>
    <x v="0"/>
    <x v="0"/>
    <x v="1"/>
    <x v="3372"/>
    <x v="3377"/>
    <x v="3357"/>
    <x v="3343"/>
    <x v="3362"/>
    <x v="3389"/>
    <n v="44061.599999999999"/>
    <s v="Cabello"/>
    <s v="Skincare"/>
    <x v="0"/>
  </r>
  <r>
    <x v="3423"/>
    <x v="13"/>
    <n v="7"/>
    <x v="85"/>
    <x v="0"/>
    <x v="0"/>
    <x v="0"/>
    <x v="1"/>
    <x v="3373"/>
    <x v="853"/>
    <x v="3358"/>
    <x v="3344"/>
    <x v="3363"/>
    <x v="3390"/>
    <n v="55826.6"/>
    <s v="Perfumería"/>
    <s v="Maquillaje"/>
    <x v="1"/>
  </r>
  <r>
    <x v="3424"/>
    <x v="18"/>
    <n v="7"/>
    <x v="35"/>
    <x v="1"/>
    <x v="1"/>
    <x v="1"/>
    <x v="0"/>
    <x v="3374"/>
    <x v="3378"/>
    <x v="3359"/>
    <x v="3345"/>
    <x v="3364"/>
    <x v="3391"/>
    <n v="55936"/>
    <s v="Maquillaje"/>
    <s v="Cabello"/>
    <x v="1"/>
  </r>
  <r>
    <x v="3425"/>
    <x v="27"/>
    <n v="7"/>
    <x v="64"/>
    <x v="1"/>
    <x v="1"/>
    <x v="1"/>
    <x v="1"/>
    <x v="3375"/>
    <x v="3379"/>
    <x v="3360"/>
    <x v="3346"/>
    <x v="3365"/>
    <x v="3392"/>
    <n v="65861.399999999994"/>
    <s v="Perfumería"/>
    <s v="Cuerpo"/>
    <x v="1"/>
  </r>
  <r>
    <x v="3426"/>
    <x v="3"/>
    <n v="7"/>
    <x v="18"/>
    <x v="2"/>
    <x v="1"/>
    <x v="1"/>
    <x v="1"/>
    <x v="3376"/>
    <x v="3380"/>
    <x v="3361"/>
    <x v="3347"/>
    <x v="3366"/>
    <x v="3393"/>
    <n v="51972.6"/>
    <s v="Perfumería"/>
    <s v="Cuerpo"/>
    <x v="1"/>
  </r>
  <r>
    <x v="3427"/>
    <x v="35"/>
    <n v="7"/>
    <x v="58"/>
    <x v="3"/>
    <x v="1"/>
    <x v="1"/>
    <x v="0"/>
    <x v="3377"/>
    <x v="3381"/>
    <x v="3362"/>
    <x v="3348"/>
    <x v="3367"/>
    <x v="3394"/>
    <n v="45174.8"/>
    <s v="Cabello"/>
    <s v="Maquillaje"/>
    <x v="0"/>
  </r>
  <r>
    <x v="3428"/>
    <x v="48"/>
    <n v="7"/>
    <x v="18"/>
    <x v="2"/>
    <x v="1"/>
    <x v="1"/>
    <x v="0"/>
    <x v="3378"/>
    <x v="3382"/>
    <x v="3363"/>
    <x v="3349"/>
    <x v="3368"/>
    <x v="3395"/>
    <n v="66153.399999999994"/>
    <s v="Maquillaje"/>
    <s v="Cuerpo"/>
    <x v="1"/>
  </r>
  <r>
    <x v="3429"/>
    <x v="26"/>
    <n v="7"/>
    <x v="85"/>
    <x v="0"/>
    <x v="0"/>
    <x v="0"/>
    <x v="0"/>
    <x v="3379"/>
    <x v="3383"/>
    <x v="3364"/>
    <x v="3350"/>
    <x v="3369"/>
    <x v="3396"/>
    <n v="39211"/>
    <s v="Maquillaje"/>
    <s v="Cabello"/>
    <x v="0"/>
  </r>
  <r>
    <x v="3430"/>
    <x v="5"/>
    <n v="7"/>
    <x v="60"/>
    <x v="2"/>
    <x v="1"/>
    <x v="1"/>
    <x v="1"/>
    <x v="3380"/>
    <x v="3384"/>
    <x v="3365"/>
    <x v="3351"/>
    <x v="3370"/>
    <x v="3397"/>
    <n v="41940.199999999997"/>
    <s v="Maquillaje"/>
    <s v="Skincare"/>
    <x v="0"/>
  </r>
  <r>
    <x v="3431"/>
    <x v="22"/>
    <n v="7"/>
    <x v="4"/>
    <x v="0"/>
    <x v="1"/>
    <x v="1"/>
    <x v="1"/>
    <x v="3381"/>
    <x v="3385"/>
    <x v="3366"/>
    <x v="3352"/>
    <x v="2450"/>
    <x v="3398"/>
    <n v="66356.2"/>
    <s v="Perfumería"/>
    <s v="Cuerpo"/>
    <x v="1"/>
  </r>
  <r>
    <x v="3432"/>
    <x v="36"/>
    <n v="7"/>
    <x v="75"/>
    <x v="2"/>
    <x v="1"/>
    <x v="1"/>
    <x v="0"/>
    <x v="3382"/>
    <x v="3386"/>
    <x v="3367"/>
    <x v="3353"/>
    <x v="3371"/>
    <x v="3399"/>
    <n v="21432.2"/>
    <s v="Maquillaje"/>
    <s v="Perfumería"/>
    <x v="0"/>
  </r>
  <r>
    <x v="3433"/>
    <x v="42"/>
    <n v="7"/>
    <x v="3"/>
    <x v="0"/>
    <x v="0"/>
    <x v="0"/>
    <x v="0"/>
    <x v="3383"/>
    <x v="3387"/>
    <x v="3368"/>
    <x v="3354"/>
    <x v="2739"/>
    <x v="3400"/>
    <n v="67366.600000000006"/>
    <s v="Perfumería"/>
    <s v="Maquillaje"/>
    <x v="1"/>
  </r>
  <r>
    <x v="3434"/>
    <x v="23"/>
    <n v="7"/>
    <x v="31"/>
    <x v="2"/>
    <x v="1"/>
    <x v="1"/>
    <x v="1"/>
    <x v="3384"/>
    <x v="3388"/>
    <x v="3369"/>
    <x v="3355"/>
    <x v="3372"/>
    <x v="3401"/>
    <n v="50835"/>
    <s v="Perfumería"/>
    <s v="Cuerpo"/>
    <x v="1"/>
  </r>
  <r>
    <x v="3435"/>
    <x v="40"/>
    <n v="7"/>
    <x v="16"/>
    <x v="1"/>
    <x v="1"/>
    <x v="1"/>
    <x v="1"/>
    <x v="3385"/>
    <x v="3389"/>
    <x v="3370"/>
    <x v="3356"/>
    <x v="3373"/>
    <x v="3402"/>
    <n v="40241"/>
    <s v="Maquillaje"/>
    <s v="Cuerpo"/>
    <x v="0"/>
  </r>
  <r>
    <x v="3436"/>
    <x v="19"/>
    <n v="7"/>
    <x v="11"/>
    <x v="2"/>
    <x v="1"/>
    <x v="1"/>
    <x v="1"/>
    <x v="3386"/>
    <x v="3390"/>
    <x v="3371"/>
    <x v="3357"/>
    <x v="3374"/>
    <x v="3403"/>
    <n v="51737.2"/>
    <s v="Skincare"/>
    <s v="Perfumería"/>
    <x v="1"/>
  </r>
  <r>
    <x v="3437"/>
    <x v="20"/>
    <n v="7"/>
    <x v="72"/>
    <x v="3"/>
    <x v="0"/>
    <x v="0"/>
    <x v="1"/>
    <x v="3387"/>
    <x v="3391"/>
    <x v="1905"/>
    <x v="3358"/>
    <x v="3375"/>
    <x v="3404"/>
    <n v="40118.400000000001"/>
    <s v="Cuerpo"/>
    <s v="Skincare"/>
    <x v="0"/>
  </r>
  <r>
    <x v="3438"/>
    <x v="20"/>
    <n v="7"/>
    <x v="21"/>
    <x v="1"/>
    <x v="1"/>
    <x v="1"/>
    <x v="0"/>
    <x v="3388"/>
    <x v="3392"/>
    <x v="3372"/>
    <x v="3359"/>
    <x v="3376"/>
    <x v="3405"/>
    <n v="70864.800000000003"/>
    <s v="Maquillaje"/>
    <s v="Cuerpo"/>
    <x v="1"/>
  </r>
  <r>
    <x v="3439"/>
    <x v="27"/>
    <n v="7"/>
    <x v="50"/>
    <x v="3"/>
    <x v="0"/>
    <x v="0"/>
    <x v="0"/>
    <x v="3389"/>
    <x v="3393"/>
    <x v="3373"/>
    <x v="3360"/>
    <x v="3377"/>
    <x v="3406"/>
    <n v="71881.399999999994"/>
    <s v="Maquillaje"/>
    <s v="Perfumería"/>
    <x v="1"/>
  </r>
  <r>
    <x v="3440"/>
    <x v="24"/>
    <n v="7"/>
    <x v="93"/>
    <x v="2"/>
    <x v="0"/>
    <x v="0"/>
    <x v="0"/>
    <x v="3390"/>
    <x v="3394"/>
    <x v="3374"/>
    <x v="3361"/>
    <x v="3378"/>
    <x v="3407"/>
    <n v="56436.6"/>
    <s v="Cuerpo"/>
    <s v="Skincare"/>
    <x v="1"/>
  </r>
  <r>
    <x v="3441"/>
    <x v="16"/>
    <n v="7"/>
    <x v="86"/>
    <x v="0"/>
    <x v="1"/>
    <x v="1"/>
    <x v="0"/>
    <x v="3391"/>
    <x v="3395"/>
    <x v="3375"/>
    <x v="3362"/>
    <x v="3379"/>
    <x v="3408"/>
    <n v="53725.4"/>
    <s v="Skincare"/>
    <s v="Perfumería"/>
    <x v="1"/>
  </r>
  <r>
    <x v="3442"/>
    <x v="36"/>
    <n v="7"/>
    <x v="80"/>
    <x v="2"/>
    <x v="0"/>
    <x v="0"/>
    <x v="1"/>
    <x v="3392"/>
    <x v="3396"/>
    <x v="3376"/>
    <x v="3363"/>
    <x v="3380"/>
    <x v="3409"/>
    <n v="43060.4"/>
    <s v="Cuerpo"/>
    <s v="Maquillaje"/>
    <x v="0"/>
  </r>
  <r>
    <x v="3443"/>
    <x v="35"/>
    <n v="7"/>
    <x v="89"/>
    <x v="1"/>
    <x v="1"/>
    <x v="1"/>
    <x v="1"/>
    <x v="3393"/>
    <x v="3397"/>
    <x v="3377"/>
    <x v="3364"/>
    <x v="3381"/>
    <x v="3410"/>
    <n v="74717.600000000006"/>
    <s v="Skincare"/>
    <s v="Cabello"/>
    <x v="1"/>
  </r>
  <r>
    <x v="3444"/>
    <x v="23"/>
    <n v="7"/>
    <x v="47"/>
    <x v="1"/>
    <x v="1"/>
    <x v="1"/>
    <x v="0"/>
    <x v="3394"/>
    <x v="3398"/>
    <x v="3378"/>
    <x v="3365"/>
    <x v="3382"/>
    <x v="3411"/>
    <n v="41955.8"/>
    <s v="Maquillaje"/>
    <s v="Skincare"/>
    <x v="0"/>
  </r>
  <r>
    <x v="3445"/>
    <x v="41"/>
    <n v="7"/>
    <x v="46"/>
    <x v="0"/>
    <x v="0"/>
    <x v="0"/>
    <x v="0"/>
    <x v="3395"/>
    <x v="3399"/>
    <x v="3379"/>
    <x v="3366"/>
    <x v="3383"/>
    <x v="3412"/>
    <n v="40099.4"/>
    <s v="Perfumería"/>
    <s v="Cabello"/>
    <x v="0"/>
  </r>
  <r>
    <x v="3446"/>
    <x v="31"/>
    <n v="7"/>
    <x v="11"/>
    <x v="1"/>
    <x v="0"/>
    <x v="0"/>
    <x v="0"/>
    <x v="3396"/>
    <x v="3400"/>
    <x v="3380"/>
    <x v="3367"/>
    <x v="3384"/>
    <x v="3413"/>
    <n v="58560.4"/>
    <s v="Cabello"/>
    <s v="Maquillaje"/>
    <x v="1"/>
  </r>
  <r>
    <x v="3447"/>
    <x v="4"/>
    <n v="7"/>
    <x v="76"/>
    <x v="3"/>
    <x v="1"/>
    <x v="1"/>
    <x v="1"/>
    <x v="3397"/>
    <x v="3401"/>
    <x v="3381"/>
    <x v="3368"/>
    <x v="3385"/>
    <x v="3414"/>
    <n v="54584.4"/>
    <s v="Maquillaje"/>
    <s v="Cuerpo"/>
    <x v="1"/>
  </r>
  <r>
    <x v="3448"/>
    <x v="9"/>
    <n v="7"/>
    <x v="93"/>
    <x v="1"/>
    <x v="1"/>
    <x v="1"/>
    <x v="0"/>
    <x v="3398"/>
    <x v="3402"/>
    <x v="3382"/>
    <x v="3369"/>
    <x v="3386"/>
    <x v="3415"/>
    <n v="37717.599999999999"/>
    <s v="Perfumería"/>
    <s v="Cabello"/>
    <x v="0"/>
  </r>
  <r>
    <x v="3449"/>
    <x v="26"/>
    <n v="7"/>
    <x v="28"/>
    <x v="3"/>
    <x v="0"/>
    <x v="0"/>
    <x v="0"/>
    <x v="3399"/>
    <x v="3403"/>
    <x v="3383"/>
    <x v="3370"/>
    <x v="3387"/>
    <x v="3416"/>
    <n v="85081.2"/>
    <s v="Skincare"/>
    <s v="Cabello"/>
    <x v="1"/>
  </r>
  <r>
    <x v="3450"/>
    <x v="22"/>
    <n v="7"/>
    <x v="5"/>
    <x v="0"/>
    <x v="1"/>
    <x v="1"/>
    <x v="0"/>
    <x v="3400"/>
    <x v="3404"/>
    <x v="3384"/>
    <x v="3371"/>
    <x v="3388"/>
    <x v="3417"/>
    <n v="33689.4"/>
    <s v="Cabello"/>
    <s v="Cuerpo"/>
    <x v="0"/>
  </r>
  <r>
    <x v="3451"/>
    <x v="8"/>
    <n v="7"/>
    <x v="55"/>
    <x v="0"/>
    <x v="0"/>
    <x v="0"/>
    <x v="1"/>
    <x v="3401"/>
    <x v="3405"/>
    <x v="3385"/>
    <x v="3372"/>
    <x v="3352"/>
    <x v="3418"/>
    <n v="32452.6"/>
    <s v="Perfumería"/>
    <s v="Cuerpo"/>
    <x v="0"/>
  </r>
  <r>
    <x v="3452"/>
    <x v="41"/>
    <n v="7"/>
    <x v="0"/>
    <x v="0"/>
    <x v="1"/>
    <x v="1"/>
    <x v="0"/>
    <x v="44"/>
    <x v="3406"/>
    <x v="3386"/>
    <x v="3373"/>
    <x v="3389"/>
    <x v="3419"/>
    <n v="54906.2"/>
    <s v="Perfumería"/>
    <s v="Cabello"/>
    <x v="1"/>
  </r>
  <r>
    <x v="3453"/>
    <x v="30"/>
    <n v="7"/>
    <x v="16"/>
    <x v="1"/>
    <x v="0"/>
    <x v="0"/>
    <x v="1"/>
    <x v="3402"/>
    <x v="3407"/>
    <x v="3387"/>
    <x v="2154"/>
    <x v="3390"/>
    <x v="3420"/>
    <n v="63522.2"/>
    <s v="Cabello"/>
    <s v="Perfumería"/>
    <x v="1"/>
  </r>
  <r>
    <x v="3454"/>
    <x v="31"/>
    <n v="7"/>
    <x v="39"/>
    <x v="3"/>
    <x v="1"/>
    <x v="1"/>
    <x v="0"/>
    <x v="3403"/>
    <x v="3408"/>
    <x v="3388"/>
    <x v="3374"/>
    <x v="3391"/>
    <x v="3421"/>
    <n v="35577"/>
    <s v="Cuerpo"/>
    <s v="Maquillaje"/>
    <x v="0"/>
  </r>
  <r>
    <x v="3455"/>
    <x v="34"/>
    <n v="7"/>
    <x v="35"/>
    <x v="0"/>
    <x v="1"/>
    <x v="1"/>
    <x v="0"/>
    <x v="3404"/>
    <x v="3409"/>
    <x v="3389"/>
    <x v="3375"/>
    <x v="3392"/>
    <x v="3422"/>
    <n v="40174.6"/>
    <s v="Perfumería"/>
    <s v="Cuerpo"/>
    <x v="0"/>
  </r>
  <r>
    <x v="3456"/>
    <x v="24"/>
    <n v="7"/>
    <x v="37"/>
    <x v="2"/>
    <x v="1"/>
    <x v="1"/>
    <x v="1"/>
    <x v="3405"/>
    <x v="3410"/>
    <x v="3390"/>
    <x v="3376"/>
    <x v="3393"/>
    <x v="3423"/>
    <n v="37829"/>
    <s v="Cuerpo"/>
    <s v="Perfumería"/>
    <x v="0"/>
  </r>
  <r>
    <x v="3457"/>
    <x v="15"/>
    <n v="7"/>
    <x v="2"/>
    <x v="3"/>
    <x v="0"/>
    <x v="0"/>
    <x v="1"/>
    <x v="3406"/>
    <x v="3411"/>
    <x v="3391"/>
    <x v="3377"/>
    <x v="3394"/>
    <x v="3424"/>
    <n v="49936"/>
    <s v="Skincare"/>
    <s v="Cuerpo"/>
    <x v="0"/>
  </r>
  <r>
    <x v="3458"/>
    <x v="49"/>
    <n v="7"/>
    <x v="0"/>
    <x v="2"/>
    <x v="1"/>
    <x v="1"/>
    <x v="1"/>
    <x v="3407"/>
    <x v="3412"/>
    <x v="3392"/>
    <x v="3378"/>
    <x v="3395"/>
    <x v="3425"/>
    <n v="46513"/>
    <s v="Cuerpo"/>
    <s v="Perfumería"/>
    <x v="0"/>
  </r>
  <r>
    <x v="3459"/>
    <x v="20"/>
    <n v="7"/>
    <x v="40"/>
    <x v="1"/>
    <x v="0"/>
    <x v="0"/>
    <x v="1"/>
    <x v="3408"/>
    <x v="3413"/>
    <x v="3393"/>
    <x v="3379"/>
    <x v="3396"/>
    <x v="3426"/>
    <n v="42223.6"/>
    <s v="Maquillaje"/>
    <s v="Perfumería"/>
    <x v="0"/>
  </r>
  <r>
    <x v="3460"/>
    <x v="0"/>
    <n v="7"/>
    <x v="26"/>
    <x v="1"/>
    <x v="1"/>
    <x v="1"/>
    <x v="1"/>
    <x v="3409"/>
    <x v="3414"/>
    <x v="3394"/>
    <x v="3380"/>
    <x v="3397"/>
    <x v="3427"/>
    <n v="78288.800000000003"/>
    <s v="Cabello"/>
    <s v="Skincare"/>
    <x v="1"/>
  </r>
  <r>
    <x v="3461"/>
    <x v="10"/>
    <n v="7"/>
    <x v="76"/>
    <x v="1"/>
    <x v="1"/>
    <x v="1"/>
    <x v="0"/>
    <x v="3410"/>
    <x v="3415"/>
    <x v="3395"/>
    <x v="3381"/>
    <x v="3398"/>
    <x v="3428"/>
    <n v="58674.2"/>
    <s v="Cabello"/>
    <s v="Maquillaje"/>
    <x v="1"/>
  </r>
  <r>
    <x v="3462"/>
    <x v="37"/>
    <n v="7"/>
    <x v="55"/>
    <x v="1"/>
    <x v="1"/>
    <x v="1"/>
    <x v="1"/>
    <x v="3411"/>
    <x v="3416"/>
    <x v="3396"/>
    <x v="3382"/>
    <x v="3399"/>
    <x v="3429"/>
    <n v="51721.599999999999"/>
    <s v="Skincare"/>
    <s v="Cabello"/>
    <x v="1"/>
  </r>
  <r>
    <x v="3463"/>
    <x v="2"/>
    <n v="7"/>
    <x v="12"/>
    <x v="3"/>
    <x v="1"/>
    <x v="1"/>
    <x v="0"/>
    <x v="3412"/>
    <x v="3417"/>
    <x v="3397"/>
    <x v="3383"/>
    <x v="3400"/>
    <x v="3430"/>
    <n v="80108.399999999994"/>
    <s v="Skincare"/>
    <s v="Cabello"/>
    <x v="1"/>
  </r>
  <r>
    <x v="3464"/>
    <x v="18"/>
    <n v="7"/>
    <x v="76"/>
    <x v="2"/>
    <x v="0"/>
    <x v="0"/>
    <x v="0"/>
    <x v="3413"/>
    <x v="3418"/>
    <x v="3398"/>
    <x v="3384"/>
    <x v="3401"/>
    <x v="3431"/>
    <n v="57543.199999999997"/>
    <s v="Cuerpo"/>
    <s v="Skincare"/>
    <x v="1"/>
  </r>
  <r>
    <x v="3465"/>
    <x v="22"/>
    <n v="7"/>
    <x v="14"/>
    <x v="2"/>
    <x v="0"/>
    <x v="0"/>
    <x v="1"/>
    <x v="3414"/>
    <x v="129"/>
    <x v="3399"/>
    <x v="3385"/>
    <x v="3402"/>
    <x v="3432"/>
    <n v="34586.199999999997"/>
    <s v="Skincare"/>
    <s v="Perfumería"/>
    <x v="0"/>
  </r>
  <r>
    <x v="3466"/>
    <x v="28"/>
    <n v="7"/>
    <x v="51"/>
    <x v="2"/>
    <x v="0"/>
    <x v="0"/>
    <x v="0"/>
    <x v="3415"/>
    <x v="3419"/>
    <x v="3400"/>
    <x v="3386"/>
    <x v="3403"/>
    <x v="3433"/>
    <n v="68332.600000000006"/>
    <s v="Cuerpo"/>
    <s v="Maquillaje"/>
    <x v="1"/>
  </r>
  <r>
    <x v="3467"/>
    <x v="35"/>
    <n v="7"/>
    <x v="43"/>
    <x v="0"/>
    <x v="0"/>
    <x v="0"/>
    <x v="0"/>
    <x v="3416"/>
    <x v="3420"/>
    <x v="3401"/>
    <x v="3387"/>
    <x v="3404"/>
    <x v="3434"/>
    <n v="23812.2"/>
    <s v="Perfumería"/>
    <s v="Cabello"/>
    <x v="0"/>
  </r>
  <r>
    <x v="3468"/>
    <x v="35"/>
    <n v="7"/>
    <x v="36"/>
    <x v="3"/>
    <x v="1"/>
    <x v="1"/>
    <x v="0"/>
    <x v="3417"/>
    <x v="3421"/>
    <x v="3402"/>
    <x v="3388"/>
    <x v="3405"/>
    <x v="3435"/>
    <n v="72450.8"/>
    <s v="Skincare"/>
    <s v="Maquillaje"/>
    <x v="1"/>
  </r>
  <r>
    <x v="3469"/>
    <x v="45"/>
    <n v="7"/>
    <x v="72"/>
    <x v="1"/>
    <x v="0"/>
    <x v="0"/>
    <x v="1"/>
    <x v="3418"/>
    <x v="3422"/>
    <x v="3403"/>
    <x v="3389"/>
    <x v="3406"/>
    <x v="3436"/>
    <n v="30543.599999999999"/>
    <s v="Maquillaje"/>
    <s v="Perfumería"/>
    <x v="0"/>
  </r>
  <r>
    <x v="3470"/>
    <x v="42"/>
    <n v="7"/>
    <x v="85"/>
    <x v="1"/>
    <x v="0"/>
    <x v="0"/>
    <x v="1"/>
    <x v="3419"/>
    <x v="3423"/>
    <x v="3404"/>
    <x v="3390"/>
    <x v="3407"/>
    <x v="3437"/>
    <n v="51838.8"/>
    <s v="Perfumería"/>
    <s v="Maquillaje"/>
    <x v="1"/>
  </r>
  <r>
    <x v="3471"/>
    <x v="2"/>
    <n v="7"/>
    <x v="61"/>
    <x v="3"/>
    <x v="1"/>
    <x v="1"/>
    <x v="1"/>
    <x v="3420"/>
    <x v="3424"/>
    <x v="3405"/>
    <x v="3391"/>
    <x v="3408"/>
    <x v="3438"/>
    <n v="76441.399999999994"/>
    <s v="Cuerpo"/>
    <s v="Skincare"/>
    <x v="1"/>
  </r>
  <r>
    <x v="3472"/>
    <x v="39"/>
    <n v="7"/>
    <x v="88"/>
    <x v="1"/>
    <x v="1"/>
    <x v="1"/>
    <x v="0"/>
    <x v="3421"/>
    <x v="3425"/>
    <x v="3406"/>
    <x v="3392"/>
    <x v="3409"/>
    <x v="3439"/>
    <n v="44962.8"/>
    <s v="Skincare"/>
    <s v="Perfumería"/>
    <x v="0"/>
  </r>
  <r>
    <x v="3473"/>
    <x v="1"/>
    <n v="7"/>
    <x v="61"/>
    <x v="1"/>
    <x v="0"/>
    <x v="0"/>
    <x v="0"/>
    <x v="3422"/>
    <x v="3426"/>
    <x v="3407"/>
    <x v="3393"/>
    <x v="3410"/>
    <x v="3440"/>
    <n v="36220.199999999997"/>
    <s v="Cabello"/>
    <s v="Maquillaje"/>
    <x v="0"/>
  </r>
  <r>
    <x v="3474"/>
    <x v="45"/>
    <n v="7"/>
    <x v="40"/>
    <x v="2"/>
    <x v="0"/>
    <x v="0"/>
    <x v="0"/>
    <x v="3423"/>
    <x v="3427"/>
    <x v="3408"/>
    <x v="3394"/>
    <x v="3411"/>
    <x v="3441"/>
    <n v="31754"/>
    <s v="Skincare"/>
    <s v="Cabello"/>
    <x v="0"/>
  </r>
  <r>
    <x v="3475"/>
    <x v="21"/>
    <n v="7"/>
    <x v="53"/>
    <x v="1"/>
    <x v="0"/>
    <x v="0"/>
    <x v="1"/>
    <x v="3424"/>
    <x v="3428"/>
    <x v="3409"/>
    <x v="3395"/>
    <x v="3412"/>
    <x v="3442"/>
    <n v="47091"/>
    <s v="Perfumería"/>
    <s v="Cuerpo"/>
    <x v="0"/>
  </r>
  <r>
    <x v="3476"/>
    <x v="39"/>
    <n v="7"/>
    <x v="10"/>
    <x v="1"/>
    <x v="1"/>
    <x v="1"/>
    <x v="1"/>
    <x v="3425"/>
    <x v="3429"/>
    <x v="3410"/>
    <x v="3396"/>
    <x v="3413"/>
    <x v="3443"/>
    <n v="58491.8"/>
    <s v="Maquillaje"/>
    <s v="Cabello"/>
    <x v="1"/>
  </r>
  <r>
    <x v="3477"/>
    <x v="49"/>
    <n v="7"/>
    <x v="66"/>
    <x v="2"/>
    <x v="1"/>
    <x v="1"/>
    <x v="1"/>
    <x v="3426"/>
    <x v="3430"/>
    <x v="3411"/>
    <x v="3397"/>
    <x v="3414"/>
    <x v="3444"/>
    <n v="57479.8"/>
    <s v="Skincare"/>
    <s v="Perfumería"/>
    <x v="1"/>
  </r>
  <r>
    <x v="3478"/>
    <x v="19"/>
    <n v="7"/>
    <x v="95"/>
    <x v="1"/>
    <x v="0"/>
    <x v="0"/>
    <x v="1"/>
    <x v="3427"/>
    <x v="3431"/>
    <x v="3412"/>
    <x v="3398"/>
    <x v="3415"/>
    <x v="3445"/>
    <n v="72066.399999999994"/>
    <s v="Maquillaje"/>
    <s v="Cuerpo"/>
    <x v="1"/>
  </r>
  <r>
    <x v="3479"/>
    <x v="1"/>
    <n v="8"/>
    <x v="74"/>
    <x v="1"/>
    <x v="0"/>
    <x v="0"/>
    <x v="0"/>
    <x v="3428"/>
    <x v="3432"/>
    <x v="3413"/>
    <x v="3399"/>
    <x v="3416"/>
    <x v="3446"/>
    <n v="52679.6"/>
    <s v="Cuerpo"/>
    <s v="Maquillaje"/>
    <x v="1"/>
  </r>
  <r>
    <x v="3480"/>
    <x v="27"/>
    <n v="8"/>
    <x v="79"/>
    <x v="3"/>
    <x v="1"/>
    <x v="1"/>
    <x v="1"/>
    <x v="3429"/>
    <x v="3433"/>
    <x v="3414"/>
    <x v="3400"/>
    <x v="3417"/>
    <x v="3447"/>
    <n v="54122.6"/>
    <s v="Skincare"/>
    <s v="Perfumería"/>
    <x v="1"/>
  </r>
  <r>
    <x v="3481"/>
    <x v="24"/>
    <n v="8"/>
    <x v="91"/>
    <x v="1"/>
    <x v="0"/>
    <x v="0"/>
    <x v="0"/>
    <x v="3430"/>
    <x v="3434"/>
    <x v="2800"/>
    <x v="3401"/>
    <x v="3418"/>
    <x v="3448"/>
    <n v="55177.2"/>
    <s v="Cuerpo"/>
    <s v="Perfumería"/>
    <x v="1"/>
  </r>
  <r>
    <x v="3482"/>
    <x v="20"/>
    <n v="8"/>
    <x v="34"/>
    <x v="1"/>
    <x v="0"/>
    <x v="0"/>
    <x v="0"/>
    <x v="3431"/>
    <x v="3435"/>
    <x v="3415"/>
    <x v="3402"/>
    <x v="3419"/>
    <x v="3449"/>
    <n v="43369.599999999999"/>
    <s v="Cuerpo"/>
    <s v="Perfumería"/>
    <x v="0"/>
  </r>
  <r>
    <x v="3483"/>
    <x v="27"/>
    <n v="8"/>
    <x v="24"/>
    <x v="1"/>
    <x v="1"/>
    <x v="1"/>
    <x v="0"/>
    <x v="3432"/>
    <x v="3436"/>
    <x v="3416"/>
    <x v="3403"/>
    <x v="3420"/>
    <x v="3450"/>
    <n v="58250.2"/>
    <s v="Skincare"/>
    <s v="Perfumería"/>
    <x v="1"/>
  </r>
  <r>
    <x v="3484"/>
    <x v="31"/>
    <n v="8"/>
    <x v="54"/>
    <x v="0"/>
    <x v="1"/>
    <x v="1"/>
    <x v="1"/>
    <x v="3433"/>
    <x v="3437"/>
    <x v="3417"/>
    <x v="3404"/>
    <x v="3421"/>
    <x v="3451"/>
    <n v="43501"/>
    <s v="Maquillaje"/>
    <s v="Cabello"/>
    <x v="0"/>
  </r>
  <r>
    <x v="3485"/>
    <x v="15"/>
    <n v="8"/>
    <x v="33"/>
    <x v="3"/>
    <x v="0"/>
    <x v="0"/>
    <x v="1"/>
    <x v="3434"/>
    <x v="3438"/>
    <x v="3418"/>
    <x v="3405"/>
    <x v="3422"/>
    <x v="3452"/>
    <n v="53942"/>
    <s v="Cabello"/>
    <s v="Skincare"/>
    <x v="1"/>
  </r>
  <r>
    <x v="3486"/>
    <x v="40"/>
    <n v="8"/>
    <x v="32"/>
    <x v="0"/>
    <x v="1"/>
    <x v="1"/>
    <x v="0"/>
    <x v="3435"/>
    <x v="3439"/>
    <x v="3419"/>
    <x v="3406"/>
    <x v="3423"/>
    <x v="1371"/>
    <n v="51865.4"/>
    <s v="Perfumería"/>
    <s v="Cuerpo"/>
    <x v="1"/>
  </r>
  <r>
    <x v="3487"/>
    <x v="46"/>
    <n v="8"/>
    <x v="16"/>
    <x v="1"/>
    <x v="0"/>
    <x v="0"/>
    <x v="1"/>
    <x v="3436"/>
    <x v="3440"/>
    <x v="3420"/>
    <x v="3407"/>
    <x v="3424"/>
    <x v="3453"/>
    <n v="72609.2"/>
    <s v="Maquillaje"/>
    <s v="Cuerpo"/>
    <x v="1"/>
  </r>
  <r>
    <x v="3488"/>
    <x v="24"/>
    <n v="8"/>
    <x v="60"/>
    <x v="3"/>
    <x v="0"/>
    <x v="0"/>
    <x v="0"/>
    <x v="3437"/>
    <x v="3441"/>
    <x v="3421"/>
    <x v="3408"/>
    <x v="3425"/>
    <x v="3454"/>
    <n v="50030"/>
    <s v="Maquillaje"/>
    <s v="Cuerpo"/>
    <x v="1"/>
  </r>
  <r>
    <x v="3489"/>
    <x v="19"/>
    <n v="8"/>
    <x v="68"/>
    <x v="2"/>
    <x v="1"/>
    <x v="1"/>
    <x v="0"/>
    <x v="3438"/>
    <x v="3442"/>
    <x v="3422"/>
    <x v="3409"/>
    <x v="3426"/>
    <x v="3455"/>
    <n v="54279.199999999997"/>
    <s v="Skincare"/>
    <s v="Cuerpo"/>
    <x v="1"/>
  </r>
  <r>
    <x v="3490"/>
    <x v="25"/>
    <n v="8"/>
    <x v="71"/>
    <x v="1"/>
    <x v="1"/>
    <x v="1"/>
    <x v="1"/>
    <x v="3439"/>
    <x v="3443"/>
    <x v="3423"/>
    <x v="3410"/>
    <x v="3427"/>
    <x v="3456"/>
    <n v="59478.8"/>
    <s v="Cabello"/>
    <s v="Maquillaje"/>
    <x v="1"/>
  </r>
  <r>
    <x v="3491"/>
    <x v="25"/>
    <n v="8"/>
    <x v="60"/>
    <x v="1"/>
    <x v="0"/>
    <x v="0"/>
    <x v="1"/>
    <x v="3440"/>
    <x v="3444"/>
    <x v="3424"/>
    <x v="3411"/>
    <x v="3428"/>
    <x v="3457"/>
    <n v="41631.199999999997"/>
    <s v="Cabello"/>
    <s v="Maquillaje"/>
    <x v="0"/>
  </r>
  <r>
    <x v="3492"/>
    <x v="0"/>
    <n v="8"/>
    <x v="59"/>
    <x v="2"/>
    <x v="1"/>
    <x v="1"/>
    <x v="0"/>
    <x v="3441"/>
    <x v="3445"/>
    <x v="3425"/>
    <x v="3412"/>
    <x v="3429"/>
    <x v="3458"/>
    <n v="62980.800000000003"/>
    <s v="Perfumería"/>
    <s v="Maquillaje"/>
    <x v="1"/>
  </r>
  <r>
    <x v="3493"/>
    <x v="39"/>
    <n v="8"/>
    <x v="73"/>
    <x v="1"/>
    <x v="1"/>
    <x v="1"/>
    <x v="0"/>
    <x v="3442"/>
    <x v="3446"/>
    <x v="3426"/>
    <x v="3413"/>
    <x v="3343"/>
    <x v="3459"/>
    <n v="24430.400000000001"/>
    <s v="Cuerpo"/>
    <s v="Skincare"/>
    <x v="0"/>
  </r>
  <r>
    <x v="3494"/>
    <x v="8"/>
    <n v="8"/>
    <x v="9"/>
    <x v="2"/>
    <x v="1"/>
    <x v="1"/>
    <x v="0"/>
    <x v="3443"/>
    <x v="3447"/>
    <x v="3427"/>
    <x v="3414"/>
    <x v="3430"/>
    <x v="3460"/>
    <n v="53759"/>
    <s v="Perfumería"/>
    <s v="Cabello"/>
    <x v="1"/>
  </r>
  <r>
    <x v="3495"/>
    <x v="47"/>
    <n v="8"/>
    <x v="87"/>
    <x v="1"/>
    <x v="0"/>
    <x v="0"/>
    <x v="1"/>
    <x v="3444"/>
    <x v="3448"/>
    <x v="3428"/>
    <x v="3415"/>
    <x v="3431"/>
    <x v="3461"/>
    <n v="43165.2"/>
    <s v="Cabello"/>
    <s v="Maquillaje"/>
    <x v="0"/>
  </r>
  <r>
    <x v="3496"/>
    <x v="37"/>
    <n v="8"/>
    <x v="83"/>
    <x v="1"/>
    <x v="1"/>
    <x v="1"/>
    <x v="0"/>
    <x v="3445"/>
    <x v="3449"/>
    <x v="3429"/>
    <x v="3416"/>
    <x v="3432"/>
    <x v="3462"/>
    <n v="40232.199999999997"/>
    <s v="Cabello"/>
    <s v="Maquillaje"/>
    <x v="0"/>
  </r>
  <r>
    <x v="3497"/>
    <x v="45"/>
    <n v="8"/>
    <x v="46"/>
    <x v="1"/>
    <x v="1"/>
    <x v="1"/>
    <x v="0"/>
    <x v="3446"/>
    <x v="3450"/>
    <x v="3430"/>
    <x v="3417"/>
    <x v="3433"/>
    <x v="3463"/>
    <n v="36723.199999999997"/>
    <s v="Perfumería"/>
    <s v="Skincare"/>
    <x v="0"/>
  </r>
  <r>
    <x v="3498"/>
    <x v="33"/>
    <n v="8"/>
    <x v="10"/>
    <x v="1"/>
    <x v="1"/>
    <x v="1"/>
    <x v="1"/>
    <x v="3447"/>
    <x v="3451"/>
    <x v="3431"/>
    <x v="3418"/>
    <x v="3434"/>
    <x v="3464"/>
    <n v="62267.4"/>
    <s v="Skincare"/>
    <s v="Cuerpo"/>
    <x v="1"/>
  </r>
  <r>
    <x v="3499"/>
    <x v="41"/>
    <n v="8"/>
    <x v="52"/>
    <x v="1"/>
    <x v="1"/>
    <x v="1"/>
    <x v="0"/>
    <x v="3448"/>
    <x v="3452"/>
    <x v="3432"/>
    <x v="3419"/>
    <x v="3435"/>
    <x v="3465"/>
    <n v="49450.400000000001"/>
    <s v="Cabello"/>
    <s v="Cuerpo"/>
    <x v="0"/>
  </r>
  <r>
    <x v="3500"/>
    <x v="50"/>
    <n v="8"/>
    <x v="51"/>
    <x v="2"/>
    <x v="0"/>
    <x v="0"/>
    <x v="1"/>
    <x v="3449"/>
    <x v="3453"/>
    <x v="3433"/>
    <x v="3420"/>
    <x v="3436"/>
    <x v="3466"/>
    <n v="36896.800000000003"/>
    <s v="Cabello"/>
    <s v="Skincare"/>
    <x v="0"/>
  </r>
  <r>
    <x v="3501"/>
    <x v="13"/>
    <n v="8"/>
    <x v="35"/>
    <x v="0"/>
    <x v="1"/>
    <x v="1"/>
    <x v="1"/>
    <x v="3450"/>
    <x v="3454"/>
    <x v="3434"/>
    <x v="3421"/>
    <x v="3437"/>
    <x v="3467"/>
    <n v="67503.199999999997"/>
    <s v="Maquillaje"/>
    <s v="Cabello"/>
    <x v="1"/>
  </r>
  <r>
    <x v="3502"/>
    <x v="19"/>
    <n v="8"/>
    <x v="20"/>
    <x v="1"/>
    <x v="0"/>
    <x v="0"/>
    <x v="0"/>
    <x v="3451"/>
    <x v="3455"/>
    <x v="3435"/>
    <x v="3422"/>
    <x v="3438"/>
    <x v="3468"/>
    <n v="60087.4"/>
    <s v="Cuerpo"/>
    <s v="Perfumería"/>
    <x v="1"/>
  </r>
  <r>
    <x v="3503"/>
    <x v="31"/>
    <n v="8"/>
    <x v="90"/>
    <x v="0"/>
    <x v="0"/>
    <x v="0"/>
    <x v="1"/>
    <x v="3452"/>
    <x v="3456"/>
    <x v="3436"/>
    <x v="3423"/>
    <x v="3439"/>
    <x v="3469"/>
    <n v="41658.800000000003"/>
    <s v="Perfumería"/>
    <s v="Maquillaje"/>
    <x v="0"/>
  </r>
  <r>
    <x v="3504"/>
    <x v="9"/>
    <n v="8"/>
    <x v="30"/>
    <x v="2"/>
    <x v="1"/>
    <x v="1"/>
    <x v="0"/>
    <x v="3453"/>
    <x v="3457"/>
    <x v="3437"/>
    <x v="3424"/>
    <x v="3440"/>
    <x v="3470"/>
    <n v="42188.6"/>
    <s v="Perfumería"/>
    <s v="Skincare"/>
    <x v="0"/>
  </r>
  <r>
    <x v="3505"/>
    <x v="2"/>
    <n v="8"/>
    <x v="7"/>
    <x v="1"/>
    <x v="0"/>
    <x v="0"/>
    <x v="0"/>
    <x v="3454"/>
    <x v="784"/>
    <x v="3438"/>
    <x v="3425"/>
    <x v="3441"/>
    <x v="3471"/>
    <n v="44667"/>
    <s v="Perfumería"/>
    <s v="Cabello"/>
    <x v="0"/>
  </r>
  <r>
    <x v="3506"/>
    <x v="39"/>
    <n v="8"/>
    <x v="50"/>
    <x v="1"/>
    <x v="0"/>
    <x v="0"/>
    <x v="0"/>
    <x v="3455"/>
    <x v="3458"/>
    <x v="3439"/>
    <x v="3426"/>
    <x v="3442"/>
    <x v="3472"/>
    <n v="40468.199999999997"/>
    <s v="Perfumería"/>
    <s v="Cabello"/>
    <x v="0"/>
  </r>
  <r>
    <x v="3507"/>
    <x v="34"/>
    <n v="8"/>
    <x v="13"/>
    <x v="2"/>
    <x v="0"/>
    <x v="0"/>
    <x v="1"/>
    <x v="3456"/>
    <x v="3459"/>
    <x v="3440"/>
    <x v="3427"/>
    <x v="3443"/>
    <x v="3473"/>
    <n v="29847.8"/>
    <s v="Skincare"/>
    <s v="Cuerpo"/>
    <x v="0"/>
  </r>
  <r>
    <x v="3508"/>
    <x v="37"/>
    <n v="8"/>
    <x v="70"/>
    <x v="1"/>
    <x v="1"/>
    <x v="1"/>
    <x v="1"/>
    <x v="3457"/>
    <x v="3460"/>
    <x v="3441"/>
    <x v="3428"/>
    <x v="3444"/>
    <x v="3474"/>
    <n v="53767.8"/>
    <s v="Cabello"/>
    <s v="Perfumería"/>
    <x v="1"/>
  </r>
  <r>
    <x v="3509"/>
    <x v="25"/>
    <n v="8"/>
    <x v="37"/>
    <x v="1"/>
    <x v="0"/>
    <x v="0"/>
    <x v="0"/>
    <x v="3458"/>
    <x v="3461"/>
    <x v="3442"/>
    <x v="3429"/>
    <x v="3445"/>
    <x v="3475"/>
    <n v="49824.4"/>
    <s v="Cuerpo"/>
    <s v="Maquillaje"/>
    <x v="0"/>
  </r>
  <r>
    <x v="3510"/>
    <x v="8"/>
    <n v="8"/>
    <x v="7"/>
    <x v="1"/>
    <x v="0"/>
    <x v="0"/>
    <x v="1"/>
    <x v="3459"/>
    <x v="3462"/>
    <x v="3443"/>
    <x v="3430"/>
    <x v="3446"/>
    <x v="3476"/>
    <n v="69791.399999999994"/>
    <s v="Maquillaje"/>
    <s v="Cuerpo"/>
    <x v="1"/>
  </r>
  <r>
    <x v="3511"/>
    <x v="11"/>
    <n v="8"/>
    <x v="71"/>
    <x v="0"/>
    <x v="1"/>
    <x v="1"/>
    <x v="1"/>
    <x v="3460"/>
    <x v="3463"/>
    <x v="3444"/>
    <x v="3431"/>
    <x v="3447"/>
    <x v="3477"/>
    <n v="50316.4"/>
    <s v="Skincare"/>
    <s v="Cuerpo"/>
    <x v="1"/>
  </r>
  <r>
    <x v="3512"/>
    <x v="3"/>
    <n v="8"/>
    <x v="62"/>
    <x v="1"/>
    <x v="1"/>
    <x v="1"/>
    <x v="1"/>
    <x v="3461"/>
    <x v="3464"/>
    <x v="3445"/>
    <x v="3432"/>
    <x v="3448"/>
    <x v="3478"/>
    <n v="41323.4"/>
    <s v="Cabello"/>
    <s v="Skincare"/>
    <x v="0"/>
  </r>
  <r>
    <x v="3513"/>
    <x v="41"/>
    <n v="8"/>
    <x v="54"/>
    <x v="1"/>
    <x v="0"/>
    <x v="0"/>
    <x v="1"/>
    <x v="3462"/>
    <x v="3465"/>
    <x v="3446"/>
    <x v="3433"/>
    <x v="3449"/>
    <x v="3479"/>
    <n v="57556"/>
    <s v="Cabello"/>
    <s v="Skincare"/>
    <x v="1"/>
  </r>
  <r>
    <x v="3514"/>
    <x v="33"/>
    <n v="8"/>
    <x v="15"/>
    <x v="0"/>
    <x v="0"/>
    <x v="0"/>
    <x v="1"/>
    <x v="3463"/>
    <x v="3466"/>
    <x v="1754"/>
    <x v="3434"/>
    <x v="3450"/>
    <x v="3480"/>
    <n v="34588.199999999997"/>
    <s v="Maquillaje"/>
    <s v="Perfumería"/>
    <x v="0"/>
  </r>
  <r>
    <x v="3515"/>
    <x v="11"/>
    <n v="8"/>
    <x v="51"/>
    <x v="3"/>
    <x v="0"/>
    <x v="0"/>
    <x v="0"/>
    <x v="3464"/>
    <x v="3467"/>
    <x v="3447"/>
    <x v="3435"/>
    <x v="3451"/>
    <x v="3481"/>
    <n v="58506.6"/>
    <s v="Cabello"/>
    <s v="Maquillaje"/>
    <x v="1"/>
  </r>
  <r>
    <x v="3516"/>
    <x v="4"/>
    <n v="8"/>
    <x v="3"/>
    <x v="1"/>
    <x v="0"/>
    <x v="0"/>
    <x v="1"/>
    <x v="3465"/>
    <x v="319"/>
    <x v="3448"/>
    <x v="3436"/>
    <x v="3452"/>
    <x v="3482"/>
    <n v="34952.6"/>
    <s v="Cabello"/>
    <s v="Perfumería"/>
    <x v="0"/>
  </r>
  <r>
    <x v="3517"/>
    <x v="11"/>
    <n v="8"/>
    <x v="7"/>
    <x v="1"/>
    <x v="1"/>
    <x v="1"/>
    <x v="1"/>
    <x v="3466"/>
    <x v="3468"/>
    <x v="3449"/>
    <x v="3437"/>
    <x v="3453"/>
    <x v="3483"/>
    <n v="75636.2"/>
    <s v="Cuerpo"/>
    <s v="Skincare"/>
    <x v="1"/>
  </r>
  <r>
    <x v="3518"/>
    <x v="49"/>
    <n v="8"/>
    <x v="40"/>
    <x v="1"/>
    <x v="0"/>
    <x v="0"/>
    <x v="1"/>
    <x v="3467"/>
    <x v="3469"/>
    <x v="3450"/>
    <x v="3438"/>
    <x v="3454"/>
    <x v="3484"/>
    <n v="69155.8"/>
    <s v="Cuerpo"/>
    <s v="Skincare"/>
    <x v="1"/>
  </r>
  <r>
    <x v="3519"/>
    <x v="3"/>
    <n v="8"/>
    <x v="86"/>
    <x v="2"/>
    <x v="1"/>
    <x v="1"/>
    <x v="0"/>
    <x v="3468"/>
    <x v="3470"/>
    <x v="3451"/>
    <x v="3439"/>
    <x v="3455"/>
    <x v="3485"/>
    <n v="60654"/>
    <s v="Skincare"/>
    <s v="Perfumería"/>
    <x v="1"/>
  </r>
  <r>
    <x v="3520"/>
    <x v="11"/>
    <n v="8"/>
    <x v="20"/>
    <x v="0"/>
    <x v="0"/>
    <x v="0"/>
    <x v="1"/>
    <x v="3469"/>
    <x v="3471"/>
    <x v="3452"/>
    <x v="3440"/>
    <x v="3456"/>
    <x v="3486"/>
    <n v="48170.2"/>
    <s v="Perfumería"/>
    <s v="Cabello"/>
    <x v="0"/>
  </r>
  <r>
    <x v="3521"/>
    <x v="29"/>
    <n v="8"/>
    <x v="95"/>
    <x v="2"/>
    <x v="0"/>
    <x v="0"/>
    <x v="1"/>
    <x v="3470"/>
    <x v="3472"/>
    <x v="3453"/>
    <x v="3441"/>
    <x v="3457"/>
    <x v="3487"/>
    <n v="73323.399999999994"/>
    <s v="Cabello"/>
    <s v="Perfumería"/>
    <x v="1"/>
  </r>
  <r>
    <x v="3522"/>
    <x v="28"/>
    <n v="8"/>
    <x v="1"/>
    <x v="0"/>
    <x v="1"/>
    <x v="1"/>
    <x v="0"/>
    <x v="3471"/>
    <x v="3473"/>
    <x v="3454"/>
    <x v="3442"/>
    <x v="3458"/>
    <x v="3488"/>
    <n v="34474.199999999997"/>
    <s v="Skincare"/>
    <s v="Maquillaje"/>
    <x v="0"/>
  </r>
  <r>
    <x v="3523"/>
    <x v="50"/>
    <n v="8"/>
    <x v="70"/>
    <x v="2"/>
    <x v="1"/>
    <x v="1"/>
    <x v="0"/>
    <x v="3472"/>
    <x v="3474"/>
    <x v="3455"/>
    <x v="3443"/>
    <x v="3459"/>
    <x v="3489"/>
    <n v="79516.2"/>
    <s v="Perfumería"/>
    <s v="Skincare"/>
    <x v="1"/>
  </r>
  <r>
    <x v="3524"/>
    <x v="41"/>
    <n v="8"/>
    <x v="34"/>
    <x v="0"/>
    <x v="1"/>
    <x v="1"/>
    <x v="1"/>
    <x v="3473"/>
    <x v="3475"/>
    <x v="3456"/>
    <x v="3444"/>
    <x v="3460"/>
    <x v="3490"/>
    <n v="59254.400000000001"/>
    <s v="Skincare"/>
    <s v="Cuerpo"/>
    <x v="1"/>
  </r>
  <r>
    <x v="3525"/>
    <x v="2"/>
    <n v="8"/>
    <x v="78"/>
    <x v="3"/>
    <x v="0"/>
    <x v="0"/>
    <x v="1"/>
    <x v="3474"/>
    <x v="3476"/>
    <x v="2646"/>
    <x v="3445"/>
    <x v="3461"/>
    <x v="3491"/>
    <n v="46213.2"/>
    <s v="Cuerpo"/>
    <s v="Skincare"/>
    <x v="0"/>
  </r>
  <r>
    <x v="3526"/>
    <x v="26"/>
    <n v="8"/>
    <x v="51"/>
    <x v="1"/>
    <x v="0"/>
    <x v="0"/>
    <x v="0"/>
    <x v="3475"/>
    <x v="3477"/>
    <x v="1264"/>
    <x v="3446"/>
    <x v="3462"/>
    <x v="3492"/>
    <n v="51609.2"/>
    <s v="Cuerpo"/>
    <s v="Perfumería"/>
    <x v="1"/>
  </r>
  <r>
    <x v="3527"/>
    <x v="27"/>
    <n v="8"/>
    <x v="1"/>
    <x v="2"/>
    <x v="1"/>
    <x v="1"/>
    <x v="0"/>
    <x v="3476"/>
    <x v="3478"/>
    <x v="3457"/>
    <x v="3447"/>
    <x v="3463"/>
    <x v="3493"/>
    <n v="68605"/>
    <s v="Cabello"/>
    <s v="Perfumería"/>
    <x v="1"/>
  </r>
  <r>
    <x v="3528"/>
    <x v="18"/>
    <n v="8"/>
    <x v="34"/>
    <x v="1"/>
    <x v="0"/>
    <x v="0"/>
    <x v="1"/>
    <x v="3477"/>
    <x v="3479"/>
    <x v="3458"/>
    <x v="3448"/>
    <x v="3464"/>
    <x v="3494"/>
    <n v="45341.8"/>
    <s v="Cabello"/>
    <s v="Perfumería"/>
    <x v="0"/>
  </r>
  <r>
    <x v="3529"/>
    <x v="45"/>
    <n v="8"/>
    <x v="72"/>
    <x v="1"/>
    <x v="0"/>
    <x v="0"/>
    <x v="1"/>
    <x v="3478"/>
    <x v="3480"/>
    <x v="3459"/>
    <x v="3449"/>
    <x v="3465"/>
    <x v="3495"/>
    <n v="39471.599999999999"/>
    <s v="Perfumería"/>
    <s v="Skincare"/>
    <x v="0"/>
  </r>
  <r>
    <x v="3530"/>
    <x v="1"/>
    <n v="8"/>
    <x v="24"/>
    <x v="0"/>
    <x v="1"/>
    <x v="1"/>
    <x v="1"/>
    <x v="3479"/>
    <x v="3481"/>
    <x v="3460"/>
    <x v="3450"/>
    <x v="3466"/>
    <x v="3496"/>
    <n v="41567.4"/>
    <s v="Cuerpo"/>
    <s v="Skincare"/>
    <x v="0"/>
  </r>
  <r>
    <x v="3531"/>
    <x v="37"/>
    <n v="8"/>
    <x v="37"/>
    <x v="1"/>
    <x v="1"/>
    <x v="1"/>
    <x v="1"/>
    <x v="3480"/>
    <x v="3482"/>
    <x v="3461"/>
    <x v="3451"/>
    <x v="3467"/>
    <x v="3497"/>
    <n v="33548.400000000001"/>
    <s v="Maquillaje"/>
    <s v="Skincare"/>
    <x v="0"/>
  </r>
  <r>
    <x v="3532"/>
    <x v="50"/>
    <n v="8"/>
    <x v="15"/>
    <x v="3"/>
    <x v="0"/>
    <x v="0"/>
    <x v="0"/>
    <x v="3481"/>
    <x v="3483"/>
    <x v="3462"/>
    <x v="3452"/>
    <x v="3468"/>
    <x v="3498"/>
    <n v="49757.4"/>
    <s v="Cuerpo"/>
    <s v="Maquillaje"/>
    <x v="0"/>
  </r>
  <r>
    <x v="3533"/>
    <x v="41"/>
    <n v="8"/>
    <x v="8"/>
    <x v="1"/>
    <x v="0"/>
    <x v="0"/>
    <x v="0"/>
    <x v="3482"/>
    <x v="3484"/>
    <x v="3463"/>
    <x v="3453"/>
    <x v="3469"/>
    <x v="3499"/>
    <n v="47799.199999999997"/>
    <s v="Perfumería"/>
    <s v="Maquillaje"/>
    <x v="0"/>
  </r>
  <r>
    <x v="3534"/>
    <x v="26"/>
    <n v="8"/>
    <x v="54"/>
    <x v="0"/>
    <x v="0"/>
    <x v="0"/>
    <x v="0"/>
    <x v="3483"/>
    <x v="3485"/>
    <x v="3464"/>
    <x v="3454"/>
    <x v="3470"/>
    <x v="3500"/>
    <n v="44893.2"/>
    <s v="Cuerpo"/>
    <s v="Perfumería"/>
    <x v="0"/>
  </r>
  <r>
    <x v="3535"/>
    <x v="26"/>
    <n v="8"/>
    <x v="22"/>
    <x v="2"/>
    <x v="1"/>
    <x v="1"/>
    <x v="0"/>
    <x v="3484"/>
    <x v="3486"/>
    <x v="3465"/>
    <x v="3455"/>
    <x v="3471"/>
    <x v="3501"/>
    <n v="52688.800000000003"/>
    <s v="Skincare"/>
    <s v="Cabello"/>
    <x v="1"/>
  </r>
  <r>
    <x v="3536"/>
    <x v="19"/>
    <n v="8"/>
    <x v="72"/>
    <x v="0"/>
    <x v="1"/>
    <x v="1"/>
    <x v="1"/>
    <x v="3485"/>
    <x v="3487"/>
    <x v="3466"/>
    <x v="3456"/>
    <x v="3472"/>
    <x v="3502"/>
    <n v="37464"/>
    <s v="Cabello"/>
    <s v="Skincare"/>
    <x v="0"/>
  </r>
  <r>
    <x v="3537"/>
    <x v="17"/>
    <n v="8"/>
    <x v="93"/>
    <x v="1"/>
    <x v="0"/>
    <x v="0"/>
    <x v="1"/>
    <x v="3486"/>
    <x v="3488"/>
    <x v="3467"/>
    <x v="3457"/>
    <x v="3473"/>
    <x v="3503"/>
    <n v="33035.4"/>
    <s v="Perfumería"/>
    <s v="Skincare"/>
    <x v="0"/>
  </r>
  <r>
    <x v="3538"/>
    <x v="6"/>
    <n v="8"/>
    <x v="46"/>
    <x v="1"/>
    <x v="1"/>
    <x v="1"/>
    <x v="1"/>
    <x v="3487"/>
    <x v="3489"/>
    <x v="3468"/>
    <x v="3458"/>
    <x v="3474"/>
    <x v="3504"/>
    <n v="39942.800000000003"/>
    <s v="Cuerpo"/>
    <s v="Skincare"/>
    <x v="0"/>
  </r>
  <r>
    <x v="3539"/>
    <x v="20"/>
    <n v="8"/>
    <x v="61"/>
    <x v="1"/>
    <x v="0"/>
    <x v="0"/>
    <x v="0"/>
    <x v="3488"/>
    <x v="3490"/>
    <x v="3469"/>
    <x v="3459"/>
    <x v="3475"/>
    <x v="3505"/>
    <n v="50903.8"/>
    <s v="Maquillaje"/>
    <s v="Perfumería"/>
    <x v="1"/>
  </r>
  <r>
    <x v="3540"/>
    <x v="28"/>
    <n v="8"/>
    <x v="91"/>
    <x v="2"/>
    <x v="0"/>
    <x v="0"/>
    <x v="0"/>
    <x v="3489"/>
    <x v="3491"/>
    <x v="3470"/>
    <x v="3460"/>
    <x v="3476"/>
    <x v="3506"/>
    <n v="45923.8"/>
    <s v="Skincare"/>
    <s v="Perfumería"/>
    <x v="0"/>
  </r>
  <r>
    <x v="3541"/>
    <x v="35"/>
    <n v="8"/>
    <x v="76"/>
    <x v="2"/>
    <x v="0"/>
    <x v="0"/>
    <x v="1"/>
    <x v="3490"/>
    <x v="3492"/>
    <x v="3471"/>
    <x v="3461"/>
    <x v="3477"/>
    <x v="3507"/>
    <n v="35306.800000000003"/>
    <s v="Skincare"/>
    <s v="Cabello"/>
    <x v="0"/>
  </r>
  <r>
    <x v="3542"/>
    <x v="21"/>
    <n v="8"/>
    <x v="5"/>
    <x v="3"/>
    <x v="1"/>
    <x v="1"/>
    <x v="0"/>
    <x v="3491"/>
    <x v="3493"/>
    <x v="3472"/>
    <x v="3462"/>
    <x v="3478"/>
    <x v="3508"/>
    <n v="31283.8"/>
    <s v="Cuerpo"/>
    <s v="Perfumería"/>
    <x v="0"/>
  </r>
  <r>
    <x v="3543"/>
    <x v="26"/>
    <n v="8"/>
    <x v="92"/>
    <x v="1"/>
    <x v="0"/>
    <x v="0"/>
    <x v="1"/>
    <x v="3492"/>
    <x v="3494"/>
    <x v="3473"/>
    <x v="3463"/>
    <x v="3479"/>
    <x v="3509"/>
    <n v="49560.800000000003"/>
    <s v="Skincare"/>
    <s v="Cabello"/>
    <x v="0"/>
  </r>
  <r>
    <x v="3544"/>
    <x v="34"/>
    <n v="8"/>
    <x v="19"/>
    <x v="0"/>
    <x v="1"/>
    <x v="1"/>
    <x v="0"/>
    <x v="3493"/>
    <x v="3495"/>
    <x v="3474"/>
    <x v="3464"/>
    <x v="3480"/>
    <x v="3510"/>
    <n v="59272.800000000003"/>
    <s v="Cuerpo"/>
    <s v="Perfumería"/>
    <x v="1"/>
  </r>
  <r>
    <x v="3545"/>
    <x v="22"/>
    <n v="8"/>
    <x v="92"/>
    <x v="2"/>
    <x v="0"/>
    <x v="0"/>
    <x v="0"/>
    <x v="3494"/>
    <x v="3496"/>
    <x v="3475"/>
    <x v="3465"/>
    <x v="3481"/>
    <x v="3511"/>
    <n v="57899.199999999997"/>
    <s v="Skincare"/>
    <s v="Perfumería"/>
    <x v="1"/>
  </r>
  <r>
    <x v="3546"/>
    <x v="50"/>
    <n v="8"/>
    <x v="39"/>
    <x v="1"/>
    <x v="1"/>
    <x v="1"/>
    <x v="0"/>
    <x v="3495"/>
    <x v="3497"/>
    <x v="3476"/>
    <x v="3466"/>
    <x v="3482"/>
    <x v="3512"/>
    <n v="25495.8"/>
    <s v="Maquillaje"/>
    <s v="Skincare"/>
    <x v="0"/>
  </r>
  <r>
    <x v="3547"/>
    <x v="30"/>
    <n v="8"/>
    <x v="61"/>
    <x v="1"/>
    <x v="1"/>
    <x v="1"/>
    <x v="0"/>
    <x v="3496"/>
    <x v="3498"/>
    <x v="3477"/>
    <x v="3467"/>
    <x v="3483"/>
    <x v="3513"/>
    <n v="42693.2"/>
    <s v="Perfumería"/>
    <s v="Cabello"/>
    <x v="0"/>
  </r>
  <r>
    <x v="3548"/>
    <x v="18"/>
    <n v="8"/>
    <x v="84"/>
    <x v="2"/>
    <x v="1"/>
    <x v="1"/>
    <x v="1"/>
    <x v="3497"/>
    <x v="3499"/>
    <x v="3478"/>
    <x v="3468"/>
    <x v="3484"/>
    <x v="3514"/>
    <n v="40148"/>
    <s v="Skincare"/>
    <s v="Cabello"/>
    <x v="0"/>
  </r>
  <r>
    <x v="3549"/>
    <x v="24"/>
    <n v="8"/>
    <x v="88"/>
    <x v="2"/>
    <x v="1"/>
    <x v="1"/>
    <x v="1"/>
    <x v="3498"/>
    <x v="3500"/>
    <x v="3479"/>
    <x v="3469"/>
    <x v="3485"/>
    <x v="3515"/>
    <n v="29204"/>
    <s v="Perfumería"/>
    <s v="Cabello"/>
    <x v="0"/>
  </r>
  <r>
    <x v="3550"/>
    <x v="49"/>
    <n v="8"/>
    <x v="35"/>
    <x v="1"/>
    <x v="0"/>
    <x v="0"/>
    <x v="0"/>
    <x v="3499"/>
    <x v="3501"/>
    <x v="3480"/>
    <x v="3470"/>
    <x v="3486"/>
    <x v="3516"/>
    <n v="50412"/>
    <s v="Cabello"/>
    <s v="Perfumería"/>
    <x v="1"/>
  </r>
  <r>
    <x v="3551"/>
    <x v="22"/>
    <n v="8"/>
    <x v="8"/>
    <x v="2"/>
    <x v="0"/>
    <x v="0"/>
    <x v="1"/>
    <x v="3500"/>
    <x v="3502"/>
    <x v="3481"/>
    <x v="3471"/>
    <x v="3487"/>
    <x v="3517"/>
    <n v="55815.4"/>
    <s v="Maquillaje"/>
    <s v="Skincare"/>
    <x v="1"/>
  </r>
  <r>
    <x v="3552"/>
    <x v="10"/>
    <n v="8"/>
    <x v="50"/>
    <x v="1"/>
    <x v="1"/>
    <x v="1"/>
    <x v="1"/>
    <x v="3501"/>
    <x v="3503"/>
    <x v="3482"/>
    <x v="3472"/>
    <x v="3488"/>
    <x v="3518"/>
    <n v="63169"/>
    <s v="Perfumería"/>
    <s v="Cabello"/>
    <x v="1"/>
  </r>
  <r>
    <x v="3553"/>
    <x v="5"/>
    <n v="8"/>
    <x v="55"/>
    <x v="1"/>
    <x v="1"/>
    <x v="1"/>
    <x v="0"/>
    <x v="3502"/>
    <x v="3504"/>
    <x v="3483"/>
    <x v="3473"/>
    <x v="3489"/>
    <x v="3519"/>
    <n v="57877.2"/>
    <s v="Maquillaje"/>
    <s v="Cuerpo"/>
    <x v="1"/>
  </r>
  <r>
    <x v="3554"/>
    <x v="21"/>
    <n v="8"/>
    <x v="66"/>
    <x v="1"/>
    <x v="0"/>
    <x v="0"/>
    <x v="1"/>
    <x v="3503"/>
    <x v="3505"/>
    <x v="3484"/>
    <x v="3474"/>
    <x v="3490"/>
    <x v="3520"/>
    <n v="46242.400000000001"/>
    <s v="Cabello"/>
    <s v="Cuerpo"/>
    <x v="0"/>
  </r>
  <r>
    <x v="3555"/>
    <x v="29"/>
    <n v="8"/>
    <x v="57"/>
    <x v="2"/>
    <x v="0"/>
    <x v="0"/>
    <x v="0"/>
    <x v="3504"/>
    <x v="3506"/>
    <x v="3485"/>
    <x v="3475"/>
    <x v="3491"/>
    <x v="3521"/>
    <n v="22847.200000000001"/>
    <s v="Cuerpo"/>
    <s v="Perfumería"/>
    <x v="0"/>
  </r>
  <r>
    <x v="3556"/>
    <x v="18"/>
    <n v="8"/>
    <x v="59"/>
    <x v="0"/>
    <x v="0"/>
    <x v="0"/>
    <x v="0"/>
    <x v="3505"/>
    <x v="3507"/>
    <x v="3486"/>
    <x v="3476"/>
    <x v="3492"/>
    <x v="3522"/>
    <n v="35774.800000000003"/>
    <s v="Perfumería"/>
    <s v="Cabello"/>
    <x v="0"/>
  </r>
  <r>
    <x v="3557"/>
    <x v="45"/>
    <n v="8"/>
    <x v="21"/>
    <x v="2"/>
    <x v="0"/>
    <x v="0"/>
    <x v="1"/>
    <x v="3506"/>
    <x v="3508"/>
    <x v="3487"/>
    <x v="3477"/>
    <x v="3493"/>
    <x v="3523"/>
    <n v="44506.6"/>
    <s v="Perfumería"/>
    <s v="Cuerpo"/>
    <x v="0"/>
  </r>
  <r>
    <x v="3558"/>
    <x v="18"/>
    <n v="8"/>
    <x v="77"/>
    <x v="2"/>
    <x v="1"/>
    <x v="1"/>
    <x v="1"/>
    <x v="3507"/>
    <x v="3509"/>
    <x v="3488"/>
    <x v="3478"/>
    <x v="3494"/>
    <x v="3524"/>
    <n v="51841.599999999999"/>
    <s v="Maquillaje"/>
    <s v="Skincare"/>
    <x v="1"/>
  </r>
  <r>
    <x v="3559"/>
    <x v="30"/>
    <n v="8"/>
    <x v="88"/>
    <x v="3"/>
    <x v="1"/>
    <x v="1"/>
    <x v="1"/>
    <x v="3508"/>
    <x v="2984"/>
    <x v="3489"/>
    <x v="3479"/>
    <x v="3495"/>
    <x v="3525"/>
    <n v="56375.199999999997"/>
    <s v="Skincare"/>
    <s v="Cuerpo"/>
    <x v="1"/>
  </r>
  <r>
    <x v="3560"/>
    <x v="5"/>
    <n v="8"/>
    <x v="52"/>
    <x v="2"/>
    <x v="1"/>
    <x v="1"/>
    <x v="0"/>
    <x v="3509"/>
    <x v="3510"/>
    <x v="3490"/>
    <x v="3480"/>
    <x v="3496"/>
    <x v="3526"/>
    <n v="21767.599999999999"/>
    <s v="Maquillaje"/>
    <s v="Cabello"/>
    <x v="0"/>
  </r>
  <r>
    <x v="3561"/>
    <x v="45"/>
    <n v="8"/>
    <x v="88"/>
    <x v="0"/>
    <x v="0"/>
    <x v="0"/>
    <x v="0"/>
    <x v="3510"/>
    <x v="3511"/>
    <x v="3491"/>
    <x v="3481"/>
    <x v="3497"/>
    <x v="3527"/>
    <n v="61988"/>
    <s v="Cuerpo"/>
    <s v="Skincare"/>
    <x v="1"/>
  </r>
  <r>
    <x v="3562"/>
    <x v="8"/>
    <n v="8"/>
    <x v="31"/>
    <x v="1"/>
    <x v="0"/>
    <x v="0"/>
    <x v="1"/>
    <x v="3511"/>
    <x v="3512"/>
    <x v="3492"/>
    <x v="3482"/>
    <x v="3498"/>
    <x v="3528"/>
    <n v="38730.400000000001"/>
    <s v="Perfumería"/>
    <s v="Cuerpo"/>
    <x v="0"/>
  </r>
  <r>
    <x v="3563"/>
    <x v="42"/>
    <n v="8"/>
    <x v="56"/>
    <x v="3"/>
    <x v="0"/>
    <x v="0"/>
    <x v="0"/>
    <x v="3512"/>
    <x v="3513"/>
    <x v="3493"/>
    <x v="3483"/>
    <x v="3499"/>
    <x v="3529"/>
    <n v="50215.6"/>
    <s v="Skincare"/>
    <s v="Cuerpo"/>
    <x v="1"/>
  </r>
  <r>
    <x v="3564"/>
    <x v="49"/>
    <n v="8"/>
    <x v="21"/>
    <x v="1"/>
    <x v="0"/>
    <x v="0"/>
    <x v="1"/>
    <x v="3513"/>
    <x v="3514"/>
    <x v="3494"/>
    <x v="3484"/>
    <x v="3500"/>
    <x v="3530"/>
    <n v="38189.199999999997"/>
    <s v="Maquillaje"/>
    <s v="Cuerpo"/>
    <x v="0"/>
  </r>
  <r>
    <x v="3565"/>
    <x v="23"/>
    <n v="8"/>
    <x v="77"/>
    <x v="1"/>
    <x v="0"/>
    <x v="0"/>
    <x v="1"/>
    <x v="3514"/>
    <x v="3515"/>
    <x v="3495"/>
    <x v="3485"/>
    <x v="3501"/>
    <x v="3531"/>
    <n v="49710.2"/>
    <s v="Maquillaje"/>
    <s v="Cabello"/>
    <x v="0"/>
  </r>
  <r>
    <x v="3566"/>
    <x v="5"/>
    <n v="8"/>
    <x v="69"/>
    <x v="0"/>
    <x v="0"/>
    <x v="0"/>
    <x v="1"/>
    <x v="3515"/>
    <x v="3516"/>
    <x v="3496"/>
    <x v="3486"/>
    <x v="3502"/>
    <x v="3532"/>
    <n v="41263"/>
    <s v="Cuerpo"/>
    <s v="Skincare"/>
    <x v="0"/>
  </r>
  <r>
    <x v="3567"/>
    <x v="47"/>
    <n v="8"/>
    <x v="71"/>
    <x v="0"/>
    <x v="0"/>
    <x v="0"/>
    <x v="0"/>
    <x v="3516"/>
    <x v="3517"/>
    <x v="3497"/>
    <x v="3487"/>
    <x v="3503"/>
    <x v="3533"/>
    <n v="68773.2"/>
    <s v="Perfumería"/>
    <s v="Cuerpo"/>
    <x v="1"/>
  </r>
  <r>
    <x v="3568"/>
    <x v="41"/>
    <n v="8"/>
    <x v="79"/>
    <x v="2"/>
    <x v="1"/>
    <x v="1"/>
    <x v="0"/>
    <x v="3517"/>
    <x v="3518"/>
    <x v="3498"/>
    <x v="3488"/>
    <x v="3504"/>
    <x v="3534"/>
    <n v="61908.6"/>
    <s v="Perfumería"/>
    <s v="Cabello"/>
    <x v="1"/>
  </r>
  <r>
    <x v="3569"/>
    <x v="48"/>
    <n v="8"/>
    <x v="69"/>
    <x v="2"/>
    <x v="1"/>
    <x v="1"/>
    <x v="1"/>
    <x v="3518"/>
    <x v="3519"/>
    <x v="3499"/>
    <x v="3489"/>
    <x v="3505"/>
    <x v="3535"/>
    <n v="76255.399999999994"/>
    <s v="Cabello"/>
    <s v="Maquillaje"/>
    <x v="1"/>
  </r>
  <r>
    <x v="3570"/>
    <x v="29"/>
    <n v="8"/>
    <x v="54"/>
    <x v="3"/>
    <x v="0"/>
    <x v="0"/>
    <x v="1"/>
    <x v="3519"/>
    <x v="3520"/>
    <x v="3500"/>
    <x v="3490"/>
    <x v="3506"/>
    <x v="3536"/>
    <n v="56130.400000000001"/>
    <s v="Skincare"/>
    <s v="Cabello"/>
    <x v="1"/>
  </r>
  <r>
    <x v="3571"/>
    <x v="11"/>
    <n v="8"/>
    <x v="6"/>
    <x v="1"/>
    <x v="1"/>
    <x v="1"/>
    <x v="1"/>
    <x v="3520"/>
    <x v="3521"/>
    <x v="3501"/>
    <x v="3491"/>
    <x v="3507"/>
    <x v="3537"/>
    <n v="70803.199999999997"/>
    <s v="Cuerpo"/>
    <s v="Cabello"/>
    <x v="1"/>
  </r>
  <r>
    <x v="3572"/>
    <x v="0"/>
    <n v="8"/>
    <x v="74"/>
    <x v="2"/>
    <x v="0"/>
    <x v="0"/>
    <x v="0"/>
    <x v="3521"/>
    <x v="3522"/>
    <x v="3502"/>
    <x v="3492"/>
    <x v="3508"/>
    <x v="3538"/>
    <n v="63319.199999999997"/>
    <s v="Skincare"/>
    <s v="Maquillaje"/>
    <x v="1"/>
  </r>
  <r>
    <x v="3573"/>
    <x v="24"/>
    <n v="8"/>
    <x v="95"/>
    <x v="1"/>
    <x v="0"/>
    <x v="0"/>
    <x v="0"/>
    <x v="3522"/>
    <x v="3523"/>
    <x v="3503"/>
    <x v="3493"/>
    <x v="3509"/>
    <x v="3539"/>
    <n v="73959.199999999997"/>
    <s v="Cabello"/>
    <s v="Perfumería"/>
    <x v="1"/>
  </r>
  <r>
    <x v="3574"/>
    <x v="42"/>
    <n v="8"/>
    <x v="75"/>
    <x v="1"/>
    <x v="0"/>
    <x v="0"/>
    <x v="0"/>
    <x v="3523"/>
    <x v="3524"/>
    <x v="3504"/>
    <x v="3494"/>
    <x v="3510"/>
    <x v="3540"/>
    <n v="53424"/>
    <s v="Cabello"/>
    <s v="Perfumería"/>
    <x v="1"/>
  </r>
  <r>
    <x v="3575"/>
    <x v="24"/>
    <n v="8"/>
    <x v="41"/>
    <x v="3"/>
    <x v="0"/>
    <x v="0"/>
    <x v="1"/>
    <x v="1456"/>
    <x v="3525"/>
    <x v="3505"/>
    <x v="3495"/>
    <x v="3511"/>
    <x v="3541"/>
    <n v="47489"/>
    <s v="Perfumería"/>
    <s v="Skincare"/>
    <x v="0"/>
  </r>
  <r>
    <x v="3576"/>
    <x v="18"/>
    <n v="8"/>
    <x v="17"/>
    <x v="0"/>
    <x v="0"/>
    <x v="0"/>
    <x v="0"/>
    <x v="3524"/>
    <x v="287"/>
    <x v="3506"/>
    <x v="3496"/>
    <x v="3512"/>
    <x v="570"/>
    <n v="50504.6"/>
    <s v="Skincare"/>
    <s v="Cuerpo"/>
    <x v="1"/>
  </r>
  <r>
    <x v="3577"/>
    <x v="0"/>
    <n v="8"/>
    <x v="85"/>
    <x v="1"/>
    <x v="0"/>
    <x v="0"/>
    <x v="0"/>
    <x v="3525"/>
    <x v="3526"/>
    <x v="3507"/>
    <x v="3497"/>
    <x v="3513"/>
    <x v="3542"/>
    <n v="32208"/>
    <s v="Perfumería"/>
    <s v="Maquillaje"/>
    <x v="0"/>
  </r>
  <r>
    <x v="3578"/>
    <x v="6"/>
    <n v="8"/>
    <x v="41"/>
    <x v="0"/>
    <x v="0"/>
    <x v="0"/>
    <x v="1"/>
    <x v="72"/>
    <x v="3527"/>
    <x v="3508"/>
    <x v="3498"/>
    <x v="3514"/>
    <x v="3543"/>
    <n v="54052.6"/>
    <s v="Cabello"/>
    <s v="Perfumería"/>
    <x v="1"/>
  </r>
  <r>
    <x v="3579"/>
    <x v="26"/>
    <n v="8"/>
    <x v="93"/>
    <x v="1"/>
    <x v="0"/>
    <x v="0"/>
    <x v="0"/>
    <x v="3526"/>
    <x v="3528"/>
    <x v="3509"/>
    <x v="3499"/>
    <x v="3515"/>
    <x v="3544"/>
    <n v="59181.2"/>
    <s v="Skincare"/>
    <s v="Perfumería"/>
    <x v="1"/>
  </r>
  <r>
    <x v="3580"/>
    <x v="2"/>
    <n v="8"/>
    <x v="87"/>
    <x v="2"/>
    <x v="0"/>
    <x v="0"/>
    <x v="0"/>
    <x v="3527"/>
    <x v="3529"/>
    <x v="3510"/>
    <x v="3500"/>
    <x v="3516"/>
    <x v="3545"/>
    <n v="50267.8"/>
    <s v="Perfumería"/>
    <s v="Skincare"/>
    <x v="1"/>
  </r>
  <r>
    <x v="3581"/>
    <x v="12"/>
    <n v="8"/>
    <x v="13"/>
    <x v="3"/>
    <x v="0"/>
    <x v="0"/>
    <x v="1"/>
    <x v="3528"/>
    <x v="3530"/>
    <x v="3511"/>
    <x v="3501"/>
    <x v="3517"/>
    <x v="3546"/>
    <n v="42794"/>
    <s v="Perfumería"/>
    <s v="Maquillaje"/>
    <x v="0"/>
  </r>
  <r>
    <x v="3582"/>
    <x v="16"/>
    <n v="8"/>
    <x v="50"/>
    <x v="0"/>
    <x v="1"/>
    <x v="1"/>
    <x v="0"/>
    <x v="3389"/>
    <x v="3531"/>
    <x v="3512"/>
    <x v="3502"/>
    <x v="3518"/>
    <x v="3547"/>
    <n v="63576.4"/>
    <s v="Skincare"/>
    <s v="Perfumería"/>
    <x v="1"/>
  </r>
  <r>
    <x v="3583"/>
    <x v="30"/>
    <n v="8"/>
    <x v="22"/>
    <x v="3"/>
    <x v="0"/>
    <x v="0"/>
    <x v="1"/>
    <x v="591"/>
    <x v="3532"/>
    <x v="3513"/>
    <x v="3503"/>
    <x v="3519"/>
    <x v="3548"/>
    <n v="47306.2"/>
    <s v="Maquillaje"/>
    <s v="Perfumería"/>
    <x v="0"/>
  </r>
  <r>
    <x v="3584"/>
    <x v="21"/>
    <n v="8"/>
    <x v="92"/>
    <x v="1"/>
    <x v="0"/>
    <x v="0"/>
    <x v="1"/>
    <x v="3529"/>
    <x v="3533"/>
    <x v="3514"/>
    <x v="3504"/>
    <x v="3445"/>
    <x v="3549"/>
    <n v="45347.6"/>
    <s v="Skincare"/>
    <s v="Cuerpo"/>
    <x v="0"/>
  </r>
  <r>
    <x v="3585"/>
    <x v="5"/>
    <n v="8"/>
    <x v="51"/>
    <x v="1"/>
    <x v="0"/>
    <x v="0"/>
    <x v="1"/>
    <x v="3530"/>
    <x v="3534"/>
    <x v="3515"/>
    <x v="3505"/>
    <x v="3520"/>
    <x v="3550"/>
    <n v="51646.6"/>
    <s v="Cuerpo"/>
    <s v="Skincare"/>
    <x v="1"/>
  </r>
  <r>
    <x v="3586"/>
    <x v="47"/>
    <n v="8"/>
    <x v="87"/>
    <x v="1"/>
    <x v="1"/>
    <x v="1"/>
    <x v="0"/>
    <x v="3531"/>
    <x v="3535"/>
    <x v="3516"/>
    <x v="3506"/>
    <x v="3521"/>
    <x v="3551"/>
    <n v="50813.8"/>
    <s v="Cuerpo"/>
    <s v="Perfumería"/>
    <x v="1"/>
  </r>
  <r>
    <x v="3587"/>
    <x v="21"/>
    <n v="8"/>
    <x v="76"/>
    <x v="0"/>
    <x v="0"/>
    <x v="0"/>
    <x v="0"/>
    <x v="3532"/>
    <x v="1193"/>
    <x v="3517"/>
    <x v="3507"/>
    <x v="3522"/>
    <x v="3552"/>
    <n v="68571.199999999997"/>
    <s v="Perfumería"/>
    <s v="Maquillaje"/>
    <x v="1"/>
  </r>
  <r>
    <x v="3588"/>
    <x v="18"/>
    <n v="8"/>
    <x v="68"/>
    <x v="1"/>
    <x v="1"/>
    <x v="1"/>
    <x v="0"/>
    <x v="3533"/>
    <x v="3536"/>
    <x v="3518"/>
    <x v="3508"/>
    <x v="3523"/>
    <x v="3553"/>
    <n v="53360.800000000003"/>
    <s v="Perfumería"/>
    <s v="Cabello"/>
    <x v="1"/>
  </r>
  <r>
    <x v="3589"/>
    <x v="33"/>
    <n v="8"/>
    <x v="77"/>
    <x v="1"/>
    <x v="0"/>
    <x v="0"/>
    <x v="1"/>
    <x v="3534"/>
    <x v="3537"/>
    <x v="3519"/>
    <x v="3509"/>
    <x v="3524"/>
    <x v="3554"/>
    <n v="51486.400000000001"/>
    <s v="Cabello"/>
    <s v="Perfumería"/>
    <x v="1"/>
  </r>
  <r>
    <x v="3590"/>
    <x v="24"/>
    <n v="8"/>
    <x v="33"/>
    <x v="1"/>
    <x v="1"/>
    <x v="1"/>
    <x v="0"/>
    <x v="3535"/>
    <x v="3538"/>
    <x v="3520"/>
    <x v="3510"/>
    <x v="3525"/>
    <x v="3555"/>
    <n v="32818.6"/>
    <s v="Cabello"/>
    <s v="Perfumería"/>
    <x v="0"/>
  </r>
  <r>
    <x v="3591"/>
    <x v="2"/>
    <n v="8"/>
    <x v="75"/>
    <x v="1"/>
    <x v="1"/>
    <x v="1"/>
    <x v="1"/>
    <x v="3536"/>
    <x v="3539"/>
    <x v="3521"/>
    <x v="3511"/>
    <x v="3526"/>
    <x v="529"/>
    <n v="65197.8"/>
    <s v="Maquillaje"/>
    <s v="Cuerpo"/>
    <x v="1"/>
  </r>
  <r>
    <x v="3592"/>
    <x v="21"/>
    <n v="8"/>
    <x v="11"/>
    <x v="2"/>
    <x v="1"/>
    <x v="1"/>
    <x v="0"/>
    <x v="3537"/>
    <x v="3540"/>
    <x v="3522"/>
    <x v="3512"/>
    <x v="3527"/>
    <x v="3556"/>
    <n v="45403.199999999997"/>
    <s v="Cabello"/>
    <s v="Perfumería"/>
    <x v="0"/>
  </r>
  <r>
    <x v="3593"/>
    <x v="8"/>
    <n v="8"/>
    <x v="73"/>
    <x v="1"/>
    <x v="0"/>
    <x v="0"/>
    <x v="1"/>
    <x v="3538"/>
    <x v="3541"/>
    <x v="3523"/>
    <x v="16"/>
    <x v="3528"/>
    <x v="3557"/>
    <n v="58864.2"/>
    <s v="Perfumería"/>
    <s v="Skincare"/>
    <x v="1"/>
  </r>
  <r>
    <x v="3594"/>
    <x v="18"/>
    <n v="8"/>
    <x v="80"/>
    <x v="2"/>
    <x v="1"/>
    <x v="1"/>
    <x v="0"/>
    <x v="3539"/>
    <x v="3542"/>
    <x v="3524"/>
    <x v="3513"/>
    <x v="3529"/>
    <x v="3558"/>
    <n v="56875.4"/>
    <s v="Skincare"/>
    <s v="Cabello"/>
    <x v="1"/>
  </r>
  <r>
    <x v="3595"/>
    <x v="32"/>
    <n v="8"/>
    <x v="63"/>
    <x v="1"/>
    <x v="0"/>
    <x v="0"/>
    <x v="1"/>
    <x v="3540"/>
    <x v="3543"/>
    <x v="3525"/>
    <x v="3514"/>
    <x v="3530"/>
    <x v="3559"/>
    <n v="52922.2"/>
    <s v="Cabello"/>
    <s v="Maquillaje"/>
    <x v="1"/>
  </r>
  <r>
    <x v="3596"/>
    <x v="34"/>
    <n v="8"/>
    <x v="62"/>
    <x v="3"/>
    <x v="1"/>
    <x v="1"/>
    <x v="1"/>
    <x v="3541"/>
    <x v="3544"/>
    <x v="3526"/>
    <x v="3515"/>
    <x v="3531"/>
    <x v="3560"/>
    <n v="45933.8"/>
    <s v="Skincare"/>
    <s v="Cuerpo"/>
    <x v="0"/>
  </r>
  <r>
    <x v="3597"/>
    <x v="34"/>
    <n v="8"/>
    <x v="48"/>
    <x v="3"/>
    <x v="1"/>
    <x v="1"/>
    <x v="0"/>
    <x v="3542"/>
    <x v="3545"/>
    <x v="3202"/>
    <x v="3516"/>
    <x v="76"/>
    <x v="3561"/>
    <n v="57375.6"/>
    <s v="Cabello"/>
    <s v="Perfumería"/>
    <x v="1"/>
  </r>
  <r>
    <x v="3598"/>
    <x v="8"/>
    <n v="8"/>
    <x v="22"/>
    <x v="2"/>
    <x v="0"/>
    <x v="0"/>
    <x v="0"/>
    <x v="3543"/>
    <x v="3546"/>
    <x v="3527"/>
    <x v="3517"/>
    <x v="3532"/>
    <x v="3562"/>
    <n v="44675.6"/>
    <s v="Skincare"/>
    <s v="Perfumería"/>
    <x v="0"/>
  </r>
  <r>
    <x v="3599"/>
    <x v="23"/>
    <n v="8"/>
    <x v="17"/>
    <x v="1"/>
    <x v="1"/>
    <x v="1"/>
    <x v="0"/>
    <x v="3544"/>
    <x v="3547"/>
    <x v="3528"/>
    <x v="3518"/>
    <x v="3533"/>
    <x v="3563"/>
    <n v="20269"/>
    <s v="Skincare"/>
    <s v="Cabello"/>
    <x v="0"/>
  </r>
  <r>
    <x v="3600"/>
    <x v="42"/>
    <n v="8"/>
    <x v="77"/>
    <x v="2"/>
    <x v="1"/>
    <x v="1"/>
    <x v="1"/>
    <x v="3545"/>
    <x v="3548"/>
    <x v="3436"/>
    <x v="3519"/>
    <x v="3534"/>
    <x v="3564"/>
    <n v="45349.8"/>
    <s v="Cuerpo"/>
    <s v="Perfumería"/>
    <x v="0"/>
  </r>
  <r>
    <x v="3601"/>
    <x v="34"/>
    <n v="8"/>
    <x v="3"/>
    <x v="2"/>
    <x v="1"/>
    <x v="1"/>
    <x v="1"/>
    <x v="3546"/>
    <x v="3549"/>
    <x v="3529"/>
    <x v="3520"/>
    <x v="3535"/>
    <x v="3565"/>
    <n v="58807.199999999997"/>
    <s v="Perfumería"/>
    <s v="Cuerpo"/>
    <x v="1"/>
  </r>
  <r>
    <x v="3602"/>
    <x v="18"/>
    <n v="8"/>
    <x v="0"/>
    <x v="0"/>
    <x v="0"/>
    <x v="0"/>
    <x v="1"/>
    <x v="3547"/>
    <x v="3550"/>
    <x v="3530"/>
    <x v="3521"/>
    <x v="3536"/>
    <x v="3566"/>
    <n v="39024.800000000003"/>
    <s v="Maquillaje"/>
    <s v="Skincare"/>
    <x v="0"/>
  </r>
  <r>
    <x v="3603"/>
    <x v="10"/>
    <n v="8"/>
    <x v="24"/>
    <x v="1"/>
    <x v="0"/>
    <x v="0"/>
    <x v="1"/>
    <x v="3548"/>
    <x v="3551"/>
    <x v="3531"/>
    <x v="3522"/>
    <x v="3537"/>
    <x v="3567"/>
    <n v="41864.400000000001"/>
    <s v="Maquillaje"/>
    <s v="Cabello"/>
    <x v="0"/>
  </r>
  <r>
    <x v="3604"/>
    <x v="24"/>
    <n v="8"/>
    <x v="36"/>
    <x v="0"/>
    <x v="1"/>
    <x v="1"/>
    <x v="0"/>
    <x v="3549"/>
    <x v="3552"/>
    <x v="3532"/>
    <x v="3523"/>
    <x v="3538"/>
    <x v="3568"/>
    <n v="50064"/>
    <s v="Skincare"/>
    <s v="Maquillaje"/>
    <x v="1"/>
  </r>
  <r>
    <x v="3605"/>
    <x v="16"/>
    <n v="8"/>
    <x v="16"/>
    <x v="2"/>
    <x v="0"/>
    <x v="0"/>
    <x v="1"/>
    <x v="3550"/>
    <x v="3553"/>
    <x v="3533"/>
    <x v="3524"/>
    <x v="3539"/>
    <x v="3569"/>
    <n v="70386.2"/>
    <s v="Maquillaje"/>
    <s v="Cabello"/>
    <x v="1"/>
  </r>
  <r>
    <x v="3606"/>
    <x v="16"/>
    <n v="8"/>
    <x v="79"/>
    <x v="2"/>
    <x v="1"/>
    <x v="1"/>
    <x v="1"/>
    <x v="3551"/>
    <x v="3554"/>
    <x v="3534"/>
    <x v="3525"/>
    <x v="3540"/>
    <x v="3570"/>
    <n v="65525.599999999999"/>
    <s v="Cabello"/>
    <s v="Maquillaje"/>
    <x v="1"/>
  </r>
  <r>
    <x v="3607"/>
    <x v="41"/>
    <n v="8"/>
    <x v="66"/>
    <x v="1"/>
    <x v="0"/>
    <x v="0"/>
    <x v="1"/>
    <x v="3552"/>
    <x v="3555"/>
    <x v="3535"/>
    <x v="3526"/>
    <x v="3541"/>
    <x v="3571"/>
    <n v="54097.8"/>
    <s v="Skincare"/>
    <s v="Cabello"/>
    <x v="1"/>
  </r>
  <r>
    <x v="3608"/>
    <x v="34"/>
    <n v="8"/>
    <x v="9"/>
    <x v="2"/>
    <x v="1"/>
    <x v="1"/>
    <x v="0"/>
    <x v="304"/>
    <x v="3556"/>
    <x v="3536"/>
    <x v="3527"/>
    <x v="3542"/>
    <x v="3572"/>
    <n v="54031.6"/>
    <s v="Cuerpo"/>
    <s v="Cabello"/>
    <x v="1"/>
  </r>
  <r>
    <x v="3609"/>
    <x v="38"/>
    <n v="8"/>
    <x v="70"/>
    <x v="2"/>
    <x v="0"/>
    <x v="0"/>
    <x v="0"/>
    <x v="3553"/>
    <x v="3557"/>
    <x v="3537"/>
    <x v="3528"/>
    <x v="3543"/>
    <x v="3573"/>
    <n v="63203.199999999997"/>
    <s v="Skincare"/>
    <s v="Cuerpo"/>
    <x v="1"/>
  </r>
  <r>
    <x v="3610"/>
    <x v="12"/>
    <n v="8"/>
    <x v="85"/>
    <x v="1"/>
    <x v="0"/>
    <x v="0"/>
    <x v="0"/>
    <x v="3554"/>
    <x v="3558"/>
    <x v="3538"/>
    <x v="3529"/>
    <x v="3544"/>
    <x v="3574"/>
    <n v="83492.600000000006"/>
    <s v="Cabello"/>
    <s v="Maquillaje"/>
    <x v="1"/>
  </r>
  <r>
    <x v="3611"/>
    <x v="5"/>
    <n v="8"/>
    <x v="46"/>
    <x v="3"/>
    <x v="1"/>
    <x v="1"/>
    <x v="1"/>
    <x v="3555"/>
    <x v="3559"/>
    <x v="3539"/>
    <x v="3530"/>
    <x v="3545"/>
    <x v="3575"/>
    <n v="56979.4"/>
    <s v="Cuerpo"/>
    <s v="Maquillaje"/>
    <x v="1"/>
  </r>
  <r>
    <x v="3612"/>
    <x v="18"/>
    <n v="8"/>
    <x v="46"/>
    <x v="1"/>
    <x v="0"/>
    <x v="0"/>
    <x v="1"/>
    <x v="3556"/>
    <x v="3560"/>
    <x v="3540"/>
    <x v="3531"/>
    <x v="3546"/>
    <x v="3576"/>
    <n v="51099"/>
    <s v="Maquillaje"/>
    <s v="Cabello"/>
    <x v="1"/>
  </r>
  <r>
    <x v="3613"/>
    <x v="5"/>
    <n v="8"/>
    <x v="13"/>
    <x v="2"/>
    <x v="0"/>
    <x v="0"/>
    <x v="0"/>
    <x v="3557"/>
    <x v="3561"/>
    <x v="3541"/>
    <x v="3532"/>
    <x v="3547"/>
    <x v="3577"/>
    <n v="65623.8"/>
    <s v="Skincare"/>
    <s v="Cabello"/>
    <x v="1"/>
  </r>
  <r>
    <x v="3614"/>
    <x v="45"/>
    <n v="8"/>
    <x v="45"/>
    <x v="3"/>
    <x v="1"/>
    <x v="1"/>
    <x v="0"/>
    <x v="3558"/>
    <x v="3562"/>
    <x v="3542"/>
    <x v="3533"/>
    <x v="3548"/>
    <x v="3578"/>
    <n v="43425.8"/>
    <s v="Perfumería"/>
    <s v="Maquillaje"/>
    <x v="0"/>
  </r>
  <r>
    <x v="3615"/>
    <x v="9"/>
    <n v="8"/>
    <x v="21"/>
    <x v="1"/>
    <x v="1"/>
    <x v="1"/>
    <x v="0"/>
    <x v="3559"/>
    <x v="3563"/>
    <x v="3543"/>
    <x v="2512"/>
    <x v="3549"/>
    <x v="3579"/>
    <n v="55464.4"/>
    <s v="Cuerpo"/>
    <s v="Skincare"/>
    <x v="1"/>
  </r>
  <r>
    <x v="3616"/>
    <x v="38"/>
    <n v="8"/>
    <x v="36"/>
    <x v="1"/>
    <x v="0"/>
    <x v="0"/>
    <x v="1"/>
    <x v="3560"/>
    <x v="3564"/>
    <x v="3544"/>
    <x v="3534"/>
    <x v="3550"/>
    <x v="3580"/>
    <n v="56782.400000000001"/>
    <s v="Perfumería"/>
    <s v="Maquillaje"/>
    <x v="1"/>
  </r>
  <r>
    <x v="3617"/>
    <x v="47"/>
    <n v="8"/>
    <x v="10"/>
    <x v="2"/>
    <x v="0"/>
    <x v="0"/>
    <x v="0"/>
    <x v="3561"/>
    <x v="3565"/>
    <x v="3545"/>
    <x v="3535"/>
    <x v="3551"/>
    <x v="3581"/>
    <n v="51960.4"/>
    <s v="Cuerpo"/>
    <s v="Maquillaje"/>
    <x v="1"/>
  </r>
  <r>
    <x v="3618"/>
    <x v="16"/>
    <n v="8"/>
    <x v="46"/>
    <x v="1"/>
    <x v="1"/>
    <x v="1"/>
    <x v="1"/>
    <x v="3562"/>
    <x v="3566"/>
    <x v="3546"/>
    <x v="3536"/>
    <x v="3552"/>
    <x v="3582"/>
    <n v="32344.799999999999"/>
    <s v="Maquillaje"/>
    <s v="Skincare"/>
    <x v="0"/>
  </r>
  <r>
    <x v="3619"/>
    <x v="20"/>
    <n v="8"/>
    <x v="6"/>
    <x v="0"/>
    <x v="0"/>
    <x v="0"/>
    <x v="0"/>
    <x v="3480"/>
    <x v="3567"/>
    <x v="3547"/>
    <x v="3537"/>
    <x v="3553"/>
    <x v="3583"/>
    <n v="59819"/>
    <s v="Cabello"/>
    <s v="Skincare"/>
    <x v="1"/>
  </r>
  <r>
    <x v="3620"/>
    <x v="46"/>
    <n v="8"/>
    <x v="59"/>
    <x v="1"/>
    <x v="0"/>
    <x v="0"/>
    <x v="1"/>
    <x v="3559"/>
    <x v="3568"/>
    <x v="3548"/>
    <x v="3538"/>
    <x v="3554"/>
    <x v="3584"/>
    <n v="54101"/>
    <s v="Skincare"/>
    <s v="Perfumería"/>
    <x v="1"/>
  </r>
  <r>
    <x v="3621"/>
    <x v="1"/>
    <n v="8"/>
    <x v="85"/>
    <x v="0"/>
    <x v="0"/>
    <x v="0"/>
    <x v="1"/>
    <x v="3563"/>
    <x v="3569"/>
    <x v="3549"/>
    <x v="3539"/>
    <x v="3555"/>
    <x v="3585"/>
    <n v="45449.2"/>
    <s v="Skincare"/>
    <s v="Perfumería"/>
    <x v="0"/>
  </r>
  <r>
    <x v="3622"/>
    <x v="32"/>
    <n v="8"/>
    <x v="15"/>
    <x v="1"/>
    <x v="0"/>
    <x v="0"/>
    <x v="1"/>
    <x v="3564"/>
    <x v="3570"/>
    <x v="3550"/>
    <x v="3540"/>
    <x v="3556"/>
    <x v="3586"/>
    <n v="34141.4"/>
    <s v="Maquillaje"/>
    <s v="Perfumería"/>
    <x v="0"/>
  </r>
  <r>
    <x v="3623"/>
    <x v="38"/>
    <n v="8"/>
    <x v="26"/>
    <x v="1"/>
    <x v="1"/>
    <x v="1"/>
    <x v="1"/>
    <x v="3565"/>
    <x v="3571"/>
    <x v="3551"/>
    <x v="3541"/>
    <x v="3557"/>
    <x v="3587"/>
    <n v="23818.400000000001"/>
    <s v="Skincare"/>
    <s v="Maquillaje"/>
    <x v="0"/>
  </r>
  <r>
    <x v="3624"/>
    <x v="43"/>
    <n v="8"/>
    <x v="90"/>
    <x v="0"/>
    <x v="1"/>
    <x v="1"/>
    <x v="0"/>
    <x v="3566"/>
    <x v="3572"/>
    <x v="3552"/>
    <x v="3542"/>
    <x v="3558"/>
    <x v="3588"/>
    <n v="42479.199999999997"/>
    <s v="Perfumería"/>
    <s v="Maquillaje"/>
    <x v="0"/>
  </r>
  <r>
    <x v="3625"/>
    <x v="49"/>
    <n v="8"/>
    <x v="52"/>
    <x v="0"/>
    <x v="0"/>
    <x v="0"/>
    <x v="1"/>
    <x v="3567"/>
    <x v="3573"/>
    <x v="3553"/>
    <x v="3543"/>
    <x v="3559"/>
    <x v="3589"/>
    <n v="47192.4"/>
    <s v="Maquillaje"/>
    <s v="Skincare"/>
    <x v="0"/>
  </r>
  <r>
    <x v="3626"/>
    <x v="38"/>
    <n v="8"/>
    <x v="16"/>
    <x v="1"/>
    <x v="1"/>
    <x v="1"/>
    <x v="1"/>
    <x v="3568"/>
    <x v="3574"/>
    <x v="3554"/>
    <x v="3544"/>
    <x v="3560"/>
    <x v="3590"/>
    <n v="59593"/>
    <s v="Maquillaje"/>
    <s v="Skincare"/>
    <x v="1"/>
  </r>
  <r>
    <x v="3627"/>
    <x v="18"/>
    <n v="8"/>
    <x v="52"/>
    <x v="0"/>
    <x v="0"/>
    <x v="0"/>
    <x v="1"/>
    <x v="3569"/>
    <x v="3575"/>
    <x v="3555"/>
    <x v="3545"/>
    <x v="3561"/>
    <x v="3591"/>
    <n v="27051.8"/>
    <s v="Cuerpo"/>
    <s v="Perfumería"/>
    <x v="0"/>
  </r>
  <r>
    <x v="3628"/>
    <x v="24"/>
    <n v="8"/>
    <x v="2"/>
    <x v="2"/>
    <x v="1"/>
    <x v="1"/>
    <x v="0"/>
    <x v="903"/>
    <x v="3576"/>
    <x v="3556"/>
    <x v="3546"/>
    <x v="3562"/>
    <x v="3592"/>
    <n v="49151.6"/>
    <s v="Perfumería"/>
    <s v="Cuerpo"/>
    <x v="0"/>
  </r>
  <r>
    <x v="3629"/>
    <x v="26"/>
    <n v="8"/>
    <x v="31"/>
    <x v="3"/>
    <x v="1"/>
    <x v="1"/>
    <x v="1"/>
    <x v="3570"/>
    <x v="3577"/>
    <x v="3557"/>
    <x v="3547"/>
    <x v="3563"/>
    <x v="3593"/>
    <n v="30615.4"/>
    <s v="Perfumería"/>
    <s v="Cuerpo"/>
    <x v="0"/>
  </r>
  <r>
    <x v="3630"/>
    <x v="24"/>
    <n v="8"/>
    <x v="1"/>
    <x v="1"/>
    <x v="1"/>
    <x v="1"/>
    <x v="0"/>
    <x v="3571"/>
    <x v="3578"/>
    <x v="3558"/>
    <x v="3548"/>
    <x v="1536"/>
    <x v="3594"/>
    <n v="56761.2"/>
    <s v="Perfumería"/>
    <s v="Maquillaje"/>
    <x v="1"/>
  </r>
  <r>
    <x v="3631"/>
    <x v="43"/>
    <n v="8"/>
    <x v="90"/>
    <x v="0"/>
    <x v="1"/>
    <x v="1"/>
    <x v="0"/>
    <x v="3572"/>
    <x v="3579"/>
    <x v="3559"/>
    <x v="3549"/>
    <x v="3564"/>
    <x v="3595"/>
    <n v="23347.599999999999"/>
    <s v="Maquillaje"/>
    <s v="Perfumería"/>
    <x v="0"/>
  </r>
  <r>
    <x v="3632"/>
    <x v="1"/>
    <n v="8"/>
    <x v="0"/>
    <x v="3"/>
    <x v="0"/>
    <x v="0"/>
    <x v="0"/>
    <x v="3573"/>
    <x v="3580"/>
    <x v="3560"/>
    <x v="3550"/>
    <x v="3565"/>
    <x v="3596"/>
    <n v="23477.8"/>
    <s v="Cuerpo"/>
    <s v="Cabello"/>
    <x v="0"/>
  </r>
  <r>
    <x v="3633"/>
    <x v="43"/>
    <n v="8"/>
    <x v="5"/>
    <x v="1"/>
    <x v="0"/>
    <x v="0"/>
    <x v="1"/>
    <x v="3574"/>
    <x v="3581"/>
    <x v="3561"/>
    <x v="3551"/>
    <x v="3566"/>
    <x v="3597"/>
    <n v="40511.800000000003"/>
    <s v="Skincare"/>
    <s v="Cuerpo"/>
    <x v="0"/>
  </r>
  <r>
    <x v="3634"/>
    <x v="24"/>
    <n v="8"/>
    <x v="5"/>
    <x v="0"/>
    <x v="0"/>
    <x v="0"/>
    <x v="0"/>
    <x v="3575"/>
    <x v="3582"/>
    <x v="3562"/>
    <x v="3552"/>
    <x v="3567"/>
    <x v="3598"/>
    <n v="19633.400000000001"/>
    <s v="Perfumería"/>
    <s v="Cuerpo"/>
    <x v="0"/>
  </r>
  <r>
    <x v="3635"/>
    <x v="6"/>
    <n v="8"/>
    <x v="71"/>
    <x v="1"/>
    <x v="0"/>
    <x v="0"/>
    <x v="1"/>
    <x v="3576"/>
    <x v="3583"/>
    <x v="3563"/>
    <x v="3553"/>
    <x v="3568"/>
    <x v="3599"/>
    <n v="43791.6"/>
    <s v="Maquillaje"/>
    <s v="Cuerpo"/>
    <x v="0"/>
  </r>
  <r>
    <x v="3636"/>
    <x v="43"/>
    <n v="8"/>
    <x v="85"/>
    <x v="2"/>
    <x v="0"/>
    <x v="0"/>
    <x v="1"/>
    <x v="3577"/>
    <x v="3584"/>
    <x v="3564"/>
    <x v="3554"/>
    <x v="3569"/>
    <x v="3600"/>
    <n v="61073.2"/>
    <s v="Cuerpo"/>
    <s v="Maquillaje"/>
    <x v="1"/>
  </r>
  <r>
    <x v="3637"/>
    <x v="45"/>
    <n v="8"/>
    <x v="45"/>
    <x v="3"/>
    <x v="1"/>
    <x v="1"/>
    <x v="0"/>
    <x v="3578"/>
    <x v="3585"/>
    <x v="3565"/>
    <x v="3555"/>
    <x v="3570"/>
    <x v="3601"/>
    <n v="36500"/>
    <s v="Cabello"/>
    <s v="Skincare"/>
    <x v="0"/>
  </r>
  <r>
    <x v="3638"/>
    <x v="32"/>
    <n v="8"/>
    <x v="93"/>
    <x v="1"/>
    <x v="0"/>
    <x v="0"/>
    <x v="0"/>
    <x v="3579"/>
    <x v="3586"/>
    <x v="3566"/>
    <x v="3556"/>
    <x v="3571"/>
    <x v="3602"/>
    <n v="58523"/>
    <s v="Maquillaje"/>
    <s v="Perfumería"/>
    <x v="1"/>
  </r>
  <r>
    <x v="3639"/>
    <x v="44"/>
    <n v="8"/>
    <x v="86"/>
    <x v="2"/>
    <x v="1"/>
    <x v="1"/>
    <x v="1"/>
    <x v="3580"/>
    <x v="3587"/>
    <x v="3567"/>
    <x v="3557"/>
    <x v="3572"/>
    <x v="3603"/>
    <n v="60953.2"/>
    <s v="Maquillaje"/>
    <s v="Cabello"/>
    <x v="1"/>
  </r>
  <r>
    <x v="3640"/>
    <x v="2"/>
    <n v="8"/>
    <x v="91"/>
    <x v="3"/>
    <x v="0"/>
    <x v="0"/>
    <x v="1"/>
    <x v="2360"/>
    <x v="3588"/>
    <x v="3568"/>
    <x v="2496"/>
    <x v="3573"/>
    <x v="3604"/>
    <n v="36808"/>
    <s v="Perfumería"/>
    <s v="Cuerpo"/>
    <x v="0"/>
  </r>
  <r>
    <x v="3641"/>
    <x v="35"/>
    <n v="8"/>
    <x v="13"/>
    <x v="1"/>
    <x v="0"/>
    <x v="0"/>
    <x v="0"/>
    <x v="3581"/>
    <x v="3589"/>
    <x v="3569"/>
    <x v="3558"/>
    <x v="3574"/>
    <x v="3605"/>
    <n v="38928.199999999997"/>
    <s v="Cuerpo"/>
    <s v="Perfumería"/>
    <x v="0"/>
  </r>
  <r>
    <x v="3642"/>
    <x v="26"/>
    <n v="8"/>
    <x v="63"/>
    <x v="2"/>
    <x v="0"/>
    <x v="0"/>
    <x v="1"/>
    <x v="3582"/>
    <x v="3590"/>
    <x v="3570"/>
    <x v="3559"/>
    <x v="3575"/>
    <x v="3606"/>
    <n v="51316.4"/>
    <s v="Maquillaje"/>
    <s v="Perfumería"/>
    <x v="1"/>
  </r>
  <r>
    <x v="3643"/>
    <x v="8"/>
    <n v="8"/>
    <x v="10"/>
    <x v="0"/>
    <x v="1"/>
    <x v="1"/>
    <x v="0"/>
    <x v="3583"/>
    <x v="3591"/>
    <x v="3571"/>
    <x v="3560"/>
    <x v="3576"/>
    <x v="3607"/>
    <n v="48953.2"/>
    <s v="Cabello"/>
    <s v="Cuerpo"/>
    <x v="0"/>
  </r>
  <r>
    <x v="3644"/>
    <x v="13"/>
    <n v="8"/>
    <x v="8"/>
    <x v="1"/>
    <x v="0"/>
    <x v="0"/>
    <x v="1"/>
    <x v="3584"/>
    <x v="3592"/>
    <x v="3572"/>
    <x v="3561"/>
    <x v="3577"/>
    <x v="3608"/>
    <n v="54140"/>
    <s v="Perfumería"/>
    <s v="Maquillaje"/>
    <x v="1"/>
  </r>
  <r>
    <x v="3645"/>
    <x v="28"/>
    <n v="8"/>
    <x v="48"/>
    <x v="1"/>
    <x v="0"/>
    <x v="0"/>
    <x v="0"/>
    <x v="3585"/>
    <x v="3593"/>
    <x v="3573"/>
    <x v="3562"/>
    <x v="3578"/>
    <x v="3609"/>
    <n v="67114"/>
    <s v="Cuerpo"/>
    <s v="Cabello"/>
    <x v="1"/>
  </r>
  <r>
    <x v="3646"/>
    <x v="18"/>
    <n v="8"/>
    <x v="7"/>
    <x v="1"/>
    <x v="1"/>
    <x v="1"/>
    <x v="1"/>
    <x v="3586"/>
    <x v="3594"/>
    <x v="3574"/>
    <x v="3563"/>
    <x v="3579"/>
    <x v="3610"/>
    <n v="52474.8"/>
    <s v="Maquillaje"/>
    <s v="Cuerpo"/>
    <x v="1"/>
  </r>
  <r>
    <x v="3647"/>
    <x v="48"/>
    <n v="8"/>
    <x v="38"/>
    <x v="1"/>
    <x v="0"/>
    <x v="0"/>
    <x v="0"/>
    <x v="3587"/>
    <x v="3595"/>
    <x v="3575"/>
    <x v="3564"/>
    <x v="3580"/>
    <x v="3611"/>
    <n v="22835.599999999999"/>
    <s v="Maquillaje"/>
    <s v="Cabello"/>
    <x v="0"/>
  </r>
  <r>
    <x v="3648"/>
    <x v="49"/>
    <n v="8"/>
    <x v="72"/>
    <x v="1"/>
    <x v="1"/>
    <x v="1"/>
    <x v="1"/>
    <x v="3588"/>
    <x v="3596"/>
    <x v="2546"/>
    <x v="3565"/>
    <x v="3581"/>
    <x v="3612"/>
    <n v="48531.8"/>
    <s v="Skincare"/>
    <s v="Cabello"/>
    <x v="0"/>
  </r>
  <r>
    <x v="3649"/>
    <x v="15"/>
    <n v="8"/>
    <x v="44"/>
    <x v="2"/>
    <x v="1"/>
    <x v="1"/>
    <x v="1"/>
    <x v="3589"/>
    <x v="3597"/>
    <x v="3576"/>
    <x v="3566"/>
    <x v="3582"/>
    <x v="3613"/>
    <n v="46493.599999999999"/>
    <s v="Cuerpo"/>
    <s v="Skincare"/>
    <x v="0"/>
  </r>
  <r>
    <x v="3650"/>
    <x v="9"/>
    <n v="8"/>
    <x v="68"/>
    <x v="2"/>
    <x v="1"/>
    <x v="1"/>
    <x v="1"/>
    <x v="3590"/>
    <x v="3598"/>
    <x v="3577"/>
    <x v="3567"/>
    <x v="3583"/>
    <x v="3614"/>
    <n v="11350.8"/>
    <s v="Cabello"/>
    <s v="Maquillaje"/>
    <x v="0"/>
  </r>
  <r>
    <x v="3651"/>
    <x v="21"/>
    <n v="8"/>
    <x v="21"/>
    <x v="3"/>
    <x v="1"/>
    <x v="1"/>
    <x v="0"/>
    <x v="3591"/>
    <x v="3599"/>
    <x v="3578"/>
    <x v="3568"/>
    <x v="3584"/>
    <x v="3615"/>
    <n v="12493"/>
    <s v="Skincare"/>
    <s v="Maquillaje"/>
    <x v="0"/>
  </r>
  <r>
    <x v="3652"/>
    <x v="15"/>
    <n v="8"/>
    <x v="16"/>
    <x v="3"/>
    <x v="0"/>
    <x v="0"/>
    <x v="1"/>
    <x v="3592"/>
    <x v="3600"/>
    <x v="3579"/>
    <x v="3569"/>
    <x v="3585"/>
    <x v="3616"/>
    <n v="32440.2"/>
    <s v="Cuerpo"/>
    <s v="Skincare"/>
    <x v="0"/>
  </r>
  <r>
    <x v="3653"/>
    <x v="43"/>
    <n v="8"/>
    <x v="31"/>
    <x v="1"/>
    <x v="0"/>
    <x v="0"/>
    <x v="0"/>
    <x v="3593"/>
    <x v="3601"/>
    <x v="3580"/>
    <x v="3570"/>
    <x v="3586"/>
    <x v="3617"/>
    <n v="33108.400000000001"/>
    <s v="Cuerpo"/>
    <s v="Perfumería"/>
    <x v="0"/>
  </r>
  <r>
    <x v="3654"/>
    <x v="18"/>
    <n v="8"/>
    <x v="70"/>
    <x v="0"/>
    <x v="1"/>
    <x v="1"/>
    <x v="0"/>
    <x v="3594"/>
    <x v="3602"/>
    <x v="3581"/>
    <x v="3571"/>
    <x v="3587"/>
    <x v="3618"/>
    <n v="62083.4"/>
    <s v="Cuerpo"/>
    <s v="Cabello"/>
    <x v="1"/>
  </r>
  <r>
    <x v="3655"/>
    <x v="14"/>
    <n v="8"/>
    <x v="44"/>
    <x v="0"/>
    <x v="0"/>
    <x v="0"/>
    <x v="0"/>
    <x v="3595"/>
    <x v="3603"/>
    <x v="3582"/>
    <x v="3572"/>
    <x v="3588"/>
    <x v="3619"/>
    <n v="56748.6"/>
    <s v="Maquillaje"/>
    <s v="Cabello"/>
    <x v="1"/>
  </r>
  <r>
    <x v="3656"/>
    <x v="21"/>
    <n v="8"/>
    <x v="57"/>
    <x v="1"/>
    <x v="0"/>
    <x v="0"/>
    <x v="1"/>
    <x v="3596"/>
    <x v="3604"/>
    <x v="3583"/>
    <x v="3573"/>
    <x v="3589"/>
    <x v="3620"/>
    <n v="81071.199999999997"/>
    <s v="Maquillaje"/>
    <s v="Cabello"/>
    <x v="1"/>
  </r>
  <r>
    <x v="3657"/>
    <x v="20"/>
    <n v="8"/>
    <x v="25"/>
    <x v="1"/>
    <x v="1"/>
    <x v="1"/>
    <x v="0"/>
    <x v="3597"/>
    <x v="3605"/>
    <x v="3584"/>
    <x v="3574"/>
    <x v="3590"/>
    <x v="3621"/>
    <n v="45576.800000000003"/>
    <s v="Skincare"/>
    <s v="Maquillaje"/>
    <x v="0"/>
  </r>
  <r>
    <x v="3658"/>
    <x v="0"/>
    <n v="8"/>
    <x v="88"/>
    <x v="0"/>
    <x v="1"/>
    <x v="1"/>
    <x v="0"/>
    <x v="3598"/>
    <x v="3606"/>
    <x v="3585"/>
    <x v="3575"/>
    <x v="3591"/>
    <x v="3622"/>
    <n v="37950.400000000001"/>
    <s v="Maquillaje"/>
    <s v="Skincare"/>
    <x v="0"/>
  </r>
  <r>
    <x v="3659"/>
    <x v="46"/>
    <n v="8"/>
    <x v="89"/>
    <x v="0"/>
    <x v="0"/>
    <x v="0"/>
    <x v="1"/>
    <x v="2862"/>
    <x v="3607"/>
    <x v="3586"/>
    <x v="3576"/>
    <x v="3592"/>
    <x v="3623"/>
    <n v="58664"/>
    <s v="Cuerpo"/>
    <s v="Skincare"/>
    <x v="1"/>
  </r>
  <r>
    <x v="3660"/>
    <x v="7"/>
    <n v="8"/>
    <x v="74"/>
    <x v="0"/>
    <x v="0"/>
    <x v="0"/>
    <x v="0"/>
    <x v="3599"/>
    <x v="3608"/>
    <x v="3587"/>
    <x v="3577"/>
    <x v="3593"/>
    <x v="3624"/>
    <n v="49642.8"/>
    <s v="Cabello"/>
    <s v="Cuerpo"/>
    <x v="0"/>
  </r>
  <r>
    <x v="3661"/>
    <x v="41"/>
    <n v="8"/>
    <x v="90"/>
    <x v="1"/>
    <x v="1"/>
    <x v="1"/>
    <x v="0"/>
    <x v="3600"/>
    <x v="3609"/>
    <x v="3588"/>
    <x v="3578"/>
    <x v="3594"/>
    <x v="3625"/>
    <n v="23197.200000000001"/>
    <s v="Skincare"/>
    <s v="Perfumería"/>
    <x v="0"/>
  </r>
  <r>
    <x v="3662"/>
    <x v="3"/>
    <n v="8"/>
    <x v="4"/>
    <x v="1"/>
    <x v="1"/>
    <x v="1"/>
    <x v="0"/>
    <x v="3601"/>
    <x v="3610"/>
    <x v="3589"/>
    <x v="3579"/>
    <x v="3595"/>
    <x v="3626"/>
    <n v="55418"/>
    <s v="Maquillaje"/>
    <s v="Cuerpo"/>
    <x v="1"/>
  </r>
  <r>
    <x v="3663"/>
    <x v="24"/>
    <n v="8"/>
    <x v="55"/>
    <x v="1"/>
    <x v="1"/>
    <x v="1"/>
    <x v="1"/>
    <x v="3602"/>
    <x v="3611"/>
    <x v="3590"/>
    <x v="3580"/>
    <x v="3596"/>
    <x v="3627"/>
    <n v="42117"/>
    <s v="Perfumería"/>
    <s v="Cuerpo"/>
    <x v="0"/>
  </r>
  <r>
    <x v="3664"/>
    <x v="31"/>
    <n v="8"/>
    <x v="47"/>
    <x v="3"/>
    <x v="0"/>
    <x v="0"/>
    <x v="0"/>
    <x v="3603"/>
    <x v="3612"/>
    <x v="3591"/>
    <x v="3581"/>
    <x v="3597"/>
    <x v="3628"/>
    <n v="51307.8"/>
    <s v="Cabello"/>
    <s v="Maquillaje"/>
    <x v="1"/>
  </r>
  <r>
    <x v="3665"/>
    <x v="14"/>
    <n v="8"/>
    <x v="40"/>
    <x v="1"/>
    <x v="0"/>
    <x v="0"/>
    <x v="1"/>
    <x v="3604"/>
    <x v="3613"/>
    <x v="3592"/>
    <x v="3582"/>
    <x v="3598"/>
    <x v="3629"/>
    <n v="34787.800000000003"/>
    <s v="Perfumería"/>
    <s v="Skincare"/>
    <x v="0"/>
  </r>
  <r>
    <x v="3666"/>
    <x v="18"/>
    <n v="8"/>
    <x v="64"/>
    <x v="1"/>
    <x v="0"/>
    <x v="0"/>
    <x v="0"/>
    <x v="3605"/>
    <x v="3614"/>
    <x v="3593"/>
    <x v="3583"/>
    <x v="3599"/>
    <x v="3630"/>
    <n v="43418.400000000001"/>
    <s v="Cabello"/>
    <s v="Maquillaje"/>
    <x v="0"/>
  </r>
  <r>
    <x v="3667"/>
    <x v="48"/>
    <n v="8"/>
    <x v="24"/>
    <x v="2"/>
    <x v="0"/>
    <x v="0"/>
    <x v="0"/>
    <x v="3606"/>
    <x v="3615"/>
    <x v="3594"/>
    <x v="3584"/>
    <x v="3600"/>
    <x v="3631"/>
    <n v="35196"/>
    <s v="Cabello"/>
    <s v="Skincare"/>
    <x v="0"/>
  </r>
  <r>
    <x v="3668"/>
    <x v="40"/>
    <n v="8"/>
    <x v="42"/>
    <x v="2"/>
    <x v="0"/>
    <x v="0"/>
    <x v="0"/>
    <x v="3607"/>
    <x v="3616"/>
    <x v="3595"/>
    <x v="3585"/>
    <x v="3601"/>
    <x v="602"/>
    <n v="55705.8"/>
    <s v="Skincare"/>
    <s v="Perfumería"/>
    <x v="1"/>
  </r>
  <r>
    <x v="3669"/>
    <x v="16"/>
    <n v="8"/>
    <x v="67"/>
    <x v="2"/>
    <x v="0"/>
    <x v="0"/>
    <x v="0"/>
    <x v="3608"/>
    <x v="1074"/>
    <x v="3596"/>
    <x v="3586"/>
    <x v="3602"/>
    <x v="3632"/>
    <n v="51153.2"/>
    <s v="Cuerpo"/>
    <s v="Skincare"/>
    <x v="1"/>
  </r>
  <r>
    <x v="3670"/>
    <x v="45"/>
    <n v="8"/>
    <x v="12"/>
    <x v="3"/>
    <x v="0"/>
    <x v="0"/>
    <x v="1"/>
    <x v="3609"/>
    <x v="3617"/>
    <x v="3597"/>
    <x v="3587"/>
    <x v="3372"/>
    <x v="3633"/>
    <n v="64997.4"/>
    <s v="Maquillaje"/>
    <s v="Cabello"/>
    <x v="1"/>
  </r>
  <r>
    <x v="3671"/>
    <x v="6"/>
    <n v="8"/>
    <x v="4"/>
    <x v="1"/>
    <x v="0"/>
    <x v="0"/>
    <x v="1"/>
    <x v="3610"/>
    <x v="3618"/>
    <x v="3598"/>
    <x v="3588"/>
    <x v="3603"/>
    <x v="3634"/>
    <n v="52358.6"/>
    <s v="Cuerpo"/>
    <s v="Perfumería"/>
    <x v="1"/>
  </r>
  <r>
    <x v="3672"/>
    <x v="2"/>
    <n v="8"/>
    <x v="9"/>
    <x v="2"/>
    <x v="0"/>
    <x v="0"/>
    <x v="0"/>
    <x v="3611"/>
    <x v="3619"/>
    <x v="3599"/>
    <x v="3589"/>
    <x v="3604"/>
    <x v="3635"/>
    <n v="51611.8"/>
    <s v="Skincare"/>
    <s v="Maquillaje"/>
    <x v="1"/>
  </r>
  <r>
    <x v="3673"/>
    <x v="26"/>
    <n v="8"/>
    <x v="7"/>
    <x v="0"/>
    <x v="0"/>
    <x v="0"/>
    <x v="0"/>
    <x v="3612"/>
    <x v="3620"/>
    <x v="3600"/>
    <x v="3590"/>
    <x v="3605"/>
    <x v="3636"/>
    <n v="43850.2"/>
    <s v="Perfumería"/>
    <s v="Maquillaje"/>
    <x v="0"/>
  </r>
  <r>
    <x v="3674"/>
    <x v="43"/>
    <n v="8"/>
    <x v="7"/>
    <x v="1"/>
    <x v="1"/>
    <x v="1"/>
    <x v="1"/>
    <x v="3613"/>
    <x v="3621"/>
    <x v="3601"/>
    <x v="3591"/>
    <x v="3606"/>
    <x v="3637"/>
    <n v="37451.4"/>
    <s v="Skincare"/>
    <s v="Maquillaje"/>
    <x v="0"/>
  </r>
  <r>
    <x v="3675"/>
    <x v="26"/>
    <n v="8"/>
    <x v="88"/>
    <x v="1"/>
    <x v="0"/>
    <x v="0"/>
    <x v="0"/>
    <x v="3614"/>
    <x v="3622"/>
    <x v="3602"/>
    <x v="3592"/>
    <x v="3607"/>
    <x v="3638"/>
    <n v="56661.8"/>
    <s v="Cuerpo"/>
    <s v="Maquillaje"/>
    <x v="1"/>
  </r>
  <r>
    <x v="3676"/>
    <x v="29"/>
    <n v="8"/>
    <x v="27"/>
    <x v="2"/>
    <x v="0"/>
    <x v="0"/>
    <x v="1"/>
    <x v="3615"/>
    <x v="3623"/>
    <x v="3603"/>
    <x v="3389"/>
    <x v="3608"/>
    <x v="3639"/>
    <n v="51053.4"/>
    <s v="Skincare"/>
    <s v="Perfumería"/>
    <x v="1"/>
  </r>
  <r>
    <x v="3677"/>
    <x v="6"/>
    <n v="8"/>
    <x v="34"/>
    <x v="3"/>
    <x v="0"/>
    <x v="0"/>
    <x v="1"/>
    <x v="3616"/>
    <x v="3624"/>
    <x v="3604"/>
    <x v="3593"/>
    <x v="3609"/>
    <x v="3640"/>
    <n v="52418.8"/>
    <s v="Cuerpo"/>
    <s v="Cabello"/>
    <x v="1"/>
  </r>
  <r>
    <x v="3678"/>
    <x v="49"/>
    <n v="8"/>
    <x v="73"/>
    <x v="1"/>
    <x v="1"/>
    <x v="1"/>
    <x v="1"/>
    <x v="3617"/>
    <x v="3625"/>
    <x v="3605"/>
    <x v="2360"/>
    <x v="3610"/>
    <x v="3641"/>
    <n v="63578.2"/>
    <s v="Cabello"/>
    <s v="Skincare"/>
    <x v="1"/>
  </r>
  <r>
    <x v="3679"/>
    <x v="0"/>
    <n v="8"/>
    <x v="1"/>
    <x v="2"/>
    <x v="0"/>
    <x v="0"/>
    <x v="1"/>
    <x v="3618"/>
    <x v="3626"/>
    <x v="3606"/>
    <x v="3594"/>
    <x v="3611"/>
    <x v="3642"/>
    <n v="26061.599999999999"/>
    <s v="Perfumería"/>
    <s v="Maquillaje"/>
    <x v="0"/>
  </r>
  <r>
    <x v="3680"/>
    <x v="4"/>
    <n v="8"/>
    <x v="41"/>
    <x v="1"/>
    <x v="0"/>
    <x v="0"/>
    <x v="1"/>
    <x v="3619"/>
    <x v="3627"/>
    <x v="3607"/>
    <x v="3595"/>
    <x v="3612"/>
    <x v="3643"/>
    <n v="49040.6"/>
    <s v="Maquillaje"/>
    <s v="Cuerpo"/>
    <x v="0"/>
  </r>
  <r>
    <x v="3681"/>
    <x v="24"/>
    <n v="8"/>
    <x v="28"/>
    <x v="1"/>
    <x v="1"/>
    <x v="1"/>
    <x v="0"/>
    <x v="3620"/>
    <x v="3628"/>
    <x v="1105"/>
    <x v="76"/>
    <x v="3613"/>
    <x v="3644"/>
    <n v="46837.2"/>
    <s v="Cuerpo"/>
    <s v="Cabello"/>
    <x v="0"/>
  </r>
  <r>
    <x v="3682"/>
    <x v="33"/>
    <n v="8"/>
    <x v="58"/>
    <x v="1"/>
    <x v="0"/>
    <x v="0"/>
    <x v="1"/>
    <x v="3621"/>
    <x v="3629"/>
    <x v="3608"/>
    <x v="3596"/>
    <x v="3614"/>
    <x v="3645"/>
    <n v="50314.6"/>
    <s v="Maquillaje"/>
    <s v="Skincare"/>
    <x v="1"/>
  </r>
  <r>
    <x v="3683"/>
    <x v="29"/>
    <n v="8"/>
    <x v="53"/>
    <x v="0"/>
    <x v="1"/>
    <x v="1"/>
    <x v="1"/>
    <x v="3622"/>
    <x v="3630"/>
    <x v="3609"/>
    <x v="3597"/>
    <x v="3615"/>
    <x v="3646"/>
    <n v="47936.4"/>
    <s v="Perfumería"/>
    <s v="Cabello"/>
    <x v="0"/>
  </r>
  <r>
    <x v="3684"/>
    <x v="29"/>
    <n v="8"/>
    <x v="86"/>
    <x v="2"/>
    <x v="1"/>
    <x v="1"/>
    <x v="1"/>
    <x v="3623"/>
    <x v="3631"/>
    <x v="3610"/>
    <x v="3598"/>
    <x v="3616"/>
    <x v="3647"/>
    <n v="42621.8"/>
    <s v="Cuerpo"/>
    <s v="Perfumería"/>
    <x v="0"/>
  </r>
  <r>
    <x v="3685"/>
    <x v="19"/>
    <n v="8"/>
    <x v="56"/>
    <x v="3"/>
    <x v="1"/>
    <x v="1"/>
    <x v="1"/>
    <x v="3624"/>
    <x v="3632"/>
    <x v="3611"/>
    <x v="3599"/>
    <x v="3617"/>
    <x v="3648"/>
    <n v="29906"/>
    <s v="Cuerpo"/>
    <s v="Cabello"/>
    <x v="0"/>
  </r>
  <r>
    <x v="3686"/>
    <x v="45"/>
    <n v="8"/>
    <x v="95"/>
    <x v="3"/>
    <x v="1"/>
    <x v="1"/>
    <x v="1"/>
    <x v="3625"/>
    <x v="3633"/>
    <x v="3612"/>
    <x v="3600"/>
    <x v="3618"/>
    <x v="3649"/>
    <n v="51635.199999999997"/>
    <s v="Skincare"/>
    <s v="Maquillaje"/>
    <x v="1"/>
  </r>
  <r>
    <x v="3687"/>
    <x v="15"/>
    <n v="8"/>
    <x v="57"/>
    <x v="0"/>
    <x v="0"/>
    <x v="0"/>
    <x v="0"/>
    <x v="3626"/>
    <x v="3634"/>
    <x v="3613"/>
    <x v="1623"/>
    <x v="3619"/>
    <x v="3650"/>
    <n v="30029.200000000001"/>
    <s v="Skincare"/>
    <s v="Cabello"/>
    <x v="0"/>
  </r>
  <r>
    <x v="3688"/>
    <x v="37"/>
    <n v="8"/>
    <x v="93"/>
    <x v="0"/>
    <x v="0"/>
    <x v="0"/>
    <x v="0"/>
    <x v="3627"/>
    <x v="3635"/>
    <x v="3614"/>
    <x v="3601"/>
    <x v="3620"/>
    <x v="3651"/>
    <n v="37943.800000000003"/>
    <s v="Perfumería"/>
    <s v="Skincare"/>
    <x v="0"/>
  </r>
  <r>
    <x v="3689"/>
    <x v="49"/>
    <n v="8"/>
    <x v="36"/>
    <x v="1"/>
    <x v="1"/>
    <x v="1"/>
    <x v="1"/>
    <x v="3628"/>
    <x v="3636"/>
    <x v="3615"/>
    <x v="3602"/>
    <x v="3621"/>
    <x v="3652"/>
    <n v="73699.600000000006"/>
    <s v="Maquillaje"/>
    <s v="Cabello"/>
    <x v="1"/>
  </r>
  <r>
    <x v="3690"/>
    <x v="33"/>
    <n v="8"/>
    <x v="39"/>
    <x v="2"/>
    <x v="1"/>
    <x v="1"/>
    <x v="1"/>
    <x v="3629"/>
    <x v="3637"/>
    <x v="3616"/>
    <x v="3603"/>
    <x v="3622"/>
    <x v="3653"/>
    <n v="38372"/>
    <s v="Maquillaje"/>
    <s v="Perfumería"/>
    <x v="0"/>
  </r>
  <r>
    <x v="3691"/>
    <x v="3"/>
    <n v="8"/>
    <x v="93"/>
    <x v="2"/>
    <x v="1"/>
    <x v="1"/>
    <x v="0"/>
    <x v="2586"/>
    <x v="3638"/>
    <x v="3617"/>
    <x v="3604"/>
    <x v="3623"/>
    <x v="3654"/>
    <n v="35400"/>
    <s v="Skincare"/>
    <s v="Maquillaje"/>
    <x v="0"/>
  </r>
  <r>
    <x v="3692"/>
    <x v="15"/>
    <n v="8"/>
    <x v="80"/>
    <x v="1"/>
    <x v="0"/>
    <x v="0"/>
    <x v="1"/>
    <x v="3630"/>
    <x v="3639"/>
    <x v="3198"/>
    <x v="3605"/>
    <x v="3624"/>
    <x v="3655"/>
    <n v="60998.400000000001"/>
    <s v="Maquillaje"/>
    <s v="Skincare"/>
    <x v="1"/>
  </r>
  <r>
    <x v="3693"/>
    <x v="30"/>
    <n v="8"/>
    <x v="3"/>
    <x v="2"/>
    <x v="0"/>
    <x v="0"/>
    <x v="0"/>
    <x v="3631"/>
    <x v="3640"/>
    <x v="3618"/>
    <x v="3606"/>
    <x v="3625"/>
    <x v="3656"/>
    <n v="55058"/>
    <s v="Maquillaje"/>
    <s v="Perfumería"/>
    <x v="1"/>
  </r>
  <r>
    <x v="3694"/>
    <x v="5"/>
    <n v="8"/>
    <x v="37"/>
    <x v="0"/>
    <x v="1"/>
    <x v="1"/>
    <x v="1"/>
    <x v="3632"/>
    <x v="3641"/>
    <x v="3619"/>
    <x v="3607"/>
    <x v="3626"/>
    <x v="3657"/>
    <n v="63814.400000000001"/>
    <s v="Cuerpo"/>
    <s v="Cabello"/>
    <x v="1"/>
  </r>
  <r>
    <x v="3695"/>
    <x v="22"/>
    <n v="8"/>
    <x v="25"/>
    <x v="3"/>
    <x v="1"/>
    <x v="1"/>
    <x v="1"/>
    <x v="3633"/>
    <x v="3642"/>
    <x v="3620"/>
    <x v="3608"/>
    <x v="3627"/>
    <x v="3658"/>
    <n v="31540.6"/>
    <s v="Perfumería"/>
    <s v="Skincare"/>
    <x v="0"/>
  </r>
  <r>
    <x v="3696"/>
    <x v="42"/>
    <n v="8"/>
    <x v="80"/>
    <x v="1"/>
    <x v="1"/>
    <x v="1"/>
    <x v="0"/>
    <x v="3634"/>
    <x v="3643"/>
    <x v="3621"/>
    <x v="1639"/>
    <x v="3628"/>
    <x v="3659"/>
    <n v="65165.4"/>
    <s v="Skincare"/>
    <s v="Cuerpo"/>
    <x v="1"/>
  </r>
  <r>
    <x v="3697"/>
    <x v="49"/>
    <n v="8"/>
    <x v="1"/>
    <x v="1"/>
    <x v="0"/>
    <x v="0"/>
    <x v="1"/>
    <x v="3635"/>
    <x v="3644"/>
    <x v="3622"/>
    <x v="3609"/>
    <x v="3629"/>
    <x v="3660"/>
    <n v="43439.8"/>
    <s v="Cuerpo"/>
    <s v="Maquillaje"/>
    <x v="0"/>
  </r>
  <r>
    <x v="3698"/>
    <x v="17"/>
    <n v="8"/>
    <x v="5"/>
    <x v="1"/>
    <x v="1"/>
    <x v="1"/>
    <x v="0"/>
    <x v="3636"/>
    <x v="3645"/>
    <x v="3623"/>
    <x v="3610"/>
    <x v="3630"/>
    <x v="3661"/>
    <n v="43282.2"/>
    <s v="Skincare"/>
    <s v="Maquillaje"/>
    <x v="0"/>
  </r>
  <r>
    <x v="3699"/>
    <x v="23"/>
    <n v="8"/>
    <x v="3"/>
    <x v="2"/>
    <x v="0"/>
    <x v="0"/>
    <x v="1"/>
    <x v="3637"/>
    <x v="3646"/>
    <x v="3624"/>
    <x v="3611"/>
    <x v="3631"/>
    <x v="3662"/>
    <n v="60529.4"/>
    <s v="Cuerpo"/>
    <s v="Cabello"/>
    <x v="1"/>
  </r>
  <r>
    <x v="3700"/>
    <x v="36"/>
    <n v="8"/>
    <x v="57"/>
    <x v="1"/>
    <x v="0"/>
    <x v="0"/>
    <x v="1"/>
    <x v="3638"/>
    <x v="3647"/>
    <x v="3625"/>
    <x v="3612"/>
    <x v="3632"/>
    <x v="3663"/>
    <n v="75180"/>
    <s v="Maquillaje"/>
    <s v="Skincare"/>
    <x v="1"/>
  </r>
  <r>
    <x v="3701"/>
    <x v="34"/>
    <n v="8"/>
    <x v="55"/>
    <x v="3"/>
    <x v="0"/>
    <x v="0"/>
    <x v="1"/>
    <x v="3639"/>
    <x v="3648"/>
    <x v="3626"/>
    <x v="3613"/>
    <x v="3633"/>
    <x v="3664"/>
    <n v="37000.6"/>
    <s v="Skincare"/>
    <s v="Maquillaje"/>
    <x v="0"/>
  </r>
  <r>
    <x v="3702"/>
    <x v="46"/>
    <n v="8"/>
    <x v="27"/>
    <x v="0"/>
    <x v="1"/>
    <x v="1"/>
    <x v="0"/>
    <x v="3640"/>
    <x v="3649"/>
    <x v="3627"/>
    <x v="3614"/>
    <x v="3634"/>
    <x v="3665"/>
    <n v="29701.4"/>
    <s v="Perfumería"/>
    <s v="Skincare"/>
    <x v="0"/>
  </r>
  <r>
    <x v="3703"/>
    <x v="20"/>
    <n v="8"/>
    <x v="36"/>
    <x v="1"/>
    <x v="0"/>
    <x v="0"/>
    <x v="1"/>
    <x v="3641"/>
    <x v="3650"/>
    <x v="3628"/>
    <x v="3615"/>
    <x v="3635"/>
    <x v="3666"/>
    <n v="74257.600000000006"/>
    <s v="Perfumería"/>
    <s v="Cuerpo"/>
    <x v="1"/>
  </r>
  <r>
    <x v="3704"/>
    <x v="47"/>
    <n v="8"/>
    <x v="39"/>
    <x v="0"/>
    <x v="1"/>
    <x v="1"/>
    <x v="1"/>
    <x v="3642"/>
    <x v="3651"/>
    <x v="3629"/>
    <x v="3616"/>
    <x v="3636"/>
    <x v="3667"/>
    <n v="36032.400000000001"/>
    <s v="Maquillaje"/>
    <s v="Cabello"/>
    <x v="0"/>
  </r>
  <r>
    <x v="3705"/>
    <x v="41"/>
    <n v="8"/>
    <x v="53"/>
    <x v="2"/>
    <x v="0"/>
    <x v="0"/>
    <x v="1"/>
    <x v="3643"/>
    <x v="3652"/>
    <x v="3195"/>
    <x v="3617"/>
    <x v="3637"/>
    <x v="3668"/>
    <n v="46392.4"/>
    <s v="Cuerpo"/>
    <s v="Perfumería"/>
    <x v="0"/>
  </r>
  <r>
    <x v="3706"/>
    <x v="19"/>
    <n v="8"/>
    <x v="57"/>
    <x v="3"/>
    <x v="1"/>
    <x v="1"/>
    <x v="0"/>
    <x v="3644"/>
    <x v="3653"/>
    <x v="1692"/>
    <x v="3618"/>
    <x v="3638"/>
    <x v="3669"/>
    <n v="67183.600000000006"/>
    <s v="Cabello"/>
    <s v="Skincare"/>
    <x v="1"/>
  </r>
  <r>
    <x v="3707"/>
    <x v="28"/>
    <n v="8"/>
    <x v="22"/>
    <x v="2"/>
    <x v="1"/>
    <x v="1"/>
    <x v="0"/>
    <x v="3645"/>
    <x v="3654"/>
    <x v="3630"/>
    <x v="3619"/>
    <x v="3639"/>
    <x v="3670"/>
    <n v="54370.8"/>
    <s v="Skincare"/>
    <s v="Maquillaje"/>
    <x v="1"/>
  </r>
  <r>
    <x v="3708"/>
    <x v="45"/>
    <n v="8"/>
    <x v="20"/>
    <x v="3"/>
    <x v="1"/>
    <x v="1"/>
    <x v="0"/>
    <x v="3646"/>
    <x v="3655"/>
    <x v="3631"/>
    <x v="3620"/>
    <x v="3640"/>
    <x v="3671"/>
    <n v="41177.599999999999"/>
    <s v="Maquillaje"/>
    <s v="Cuerpo"/>
    <x v="0"/>
  </r>
  <r>
    <x v="3709"/>
    <x v="46"/>
    <n v="8"/>
    <x v="13"/>
    <x v="1"/>
    <x v="1"/>
    <x v="1"/>
    <x v="1"/>
    <x v="3647"/>
    <x v="3656"/>
    <x v="3632"/>
    <x v="3621"/>
    <x v="3641"/>
    <x v="3672"/>
    <n v="58681.599999999999"/>
    <s v="Cuerpo"/>
    <s v="Skincare"/>
    <x v="1"/>
  </r>
  <r>
    <x v="3710"/>
    <x v="15"/>
    <n v="8"/>
    <x v="14"/>
    <x v="1"/>
    <x v="1"/>
    <x v="1"/>
    <x v="0"/>
    <x v="3648"/>
    <x v="3657"/>
    <x v="3633"/>
    <x v="3622"/>
    <x v="3642"/>
    <x v="3673"/>
    <n v="49896.800000000003"/>
    <s v="Cuerpo"/>
    <s v="Skincare"/>
    <x v="0"/>
  </r>
  <r>
    <x v="3711"/>
    <x v="11"/>
    <n v="8"/>
    <x v="20"/>
    <x v="1"/>
    <x v="1"/>
    <x v="1"/>
    <x v="0"/>
    <x v="3649"/>
    <x v="3658"/>
    <x v="3634"/>
    <x v="3362"/>
    <x v="3643"/>
    <x v="3674"/>
    <n v="51453.599999999999"/>
    <s v="Cabello"/>
    <s v="Cuerpo"/>
    <x v="1"/>
  </r>
  <r>
    <x v="3712"/>
    <x v="21"/>
    <n v="8"/>
    <x v="86"/>
    <x v="0"/>
    <x v="0"/>
    <x v="0"/>
    <x v="0"/>
    <x v="3650"/>
    <x v="3659"/>
    <x v="3635"/>
    <x v="3623"/>
    <x v="3644"/>
    <x v="3675"/>
    <n v="59410"/>
    <s v="Cabello"/>
    <s v="Perfumería"/>
    <x v="1"/>
  </r>
  <r>
    <x v="3713"/>
    <x v="10"/>
    <n v="8"/>
    <x v="92"/>
    <x v="0"/>
    <x v="0"/>
    <x v="0"/>
    <x v="0"/>
    <x v="3651"/>
    <x v="3660"/>
    <x v="3636"/>
    <x v="3624"/>
    <x v="3645"/>
    <x v="3676"/>
    <n v="60202"/>
    <s v="Cuerpo"/>
    <s v="Maquillaje"/>
    <x v="1"/>
  </r>
  <r>
    <x v="3714"/>
    <x v="48"/>
    <n v="8"/>
    <x v="50"/>
    <x v="0"/>
    <x v="1"/>
    <x v="1"/>
    <x v="0"/>
    <x v="3652"/>
    <x v="3661"/>
    <x v="3637"/>
    <x v="3625"/>
    <x v="2949"/>
    <x v="3677"/>
    <n v="57297.2"/>
    <s v="Maquillaje"/>
    <s v="Perfumería"/>
    <x v="1"/>
  </r>
  <r>
    <x v="3715"/>
    <x v="42"/>
    <n v="8"/>
    <x v="60"/>
    <x v="1"/>
    <x v="0"/>
    <x v="0"/>
    <x v="0"/>
    <x v="3653"/>
    <x v="3662"/>
    <x v="3638"/>
    <x v="3626"/>
    <x v="3646"/>
    <x v="3678"/>
    <n v="39730.400000000001"/>
    <s v="Cuerpo"/>
    <s v="Cabello"/>
    <x v="0"/>
  </r>
  <r>
    <x v="3716"/>
    <x v="44"/>
    <n v="8"/>
    <x v="71"/>
    <x v="1"/>
    <x v="0"/>
    <x v="0"/>
    <x v="0"/>
    <x v="3654"/>
    <x v="3663"/>
    <x v="3639"/>
    <x v="3627"/>
    <x v="3647"/>
    <x v="3679"/>
    <n v="42082.8"/>
    <s v="Maquillaje"/>
    <s v="Cuerpo"/>
    <x v="0"/>
  </r>
  <r>
    <x v="3717"/>
    <x v="12"/>
    <n v="8"/>
    <x v="79"/>
    <x v="0"/>
    <x v="1"/>
    <x v="1"/>
    <x v="0"/>
    <x v="3655"/>
    <x v="3664"/>
    <x v="3640"/>
    <x v="3628"/>
    <x v="3648"/>
    <x v="3680"/>
    <n v="41220.800000000003"/>
    <s v="Cuerpo"/>
    <s v="Skincare"/>
    <x v="0"/>
  </r>
  <r>
    <x v="3718"/>
    <x v="0"/>
    <n v="8"/>
    <x v="41"/>
    <x v="1"/>
    <x v="0"/>
    <x v="0"/>
    <x v="0"/>
    <x v="3656"/>
    <x v="3665"/>
    <x v="3641"/>
    <x v="1246"/>
    <x v="3649"/>
    <x v="3681"/>
    <n v="49686"/>
    <s v="Cuerpo"/>
    <s v="Maquillaje"/>
    <x v="0"/>
  </r>
  <r>
    <x v="3719"/>
    <x v="22"/>
    <n v="8"/>
    <x v="37"/>
    <x v="0"/>
    <x v="0"/>
    <x v="0"/>
    <x v="0"/>
    <x v="3657"/>
    <x v="3666"/>
    <x v="3642"/>
    <x v="3629"/>
    <x v="3650"/>
    <x v="3682"/>
    <n v="50371.199999999997"/>
    <s v="Perfumería"/>
    <s v="Skincare"/>
    <x v="1"/>
  </r>
  <r>
    <x v="3720"/>
    <x v="11"/>
    <n v="8"/>
    <x v="10"/>
    <x v="1"/>
    <x v="0"/>
    <x v="0"/>
    <x v="0"/>
    <x v="3658"/>
    <x v="3667"/>
    <x v="3643"/>
    <x v="3630"/>
    <x v="3651"/>
    <x v="3683"/>
    <n v="28743"/>
    <s v="Cabello"/>
    <s v="Skincare"/>
    <x v="0"/>
  </r>
  <r>
    <x v="3721"/>
    <x v="29"/>
    <n v="8"/>
    <x v="62"/>
    <x v="0"/>
    <x v="0"/>
    <x v="0"/>
    <x v="1"/>
    <x v="3659"/>
    <x v="3668"/>
    <x v="3644"/>
    <x v="3631"/>
    <x v="3652"/>
    <x v="3684"/>
    <n v="42956.2"/>
    <s v="Cabello"/>
    <s v="Skincare"/>
    <x v="0"/>
  </r>
  <r>
    <x v="3722"/>
    <x v="22"/>
    <n v="8"/>
    <x v="0"/>
    <x v="1"/>
    <x v="0"/>
    <x v="0"/>
    <x v="0"/>
    <x v="3660"/>
    <x v="3669"/>
    <x v="3645"/>
    <x v="3632"/>
    <x v="3653"/>
    <x v="3685"/>
    <n v="70253"/>
    <s v="Perfumería"/>
    <s v="Skincare"/>
    <x v="1"/>
  </r>
  <r>
    <x v="3723"/>
    <x v="28"/>
    <n v="8"/>
    <x v="55"/>
    <x v="0"/>
    <x v="1"/>
    <x v="1"/>
    <x v="1"/>
    <x v="3661"/>
    <x v="3670"/>
    <x v="3155"/>
    <x v="3633"/>
    <x v="3654"/>
    <x v="3686"/>
    <n v="72913.8"/>
    <s v="Cabello"/>
    <s v="Maquillaje"/>
    <x v="1"/>
  </r>
  <r>
    <x v="3724"/>
    <x v="8"/>
    <n v="8"/>
    <x v="73"/>
    <x v="1"/>
    <x v="1"/>
    <x v="1"/>
    <x v="0"/>
    <x v="3662"/>
    <x v="3671"/>
    <x v="3646"/>
    <x v="3634"/>
    <x v="3655"/>
    <x v="3687"/>
    <n v="31667.200000000001"/>
    <s v="Skincare"/>
    <s v="Maquillaje"/>
    <x v="0"/>
  </r>
  <r>
    <x v="3725"/>
    <x v="18"/>
    <n v="8"/>
    <x v="33"/>
    <x v="2"/>
    <x v="0"/>
    <x v="0"/>
    <x v="0"/>
    <x v="3663"/>
    <x v="3672"/>
    <x v="3647"/>
    <x v="3635"/>
    <x v="3656"/>
    <x v="3688"/>
    <n v="36910.199999999997"/>
    <s v="Cabello"/>
    <s v="Maquillaje"/>
    <x v="0"/>
  </r>
  <r>
    <x v="3726"/>
    <x v="21"/>
    <n v="8"/>
    <x v="43"/>
    <x v="1"/>
    <x v="0"/>
    <x v="0"/>
    <x v="0"/>
    <x v="3664"/>
    <x v="3673"/>
    <x v="3648"/>
    <x v="3636"/>
    <x v="3657"/>
    <x v="3689"/>
    <n v="40341.4"/>
    <s v="Cuerpo"/>
    <s v="Skincare"/>
    <x v="0"/>
  </r>
  <r>
    <x v="3727"/>
    <x v="7"/>
    <n v="8"/>
    <x v="51"/>
    <x v="0"/>
    <x v="0"/>
    <x v="0"/>
    <x v="0"/>
    <x v="3665"/>
    <x v="3674"/>
    <x v="1409"/>
    <x v="3637"/>
    <x v="3658"/>
    <x v="3690"/>
    <n v="52235.199999999997"/>
    <s v="Skincare"/>
    <s v="Cabello"/>
    <x v="1"/>
  </r>
  <r>
    <x v="3728"/>
    <x v="18"/>
    <n v="8"/>
    <x v="3"/>
    <x v="1"/>
    <x v="1"/>
    <x v="1"/>
    <x v="1"/>
    <x v="3666"/>
    <x v="3675"/>
    <x v="3649"/>
    <x v="3028"/>
    <x v="3659"/>
    <x v="3472"/>
    <n v="40468.199999999997"/>
    <s v="Maquillaje"/>
    <s v="Cuerpo"/>
    <x v="0"/>
  </r>
  <r>
    <x v="3729"/>
    <x v="22"/>
    <n v="8"/>
    <x v="76"/>
    <x v="1"/>
    <x v="1"/>
    <x v="1"/>
    <x v="1"/>
    <x v="3667"/>
    <x v="3676"/>
    <x v="3650"/>
    <x v="3638"/>
    <x v="3660"/>
    <x v="3691"/>
    <n v="46087.199999999997"/>
    <s v="Perfumería"/>
    <s v="Skincare"/>
    <x v="0"/>
  </r>
  <r>
    <x v="3730"/>
    <x v="47"/>
    <n v="8"/>
    <x v="89"/>
    <x v="3"/>
    <x v="0"/>
    <x v="0"/>
    <x v="0"/>
    <x v="3668"/>
    <x v="3677"/>
    <x v="3651"/>
    <x v="3639"/>
    <x v="3661"/>
    <x v="3692"/>
    <n v="39085.199999999997"/>
    <s v="Perfumería"/>
    <s v="Maquillaje"/>
    <x v="0"/>
  </r>
  <r>
    <x v="3731"/>
    <x v="44"/>
    <n v="8"/>
    <x v="91"/>
    <x v="0"/>
    <x v="0"/>
    <x v="0"/>
    <x v="1"/>
    <x v="3417"/>
    <x v="3678"/>
    <x v="3652"/>
    <x v="3640"/>
    <x v="3662"/>
    <x v="3693"/>
    <n v="59365.599999999999"/>
    <s v="Cabello"/>
    <s v="Cuerpo"/>
    <x v="1"/>
  </r>
  <r>
    <x v="3732"/>
    <x v="24"/>
    <n v="8"/>
    <x v="23"/>
    <x v="2"/>
    <x v="0"/>
    <x v="0"/>
    <x v="1"/>
    <x v="3669"/>
    <x v="3679"/>
    <x v="3653"/>
    <x v="3641"/>
    <x v="3663"/>
    <x v="3694"/>
    <n v="42063.6"/>
    <s v="Cuerpo"/>
    <s v="Cabello"/>
    <x v="0"/>
  </r>
  <r>
    <x v="3733"/>
    <x v="38"/>
    <n v="8"/>
    <x v="44"/>
    <x v="1"/>
    <x v="1"/>
    <x v="1"/>
    <x v="0"/>
    <x v="3670"/>
    <x v="3680"/>
    <x v="363"/>
    <x v="3642"/>
    <x v="3664"/>
    <x v="3695"/>
    <n v="51581.599999999999"/>
    <s v="Maquillaje"/>
    <s v="Cabello"/>
    <x v="1"/>
  </r>
  <r>
    <x v="3734"/>
    <x v="25"/>
    <n v="8"/>
    <x v="29"/>
    <x v="2"/>
    <x v="0"/>
    <x v="0"/>
    <x v="1"/>
    <x v="3671"/>
    <x v="3681"/>
    <x v="3654"/>
    <x v="3643"/>
    <x v="3665"/>
    <x v="3696"/>
    <n v="38107.800000000003"/>
    <s v="Perfumería"/>
    <s v="Maquillaje"/>
    <x v="0"/>
  </r>
  <r>
    <x v="3735"/>
    <x v="38"/>
    <n v="8"/>
    <x v="35"/>
    <x v="2"/>
    <x v="0"/>
    <x v="0"/>
    <x v="0"/>
    <x v="3672"/>
    <x v="3682"/>
    <x v="2100"/>
    <x v="3644"/>
    <x v="3666"/>
    <x v="3697"/>
    <n v="62041"/>
    <s v="Cuerpo"/>
    <s v="Maquillaje"/>
    <x v="1"/>
  </r>
  <r>
    <x v="3736"/>
    <x v="18"/>
    <n v="8"/>
    <x v="52"/>
    <x v="2"/>
    <x v="1"/>
    <x v="1"/>
    <x v="1"/>
    <x v="3673"/>
    <x v="3683"/>
    <x v="3655"/>
    <x v="3645"/>
    <x v="3667"/>
    <x v="3698"/>
    <n v="45259.199999999997"/>
    <s v="Cabello"/>
    <s v="Skincare"/>
    <x v="0"/>
  </r>
  <r>
    <x v="3737"/>
    <x v="9"/>
    <n v="8"/>
    <x v="20"/>
    <x v="1"/>
    <x v="0"/>
    <x v="0"/>
    <x v="1"/>
    <x v="3674"/>
    <x v="3684"/>
    <x v="3656"/>
    <x v="3646"/>
    <x v="3668"/>
    <x v="3699"/>
    <n v="49189.8"/>
    <s v="Maquillaje"/>
    <s v="Cuerpo"/>
    <x v="0"/>
  </r>
  <r>
    <x v="3738"/>
    <x v="6"/>
    <n v="8"/>
    <x v="19"/>
    <x v="1"/>
    <x v="1"/>
    <x v="1"/>
    <x v="0"/>
    <x v="3675"/>
    <x v="3685"/>
    <x v="3657"/>
    <x v="3647"/>
    <x v="3669"/>
    <x v="3700"/>
    <n v="46142.2"/>
    <s v="Cabello"/>
    <s v="Cuerpo"/>
    <x v="0"/>
  </r>
  <r>
    <x v="3739"/>
    <x v="48"/>
    <n v="8"/>
    <x v="93"/>
    <x v="3"/>
    <x v="1"/>
    <x v="1"/>
    <x v="1"/>
    <x v="3676"/>
    <x v="3686"/>
    <x v="3658"/>
    <x v="3648"/>
    <x v="3670"/>
    <x v="3701"/>
    <n v="40098.400000000001"/>
    <s v="Cabello"/>
    <s v="Skincare"/>
    <x v="0"/>
  </r>
  <r>
    <x v="3740"/>
    <x v="13"/>
    <n v="8"/>
    <x v="21"/>
    <x v="2"/>
    <x v="0"/>
    <x v="0"/>
    <x v="1"/>
    <x v="3677"/>
    <x v="3687"/>
    <x v="3659"/>
    <x v="3649"/>
    <x v="3671"/>
    <x v="3702"/>
    <n v="55011.8"/>
    <s v="Maquillaje"/>
    <s v="Skincare"/>
    <x v="1"/>
  </r>
  <r>
    <x v="3741"/>
    <x v="43"/>
    <n v="8"/>
    <x v="86"/>
    <x v="1"/>
    <x v="1"/>
    <x v="1"/>
    <x v="1"/>
    <x v="3678"/>
    <x v="3688"/>
    <x v="3660"/>
    <x v="3650"/>
    <x v="3672"/>
    <x v="3703"/>
    <n v="60328.6"/>
    <s v="Skincare"/>
    <s v="Maquillaje"/>
    <x v="1"/>
  </r>
  <r>
    <x v="3742"/>
    <x v="20"/>
    <n v="8"/>
    <x v="67"/>
    <x v="2"/>
    <x v="0"/>
    <x v="0"/>
    <x v="1"/>
    <x v="3679"/>
    <x v="3689"/>
    <x v="3428"/>
    <x v="3651"/>
    <x v="3673"/>
    <x v="3704"/>
    <n v="63887.6"/>
    <s v="Cabello"/>
    <s v="Maquillaje"/>
    <x v="1"/>
  </r>
  <r>
    <x v="3743"/>
    <x v="19"/>
    <n v="8"/>
    <x v="32"/>
    <x v="2"/>
    <x v="1"/>
    <x v="1"/>
    <x v="1"/>
    <x v="3680"/>
    <x v="3690"/>
    <x v="3661"/>
    <x v="3652"/>
    <x v="3674"/>
    <x v="3705"/>
    <n v="58687.8"/>
    <s v="Maquillaje"/>
    <s v="Cabello"/>
    <x v="1"/>
  </r>
  <r>
    <x v="3744"/>
    <x v="41"/>
    <n v="8"/>
    <x v="87"/>
    <x v="0"/>
    <x v="1"/>
    <x v="1"/>
    <x v="1"/>
    <x v="3681"/>
    <x v="3691"/>
    <x v="3662"/>
    <x v="3653"/>
    <x v="3675"/>
    <x v="3706"/>
    <n v="52737.4"/>
    <s v="Skincare"/>
    <s v="Cabello"/>
    <x v="1"/>
  </r>
  <r>
    <x v="3745"/>
    <x v="1"/>
    <n v="8"/>
    <x v="22"/>
    <x v="2"/>
    <x v="0"/>
    <x v="0"/>
    <x v="0"/>
    <x v="3682"/>
    <x v="3692"/>
    <x v="3663"/>
    <x v="3654"/>
    <x v="3676"/>
    <x v="3707"/>
    <n v="35514.400000000001"/>
    <s v="Skincare"/>
    <s v="Maquillaje"/>
    <x v="0"/>
  </r>
  <r>
    <x v="3746"/>
    <x v="22"/>
    <n v="8"/>
    <x v="80"/>
    <x v="3"/>
    <x v="0"/>
    <x v="0"/>
    <x v="0"/>
    <x v="3683"/>
    <x v="3693"/>
    <x v="3664"/>
    <x v="3655"/>
    <x v="3677"/>
    <x v="3708"/>
    <n v="29677.200000000001"/>
    <s v="Cuerpo"/>
    <s v="Maquillaje"/>
    <x v="0"/>
  </r>
  <r>
    <x v="3747"/>
    <x v="40"/>
    <n v="8"/>
    <x v="55"/>
    <x v="1"/>
    <x v="1"/>
    <x v="1"/>
    <x v="1"/>
    <x v="3684"/>
    <x v="3694"/>
    <x v="3665"/>
    <x v="3656"/>
    <x v="3678"/>
    <x v="3709"/>
    <n v="50352.4"/>
    <s v="Skincare"/>
    <s v="Cuerpo"/>
    <x v="1"/>
  </r>
  <r>
    <x v="3748"/>
    <x v="30"/>
    <n v="8"/>
    <x v="68"/>
    <x v="2"/>
    <x v="0"/>
    <x v="0"/>
    <x v="1"/>
    <x v="3685"/>
    <x v="3695"/>
    <x v="3666"/>
    <x v="3657"/>
    <x v="3679"/>
    <x v="3710"/>
    <n v="47351.199999999997"/>
    <s v="Maquillaje"/>
    <s v="Perfumería"/>
    <x v="0"/>
  </r>
  <r>
    <x v="3749"/>
    <x v="41"/>
    <n v="8"/>
    <x v="89"/>
    <x v="1"/>
    <x v="1"/>
    <x v="1"/>
    <x v="0"/>
    <x v="3686"/>
    <x v="3696"/>
    <x v="3667"/>
    <x v="3658"/>
    <x v="3680"/>
    <x v="3711"/>
    <n v="43649.2"/>
    <s v="Perfumería"/>
    <s v="Maquillaje"/>
    <x v="0"/>
  </r>
  <r>
    <x v="3750"/>
    <x v="33"/>
    <n v="8"/>
    <x v="73"/>
    <x v="3"/>
    <x v="1"/>
    <x v="1"/>
    <x v="0"/>
    <x v="3687"/>
    <x v="3697"/>
    <x v="3668"/>
    <x v="3659"/>
    <x v="3681"/>
    <x v="3712"/>
    <n v="47928.2"/>
    <s v="Cuerpo"/>
    <s v="Skincare"/>
    <x v="0"/>
  </r>
  <r>
    <x v="3751"/>
    <x v="19"/>
    <n v="8"/>
    <x v="52"/>
    <x v="1"/>
    <x v="0"/>
    <x v="0"/>
    <x v="0"/>
    <x v="3688"/>
    <x v="3698"/>
    <x v="3669"/>
    <x v="3660"/>
    <x v="3682"/>
    <x v="3713"/>
    <n v="45947"/>
    <s v="Cabello"/>
    <s v="Perfumería"/>
    <x v="0"/>
  </r>
  <r>
    <x v="3752"/>
    <x v="5"/>
    <n v="8"/>
    <x v="87"/>
    <x v="1"/>
    <x v="0"/>
    <x v="0"/>
    <x v="0"/>
    <x v="3689"/>
    <x v="3699"/>
    <x v="3670"/>
    <x v="3661"/>
    <x v="3683"/>
    <x v="3714"/>
    <n v="61401.4"/>
    <s v="Cabello"/>
    <s v="Skincare"/>
    <x v="1"/>
  </r>
  <r>
    <x v="3753"/>
    <x v="43"/>
    <n v="8"/>
    <x v="81"/>
    <x v="2"/>
    <x v="0"/>
    <x v="0"/>
    <x v="1"/>
    <x v="3690"/>
    <x v="3700"/>
    <x v="3671"/>
    <x v="3662"/>
    <x v="3684"/>
    <x v="3715"/>
    <n v="73464.2"/>
    <s v="Maquillaje"/>
    <s v="Skincare"/>
    <x v="1"/>
  </r>
  <r>
    <x v="3754"/>
    <x v="7"/>
    <n v="8"/>
    <x v="21"/>
    <x v="3"/>
    <x v="0"/>
    <x v="0"/>
    <x v="1"/>
    <x v="3691"/>
    <x v="3701"/>
    <x v="3672"/>
    <x v="3663"/>
    <x v="3685"/>
    <x v="3716"/>
    <n v="26874.400000000001"/>
    <s v="Maquillaje"/>
    <s v="Perfumería"/>
    <x v="0"/>
  </r>
  <r>
    <x v="3755"/>
    <x v="27"/>
    <n v="8"/>
    <x v="72"/>
    <x v="1"/>
    <x v="1"/>
    <x v="1"/>
    <x v="0"/>
    <x v="3692"/>
    <x v="3702"/>
    <x v="3673"/>
    <x v="3664"/>
    <x v="3686"/>
    <x v="3717"/>
    <n v="48800.2"/>
    <s v="Skincare"/>
    <s v="Cabello"/>
    <x v="0"/>
  </r>
  <r>
    <x v="3756"/>
    <x v="42"/>
    <n v="8"/>
    <x v="61"/>
    <x v="1"/>
    <x v="0"/>
    <x v="0"/>
    <x v="0"/>
    <x v="3693"/>
    <x v="3703"/>
    <x v="3674"/>
    <x v="3665"/>
    <x v="3687"/>
    <x v="3718"/>
    <n v="49514.400000000001"/>
    <s v="Maquillaje"/>
    <s v="Perfumería"/>
    <x v="0"/>
  </r>
  <r>
    <x v="3757"/>
    <x v="48"/>
    <n v="8"/>
    <x v="88"/>
    <x v="1"/>
    <x v="0"/>
    <x v="0"/>
    <x v="1"/>
    <x v="3694"/>
    <x v="3704"/>
    <x v="3675"/>
    <x v="3666"/>
    <x v="3688"/>
    <x v="3719"/>
    <n v="36713.199999999997"/>
    <s v="Skincare"/>
    <s v="Perfumería"/>
    <x v="0"/>
  </r>
  <r>
    <x v="3758"/>
    <x v="21"/>
    <n v="8"/>
    <x v="8"/>
    <x v="2"/>
    <x v="0"/>
    <x v="0"/>
    <x v="0"/>
    <x v="3695"/>
    <x v="3705"/>
    <x v="3676"/>
    <x v="3667"/>
    <x v="3689"/>
    <x v="3720"/>
    <n v="43359.8"/>
    <s v="Cuerpo"/>
    <s v="Cabello"/>
    <x v="0"/>
  </r>
  <r>
    <x v="3759"/>
    <x v="5"/>
    <n v="8"/>
    <x v="65"/>
    <x v="1"/>
    <x v="1"/>
    <x v="1"/>
    <x v="0"/>
    <x v="3696"/>
    <x v="3706"/>
    <x v="3677"/>
    <x v="3668"/>
    <x v="3690"/>
    <x v="3721"/>
    <n v="56490.6"/>
    <s v="Perfumería"/>
    <s v="Maquillaje"/>
    <x v="1"/>
  </r>
  <r>
    <x v="3760"/>
    <x v="29"/>
    <n v="8"/>
    <x v="65"/>
    <x v="2"/>
    <x v="0"/>
    <x v="0"/>
    <x v="0"/>
    <x v="3697"/>
    <x v="3707"/>
    <x v="3678"/>
    <x v="3669"/>
    <x v="3691"/>
    <x v="3722"/>
    <n v="22317.4"/>
    <s v="Cuerpo"/>
    <s v="Perfumería"/>
    <x v="0"/>
  </r>
  <r>
    <x v="3761"/>
    <x v="19"/>
    <n v="8"/>
    <x v="15"/>
    <x v="1"/>
    <x v="1"/>
    <x v="1"/>
    <x v="0"/>
    <x v="3698"/>
    <x v="3708"/>
    <x v="3679"/>
    <x v="3670"/>
    <x v="3692"/>
    <x v="3723"/>
    <n v="44575.199999999997"/>
    <s v="Maquillaje"/>
    <s v="Skincare"/>
    <x v="0"/>
  </r>
  <r>
    <x v="3762"/>
    <x v="32"/>
    <n v="8"/>
    <x v="86"/>
    <x v="1"/>
    <x v="1"/>
    <x v="1"/>
    <x v="1"/>
    <x v="3699"/>
    <x v="3709"/>
    <x v="3680"/>
    <x v="3671"/>
    <x v="3693"/>
    <x v="3724"/>
    <n v="49303.199999999997"/>
    <s v="Cuerpo"/>
    <s v="Maquillaje"/>
    <x v="0"/>
  </r>
  <r>
    <x v="3763"/>
    <x v="30"/>
    <n v="8"/>
    <x v="85"/>
    <x v="2"/>
    <x v="0"/>
    <x v="0"/>
    <x v="0"/>
    <x v="3700"/>
    <x v="3710"/>
    <x v="3681"/>
    <x v="3672"/>
    <x v="3694"/>
    <x v="3725"/>
    <n v="44593"/>
    <s v="Cuerpo"/>
    <s v="Perfumería"/>
    <x v="0"/>
  </r>
  <r>
    <x v="3764"/>
    <x v="45"/>
    <n v="8"/>
    <x v="73"/>
    <x v="1"/>
    <x v="1"/>
    <x v="1"/>
    <x v="1"/>
    <x v="3701"/>
    <x v="3711"/>
    <x v="3682"/>
    <x v="3673"/>
    <x v="3695"/>
    <x v="3726"/>
    <n v="44738.6"/>
    <s v="Skincare"/>
    <s v="Cabello"/>
    <x v="0"/>
  </r>
  <r>
    <x v="3765"/>
    <x v="33"/>
    <n v="8"/>
    <x v="93"/>
    <x v="3"/>
    <x v="1"/>
    <x v="1"/>
    <x v="0"/>
    <x v="3702"/>
    <x v="3712"/>
    <x v="3683"/>
    <x v="3674"/>
    <x v="3696"/>
    <x v="3727"/>
    <n v="65615.399999999994"/>
    <s v="Maquillaje"/>
    <s v="Cabello"/>
    <x v="1"/>
  </r>
  <r>
    <x v="3766"/>
    <x v="22"/>
    <n v="8"/>
    <x v="78"/>
    <x v="2"/>
    <x v="0"/>
    <x v="0"/>
    <x v="0"/>
    <x v="3703"/>
    <x v="3713"/>
    <x v="3684"/>
    <x v="3675"/>
    <x v="3697"/>
    <x v="3728"/>
    <n v="26790.6"/>
    <s v="Cuerpo"/>
    <s v="Cabello"/>
    <x v="0"/>
  </r>
  <r>
    <x v="3767"/>
    <x v="15"/>
    <n v="8"/>
    <x v="47"/>
    <x v="2"/>
    <x v="0"/>
    <x v="0"/>
    <x v="0"/>
    <x v="3704"/>
    <x v="3714"/>
    <x v="3685"/>
    <x v="3676"/>
    <x v="3698"/>
    <x v="832"/>
    <n v="55999.199999999997"/>
    <s v="Cabello"/>
    <s v="Maquillaje"/>
    <x v="1"/>
  </r>
  <r>
    <x v="3768"/>
    <x v="26"/>
    <n v="8"/>
    <x v="10"/>
    <x v="3"/>
    <x v="0"/>
    <x v="0"/>
    <x v="0"/>
    <x v="3705"/>
    <x v="3715"/>
    <x v="3686"/>
    <x v="3677"/>
    <x v="3699"/>
    <x v="3729"/>
    <n v="73190.399999999994"/>
    <s v="Cabello"/>
    <s v="Perfumería"/>
    <x v="1"/>
  </r>
  <r>
    <x v="3769"/>
    <x v="24"/>
    <n v="8"/>
    <x v="17"/>
    <x v="1"/>
    <x v="0"/>
    <x v="0"/>
    <x v="1"/>
    <x v="3706"/>
    <x v="3716"/>
    <x v="3687"/>
    <x v="3678"/>
    <x v="3700"/>
    <x v="3730"/>
    <n v="59277.4"/>
    <s v="Cabello"/>
    <s v="Cuerpo"/>
    <x v="1"/>
  </r>
  <r>
    <x v="3770"/>
    <x v="36"/>
    <n v="8"/>
    <x v="52"/>
    <x v="0"/>
    <x v="1"/>
    <x v="1"/>
    <x v="0"/>
    <x v="3707"/>
    <x v="3717"/>
    <x v="3688"/>
    <x v="3679"/>
    <x v="3701"/>
    <x v="3731"/>
    <n v="49231.199999999997"/>
    <s v="Maquillaje"/>
    <s v="Cabello"/>
    <x v="0"/>
  </r>
  <r>
    <x v="3771"/>
    <x v="30"/>
    <n v="8"/>
    <x v="72"/>
    <x v="1"/>
    <x v="1"/>
    <x v="1"/>
    <x v="1"/>
    <x v="3708"/>
    <x v="3718"/>
    <x v="3689"/>
    <x v="3680"/>
    <x v="3702"/>
    <x v="3732"/>
    <n v="18516.599999999999"/>
    <s v="Cabello"/>
    <s v="Perfumería"/>
    <x v="0"/>
  </r>
  <r>
    <x v="3772"/>
    <x v="42"/>
    <n v="8"/>
    <x v="83"/>
    <x v="2"/>
    <x v="0"/>
    <x v="0"/>
    <x v="1"/>
    <x v="3709"/>
    <x v="2333"/>
    <x v="3690"/>
    <x v="3681"/>
    <x v="3703"/>
    <x v="3733"/>
    <n v="36485.199999999997"/>
    <s v="Cuerpo"/>
    <s v="Skincare"/>
    <x v="0"/>
  </r>
  <r>
    <x v="3773"/>
    <x v="44"/>
    <n v="8"/>
    <x v="59"/>
    <x v="0"/>
    <x v="0"/>
    <x v="0"/>
    <x v="0"/>
    <x v="3710"/>
    <x v="3719"/>
    <x v="3691"/>
    <x v="3682"/>
    <x v="3704"/>
    <x v="3734"/>
    <n v="37703.599999999999"/>
    <s v="Skincare"/>
    <s v="Maquillaje"/>
    <x v="0"/>
  </r>
  <r>
    <x v="3774"/>
    <x v="38"/>
    <n v="8"/>
    <x v="66"/>
    <x v="1"/>
    <x v="1"/>
    <x v="1"/>
    <x v="0"/>
    <x v="3711"/>
    <x v="3720"/>
    <x v="3692"/>
    <x v="3683"/>
    <x v="3705"/>
    <x v="3735"/>
    <n v="40903.199999999997"/>
    <s v="Cabello"/>
    <s v="Skincare"/>
    <x v="0"/>
  </r>
  <r>
    <x v="3775"/>
    <x v="27"/>
    <n v="8"/>
    <x v="61"/>
    <x v="0"/>
    <x v="1"/>
    <x v="1"/>
    <x v="0"/>
    <x v="3712"/>
    <x v="3721"/>
    <x v="3693"/>
    <x v="3684"/>
    <x v="1420"/>
    <x v="3736"/>
    <n v="60211.199999999997"/>
    <s v="Cabello"/>
    <s v="Cuerpo"/>
    <x v="1"/>
  </r>
  <r>
    <x v="3776"/>
    <x v="34"/>
    <n v="8"/>
    <x v="54"/>
    <x v="3"/>
    <x v="0"/>
    <x v="0"/>
    <x v="0"/>
    <x v="3713"/>
    <x v="2404"/>
    <x v="3694"/>
    <x v="3685"/>
    <x v="1795"/>
    <x v="3737"/>
    <n v="39364.6"/>
    <s v="Perfumería"/>
    <s v="Skincare"/>
    <x v="0"/>
  </r>
  <r>
    <x v="3777"/>
    <x v="6"/>
    <n v="8"/>
    <x v="95"/>
    <x v="0"/>
    <x v="1"/>
    <x v="1"/>
    <x v="0"/>
    <x v="3714"/>
    <x v="3722"/>
    <x v="3695"/>
    <x v="3686"/>
    <x v="2315"/>
    <x v="3738"/>
    <n v="73213.399999999994"/>
    <s v="Skincare"/>
    <s v="Cuerpo"/>
    <x v="1"/>
  </r>
  <r>
    <x v="3778"/>
    <x v="45"/>
    <n v="8"/>
    <x v="90"/>
    <x v="0"/>
    <x v="0"/>
    <x v="0"/>
    <x v="1"/>
    <x v="3715"/>
    <x v="3723"/>
    <x v="3696"/>
    <x v="3687"/>
    <x v="3706"/>
    <x v="710"/>
    <n v="49046"/>
    <s v="Skincare"/>
    <s v="Perfumería"/>
    <x v="0"/>
  </r>
  <r>
    <x v="3779"/>
    <x v="32"/>
    <n v="8"/>
    <x v="3"/>
    <x v="1"/>
    <x v="0"/>
    <x v="0"/>
    <x v="0"/>
    <x v="3716"/>
    <x v="233"/>
    <x v="3697"/>
    <x v="3688"/>
    <x v="3707"/>
    <x v="3739"/>
    <n v="31925.599999999999"/>
    <s v="Cabello"/>
    <s v="Perfumería"/>
    <x v="0"/>
  </r>
  <r>
    <x v="3780"/>
    <x v="6"/>
    <n v="8"/>
    <x v="86"/>
    <x v="1"/>
    <x v="0"/>
    <x v="0"/>
    <x v="1"/>
    <x v="3717"/>
    <x v="3724"/>
    <x v="3698"/>
    <x v="3689"/>
    <x v="3708"/>
    <x v="3740"/>
    <n v="39856.400000000001"/>
    <s v="Cabello"/>
    <s v="Cuerpo"/>
    <x v="0"/>
  </r>
  <r>
    <x v="3781"/>
    <x v="1"/>
    <n v="8"/>
    <x v="56"/>
    <x v="0"/>
    <x v="1"/>
    <x v="1"/>
    <x v="0"/>
    <x v="3718"/>
    <x v="3725"/>
    <x v="3699"/>
    <x v="3690"/>
    <x v="1809"/>
    <x v="3741"/>
    <n v="47059.6"/>
    <s v="Cabello"/>
    <s v="Skincare"/>
    <x v="0"/>
  </r>
  <r>
    <x v="3782"/>
    <x v="39"/>
    <n v="8"/>
    <x v="8"/>
    <x v="1"/>
    <x v="1"/>
    <x v="1"/>
    <x v="1"/>
    <x v="3719"/>
    <x v="3726"/>
    <x v="3700"/>
    <x v="3691"/>
    <x v="3709"/>
    <x v="3742"/>
    <n v="49675"/>
    <s v="Skincare"/>
    <s v="Cabello"/>
    <x v="0"/>
  </r>
  <r>
    <x v="3783"/>
    <x v="7"/>
    <n v="8"/>
    <x v="26"/>
    <x v="0"/>
    <x v="1"/>
    <x v="1"/>
    <x v="0"/>
    <x v="3720"/>
    <x v="3727"/>
    <x v="3701"/>
    <x v="3692"/>
    <x v="3710"/>
    <x v="3743"/>
    <n v="67609.399999999994"/>
    <s v="Skincare"/>
    <s v="Cabello"/>
    <x v="1"/>
  </r>
  <r>
    <x v="3784"/>
    <x v="14"/>
    <n v="8"/>
    <x v="33"/>
    <x v="1"/>
    <x v="1"/>
    <x v="1"/>
    <x v="0"/>
    <x v="3721"/>
    <x v="3728"/>
    <x v="3702"/>
    <x v="3693"/>
    <x v="3711"/>
    <x v="3290"/>
    <n v="53996.2"/>
    <s v="Perfumería"/>
    <s v="Cabello"/>
    <x v="1"/>
  </r>
  <r>
    <x v="3785"/>
    <x v="28"/>
    <n v="8"/>
    <x v="42"/>
    <x v="1"/>
    <x v="1"/>
    <x v="1"/>
    <x v="0"/>
    <x v="3722"/>
    <x v="3729"/>
    <x v="966"/>
    <x v="3694"/>
    <x v="3712"/>
    <x v="3744"/>
    <n v="49246.400000000001"/>
    <s v="Cabello"/>
    <s v="Cuerpo"/>
    <x v="0"/>
  </r>
  <r>
    <x v="3786"/>
    <x v="29"/>
    <n v="8"/>
    <x v="27"/>
    <x v="1"/>
    <x v="0"/>
    <x v="0"/>
    <x v="0"/>
    <x v="3723"/>
    <x v="3730"/>
    <x v="3703"/>
    <x v="3695"/>
    <x v="3713"/>
    <x v="3745"/>
    <n v="60140"/>
    <s v="Cuerpo"/>
    <s v="Perfumería"/>
    <x v="1"/>
  </r>
  <r>
    <x v="3787"/>
    <x v="17"/>
    <n v="8"/>
    <x v="88"/>
    <x v="2"/>
    <x v="0"/>
    <x v="0"/>
    <x v="0"/>
    <x v="3724"/>
    <x v="3731"/>
    <x v="3704"/>
    <x v="3696"/>
    <x v="3714"/>
    <x v="3746"/>
    <n v="64625.8"/>
    <s v="Maquillaje"/>
    <s v="Cuerpo"/>
    <x v="1"/>
  </r>
  <r>
    <x v="3788"/>
    <x v="6"/>
    <n v="8"/>
    <x v="69"/>
    <x v="0"/>
    <x v="0"/>
    <x v="0"/>
    <x v="1"/>
    <x v="3725"/>
    <x v="3700"/>
    <x v="3705"/>
    <x v="3697"/>
    <x v="3715"/>
    <x v="3747"/>
    <n v="54772"/>
    <s v="Perfumería"/>
    <s v="Maquillaje"/>
    <x v="1"/>
  </r>
  <r>
    <x v="3789"/>
    <x v="49"/>
    <n v="8"/>
    <x v="42"/>
    <x v="2"/>
    <x v="1"/>
    <x v="1"/>
    <x v="1"/>
    <x v="3726"/>
    <x v="3732"/>
    <x v="3706"/>
    <x v="3698"/>
    <x v="235"/>
    <x v="3748"/>
    <n v="47326.6"/>
    <s v="Skincare"/>
    <s v="Cabello"/>
    <x v="0"/>
  </r>
  <r>
    <x v="3790"/>
    <x v="46"/>
    <n v="8"/>
    <x v="39"/>
    <x v="1"/>
    <x v="1"/>
    <x v="1"/>
    <x v="1"/>
    <x v="3727"/>
    <x v="3733"/>
    <x v="3707"/>
    <x v="3699"/>
    <x v="3716"/>
    <x v="3749"/>
    <n v="33247.800000000003"/>
    <s v="Maquillaje"/>
    <s v="Cuerpo"/>
    <x v="0"/>
  </r>
  <r>
    <x v="3791"/>
    <x v="0"/>
    <n v="8"/>
    <x v="40"/>
    <x v="2"/>
    <x v="1"/>
    <x v="1"/>
    <x v="1"/>
    <x v="3728"/>
    <x v="3734"/>
    <x v="3708"/>
    <x v="3700"/>
    <x v="3717"/>
    <x v="3750"/>
    <n v="24115.4"/>
    <s v="Cuerpo"/>
    <s v="Skincare"/>
    <x v="0"/>
  </r>
  <r>
    <x v="3792"/>
    <x v="39"/>
    <n v="8"/>
    <x v="82"/>
    <x v="3"/>
    <x v="0"/>
    <x v="0"/>
    <x v="0"/>
    <x v="3729"/>
    <x v="3735"/>
    <x v="3709"/>
    <x v="3701"/>
    <x v="3718"/>
    <x v="3751"/>
    <n v="53241.599999999999"/>
    <s v="Perfumería"/>
    <s v="Skincare"/>
    <x v="1"/>
  </r>
  <r>
    <x v="3793"/>
    <x v="41"/>
    <n v="8"/>
    <x v="74"/>
    <x v="1"/>
    <x v="1"/>
    <x v="1"/>
    <x v="0"/>
    <x v="3730"/>
    <x v="3736"/>
    <x v="3710"/>
    <x v="3702"/>
    <x v="3719"/>
    <x v="3752"/>
    <n v="48562"/>
    <s v="Maquillaje"/>
    <s v="Skincare"/>
    <x v="0"/>
  </r>
  <r>
    <x v="3794"/>
    <x v="39"/>
    <n v="8"/>
    <x v="20"/>
    <x v="1"/>
    <x v="0"/>
    <x v="0"/>
    <x v="0"/>
    <x v="3731"/>
    <x v="3737"/>
    <x v="3711"/>
    <x v="3703"/>
    <x v="3720"/>
    <x v="3753"/>
    <n v="57293.4"/>
    <s v="Maquillaje"/>
    <s v="Cabello"/>
    <x v="1"/>
  </r>
  <r>
    <x v="3795"/>
    <x v="40"/>
    <n v="8"/>
    <x v="82"/>
    <x v="3"/>
    <x v="1"/>
    <x v="1"/>
    <x v="0"/>
    <x v="3732"/>
    <x v="3738"/>
    <x v="3712"/>
    <x v="3704"/>
    <x v="3721"/>
    <x v="3754"/>
    <n v="63579.8"/>
    <s v="Perfumería"/>
    <s v="Cabello"/>
    <x v="1"/>
  </r>
  <r>
    <x v="3796"/>
    <x v="15"/>
    <n v="8"/>
    <x v="16"/>
    <x v="1"/>
    <x v="0"/>
    <x v="0"/>
    <x v="1"/>
    <x v="3733"/>
    <x v="3739"/>
    <x v="3713"/>
    <x v="3705"/>
    <x v="3722"/>
    <x v="3755"/>
    <n v="41904"/>
    <s v="Cabello"/>
    <s v="Skincare"/>
    <x v="0"/>
  </r>
  <r>
    <x v="3797"/>
    <x v="46"/>
    <n v="8"/>
    <x v="63"/>
    <x v="3"/>
    <x v="0"/>
    <x v="0"/>
    <x v="1"/>
    <x v="3734"/>
    <x v="3740"/>
    <x v="3714"/>
    <x v="3706"/>
    <x v="3723"/>
    <x v="3756"/>
    <n v="27789.8"/>
    <s v="Perfumería"/>
    <s v="Maquillaje"/>
    <x v="0"/>
  </r>
  <r>
    <x v="3798"/>
    <x v="22"/>
    <n v="8"/>
    <x v="48"/>
    <x v="0"/>
    <x v="1"/>
    <x v="1"/>
    <x v="0"/>
    <x v="3735"/>
    <x v="3741"/>
    <x v="3715"/>
    <x v="3707"/>
    <x v="3724"/>
    <x v="3757"/>
    <n v="48802.8"/>
    <s v="Perfumería"/>
    <s v="Cuerpo"/>
    <x v="0"/>
  </r>
  <r>
    <x v="3799"/>
    <x v="48"/>
    <n v="8"/>
    <x v="67"/>
    <x v="2"/>
    <x v="0"/>
    <x v="0"/>
    <x v="0"/>
    <x v="3736"/>
    <x v="3742"/>
    <x v="3716"/>
    <x v="3708"/>
    <x v="3725"/>
    <x v="3758"/>
    <n v="54960.6"/>
    <s v="Maquillaje"/>
    <s v="Cabello"/>
    <x v="1"/>
  </r>
  <r>
    <x v="3800"/>
    <x v="8"/>
    <n v="8"/>
    <x v="40"/>
    <x v="1"/>
    <x v="1"/>
    <x v="1"/>
    <x v="1"/>
    <x v="3737"/>
    <x v="3743"/>
    <x v="3717"/>
    <x v="3709"/>
    <x v="3726"/>
    <x v="3759"/>
    <n v="50338.6"/>
    <s v="Maquillaje"/>
    <s v="Skincare"/>
    <x v="1"/>
  </r>
  <r>
    <x v="3801"/>
    <x v="30"/>
    <n v="8"/>
    <x v="56"/>
    <x v="0"/>
    <x v="0"/>
    <x v="0"/>
    <x v="1"/>
    <x v="3738"/>
    <x v="3744"/>
    <x v="3718"/>
    <x v="3710"/>
    <x v="3727"/>
    <x v="3760"/>
    <n v="76347"/>
    <s v="Maquillaje"/>
    <s v="Perfumería"/>
    <x v="1"/>
  </r>
  <r>
    <x v="3802"/>
    <x v="18"/>
    <n v="8"/>
    <x v="7"/>
    <x v="0"/>
    <x v="1"/>
    <x v="1"/>
    <x v="1"/>
    <x v="3739"/>
    <x v="3745"/>
    <x v="3719"/>
    <x v="3711"/>
    <x v="3728"/>
    <x v="3761"/>
    <n v="26258.400000000001"/>
    <s v="Perfumería"/>
    <s v="Cuerpo"/>
    <x v="0"/>
  </r>
  <r>
    <x v="3803"/>
    <x v="44"/>
    <n v="8"/>
    <x v="31"/>
    <x v="2"/>
    <x v="1"/>
    <x v="1"/>
    <x v="0"/>
    <x v="3740"/>
    <x v="3746"/>
    <x v="3720"/>
    <x v="3712"/>
    <x v="3729"/>
    <x v="3762"/>
    <n v="52361.4"/>
    <s v="Cuerpo"/>
    <s v="Maquillaje"/>
    <x v="1"/>
  </r>
  <r>
    <x v="3804"/>
    <x v="23"/>
    <n v="8"/>
    <x v="78"/>
    <x v="1"/>
    <x v="0"/>
    <x v="0"/>
    <x v="1"/>
    <x v="3741"/>
    <x v="3747"/>
    <x v="3721"/>
    <x v="3713"/>
    <x v="3730"/>
    <x v="3763"/>
    <n v="32987.599999999999"/>
    <s v="Perfumería"/>
    <s v="Cabello"/>
    <x v="0"/>
  </r>
  <r>
    <x v="3805"/>
    <x v="49"/>
    <n v="8"/>
    <x v="12"/>
    <x v="3"/>
    <x v="1"/>
    <x v="1"/>
    <x v="1"/>
    <x v="3742"/>
    <x v="3748"/>
    <x v="3722"/>
    <x v="3714"/>
    <x v="3731"/>
    <x v="3764"/>
    <n v="52056"/>
    <s v="Cuerpo"/>
    <s v="Perfumería"/>
    <x v="1"/>
  </r>
  <r>
    <x v="3806"/>
    <x v="3"/>
    <n v="8"/>
    <x v="30"/>
    <x v="1"/>
    <x v="1"/>
    <x v="1"/>
    <x v="1"/>
    <x v="3743"/>
    <x v="1429"/>
    <x v="3723"/>
    <x v="3715"/>
    <x v="3732"/>
    <x v="3765"/>
    <n v="49180.2"/>
    <s v="Cabello"/>
    <s v="Maquillaje"/>
    <x v="0"/>
  </r>
  <r>
    <x v="3807"/>
    <x v="37"/>
    <n v="8"/>
    <x v="40"/>
    <x v="2"/>
    <x v="1"/>
    <x v="1"/>
    <x v="0"/>
    <x v="3744"/>
    <x v="3749"/>
    <x v="3724"/>
    <x v="3716"/>
    <x v="3733"/>
    <x v="3766"/>
    <n v="63485.8"/>
    <s v="Cabello"/>
    <s v="Cuerpo"/>
    <x v="1"/>
  </r>
  <r>
    <x v="3808"/>
    <x v="11"/>
    <n v="8"/>
    <x v="73"/>
    <x v="0"/>
    <x v="1"/>
    <x v="1"/>
    <x v="0"/>
    <x v="3745"/>
    <x v="3750"/>
    <x v="3725"/>
    <x v="3717"/>
    <x v="3734"/>
    <x v="3767"/>
    <n v="50124"/>
    <s v="Skincare"/>
    <s v="Perfumería"/>
    <x v="1"/>
  </r>
  <r>
    <x v="3809"/>
    <x v="34"/>
    <n v="8"/>
    <x v="25"/>
    <x v="1"/>
    <x v="0"/>
    <x v="0"/>
    <x v="1"/>
    <x v="3746"/>
    <x v="3751"/>
    <x v="3726"/>
    <x v="3718"/>
    <x v="3735"/>
    <x v="3768"/>
    <n v="36512"/>
    <s v="Cuerpo"/>
    <s v="Maquillaje"/>
    <x v="0"/>
  </r>
  <r>
    <x v="3810"/>
    <x v="44"/>
    <n v="8"/>
    <x v="88"/>
    <x v="1"/>
    <x v="0"/>
    <x v="0"/>
    <x v="0"/>
    <x v="3747"/>
    <x v="3752"/>
    <x v="3727"/>
    <x v="3719"/>
    <x v="3736"/>
    <x v="3769"/>
    <n v="43909.8"/>
    <s v="Cuerpo"/>
    <s v="Cabello"/>
    <x v="0"/>
  </r>
  <r>
    <x v="3811"/>
    <x v="31"/>
    <n v="8"/>
    <x v="25"/>
    <x v="3"/>
    <x v="0"/>
    <x v="0"/>
    <x v="1"/>
    <x v="3748"/>
    <x v="3753"/>
    <x v="3728"/>
    <x v="3720"/>
    <x v="3737"/>
    <x v="3770"/>
    <n v="34935.199999999997"/>
    <s v="Maquillaje"/>
    <s v="Cabello"/>
    <x v="0"/>
  </r>
  <r>
    <x v="3812"/>
    <x v="14"/>
    <n v="8"/>
    <x v="20"/>
    <x v="2"/>
    <x v="0"/>
    <x v="0"/>
    <x v="1"/>
    <x v="3749"/>
    <x v="3754"/>
    <x v="3729"/>
    <x v="3721"/>
    <x v="3738"/>
    <x v="3771"/>
    <n v="42955.6"/>
    <s v="Perfumería"/>
    <s v="Skincare"/>
    <x v="0"/>
  </r>
  <r>
    <x v="3813"/>
    <x v="25"/>
    <n v="8"/>
    <x v="30"/>
    <x v="2"/>
    <x v="0"/>
    <x v="0"/>
    <x v="0"/>
    <x v="3750"/>
    <x v="3755"/>
    <x v="3730"/>
    <x v="3722"/>
    <x v="3739"/>
    <x v="3772"/>
    <n v="54782.400000000001"/>
    <s v="Skincare"/>
    <s v="Perfumería"/>
    <x v="1"/>
  </r>
  <r>
    <x v="3814"/>
    <x v="34"/>
    <n v="8"/>
    <x v="42"/>
    <x v="1"/>
    <x v="1"/>
    <x v="1"/>
    <x v="0"/>
    <x v="3751"/>
    <x v="3756"/>
    <x v="3731"/>
    <x v="3723"/>
    <x v="3740"/>
    <x v="3773"/>
    <n v="44581.8"/>
    <s v="Cuerpo"/>
    <s v="Perfumería"/>
    <x v="0"/>
  </r>
  <r>
    <x v="3815"/>
    <x v="44"/>
    <n v="8"/>
    <x v="73"/>
    <x v="2"/>
    <x v="1"/>
    <x v="1"/>
    <x v="1"/>
    <x v="3752"/>
    <x v="3757"/>
    <x v="3732"/>
    <x v="3724"/>
    <x v="3741"/>
    <x v="3774"/>
    <n v="52130"/>
    <s v="Maquillaje"/>
    <s v="Skincare"/>
    <x v="1"/>
  </r>
  <r>
    <x v="3816"/>
    <x v="11"/>
    <n v="8"/>
    <x v="25"/>
    <x v="2"/>
    <x v="1"/>
    <x v="1"/>
    <x v="0"/>
    <x v="3753"/>
    <x v="3758"/>
    <x v="3733"/>
    <x v="3725"/>
    <x v="3742"/>
    <x v="3775"/>
    <n v="38593.4"/>
    <s v="Cuerpo"/>
    <s v="Perfumería"/>
    <x v="0"/>
  </r>
  <r>
    <x v="3817"/>
    <x v="13"/>
    <n v="8"/>
    <x v="73"/>
    <x v="0"/>
    <x v="0"/>
    <x v="0"/>
    <x v="1"/>
    <x v="3754"/>
    <x v="3759"/>
    <x v="3734"/>
    <x v="1360"/>
    <x v="3743"/>
    <x v="3776"/>
    <n v="35784.6"/>
    <s v="Skincare"/>
    <s v="Maquillaje"/>
    <x v="0"/>
  </r>
  <r>
    <x v="3818"/>
    <x v="32"/>
    <n v="8"/>
    <x v="15"/>
    <x v="0"/>
    <x v="1"/>
    <x v="1"/>
    <x v="1"/>
    <x v="3755"/>
    <x v="3760"/>
    <x v="3735"/>
    <x v="3726"/>
    <x v="3744"/>
    <x v="3777"/>
    <n v="57829.8"/>
    <s v="Perfumería"/>
    <s v="Cuerpo"/>
    <x v="1"/>
  </r>
  <r>
    <x v="3819"/>
    <x v="31"/>
    <n v="8"/>
    <x v="43"/>
    <x v="2"/>
    <x v="0"/>
    <x v="0"/>
    <x v="1"/>
    <x v="3756"/>
    <x v="3761"/>
    <x v="3736"/>
    <x v="3727"/>
    <x v="3745"/>
    <x v="3778"/>
    <n v="33646"/>
    <s v="Maquillaje"/>
    <s v="Cabello"/>
    <x v="0"/>
  </r>
  <r>
    <x v="3820"/>
    <x v="15"/>
    <n v="8"/>
    <x v="30"/>
    <x v="2"/>
    <x v="1"/>
    <x v="1"/>
    <x v="1"/>
    <x v="3757"/>
    <x v="3762"/>
    <x v="3737"/>
    <x v="3728"/>
    <x v="3746"/>
    <x v="3779"/>
    <n v="53054.6"/>
    <s v="Perfumería"/>
    <s v="Cabello"/>
    <x v="1"/>
  </r>
  <r>
    <x v="3821"/>
    <x v="10"/>
    <n v="8"/>
    <x v="56"/>
    <x v="1"/>
    <x v="1"/>
    <x v="1"/>
    <x v="0"/>
    <x v="3758"/>
    <x v="3763"/>
    <x v="3738"/>
    <x v="3729"/>
    <x v="1653"/>
    <x v="3780"/>
    <n v="63172.800000000003"/>
    <s v="Perfumería"/>
    <s v="Skincare"/>
    <x v="1"/>
  </r>
  <r>
    <x v="3822"/>
    <x v="38"/>
    <n v="8"/>
    <x v="89"/>
    <x v="0"/>
    <x v="1"/>
    <x v="1"/>
    <x v="1"/>
    <x v="3759"/>
    <x v="3764"/>
    <x v="3739"/>
    <x v="3730"/>
    <x v="3356"/>
    <x v="3781"/>
    <n v="45689"/>
    <s v="Maquillaje"/>
    <s v="Cabello"/>
    <x v="0"/>
  </r>
  <r>
    <x v="3823"/>
    <x v="22"/>
    <n v="8"/>
    <x v="37"/>
    <x v="3"/>
    <x v="1"/>
    <x v="1"/>
    <x v="1"/>
    <x v="3760"/>
    <x v="3765"/>
    <x v="3740"/>
    <x v="3731"/>
    <x v="3747"/>
    <x v="3782"/>
    <n v="57897.8"/>
    <s v="Skincare"/>
    <s v="Cabello"/>
    <x v="1"/>
  </r>
  <r>
    <x v="3824"/>
    <x v="41"/>
    <n v="8"/>
    <x v="35"/>
    <x v="1"/>
    <x v="1"/>
    <x v="1"/>
    <x v="1"/>
    <x v="3761"/>
    <x v="3766"/>
    <x v="3741"/>
    <x v="3732"/>
    <x v="3748"/>
    <x v="3783"/>
    <n v="59793"/>
    <s v="Cabello"/>
    <s v="Skincare"/>
    <x v="1"/>
  </r>
  <r>
    <x v="3825"/>
    <x v="12"/>
    <n v="8"/>
    <x v="35"/>
    <x v="0"/>
    <x v="1"/>
    <x v="1"/>
    <x v="0"/>
    <x v="3762"/>
    <x v="3767"/>
    <x v="3742"/>
    <x v="3733"/>
    <x v="3749"/>
    <x v="3784"/>
    <n v="47438.8"/>
    <s v="Perfumería"/>
    <s v="Cabello"/>
    <x v="0"/>
  </r>
  <r>
    <x v="3826"/>
    <x v="38"/>
    <n v="8"/>
    <x v="14"/>
    <x v="1"/>
    <x v="1"/>
    <x v="1"/>
    <x v="0"/>
    <x v="3763"/>
    <x v="3768"/>
    <x v="3743"/>
    <x v="3734"/>
    <x v="3750"/>
    <x v="3785"/>
    <n v="50994.400000000001"/>
    <s v="Skincare"/>
    <s v="Perfumería"/>
    <x v="1"/>
  </r>
  <r>
    <x v="3827"/>
    <x v="10"/>
    <n v="8"/>
    <x v="37"/>
    <x v="2"/>
    <x v="1"/>
    <x v="1"/>
    <x v="1"/>
    <x v="3764"/>
    <x v="3769"/>
    <x v="3744"/>
    <x v="3735"/>
    <x v="3751"/>
    <x v="3786"/>
    <n v="42295.8"/>
    <s v="Perfumería"/>
    <s v="Skincare"/>
    <x v="0"/>
  </r>
  <r>
    <x v="3828"/>
    <x v="0"/>
    <n v="8"/>
    <x v="66"/>
    <x v="2"/>
    <x v="0"/>
    <x v="0"/>
    <x v="0"/>
    <x v="3765"/>
    <x v="3770"/>
    <x v="3745"/>
    <x v="3736"/>
    <x v="3752"/>
    <x v="3787"/>
    <n v="64729.599999999999"/>
    <s v="Maquillaje"/>
    <s v="Cuerpo"/>
    <x v="1"/>
  </r>
  <r>
    <x v="3829"/>
    <x v="1"/>
    <n v="8"/>
    <x v="58"/>
    <x v="3"/>
    <x v="0"/>
    <x v="0"/>
    <x v="0"/>
    <x v="3766"/>
    <x v="3771"/>
    <x v="1327"/>
    <x v="3737"/>
    <x v="3753"/>
    <x v="3788"/>
    <n v="28180.400000000001"/>
    <s v="Cuerpo"/>
    <s v="Perfumería"/>
    <x v="0"/>
  </r>
  <r>
    <x v="3830"/>
    <x v="16"/>
    <n v="8"/>
    <x v="46"/>
    <x v="3"/>
    <x v="0"/>
    <x v="0"/>
    <x v="1"/>
    <x v="3767"/>
    <x v="3772"/>
    <x v="3746"/>
    <x v="3738"/>
    <x v="3754"/>
    <x v="3789"/>
    <n v="71144.800000000003"/>
    <s v="Cuerpo"/>
    <s v="Cabello"/>
    <x v="1"/>
  </r>
  <r>
    <x v="3831"/>
    <x v="6"/>
    <n v="8"/>
    <x v="47"/>
    <x v="1"/>
    <x v="0"/>
    <x v="0"/>
    <x v="0"/>
    <x v="3768"/>
    <x v="3773"/>
    <x v="3747"/>
    <x v="3739"/>
    <x v="3755"/>
    <x v="3790"/>
    <n v="46214.2"/>
    <s v="Cuerpo"/>
    <s v="Skincare"/>
    <x v="0"/>
  </r>
  <r>
    <x v="3832"/>
    <x v="26"/>
    <n v="8"/>
    <x v="76"/>
    <x v="2"/>
    <x v="0"/>
    <x v="0"/>
    <x v="1"/>
    <x v="3769"/>
    <x v="3774"/>
    <x v="3748"/>
    <x v="3740"/>
    <x v="3756"/>
    <x v="3791"/>
    <n v="64458.6"/>
    <s v="Perfumería"/>
    <s v="Skincare"/>
    <x v="1"/>
  </r>
  <r>
    <x v="3833"/>
    <x v="17"/>
    <n v="8"/>
    <x v="0"/>
    <x v="1"/>
    <x v="0"/>
    <x v="0"/>
    <x v="1"/>
    <x v="3770"/>
    <x v="3775"/>
    <x v="3749"/>
    <x v="3741"/>
    <x v="3757"/>
    <x v="3792"/>
    <n v="30496.6"/>
    <s v="Skincare"/>
    <s v="Cuerpo"/>
    <x v="0"/>
  </r>
  <r>
    <x v="3834"/>
    <x v="31"/>
    <n v="8"/>
    <x v="20"/>
    <x v="2"/>
    <x v="0"/>
    <x v="0"/>
    <x v="0"/>
    <x v="3771"/>
    <x v="3776"/>
    <x v="3750"/>
    <x v="3742"/>
    <x v="3758"/>
    <x v="3793"/>
    <n v="29588.2"/>
    <s v="Cabello"/>
    <s v="Cuerpo"/>
    <x v="0"/>
  </r>
  <r>
    <x v="3835"/>
    <x v="40"/>
    <n v="8"/>
    <x v="76"/>
    <x v="0"/>
    <x v="1"/>
    <x v="1"/>
    <x v="1"/>
    <x v="3772"/>
    <x v="3777"/>
    <x v="3751"/>
    <x v="3743"/>
    <x v="3759"/>
    <x v="3794"/>
    <n v="65479.6"/>
    <s v="Skincare"/>
    <s v="Cabello"/>
    <x v="1"/>
  </r>
  <r>
    <x v="3836"/>
    <x v="2"/>
    <n v="8"/>
    <x v="81"/>
    <x v="1"/>
    <x v="0"/>
    <x v="0"/>
    <x v="0"/>
    <x v="3773"/>
    <x v="3778"/>
    <x v="3752"/>
    <x v="3744"/>
    <x v="3760"/>
    <x v="3795"/>
    <n v="44983.4"/>
    <s v="Perfumería"/>
    <s v="Cuerpo"/>
    <x v="0"/>
  </r>
  <r>
    <x v="3837"/>
    <x v="11"/>
    <n v="8"/>
    <x v="21"/>
    <x v="3"/>
    <x v="1"/>
    <x v="1"/>
    <x v="0"/>
    <x v="3774"/>
    <x v="3779"/>
    <x v="3753"/>
    <x v="3745"/>
    <x v="3761"/>
    <x v="3796"/>
    <n v="50877.2"/>
    <s v="Cabello"/>
    <s v="Skincare"/>
    <x v="1"/>
  </r>
  <r>
    <x v="3838"/>
    <x v="20"/>
    <n v="8"/>
    <x v="44"/>
    <x v="2"/>
    <x v="0"/>
    <x v="0"/>
    <x v="0"/>
    <x v="3775"/>
    <x v="3780"/>
    <x v="3754"/>
    <x v="3746"/>
    <x v="3762"/>
    <x v="3797"/>
    <n v="54773.8"/>
    <s v="Perfumería"/>
    <s v="Skincare"/>
    <x v="1"/>
  </r>
  <r>
    <x v="3839"/>
    <x v="24"/>
    <n v="8"/>
    <x v="76"/>
    <x v="2"/>
    <x v="0"/>
    <x v="0"/>
    <x v="1"/>
    <x v="3776"/>
    <x v="3781"/>
    <x v="3755"/>
    <x v="3747"/>
    <x v="3763"/>
    <x v="3798"/>
    <n v="51141.8"/>
    <s v="Cabello"/>
    <s v="Cuerpo"/>
    <x v="1"/>
  </r>
  <r>
    <x v="3840"/>
    <x v="0"/>
    <n v="8"/>
    <x v="92"/>
    <x v="3"/>
    <x v="1"/>
    <x v="1"/>
    <x v="1"/>
    <x v="3777"/>
    <x v="3782"/>
    <x v="3756"/>
    <x v="3218"/>
    <x v="3764"/>
    <x v="3799"/>
    <n v="53425.8"/>
    <s v="Cuerpo"/>
    <s v="Maquillaje"/>
    <x v="1"/>
  </r>
  <r>
    <x v="3841"/>
    <x v="7"/>
    <n v="8"/>
    <x v="43"/>
    <x v="3"/>
    <x v="0"/>
    <x v="0"/>
    <x v="0"/>
    <x v="3778"/>
    <x v="3783"/>
    <x v="3757"/>
    <x v="3748"/>
    <x v="3765"/>
    <x v="3800"/>
    <n v="66048"/>
    <s v="Skincare"/>
    <s v="Cabello"/>
    <x v="1"/>
  </r>
  <r>
    <x v="3842"/>
    <x v="48"/>
    <n v="8"/>
    <x v="43"/>
    <x v="2"/>
    <x v="0"/>
    <x v="0"/>
    <x v="1"/>
    <x v="3779"/>
    <x v="3784"/>
    <x v="3758"/>
    <x v="3749"/>
    <x v="3766"/>
    <x v="3801"/>
    <n v="59660.800000000003"/>
    <s v="Maquillaje"/>
    <s v="Cabello"/>
    <x v="1"/>
  </r>
  <r>
    <x v="3843"/>
    <x v="30"/>
    <n v="8"/>
    <x v="31"/>
    <x v="2"/>
    <x v="0"/>
    <x v="0"/>
    <x v="0"/>
    <x v="3780"/>
    <x v="3785"/>
    <x v="3759"/>
    <x v="3750"/>
    <x v="3767"/>
    <x v="3802"/>
    <n v="55148.800000000003"/>
    <s v="Perfumería"/>
    <s v="Skincare"/>
    <x v="1"/>
  </r>
  <r>
    <x v="3844"/>
    <x v="24"/>
    <n v="8"/>
    <x v="60"/>
    <x v="0"/>
    <x v="0"/>
    <x v="0"/>
    <x v="0"/>
    <x v="3781"/>
    <x v="3786"/>
    <x v="3760"/>
    <x v="3751"/>
    <x v="3768"/>
    <x v="3803"/>
    <n v="36577.800000000003"/>
    <s v="Cuerpo"/>
    <s v="Perfumería"/>
    <x v="0"/>
  </r>
  <r>
    <x v="3845"/>
    <x v="5"/>
    <n v="8"/>
    <x v="10"/>
    <x v="0"/>
    <x v="1"/>
    <x v="1"/>
    <x v="0"/>
    <x v="3782"/>
    <x v="3787"/>
    <x v="3761"/>
    <x v="3752"/>
    <x v="3769"/>
    <x v="3804"/>
    <n v="61214.6"/>
    <s v="Perfumería"/>
    <s v="Skincare"/>
    <x v="1"/>
  </r>
  <r>
    <x v="3846"/>
    <x v="50"/>
    <n v="8"/>
    <x v="94"/>
    <x v="3"/>
    <x v="1"/>
    <x v="1"/>
    <x v="1"/>
    <x v="3783"/>
    <x v="3788"/>
    <x v="3762"/>
    <x v="3753"/>
    <x v="3770"/>
    <x v="3805"/>
    <n v="46962.6"/>
    <s v="Perfumería"/>
    <s v="Cabello"/>
    <x v="0"/>
  </r>
  <r>
    <x v="3847"/>
    <x v="19"/>
    <n v="8"/>
    <x v="10"/>
    <x v="3"/>
    <x v="1"/>
    <x v="1"/>
    <x v="0"/>
    <x v="3784"/>
    <x v="3789"/>
    <x v="3763"/>
    <x v="3754"/>
    <x v="3771"/>
    <x v="3806"/>
    <n v="49447.8"/>
    <s v="Perfumería"/>
    <s v="Skincare"/>
    <x v="0"/>
  </r>
  <r>
    <x v="3848"/>
    <x v="4"/>
    <n v="8"/>
    <x v="57"/>
    <x v="1"/>
    <x v="1"/>
    <x v="1"/>
    <x v="0"/>
    <x v="3785"/>
    <x v="3790"/>
    <x v="3764"/>
    <x v="3755"/>
    <x v="3772"/>
    <x v="3807"/>
    <n v="56461"/>
    <s v="Maquillaje"/>
    <s v="Perfumería"/>
    <x v="1"/>
  </r>
  <r>
    <x v="3849"/>
    <x v="23"/>
    <n v="8"/>
    <x v="63"/>
    <x v="3"/>
    <x v="0"/>
    <x v="0"/>
    <x v="0"/>
    <x v="3786"/>
    <x v="3791"/>
    <x v="3765"/>
    <x v="3756"/>
    <x v="3773"/>
    <x v="3808"/>
    <n v="52188.800000000003"/>
    <s v="Cabello"/>
    <s v="Maquillaje"/>
    <x v="1"/>
  </r>
  <r>
    <x v="3850"/>
    <x v="34"/>
    <n v="8"/>
    <x v="80"/>
    <x v="1"/>
    <x v="0"/>
    <x v="0"/>
    <x v="0"/>
    <x v="3787"/>
    <x v="3792"/>
    <x v="3766"/>
    <x v="3757"/>
    <x v="3774"/>
    <x v="3809"/>
    <n v="49690.8"/>
    <s v="Perfumería"/>
    <s v="Skincare"/>
    <x v="0"/>
  </r>
  <r>
    <x v="3851"/>
    <x v="30"/>
    <n v="8"/>
    <x v="71"/>
    <x v="1"/>
    <x v="1"/>
    <x v="1"/>
    <x v="1"/>
    <x v="3788"/>
    <x v="3793"/>
    <x v="3767"/>
    <x v="3758"/>
    <x v="3775"/>
    <x v="3810"/>
    <n v="59026.8"/>
    <s v="Skincare"/>
    <s v="Cuerpo"/>
    <x v="1"/>
  </r>
  <r>
    <x v="3852"/>
    <x v="30"/>
    <n v="8"/>
    <x v="26"/>
    <x v="1"/>
    <x v="0"/>
    <x v="0"/>
    <x v="0"/>
    <x v="3789"/>
    <x v="3794"/>
    <x v="3768"/>
    <x v="3759"/>
    <x v="3776"/>
    <x v="3811"/>
    <n v="40423.599999999999"/>
    <s v="Cabello"/>
    <s v="Cuerpo"/>
    <x v="0"/>
  </r>
  <r>
    <x v="3853"/>
    <x v="37"/>
    <n v="8"/>
    <x v="77"/>
    <x v="2"/>
    <x v="1"/>
    <x v="1"/>
    <x v="0"/>
    <x v="3790"/>
    <x v="3795"/>
    <x v="3769"/>
    <x v="3760"/>
    <x v="3777"/>
    <x v="3812"/>
    <n v="51606.8"/>
    <s v="Skincare"/>
    <s v="Cabello"/>
    <x v="1"/>
  </r>
  <r>
    <x v="3854"/>
    <x v="22"/>
    <n v="8"/>
    <x v="81"/>
    <x v="1"/>
    <x v="0"/>
    <x v="0"/>
    <x v="1"/>
    <x v="3791"/>
    <x v="3796"/>
    <x v="3540"/>
    <x v="3761"/>
    <x v="3778"/>
    <x v="3813"/>
    <n v="48238.400000000001"/>
    <s v="Skincare"/>
    <s v="Cabello"/>
    <x v="0"/>
  </r>
  <r>
    <x v="3855"/>
    <x v="9"/>
    <n v="8"/>
    <x v="47"/>
    <x v="1"/>
    <x v="1"/>
    <x v="1"/>
    <x v="1"/>
    <x v="3792"/>
    <x v="1827"/>
    <x v="3770"/>
    <x v="3762"/>
    <x v="3779"/>
    <x v="3814"/>
    <n v="59727.8"/>
    <s v="Cabello"/>
    <s v="Cuerpo"/>
    <x v="1"/>
  </r>
  <r>
    <x v="3856"/>
    <x v="2"/>
    <n v="8"/>
    <x v="25"/>
    <x v="1"/>
    <x v="1"/>
    <x v="1"/>
    <x v="0"/>
    <x v="3793"/>
    <x v="3797"/>
    <x v="3771"/>
    <x v="3763"/>
    <x v="3780"/>
    <x v="3815"/>
    <n v="66539"/>
    <s v="Cabello"/>
    <s v="Maquillaje"/>
    <x v="1"/>
  </r>
  <r>
    <x v="3857"/>
    <x v="26"/>
    <n v="8"/>
    <x v="17"/>
    <x v="2"/>
    <x v="0"/>
    <x v="0"/>
    <x v="0"/>
    <x v="3794"/>
    <x v="3798"/>
    <x v="3772"/>
    <x v="3764"/>
    <x v="3781"/>
    <x v="3816"/>
    <n v="56025.4"/>
    <s v="Cabello"/>
    <s v="Perfumería"/>
    <x v="1"/>
  </r>
  <r>
    <x v="3858"/>
    <x v="48"/>
    <n v="8"/>
    <x v="13"/>
    <x v="3"/>
    <x v="1"/>
    <x v="1"/>
    <x v="1"/>
    <x v="3795"/>
    <x v="3799"/>
    <x v="3773"/>
    <x v="3765"/>
    <x v="3782"/>
    <x v="3817"/>
    <n v="65416.2"/>
    <s v="Cabello"/>
    <s v="Perfumería"/>
    <x v="1"/>
  </r>
  <r>
    <x v="3859"/>
    <x v="7"/>
    <n v="8"/>
    <x v="90"/>
    <x v="0"/>
    <x v="0"/>
    <x v="0"/>
    <x v="0"/>
    <x v="3796"/>
    <x v="3800"/>
    <x v="3774"/>
    <x v="3766"/>
    <x v="3783"/>
    <x v="3818"/>
    <n v="31364"/>
    <s v="Skincare"/>
    <s v="Cuerpo"/>
    <x v="0"/>
  </r>
  <r>
    <x v="3860"/>
    <x v="17"/>
    <n v="8"/>
    <x v="20"/>
    <x v="2"/>
    <x v="1"/>
    <x v="1"/>
    <x v="0"/>
    <x v="3797"/>
    <x v="3801"/>
    <x v="3775"/>
    <x v="3767"/>
    <x v="3784"/>
    <x v="3819"/>
    <n v="52460.4"/>
    <s v="Skincare"/>
    <s v="Cuerpo"/>
    <x v="1"/>
  </r>
  <r>
    <x v="3861"/>
    <x v="35"/>
    <n v="8"/>
    <x v="68"/>
    <x v="3"/>
    <x v="0"/>
    <x v="0"/>
    <x v="1"/>
    <x v="3798"/>
    <x v="3802"/>
    <x v="3776"/>
    <x v="3768"/>
    <x v="3785"/>
    <x v="3820"/>
    <n v="56917.8"/>
    <s v="Maquillaje"/>
    <s v="Perfumería"/>
    <x v="1"/>
  </r>
  <r>
    <x v="3862"/>
    <x v="35"/>
    <n v="8"/>
    <x v="62"/>
    <x v="1"/>
    <x v="1"/>
    <x v="1"/>
    <x v="1"/>
    <x v="3799"/>
    <x v="3803"/>
    <x v="3777"/>
    <x v="3769"/>
    <x v="3786"/>
    <x v="3821"/>
    <n v="53890.6"/>
    <s v="Cuerpo"/>
    <s v="Skincare"/>
    <x v="1"/>
  </r>
  <r>
    <x v="3863"/>
    <x v="9"/>
    <n v="8"/>
    <x v="91"/>
    <x v="1"/>
    <x v="1"/>
    <x v="1"/>
    <x v="0"/>
    <x v="3800"/>
    <x v="3804"/>
    <x v="3778"/>
    <x v="3770"/>
    <x v="3787"/>
    <x v="3822"/>
    <n v="54876.800000000003"/>
    <s v="Skincare"/>
    <s v="Maquillaje"/>
    <x v="1"/>
  </r>
  <r>
    <x v="3864"/>
    <x v="35"/>
    <n v="8"/>
    <x v="56"/>
    <x v="3"/>
    <x v="1"/>
    <x v="1"/>
    <x v="1"/>
    <x v="3801"/>
    <x v="3805"/>
    <x v="3779"/>
    <x v="3771"/>
    <x v="3788"/>
    <x v="3823"/>
    <n v="54450.6"/>
    <s v="Skincare"/>
    <s v="Cuerpo"/>
    <x v="1"/>
  </r>
  <r>
    <x v="3865"/>
    <x v="22"/>
    <n v="8"/>
    <x v="72"/>
    <x v="1"/>
    <x v="1"/>
    <x v="1"/>
    <x v="1"/>
    <x v="3802"/>
    <x v="3806"/>
    <x v="3780"/>
    <x v="3772"/>
    <x v="1132"/>
    <x v="3824"/>
    <n v="47930.8"/>
    <s v="Cabello"/>
    <s v="Cuerpo"/>
    <x v="0"/>
  </r>
  <r>
    <x v="3866"/>
    <x v="25"/>
    <n v="8"/>
    <x v="21"/>
    <x v="2"/>
    <x v="1"/>
    <x v="1"/>
    <x v="1"/>
    <x v="3803"/>
    <x v="3807"/>
    <x v="3781"/>
    <x v="3773"/>
    <x v="3789"/>
    <x v="3825"/>
    <n v="73435.199999999997"/>
    <s v="Skincare"/>
    <s v="Maquillaje"/>
    <x v="1"/>
  </r>
  <r>
    <x v="3867"/>
    <x v="17"/>
    <n v="8"/>
    <x v="24"/>
    <x v="3"/>
    <x v="1"/>
    <x v="1"/>
    <x v="0"/>
    <x v="3804"/>
    <x v="3808"/>
    <x v="3782"/>
    <x v="3774"/>
    <x v="3790"/>
    <x v="3826"/>
    <n v="56949.4"/>
    <s v="Skincare"/>
    <s v="Cabello"/>
    <x v="1"/>
  </r>
  <r>
    <x v="3868"/>
    <x v="46"/>
    <n v="8"/>
    <x v="1"/>
    <x v="0"/>
    <x v="1"/>
    <x v="1"/>
    <x v="0"/>
    <x v="3805"/>
    <x v="3809"/>
    <x v="3783"/>
    <x v="3775"/>
    <x v="3791"/>
    <x v="3827"/>
    <n v="55877"/>
    <s v="Cuerpo"/>
    <s v="Cabello"/>
    <x v="1"/>
  </r>
  <r>
    <x v="3869"/>
    <x v="12"/>
    <n v="8"/>
    <x v="18"/>
    <x v="1"/>
    <x v="0"/>
    <x v="0"/>
    <x v="0"/>
    <x v="3806"/>
    <x v="3810"/>
    <x v="3437"/>
    <x v="3776"/>
    <x v="3792"/>
    <x v="3828"/>
    <n v="58758.6"/>
    <s v="Cuerpo"/>
    <s v="Perfumería"/>
    <x v="1"/>
  </r>
  <r>
    <x v="3870"/>
    <x v="34"/>
    <n v="8"/>
    <x v="86"/>
    <x v="1"/>
    <x v="0"/>
    <x v="0"/>
    <x v="1"/>
    <x v="3807"/>
    <x v="3811"/>
    <x v="3784"/>
    <x v="3777"/>
    <x v="3793"/>
    <x v="3829"/>
    <n v="58946"/>
    <s v="Perfumería"/>
    <s v="Skincare"/>
    <x v="1"/>
  </r>
  <r>
    <x v="3871"/>
    <x v="2"/>
    <n v="8"/>
    <x v="93"/>
    <x v="0"/>
    <x v="0"/>
    <x v="0"/>
    <x v="0"/>
    <x v="3808"/>
    <x v="1443"/>
    <x v="3785"/>
    <x v="3778"/>
    <x v="3794"/>
    <x v="3830"/>
    <n v="40598.199999999997"/>
    <s v="Perfumería"/>
    <s v="Maquillaje"/>
    <x v="0"/>
  </r>
  <r>
    <x v="3872"/>
    <x v="35"/>
    <n v="8"/>
    <x v="85"/>
    <x v="0"/>
    <x v="1"/>
    <x v="1"/>
    <x v="0"/>
    <x v="3809"/>
    <x v="3812"/>
    <x v="3786"/>
    <x v="3779"/>
    <x v="3795"/>
    <x v="3831"/>
    <n v="48733.599999999999"/>
    <s v="Perfumería"/>
    <s v="Maquillaje"/>
    <x v="0"/>
  </r>
  <r>
    <x v="3873"/>
    <x v="5"/>
    <n v="8"/>
    <x v="81"/>
    <x v="1"/>
    <x v="0"/>
    <x v="0"/>
    <x v="0"/>
    <x v="3810"/>
    <x v="3813"/>
    <x v="3787"/>
    <x v="3780"/>
    <x v="3796"/>
    <x v="3832"/>
    <n v="48548.6"/>
    <s v="Cabello"/>
    <s v="Maquillaje"/>
    <x v="0"/>
  </r>
  <r>
    <x v="3874"/>
    <x v="37"/>
    <n v="8"/>
    <x v="86"/>
    <x v="0"/>
    <x v="1"/>
    <x v="1"/>
    <x v="1"/>
    <x v="3811"/>
    <x v="3814"/>
    <x v="3788"/>
    <x v="3781"/>
    <x v="3797"/>
    <x v="3833"/>
    <n v="56944"/>
    <s v="Maquillaje"/>
    <s v="Perfumería"/>
    <x v="1"/>
  </r>
  <r>
    <x v="3875"/>
    <x v="28"/>
    <n v="8"/>
    <x v="45"/>
    <x v="1"/>
    <x v="1"/>
    <x v="1"/>
    <x v="0"/>
    <x v="3812"/>
    <x v="3815"/>
    <x v="3789"/>
    <x v="3782"/>
    <x v="3798"/>
    <x v="3834"/>
    <n v="53469.2"/>
    <s v="Cabello"/>
    <s v="Perfumería"/>
    <x v="1"/>
  </r>
  <r>
    <x v="3876"/>
    <x v="44"/>
    <n v="8"/>
    <x v="41"/>
    <x v="3"/>
    <x v="1"/>
    <x v="1"/>
    <x v="1"/>
    <x v="3813"/>
    <x v="3816"/>
    <x v="3790"/>
    <x v="3783"/>
    <x v="3799"/>
    <x v="3835"/>
    <n v="36996"/>
    <s v="Perfumería"/>
    <s v="Cabello"/>
    <x v="0"/>
  </r>
  <r>
    <x v="3877"/>
    <x v="26"/>
    <n v="8"/>
    <x v="59"/>
    <x v="1"/>
    <x v="0"/>
    <x v="0"/>
    <x v="0"/>
    <x v="3814"/>
    <x v="3817"/>
    <x v="3791"/>
    <x v="3784"/>
    <x v="3800"/>
    <x v="3836"/>
    <n v="40340.199999999997"/>
    <s v="Perfumería"/>
    <s v="Skincare"/>
    <x v="0"/>
  </r>
  <r>
    <x v="3878"/>
    <x v="10"/>
    <n v="8"/>
    <x v="45"/>
    <x v="0"/>
    <x v="1"/>
    <x v="1"/>
    <x v="1"/>
    <x v="3815"/>
    <x v="3818"/>
    <x v="3792"/>
    <x v="3785"/>
    <x v="3801"/>
    <x v="683"/>
    <n v="41081.800000000003"/>
    <s v="Cuerpo"/>
    <s v="Maquillaje"/>
    <x v="0"/>
  </r>
  <r>
    <x v="3879"/>
    <x v="7"/>
    <n v="8"/>
    <x v="87"/>
    <x v="2"/>
    <x v="0"/>
    <x v="0"/>
    <x v="0"/>
    <x v="3816"/>
    <x v="3819"/>
    <x v="3793"/>
    <x v="3786"/>
    <x v="3802"/>
    <x v="3837"/>
    <n v="59551.8"/>
    <s v="Perfumería"/>
    <s v="Maquillaje"/>
    <x v="1"/>
  </r>
  <r>
    <x v="3880"/>
    <x v="44"/>
    <n v="8"/>
    <x v="49"/>
    <x v="2"/>
    <x v="0"/>
    <x v="0"/>
    <x v="1"/>
    <x v="3817"/>
    <x v="3820"/>
    <x v="3794"/>
    <x v="3787"/>
    <x v="3803"/>
    <x v="3838"/>
    <n v="49585.599999999999"/>
    <s v="Maquillaje"/>
    <s v="Cabello"/>
    <x v="0"/>
  </r>
  <r>
    <x v="3881"/>
    <x v="20"/>
    <n v="8"/>
    <x v="21"/>
    <x v="0"/>
    <x v="0"/>
    <x v="0"/>
    <x v="1"/>
    <x v="3818"/>
    <x v="3821"/>
    <x v="3795"/>
    <x v="3788"/>
    <x v="3804"/>
    <x v="3839"/>
    <n v="58994.400000000001"/>
    <s v="Maquillaje"/>
    <s v="Perfumería"/>
    <x v="1"/>
  </r>
  <r>
    <x v="3882"/>
    <x v="47"/>
    <n v="8"/>
    <x v="66"/>
    <x v="2"/>
    <x v="1"/>
    <x v="1"/>
    <x v="1"/>
    <x v="3819"/>
    <x v="3822"/>
    <x v="3796"/>
    <x v="3789"/>
    <x v="3805"/>
    <x v="3840"/>
    <n v="40538.6"/>
    <s v="Maquillaje"/>
    <s v="Cuerpo"/>
    <x v="0"/>
  </r>
  <r>
    <x v="3883"/>
    <x v="18"/>
    <n v="8"/>
    <x v="54"/>
    <x v="1"/>
    <x v="1"/>
    <x v="1"/>
    <x v="1"/>
    <x v="3820"/>
    <x v="3823"/>
    <x v="3797"/>
    <x v="3790"/>
    <x v="3806"/>
    <x v="3841"/>
    <n v="56610"/>
    <s v="Skincare"/>
    <s v="Cuerpo"/>
    <x v="1"/>
  </r>
  <r>
    <x v="3884"/>
    <x v="4"/>
    <n v="8"/>
    <x v="53"/>
    <x v="0"/>
    <x v="1"/>
    <x v="1"/>
    <x v="0"/>
    <x v="3821"/>
    <x v="3824"/>
    <x v="3798"/>
    <x v="3791"/>
    <x v="3807"/>
    <x v="3842"/>
    <n v="57836.2"/>
    <s v="Cabello"/>
    <s v="Skincare"/>
    <x v="1"/>
  </r>
  <r>
    <x v="3885"/>
    <x v="29"/>
    <n v="8"/>
    <x v="20"/>
    <x v="3"/>
    <x v="1"/>
    <x v="1"/>
    <x v="0"/>
    <x v="3822"/>
    <x v="3825"/>
    <x v="3799"/>
    <x v="3792"/>
    <x v="3808"/>
    <x v="3843"/>
    <n v="70241.600000000006"/>
    <s v="Skincare"/>
    <s v="Maquillaje"/>
    <x v="1"/>
  </r>
  <r>
    <x v="3886"/>
    <x v="4"/>
    <n v="8"/>
    <x v="75"/>
    <x v="3"/>
    <x v="1"/>
    <x v="1"/>
    <x v="1"/>
    <x v="3823"/>
    <x v="3826"/>
    <x v="3583"/>
    <x v="3793"/>
    <x v="3809"/>
    <x v="3844"/>
    <n v="58534.400000000001"/>
    <s v="Perfumería"/>
    <s v="Cuerpo"/>
    <x v="1"/>
  </r>
  <r>
    <x v="3887"/>
    <x v="45"/>
    <n v="8"/>
    <x v="51"/>
    <x v="3"/>
    <x v="0"/>
    <x v="0"/>
    <x v="1"/>
    <x v="3824"/>
    <x v="3827"/>
    <x v="3800"/>
    <x v="3794"/>
    <x v="3810"/>
    <x v="3845"/>
    <n v="70339"/>
    <s v="Maquillaje"/>
    <s v="Skincare"/>
    <x v="1"/>
  </r>
  <r>
    <x v="3888"/>
    <x v="38"/>
    <n v="8"/>
    <x v="90"/>
    <x v="1"/>
    <x v="0"/>
    <x v="0"/>
    <x v="1"/>
    <x v="3825"/>
    <x v="3828"/>
    <x v="3801"/>
    <x v="3795"/>
    <x v="3811"/>
    <x v="3846"/>
    <n v="72305"/>
    <s v="Perfumería"/>
    <s v="Skincare"/>
    <x v="1"/>
  </r>
  <r>
    <x v="3889"/>
    <x v="15"/>
    <n v="8"/>
    <x v="5"/>
    <x v="0"/>
    <x v="1"/>
    <x v="1"/>
    <x v="0"/>
    <x v="3826"/>
    <x v="3829"/>
    <x v="3802"/>
    <x v="3796"/>
    <x v="3812"/>
    <x v="3847"/>
    <n v="54665.599999999999"/>
    <s v="Cuerpo"/>
    <s v="Cabello"/>
    <x v="1"/>
  </r>
  <r>
    <x v="3890"/>
    <x v="41"/>
    <n v="8"/>
    <x v="59"/>
    <x v="2"/>
    <x v="1"/>
    <x v="1"/>
    <x v="0"/>
    <x v="3827"/>
    <x v="3830"/>
    <x v="3803"/>
    <x v="3797"/>
    <x v="3813"/>
    <x v="758"/>
    <n v="63048"/>
    <s v="Cabello"/>
    <s v="Perfumería"/>
    <x v="1"/>
  </r>
  <r>
    <x v="3891"/>
    <x v="43"/>
    <n v="8"/>
    <x v="89"/>
    <x v="1"/>
    <x v="0"/>
    <x v="0"/>
    <x v="0"/>
    <x v="3828"/>
    <x v="3831"/>
    <x v="2679"/>
    <x v="3798"/>
    <x v="3814"/>
    <x v="2641"/>
    <n v="50393"/>
    <s v="Cuerpo"/>
    <s v="Maquillaje"/>
    <x v="1"/>
  </r>
  <r>
    <x v="3892"/>
    <x v="22"/>
    <n v="8"/>
    <x v="81"/>
    <x v="1"/>
    <x v="0"/>
    <x v="0"/>
    <x v="1"/>
    <x v="3829"/>
    <x v="3832"/>
    <x v="3804"/>
    <x v="3799"/>
    <x v="3815"/>
    <x v="3848"/>
    <n v="32092.6"/>
    <s v="Skincare"/>
    <s v="Maquillaje"/>
    <x v="0"/>
  </r>
  <r>
    <x v="3893"/>
    <x v="40"/>
    <n v="8"/>
    <x v="47"/>
    <x v="2"/>
    <x v="0"/>
    <x v="0"/>
    <x v="0"/>
    <x v="3830"/>
    <x v="3833"/>
    <x v="3805"/>
    <x v="3800"/>
    <x v="3816"/>
    <x v="3849"/>
    <n v="38805.800000000003"/>
    <s v="Maquillaje"/>
    <s v="Cabello"/>
    <x v="0"/>
  </r>
  <r>
    <x v="3894"/>
    <x v="41"/>
    <n v="8"/>
    <x v="39"/>
    <x v="1"/>
    <x v="1"/>
    <x v="1"/>
    <x v="1"/>
    <x v="3831"/>
    <x v="3834"/>
    <x v="3806"/>
    <x v="3801"/>
    <x v="3817"/>
    <x v="3850"/>
    <n v="45292.4"/>
    <s v="Skincare"/>
    <s v="Maquillaje"/>
    <x v="0"/>
  </r>
  <r>
    <x v="3895"/>
    <x v="3"/>
    <n v="8"/>
    <x v="57"/>
    <x v="3"/>
    <x v="1"/>
    <x v="1"/>
    <x v="0"/>
    <x v="3832"/>
    <x v="3835"/>
    <x v="3807"/>
    <x v="3802"/>
    <x v="3818"/>
    <x v="3851"/>
    <n v="70785"/>
    <s v="Maquillaje"/>
    <s v="Cabello"/>
    <x v="1"/>
  </r>
  <r>
    <x v="3896"/>
    <x v="33"/>
    <n v="8"/>
    <x v="43"/>
    <x v="3"/>
    <x v="0"/>
    <x v="0"/>
    <x v="0"/>
    <x v="3833"/>
    <x v="3836"/>
    <x v="3808"/>
    <x v="3803"/>
    <x v="3819"/>
    <x v="3852"/>
    <n v="32603.4"/>
    <s v="Cuerpo"/>
    <s v="Maquillaje"/>
    <x v="0"/>
  </r>
  <r>
    <x v="3897"/>
    <x v="19"/>
    <n v="8"/>
    <x v="73"/>
    <x v="1"/>
    <x v="0"/>
    <x v="0"/>
    <x v="1"/>
    <x v="3834"/>
    <x v="3837"/>
    <x v="3809"/>
    <x v="3804"/>
    <x v="3820"/>
    <x v="3853"/>
    <n v="61855.6"/>
    <s v="Cabello"/>
    <s v="Skincare"/>
    <x v="1"/>
  </r>
  <r>
    <x v="3898"/>
    <x v="18"/>
    <n v="8"/>
    <x v="0"/>
    <x v="2"/>
    <x v="0"/>
    <x v="0"/>
    <x v="1"/>
    <x v="3835"/>
    <x v="3838"/>
    <x v="3810"/>
    <x v="3805"/>
    <x v="3821"/>
    <x v="3854"/>
    <n v="57232.6"/>
    <s v="Perfumería"/>
    <s v="Cuerpo"/>
    <x v="1"/>
  </r>
  <r>
    <x v="3899"/>
    <x v="25"/>
    <n v="8"/>
    <x v="75"/>
    <x v="1"/>
    <x v="0"/>
    <x v="0"/>
    <x v="1"/>
    <x v="3836"/>
    <x v="3839"/>
    <x v="3811"/>
    <x v="3806"/>
    <x v="3822"/>
    <x v="3855"/>
    <n v="68528.800000000003"/>
    <s v="Perfumería"/>
    <s v="Cabello"/>
    <x v="1"/>
  </r>
  <r>
    <x v="3900"/>
    <x v="48"/>
    <n v="8"/>
    <x v="5"/>
    <x v="2"/>
    <x v="1"/>
    <x v="1"/>
    <x v="0"/>
    <x v="3837"/>
    <x v="3840"/>
    <x v="3812"/>
    <x v="3807"/>
    <x v="3823"/>
    <x v="3856"/>
    <n v="52704.4"/>
    <s v="Cabello"/>
    <s v="Perfumería"/>
    <x v="1"/>
  </r>
  <r>
    <x v="3901"/>
    <x v="49"/>
    <n v="8"/>
    <x v="71"/>
    <x v="1"/>
    <x v="0"/>
    <x v="0"/>
    <x v="1"/>
    <x v="3838"/>
    <x v="3841"/>
    <x v="3813"/>
    <x v="3808"/>
    <x v="3824"/>
    <x v="3857"/>
    <n v="61728"/>
    <s v="Cabello"/>
    <s v="Perfumería"/>
    <x v="1"/>
  </r>
  <r>
    <x v="3902"/>
    <x v="28"/>
    <n v="8"/>
    <x v="7"/>
    <x v="1"/>
    <x v="1"/>
    <x v="1"/>
    <x v="1"/>
    <x v="3839"/>
    <x v="3842"/>
    <x v="3814"/>
    <x v="3809"/>
    <x v="3825"/>
    <x v="3858"/>
    <n v="50612.2"/>
    <s v="Cabello"/>
    <s v="Skincare"/>
    <x v="1"/>
  </r>
  <r>
    <x v="3903"/>
    <x v="31"/>
    <n v="8"/>
    <x v="94"/>
    <x v="2"/>
    <x v="0"/>
    <x v="0"/>
    <x v="1"/>
    <x v="3840"/>
    <x v="3843"/>
    <x v="3815"/>
    <x v="3810"/>
    <x v="3826"/>
    <x v="3859"/>
    <n v="47253.2"/>
    <s v="Skincare"/>
    <s v="Cuerpo"/>
    <x v="0"/>
  </r>
  <r>
    <x v="3904"/>
    <x v="21"/>
    <n v="8"/>
    <x v="19"/>
    <x v="2"/>
    <x v="1"/>
    <x v="1"/>
    <x v="0"/>
    <x v="3841"/>
    <x v="3844"/>
    <x v="3816"/>
    <x v="3811"/>
    <x v="3827"/>
    <x v="3860"/>
    <n v="16974.400000000001"/>
    <s v="Maquillaje"/>
    <s v="Cuerpo"/>
    <x v="0"/>
  </r>
  <r>
    <x v="3905"/>
    <x v="20"/>
    <n v="8"/>
    <x v="16"/>
    <x v="0"/>
    <x v="0"/>
    <x v="0"/>
    <x v="1"/>
    <x v="3842"/>
    <x v="3845"/>
    <x v="3817"/>
    <x v="3812"/>
    <x v="3828"/>
    <x v="3861"/>
    <n v="61314.8"/>
    <s v="Perfumería"/>
    <s v="Cuerpo"/>
    <x v="1"/>
  </r>
  <r>
    <x v="3906"/>
    <x v="7"/>
    <n v="8"/>
    <x v="58"/>
    <x v="3"/>
    <x v="1"/>
    <x v="1"/>
    <x v="0"/>
    <x v="3843"/>
    <x v="3846"/>
    <x v="3818"/>
    <x v="3813"/>
    <x v="3829"/>
    <x v="3862"/>
    <n v="58716.2"/>
    <s v="Cuerpo"/>
    <s v="Skincare"/>
    <x v="1"/>
  </r>
  <r>
    <x v="3907"/>
    <x v="14"/>
    <n v="8"/>
    <x v="44"/>
    <x v="1"/>
    <x v="1"/>
    <x v="1"/>
    <x v="1"/>
    <x v="3844"/>
    <x v="3847"/>
    <x v="3819"/>
    <x v="3814"/>
    <x v="3830"/>
    <x v="3863"/>
    <n v="66754.8"/>
    <s v="Cuerpo"/>
    <s v="Cabello"/>
    <x v="1"/>
  </r>
  <r>
    <x v="3908"/>
    <x v="33"/>
    <n v="8"/>
    <x v="17"/>
    <x v="3"/>
    <x v="1"/>
    <x v="1"/>
    <x v="0"/>
    <x v="3845"/>
    <x v="3848"/>
    <x v="3820"/>
    <x v="3815"/>
    <x v="3831"/>
    <x v="3864"/>
    <n v="22769.599999999999"/>
    <s v="Cuerpo"/>
    <s v="Cabello"/>
    <x v="0"/>
  </r>
  <r>
    <x v="3909"/>
    <x v="23"/>
    <n v="8"/>
    <x v="62"/>
    <x v="2"/>
    <x v="0"/>
    <x v="0"/>
    <x v="0"/>
    <x v="3846"/>
    <x v="3225"/>
    <x v="3821"/>
    <x v="3816"/>
    <x v="3832"/>
    <x v="3865"/>
    <n v="40414.6"/>
    <s v="Cabello"/>
    <s v="Perfumería"/>
    <x v="0"/>
  </r>
  <r>
    <x v="3910"/>
    <x v="46"/>
    <n v="8"/>
    <x v="12"/>
    <x v="0"/>
    <x v="1"/>
    <x v="1"/>
    <x v="0"/>
    <x v="3847"/>
    <x v="3849"/>
    <x v="3822"/>
    <x v="3817"/>
    <x v="1290"/>
    <x v="3866"/>
    <n v="44938"/>
    <s v="Cabello"/>
    <s v="Perfumería"/>
    <x v="0"/>
  </r>
  <r>
    <x v="3911"/>
    <x v="15"/>
    <n v="8"/>
    <x v="67"/>
    <x v="3"/>
    <x v="1"/>
    <x v="1"/>
    <x v="0"/>
    <x v="3697"/>
    <x v="3850"/>
    <x v="3823"/>
    <x v="3818"/>
    <x v="3833"/>
    <x v="3867"/>
    <n v="33860.800000000003"/>
    <s v="Cabello"/>
    <s v="Skincare"/>
    <x v="0"/>
  </r>
  <r>
    <x v="3912"/>
    <x v="17"/>
    <n v="8"/>
    <x v="47"/>
    <x v="1"/>
    <x v="0"/>
    <x v="0"/>
    <x v="1"/>
    <x v="3848"/>
    <x v="3851"/>
    <x v="3824"/>
    <x v="3819"/>
    <x v="3834"/>
    <x v="3868"/>
    <n v="72402.600000000006"/>
    <s v="Cabello"/>
    <s v="Cuerpo"/>
    <x v="1"/>
  </r>
  <r>
    <x v="3913"/>
    <x v="24"/>
    <n v="8"/>
    <x v="62"/>
    <x v="1"/>
    <x v="0"/>
    <x v="0"/>
    <x v="0"/>
    <x v="3849"/>
    <x v="3852"/>
    <x v="3825"/>
    <x v="3820"/>
    <x v="3835"/>
    <x v="3869"/>
    <n v="48351.4"/>
    <s v="Perfumería"/>
    <s v="Maquillaje"/>
    <x v="0"/>
  </r>
  <r>
    <x v="3914"/>
    <x v="9"/>
    <n v="8"/>
    <x v="72"/>
    <x v="0"/>
    <x v="1"/>
    <x v="1"/>
    <x v="1"/>
    <x v="3850"/>
    <x v="3853"/>
    <x v="3826"/>
    <x v="3821"/>
    <x v="3836"/>
    <x v="3870"/>
    <n v="29605.200000000001"/>
    <s v="Perfumería"/>
    <s v="Cabello"/>
    <x v="0"/>
  </r>
  <r>
    <x v="3915"/>
    <x v="34"/>
    <n v="8"/>
    <x v="11"/>
    <x v="2"/>
    <x v="0"/>
    <x v="0"/>
    <x v="0"/>
    <x v="3851"/>
    <x v="3854"/>
    <x v="3827"/>
    <x v="3822"/>
    <x v="3837"/>
    <x v="3871"/>
    <n v="46237"/>
    <s v="Cabello"/>
    <s v="Maquillaje"/>
    <x v="0"/>
  </r>
  <r>
    <x v="3916"/>
    <x v="50"/>
    <n v="8"/>
    <x v="81"/>
    <x v="1"/>
    <x v="0"/>
    <x v="0"/>
    <x v="0"/>
    <x v="3852"/>
    <x v="3855"/>
    <x v="3828"/>
    <x v="3823"/>
    <x v="3838"/>
    <x v="3872"/>
    <n v="23826.6"/>
    <s v="Cabello"/>
    <s v="Cuerpo"/>
    <x v="0"/>
  </r>
  <r>
    <x v="3917"/>
    <x v="21"/>
    <n v="8"/>
    <x v="15"/>
    <x v="3"/>
    <x v="1"/>
    <x v="1"/>
    <x v="1"/>
    <x v="3853"/>
    <x v="3856"/>
    <x v="3829"/>
    <x v="3824"/>
    <x v="3839"/>
    <x v="3873"/>
    <n v="58025.8"/>
    <s v="Cuerpo"/>
    <s v="Maquillaje"/>
    <x v="1"/>
  </r>
  <r>
    <x v="3918"/>
    <x v="40"/>
    <n v="8"/>
    <x v="70"/>
    <x v="2"/>
    <x v="0"/>
    <x v="0"/>
    <x v="0"/>
    <x v="3854"/>
    <x v="3857"/>
    <x v="3830"/>
    <x v="3825"/>
    <x v="3840"/>
    <x v="3874"/>
    <n v="41955.6"/>
    <s v="Skincare"/>
    <s v="Maquillaje"/>
    <x v="0"/>
  </r>
  <r>
    <x v="3919"/>
    <x v="42"/>
    <n v="8"/>
    <x v="7"/>
    <x v="3"/>
    <x v="0"/>
    <x v="0"/>
    <x v="1"/>
    <x v="3855"/>
    <x v="3858"/>
    <x v="3831"/>
    <x v="3826"/>
    <x v="3841"/>
    <x v="3875"/>
    <n v="33142.400000000001"/>
    <s v="Perfumería"/>
    <s v="Cuerpo"/>
    <x v="0"/>
  </r>
  <r>
    <x v="3920"/>
    <x v="46"/>
    <n v="8"/>
    <x v="3"/>
    <x v="3"/>
    <x v="1"/>
    <x v="1"/>
    <x v="1"/>
    <x v="3856"/>
    <x v="3859"/>
    <x v="3832"/>
    <x v="3827"/>
    <x v="3842"/>
    <x v="3876"/>
    <n v="40432.199999999997"/>
    <s v="Cabello"/>
    <s v="Skincare"/>
    <x v="0"/>
  </r>
  <r>
    <x v="3921"/>
    <x v="43"/>
    <n v="8"/>
    <x v="65"/>
    <x v="1"/>
    <x v="1"/>
    <x v="1"/>
    <x v="0"/>
    <x v="3857"/>
    <x v="3860"/>
    <x v="3833"/>
    <x v="3828"/>
    <x v="3843"/>
    <x v="3877"/>
    <n v="66752.399999999994"/>
    <s v="Cabello"/>
    <s v="Perfumería"/>
    <x v="1"/>
  </r>
  <r>
    <x v="3922"/>
    <x v="21"/>
    <n v="8"/>
    <x v="89"/>
    <x v="3"/>
    <x v="1"/>
    <x v="1"/>
    <x v="1"/>
    <x v="3858"/>
    <x v="3861"/>
    <x v="3834"/>
    <x v="3829"/>
    <x v="3844"/>
    <x v="3878"/>
    <n v="39437"/>
    <s v="Maquillaje"/>
    <s v="Skincare"/>
    <x v="0"/>
  </r>
  <r>
    <x v="3923"/>
    <x v="27"/>
    <n v="8"/>
    <x v="95"/>
    <x v="3"/>
    <x v="0"/>
    <x v="0"/>
    <x v="1"/>
    <x v="3859"/>
    <x v="3862"/>
    <x v="3835"/>
    <x v="3830"/>
    <x v="3845"/>
    <x v="3879"/>
    <n v="67587.199999999997"/>
    <s v="Perfumería"/>
    <s v="Skincare"/>
    <x v="1"/>
  </r>
  <r>
    <x v="3924"/>
    <x v="2"/>
    <n v="8"/>
    <x v="88"/>
    <x v="2"/>
    <x v="1"/>
    <x v="1"/>
    <x v="0"/>
    <x v="3860"/>
    <x v="3863"/>
    <x v="3836"/>
    <x v="3831"/>
    <x v="3846"/>
    <x v="3880"/>
    <n v="51079.6"/>
    <s v="Perfumería"/>
    <s v="Maquillaje"/>
    <x v="1"/>
  </r>
  <r>
    <x v="3925"/>
    <x v="25"/>
    <n v="8"/>
    <x v="0"/>
    <x v="1"/>
    <x v="0"/>
    <x v="0"/>
    <x v="1"/>
    <x v="3861"/>
    <x v="3864"/>
    <x v="3837"/>
    <x v="3832"/>
    <x v="3847"/>
    <x v="3881"/>
    <n v="56877.2"/>
    <s v="Cuerpo"/>
    <s v="Cabello"/>
    <x v="1"/>
  </r>
  <r>
    <x v="3926"/>
    <x v="43"/>
    <n v="8"/>
    <x v="52"/>
    <x v="1"/>
    <x v="0"/>
    <x v="0"/>
    <x v="0"/>
    <x v="3862"/>
    <x v="3865"/>
    <x v="3838"/>
    <x v="3833"/>
    <x v="3848"/>
    <x v="3882"/>
    <n v="39716"/>
    <s v="Maquillaje"/>
    <s v="Skincare"/>
    <x v="0"/>
  </r>
  <r>
    <x v="3927"/>
    <x v="23"/>
    <n v="8"/>
    <x v="44"/>
    <x v="2"/>
    <x v="1"/>
    <x v="1"/>
    <x v="0"/>
    <x v="3612"/>
    <x v="3866"/>
    <x v="3839"/>
    <x v="3834"/>
    <x v="3849"/>
    <x v="3883"/>
    <n v="37168.199999999997"/>
    <s v="Perfumería"/>
    <s v="Cuerpo"/>
    <x v="0"/>
  </r>
  <r>
    <x v="3928"/>
    <x v="45"/>
    <n v="8"/>
    <x v="4"/>
    <x v="1"/>
    <x v="0"/>
    <x v="0"/>
    <x v="0"/>
    <x v="3863"/>
    <x v="3867"/>
    <x v="3840"/>
    <x v="3835"/>
    <x v="3850"/>
    <x v="3884"/>
    <n v="54675"/>
    <s v="Cabello"/>
    <s v="Skincare"/>
    <x v="1"/>
  </r>
  <r>
    <x v="3929"/>
    <x v="17"/>
    <n v="8"/>
    <x v="63"/>
    <x v="3"/>
    <x v="1"/>
    <x v="1"/>
    <x v="0"/>
    <x v="3864"/>
    <x v="3868"/>
    <x v="3841"/>
    <x v="3646"/>
    <x v="3851"/>
    <x v="3885"/>
    <n v="55881.4"/>
    <s v="Perfumería"/>
    <s v="Cuerpo"/>
    <x v="1"/>
  </r>
  <r>
    <x v="3930"/>
    <x v="23"/>
    <n v="8"/>
    <x v="13"/>
    <x v="2"/>
    <x v="1"/>
    <x v="1"/>
    <x v="1"/>
    <x v="3865"/>
    <x v="3869"/>
    <x v="3842"/>
    <x v="3836"/>
    <x v="3852"/>
    <x v="3886"/>
    <n v="72722.399999999994"/>
    <s v="Maquillaje"/>
    <s v="Cuerpo"/>
    <x v="1"/>
  </r>
  <r>
    <x v="3931"/>
    <x v="42"/>
    <n v="8"/>
    <x v="60"/>
    <x v="3"/>
    <x v="0"/>
    <x v="0"/>
    <x v="0"/>
    <x v="3866"/>
    <x v="3870"/>
    <x v="3843"/>
    <x v="3837"/>
    <x v="3853"/>
    <x v="3887"/>
    <n v="47785.2"/>
    <s v="Maquillaje"/>
    <s v="Cabello"/>
    <x v="0"/>
  </r>
  <r>
    <x v="3932"/>
    <x v="33"/>
    <n v="8"/>
    <x v="55"/>
    <x v="2"/>
    <x v="0"/>
    <x v="0"/>
    <x v="1"/>
    <x v="3867"/>
    <x v="659"/>
    <x v="3844"/>
    <x v="3838"/>
    <x v="3854"/>
    <x v="3888"/>
    <n v="63808.6"/>
    <s v="Skincare"/>
    <s v="Perfumería"/>
    <x v="1"/>
  </r>
  <r>
    <x v="3933"/>
    <x v="27"/>
    <n v="8"/>
    <x v="22"/>
    <x v="3"/>
    <x v="1"/>
    <x v="1"/>
    <x v="0"/>
    <x v="3868"/>
    <x v="3871"/>
    <x v="3845"/>
    <x v="3839"/>
    <x v="3855"/>
    <x v="3889"/>
    <n v="57190.2"/>
    <s v="Cuerpo"/>
    <s v="Cabello"/>
    <x v="1"/>
  </r>
  <r>
    <x v="3934"/>
    <x v="35"/>
    <n v="8"/>
    <x v="48"/>
    <x v="0"/>
    <x v="1"/>
    <x v="1"/>
    <x v="0"/>
    <x v="3869"/>
    <x v="3872"/>
    <x v="3846"/>
    <x v="3840"/>
    <x v="3856"/>
    <x v="3890"/>
    <n v="57700.800000000003"/>
    <s v="Maquillaje"/>
    <s v="Perfumería"/>
    <x v="1"/>
  </r>
  <r>
    <x v="3935"/>
    <x v="17"/>
    <n v="8"/>
    <x v="72"/>
    <x v="0"/>
    <x v="1"/>
    <x v="1"/>
    <x v="1"/>
    <x v="3870"/>
    <x v="3873"/>
    <x v="3847"/>
    <x v="3841"/>
    <x v="3857"/>
    <x v="3891"/>
    <n v="55438.6"/>
    <s v="Cabello"/>
    <s v="Perfumería"/>
    <x v="1"/>
  </r>
  <r>
    <x v="3936"/>
    <x v="9"/>
    <n v="8"/>
    <x v="66"/>
    <x v="2"/>
    <x v="1"/>
    <x v="1"/>
    <x v="0"/>
    <x v="3871"/>
    <x v="3874"/>
    <x v="3848"/>
    <x v="3842"/>
    <x v="3858"/>
    <x v="3892"/>
    <n v="43917.8"/>
    <s v="Perfumería"/>
    <s v="Maquillaje"/>
    <x v="0"/>
  </r>
  <r>
    <x v="3937"/>
    <x v="9"/>
    <n v="8"/>
    <x v="86"/>
    <x v="2"/>
    <x v="1"/>
    <x v="1"/>
    <x v="0"/>
    <x v="3872"/>
    <x v="3875"/>
    <x v="3849"/>
    <x v="3843"/>
    <x v="3859"/>
    <x v="3893"/>
    <n v="20366"/>
    <s v="Maquillaje"/>
    <s v="Cuerpo"/>
    <x v="0"/>
  </r>
  <r>
    <x v="3938"/>
    <x v="32"/>
    <n v="8"/>
    <x v="84"/>
    <x v="0"/>
    <x v="1"/>
    <x v="1"/>
    <x v="1"/>
    <x v="3873"/>
    <x v="3876"/>
    <x v="3850"/>
    <x v="3844"/>
    <x v="3860"/>
    <x v="3894"/>
    <n v="58618.8"/>
    <s v="Maquillaje"/>
    <s v="Perfumería"/>
    <x v="1"/>
  </r>
  <r>
    <x v="3939"/>
    <x v="33"/>
    <n v="8"/>
    <x v="7"/>
    <x v="2"/>
    <x v="0"/>
    <x v="0"/>
    <x v="0"/>
    <x v="3874"/>
    <x v="3877"/>
    <x v="3851"/>
    <x v="3845"/>
    <x v="3861"/>
    <x v="3895"/>
    <n v="40740.6"/>
    <s v="Cabello"/>
    <s v="Perfumería"/>
    <x v="0"/>
  </r>
  <r>
    <x v="3940"/>
    <x v="18"/>
    <n v="8"/>
    <x v="59"/>
    <x v="0"/>
    <x v="1"/>
    <x v="1"/>
    <x v="0"/>
    <x v="3875"/>
    <x v="2315"/>
    <x v="3852"/>
    <x v="3846"/>
    <x v="3862"/>
    <x v="3896"/>
    <n v="44843"/>
    <s v="Maquillaje"/>
    <s v="Cuerpo"/>
    <x v="0"/>
  </r>
  <r>
    <x v="3941"/>
    <x v="45"/>
    <n v="8"/>
    <x v="3"/>
    <x v="3"/>
    <x v="1"/>
    <x v="1"/>
    <x v="0"/>
    <x v="3876"/>
    <x v="3878"/>
    <x v="3853"/>
    <x v="3847"/>
    <x v="3863"/>
    <x v="3897"/>
    <n v="53856"/>
    <s v="Cuerpo"/>
    <s v="Skincare"/>
    <x v="1"/>
  </r>
  <r>
    <x v="3942"/>
    <x v="29"/>
    <n v="8"/>
    <x v="69"/>
    <x v="3"/>
    <x v="1"/>
    <x v="1"/>
    <x v="1"/>
    <x v="3877"/>
    <x v="3879"/>
    <x v="3854"/>
    <x v="3848"/>
    <x v="3864"/>
    <x v="3898"/>
    <n v="51160.800000000003"/>
    <s v="Cabello"/>
    <s v="Cuerpo"/>
    <x v="1"/>
  </r>
  <r>
    <x v="3943"/>
    <x v="12"/>
    <n v="8"/>
    <x v="25"/>
    <x v="1"/>
    <x v="0"/>
    <x v="0"/>
    <x v="0"/>
    <x v="3878"/>
    <x v="3880"/>
    <x v="3855"/>
    <x v="3849"/>
    <x v="3865"/>
    <x v="3899"/>
    <n v="44021.4"/>
    <s v="Perfumería"/>
    <s v="Skincare"/>
    <x v="0"/>
  </r>
  <r>
    <x v="3944"/>
    <x v="32"/>
    <n v="8"/>
    <x v="95"/>
    <x v="1"/>
    <x v="0"/>
    <x v="0"/>
    <x v="1"/>
    <x v="3879"/>
    <x v="3881"/>
    <x v="3856"/>
    <x v="3850"/>
    <x v="3866"/>
    <x v="3900"/>
    <n v="28438.2"/>
    <s v="Maquillaje"/>
    <s v="Cuerpo"/>
    <x v="0"/>
  </r>
  <r>
    <x v="3945"/>
    <x v="36"/>
    <n v="8"/>
    <x v="74"/>
    <x v="1"/>
    <x v="1"/>
    <x v="1"/>
    <x v="0"/>
    <x v="3880"/>
    <x v="3882"/>
    <x v="3857"/>
    <x v="3851"/>
    <x v="3867"/>
    <x v="3901"/>
    <n v="35663.800000000003"/>
    <s v="Skincare"/>
    <s v="Cabello"/>
    <x v="0"/>
  </r>
  <r>
    <x v="3946"/>
    <x v="42"/>
    <n v="8"/>
    <x v="85"/>
    <x v="1"/>
    <x v="1"/>
    <x v="1"/>
    <x v="1"/>
    <x v="3881"/>
    <x v="3883"/>
    <x v="3858"/>
    <x v="3852"/>
    <x v="3868"/>
    <x v="3902"/>
    <n v="50455.6"/>
    <s v="Cabello"/>
    <s v="Skincare"/>
    <x v="1"/>
  </r>
  <r>
    <x v="3947"/>
    <x v="8"/>
    <n v="8"/>
    <x v="45"/>
    <x v="2"/>
    <x v="0"/>
    <x v="0"/>
    <x v="1"/>
    <x v="3882"/>
    <x v="3884"/>
    <x v="3859"/>
    <x v="3853"/>
    <x v="3869"/>
    <x v="3903"/>
    <n v="32105.4"/>
    <s v="Cuerpo"/>
    <s v="Maquillaje"/>
    <x v="0"/>
  </r>
  <r>
    <x v="3948"/>
    <x v="15"/>
    <n v="8"/>
    <x v="35"/>
    <x v="2"/>
    <x v="0"/>
    <x v="0"/>
    <x v="0"/>
    <x v="3883"/>
    <x v="3885"/>
    <x v="3860"/>
    <x v="3854"/>
    <x v="3870"/>
    <x v="3904"/>
    <n v="48193.8"/>
    <s v="Perfumería"/>
    <s v="Cabello"/>
    <x v="0"/>
  </r>
  <r>
    <x v="3949"/>
    <x v="26"/>
    <n v="8"/>
    <x v="61"/>
    <x v="1"/>
    <x v="0"/>
    <x v="0"/>
    <x v="0"/>
    <x v="3884"/>
    <x v="3886"/>
    <x v="3861"/>
    <x v="3855"/>
    <x v="3871"/>
    <x v="3905"/>
    <n v="56676.6"/>
    <s v="Skincare"/>
    <s v="Perfumería"/>
    <x v="1"/>
  </r>
  <r>
    <x v="3950"/>
    <x v="31"/>
    <n v="8"/>
    <x v="95"/>
    <x v="1"/>
    <x v="1"/>
    <x v="1"/>
    <x v="0"/>
    <x v="3885"/>
    <x v="3887"/>
    <x v="3862"/>
    <x v="1927"/>
    <x v="3872"/>
    <x v="3906"/>
    <n v="52100.2"/>
    <s v="Cabello"/>
    <s v="Skincare"/>
    <x v="1"/>
  </r>
  <r>
    <x v="3951"/>
    <x v="0"/>
    <n v="8"/>
    <x v="5"/>
    <x v="1"/>
    <x v="0"/>
    <x v="0"/>
    <x v="0"/>
    <x v="3886"/>
    <x v="3888"/>
    <x v="3863"/>
    <x v="3856"/>
    <x v="3873"/>
    <x v="3907"/>
    <n v="47960.6"/>
    <s v="Skincare"/>
    <s v="Cabello"/>
    <x v="0"/>
  </r>
  <r>
    <x v="3952"/>
    <x v="27"/>
    <n v="8"/>
    <x v="47"/>
    <x v="1"/>
    <x v="1"/>
    <x v="1"/>
    <x v="1"/>
    <x v="3887"/>
    <x v="3889"/>
    <x v="3864"/>
    <x v="3857"/>
    <x v="3874"/>
    <x v="3908"/>
    <n v="58965"/>
    <s v="Maquillaje"/>
    <s v="Cabello"/>
    <x v="1"/>
  </r>
  <r>
    <x v="3953"/>
    <x v="41"/>
    <n v="8"/>
    <x v="78"/>
    <x v="0"/>
    <x v="0"/>
    <x v="0"/>
    <x v="0"/>
    <x v="3888"/>
    <x v="3890"/>
    <x v="3865"/>
    <x v="3858"/>
    <x v="3875"/>
    <x v="3909"/>
    <n v="29442"/>
    <s v="Maquillaje"/>
    <s v="Perfumería"/>
    <x v="0"/>
  </r>
  <r>
    <x v="3954"/>
    <x v="44"/>
    <n v="8"/>
    <x v="56"/>
    <x v="1"/>
    <x v="0"/>
    <x v="0"/>
    <x v="0"/>
    <x v="3889"/>
    <x v="3891"/>
    <x v="3866"/>
    <x v="3859"/>
    <x v="3876"/>
    <x v="3910"/>
    <n v="48525.4"/>
    <s v="Cuerpo"/>
    <s v="Maquillaje"/>
    <x v="0"/>
  </r>
  <r>
    <x v="3955"/>
    <x v="41"/>
    <n v="8"/>
    <x v="52"/>
    <x v="2"/>
    <x v="0"/>
    <x v="0"/>
    <x v="1"/>
    <x v="3890"/>
    <x v="3892"/>
    <x v="3867"/>
    <x v="3860"/>
    <x v="3877"/>
    <x v="1208"/>
    <n v="39410.199999999997"/>
    <s v="Cabello"/>
    <s v="Maquillaje"/>
    <x v="0"/>
  </r>
  <r>
    <x v="3956"/>
    <x v="40"/>
    <n v="8"/>
    <x v="61"/>
    <x v="2"/>
    <x v="1"/>
    <x v="1"/>
    <x v="0"/>
    <x v="3891"/>
    <x v="3893"/>
    <x v="3868"/>
    <x v="3861"/>
    <x v="3878"/>
    <x v="3911"/>
    <n v="34366"/>
    <s v="Skincare"/>
    <s v="Cuerpo"/>
    <x v="0"/>
  </r>
  <r>
    <x v="3957"/>
    <x v="25"/>
    <n v="8"/>
    <x v="33"/>
    <x v="1"/>
    <x v="0"/>
    <x v="0"/>
    <x v="0"/>
    <x v="3892"/>
    <x v="3894"/>
    <x v="3869"/>
    <x v="3862"/>
    <x v="3879"/>
    <x v="3912"/>
    <n v="42762.400000000001"/>
    <s v="Maquillaje"/>
    <s v="Skincare"/>
    <x v="0"/>
  </r>
  <r>
    <x v="3958"/>
    <x v="7"/>
    <n v="8"/>
    <x v="34"/>
    <x v="3"/>
    <x v="0"/>
    <x v="0"/>
    <x v="0"/>
    <x v="3893"/>
    <x v="3895"/>
    <x v="3870"/>
    <x v="3863"/>
    <x v="3880"/>
    <x v="3913"/>
    <n v="40756.800000000003"/>
    <s v="Perfumería"/>
    <s v="Cuerpo"/>
    <x v="0"/>
  </r>
  <r>
    <x v="3959"/>
    <x v="12"/>
    <n v="8"/>
    <x v="52"/>
    <x v="1"/>
    <x v="1"/>
    <x v="1"/>
    <x v="0"/>
    <x v="3894"/>
    <x v="3896"/>
    <x v="3871"/>
    <x v="3864"/>
    <x v="3881"/>
    <x v="3914"/>
    <n v="36870.6"/>
    <s v="Maquillaje"/>
    <s v="Cuerpo"/>
    <x v="0"/>
  </r>
  <r>
    <x v="3960"/>
    <x v="33"/>
    <n v="8"/>
    <x v="87"/>
    <x v="1"/>
    <x v="0"/>
    <x v="0"/>
    <x v="1"/>
    <x v="3895"/>
    <x v="3897"/>
    <x v="3872"/>
    <x v="3865"/>
    <x v="3882"/>
    <x v="3915"/>
    <n v="43133.2"/>
    <s v="Cabello"/>
    <s v="Maquillaje"/>
    <x v="0"/>
  </r>
  <r>
    <x v="3961"/>
    <x v="9"/>
    <n v="8"/>
    <x v="87"/>
    <x v="1"/>
    <x v="1"/>
    <x v="1"/>
    <x v="1"/>
    <x v="3896"/>
    <x v="3898"/>
    <x v="3873"/>
    <x v="3866"/>
    <x v="3883"/>
    <x v="3916"/>
    <n v="58806.2"/>
    <s v="Perfumería"/>
    <s v="Cuerpo"/>
    <x v="1"/>
  </r>
  <r>
    <x v="3962"/>
    <x v="38"/>
    <n v="8"/>
    <x v="15"/>
    <x v="0"/>
    <x v="1"/>
    <x v="1"/>
    <x v="1"/>
    <x v="3897"/>
    <x v="3899"/>
    <x v="1513"/>
    <x v="3867"/>
    <x v="3884"/>
    <x v="3917"/>
    <n v="60122.2"/>
    <s v="Perfumería"/>
    <s v="Maquillaje"/>
    <x v="1"/>
  </r>
  <r>
    <x v="3963"/>
    <x v="5"/>
    <n v="8"/>
    <x v="53"/>
    <x v="0"/>
    <x v="1"/>
    <x v="1"/>
    <x v="1"/>
    <x v="3898"/>
    <x v="3900"/>
    <x v="3874"/>
    <x v="3868"/>
    <x v="3885"/>
    <x v="3918"/>
    <n v="53205.599999999999"/>
    <s v="Maquillaje"/>
    <s v="Skincare"/>
    <x v="1"/>
  </r>
  <r>
    <x v="3964"/>
    <x v="45"/>
    <n v="8"/>
    <x v="20"/>
    <x v="1"/>
    <x v="0"/>
    <x v="0"/>
    <x v="0"/>
    <x v="3899"/>
    <x v="3901"/>
    <x v="3875"/>
    <x v="3869"/>
    <x v="3886"/>
    <x v="3919"/>
    <n v="46278.8"/>
    <s v="Maquillaje"/>
    <s v="Cuerpo"/>
    <x v="0"/>
  </r>
  <r>
    <x v="3965"/>
    <x v="37"/>
    <n v="8"/>
    <x v="29"/>
    <x v="2"/>
    <x v="0"/>
    <x v="0"/>
    <x v="1"/>
    <x v="3900"/>
    <x v="3902"/>
    <x v="3876"/>
    <x v="551"/>
    <x v="3887"/>
    <x v="3920"/>
    <n v="46162.400000000001"/>
    <s v="Maquillaje"/>
    <s v="Skincare"/>
    <x v="0"/>
  </r>
  <r>
    <x v="3966"/>
    <x v="43"/>
    <n v="8"/>
    <x v="85"/>
    <x v="0"/>
    <x v="1"/>
    <x v="1"/>
    <x v="1"/>
    <x v="3901"/>
    <x v="3903"/>
    <x v="3877"/>
    <x v="3870"/>
    <x v="3888"/>
    <x v="3921"/>
    <n v="50566.400000000001"/>
    <s v="Cabello"/>
    <s v="Cuerpo"/>
    <x v="1"/>
  </r>
  <r>
    <x v="3967"/>
    <x v="29"/>
    <n v="8"/>
    <x v="30"/>
    <x v="1"/>
    <x v="1"/>
    <x v="1"/>
    <x v="0"/>
    <x v="3902"/>
    <x v="3904"/>
    <x v="3878"/>
    <x v="3871"/>
    <x v="3829"/>
    <x v="3922"/>
    <n v="57916.6"/>
    <s v="Cabello"/>
    <s v="Maquillaje"/>
    <x v="1"/>
  </r>
  <r>
    <x v="3968"/>
    <x v="50"/>
    <n v="8"/>
    <x v="72"/>
    <x v="1"/>
    <x v="0"/>
    <x v="0"/>
    <x v="0"/>
    <x v="3903"/>
    <x v="3905"/>
    <x v="3879"/>
    <x v="3872"/>
    <x v="3889"/>
    <x v="3923"/>
    <n v="29592.6"/>
    <s v="Maquillaje"/>
    <s v="Skincare"/>
    <x v="0"/>
  </r>
  <r>
    <x v="3969"/>
    <x v="26"/>
    <n v="8"/>
    <x v="87"/>
    <x v="1"/>
    <x v="1"/>
    <x v="1"/>
    <x v="1"/>
    <x v="3904"/>
    <x v="3906"/>
    <x v="3880"/>
    <x v="3873"/>
    <x v="3890"/>
    <x v="3924"/>
    <n v="60548.4"/>
    <s v="Maquillaje"/>
    <s v="Cabello"/>
    <x v="1"/>
  </r>
  <r>
    <x v="3970"/>
    <x v="35"/>
    <n v="8"/>
    <x v="69"/>
    <x v="2"/>
    <x v="1"/>
    <x v="1"/>
    <x v="0"/>
    <x v="1777"/>
    <x v="3907"/>
    <x v="3881"/>
    <x v="3874"/>
    <x v="3891"/>
    <x v="3925"/>
    <n v="58112.6"/>
    <s v="Cabello"/>
    <s v="Skincare"/>
    <x v="1"/>
  </r>
  <r>
    <x v="3971"/>
    <x v="21"/>
    <n v="8"/>
    <x v="94"/>
    <x v="2"/>
    <x v="1"/>
    <x v="1"/>
    <x v="1"/>
    <x v="3905"/>
    <x v="3908"/>
    <x v="3882"/>
    <x v="3875"/>
    <x v="3892"/>
    <x v="3926"/>
    <n v="49944.4"/>
    <s v="Maquillaje"/>
    <s v="Cuerpo"/>
    <x v="0"/>
  </r>
  <r>
    <x v="3972"/>
    <x v="5"/>
    <n v="8"/>
    <x v="2"/>
    <x v="1"/>
    <x v="1"/>
    <x v="1"/>
    <x v="1"/>
    <x v="3906"/>
    <x v="3909"/>
    <x v="3883"/>
    <x v="3876"/>
    <x v="3893"/>
    <x v="3927"/>
    <n v="38144"/>
    <s v="Perfumería"/>
    <s v="Cuerpo"/>
    <x v="0"/>
  </r>
  <r>
    <x v="3973"/>
    <x v="29"/>
    <n v="8"/>
    <x v="95"/>
    <x v="2"/>
    <x v="1"/>
    <x v="1"/>
    <x v="0"/>
    <x v="3907"/>
    <x v="3910"/>
    <x v="3884"/>
    <x v="3877"/>
    <x v="3894"/>
    <x v="3928"/>
    <n v="43743.199999999997"/>
    <s v="Perfumería"/>
    <s v="Cabello"/>
    <x v="0"/>
  </r>
  <r>
    <x v="3974"/>
    <x v="17"/>
    <n v="8"/>
    <x v="93"/>
    <x v="0"/>
    <x v="1"/>
    <x v="1"/>
    <x v="1"/>
    <x v="3908"/>
    <x v="3911"/>
    <x v="708"/>
    <x v="3878"/>
    <x v="3895"/>
    <x v="1892"/>
    <n v="43523.199999999997"/>
    <s v="Cabello"/>
    <s v="Cuerpo"/>
    <x v="0"/>
  </r>
  <r>
    <x v="3975"/>
    <x v="12"/>
    <n v="8"/>
    <x v="34"/>
    <x v="1"/>
    <x v="0"/>
    <x v="0"/>
    <x v="1"/>
    <x v="3909"/>
    <x v="3912"/>
    <x v="3885"/>
    <x v="848"/>
    <x v="3896"/>
    <x v="3929"/>
    <n v="38641.199999999997"/>
    <s v="Skincare"/>
    <s v="Cuerpo"/>
    <x v="0"/>
  </r>
  <r>
    <x v="3976"/>
    <x v="13"/>
    <n v="8"/>
    <x v="29"/>
    <x v="1"/>
    <x v="0"/>
    <x v="0"/>
    <x v="1"/>
    <x v="3140"/>
    <x v="3913"/>
    <x v="3886"/>
    <x v="3879"/>
    <x v="3897"/>
    <x v="3930"/>
    <n v="62205.8"/>
    <s v="Cabello"/>
    <s v="Skincare"/>
    <x v="1"/>
  </r>
  <r>
    <x v="3977"/>
    <x v="46"/>
    <n v="8"/>
    <x v="35"/>
    <x v="1"/>
    <x v="0"/>
    <x v="0"/>
    <x v="0"/>
    <x v="3910"/>
    <x v="3914"/>
    <x v="3887"/>
    <x v="3880"/>
    <x v="3898"/>
    <x v="3931"/>
    <n v="59065.8"/>
    <s v="Perfumería"/>
    <s v="Skincare"/>
    <x v="1"/>
  </r>
  <r>
    <x v="3978"/>
    <x v="48"/>
    <n v="8"/>
    <x v="74"/>
    <x v="1"/>
    <x v="0"/>
    <x v="0"/>
    <x v="0"/>
    <x v="3911"/>
    <x v="3915"/>
    <x v="3888"/>
    <x v="3881"/>
    <x v="3899"/>
    <x v="3932"/>
    <n v="60280.800000000003"/>
    <s v="Maquillaje"/>
    <s v="Cuerpo"/>
    <x v="1"/>
  </r>
  <r>
    <x v="3979"/>
    <x v="34"/>
    <n v="8"/>
    <x v="71"/>
    <x v="0"/>
    <x v="1"/>
    <x v="1"/>
    <x v="1"/>
    <x v="3912"/>
    <x v="3916"/>
    <x v="3889"/>
    <x v="3882"/>
    <x v="3900"/>
    <x v="3933"/>
    <n v="34066.800000000003"/>
    <s v="Perfumería"/>
    <s v="Cuerpo"/>
    <x v="0"/>
  </r>
  <r>
    <x v="3980"/>
    <x v="6"/>
    <n v="8"/>
    <x v="48"/>
    <x v="3"/>
    <x v="1"/>
    <x v="1"/>
    <x v="1"/>
    <x v="3913"/>
    <x v="3917"/>
    <x v="3890"/>
    <x v="3883"/>
    <x v="3901"/>
    <x v="3934"/>
    <n v="43118.2"/>
    <s v="Cabello"/>
    <s v="Cuerpo"/>
    <x v="0"/>
  </r>
  <r>
    <x v="3981"/>
    <x v="28"/>
    <n v="8"/>
    <x v="87"/>
    <x v="2"/>
    <x v="1"/>
    <x v="1"/>
    <x v="0"/>
    <x v="3914"/>
    <x v="3918"/>
    <x v="3891"/>
    <x v="3884"/>
    <x v="3902"/>
    <x v="3935"/>
    <n v="42317.8"/>
    <s v="Perfumería"/>
    <s v="Cabello"/>
    <x v="0"/>
  </r>
  <r>
    <x v="3982"/>
    <x v="48"/>
    <n v="8"/>
    <x v="68"/>
    <x v="1"/>
    <x v="1"/>
    <x v="1"/>
    <x v="0"/>
    <x v="3915"/>
    <x v="3919"/>
    <x v="3892"/>
    <x v="3885"/>
    <x v="3903"/>
    <x v="3936"/>
    <n v="49787.4"/>
    <s v="Cuerpo"/>
    <s v="Maquillaje"/>
    <x v="0"/>
  </r>
  <r>
    <x v="3983"/>
    <x v="15"/>
    <n v="8"/>
    <x v="15"/>
    <x v="0"/>
    <x v="1"/>
    <x v="1"/>
    <x v="0"/>
    <x v="3916"/>
    <x v="3920"/>
    <x v="3893"/>
    <x v="3886"/>
    <x v="3904"/>
    <x v="3937"/>
    <n v="55034"/>
    <s v="Perfumería"/>
    <s v="Skincare"/>
    <x v="1"/>
  </r>
  <r>
    <x v="3984"/>
    <x v="14"/>
    <n v="8"/>
    <x v="45"/>
    <x v="2"/>
    <x v="0"/>
    <x v="0"/>
    <x v="0"/>
    <x v="3917"/>
    <x v="617"/>
    <x v="3894"/>
    <x v="3887"/>
    <x v="3905"/>
    <x v="3938"/>
    <n v="40192.6"/>
    <s v="Maquillaje"/>
    <s v="Skincare"/>
    <x v="0"/>
  </r>
  <r>
    <x v="3985"/>
    <x v="37"/>
    <n v="8"/>
    <x v="29"/>
    <x v="0"/>
    <x v="1"/>
    <x v="1"/>
    <x v="0"/>
    <x v="3918"/>
    <x v="3921"/>
    <x v="3895"/>
    <x v="3888"/>
    <x v="3906"/>
    <x v="3939"/>
    <n v="26603"/>
    <s v="Maquillaje"/>
    <s v="Perfumería"/>
    <x v="0"/>
  </r>
  <r>
    <x v="3986"/>
    <x v="15"/>
    <n v="8"/>
    <x v="29"/>
    <x v="0"/>
    <x v="0"/>
    <x v="0"/>
    <x v="0"/>
    <x v="3919"/>
    <x v="3922"/>
    <x v="3896"/>
    <x v="3889"/>
    <x v="3907"/>
    <x v="3940"/>
    <n v="39710"/>
    <s v="Cabello"/>
    <s v="Cuerpo"/>
    <x v="0"/>
  </r>
  <r>
    <x v="3987"/>
    <x v="3"/>
    <n v="8"/>
    <x v="73"/>
    <x v="2"/>
    <x v="1"/>
    <x v="1"/>
    <x v="0"/>
    <x v="3920"/>
    <x v="3923"/>
    <x v="3897"/>
    <x v="3890"/>
    <x v="3908"/>
    <x v="3941"/>
    <n v="68899.8"/>
    <s v="Maquillaje"/>
    <s v="Cabello"/>
    <x v="1"/>
  </r>
  <r>
    <x v="3988"/>
    <x v="18"/>
    <n v="8"/>
    <x v="58"/>
    <x v="1"/>
    <x v="0"/>
    <x v="0"/>
    <x v="1"/>
    <x v="3921"/>
    <x v="3924"/>
    <x v="3898"/>
    <x v="3891"/>
    <x v="3909"/>
    <x v="3942"/>
    <n v="41031"/>
    <s v="Skincare"/>
    <s v="Cuerpo"/>
    <x v="0"/>
  </r>
  <r>
    <x v="3989"/>
    <x v="18"/>
    <n v="8"/>
    <x v="64"/>
    <x v="0"/>
    <x v="0"/>
    <x v="0"/>
    <x v="1"/>
    <x v="3922"/>
    <x v="3925"/>
    <x v="3899"/>
    <x v="3892"/>
    <x v="3910"/>
    <x v="3943"/>
    <n v="31320.799999999999"/>
    <s v="Skincare"/>
    <s v="Cabello"/>
    <x v="0"/>
  </r>
  <r>
    <x v="3990"/>
    <x v="39"/>
    <n v="8"/>
    <x v="43"/>
    <x v="1"/>
    <x v="1"/>
    <x v="1"/>
    <x v="1"/>
    <x v="3923"/>
    <x v="3926"/>
    <x v="3900"/>
    <x v="3893"/>
    <x v="3911"/>
    <x v="3944"/>
    <n v="76688.399999999994"/>
    <s v="Cabello"/>
    <s v="Skincare"/>
    <x v="1"/>
  </r>
  <r>
    <x v="3991"/>
    <x v="4"/>
    <n v="8"/>
    <x v="26"/>
    <x v="2"/>
    <x v="1"/>
    <x v="1"/>
    <x v="1"/>
    <x v="3924"/>
    <x v="3927"/>
    <x v="3901"/>
    <x v="3894"/>
    <x v="3912"/>
    <x v="3945"/>
    <n v="63496.2"/>
    <s v="Cabello"/>
    <s v="Skincare"/>
    <x v="1"/>
  </r>
  <r>
    <x v="3992"/>
    <x v="40"/>
    <n v="8"/>
    <x v="70"/>
    <x v="2"/>
    <x v="0"/>
    <x v="0"/>
    <x v="0"/>
    <x v="3925"/>
    <x v="3928"/>
    <x v="3902"/>
    <x v="3895"/>
    <x v="3913"/>
    <x v="3946"/>
    <n v="71948.800000000003"/>
    <s v="Skincare"/>
    <s v="Cuerpo"/>
    <x v="1"/>
  </r>
  <r>
    <x v="3993"/>
    <x v="9"/>
    <n v="8"/>
    <x v="10"/>
    <x v="2"/>
    <x v="0"/>
    <x v="0"/>
    <x v="1"/>
    <x v="3926"/>
    <x v="3929"/>
    <x v="3903"/>
    <x v="3896"/>
    <x v="3914"/>
    <x v="3947"/>
    <n v="65247.4"/>
    <s v="Cuerpo"/>
    <s v="Maquillaje"/>
    <x v="1"/>
  </r>
  <r>
    <x v="3994"/>
    <x v="16"/>
    <n v="8"/>
    <x v="46"/>
    <x v="0"/>
    <x v="1"/>
    <x v="1"/>
    <x v="0"/>
    <x v="3927"/>
    <x v="3930"/>
    <x v="3904"/>
    <x v="3897"/>
    <x v="3915"/>
    <x v="3948"/>
    <n v="71139.600000000006"/>
    <s v="Maquillaje"/>
    <s v="Cabello"/>
    <x v="1"/>
  </r>
  <r>
    <x v="3995"/>
    <x v="9"/>
    <n v="8"/>
    <x v="78"/>
    <x v="0"/>
    <x v="1"/>
    <x v="1"/>
    <x v="1"/>
    <x v="3928"/>
    <x v="3931"/>
    <x v="3905"/>
    <x v="3898"/>
    <x v="3916"/>
    <x v="3949"/>
    <n v="54898.2"/>
    <s v="Cuerpo"/>
    <s v="Cabello"/>
    <x v="1"/>
  </r>
  <r>
    <x v="3996"/>
    <x v="23"/>
    <n v="8"/>
    <x v="7"/>
    <x v="2"/>
    <x v="1"/>
    <x v="1"/>
    <x v="1"/>
    <x v="3929"/>
    <x v="3932"/>
    <x v="3906"/>
    <x v="3899"/>
    <x v="3917"/>
    <x v="3950"/>
    <n v="54576.4"/>
    <s v="Skincare"/>
    <s v="Maquillaje"/>
    <x v="1"/>
  </r>
  <r>
    <x v="3997"/>
    <x v="31"/>
    <n v="8"/>
    <x v="52"/>
    <x v="1"/>
    <x v="0"/>
    <x v="0"/>
    <x v="1"/>
    <x v="3930"/>
    <x v="1273"/>
    <x v="3907"/>
    <x v="3900"/>
    <x v="3918"/>
    <x v="3951"/>
    <n v="61935.8"/>
    <s v="Cabello"/>
    <s v="Maquillaje"/>
    <x v="1"/>
  </r>
  <r>
    <x v="3998"/>
    <x v="47"/>
    <n v="8"/>
    <x v="62"/>
    <x v="0"/>
    <x v="1"/>
    <x v="1"/>
    <x v="0"/>
    <x v="3931"/>
    <x v="3933"/>
    <x v="3908"/>
    <x v="3901"/>
    <x v="3919"/>
    <x v="3952"/>
    <n v="19603.8"/>
    <s v="Maquillaje"/>
    <s v="Skincare"/>
    <x v="0"/>
  </r>
  <r>
    <x v="3999"/>
    <x v="10"/>
    <n v="8"/>
    <x v="76"/>
    <x v="1"/>
    <x v="0"/>
    <x v="0"/>
    <x v="1"/>
    <x v="3932"/>
    <x v="3934"/>
    <x v="3909"/>
    <x v="3902"/>
    <x v="3920"/>
    <x v="3953"/>
    <n v="54678.6"/>
    <s v="Maquillaje"/>
    <s v="Skincare"/>
    <x v="1"/>
  </r>
  <r>
    <x v="4000"/>
    <x v="25"/>
    <n v="8"/>
    <x v="84"/>
    <x v="2"/>
    <x v="0"/>
    <x v="0"/>
    <x v="1"/>
    <x v="3933"/>
    <x v="3935"/>
    <x v="3910"/>
    <x v="3903"/>
    <x v="3921"/>
    <x v="3954"/>
    <n v="42221.8"/>
    <s v="Perfumería"/>
    <s v="Maquillaje"/>
    <x v="0"/>
  </r>
  <r>
    <x v="4001"/>
    <x v="27"/>
    <n v="8"/>
    <x v="33"/>
    <x v="0"/>
    <x v="0"/>
    <x v="0"/>
    <x v="0"/>
    <x v="3934"/>
    <x v="3936"/>
    <x v="3911"/>
    <x v="3904"/>
    <x v="3922"/>
    <x v="3955"/>
    <n v="60120.4"/>
    <s v="Perfumería"/>
    <s v="Maquillaje"/>
    <x v="1"/>
  </r>
  <r>
    <x v="4002"/>
    <x v="4"/>
    <n v="8"/>
    <x v="29"/>
    <x v="1"/>
    <x v="0"/>
    <x v="0"/>
    <x v="1"/>
    <x v="3935"/>
    <x v="3937"/>
    <x v="3912"/>
    <x v="3905"/>
    <x v="3923"/>
    <x v="3956"/>
    <n v="58178.8"/>
    <s v="Skincare"/>
    <s v="Cuerpo"/>
    <x v="1"/>
  </r>
  <r>
    <x v="4003"/>
    <x v="0"/>
    <n v="8"/>
    <x v="17"/>
    <x v="1"/>
    <x v="0"/>
    <x v="0"/>
    <x v="1"/>
    <x v="3936"/>
    <x v="3938"/>
    <x v="3913"/>
    <x v="3906"/>
    <x v="3924"/>
    <x v="3957"/>
    <n v="45478.6"/>
    <s v="Cuerpo"/>
    <s v="Maquillaje"/>
    <x v="0"/>
  </r>
  <r>
    <x v="4004"/>
    <x v="2"/>
    <n v="8"/>
    <x v="87"/>
    <x v="1"/>
    <x v="1"/>
    <x v="1"/>
    <x v="1"/>
    <x v="3937"/>
    <x v="3939"/>
    <x v="3914"/>
    <x v="3907"/>
    <x v="3925"/>
    <x v="3958"/>
    <n v="58021.599999999999"/>
    <s v="Cuerpo"/>
    <s v="Cabello"/>
    <x v="1"/>
  </r>
  <r>
    <x v="4005"/>
    <x v="25"/>
    <n v="8"/>
    <x v="8"/>
    <x v="3"/>
    <x v="0"/>
    <x v="0"/>
    <x v="0"/>
    <x v="3938"/>
    <x v="3940"/>
    <x v="3915"/>
    <x v="3908"/>
    <x v="3926"/>
    <x v="3959"/>
    <n v="57261.8"/>
    <s v="Perfumería"/>
    <s v="Cabello"/>
    <x v="1"/>
  </r>
  <r>
    <x v="4006"/>
    <x v="22"/>
    <n v="8"/>
    <x v="30"/>
    <x v="0"/>
    <x v="0"/>
    <x v="0"/>
    <x v="1"/>
    <x v="3939"/>
    <x v="3941"/>
    <x v="3916"/>
    <x v="3909"/>
    <x v="1079"/>
    <x v="3960"/>
    <n v="54068.2"/>
    <s v="Cabello"/>
    <s v="Maquillaje"/>
    <x v="1"/>
  </r>
  <r>
    <x v="4007"/>
    <x v="35"/>
    <n v="8"/>
    <x v="65"/>
    <x v="0"/>
    <x v="0"/>
    <x v="0"/>
    <x v="0"/>
    <x v="3940"/>
    <x v="3942"/>
    <x v="3917"/>
    <x v="3910"/>
    <x v="3927"/>
    <x v="3961"/>
    <n v="56988"/>
    <s v="Maquillaje"/>
    <s v="Cabello"/>
    <x v="1"/>
  </r>
  <r>
    <x v="4008"/>
    <x v="24"/>
    <n v="9"/>
    <x v="75"/>
    <x v="2"/>
    <x v="0"/>
    <x v="0"/>
    <x v="1"/>
    <x v="3941"/>
    <x v="3943"/>
    <x v="3918"/>
    <x v="3911"/>
    <x v="3928"/>
    <x v="3962"/>
    <n v="40760.800000000003"/>
    <s v="Skincare"/>
    <s v="Cuerpo"/>
    <x v="0"/>
  </r>
  <r>
    <x v="4009"/>
    <x v="6"/>
    <n v="9"/>
    <x v="93"/>
    <x v="1"/>
    <x v="1"/>
    <x v="1"/>
    <x v="0"/>
    <x v="3942"/>
    <x v="3944"/>
    <x v="3919"/>
    <x v="3912"/>
    <x v="3929"/>
    <x v="3963"/>
    <n v="48305.2"/>
    <s v="Skincare"/>
    <s v="Cabello"/>
    <x v="0"/>
  </r>
  <r>
    <x v="4010"/>
    <x v="11"/>
    <n v="9"/>
    <x v="3"/>
    <x v="1"/>
    <x v="1"/>
    <x v="1"/>
    <x v="0"/>
    <x v="3439"/>
    <x v="3945"/>
    <x v="3920"/>
    <x v="2470"/>
    <x v="3930"/>
    <x v="3964"/>
    <n v="31882.400000000001"/>
    <s v="Cuerpo"/>
    <s v="Perfumería"/>
    <x v="0"/>
  </r>
  <r>
    <x v="4011"/>
    <x v="17"/>
    <n v="9"/>
    <x v="6"/>
    <x v="1"/>
    <x v="0"/>
    <x v="0"/>
    <x v="1"/>
    <x v="3943"/>
    <x v="3946"/>
    <x v="3921"/>
    <x v="3913"/>
    <x v="3931"/>
    <x v="3965"/>
    <n v="18791"/>
    <s v="Cuerpo"/>
    <s v="Maquillaje"/>
    <x v="0"/>
  </r>
  <r>
    <x v="4012"/>
    <x v="45"/>
    <n v="9"/>
    <x v="26"/>
    <x v="2"/>
    <x v="0"/>
    <x v="0"/>
    <x v="0"/>
    <x v="3944"/>
    <x v="3947"/>
    <x v="3922"/>
    <x v="3914"/>
    <x v="3932"/>
    <x v="3966"/>
    <n v="40792.800000000003"/>
    <s v="Skincare"/>
    <s v="Cabello"/>
    <x v="0"/>
  </r>
  <r>
    <x v="4013"/>
    <x v="34"/>
    <n v="9"/>
    <x v="50"/>
    <x v="2"/>
    <x v="1"/>
    <x v="1"/>
    <x v="0"/>
    <x v="3945"/>
    <x v="3948"/>
    <x v="3923"/>
    <x v="3915"/>
    <x v="3933"/>
    <x v="3967"/>
    <n v="61964.800000000003"/>
    <s v="Cuerpo"/>
    <s v="Maquillaje"/>
    <x v="1"/>
  </r>
  <r>
    <x v="4014"/>
    <x v="32"/>
    <n v="9"/>
    <x v="84"/>
    <x v="1"/>
    <x v="1"/>
    <x v="1"/>
    <x v="1"/>
    <x v="3946"/>
    <x v="3949"/>
    <x v="3924"/>
    <x v="3916"/>
    <x v="3934"/>
    <x v="3968"/>
    <n v="45224.6"/>
    <s v="Maquillaje"/>
    <s v="Perfumería"/>
    <x v="0"/>
  </r>
  <r>
    <x v="4015"/>
    <x v="37"/>
    <n v="9"/>
    <x v="40"/>
    <x v="0"/>
    <x v="0"/>
    <x v="0"/>
    <x v="0"/>
    <x v="3947"/>
    <x v="3950"/>
    <x v="3925"/>
    <x v="3917"/>
    <x v="2587"/>
    <x v="3969"/>
    <n v="44427.6"/>
    <s v="Skincare"/>
    <s v="Cabello"/>
    <x v="0"/>
  </r>
  <r>
    <x v="4016"/>
    <x v="43"/>
    <n v="9"/>
    <x v="95"/>
    <x v="0"/>
    <x v="0"/>
    <x v="0"/>
    <x v="1"/>
    <x v="3948"/>
    <x v="3951"/>
    <x v="3926"/>
    <x v="3918"/>
    <x v="3935"/>
    <x v="3970"/>
    <n v="46550.8"/>
    <s v="Maquillaje"/>
    <s v="Cabello"/>
    <x v="0"/>
  </r>
  <r>
    <x v="4017"/>
    <x v="10"/>
    <n v="9"/>
    <x v="22"/>
    <x v="3"/>
    <x v="1"/>
    <x v="1"/>
    <x v="1"/>
    <x v="3949"/>
    <x v="1089"/>
    <x v="3927"/>
    <x v="3919"/>
    <x v="3936"/>
    <x v="3971"/>
    <n v="15121.4"/>
    <s v="Maquillaje"/>
    <s v="Skincare"/>
    <x v="0"/>
  </r>
  <r>
    <x v="4018"/>
    <x v="39"/>
    <n v="9"/>
    <x v="48"/>
    <x v="1"/>
    <x v="0"/>
    <x v="0"/>
    <x v="0"/>
    <x v="3950"/>
    <x v="1628"/>
    <x v="3928"/>
    <x v="3920"/>
    <x v="3937"/>
    <x v="3972"/>
    <n v="53302.400000000001"/>
    <s v="Perfumería"/>
    <s v="Skincare"/>
    <x v="1"/>
  </r>
  <r>
    <x v="4019"/>
    <x v="9"/>
    <n v="9"/>
    <x v="55"/>
    <x v="1"/>
    <x v="0"/>
    <x v="0"/>
    <x v="1"/>
    <x v="3951"/>
    <x v="3952"/>
    <x v="3929"/>
    <x v="3921"/>
    <x v="3938"/>
    <x v="3973"/>
    <n v="74884.800000000003"/>
    <s v="Cuerpo"/>
    <s v="Skincare"/>
    <x v="1"/>
  </r>
  <r>
    <x v="4020"/>
    <x v="26"/>
    <n v="9"/>
    <x v="76"/>
    <x v="2"/>
    <x v="0"/>
    <x v="0"/>
    <x v="1"/>
    <x v="3952"/>
    <x v="3953"/>
    <x v="3930"/>
    <x v="174"/>
    <x v="3939"/>
    <x v="3974"/>
    <n v="60820.4"/>
    <s v="Cabello"/>
    <s v="Cuerpo"/>
    <x v="1"/>
  </r>
  <r>
    <x v="4021"/>
    <x v="31"/>
    <n v="9"/>
    <x v="85"/>
    <x v="3"/>
    <x v="0"/>
    <x v="0"/>
    <x v="0"/>
    <x v="3953"/>
    <x v="3954"/>
    <x v="3931"/>
    <x v="3922"/>
    <x v="3940"/>
    <x v="3975"/>
    <n v="46113.8"/>
    <s v="Skincare"/>
    <s v="Cabello"/>
    <x v="0"/>
  </r>
  <r>
    <x v="4022"/>
    <x v="8"/>
    <n v="9"/>
    <x v="52"/>
    <x v="1"/>
    <x v="1"/>
    <x v="1"/>
    <x v="0"/>
    <x v="3954"/>
    <x v="3955"/>
    <x v="3932"/>
    <x v="3923"/>
    <x v="3941"/>
    <x v="3976"/>
    <n v="54655.8"/>
    <s v="Cuerpo"/>
    <s v="Cabello"/>
    <x v="1"/>
  </r>
  <r>
    <x v="4023"/>
    <x v="22"/>
    <n v="9"/>
    <x v="34"/>
    <x v="2"/>
    <x v="1"/>
    <x v="1"/>
    <x v="0"/>
    <x v="3955"/>
    <x v="3956"/>
    <x v="3933"/>
    <x v="3924"/>
    <x v="3942"/>
    <x v="3977"/>
    <n v="36658"/>
    <s v="Cuerpo"/>
    <s v="Maquillaje"/>
    <x v="0"/>
  </r>
  <r>
    <x v="4024"/>
    <x v="0"/>
    <n v="9"/>
    <x v="68"/>
    <x v="2"/>
    <x v="0"/>
    <x v="0"/>
    <x v="1"/>
    <x v="3956"/>
    <x v="3957"/>
    <x v="3934"/>
    <x v="3925"/>
    <x v="3943"/>
    <x v="3978"/>
    <n v="63264.800000000003"/>
    <s v="Cuerpo"/>
    <s v="Cabello"/>
    <x v="1"/>
  </r>
  <r>
    <x v="4025"/>
    <x v="23"/>
    <n v="9"/>
    <x v="45"/>
    <x v="0"/>
    <x v="1"/>
    <x v="1"/>
    <x v="1"/>
    <x v="3957"/>
    <x v="3958"/>
    <x v="3935"/>
    <x v="3926"/>
    <x v="3944"/>
    <x v="3979"/>
    <n v="40668.199999999997"/>
    <s v="Perfumería"/>
    <s v="Cuerpo"/>
    <x v="0"/>
  </r>
  <r>
    <x v="4026"/>
    <x v="19"/>
    <n v="9"/>
    <x v="92"/>
    <x v="2"/>
    <x v="0"/>
    <x v="0"/>
    <x v="0"/>
    <x v="3958"/>
    <x v="3959"/>
    <x v="3936"/>
    <x v="3927"/>
    <x v="3945"/>
    <x v="3980"/>
    <n v="43428"/>
    <s v="Perfumería"/>
    <s v="Cuerpo"/>
    <x v="0"/>
  </r>
  <r>
    <x v="4027"/>
    <x v="20"/>
    <n v="9"/>
    <x v="56"/>
    <x v="3"/>
    <x v="1"/>
    <x v="1"/>
    <x v="1"/>
    <x v="3959"/>
    <x v="3960"/>
    <x v="3937"/>
    <x v="3928"/>
    <x v="3946"/>
    <x v="3981"/>
    <n v="44895.4"/>
    <s v="Cuerpo"/>
    <s v="Maquillaje"/>
    <x v="0"/>
  </r>
  <r>
    <x v="4028"/>
    <x v="3"/>
    <n v="9"/>
    <x v="26"/>
    <x v="2"/>
    <x v="1"/>
    <x v="1"/>
    <x v="1"/>
    <x v="3960"/>
    <x v="3961"/>
    <x v="3938"/>
    <x v="3929"/>
    <x v="3947"/>
    <x v="3982"/>
    <n v="65277.8"/>
    <s v="Cabello"/>
    <s v="Cuerpo"/>
    <x v="1"/>
  </r>
  <r>
    <x v="4029"/>
    <x v="27"/>
    <n v="9"/>
    <x v="11"/>
    <x v="1"/>
    <x v="0"/>
    <x v="0"/>
    <x v="0"/>
    <x v="3961"/>
    <x v="3962"/>
    <x v="3939"/>
    <x v="3930"/>
    <x v="3948"/>
    <x v="8"/>
    <n v="44672.4"/>
    <s v="Skincare"/>
    <s v="Cuerpo"/>
    <x v="0"/>
  </r>
  <r>
    <x v="4030"/>
    <x v="23"/>
    <n v="9"/>
    <x v="56"/>
    <x v="0"/>
    <x v="0"/>
    <x v="0"/>
    <x v="1"/>
    <x v="3962"/>
    <x v="3963"/>
    <x v="3940"/>
    <x v="3931"/>
    <x v="3949"/>
    <x v="3983"/>
    <n v="67198.8"/>
    <s v="Cuerpo"/>
    <s v="Maquillaje"/>
    <x v="1"/>
  </r>
  <r>
    <x v="4031"/>
    <x v="29"/>
    <n v="9"/>
    <x v="75"/>
    <x v="1"/>
    <x v="0"/>
    <x v="0"/>
    <x v="1"/>
    <x v="3963"/>
    <x v="1495"/>
    <x v="3941"/>
    <x v="3932"/>
    <x v="3950"/>
    <x v="3984"/>
    <n v="51206.8"/>
    <s v="Cabello"/>
    <s v="Skincare"/>
    <x v="1"/>
  </r>
  <r>
    <x v="4032"/>
    <x v="30"/>
    <n v="9"/>
    <x v="92"/>
    <x v="2"/>
    <x v="0"/>
    <x v="0"/>
    <x v="1"/>
    <x v="3964"/>
    <x v="3964"/>
    <x v="3942"/>
    <x v="3933"/>
    <x v="3951"/>
    <x v="3985"/>
    <n v="39483.800000000003"/>
    <s v="Cuerpo"/>
    <s v="Maquillaje"/>
    <x v="0"/>
  </r>
  <r>
    <x v="4033"/>
    <x v="45"/>
    <n v="9"/>
    <x v="26"/>
    <x v="2"/>
    <x v="0"/>
    <x v="0"/>
    <x v="1"/>
    <x v="3965"/>
    <x v="3965"/>
    <x v="3943"/>
    <x v="3934"/>
    <x v="3952"/>
    <x v="3986"/>
    <n v="21457.4"/>
    <s v="Skincare"/>
    <s v="Cabello"/>
    <x v="0"/>
  </r>
  <r>
    <x v="4034"/>
    <x v="42"/>
    <n v="9"/>
    <x v="42"/>
    <x v="2"/>
    <x v="1"/>
    <x v="1"/>
    <x v="0"/>
    <x v="3966"/>
    <x v="3966"/>
    <x v="3944"/>
    <x v="3935"/>
    <x v="3953"/>
    <x v="3987"/>
    <n v="59135.199999999997"/>
    <s v="Skincare"/>
    <s v="Cuerpo"/>
    <x v="1"/>
  </r>
  <r>
    <x v="4035"/>
    <x v="21"/>
    <n v="9"/>
    <x v="8"/>
    <x v="0"/>
    <x v="0"/>
    <x v="0"/>
    <x v="1"/>
    <x v="3967"/>
    <x v="3967"/>
    <x v="3945"/>
    <x v="3936"/>
    <x v="3954"/>
    <x v="3988"/>
    <n v="58212"/>
    <s v="Maquillaje"/>
    <s v="Skincare"/>
    <x v="1"/>
  </r>
  <r>
    <x v="4036"/>
    <x v="13"/>
    <n v="9"/>
    <x v="37"/>
    <x v="1"/>
    <x v="0"/>
    <x v="0"/>
    <x v="1"/>
    <x v="3968"/>
    <x v="3968"/>
    <x v="3946"/>
    <x v="3937"/>
    <x v="3955"/>
    <x v="2740"/>
    <n v="50895"/>
    <s v="Maquillaje"/>
    <s v="Cuerpo"/>
    <x v="1"/>
  </r>
  <r>
    <x v="4037"/>
    <x v="7"/>
    <n v="9"/>
    <x v="45"/>
    <x v="2"/>
    <x v="0"/>
    <x v="0"/>
    <x v="0"/>
    <x v="3969"/>
    <x v="3969"/>
    <x v="3947"/>
    <x v="3938"/>
    <x v="3956"/>
    <x v="3989"/>
    <n v="25960.400000000001"/>
    <s v="Skincare"/>
    <s v="Maquillaje"/>
    <x v="0"/>
  </r>
  <r>
    <x v="4038"/>
    <x v="23"/>
    <n v="9"/>
    <x v="50"/>
    <x v="1"/>
    <x v="0"/>
    <x v="0"/>
    <x v="1"/>
    <x v="3970"/>
    <x v="3970"/>
    <x v="3948"/>
    <x v="3939"/>
    <x v="3957"/>
    <x v="3990"/>
    <n v="24663.4"/>
    <s v="Cabello"/>
    <s v="Maquillaje"/>
    <x v="0"/>
  </r>
  <r>
    <x v="4039"/>
    <x v="32"/>
    <n v="9"/>
    <x v="92"/>
    <x v="3"/>
    <x v="1"/>
    <x v="1"/>
    <x v="0"/>
    <x v="3971"/>
    <x v="3971"/>
    <x v="3949"/>
    <x v="3940"/>
    <x v="3958"/>
    <x v="3991"/>
    <n v="56108.800000000003"/>
    <s v="Cabello"/>
    <s v="Maquillaje"/>
    <x v="1"/>
  </r>
  <r>
    <x v="4040"/>
    <x v="44"/>
    <n v="9"/>
    <x v="38"/>
    <x v="3"/>
    <x v="0"/>
    <x v="0"/>
    <x v="0"/>
    <x v="3972"/>
    <x v="3972"/>
    <x v="3950"/>
    <x v="3941"/>
    <x v="3959"/>
    <x v="3992"/>
    <n v="56560.6"/>
    <s v="Cuerpo"/>
    <s v="Cabello"/>
    <x v="1"/>
  </r>
  <r>
    <x v="4041"/>
    <x v="22"/>
    <n v="9"/>
    <x v="73"/>
    <x v="0"/>
    <x v="0"/>
    <x v="0"/>
    <x v="0"/>
    <x v="3973"/>
    <x v="3973"/>
    <x v="3951"/>
    <x v="3942"/>
    <x v="3960"/>
    <x v="2315"/>
    <n v="39713.800000000003"/>
    <s v="Skincare"/>
    <s v="Maquillaje"/>
    <x v="0"/>
  </r>
  <r>
    <x v="4042"/>
    <x v="33"/>
    <n v="9"/>
    <x v="91"/>
    <x v="3"/>
    <x v="1"/>
    <x v="1"/>
    <x v="1"/>
    <x v="3974"/>
    <x v="3974"/>
    <x v="3952"/>
    <x v="3943"/>
    <x v="3961"/>
    <x v="3993"/>
    <n v="46202.8"/>
    <s v="Maquillaje"/>
    <s v="Perfumería"/>
    <x v="0"/>
  </r>
  <r>
    <x v="4043"/>
    <x v="42"/>
    <n v="9"/>
    <x v="75"/>
    <x v="1"/>
    <x v="1"/>
    <x v="1"/>
    <x v="0"/>
    <x v="1371"/>
    <x v="3975"/>
    <x v="3953"/>
    <x v="3944"/>
    <x v="3962"/>
    <x v="3994"/>
    <n v="44659.4"/>
    <s v="Maquillaje"/>
    <s v="Perfumería"/>
    <x v="0"/>
  </r>
  <r>
    <x v="4044"/>
    <x v="21"/>
    <n v="9"/>
    <x v="65"/>
    <x v="1"/>
    <x v="1"/>
    <x v="1"/>
    <x v="0"/>
    <x v="3975"/>
    <x v="3976"/>
    <x v="3954"/>
    <x v="3945"/>
    <x v="3963"/>
    <x v="3995"/>
    <n v="44457.8"/>
    <s v="Perfumería"/>
    <s v="Cabello"/>
    <x v="0"/>
  </r>
  <r>
    <x v="4045"/>
    <x v="19"/>
    <n v="9"/>
    <x v="59"/>
    <x v="0"/>
    <x v="0"/>
    <x v="0"/>
    <x v="1"/>
    <x v="3976"/>
    <x v="3977"/>
    <x v="3955"/>
    <x v="3946"/>
    <x v="3964"/>
    <x v="3996"/>
    <n v="35137.599999999999"/>
    <s v="Cuerpo"/>
    <s v="Maquillaje"/>
    <x v="0"/>
  </r>
  <r>
    <x v="4046"/>
    <x v="45"/>
    <n v="9"/>
    <x v="34"/>
    <x v="0"/>
    <x v="0"/>
    <x v="0"/>
    <x v="0"/>
    <x v="3977"/>
    <x v="3978"/>
    <x v="3956"/>
    <x v="3947"/>
    <x v="3965"/>
    <x v="3997"/>
    <n v="39258.400000000001"/>
    <s v="Maquillaje"/>
    <s v="Cuerpo"/>
    <x v="0"/>
  </r>
  <r>
    <x v="4047"/>
    <x v="30"/>
    <n v="9"/>
    <x v="15"/>
    <x v="1"/>
    <x v="1"/>
    <x v="1"/>
    <x v="0"/>
    <x v="3978"/>
    <x v="3979"/>
    <x v="3957"/>
    <x v="3948"/>
    <x v="3966"/>
    <x v="3998"/>
    <n v="37856.800000000003"/>
    <s v="Maquillaje"/>
    <s v="Cuerpo"/>
    <x v="0"/>
  </r>
  <r>
    <x v="4048"/>
    <x v="29"/>
    <n v="9"/>
    <x v="21"/>
    <x v="2"/>
    <x v="1"/>
    <x v="1"/>
    <x v="0"/>
    <x v="3979"/>
    <x v="3980"/>
    <x v="3958"/>
    <x v="3949"/>
    <x v="3967"/>
    <x v="3999"/>
    <n v="42356"/>
    <s v="Cuerpo"/>
    <s v="Maquillaje"/>
    <x v="0"/>
  </r>
  <r>
    <x v="4049"/>
    <x v="16"/>
    <n v="9"/>
    <x v="30"/>
    <x v="1"/>
    <x v="0"/>
    <x v="0"/>
    <x v="1"/>
    <x v="3980"/>
    <x v="3981"/>
    <x v="3959"/>
    <x v="3950"/>
    <x v="3968"/>
    <x v="4000"/>
    <n v="44706"/>
    <s v="Maquillaje"/>
    <s v="Perfumería"/>
    <x v="0"/>
  </r>
  <r>
    <x v="4050"/>
    <x v="5"/>
    <n v="9"/>
    <x v="27"/>
    <x v="1"/>
    <x v="0"/>
    <x v="0"/>
    <x v="0"/>
    <x v="3981"/>
    <x v="3982"/>
    <x v="3960"/>
    <x v="3951"/>
    <x v="3969"/>
    <x v="4001"/>
    <n v="43675.8"/>
    <s v="Maquillaje"/>
    <s v="Perfumería"/>
    <x v="0"/>
  </r>
  <r>
    <x v="4051"/>
    <x v="49"/>
    <n v="9"/>
    <x v="24"/>
    <x v="0"/>
    <x v="0"/>
    <x v="0"/>
    <x v="1"/>
    <x v="2247"/>
    <x v="3983"/>
    <x v="3961"/>
    <x v="3952"/>
    <x v="3970"/>
    <x v="4002"/>
    <n v="43959.4"/>
    <s v="Skincare"/>
    <s v="Cuerpo"/>
    <x v="0"/>
  </r>
  <r>
    <x v="4052"/>
    <x v="34"/>
    <n v="9"/>
    <x v="95"/>
    <x v="2"/>
    <x v="1"/>
    <x v="1"/>
    <x v="1"/>
    <x v="3982"/>
    <x v="3984"/>
    <x v="3962"/>
    <x v="3953"/>
    <x v="3971"/>
    <x v="4003"/>
    <n v="82186.600000000006"/>
    <s v="Cuerpo"/>
    <s v="Cabello"/>
    <x v="1"/>
  </r>
  <r>
    <x v="4053"/>
    <x v="42"/>
    <n v="9"/>
    <x v="16"/>
    <x v="1"/>
    <x v="1"/>
    <x v="1"/>
    <x v="1"/>
    <x v="3983"/>
    <x v="3985"/>
    <x v="3963"/>
    <x v="3954"/>
    <x v="3972"/>
    <x v="4004"/>
    <n v="66807.399999999994"/>
    <s v="Maquillaje"/>
    <s v="Cuerpo"/>
    <x v="1"/>
  </r>
  <r>
    <x v="4054"/>
    <x v="37"/>
    <n v="9"/>
    <x v="63"/>
    <x v="3"/>
    <x v="0"/>
    <x v="0"/>
    <x v="0"/>
    <x v="3984"/>
    <x v="3986"/>
    <x v="3964"/>
    <x v="686"/>
    <x v="3973"/>
    <x v="4005"/>
    <n v="51092"/>
    <s v="Cabello"/>
    <s v="Cuerpo"/>
    <x v="1"/>
  </r>
  <r>
    <x v="4055"/>
    <x v="5"/>
    <n v="9"/>
    <x v="93"/>
    <x v="3"/>
    <x v="0"/>
    <x v="0"/>
    <x v="1"/>
    <x v="3985"/>
    <x v="3987"/>
    <x v="3965"/>
    <x v="3955"/>
    <x v="3974"/>
    <x v="4006"/>
    <n v="50692.800000000003"/>
    <s v="Cabello"/>
    <s v="Perfumería"/>
    <x v="1"/>
  </r>
  <r>
    <x v="4056"/>
    <x v="35"/>
    <n v="9"/>
    <x v="66"/>
    <x v="1"/>
    <x v="1"/>
    <x v="1"/>
    <x v="1"/>
    <x v="3986"/>
    <x v="3988"/>
    <x v="3966"/>
    <x v="3956"/>
    <x v="3975"/>
    <x v="4007"/>
    <n v="55588.4"/>
    <s v="Perfumería"/>
    <s v="Maquillaje"/>
    <x v="1"/>
  </r>
  <r>
    <x v="4057"/>
    <x v="5"/>
    <n v="9"/>
    <x v="25"/>
    <x v="3"/>
    <x v="0"/>
    <x v="0"/>
    <x v="0"/>
    <x v="3987"/>
    <x v="3989"/>
    <x v="3967"/>
    <x v="3957"/>
    <x v="3976"/>
    <x v="4008"/>
    <n v="48495"/>
    <s v="Maquillaje"/>
    <s v="Skincare"/>
    <x v="0"/>
  </r>
  <r>
    <x v="4058"/>
    <x v="42"/>
    <n v="9"/>
    <x v="75"/>
    <x v="0"/>
    <x v="0"/>
    <x v="0"/>
    <x v="0"/>
    <x v="3988"/>
    <x v="2737"/>
    <x v="3968"/>
    <x v="3958"/>
    <x v="1419"/>
    <x v="4009"/>
    <n v="59805.599999999999"/>
    <s v="Cuerpo"/>
    <s v="Perfumería"/>
    <x v="1"/>
  </r>
  <r>
    <x v="4059"/>
    <x v="18"/>
    <n v="9"/>
    <x v="95"/>
    <x v="1"/>
    <x v="0"/>
    <x v="0"/>
    <x v="1"/>
    <x v="3989"/>
    <x v="3990"/>
    <x v="3969"/>
    <x v="3959"/>
    <x v="3977"/>
    <x v="4010"/>
    <n v="51199.4"/>
    <s v="Cabello"/>
    <s v="Skincare"/>
    <x v="1"/>
  </r>
  <r>
    <x v="4060"/>
    <x v="2"/>
    <n v="9"/>
    <x v="56"/>
    <x v="1"/>
    <x v="1"/>
    <x v="1"/>
    <x v="0"/>
    <x v="3990"/>
    <x v="3991"/>
    <x v="3970"/>
    <x v="3960"/>
    <x v="3978"/>
    <x v="4011"/>
    <n v="37326.800000000003"/>
    <s v="Cabello"/>
    <s v="Skincare"/>
    <x v="0"/>
  </r>
  <r>
    <x v="4061"/>
    <x v="16"/>
    <n v="9"/>
    <x v="26"/>
    <x v="1"/>
    <x v="1"/>
    <x v="1"/>
    <x v="0"/>
    <x v="3991"/>
    <x v="3992"/>
    <x v="3971"/>
    <x v="3961"/>
    <x v="3979"/>
    <x v="4012"/>
    <n v="46974.6"/>
    <s v="Perfumería"/>
    <s v="Skincare"/>
    <x v="0"/>
  </r>
  <r>
    <x v="4062"/>
    <x v="13"/>
    <n v="9"/>
    <x v="18"/>
    <x v="1"/>
    <x v="1"/>
    <x v="1"/>
    <x v="0"/>
    <x v="3992"/>
    <x v="3993"/>
    <x v="3972"/>
    <x v="3962"/>
    <x v="3980"/>
    <x v="4013"/>
    <n v="66515.399999999994"/>
    <s v="Perfumería"/>
    <s v="Maquillaje"/>
    <x v="1"/>
  </r>
  <r>
    <x v="4063"/>
    <x v="46"/>
    <n v="9"/>
    <x v="36"/>
    <x v="1"/>
    <x v="0"/>
    <x v="0"/>
    <x v="1"/>
    <x v="3993"/>
    <x v="3994"/>
    <x v="3973"/>
    <x v="3963"/>
    <x v="3981"/>
    <x v="4014"/>
    <n v="70736"/>
    <s v="Perfumería"/>
    <s v="Skincare"/>
    <x v="1"/>
  </r>
  <r>
    <x v="4064"/>
    <x v="46"/>
    <n v="9"/>
    <x v="65"/>
    <x v="1"/>
    <x v="0"/>
    <x v="0"/>
    <x v="1"/>
    <x v="3994"/>
    <x v="3995"/>
    <x v="3974"/>
    <x v="3964"/>
    <x v="3982"/>
    <x v="4015"/>
    <n v="32979"/>
    <s v="Cabello"/>
    <s v="Perfumería"/>
    <x v="0"/>
  </r>
  <r>
    <x v="4065"/>
    <x v="49"/>
    <n v="9"/>
    <x v="93"/>
    <x v="3"/>
    <x v="1"/>
    <x v="1"/>
    <x v="0"/>
    <x v="3995"/>
    <x v="3996"/>
    <x v="3975"/>
    <x v="3965"/>
    <x v="3983"/>
    <x v="4016"/>
    <n v="51184.2"/>
    <s v="Cuerpo"/>
    <s v="Maquillaje"/>
    <x v="1"/>
  </r>
  <r>
    <x v="4066"/>
    <x v="21"/>
    <n v="9"/>
    <x v="4"/>
    <x v="2"/>
    <x v="1"/>
    <x v="1"/>
    <x v="1"/>
    <x v="3996"/>
    <x v="3997"/>
    <x v="3976"/>
    <x v="3966"/>
    <x v="3984"/>
    <x v="4017"/>
    <n v="48263.4"/>
    <s v="Cabello"/>
    <s v="Skincare"/>
    <x v="0"/>
  </r>
  <r>
    <x v="4067"/>
    <x v="16"/>
    <n v="9"/>
    <x v="33"/>
    <x v="1"/>
    <x v="1"/>
    <x v="1"/>
    <x v="0"/>
    <x v="3997"/>
    <x v="3998"/>
    <x v="3977"/>
    <x v="3967"/>
    <x v="3985"/>
    <x v="4018"/>
    <n v="61234.400000000001"/>
    <s v="Cabello"/>
    <s v="Perfumería"/>
    <x v="1"/>
  </r>
  <r>
    <x v="4068"/>
    <x v="47"/>
    <n v="9"/>
    <x v="93"/>
    <x v="1"/>
    <x v="0"/>
    <x v="0"/>
    <x v="0"/>
    <x v="3998"/>
    <x v="3999"/>
    <x v="3978"/>
    <x v="3968"/>
    <x v="3986"/>
    <x v="4019"/>
    <n v="42838.400000000001"/>
    <s v="Cuerpo"/>
    <s v="Cabello"/>
    <x v="0"/>
  </r>
  <r>
    <x v="4069"/>
    <x v="22"/>
    <n v="9"/>
    <x v="94"/>
    <x v="0"/>
    <x v="1"/>
    <x v="1"/>
    <x v="1"/>
    <x v="3999"/>
    <x v="4000"/>
    <x v="3979"/>
    <x v="3969"/>
    <x v="3987"/>
    <x v="4020"/>
    <n v="66155.600000000006"/>
    <s v="Skincare"/>
    <s v="Cabello"/>
    <x v="1"/>
  </r>
  <r>
    <x v="4070"/>
    <x v="38"/>
    <n v="9"/>
    <x v="61"/>
    <x v="2"/>
    <x v="0"/>
    <x v="0"/>
    <x v="1"/>
    <x v="4000"/>
    <x v="4001"/>
    <x v="3980"/>
    <x v="3970"/>
    <x v="3988"/>
    <x v="4021"/>
    <n v="59858.6"/>
    <s v="Skincare"/>
    <s v="Perfumería"/>
    <x v="1"/>
  </r>
  <r>
    <x v="4071"/>
    <x v="36"/>
    <n v="9"/>
    <x v="11"/>
    <x v="2"/>
    <x v="0"/>
    <x v="0"/>
    <x v="1"/>
    <x v="4001"/>
    <x v="4002"/>
    <x v="3981"/>
    <x v="3971"/>
    <x v="3989"/>
    <x v="4022"/>
    <n v="26949"/>
    <s v="Cabello"/>
    <s v="Skincare"/>
    <x v="0"/>
  </r>
  <r>
    <x v="4072"/>
    <x v="50"/>
    <n v="9"/>
    <x v="5"/>
    <x v="3"/>
    <x v="1"/>
    <x v="1"/>
    <x v="0"/>
    <x v="4002"/>
    <x v="4003"/>
    <x v="3982"/>
    <x v="3972"/>
    <x v="3990"/>
    <x v="4023"/>
    <n v="54863.4"/>
    <s v="Skincare"/>
    <s v="Cabello"/>
    <x v="1"/>
  </r>
  <r>
    <x v="4073"/>
    <x v="46"/>
    <n v="9"/>
    <x v="95"/>
    <x v="1"/>
    <x v="0"/>
    <x v="0"/>
    <x v="1"/>
    <x v="4003"/>
    <x v="768"/>
    <x v="3983"/>
    <x v="3973"/>
    <x v="3991"/>
    <x v="4024"/>
    <n v="61544.4"/>
    <s v="Perfumería"/>
    <s v="Maquillaje"/>
    <x v="1"/>
  </r>
  <r>
    <x v="4074"/>
    <x v="19"/>
    <n v="9"/>
    <x v="52"/>
    <x v="2"/>
    <x v="1"/>
    <x v="1"/>
    <x v="1"/>
    <x v="4004"/>
    <x v="4004"/>
    <x v="3984"/>
    <x v="2413"/>
    <x v="3992"/>
    <x v="4025"/>
    <n v="44883.6"/>
    <s v="Cabello"/>
    <s v="Perfumería"/>
    <x v="0"/>
  </r>
  <r>
    <x v="4075"/>
    <x v="5"/>
    <n v="9"/>
    <x v="23"/>
    <x v="1"/>
    <x v="1"/>
    <x v="1"/>
    <x v="0"/>
    <x v="4005"/>
    <x v="4005"/>
    <x v="3985"/>
    <x v="3974"/>
    <x v="3993"/>
    <x v="4026"/>
    <n v="63980"/>
    <s v="Skincare"/>
    <s v="Cuerpo"/>
    <x v="1"/>
  </r>
  <r>
    <x v="4076"/>
    <x v="27"/>
    <n v="9"/>
    <x v="28"/>
    <x v="2"/>
    <x v="1"/>
    <x v="1"/>
    <x v="1"/>
    <x v="4006"/>
    <x v="4006"/>
    <x v="3986"/>
    <x v="3975"/>
    <x v="3994"/>
    <x v="4027"/>
    <n v="67437"/>
    <s v="Skincare"/>
    <s v="Maquillaje"/>
    <x v="1"/>
  </r>
  <r>
    <x v="4077"/>
    <x v="43"/>
    <n v="9"/>
    <x v="81"/>
    <x v="3"/>
    <x v="1"/>
    <x v="1"/>
    <x v="0"/>
    <x v="4007"/>
    <x v="4007"/>
    <x v="3987"/>
    <x v="3976"/>
    <x v="3995"/>
    <x v="4028"/>
    <n v="58568.4"/>
    <s v="Perfumería"/>
    <s v="Cabello"/>
    <x v="1"/>
  </r>
  <r>
    <x v="4078"/>
    <x v="44"/>
    <n v="9"/>
    <x v="65"/>
    <x v="1"/>
    <x v="0"/>
    <x v="0"/>
    <x v="1"/>
    <x v="4008"/>
    <x v="4008"/>
    <x v="3988"/>
    <x v="3977"/>
    <x v="3996"/>
    <x v="4029"/>
    <n v="55099.199999999997"/>
    <s v="Cuerpo"/>
    <s v="Cabello"/>
    <x v="1"/>
  </r>
  <r>
    <x v="4079"/>
    <x v="18"/>
    <n v="9"/>
    <x v="75"/>
    <x v="2"/>
    <x v="0"/>
    <x v="0"/>
    <x v="0"/>
    <x v="4009"/>
    <x v="4009"/>
    <x v="3989"/>
    <x v="3978"/>
    <x v="3997"/>
    <x v="4030"/>
    <n v="41593.199999999997"/>
    <s v="Cuerpo"/>
    <s v="Perfumería"/>
    <x v="0"/>
  </r>
  <r>
    <x v="4080"/>
    <x v="39"/>
    <n v="9"/>
    <x v="74"/>
    <x v="1"/>
    <x v="1"/>
    <x v="1"/>
    <x v="0"/>
    <x v="4010"/>
    <x v="4010"/>
    <x v="3990"/>
    <x v="3979"/>
    <x v="3998"/>
    <x v="4031"/>
    <n v="61384.6"/>
    <s v="Perfumería"/>
    <s v="Cuerpo"/>
    <x v="1"/>
  </r>
  <r>
    <x v="4081"/>
    <x v="36"/>
    <n v="9"/>
    <x v="17"/>
    <x v="2"/>
    <x v="1"/>
    <x v="1"/>
    <x v="0"/>
    <x v="4011"/>
    <x v="4011"/>
    <x v="3991"/>
    <x v="3980"/>
    <x v="3999"/>
    <x v="4032"/>
    <n v="43551.199999999997"/>
    <s v="Perfumería"/>
    <s v="Cuerpo"/>
    <x v="0"/>
  </r>
  <r>
    <x v="4082"/>
    <x v="9"/>
    <n v="9"/>
    <x v="26"/>
    <x v="1"/>
    <x v="1"/>
    <x v="1"/>
    <x v="0"/>
    <x v="4012"/>
    <x v="4012"/>
    <x v="3573"/>
    <x v="3981"/>
    <x v="4000"/>
    <x v="565"/>
    <n v="44331.6"/>
    <s v="Perfumería"/>
    <s v="Cabello"/>
    <x v="0"/>
  </r>
  <r>
    <x v="4083"/>
    <x v="49"/>
    <n v="9"/>
    <x v="30"/>
    <x v="1"/>
    <x v="1"/>
    <x v="1"/>
    <x v="1"/>
    <x v="4013"/>
    <x v="4013"/>
    <x v="3992"/>
    <x v="3982"/>
    <x v="4001"/>
    <x v="4033"/>
    <n v="63562.8"/>
    <s v="Skincare"/>
    <s v="Maquillaje"/>
    <x v="1"/>
  </r>
  <r>
    <x v="4084"/>
    <x v="2"/>
    <n v="9"/>
    <x v="37"/>
    <x v="1"/>
    <x v="1"/>
    <x v="1"/>
    <x v="1"/>
    <x v="4014"/>
    <x v="4014"/>
    <x v="3993"/>
    <x v="3983"/>
    <x v="4002"/>
    <x v="4034"/>
    <n v="49273.599999999999"/>
    <s v="Cabello"/>
    <s v="Maquillaje"/>
    <x v="0"/>
  </r>
  <r>
    <x v="4085"/>
    <x v="42"/>
    <n v="9"/>
    <x v="4"/>
    <x v="0"/>
    <x v="1"/>
    <x v="1"/>
    <x v="0"/>
    <x v="4015"/>
    <x v="4015"/>
    <x v="3994"/>
    <x v="3984"/>
    <x v="4003"/>
    <x v="4035"/>
    <n v="11803.2"/>
    <s v="Cabello"/>
    <s v="Skincare"/>
    <x v="0"/>
  </r>
  <r>
    <x v="4086"/>
    <x v="25"/>
    <n v="9"/>
    <x v="59"/>
    <x v="1"/>
    <x v="0"/>
    <x v="0"/>
    <x v="1"/>
    <x v="4016"/>
    <x v="4016"/>
    <x v="3995"/>
    <x v="3985"/>
    <x v="4004"/>
    <x v="4036"/>
    <n v="49962.2"/>
    <s v="Maquillaje"/>
    <s v="Perfumería"/>
    <x v="0"/>
  </r>
  <r>
    <x v="4087"/>
    <x v="31"/>
    <n v="9"/>
    <x v="42"/>
    <x v="0"/>
    <x v="0"/>
    <x v="0"/>
    <x v="1"/>
    <x v="4017"/>
    <x v="4017"/>
    <x v="3996"/>
    <x v="3986"/>
    <x v="4005"/>
    <x v="4037"/>
    <n v="37233.199999999997"/>
    <s v="Maquillaje"/>
    <s v="Perfumería"/>
    <x v="0"/>
  </r>
  <r>
    <x v="4088"/>
    <x v="15"/>
    <n v="9"/>
    <x v="74"/>
    <x v="3"/>
    <x v="1"/>
    <x v="1"/>
    <x v="1"/>
    <x v="4018"/>
    <x v="4018"/>
    <x v="3997"/>
    <x v="3987"/>
    <x v="4006"/>
    <x v="4038"/>
    <n v="51151.8"/>
    <s v="Perfumería"/>
    <s v="Cuerpo"/>
    <x v="1"/>
  </r>
  <r>
    <x v="4089"/>
    <x v="46"/>
    <n v="9"/>
    <x v="34"/>
    <x v="0"/>
    <x v="0"/>
    <x v="0"/>
    <x v="1"/>
    <x v="4019"/>
    <x v="4019"/>
    <x v="3998"/>
    <x v="3988"/>
    <x v="4007"/>
    <x v="4039"/>
    <n v="48495.4"/>
    <s v="Cuerpo"/>
    <s v="Maquillaje"/>
    <x v="0"/>
  </r>
  <r>
    <x v="4090"/>
    <x v="6"/>
    <n v="9"/>
    <x v="61"/>
    <x v="1"/>
    <x v="1"/>
    <x v="1"/>
    <x v="0"/>
    <x v="4020"/>
    <x v="4020"/>
    <x v="3999"/>
    <x v="3989"/>
    <x v="4008"/>
    <x v="4040"/>
    <n v="41039.800000000003"/>
    <s v="Cabello"/>
    <s v="Cuerpo"/>
    <x v="0"/>
  </r>
  <r>
    <x v="4091"/>
    <x v="4"/>
    <n v="9"/>
    <x v="44"/>
    <x v="2"/>
    <x v="0"/>
    <x v="0"/>
    <x v="1"/>
    <x v="4021"/>
    <x v="4021"/>
    <x v="4000"/>
    <x v="3990"/>
    <x v="4009"/>
    <x v="4041"/>
    <n v="33720.199999999997"/>
    <s v="Cuerpo"/>
    <s v="Skincare"/>
    <x v="0"/>
  </r>
  <r>
    <x v="4092"/>
    <x v="8"/>
    <n v="9"/>
    <x v="27"/>
    <x v="2"/>
    <x v="1"/>
    <x v="1"/>
    <x v="1"/>
    <x v="4022"/>
    <x v="4022"/>
    <x v="4001"/>
    <x v="3991"/>
    <x v="4010"/>
    <x v="4042"/>
    <n v="40839.4"/>
    <s v="Maquillaje"/>
    <s v="Perfumería"/>
    <x v="0"/>
  </r>
  <r>
    <x v="4093"/>
    <x v="25"/>
    <n v="9"/>
    <x v="23"/>
    <x v="2"/>
    <x v="0"/>
    <x v="0"/>
    <x v="0"/>
    <x v="4023"/>
    <x v="4023"/>
    <x v="4002"/>
    <x v="3992"/>
    <x v="4011"/>
    <x v="4043"/>
    <n v="88753.2"/>
    <s v="Skincare"/>
    <s v="Cuerpo"/>
    <x v="1"/>
  </r>
  <r>
    <x v="4094"/>
    <x v="43"/>
    <n v="9"/>
    <x v="34"/>
    <x v="1"/>
    <x v="1"/>
    <x v="1"/>
    <x v="1"/>
    <x v="3272"/>
    <x v="4024"/>
    <x v="4003"/>
    <x v="3993"/>
    <x v="4012"/>
    <x v="4044"/>
    <n v="70002.600000000006"/>
    <s v="Cabello"/>
    <s v="Skincare"/>
    <x v="1"/>
  </r>
  <r>
    <x v="4095"/>
    <x v="11"/>
    <n v="9"/>
    <x v="31"/>
    <x v="1"/>
    <x v="1"/>
    <x v="1"/>
    <x v="0"/>
    <x v="4024"/>
    <x v="4025"/>
    <x v="4004"/>
    <x v="3994"/>
    <x v="4013"/>
    <x v="4045"/>
    <n v="55478.400000000001"/>
    <s v="Maquillaje"/>
    <s v="Perfumería"/>
    <x v="1"/>
  </r>
  <r>
    <x v="4096"/>
    <x v="5"/>
    <n v="9"/>
    <x v="25"/>
    <x v="3"/>
    <x v="0"/>
    <x v="0"/>
    <x v="1"/>
    <x v="4025"/>
    <x v="4026"/>
    <x v="3950"/>
    <x v="3995"/>
    <x v="4014"/>
    <x v="4046"/>
    <n v="44224.2"/>
    <s v="Maquillaje"/>
    <s v="Skincare"/>
    <x v="0"/>
  </r>
  <r>
    <x v="4097"/>
    <x v="45"/>
    <n v="9"/>
    <x v="44"/>
    <x v="0"/>
    <x v="1"/>
    <x v="1"/>
    <x v="1"/>
    <x v="4026"/>
    <x v="4027"/>
    <x v="4005"/>
    <x v="3996"/>
    <x v="4015"/>
    <x v="4047"/>
    <n v="43946"/>
    <s v="Cuerpo"/>
    <s v="Perfumería"/>
    <x v="0"/>
  </r>
  <r>
    <x v="4098"/>
    <x v="21"/>
    <n v="9"/>
    <x v="74"/>
    <x v="1"/>
    <x v="1"/>
    <x v="1"/>
    <x v="0"/>
    <x v="4027"/>
    <x v="4028"/>
    <x v="4006"/>
    <x v="3997"/>
    <x v="4016"/>
    <x v="4048"/>
    <n v="28640.6"/>
    <s v="Cuerpo"/>
    <s v="Cabello"/>
    <x v="0"/>
  </r>
  <r>
    <x v="4099"/>
    <x v="42"/>
    <n v="9"/>
    <x v="39"/>
    <x v="2"/>
    <x v="0"/>
    <x v="0"/>
    <x v="1"/>
    <x v="4028"/>
    <x v="4029"/>
    <x v="4007"/>
    <x v="3998"/>
    <x v="4017"/>
    <x v="4049"/>
    <n v="34758"/>
    <s v="Cuerpo"/>
    <s v="Perfumería"/>
    <x v="0"/>
  </r>
  <r>
    <x v="4100"/>
    <x v="14"/>
    <n v="9"/>
    <x v="85"/>
    <x v="0"/>
    <x v="1"/>
    <x v="1"/>
    <x v="1"/>
    <x v="4029"/>
    <x v="4030"/>
    <x v="4008"/>
    <x v="3999"/>
    <x v="4018"/>
    <x v="4050"/>
    <n v="50786"/>
    <s v="Skincare"/>
    <s v="Cuerpo"/>
    <x v="1"/>
  </r>
  <r>
    <x v="4101"/>
    <x v="28"/>
    <n v="9"/>
    <x v="88"/>
    <x v="1"/>
    <x v="0"/>
    <x v="0"/>
    <x v="1"/>
    <x v="4030"/>
    <x v="4031"/>
    <x v="4009"/>
    <x v="4000"/>
    <x v="4019"/>
    <x v="4051"/>
    <n v="36757.4"/>
    <s v="Cabello"/>
    <s v="Perfumería"/>
    <x v="0"/>
  </r>
  <r>
    <x v="4102"/>
    <x v="31"/>
    <n v="9"/>
    <x v="44"/>
    <x v="0"/>
    <x v="1"/>
    <x v="1"/>
    <x v="0"/>
    <x v="4031"/>
    <x v="4032"/>
    <x v="4010"/>
    <x v="4001"/>
    <x v="4020"/>
    <x v="4052"/>
    <n v="33646.400000000001"/>
    <s v="Maquillaje"/>
    <s v="Cabello"/>
    <x v="0"/>
  </r>
  <r>
    <x v="4103"/>
    <x v="38"/>
    <n v="9"/>
    <x v="25"/>
    <x v="0"/>
    <x v="0"/>
    <x v="0"/>
    <x v="1"/>
    <x v="4032"/>
    <x v="4033"/>
    <x v="4011"/>
    <x v="1199"/>
    <x v="4021"/>
    <x v="4053"/>
    <n v="37017"/>
    <s v="Maquillaje"/>
    <s v="Skincare"/>
    <x v="0"/>
  </r>
  <r>
    <x v="4104"/>
    <x v="45"/>
    <n v="9"/>
    <x v="4"/>
    <x v="2"/>
    <x v="1"/>
    <x v="1"/>
    <x v="0"/>
    <x v="4033"/>
    <x v="4034"/>
    <x v="4012"/>
    <x v="4002"/>
    <x v="4022"/>
    <x v="4054"/>
    <n v="56596.2"/>
    <s v="Cuerpo"/>
    <s v="Perfumería"/>
    <x v="1"/>
  </r>
  <r>
    <x v="4105"/>
    <x v="14"/>
    <n v="9"/>
    <x v="19"/>
    <x v="3"/>
    <x v="0"/>
    <x v="0"/>
    <x v="0"/>
    <x v="4034"/>
    <x v="4035"/>
    <x v="4013"/>
    <x v="4003"/>
    <x v="4023"/>
    <x v="4055"/>
    <n v="29298"/>
    <s v="Cuerpo"/>
    <s v="Perfumería"/>
    <x v="0"/>
  </r>
  <r>
    <x v="4106"/>
    <x v="2"/>
    <n v="9"/>
    <x v="82"/>
    <x v="2"/>
    <x v="1"/>
    <x v="1"/>
    <x v="0"/>
    <x v="4035"/>
    <x v="4036"/>
    <x v="4014"/>
    <x v="2826"/>
    <x v="4024"/>
    <x v="4056"/>
    <n v="57644.2"/>
    <s v="Skincare"/>
    <s v="Perfumería"/>
    <x v="1"/>
  </r>
  <r>
    <x v="4107"/>
    <x v="16"/>
    <n v="9"/>
    <x v="54"/>
    <x v="2"/>
    <x v="0"/>
    <x v="0"/>
    <x v="0"/>
    <x v="4036"/>
    <x v="4037"/>
    <x v="4015"/>
    <x v="4004"/>
    <x v="4025"/>
    <x v="4057"/>
    <n v="28548"/>
    <s v="Maquillaje"/>
    <s v="Cabello"/>
    <x v="0"/>
  </r>
  <r>
    <x v="4108"/>
    <x v="43"/>
    <n v="9"/>
    <x v="85"/>
    <x v="1"/>
    <x v="0"/>
    <x v="0"/>
    <x v="1"/>
    <x v="4037"/>
    <x v="1348"/>
    <x v="4016"/>
    <x v="4005"/>
    <x v="4026"/>
    <x v="4058"/>
    <n v="60783"/>
    <s v="Perfumería"/>
    <s v="Maquillaje"/>
    <x v="1"/>
  </r>
  <r>
    <x v="4109"/>
    <x v="6"/>
    <n v="9"/>
    <x v="49"/>
    <x v="1"/>
    <x v="0"/>
    <x v="0"/>
    <x v="1"/>
    <x v="4038"/>
    <x v="4038"/>
    <x v="4017"/>
    <x v="4006"/>
    <x v="4027"/>
    <x v="4059"/>
    <n v="78683.199999999997"/>
    <s v="Skincare"/>
    <s v="Perfumería"/>
    <x v="1"/>
  </r>
  <r>
    <x v="4110"/>
    <x v="43"/>
    <n v="9"/>
    <x v="47"/>
    <x v="1"/>
    <x v="1"/>
    <x v="1"/>
    <x v="0"/>
    <x v="4039"/>
    <x v="4039"/>
    <x v="4018"/>
    <x v="3208"/>
    <x v="4028"/>
    <x v="4060"/>
    <n v="53929.8"/>
    <s v="Cabello"/>
    <s v="Skincare"/>
    <x v="1"/>
  </r>
  <r>
    <x v="4111"/>
    <x v="48"/>
    <n v="9"/>
    <x v="4"/>
    <x v="0"/>
    <x v="1"/>
    <x v="1"/>
    <x v="1"/>
    <x v="4040"/>
    <x v="4040"/>
    <x v="4019"/>
    <x v="4007"/>
    <x v="4029"/>
    <x v="4061"/>
    <n v="48393.4"/>
    <s v="Perfumería"/>
    <s v="Cuerpo"/>
    <x v="0"/>
  </r>
  <r>
    <x v="4112"/>
    <x v="20"/>
    <n v="9"/>
    <x v="65"/>
    <x v="0"/>
    <x v="0"/>
    <x v="0"/>
    <x v="1"/>
    <x v="4041"/>
    <x v="4041"/>
    <x v="4020"/>
    <x v="4008"/>
    <x v="4030"/>
    <x v="4062"/>
    <n v="62961"/>
    <s v="Perfumería"/>
    <s v="Maquillaje"/>
    <x v="1"/>
  </r>
  <r>
    <x v="4113"/>
    <x v="10"/>
    <n v="9"/>
    <x v="15"/>
    <x v="0"/>
    <x v="0"/>
    <x v="0"/>
    <x v="0"/>
    <x v="4042"/>
    <x v="4042"/>
    <x v="4021"/>
    <x v="4009"/>
    <x v="4031"/>
    <x v="4063"/>
    <n v="66735.199999999997"/>
    <s v="Skincare"/>
    <s v="Cuerpo"/>
    <x v="1"/>
  </r>
  <r>
    <x v="4114"/>
    <x v="49"/>
    <n v="9"/>
    <x v="36"/>
    <x v="1"/>
    <x v="1"/>
    <x v="1"/>
    <x v="0"/>
    <x v="4043"/>
    <x v="4043"/>
    <x v="4022"/>
    <x v="4010"/>
    <x v="4032"/>
    <x v="4064"/>
    <n v="62761.8"/>
    <s v="Cabello"/>
    <s v="Perfumería"/>
    <x v="1"/>
  </r>
  <r>
    <x v="4115"/>
    <x v="7"/>
    <n v="9"/>
    <x v="85"/>
    <x v="2"/>
    <x v="1"/>
    <x v="1"/>
    <x v="1"/>
    <x v="4044"/>
    <x v="4044"/>
    <x v="4023"/>
    <x v="4011"/>
    <x v="4033"/>
    <x v="4065"/>
    <n v="43553.599999999999"/>
    <s v="Cabello"/>
    <s v="Maquillaje"/>
    <x v="0"/>
  </r>
  <r>
    <x v="4116"/>
    <x v="19"/>
    <n v="9"/>
    <x v="58"/>
    <x v="2"/>
    <x v="1"/>
    <x v="1"/>
    <x v="0"/>
    <x v="4045"/>
    <x v="4045"/>
    <x v="4024"/>
    <x v="4012"/>
    <x v="4034"/>
    <x v="4066"/>
    <n v="50799.8"/>
    <s v="Perfumería"/>
    <s v="Skincare"/>
    <x v="1"/>
  </r>
  <r>
    <x v="4117"/>
    <x v="10"/>
    <n v="9"/>
    <x v="68"/>
    <x v="3"/>
    <x v="0"/>
    <x v="0"/>
    <x v="1"/>
    <x v="4046"/>
    <x v="4046"/>
    <x v="4025"/>
    <x v="4013"/>
    <x v="4035"/>
    <x v="4067"/>
    <n v="52460.6"/>
    <s v="Maquillaje"/>
    <s v="Perfumería"/>
    <x v="1"/>
  </r>
  <r>
    <x v="4118"/>
    <x v="50"/>
    <n v="9"/>
    <x v="14"/>
    <x v="2"/>
    <x v="1"/>
    <x v="1"/>
    <x v="0"/>
    <x v="4047"/>
    <x v="4047"/>
    <x v="4026"/>
    <x v="4014"/>
    <x v="4036"/>
    <x v="4068"/>
    <n v="29274.799999999999"/>
    <s v="Cabello"/>
    <s v="Cuerpo"/>
    <x v="0"/>
  </r>
  <r>
    <x v="4119"/>
    <x v="44"/>
    <n v="9"/>
    <x v="1"/>
    <x v="1"/>
    <x v="0"/>
    <x v="0"/>
    <x v="1"/>
    <x v="4048"/>
    <x v="4048"/>
    <x v="4027"/>
    <x v="3248"/>
    <x v="4037"/>
    <x v="4069"/>
    <n v="37317.800000000003"/>
    <s v="Cuerpo"/>
    <s v="Maquillaje"/>
    <x v="0"/>
  </r>
  <r>
    <x v="4120"/>
    <x v="3"/>
    <n v="9"/>
    <x v="81"/>
    <x v="1"/>
    <x v="0"/>
    <x v="0"/>
    <x v="0"/>
    <x v="4049"/>
    <x v="4049"/>
    <x v="4028"/>
    <x v="4015"/>
    <x v="4038"/>
    <x v="4070"/>
    <n v="63060.800000000003"/>
    <s v="Perfumería"/>
    <s v="Skincare"/>
    <x v="1"/>
  </r>
  <r>
    <x v="4121"/>
    <x v="26"/>
    <n v="9"/>
    <x v="74"/>
    <x v="0"/>
    <x v="0"/>
    <x v="0"/>
    <x v="0"/>
    <x v="4050"/>
    <x v="4050"/>
    <x v="4029"/>
    <x v="4016"/>
    <x v="4039"/>
    <x v="4071"/>
    <n v="41824.400000000001"/>
    <s v="Maquillaje"/>
    <s v="Cuerpo"/>
    <x v="0"/>
  </r>
  <r>
    <x v="4122"/>
    <x v="49"/>
    <n v="9"/>
    <x v="44"/>
    <x v="3"/>
    <x v="0"/>
    <x v="0"/>
    <x v="1"/>
    <x v="4051"/>
    <x v="4051"/>
    <x v="4030"/>
    <x v="4017"/>
    <x v="4040"/>
    <x v="4072"/>
    <n v="70247.399999999994"/>
    <s v="Cuerpo"/>
    <s v="Perfumería"/>
    <x v="1"/>
  </r>
  <r>
    <x v="4123"/>
    <x v="14"/>
    <n v="9"/>
    <x v="74"/>
    <x v="2"/>
    <x v="1"/>
    <x v="1"/>
    <x v="1"/>
    <x v="4052"/>
    <x v="4052"/>
    <x v="4031"/>
    <x v="4018"/>
    <x v="4041"/>
    <x v="4073"/>
    <n v="30642.799999999999"/>
    <s v="Maquillaje"/>
    <s v="Cabello"/>
    <x v="0"/>
  </r>
  <r>
    <x v="4124"/>
    <x v="20"/>
    <n v="9"/>
    <x v="45"/>
    <x v="1"/>
    <x v="1"/>
    <x v="1"/>
    <x v="0"/>
    <x v="4053"/>
    <x v="4053"/>
    <x v="4032"/>
    <x v="4019"/>
    <x v="4042"/>
    <x v="4074"/>
    <n v="59826.8"/>
    <s v="Perfumería"/>
    <s v="Cuerpo"/>
    <x v="1"/>
  </r>
  <r>
    <x v="4125"/>
    <x v="41"/>
    <n v="9"/>
    <x v="45"/>
    <x v="1"/>
    <x v="1"/>
    <x v="1"/>
    <x v="1"/>
    <x v="4054"/>
    <x v="4054"/>
    <x v="4033"/>
    <x v="4020"/>
    <x v="4043"/>
    <x v="4075"/>
    <n v="72645.399999999994"/>
    <s v="Maquillaje"/>
    <s v="Cuerpo"/>
    <x v="1"/>
  </r>
  <r>
    <x v="4126"/>
    <x v="47"/>
    <n v="9"/>
    <x v="64"/>
    <x v="1"/>
    <x v="1"/>
    <x v="1"/>
    <x v="1"/>
    <x v="4055"/>
    <x v="4055"/>
    <x v="4034"/>
    <x v="4021"/>
    <x v="4044"/>
    <x v="4076"/>
    <n v="47124.2"/>
    <s v="Maquillaje"/>
    <s v="Skincare"/>
    <x v="0"/>
  </r>
  <r>
    <x v="4127"/>
    <x v="13"/>
    <n v="9"/>
    <x v="50"/>
    <x v="2"/>
    <x v="1"/>
    <x v="1"/>
    <x v="1"/>
    <x v="4056"/>
    <x v="4056"/>
    <x v="4035"/>
    <x v="2374"/>
    <x v="4045"/>
    <x v="4077"/>
    <n v="47005.2"/>
    <s v="Skincare"/>
    <s v="Perfumería"/>
    <x v="0"/>
  </r>
  <r>
    <x v="4128"/>
    <x v="24"/>
    <n v="9"/>
    <x v="94"/>
    <x v="1"/>
    <x v="1"/>
    <x v="1"/>
    <x v="1"/>
    <x v="4057"/>
    <x v="4057"/>
    <x v="4036"/>
    <x v="4022"/>
    <x v="4046"/>
    <x v="4078"/>
    <n v="67112.800000000003"/>
    <s v="Cuerpo"/>
    <s v="Skincare"/>
    <x v="1"/>
  </r>
  <r>
    <x v="4129"/>
    <x v="8"/>
    <n v="9"/>
    <x v="3"/>
    <x v="1"/>
    <x v="1"/>
    <x v="1"/>
    <x v="1"/>
    <x v="4058"/>
    <x v="4058"/>
    <x v="4037"/>
    <x v="4023"/>
    <x v="4047"/>
    <x v="4079"/>
    <n v="72451"/>
    <s v="Cuerpo"/>
    <s v="Perfumería"/>
    <x v="1"/>
  </r>
  <r>
    <x v="4130"/>
    <x v="17"/>
    <n v="9"/>
    <x v="80"/>
    <x v="3"/>
    <x v="1"/>
    <x v="1"/>
    <x v="0"/>
    <x v="4059"/>
    <x v="4059"/>
    <x v="4038"/>
    <x v="4024"/>
    <x v="4048"/>
    <x v="4080"/>
    <n v="50427.4"/>
    <s v="Perfumería"/>
    <s v="Maquillaje"/>
    <x v="1"/>
  </r>
  <r>
    <x v="4131"/>
    <x v="31"/>
    <n v="9"/>
    <x v="52"/>
    <x v="1"/>
    <x v="0"/>
    <x v="0"/>
    <x v="0"/>
    <x v="4060"/>
    <x v="4060"/>
    <x v="4039"/>
    <x v="4025"/>
    <x v="4049"/>
    <x v="4081"/>
    <n v="49113.2"/>
    <s v="Cabello"/>
    <s v="Maquillaje"/>
    <x v="0"/>
  </r>
  <r>
    <x v="4132"/>
    <x v="0"/>
    <n v="9"/>
    <x v="59"/>
    <x v="2"/>
    <x v="0"/>
    <x v="0"/>
    <x v="1"/>
    <x v="4061"/>
    <x v="4061"/>
    <x v="4040"/>
    <x v="4026"/>
    <x v="4050"/>
    <x v="277"/>
    <n v="70257.399999999994"/>
    <s v="Perfumería"/>
    <s v="Maquillaje"/>
    <x v="1"/>
  </r>
  <r>
    <x v="4133"/>
    <x v="24"/>
    <n v="9"/>
    <x v="65"/>
    <x v="3"/>
    <x v="1"/>
    <x v="1"/>
    <x v="1"/>
    <x v="4062"/>
    <x v="4062"/>
    <x v="4041"/>
    <x v="4027"/>
    <x v="4051"/>
    <x v="4082"/>
    <n v="53560"/>
    <s v="Perfumería"/>
    <s v="Cabello"/>
    <x v="1"/>
  </r>
  <r>
    <x v="4134"/>
    <x v="26"/>
    <n v="9"/>
    <x v="4"/>
    <x v="2"/>
    <x v="1"/>
    <x v="1"/>
    <x v="0"/>
    <x v="4063"/>
    <x v="4063"/>
    <x v="3892"/>
    <x v="4028"/>
    <x v="4052"/>
    <x v="4083"/>
    <n v="39551.800000000003"/>
    <s v="Cabello"/>
    <s v="Perfumería"/>
    <x v="0"/>
  </r>
  <r>
    <x v="4135"/>
    <x v="6"/>
    <n v="9"/>
    <x v="92"/>
    <x v="3"/>
    <x v="0"/>
    <x v="0"/>
    <x v="1"/>
    <x v="4064"/>
    <x v="4064"/>
    <x v="4042"/>
    <x v="4029"/>
    <x v="4053"/>
    <x v="4084"/>
    <n v="54740.800000000003"/>
    <s v="Skincare"/>
    <s v="Cuerpo"/>
    <x v="1"/>
  </r>
  <r>
    <x v="4136"/>
    <x v="2"/>
    <n v="9"/>
    <x v="79"/>
    <x v="3"/>
    <x v="1"/>
    <x v="1"/>
    <x v="1"/>
    <x v="3974"/>
    <x v="4065"/>
    <x v="4043"/>
    <x v="4030"/>
    <x v="4054"/>
    <x v="4085"/>
    <n v="70060.600000000006"/>
    <s v="Cuerpo"/>
    <s v="Skincare"/>
    <x v="1"/>
  </r>
  <r>
    <x v="4137"/>
    <x v="0"/>
    <n v="9"/>
    <x v="94"/>
    <x v="3"/>
    <x v="0"/>
    <x v="0"/>
    <x v="1"/>
    <x v="4065"/>
    <x v="4066"/>
    <x v="4044"/>
    <x v="4031"/>
    <x v="4055"/>
    <x v="4086"/>
    <n v="52065.8"/>
    <s v="Cuerpo"/>
    <s v="Cabello"/>
    <x v="1"/>
  </r>
  <r>
    <x v="4138"/>
    <x v="29"/>
    <n v="9"/>
    <x v="34"/>
    <x v="0"/>
    <x v="1"/>
    <x v="1"/>
    <x v="1"/>
    <x v="4066"/>
    <x v="4067"/>
    <x v="4045"/>
    <x v="4032"/>
    <x v="4056"/>
    <x v="4087"/>
    <n v="62966.2"/>
    <s v="Skincare"/>
    <s v="Cuerpo"/>
    <x v="1"/>
  </r>
  <r>
    <x v="4139"/>
    <x v="6"/>
    <n v="9"/>
    <x v="77"/>
    <x v="3"/>
    <x v="1"/>
    <x v="1"/>
    <x v="0"/>
    <x v="4067"/>
    <x v="4068"/>
    <x v="4046"/>
    <x v="4033"/>
    <x v="4057"/>
    <x v="4088"/>
    <n v="49339.6"/>
    <s v="Cabello"/>
    <s v="Perfumería"/>
    <x v="0"/>
  </r>
  <r>
    <x v="4140"/>
    <x v="9"/>
    <n v="9"/>
    <x v="29"/>
    <x v="2"/>
    <x v="1"/>
    <x v="1"/>
    <x v="0"/>
    <x v="4068"/>
    <x v="4069"/>
    <x v="4047"/>
    <x v="4034"/>
    <x v="4058"/>
    <x v="4089"/>
    <n v="24094.799999999999"/>
    <s v="Cabello"/>
    <s v="Perfumería"/>
    <x v="0"/>
  </r>
  <r>
    <x v="4141"/>
    <x v="47"/>
    <n v="9"/>
    <x v="94"/>
    <x v="3"/>
    <x v="1"/>
    <x v="1"/>
    <x v="1"/>
    <x v="4069"/>
    <x v="4070"/>
    <x v="4048"/>
    <x v="4035"/>
    <x v="4059"/>
    <x v="4090"/>
    <n v="40574"/>
    <s v="Maquillaje"/>
    <s v="Skincare"/>
    <x v="0"/>
  </r>
  <r>
    <x v="4142"/>
    <x v="42"/>
    <n v="9"/>
    <x v="40"/>
    <x v="2"/>
    <x v="1"/>
    <x v="1"/>
    <x v="1"/>
    <x v="4070"/>
    <x v="4071"/>
    <x v="4049"/>
    <x v="4036"/>
    <x v="4060"/>
    <x v="4091"/>
    <n v="39976"/>
    <s v="Cuerpo"/>
    <s v="Skincare"/>
    <x v="0"/>
  </r>
  <r>
    <x v="4143"/>
    <x v="41"/>
    <n v="9"/>
    <x v="15"/>
    <x v="0"/>
    <x v="0"/>
    <x v="0"/>
    <x v="0"/>
    <x v="4071"/>
    <x v="4072"/>
    <x v="4050"/>
    <x v="4037"/>
    <x v="4061"/>
    <x v="4092"/>
    <n v="49214.8"/>
    <s v="Skincare"/>
    <s v="Cabello"/>
    <x v="0"/>
  </r>
  <r>
    <x v="4144"/>
    <x v="3"/>
    <n v="9"/>
    <x v="45"/>
    <x v="1"/>
    <x v="1"/>
    <x v="1"/>
    <x v="1"/>
    <x v="4072"/>
    <x v="4073"/>
    <x v="4051"/>
    <x v="4038"/>
    <x v="4062"/>
    <x v="4093"/>
    <n v="67380.800000000003"/>
    <s v="Cabello"/>
    <s v="Perfumería"/>
    <x v="1"/>
  </r>
  <r>
    <x v="4145"/>
    <x v="1"/>
    <n v="9"/>
    <x v="28"/>
    <x v="1"/>
    <x v="1"/>
    <x v="1"/>
    <x v="1"/>
    <x v="4073"/>
    <x v="4074"/>
    <x v="4052"/>
    <x v="4039"/>
    <x v="4063"/>
    <x v="4094"/>
    <n v="29402.400000000001"/>
    <s v="Maquillaje"/>
    <s v="Cabello"/>
    <x v="0"/>
  </r>
  <r>
    <x v="4146"/>
    <x v="21"/>
    <n v="9"/>
    <x v="10"/>
    <x v="1"/>
    <x v="1"/>
    <x v="1"/>
    <x v="0"/>
    <x v="4074"/>
    <x v="4075"/>
    <x v="4053"/>
    <x v="4040"/>
    <x v="4064"/>
    <x v="4095"/>
    <n v="27323"/>
    <s v="Cabello"/>
    <s v="Perfumería"/>
    <x v="0"/>
  </r>
  <r>
    <x v="4147"/>
    <x v="17"/>
    <n v="9"/>
    <x v="40"/>
    <x v="1"/>
    <x v="0"/>
    <x v="0"/>
    <x v="1"/>
    <x v="4075"/>
    <x v="4076"/>
    <x v="4054"/>
    <x v="4041"/>
    <x v="4065"/>
    <x v="4096"/>
    <n v="57392.800000000003"/>
    <s v="Maquillaje"/>
    <s v="Cuerpo"/>
    <x v="1"/>
  </r>
  <r>
    <x v="4148"/>
    <x v="21"/>
    <n v="9"/>
    <x v="82"/>
    <x v="2"/>
    <x v="1"/>
    <x v="1"/>
    <x v="1"/>
    <x v="4076"/>
    <x v="4077"/>
    <x v="4055"/>
    <x v="4042"/>
    <x v="4066"/>
    <x v="4097"/>
    <n v="30323.4"/>
    <s v="Maquillaje"/>
    <s v="Perfumería"/>
    <x v="0"/>
  </r>
  <r>
    <x v="4149"/>
    <x v="39"/>
    <n v="9"/>
    <x v="95"/>
    <x v="2"/>
    <x v="1"/>
    <x v="1"/>
    <x v="0"/>
    <x v="4077"/>
    <x v="4078"/>
    <x v="4056"/>
    <x v="4043"/>
    <x v="4067"/>
    <x v="4098"/>
    <n v="72229.8"/>
    <s v="Perfumería"/>
    <s v="Skincare"/>
    <x v="1"/>
  </r>
  <r>
    <x v="4150"/>
    <x v="23"/>
    <n v="9"/>
    <x v="41"/>
    <x v="0"/>
    <x v="0"/>
    <x v="0"/>
    <x v="1"/>
    <x v="4078"/>
    <x v="4079"/>
    <x v="4057"/>
    <x v="4044"/>
    <x v="4068"/>
    <x v="4099"/>
    <n v="68816.2"/>
    <s v="Maquillaje"/>
    <s v="Cuerpo"/>
    <x v="1"/>
  </r>
  <r>
    <x v="4151"/>
    <x v="46"/>
    <n v="9"/>
    <x v="25"/>
    <x v="1"/>
    <x v="1"/>
    <x v="1"/>
    <x v="1"/>
    <x v="4079"/>
    <x v="4080"/>
    <x v="4058"/>
    <x v="4045"/>
    <x v="4069"/>
    <x v="4100"/>
    <n v="56525.2"/>
    <s v="Perfumería"/>
    <s v="Skincare"/>
    <x v="1"/>
  </r>
  <r>
    <x v="4152"/>
    <x v="37"/>
    <n v="9"/>
    <x v="94"/>
    <x v="1"/>
    <x v="1"/>
    <x v="1"/>
    <x v="0"/>
    <x v="4080"/>
    <x v="4081"/>
    <x v="4059"/>
    <x v="4046"/>
    <x v="4070"/>
    <x v="4101"/>
    <n v="47136.800000000003"/>
    <s v="Perfumería"/>
    <s v="Skincare"/>
    <x v="0"/>
  </r>
  <r>
    <x v="4153"/>
    <x v="7"/>
    <n v="9"/>
    <x v="32"/>
    <x v="2"/>
    <x v="0"/>
    <x v="0"/>
    <x v="1"/>
    <x v="4081"/>
    <x v="4082"/>
    <x v="4060"/>
    <x v="4047"/>
    <x v="4071"/>
    <x v="4102"/>
    <n v="45237.8"/>
    <s v="Cuerpo"/>
    <s v="Perfumería"/>
    <x v="0"/>
  </r>
  <r>
    <x v="4154"/>
    <x v="16"/>
    <n v="9"/>
    <x v="68"/>
    <x v="3"/>
    <x v="1"/>
    <x v="1"/>
    <x v="0"/>
    <x v="4082"/>
    <x v="4083"/>
    <x v="4051"/>
    <x v="4048"/>
    <x v="4072"/>
    <x v="4103"/>
    <n v="52414.2"/>
    <s v="Cabello"/>
    <s v="Skincare"/>
    <x v="1"/>
  </r>
  <r>
    <x v="4155"/>
    <x v="20"/>
    <n v="9"/>
    <x v="9"/>
    <x v="1"/>
    <x v="1"/>
    <x v="1"/>
    <x v="1"/>
    <x v="4083"/>
    <x v="4084"/>
    <x v="4061"/>
    <x v="4049"/>
    <x v="4073"/>
    <x v="4104"/>
    <n v="55041.8"/>
    <s v="Perfumería"/>
    <s v="Skincare"/>
    <x v="1"/>
  </r>
  <r>
    <x v="4156"/>
    <x v="27"/>
    <n v="9"/>
    <x v="55"/>
    <x v="1"/>
    <x v="1"/>
    <x v="1"/>
    <x v="0"/>
    <x v="4084"/>
    <x v="4085"/>
    <x v="4062"/>
    <x v="4050"/>
    <x v="4074"/>
    <x v="4105"/>
    <n v="37925.4"/>
    <s v="Perfumería"/>
    <s v="Maquillaje"/>
    <x v="0"/>
  </r>
  <r>
    <x v="4157"/>
    <x v="33"/>
    <n v="9"/>
    <x v="40"/>
    <x v="0"/>
    <x v="0"/>
    <x v="0"/>
    <x v="0"/>
    <x v="4085"/>
    <x v="4086"/>
    <x v="4063"/>
    <x v="4051"/>
    <x v="4075"/>
    <x v="4106"/>
    <n v="58055.4"/>
    <s v="Skincare"/>
    <s v="Maquillaje"/>
    <x v="1"/>
  </r>
  <r>
    <x v="4158"/>
    <x v="31"/>
    <n v="9"/>
    <x v="52"/>
    <x v="2"/>
    <x v="0"/>
    <x v="0"/>
    <x v="1"/>
    <x v="4086"/>
    <x v="758"/>
    <x v="4064"/>
    <x v="4052"/>
    <x v="4076"/>
    <x v="4107"/>
    <n v="56951.4"/>
    <s v="Maquillaje"/>
    <s v="Skincare"/>
    <x v="1"/>
  </r>
  <r>
    <x v="4159"/>
    <x v="41"/>
    <n v="9"/>
    <x v="67"/>
    <x v="1"/>
    <x v="0"/>
    <x v="0"/>
    <x v="0"/>
    <x v="4087"/>
    <x v="4087"/>
    <x v="4065"/>
    <x v="4053"/>
    <x v="4077"/>
    <x v="4108"/>
    <n v="47577"/>
    <s v="Cuerpo"/>
    <s v="Maquillaje"/>
    <x v="0"/>
  </r>
  <r>
    <x v="4160"/>
    <x v="0"/>
    <n v="9"/>
    <x v="8"/>
    <x v="0"/>
    <x v="1"/>
    <x v="1"/>
    <x v="0"/>
    <x v="4088"/>
    <x v="4088"/>
    <x v="4066"/>
    <x v="4054"/>
    <x v="4078"/>
    <x v="4109"/>
    <n v="30523.200000000001"/>
    <s v="Maquillaje"/>
    <s v="Perfumería"/>
    <x v="0"/>
  </r>
  <r>
    <x v="4161"/>
    <x v="46"/>
    <n v="9"/>
    <x v="2"/>
    <x v="1"/>
    <x v="1"/>
    <x v="1"/>
    <x v="1"/>
    <x v="4089"/>
    <x v="4089"/>
    <x v="4067"/>
    <x v="4055"/>
    <x v="4079"/>
    <x v="4110"/>
    <n v="43808.800000000003"/>
    <s v="Perfumería"/>
    <s v="Cuerpo"/>
    <x v="0"/>
  </r>
  <r>
    <x v="4162"/>
    <x v="11"/>
    <n v="9"/>
    <x v="0"/>
    <x v="1"/>
    <x v="0"/>
    <x v="0"/>
    <x v="1"/>
    <x v="4090"/>
    <x v="4090"/>
    <x v="4068"/>
    <x v="1130"/>
    <x v="4080"/>
    <x v="4111"/>
    <n v="67124.2"/>
    <s v="Perfumería"/>
    <s v="Skincare"/>
    <x v="1"/>
  </r>
  <r>
    <x v="4163"/>
    <x v="3"/>
    <n v="9"/>
    <x v="66"/>
    <x v="0"/>
    <x v="1"/>
    <x v="1"/>
    <x v="1"/>
    <x v="4091"/>
    <x v="4091"/>
    <x v="4069"/>
    <x v="4056"/>
    <x v="4081"/>
    <x v="4112"/>
    <n v="58677.2"/>
    <s v="Cabello"/>
    <s v="Perfumería"/>
    <x v="1"/>
  </r>
  <r>
    <x v="4164"/>
    <x v="22"/>
    <n v="9"/>
    <x v="5"/>
    <x v="1"/>
    <x v="1"/>
    <x v="1"/>
    <x v="1"/>
    <x v="4092"/>
    <x v="4092"/>
    <x v="4070"/>
    <x v="4057"/>
    <x v="4082"/>
    <x v="4113"/>
    <n v="71822.8"/>
    <s v="Cuerpo"/>
    <s v="Cabello"/>
    <x v="1"/>
  </r>
  <r>
    <x v="4165"/>
    <x v="11"/>
    <n v="9"/>
    <x v="86"/>
    <x v="3"/>
    <x v="0"/>
    <x v="0"/>
    <x v="1"/>
    <x v="4093"/>
    <x v="4093"/>
    <x v="4071"/>
    <x v="4058"/>
    <x v="4083"/>
    <x v="4114"/>
    <n v="48794.6"/>
    <s v="Maquillaje"/>
    <s v="Skincare"/>
    <x v="0"/>
  </r>
  <r>
    <x v="4166"/>
    <x v="34"/>
    <n v="9"/>
    <x v="65"/>
    <x v="0"/>
    <x v="1"/>
    <x v="1"/>
    <x v="0"/>
    <x v="4094"/>
    <x v="4094"/>
    <x v="4072"/>
    <x v="4059"/>
    <x v="4084"/>
    <x v="4115"/>
    <n v="71211.399999999994"/>
    <s v="Skincare"/>
    <s v="Maquillaje"/>
    <x v="1"/>
  </r>
  <r>
    <x v="4167"/>
    <x v="41"/>
    <n v="9"/>
    <x v="58"/>
    <x v="1"/>
    <x v="0"/>
    <x v="0"/>
    <x v="1"/>
    <x v="4095"/>
    <x v="4095"/>
    <x v="4073"/>
    <x v="4060"/>
    <x v="1892"/>
    <x v="4116"/>
    <n v="32078.6"/>
    <s v="Maquillaje"/>
    <s v="Skincare"/>
    <x v="0"/>
  </r>
  <r>
    <x v="4168"/>
    <x v="29"/>
    <n v="9"/>
    <x v="56"/>
    <x v="2"/>
    <x v="0"/>
    <x v="0"/>
    <x v="0"/>
    <x v="4096"/>
    <x v="4096"/>
    <x v="4074"/>
    <x v="4061"/>
    <x v="4085"/>
    <x v="4117"/>
    <n v="30177.4"/>
    <s v="Perfumería"/>
    <s v="Cabello"/>
    <x v="0"/>
  </r>
  <r>
    <x v="4169"/>
    <x v="22"/>
    <n v="9"/>
    <x v="68"/>
    <x v="2"/>
    <x v="0"/>
    <x v="0"/>
    <x v="1"/>
    <x v="4097"/>
    <x v="4097"/>
    <x v="4075"/>
    <x v="4062"/>
    <x v="2036"/>
    <x v="4118"/>
    <n v="54429.2"/>
    <s v="Cabello"/>
    <s v="Skincare"/>
    <x v="1"/>
  </r>
  <r>
    <x v="4170"/>
    <x v="44"/>
    <n v="9"/>
    <x v="7"/>
    <x v="3"/>
    <x v="1"/>
    <x v="1"/>
    <x v="1"/>
    <x v="4098"/>
    <x v="4098"/>
    <x v="4076"/>
    <x v="4063"/>
    <x v="4086"/>
    <x v="4119"/>
    <n v="53818.8"/>
    <s v="Skincare"/>
    <s v="Cuerpo"/>
    <x v="1"/>
  </r>
  <r>
    <x v="4171"/>
    <x v="12"/>
    <n v="9"/>
    <x v="73"/>
    <x v="3"/>
    <x v="0"/>
    <x v="0"/>
    <x v="0"/>
    <x v="4099"/>
    <x v="4099"/>
    <x v="4077"/>
    <x v="4064"/>
    <x v="4087"/>
    <x v="4120"/>
    <n v="34113.800000000003"/>
    <s v="Cuerpo"/>
    <s v="Cabello"/>
    <x v="0"/>
  </r>
  <r>
    <x v="4172"/>
    <x v="25"/>
    <n v="9"/>
    <x v="52"/>
    <x v="1"/>
    <x v="0"/>
    <x v="0"/>
    <x v="0"/>
    <x v="4100"/>
    <x v="4100"/>
    <x v="4078"/>
    <x v="4065"/>
    <x v="4088"/>
    <x v="3517"/>
    <n v="55815.4"/>
    <s v="Cuerpo"/>
    <s v="Maquillaje"/>
    <x v="1"/>
  </r>
  <r>
    <x v="4173"/>
    <x v="35"/>
    <n v="9"/>
    <x v="77"/>
    <x v="1"/>
    <x v="1"/>
    <x v="1"/>
    <x v="1"/>
    <x v="4101"/>
    <x v="4101"/>
    <x v="4079"/>
    <x v="4066"/>
    <x v="4089"/>
    <x v="4121"/>
    <n v="42560.2"/>
    <s v="Maquillaje"/>
    <s v="Cuerpo"/>
    <x v="0"/>
  </r>
  <r>
    <x v="4174"/>
    <x v="21"/>
    <n v="9"/>
    <x v="32"/>
    <x v="1"/>
    <x v="0"/>
    <x v="0"/>
    <x v="1"/>
    <x v="4102"/>
    <x v="4102"/>
    <x v="4080"/>
    <x v="4067"/>
    <x v="4090"/>
    <x v="4122"/>
    <n v="60392.800000000003"/>
    <s v="Skincare"/>
    <s v="Maquillaje"/>
    <x v="1"/>
  </r>
  <r>
    <x v="4175"/>
    <x v="10"/>
    <n v="9"/>
    <x v="84"/>
    <x v="1"/>
    <x v="1"/>
    <x v="1"/>
    <x v="1"/>
    <x v="4103"/>
    <x v="4103"/>
    <x v="4081"/>
    <x v="4068"/>
    <x v="4091"/>
    <x v="4123"/>
    <n v="25185.599999999999"/>
    <s v="Maquillaje"/>
    <s v="Perfumería"/>
    <x v="0"/>
  </r>
  <r>
    <x v="4176"/>
    <x v="31"/>
    <n v="9"/>
    <x v="20"/>
    <x v="0"/>
    <x v="1"/>
    <x v="1"/>
    <x v="0"/>
    <x v="4104"/>
    <x v="4104"/>
    <x v="4082"/>
    <x v="4069"/>
    <x v="4092"/>
    <x v="4124"/>
    <n v="61933.8"/>
    <s v="Cuerpo"/>
    <s v="Cabello"/>
    <x v="1"/>
  </r>
  <r>
    <x v="4177"/>
    <x v="2"/>
    <n v="9"/>
    <x v="34"/>
    <x v="1"/>
    <x v="1"/>
    <x v="1"/>
    <x v="1"/>
    <x v="4105"/>
    <x v="4105"/>
    <x v="4083"/>
    <x v="3626"/>
    <x v="4093"/>
    <x v="4125"/>
    <n v="58181"/>
    <s v="Cabello"/>
    <s v="Maquillaje"/>
    <x v="1"/>
  </r>
  <r>
    <x v="4178"/>
    <x v="8"/>
    <n v="9"/>
    <x v="80"/>
    <x v="1"/>
    <x v="0"/>
    <x v="0"/>
    <x v="1"/>
    <x v="4106"/>
    <x v="4106"/>
    <x v="4084"/>
    <x v="4070"/>
    <x v="4094"/>
    <x v="4126"/>
    <n v="68294.600000000006"/>
    <s v="Cuerpo"/>
    <s v="Skincare"/>
    <x v="1"/>
  </r>
  <r>
    <x v="4179"/>
    <x v="9"/>
    <n v="9"/>
    <x v="44"/>
    <x v="3"/>
    <x v="0"/>
    <x v="0"/>
    <x v="0"/>
    <x v="337"/>
    <x v="4107"/>
    <x v="4085"/>
    <x v="4071"/>
    <x v="4095"/>
    <x v="4127"/>
    <n v="51552.2"/>
    <s v="Perfumería"/>
    <s v="Cuerpo"/>
    <x v="1"/>
  </r>
  <r>
    <x v="4180"/>
    <x v="46"/>
    <n v="9"/>
    <x v="89"/>
    <x v="0"/>
    <x v="1"/>
    <x v="1"/>
    <x v="1"/>
    <x v="4107"/>
    <x v="4108"/>
    <x v="4086"/>
    <x v="4072"/>
    <x v="4096"/>
    <x v="4128"/>
    <n v="36478.199999999997"/>
    <s v="Perfumería"/>
    <s v="Cabello"/>
    <x v="0"/>
  </r>
  <r>
    <x v="4181"/>
    <x v="23"/>
    <n v="9"/>
    <x v="39"/>
    <x v="3"/>
    <x v="1"/>
    <x v="1"/>
    <x v="1"/>
    <x v="4108"/>
    <x v="4109"/>
    <x v="4087"/>
    <x v="4073"/>
    <x v="4097"/>
    <x v="4129"/>
    <n v="49230.2"/>
    <s v="Perfumería"/>
    <s v="Skincare"/>
    <x v="0"/>
  </r>
  <r>
    <x v="4182"/>
    <x v="16"/>
    <n v="9"/>
    <x v="11"/>
    <x v="2"/>
    <x v="0"/>
    <x v="0"/>
    <x v="1"/>
    <x v="4109"/>
    <x v="4110"/>
    <x v="4088"/>
    <x v="4074"/>
    <x v="4098"/>
    <x v="4130"/>
    <n v="35922.400000000001"/>
    <s v="Skincare"/>
    <s v="Maquillaje"/>
    <x v="0"/>
  </r>
  <r>
    <x v="4183"/>
    <x v="14"/>
    <n v="9"/>
    <x v="37"/>
    <x v="0"/>
    <x v="0"/>
    <x v="0"/>
    <x v="0"/>
    <x v="4110"/>
    <x v="4111"/>
    <x v="4089"/>
    <x v="4075"/>
    <x v="4099"/>
    <x v="4131"/>
    <n v="54551.6"/>
    <s v="Perfumería"/>
    <s v="Cabello"/>
    <x v="1"/>
  </r>
  <r>
    <x v="4184"/>
    <x v="29"/>
    <n v="9"/>
    <x v="12"/>
    <x v="2"/>
    <x v="0"/>
    <x v="0"/>
    <x v="1"/>
    <x v="4111"/>
    <x v="4112"/>
    <x v="4090"/>
    <x v="4076"/>
    <x v="4100"/>
    <x v="4132"/>
    <n v="71191"/>
    <s v="Perfumería"/>
    <s v="Maquillaje"/>
    <x v="1"/>
  </r>
  <r>
    <x v="4185"/>
    <x v="26"/>
    <n v="9"/>
    <x v="9"/>
    <x v="2"/>
    <x v="0"/>
    <x v="0"/>
    <x v="1"/>
    <x v="4112"/>
    <x v="4113"/>
    <x v="4091"/>
    <x v="4077"/>
    <x v="4101"/>
    <x v="4133"/>
    <n v="43239.6"/>
    <s v="Skincare"/>
    <s v="Cuerpo"/>
    <x v="0"/>
  </r>
  <r>
    <x v="4186"/>
    <x v="20"/>
    <n v="9"/>
    <x v="43"/>
    <x v="1"/>
    <x v="0"/>
    <x v="0"/>
    <x v="0"/>
    <x v="4113"/>
    <x v="4114"/>
    <x v="4092"/>
    <x v="4078"/>
    <x v="4102"/>
    <x v="4134"/>
    <n v="53396.800000000003"/>
    <s v="Maquillaje"/>
    <s v="Skincare"/>
    <x v="1"/>
  </r>
  <r>
    <x v="4187"/>
    <x v="31"/>
    <n v="9"/>
    <x v="56"/>
    <x v="1"/>
    <x v="0"/>
    <x v="0"/>
    <x v="1"/>
    <x v="4114"/>
    <x v="4115"/>
    <x v="4093"/>
    <x v="4079"/>
    <x v="4103"/>
    <x v="4135"/>
    <n v="54193"/>
    <s v="Cabello"/>
    <s v="Maquillaje"/>
    <x v="1"/>
  </r>
  <r>
    <x v="4188"/>
    <x v="10"/>
    <n v="9"/>
    <x v="30"/>
    <x v="1"/>
    <x v="1"/>
    <x v="1"/>
    <x v="1"/>
    <x v="4115"/>
    <x v="4116"/>
    <x v="4094"/>
    <x v="4080"/>
    <x v="4104"/>
    <x v="4136"/>
    <n v="50722"/>
    <s v="Perfumería"/>
    <s v="Cuerpo"/>
    <x v="1"/>
  </r>
  <r>
    <x v="4189"/>
    <x v="12"/>
    <n v="9"/>
    <x v="35"/>
    <x v="1"/>
    <x v="0"/>
    <x v="0"/>
    <x v="1"/>
    <x v="4116"/>
    <x v="4117"/>
    <x v="4095"/>
    <x v="4081"/>
    <x v="4105"/>
    <x v="4137"/>
    <n v="54073.4"/>
    <s v="Cabello"/>
    <s v="Perfumería"/>
    <x v="1"/>
  </r>
  <r>
    <x v="4190"/>
    <x v="34"/>
    <n v="9"/>
    <x v="37"/>
    <x v="1"/>
    <x v="1"/>
    <x v="1"/>
    <x v="0"/>
    <x v="4117"/>
    <x v="4118"/>
    <x v="4096"/>
    <x v="4082"/>
    <x v="4106"/>
    <x v="4138"/>
    <n v="57237.599999999999"/>
    <s v="Cuerpo"/>
    <s v="Skincare"/>
    <x v="1"/>
  </r>
  <r>
    <x v="4191"/>
    <x v="47"/>
    <n v="9"/>
    <x v="32"/>
    <x v="0"/>
    <x v="1"/>
    <x v="1"/>
    <x v="1"/>
    <x v="4118"/>
    <x v="4119"/>
    <x v="4097"/>
    <x v="4083"/>
    <x v="4107"/>
    <x v="4139"/>
    <n v="52555.199999999997"/>
    <s v="Cabello"/>
    <s v="Maquillaje"/>
    <x v="1"/>
  </r>
  <r>
    <x v="4192"/>
    <x v="6"/>
    <n v="9"/>
    <x v="0"/>
    <x v="2"/>
    <x v="1"/>
    <x v="1"/>
    <x v="1"/>
    <x v="4119"/>
    <x v="4120"/>
    <x v="4098"/>
    <x v="4084"/>
    <x v="4108"/>
    <x v="4140"/>
    <n v="63770.6"/>
    <s v="Cabello"/>
    <s v="Cuerpo"/>
    <x v="1"/>
  </r>
  <r>
    <x v="4193"/>
    <x v="20"/>
    <n v="9"/>
    <x v="0"/>
    <x v="1"/>
    <x v="1"/>
    <x v="1"/>
    <x v="0"/>
    <x v="4120"/>
    <x v="4121"/>
    <x v="4099"/>
    <x v="4085"/>
    <x v="4109"/>
    <x v="4141"/>
    <n v="53076.2"/>
    <s v="Cabello"/>
    <s v="Maquillaje"/>
    <x v="1"/>
  </r>
  <r>
    <x v="4194"/>
    <x v="36"/>
    <n v="9"/>
    <x v="35"/>
    <x v="0"/>
    <x v="1"/>
    <x v="1"/>
    <x v="0"/>
    <x v="4121"/>
    <x v="4122"/>
    <x v="4100"/>
    <x v="4086"/>
    <x v="4110"/>
    <x v="4142"/>
    <n v="52241.8"/>
    <s v="Cabello"/>
    <s v="Maquillaje"/>
    <x v="1"/>
  </r>
  <r>
    <x v="4195"/>
    <x v="32"/>
    <n v="9"/>
    <x v="77"/>
    <x v="0"/>
    <x v="0"/>
    <x v="0"/>
    <x v="1"/>
    <x v="4122"/>
    <x v="1021"/>
    <x v="4101"/>
    <x v="4087"/>
    <x v="4111"/>
    <x v="4143"/>
    <n v="30362.799999999999"/>
    <s v="Cuerpo"/>
    <s v="Cabello"/>
    <x v="0"/>
  </r>
  <r>
    <x v="4196"/>
    <x v="16"/>
    <n v="9"/>
    <x v="77"/>
    <x v="2"/>
    <x v="0"/>
    <x v="0"/>
    <x v="1"/>
    <x v="4123"/>
    <x v="4123"/>
    <x v="4102"/>
    <x v="4088"/>
    <x v="4112"/>
    <x v="4144"/>
    <n v="27006.799999999999"/>
    <s v="Cuerpo"/>
    <s v="Perfumería"/>
    <x v="0"/>
  </r>
  <r>
    <x v="4197"/>
    <x v="22"/>
    <n v="9"/>
    <x v="51"/>
    <x v="0"/>
    <x v="1"/>
    <x v="1"/>
    <x v="0"/>
    <x v="4124"/>
    <x v="4124"/>
    <x v="4103"/>
    <x v="4089"/>
    <x v="4113"/>
    <x v="4145"/>
    <n v="61681.4"/>
    <s v="Cuerpo"/>
    <s v="Skincare"/>
    <x v="1"/>
  </r>
  <r>
    <x v="4198"/>
    <x v="44"/>
    <n v="9"/>
    <x v="62"/>
    <x v="1"/>
    <x v="1"/>
    <x v="1"/>
    <x v="1"/>
    <x v="4125"/>
    <x v="4125"/>
    <x v="4104"/>
    <x v="4090"/>
    <x v="4114"/>
    <x v="4146"/>
    <n v="65144"/>
    <s v="Maquillaje"/>
    <s v="Skincare"/>
    <x v="1"/>
  </r>
  <r>
    <x v="4199"/>
    <x v="32"/>
    <n v="9"/>
    <x v="95"/>
    <x v="0"/>
    <x v="1"/>
    <x v="1"/>
    <x v="0"/>
    <x v="4126"/>
    <x v="4126"/>
    <x v="4105"/>
    <x v="4091"/>
    <x v="4115"/>
    <x v="4147"/>
    <n v="55013.8"/>
    <s v="Maquillaje"/>
    <s v="Perfumería"/>
    <x v="1"/>
  </r>
  <r>
    <x v="4200"/>
    <x v="7"/>
    <n v="9"/>
    <x v="8"/>
    <x v="0"/>
    <x v="1"/>
    <x v="1"/>
    <x v="1"/>
    <x v="4127"/>
    <x v="4127"/>
    <x v="4106"/>
    <x v="4092"/>
    <x v="4116"/>
    <x v="4148"/>
    <n v="38634.6"/>
    <s v="Maquillaje"/>
    <s v="Cabello"/>
    <x v="0"/>
  </r>
  <r>
    <x v="4201"/>
    <x v="22"/>
    <n v="9"/>
    <x v="10"/>
    <x v="2"/>
    <x v="1"/>
    <x v="1"/>
    <x v="0"/>
    <x v="795"/>
    <x v="4128"/>
    <x v="4107"/>
    <x v="4093"/>
    <x v="4117"/>
    <x v="4149"/>
    <n v="59700.6"/>
    <s v="Perfumería"/>
    <s v="Cabello"/>
    <x v="1"/>
  </r>
  <r>
    <x v="4202"/>
    <x v="46"/>
    <n v="9"/>
    <x v="36"/>
    <x v="1"/>
    <x v="0"/>
    <x v="0"/>
    <x v="1"/>
    <x v="4128"/>
    <x v="4129"/>
    <x v="4108"/>
    <x v="4094"/>
    <x v="4118"/>
    <x v="4150"/>
    <n v="36806.199999999997"/>
    <s v="Skincare"/>
    <s v="Cabello"/>
    <x v="0"/>
  </r>
  <r>
    <x v="4203"/>
    <x v="12"/>
    <n v="9"/>
    <x v="75"/>
    <x v="0"/>
    <x v="0"/>
    <x v="0"/>
    <x v="1"/>
    <x v="4129"/>
    <x v="4130"/>
    <x v="4109"/>
    <x v="4095"/>
    <x v="4119"/>
    <x v="4151"/>
    <n v="52818.400000000001"/>
    <s v="Maquillaje"/>
    <s v="Skincare"/>
    <x v="1"/>
  </r>
  <r>
    <x v="4204"/>
    <x v="48"/>
    <n v="9"/>
    <x v="69"/>
    <x v="1"/>
    <x v="0"/>
    <x v="0"/>
    <x v="1"/>
    <x v="4130"/>
    <x v="4131"/>
    <x v="4110"/>
    <x v="4096"/>
    <x v="4120"/>
    <x v="4152"/>
    <n v="61310.8"/>
    <s v="Maquillaje"/>
    <s v="Skincare"/>
    <x v="1"/>
  </r>
  <r>
    <x v="4205"/>
    <x v="9"/>
    <n v="9"/>
    <x v="34"/>
    <x v="1"/>
    <x v="1"/>
    <x v="1"/>
    <x v="0"/>
    <x v="4131"/>
    <x v="4132"/>
    <x v="4111"/>
    <x v="4097"/>
    <x v="4121"/>
    <x v="4153"/>
    <n v="58968.800000000003"/>
    <s v="Skincare"/>
    <s v="Maquillaje"/>
    <x v="1"/>
  </r>
  <r>
    <x v="4206"/>
    <x v="13"/>
    <n v="9"/>
    <x v="66"/>
    <x v="2"/>
    <x v="0"/>
    <x v="0"/>
    <x v="1"/>
    <x v="4132"/>
    <x v="4133"/>
    <x v="4112"/>
    <x v="4098"/>
    <x v="4122"/>
    <x v="4154"/>
    <n v="35979"/>
    <s v="Perfumería"/>
    <s v="Cuerpo"/>
    <x v="0"/>
  </r>
  <r>
    <x v="4207"/>
    <x v="26"/>
    <n v="9"/>
    <x v="5"/>
    <x v="0"/>
    <x v="0"/>
    <x v="0"/>
    <x v="0"/>
    <x v="4133"/>
    <x v="4134"/>
    <x v="4113"/>
    <x v="4099"/>
    <x v="4123"/>
    <x v="4155"/>
    <n v="22192.6"/>
    <s v="Perfumería"/>
    <s v="Cabello"/>
    <x v="0"/>
  </r>
  <r>
    <x v="4208"/>
    <x v="27"/>
    <n v="9"/>
    <x v="34"/>
    <x v="1"/>
    <x v="0"/>
    <x v="0"/>
    <x v="0"/>
    <x v="4134"/>
    <x v="4135"/>
    <x v="4114"/>
    <x v="4100"/>
    <x v="4124"/>
    <x v="4156"/>
    <n v="65136.6"/>
    <s v="Perfumería"/>
    <s v="Cabello"/>
    <x v="1"/>
  </r>
  <r>
    <x v="4209"/>
    <x v="13"/>
    <n v="9"/>
    <x v="1"/>
    <x v="1"/>
    <x v="0"/>
    <x v="0"/>
    <x v="0"/>
    <x v="4135"/>
    <x v="4136"/>
    <x v="4115"/>
    <x v="4101"/>
    <x v="4125"/>
    <x v="4157"/>
    <n v="64104"/>
    <s v="Cuerpo"/>
    <s v="Perfumería"/>
    <x v="1"/>
  </r>
  <r>
    <x v="4210"/>
    <x v="11"/>
    <n v="9"/>
    <x v="16"/>
    <x v="0"/>
    <x v="1"/>
    <x v="1"/>
    <x v="1"/>
    <x v="4136"/>
    <x v="4137"/>
    <x v="4116"/>
    <x v="4102"/>
    <x v="4126"/>
    <x v="4158"/>
    <n v="28013.599999999999"/>
    <s v="Maquillaje"/>
    <s v="Cuerpo"/>
    <x v="0"/>
  </r>
  <r>
    <x v="4211"/>
    <x v="12"/>
    <n v="9"/>
    <x v="2"/>
    <x v="1"/>
    <x v="1"/>
    <x v="1"/>
    <x v="0"/>
    <x v="4137"/>
    <x v="4138"/>
    <x v="4117"/>
    <x v="4103"/>
    <x v="4127"/>
    <x v="4159"/>
    <n v="50256.4"/>
    <s v="Cuerpo"/>
    <s v="Perfumería"/>
    <x v="1"/>
  </r>
  <r>
    <x v="4212"/>
    <x v="41"/>
    <n v="9"/>
    <x v="7"/>
    <x v="3"/>
    <x v="0"/>
    <x v="0"/>
    <x v="0"/>
    <x v="4138"/>
    <x v="4139"/>
    <x v="4118"/>
    <x v="4104"/>
    <x v="4128"/>
    <x v="4160"/>
    <n v="49581.4"/>
    <s v="Skincare"/>
    <s v="Maquillaje"/>
    <x v="0"/>
  </r>
  <r>
    <x v="4213"/>
    <x v="22"/>
    <n v="9"/>
    <x v="52"/>
    <x v="1"/>
    <x v="1"/>
    <x v="1"/>
    <x v="1"/>
    <x v="4139"/>
    <x v="4140"/>
    <x v="4119"/>
    <x v="4105"/>
    <x v="4129"/>
    <x v="4161"/>
    <n v="36675.4"/>
    <s v="Perfumería"/>
    <s v="Cabello"/>
    <x v="0"/>
  </r>
  <r>
    <x v="4214"/>
    <x v="33"/>
    <n v="9"/>
    <x v="69"/>
    <x v="3"/>
    <x v="0"/>
    <x v="0"/>
    <x v="0"/>
    <x v="4140"/>
    <x v="4141"/>
    <x v="4120"/>
    <x v="4106"/>
    <x v="4130"/>
    <x v="4162"/>
    <n v="50874.8"/>
    <s v="Cabello"/>
    <s v="Skincare"/>
    <x v="1"/>
  </r>
  <r>
    <x v="4215"/>
    <x v="1"/>
    <n v="9"/>
    <x v="11"/>
    <x v="1"/>
    <x v="0"/>
    <x v="0"/>
    <x v="0"/>
    <x v="4141"/>
    <x v="4142"/>
    <x v="4121"/>
    <x v="4107"/>
    <x v="4131"/>
    <x v="4163"/>
    <n v="56076.800000000003"/>
    <s v="Perfumería"/>
    <s v="Cabello"/>
    <x v="1"/>
  </r>
  <r>
    <x v="4216"/>
    <x v="12"/>
    <n v="9"/>
    <x v="42"/>
    <x v="2"/>
    <x v="1"/>
    <x v="1"/>
    <x v="1"/>
    <x v="4142"/>
    <x v="4143"/>
    <x v="4122"/>
    <x v="4108"/>
    <x v="4132"/>
    <x v="4164"/>
    <n v="54724.6"/>
    <s v="Maquillaje"/>
    <s v="Perfumería"/>
    <x v="1"/>
  </r>
  <r>
    <x v="4217"/>
    <x v="23"/>
    <n v="9"/>
    <x v="19"/>
    <x v="2"/>
    <x v="0"/>
    <x v="0"/>
    <x v="0"/>
    <x v="4143"/>
    <x v="4144"/>
    <x v="4123"/>
    <x v="4109"/>
    <x v="4133"/>
    <x v="4165"/>
    <n v="31383.8"/>
    <s v="Cabello"/>
    <s v="Cuerpo"/>
    <x v="0"/>
  </r>
  <r>
    <x v="4218"/>
    <x v="37"/>
    <n v="9"/>
    <x v="81"/>
    <x v="3"/>
    <x v="1"/>
    <x v="1"/>
    <x v="1"/>
    <x v="4144"/>
    <x v="2847"/>
    <x v="4124"/>
    <x v="4110"/>
    <x v="4134"/>
    <x v="4166"/>
    <n v="55087.8"/>
    <s v="Cuerpo"/>
    <s v="Perfumería"/>
    <x v="1"/>
  </r>
  <r>
    <x v="4219"/>
    <x v="8"/>
    <n v="9"/>
    <x v="22"/>
    <x v="3"/>
    <x v="1"/>
    <x v="1"/>
    <x v="1"/>
    <x v="4145"/>
    <x v="4145"/>
    <x v="4125"/>
    <x v="4111"/>
    <x v="4135"/>
    <x v="4167"/>
    <n v="46712"/>
    <s v="Perfumería"/>
    <s v="Cuerpo"/>
    <x v="0"/>
  </r>
  <r>
    <x v="4220"/>
    <x v="11"/>
    <n v="9"/>
    <x v="71"/>
    <x v="1"/>
    <x v="1"/>
    <x v="1"/>
    <x v="1"/>
    <x v="4146"/>
    <x v="4146"/>
    <x v="4126"/>
    <x v="4112"/>
    <x v="4136"/>
    <x v="4168"/>
    <n v="45555.6"/>
    <s v="Skincare"/>
    <s v="Cuerpo"/>
    <x v="0"/>
  </r>
  <r>
    <x v="4221"/>
    <x v="25"/>
    <n v="9"/>
    <x v="69"/>
    <x v="2"/>
    <x v="1"/>
    <x v="1"/>
    <x v="0"/>
    <x v="4147"/>
    <x v="4147"/>
    <x v="4127"/>
    <x v="4113"/>
    <x v="4137"/>
    <x v="4169"/>
    <n v="33332.800000000003"/>
    <s v="Skincare"/>
    <s v="Perfumería"/>
    <x v="0"/>
  </r>
  <r>
    <x v="4222"/>
    <x v="6"/>
    <n v="9"/>
    <x v="55"/>
    <x v="2"/>
    <x v="1"/>
    <x v="1"/>
    <x v="1"/>
    <x v="4148"/>
    <x v="4148"/>
    <x v="4128"/>
    <x v="4114"/>
    <x v="4138"/>
    <x v="4170"/>
    <n v="44024.2"/>
    <s v="Perfumería"/>
    <s v="Cabello"/>
    <x v="0"/>
  </r>
  <r>
    <x v="4223"/>
    <x v="41"/>
    <n v="9"/>
    <x v="17"/>
    <x v="1"/>
    <x v="0"/>
    <x v="0"/>
    <x v="1"/>
    <x v="4149"/>
    <x v="4149"/>
    <x v="4129"/>
    <x v="4115"/>
    <x v="4139"/>
    <x v="4171"/>
    <n v="55814.6"/>
    <s v="Skincare"/>
    <s v="Perfumería"/>
    <x v="1"/>
  </r>
  <r>
    <x v="4224"/>
    <x v="9"/>
    <n v="9"/>
    <x v="91"/>
    <x v="2"/>
    <x v="0"/>
    <x v="0"/>
    <x v="1"/>
    <x v="2352"/>
    <x v="4150"/>
    <x v="4130"/>
    <x v="4116"/>
    <x v="4140"/>
    <x v="4172"/>
    <n v="47827.6"/>
    <s v="Maquillaje"/>
    <s v="Cabello"/>
    <x v="0"/>
  </r>
  <r>
    <x v="4225"/>
    <x v="5"/>
    <n v="9"/>
    <x v="16"/>
    <x v="3"/>
    <x v="0"/>
    <x v="0"/>
    <x v="1"/>
    <x v="4150"/>
    <x v="4151"/>
    <x v="4131"/>
    <x v="4117"/>
    <x v="4141"/>
    <x v="4173"/>
    <n v="26676.400000000001"/>
    <s v="Skincare"/>
    <s v="Cabello"/>
    <x v="0"/>
  </r>
  <r>
    <x v="4226"/>
    <x v="34"/>
    <n v="9"/>
    <x v="60"/>
    <x v="0"/>
    <x v="1"/>
    <x v="1"/>
    <x v="0"/>
    <x v="4151"/>
    <x v="4152"/>
    <x v="4132"/>
    <x v="4118"/>
    <x v="4142"/>
    <x v="4174"/>
    <n v="41509"/>
    <s v="Cabello"/>
    <s v="Skincare"/>
    <x v="0"/>
  </r>
  <r>
    <x v="4227"/>
    <x v="17"/>
    <n v="9"/>
    <x v="46"/>
    <x v="3"/>
    <x v="0"/>
    <x v="0"/>
    <x v="1"/>
    <x v="4152"/>
    <x v="4153"/>
    <x v="4133"/>
    <x v="4119"/>
    <x v="4143"/>
    <x v="4175"/>
    <n v="33907.800000000003"/>
    <s v="Skincare"/>
    <s v="Maquillaje"/>
    <x v="0"/>
  </r>
  <r>
    <x v="4228"/>
    <x v="37"/>
    <n v="9"/>
    <x v="71"/>
    <x v="0"/>
    <x v="0"/>
    <x v="0"/>
    <x v="0"/>
    <x v="4153"/>
    <x v="4154"/>
    <x v="4134"/>
    <x v="4120"/>
    <x v="4144"/>
    <x v="4176"/>
    <n v="40359.4"/>
    <s v="Cuerpo"/>
    <s v="Perfumería"/>
    <x v="0"/>
  </r>
  <r>
    <x v="4229"/>
    <x v="1"/>
    <n v="9"/>
    <x v="52"/>
    <x v="1"/>
    <x v="1"/>
    <x v="1"/>
    <x v="0"/>
    <x v="4154"/>
    <x v="4155"/>
    <x v="4135"/>
    <x v="4121"/>
    <x v="4145"/>
    <x v="4177"/>
    <n v="40511"/>
    <s v="Perfumería"/>
    <s v="Cuerpo"/>
    <x v="0"/>
  </r>
  <r>
    <x v="4230"/>
    <x v="44"/>
    <n v="9"/>
    <x v="36"/>
    <x v="1"/>
    <x v="0"/>
    <x v="0"/>
    <x v="0"/>
    <x v="4155"/>
    <x v="4156"/>
    <x v="4136"/>
    <x v="4122"/>
    <x v="4146"/>
    <x v="4178"/>
    <n v="63674"/>
    <s v="Perfumería"/>
    <s v="Skincare"/>
    <x v="1"/>
  </r>
  <r>
    <x v="4231"/>
    <x v="7"/>
    <n v="9"/>
    <x v="55"/>
    <x v="2"/>
    <x v="0"/>
    <x v="0"/>
    <x v="1"/>
    <x v="4156"/>
    <x v="4157"/>
    <x v="4137"/>
    <x v="4123"/>
    <x v="4147"/>
    <x v="4179"/>
    <n v="49007.199999999997"/>
    <s v="Maquillaje"/>
    <s v="Perfumería"/>
    <x v="0"/>
  </r>
  <r>
    <x v="4232"/>
    <x v="8"/>
    <n v="9"/>
    <x v="45"/>
    <x v="3"/>
    <x v="0"/>
    <x v="0"/>
    <x v="0"/>
    <x v="4157"/>
    <x v="4158"/>
    <x v="4138"/>
    <x v="4124"/>
    <x v="4148"/>
    <x v="4180"/>
    <n v="38944.400000000001"/>
    <s v="Maquillaje"/>
    <s v="Skincare"/>
    <x v="0"/>
  </r>
  <r>
    <x v="4233"/>
    <x v="30"/>
    <n v="9"/>
    <x v="41"/>
    <x v="0"/>
    <x v="1"/>
    <x v="1"/>
    <x v="0"/>
    <x v="4158"/>
    <x v="4159"/>
    <x v="4139"/>
    <x v="4125"/>
    <x v="4149"/>
    <x v="4181"/>
    <n v="48662.8"/>
    <s v="Maquillaje"/>
    <s v="Skincare"/>
    <x v="0"/>
  </r>
  <r>
    <x v="4234"/>
    <x v="33"/>
    <n v="9"/>
    <x v="56"/>
    <x v="3"/>
    <x v="1"/>
    <x v="1"/>
    <x v="0"/>
    <x v="4159"/>
    <x v="4160"/>
    <x v="4140"/>
    <x v="4126"/>
    <x v="4150"/>
    <x v="620"/>
    <n v="42771.199999999997"/>
    <s v="Skincare"/>
    <s v="Perfumería"/>
    <x v="0"/>
  </r>
  <r>
    <x v="4235"/>
    <x v="0"/>
    <n v="9"/>
    <x v="1"/>
    <x v="1"/>
    <x v="1"/>
    <x v="1"/>
    <x v="0"/>
    <x v="4160"/>
    <x v="4161"/>
    <x v="4141"/>
    <x v="4127"/>
    <x v="4151"/>
    <x v="4182"/>
    <n v="30148.400000000001"/>
    <s v="Cuerpo"/>
    <s v="Skincare"/>
    <x v="0"/>
  </r>
  <r>
    <x v="4236"/>
    <x v="29"/>
    <n v="9"/>
    <x v="21"/>
    <x v="1"/>
    <x v="1"/>
    <x v="1"/>
    <x v="0"/>
    <x v="4161"/>
    <x v="4162"/>
    <x v="4142"/>
    <x v="4128"/>
    <x v="4152"/>
    <x v="4183"/>
    <n v="11980.6"/>
    <s v="Perfumería"/>
    <s v="Cuerpo"/>
    <x v="0"/>
  </r>
  <r>
    <x v="4237"/>
    <x v="44"/>
    <n v="9"/>
    <x v="28"/>
    <x v="1"/>
    <x v="1"/>
    <x v="1"/>
    <x v="0"/>
    <x v="4162"/>
    <x v="4163"/>
    <x v="4143"/>
    <x v="4129"/>
    <x v="4153"/>
    <x v="4184"/>
    <n v="50427.199999999997"/>
    <s v="Cuerpo"/>
    <s v="Cabello"/>
    <x v="1"/>
  </r>
  <r>
    <x v="4238"/>
    <x v="25"/>
    <n v="9"/>
    <x v="22"/>
    <x v="2"/>
    <x v="0"/>
    <x v="0"/>
    <x v="1"/>
    <x v="4163"/>
    <x v="4164"/>
    <x v="4144"/>
    <x v="4130"/>
    <x v="4154"/>
    <x v="4185"/>
    <n v="54401.599999999999"/>
    <s v="Cabello"/>
    <s v="Skincare"/>
    <x v="1"/>
  </r>
  <r>
    <x v="4239"/>
    <x v="34"/>
    <n v="9"/>
    <x v="74"/>
    <x v="2"/>
    <x v="1"/>
    <x v="1"/>
    <x v="0"/>
    <x v="4164"/>
    <x v="4165"/>
    <x v="4145"/>
    <x v="4131"/>
    <x v="4155"/>
    <x v="4186"/>
    <n v="70538.399999999994"/>
    <s v="Perfumería"/>
    <s v="Maquillaje"/>
    <x v="1"/>
  </r>
  <r>
    <x v="4240"/>
    <x v="18"/>
    <n v="9"/>
    <x v="57"/>
    <x v="0"/>
    <x v="1"/>
    <x v="1"/>
    <x v="1"/>
    <x v="4165"/>
    <x v="4166"/>
    <x v="4146"/>
    <x v="4132"/>
    <x v="4156"/>
    <x v="4187"/>
    <n v="46556.6"/>
    <s v="Perfumería"/>
    <s v="Cuerpo"/>
    <x v="0"/>
  </r>
  <r>
    <x v="4241"/>
    <x v="47"/>
    <n v="9"/>
    <x v="95"/>
    <x v="1"/>
    <x v="0"/>
    <x v="0"/>
    <x v="1"/>
    <x v="4166"/>
    <x v="4167"/>
    <x v="4147"/>
    <x v="4133"/>
    <x v="4157"/>
    <x v="4188"/>
    <n v="46256.800000000003"/>
    <s v="Cabello"/>
    <s v="Perfumería"/>
    <x v="0"/>
  </r>
  <r>
    <x v="4242"/>
    <x v="4"/>
    <n v="9"/>
    <x v="8"/>
    <x v="1"/>
    <x v="1"/>
    <x v="1"/>
    <x v="0"/>
    <x v="3821"/>
    <x v="1111"/>
    <x v="4148"/>
    <x v="4134"/>
    <x v="4158"/>
    <x v="4189"/>
    <n v="49328.4"/>
    <s v="Maquillaje"/>
    <s v="Perfumería"/>
    <x v="0"/>
  </r>
  <r>
    <x v="4243"/>
    <x v="20"/>
    <n v="9"/>
    <x v="32"/>
    <x v="3"/>
    <x v="0"/>
    <x v="0"/>
    <x v="1"/>
    <x v="4167"/>
    <x v="4168"/>
    <x v="4149"/>
    <x v="4135"/>
    <x v="4159"/>
    <x v="4190"/>
    <n v="30033.200000000001"/>
    <s v="Cuerpo"/>
    <s v="Skincare"/>
    <x v="0"/>
  </r>
  <r>
    <x v="4244"/>
    <x v="43"/>
    <n v="9"/>
    <x v="13"/>
    <x v="1"/>
    <x v="0"/>
    <x v="0"/>
    <x v="0"/>
    <x v="4168"/>
    <x v="4169"/>
    <x v="4150"/>
    <x v="4136"/>
    <x v="4160"/>
    <x v="4191"/>
    <n v="61720.2"/>
    <s v="Maquillaje"/>
    <s v="Cuerpo"/>
    <x v="1"/>
  </r>
  <r>
    <x v="4245"/>
    <x v="13"/>
    <n v="9"/>
    <x v="66"/>
    <x v="0"/>
    <x v="1"/>
    <x v="1"/>
    <x v="0"/>
    <x v="4169"/>
    <x v="4170"/>
    <x v="4151"/>
    <x v="4137"/>
    <x v="4161"/>
    <x v="4192"/>
    <n v="63710.6"/>
    <s v="Perfumería"/>
    <s v="Maquillaje"/>
    <x v="1"/>
  </r>
  <r>
    <x v="4246"/>
    <x v="2"/>
    <n v="9"/>
    <x v="56"/>
    <x v="2"/>
    <x v="0"/>
    <x v="0"/>
    <x v="0"/>
    <x v="4170"/>
    <x v="4171"/>
    <x v="4152"/>
    <x v="4138"/>
    <x v="4162"/>
    <x v="4193"/>
    <n v="44582.2"/>
    <s v="Maquillaje"/>
    <s v="Cuerpo"/>
    <x v="0"/>
  </r>
  <r>
    <x v="4247"/>
    <x v="5"/>
    <n v="9"/>
    <x v="44"/>
    <x v="3"/>
    <x v="1"/>
    <x v="1"/>
    <x v="0"/>
    <x v="4171"/>
    <x v="4172"/>
    <x v="4153"/>
    <x v="4139"/>
    <x v="4163"/>
    <x v="4194"/>
    <n v="64083.199999999997"/>
    <s v="Cabello"/>
    <s v="Skincare"/>
    <x v="1"/>
  </r>
  <r>
    <x v="4248"/>
    <x v="49"/>
    <n v="9"/>
    <x v="8"/>
    <x v="1"/>
    <x v="1"/>
    <x v="1"/>
    <x v="0"/>
    <x v="4172"/>
    <x v="4173"/>
    <x v="4154"/>
    <x v="4140"/>
    <x v="4164"/>
    <x v="4195"/>
    <n v="62183.4"/>
    <s v="Cabello"/>
    <s v="Perfumería"/>
    <x v="1"/>
  </r>
  <r>
    <x v="4249"/>
    <x v="32"/>
    <n v="9"/>
    <x v="54"/>
    <x v="1"/>
    <x v="0"/>
    <x v="0"/>
    <x v="1"/>
    <x v="4173"/>
    <x v="4174"/>
    <x v="4155"/>
    <x v="4141"/>
    <x v="4165"/>
    <x v="4196"/>
    <n v="73513.2"/>
    <s v="Skincare"/>
    <s v="Cuerpo"/>
    <x v="1"/>
  </r>
  <r>
    <x v="4250"/>
    <x v="27"/>
    <n v="9"/>
    <x v="77"/>
    <x v="2"/>
    <x v="1"/>
    <x v="1"/>
    <x v="0"/>
    <x v="4174"/>
    <x v="4175"/>
    <x v="4156"/>
    <x v="4142"/>
    <x v="4166"/>
    <x v="4197"/>
    <n v="34740.800000000003"/>
    <s v="Skincare"/>
    <s v="Cabello"/>
    <x v="0"/>
  </r>
  <r>
    <x v="4251"/>
    <x v="5"/>
    <n v="9"/>
    <x v="91"/>
    <x v="2"/>
    <x v="1"/>
    <x v="1"/>
    <x v="1"/>
    <x v="4175"/>
    <x v="4176"/>
    <x v="4157"/>
    <x v="4143"/>
    <x v="4167"/>
    <x v="1512"/>
    <n v="43112.2"/>
    <s v="Perfumería"/>
    <s v="Cabello"/>
    <x v="0"/>
  </r>
  <r>
    <x v="4252"/>
    <x v="16"/>
    <n v="9"/>
    <x v="75"/>
    <x v="0"/>
    <x v="0"/>
    <x v="0"/>
    <x v="0"/>
    <x v="1853"/>
    <x v="4129"/>
    <x v="4158"/>
    <x v="4144"/>
    <x v="4168"/>
    <x v="4198"/>
    <n v="55283"/>
    <s v="Skincare"/>
    <s v="Cabello"/>
    <x v="1"/>
  </r>
  <r>
    <x v="4253"/>
    <x v="15"/>
    <n v="9"/>
    <x v="86"/>
    <x v="1"/>
    <x v="0"/>
    <x v="0"/>
    <x v="1"/>
    <x v="4176"/>
    <x v="4177"/>
    <x v="4159"/>
    <x v="4145"/>
    <x v="4169"/>
    <x v="4199"/>
    <n v="44076.6"/>
    <s v="Perfumería"/>
    <s v="Maquillaje"/>
    <x v="0"/>
  </r>
  <r>
    <x v="4254"/>
    <x v="30"/>
    <n v="9"/>
    <x v="66"/>
    <x v="3"/>
    <x v="0"/>
    <x v="0"/>
    <x v="1"/>
    <x v="4177"/>
    <x v="4178"/>
    <x v="4160"/>
    <x v="4146"/>
    <x v="4170"/>
    <x v="4200"/>
    <n v="47458.2"/>
    <s v="Maquillaje"/>
    <s v="Cabello"/>
    <x v="0"/>
  </r>
  <r>
    <x v="4255"/>
    <x v="25"/>
    <n v="9"/>
    <x v="79"/>
    <x v="2"/>
    <x v="1"/>
    <x v="1"/>
    <x v="0"/>
    <x v="4178"/>
    <x v="4179"/>
    <x v="4161"/>
    <x v="4147"/>
    <x v="4171"/>
    <x v="4201"/>
    <n v="65835.8"/>
    <s v="Cabello"/>
    <s v="Cuerpo"/>
    <x v="1"/>
  </r>
  <r>
    <x v="4256"/>
    <x v="9"/>
    <n v="9"/>
    <x v="67"/>
    <x v="2"/>
    <x v="1"/>
    <x v="1"/>
    <x v="0"/>
    <x v="4179"/>
    <x v="4180"/>
    <x v="4162"/>
    <x v="4148"/>
    <x v="4172"/>
    <x v="4202"/>
    <n v="74844.399999999994"/>
    <s v="Cuerpo"/>
    <s v="Cabello"/>
    <x v="1"/>
  </r>
  <r>
    <x v="4257"/>
    <x v="14"/>
    <n v="9"/>
    <x v="8"/>
    <x v="1"/>
    <x v="0"/>
    <x v="0"/>
    <x v="0"/>
    <x v="4180"/>
    <x v="4181"/>
    <x v="4163"/>
    <x v="4149"/>
    <x v="4173"/>
    <x v="4203"/>
    <n v="54002"/>
    <s v="Cuerpo"/>
    <s v="Perfumería"/>
    <x v="1"/>
  </r>
  <r>
    <x v="4258"/>
    <x v="4"/>
    <n v="9"/>
    <x v="8"/>
    <x v="1"/>
    <x v="0"/>
    <x v="0"/>
    <x v="0"/>
    <x v="4181"/>
    <x v="4182"/>
    <x v="4164"/>
    <x v="4150"/>
    <x v="4174"/>
    <x v="4204"/>
    <n v="60534.6"/>
    <s v="Cabello"/>
    <s v="Cuerpo"/>
    <x v="1"/>
  </r>
  <r>
    <x v="4259"/>
    <x v="14"/>
    <n v="9"/>
    <x v="2"/>
    <x v="3"/>
    <x v="0"/>
    <x v="0"/>
    <x v="1"/>
    <x v="4182"/>
    <x v="4183"/>
    <x v="4165"/>
    <x v="4151"/>
    <x v="4175"/>
    <x v="4205"/>
    <n v="63666"/>
    <s v="Cuerpo"/>
    <s v="Skincare"/>
    <x v="1"/>
  </r>
  <r>
    <x v="4260"/>
    <x v="14"/>
    <n v="9"/>
    <x v="40"/>
    <x v="3"/>
    <x v="1"/>
    <x v="1"/>
    <x v="1"/>
    <x v="4183"/>
    <x v="4184"/>
    <x v="4166"/>
    <x v="4152"/>
    <x v="4176"/>
    <x v="4206"/>
    <n v="47083.4"/>
    <s v="Skincare"/>
    <s v="Perfumería"/>
    <x v="0"/>
  </r>
  <r>
    <x v="4261"/>
    <x v="3"/>
    <n v="9"/>
    <x v="33"/>
    <x v="1"/>
    <x v="1"/>
    <x v="1"/>
    <x v="1"/>
    <x v="4184"/>
    <x v="4185"/>
    <x v="4167"/>
    <x v="4153"/>
    <x v="4177"/>
    <x v="4207"/>
    <n v="34531"/>
    <s v="Cuerpo"/>
    <s v="Skincare"/>
    <x v="0"/>
  </r>
  <r>
    <x v="4262"/>
    <x v="16"/>
    <n v="9"/>
    <x v="94"/>
    <x v="2"/>
    <x v="0"/>
    <x v="0"/>
    <x v="0"/>
    <x v="4185"/>
    <x v="4186"/>
    <x v="4168"/>
    <x v="4154"/>
    <x v="4178"/>
    <x v="4208"/>
    <n v="56411"/>
    <s v="Cabello"/>
    <s v="Perfumería"/>
    <x v="1"/>
  </r>
  <r>
    <x v="4263"/>
    <x v="2"/>
    <n v="9"/>
    <x v="27"/>
    <x v="1"/>
    <x v="1"/>
    <x v="1"/>
    <x v="0"/>
    <x v="4186"/>
    <x v="3090"/>
    <x v="4169"/>
    <x v="4155"/>
    <x v="4179"/>
    <x v="4209"/>
    <n v="38779.800000000003"/>
    <s v="Skincare"/>
    <s v="Cabello"/>
    <x v="0"/>
  </r>
  <r>
    <x v="4264"/>
    <x v="40"/>
    <n v="9"/>
    <x v="1"/>
    <x v="1"/>
    <x v="0"/>
    <x v="0"/>
    <x v="0"/>
    <x v="4187"/>
    <x v="4187"/>
    <x v="4170"/>
    <x v="4156"/>
    <x v="4180"/>
    <x v="4210"/>
    <n v="62804.2"/>
    <s v="Perfumería"/>
    <s v="Skincare"/>
    <x v="1"/>
  </r>
  <r>
    <x v="4265"/>
    <x v="7"/>
    <n v="9"/>
    <x v="91"/>
    <x v="1"/>
    <x v="0"/>
    <x v="0"/>
    <x v="0"/>
    <x v="4188"/>
    <x v="4188"/>
    <x v="4171"/>
    <x v="4157"/>
    <x v="3882"/>
    <x v="3017"/>
    <n v="52708.4"/>
    <s v="Cabello"/>
    <s v="Cuerpo"/>
    <x v="1"/>
  </r>
  <r>
    <x v="4266"/>
    <x v="9"/>
    <n v="9"/>
    <x v="78"/>
    <x v="1"/>
    <x v="0"/>
    <x v="0"/>
    <x v="0"/>
    <x v="4189"/>
    <x v="4189"/>
    <x v="4172"/>
    <x v="4158"/>
    <x v="4181"/>
    <x v="4211"/>
    <n v="37355.800000000003"/>
    <s v="Skincare"/>
    <s v="Cuerpo"/>
    <x v="0"/>
  </r>
  <r>
    <x v="4267"/>
    <x v="45"/>
    <n v="9"/>
    <x v="10"/>
    <x v="1"/>
    <x v="0"/>
    <x v="0"/>
    <x v="1"/>
    <x v="4190"/>
    <x v="4190"/>
    <x v="4173"/>
    <x v="796"/>
    <x v="4182"/>
    <x v="4212"/>
    <n v="51956.4"/>
    <s v="Cuerpo"/>
    <s v="Perfumería"/>
    <x v="1"/>
  </r>
  <r>
    <x v="4268"/>
    <x v="5"/>
    <n v="9"/>
    <x v="16"/>
    <x v="2"/>
    <x v="0"/>
    <x v="0"/>
    <x v="0"/>
    <x v="4191"/>
    <x v="4191"/>
    <x v="4174"/>
    <x v="4159"/>
    <x v="4183"/>
    <x v="4213"/>
    <n v="30735.599999999999"/>
    <s v="Cuerpo"/>
    <s v="Skincare"/>
    <x v="0"/>
  </r>
  <r>
    <x v="4269"/>
    <x v="18"/>
    <n v="9"/>
    <x v="27"/>
    <x v="1"/>
    <x v="1"/>
    <x v="1"/>
    <x v="0"/>
    <x v="4192"/>
    <x v="4192"/>
    <x v="4175"/>
    <x v="4160"/>
    <x v="4184"/>
    <x v="4214"/>
    <n v="33334.199999999997"/>
    <s v="Cuerpo"/>
    <s v="Skincare"/>
    <x v="0"/>
  </r>
  <r>
    <x v="4270"/>
    <x v="8"/>
    <n v="9"/>
    <x v="84"/>
    <x v="1"/>
    <x v="1"/>
    <x v="1"/>
    <x v="0"/>
    <x v="4193"/>
    <x v="4193"/>
    <x v="4176"/>
    <x v="4161"/>
    <x v="4185"/>
    <x v="4215"/>
    <n v="47671.8"/>
    <s v="Perfumería"/>
    <s v="Skincare"/>
    <x v="0"/>
  </r>
  <r>
    <x v="4271"/>
    <x v="36"/>
    <n v="9"/>
    <x v="4"/>
    <x v="1"/>
    <x v="1"/>
    <x v="1"/>
    <x v="0"/>
    <x v="1465"/>
    <x v="4194"/>
    <x v="4177"/>
    <x v="4162"/>
    <x v="4186"/>
    <x v="4216"/>
    <n v="64058.400000000001"/>
    <s v="Maquillaje"/>
    <s v="Cabello"/>
    <x v="1"/>
  </r>
  <r>
    <x v="4272"/>
    <x v="44"/>
    <n v="9"/>
    <x v="76"/>
    <x v="1"/>
    <x v="0"/>
    <x v="0"/>
    <x v="0"/>
    <x v="4194"/>
    <x v="4195"/>
    <x v="4178"/>
    <x v="4163"/>
    <x v="4187"/>
    <x v="4217"/>
    <n v="82081"/>
    <s v="Maquillaje"/>
    <s v="Cuerpo"/>
    <x v="1"/>
  </r>
  <r>
    <x v="4273"/>
    <x v="14"/>
    <n v="9"/>
    <x v="15"/>
    <x v="0"/>
    <x v="1"/>
    <x v="1"/>
    <x v="1"/>
    <x v="4195"/>
    <x v="4196"/>
    <x v="4179"/>
    <x v="3147"/>
    <x v="4188"/>
    <x v="4218"/>
    <n v="63733.8"/>
    <s v="Cuerpo"/>
    <s v="Perfumería"/>
    <x v="1"/>
  </r>
  <r>
    <x v="4274"/>
    <x v="37"/>
    <n v="9"/>
    <x v="3"/>
    <x v="2"/>
    <x v="0"/>
    <x v="0"/>
    <x v="0"/>
    <x v="4196"/>
    <x v="4197"/>
    <x v="4180"/>
    <x v="4164"/>
    <x v="4189"/>
    <x v="4219"/>
    <n v="36867.199999999997"/>
    <s v="Cuerpo"/>
    <s v="Cabello"/>
    <x v="0"/>
  </r>
  <r>
    <x v="4275"/>
    <x v="14"/>
    <n v="9"/>
    <x v="27"/>
    <x v="2"/>
    <x v="0"/>
    <x v="0"/>
    <x v="1"/>
    <x v="4197"/>
    <x v="4198"/>
    <x v="4181"/>
    <x v="4165"/>
    <x v="4190"/>
    <x v="4220"/>
    <n v="61795"/>
    <s v="Cabello"/>
    <s v="Maquillaje"/>
    <x v="1"/>
  </r>
  <r>
    <x v="4276"/>
    <x v="28"/>
    <n v="9"/>
    <x v="21"/>
    <x v="0"/>
    <x v="0"/>
    <x v="0"/>
    <x v="0"/>
    <x v="4198"/>
    <x v="4199"/>
    <x v="4182"/>
    <x v="4166"/>
    <x v="4191"/>
    <x v="4221"/>
    <n v="57914.6"/>
    <s v="Skincare"/>
    <s v="Maquillaje"/>
    <x v="1"/>
  </r>
  <r>
    <x v="4277"/>
    <x v="25"/>
    <n v="9"/>
    <x v="85"/>
    <x v="1"/>
    <x v="1"/>
    <x v="1"/>
    <x v="1"/>
    <x v="4199"/>
    <x v="4200"/>
    <x v="4183"/>
    <x v="4167"/>
    <x v="4192"/>
    <x v="4222"/>
    <n v="41143.599999999999"/>
    <s v="Perfumería"/>
    <s v="Maquillaje"/>
    <x v="0"/>
  </r>
  <r>
    <x v="4278"/>
    <x v="0"/>
    <n v="9"/>
    <x v="15"/>
    <x v="2"/>
    <x v="0"/>
    <x v="0"/>
    <x v="1"/>
    <x v="4200"/>
    <x v="4201"/>
    <x v="4184"/>
    <x v="4168"/>
    <x v="4193"/>
    <x v="4223"/>
    <n v="42408.6"/>
    <s v="Skincare"/>
    <s v="Cuerpo"/>
    <x v="0"/>
  </r>
  <r>
    <x v="4279"/>
    <x v="46"/>
    <n v="9"/>
    <x v="43"/>
    <x v="1"/>
    <x v="1"/>
    <x v="1"/>
    <x v="0"/>
    <x v="4201"/>
    <x v="4202"/>
    <x v="4185"/>
    <x v="4169"/>
    <x v="4194"/>
    <x v="4224"/>
    <n v="42924.2"/>
    <s v="Cuerpo"/>
    <s v="Perfumería"/>
    <x v="0"/>
  </r>
  <r>
    <x v="4280"/>
    <x v="22"/>
    <n v="9"/>
    <x v="69"/>
    <x v="1"/>
    <x v="1"/>
    <x v="1"/>
    <x v="0"/>
    <x v="4202"/>
    <x v="4203"/>
    <x v="4186"/>
    <x v="4170"/>
    <x v="4195"/>
    <x v="4225"/>
    <n v="71359.199999999997"/>
    <s v="Maquillaje"/>
    <s v="Cabello"/>
    <x v="1"/>
  </r>
  <r>
    <x v="4281"/>
    <x v="11"/>
    <n v="9"/>
    <x v="31"/>
    <x v="1"/>
    <x v="0"/>
    <x v="0"/>
    <x v="1"/>
    <x v="4203"/>
    <x v="4204"/>
    <x v="4187"/>
    <x v="4171"/>
    <x v="4196"/>
    <x v="4226"/>
    <n v="65232.6"/>
    <s v="Cuerpo"/>
    <s v="Maquillaje"/>
    <x v="1"/>
  </r>
  <r>
    <x v="4282"/>
    <x v="8"/>
    <n v="9"/>
    <x v="42"/>
    <x v="2"/>
    <x v="1"/>
    <x v="1"/>
    <x v="1"/>
    <x v="4204"/>
    <x v="4205"/>
    <x v="4188"/>
    <x v="4172"/>
    <x v="4197"/>
    <x v="4227"/>
    <n v="38475.199999999997"/>
    <s v="Perfumería"/>
    <s v="Cabello"/>
    <x v="0"/>
  </r>
  <r>
    <x v="4283"/>
    <x v="16"/>
    <n v="9"/>
    <x v="79"/>
    <x v="3"/>
    <x v="0"/>
    <x v="0"/>
    <x v="0"/>
    <x v="4205"/>
    <x v="4206"/>
    <x v="4189"/>
    <x v="4173"/>
    <x v="4198"/>
    <x v="4228"/>
    <n v="44046.8"/>
    <s v="Perfumería"/>
    <s v="Maquillaje"/>
    <x v="0"/>
  </r>
  <r>
    <x v="4284"/>
    <x v="50"/>
    <n v="9"/>
    <x v="30"/>
    <x v="0"/>
    <x v="1"/>
    <x v="1"/>
    <x v="0"/>
    <x v="4206"/>
    <x v="4207"/>
    <x v="4190"/>
    <x v="4174"/>
    <x v="4199"/>
    <x v="4229"/>
    <n v="59790.6"/>
    <s v="Skincare"/>
    <s v="Cuerpo"/>
    <x v="1"/>
  </r>
  <r>
    <x v="4285"/>
    <x v="5"/>
    <n v="9"/>
    <x v="75"/>
    <x v="1"/>
    <x v="1"/>
    <x v="1"/>
    <x v="1"/>
    <x v="4207"/>
    <x v="4208"/>
    <x v="4191"/>
    <x v="4175"/>
    <x v="4200"/>
    <x v="4230"/>
    <n v="40778.199999999997"/>
    <s v="Perfumería"/>
    <s v="Maquillaje"/>
    <x v="0"/>
  </r>
  <r>
    <x v="4286"/>
    <x v="35"/>
    <n v="9"/>
    <x v="39"/>
    <x v="1"/>
    <x v="1"/>
    <x v="1"/>
    <x v="0"/>
    <x v="4208"/>
    <x v="4209"/>
    <x v="1810"/>
    <x v="4176"/>
    <x v="4201"/>
    <x v="4231"/>
    <n v="53686.2"/>
    <s v="Maquillaje"/>
    <s v="Cabello"/>
    <x v="1"/>
  </r>
  <r>
    <x v="4287"/>
    <x v="38"/>
    <n v="9"/>
    <x v="89"/>
    <x v="1"/>
    <x v="0"/>
    <x v="0"/>
    <x v="0"/>
    <x v="4209"/>
    <x v="3142"/>
    <x v="4192"/>
    <x v="4177"/>
    <x v="4202"/>
    <x v="4232"/>
    <n v="55455"/>
    <s v="Perfumería"/>
    <s v="Cuerpo"/>
    <x v="1"/>
  </r>
  <r>
    <x v="4288"/>
    <x v="10"/>
    <n v="9"/>
    <x v="38"/>
    <x v="0"/>
    <x v="1"/>
    <x v="1"/>
    <x v="1"/>
    <x v="4210"/>
    <x v="4210"/>
    <x v="4193"/>
    <x v="4178"/>
    <x v="4203"/>
    <x v="4233"/>
    <n v="63720.6"/>
    <s v="Cuerpo"/>
    <s v="Skincare"/>
    <x v="1"/>
  </r>
  <r>
    <x v="4289"/>
    <x v="1"/>
    <n v="9"/>
    <x v="56"/>
    <x v="3"/>
    <x v="0"/>
    <x v="0"/>
    <x v="0"/>
    <x v="4211"/>
    <x v="4211"/>
    <x v="4194"/>
    <x v="4179"/>
    <x v="4204"/>
    <x v="4234"/>
    <n v="56330"/>
    <s v="Skincare"/>
    <s v="Perfumería"/>
    <x v="1"/>
  </r>
  <r>
    <x v="4290"/>
    <x v="1"/>
    <n v="9"/>
    <x v="90"/>
    <x v="1"/>
    <x v="0"/>
    <x v="0"/>
    <x v="0"/>
    <x v="4212"/>
    <x v="4212"/>
    <x v="4195"/>
    <x v="4180"/>
    <x v="4205"/>
    <x v="4235"/>
    <n v="48718.400000000001"/>
    <s v="Cuerpo"/>
    <s v="Cabello"/>
    <x v="0"/>
  </r>
  <r>
    <x v="4291"/>
    <x v="9"/>
    <n v="9"/>
    <x v="43"/>
    <x v="3"/>
    <x v="1"/>
    <x v="1"/>
    <x v="0"/>
    <x v="4213"/>
    <x v="4213"/>
    <x v="4196"/>
    <x v="4181"/>
    <x v="4206"/>
    <x v="4236"/>
    <n v="78477.8"/>
    <s v="Cabello"/>
    <s v="Cuerpo"/>
    <x v="1"/>
  </r>
  <r>
    <x v="4292"/>
    <x v="7"/>
    <n v="9"/>
    <x v="49"/>
    <x v="3"/>
    <x v="0"/>
    <x v="0"/>
    <x v="0"/>
    <x v="4214"/>
    <x v="4214"/>
    <x v="4197"/>
    <x v="4182"/>
    <x v="4207"/>
    <x v="4237"/>
    <n v="67599.600000000006"/>
    <s v="Maquillaje"/>
    <s v="Skincare"/>
    <x v="1"/>
  </r>
  <r>
    <x v="4293"/>
    <x v="30"/>
    <n v="9"/>
    <x v="16"/>
    <x v="0"/>
    <x v="1"/>
    <x v="1"/>
    <x v="0"/>
    <x v="4215"/>
    <x v="4215"/>
    <x v="4198"/>
    <x v="4183"/>
    <x v="4208"/>
    <x v="4238"/>
    <n v="33622.199999999997"/>
    <s v="Perfumería"/>
    <s v="Cuerpo"/>
    <x v="0"/>
  </r>
  <r>
    <x v="4294"/>
    <x v="38"/>
    <n v="9"/>
    <x v="52"/>
    <x v="2"/>
    <x v="0"/>
    <x v="0"/>
    <x v="1"/>
    <x v="4216"/>
    <x v="4216"/>
    <x v="4199"/>
    <x v="4184"/>
    <x v="4209"/>
    <x v="4239"/>
    <n v="38449.4"/>
    <s v="Skincare"/>
    <s v="Cuerpo"/>
    <x v="0"/>
  </r>
  <r>
    <x v="4295"/>
    <x v="25"/>
    <n v="9"/>
    <x v="77"/>
    <x v="1"/>
    <x v="1"/>
    <x v="1"/>
    <x v="1"/>
    <x v="4217"/>
    <x v="4217"/>
    <x v="4200"/>
    <x v="4185"/>
    <x v="4210"/>
    <x v="4240"/>
    <n v="46789.2"/>
    <s v="Cabello"/>
    <s v="Cuerpo"/>
    <x v="0"/>
  </r>
  <r>
    <x v="4296"/>
    <x v="14"/>
    <n v="9"/>
    <x v="47"/>
    <x v="1"/>
    <x v="1"/>
    <x v="1"/>
    <x v="0"/>
    <x v="4218"/>
    <x v="4218"/>
    <x v="4201"/>
    <x v="4186"/>
    <x v="4211"/>
    <x v="4241"/>
    <n v="41123"/>
    <s v="Cabello"/>
    <s v="Skincare"/>
    <x v="0"/>
  </r>
  <r>
    <x v="4297"/>
    <x v="48"/>
    <n v="9"/>
    <x v="7"/>
    <x v="1"/>
    <x v="0"/>
    <x v="0"/>
    <x v="1"/>
    <x v="4219"/>
    <x v="4219"/>
    <x v="2712"/>
    <x v="4187"/>
    <x v="4212"/>
    <x v="4242"/>
    <n v="46499.6"/>
    <s v="Cuerpo"/>
    <s v="Cabello"/>
    <x v="0"/>
  </r>
  <r>
    <x v="4298"/>
    <x v="33"/>
    <n v="9"/>
    <x v="59"/>
    <x v="1"/>
    <x v="0"/>
    <x v="0"/>
    <x v="0"/>
    <x v="4220"/>
    <x v="4220"/>
    <x v="4202"/>
    <x v="4188"/>
    <x v="4213"/>
    <x v="4243"/>
    <n v="47760.6"/>
    <s v="Maquillaje"/>
    <s v="Perfumería"/>
    <x v="0"/>
  </r>
  <r>
    <x v="4299"/>
    <x v="11"/>
    <n v="9"/>
    <x v="31"/>
    <x v="1"/>
    <x v="0"/>
    <x v="0"/>
    <x v="0"/>
    <x v="4221"/>
    <x v="4221"/>
    <x v="4203"/>
    <x v="4189"/>
    <x v="4214"/>
    <x v="4244"/>
    <n v="58678.8"/>
    <s v="Cuerpo"/>
    <s v="Perfumería"/>
    <x v="1"/>
  </r>
  <r>
    <x v="4300"/>
    <x v="19"/>
    <n v="9"/>
    <x v="19"/>
    <x v="1"/>
    <x v="0"/>
    <x v="0"/>
    <x v="1"/>
    <x v="4222"/>
    <x v="4222"/>
    <x v="4204"/>
    <x v="4190"/>
    <x v="4215"/>
    <x v="4245"/>
    <n v="58853.2"/>
    <s v="Perfumería"/>
    <s v="Cabello"/>
    <x v="1"/>
  </r>
  <r>
    <x v="4301"/>
    <x v="20"/>
    <n v="9"/>
    <x v="93"/>
    <x v="2"/>
    <x v="0"/>
    <x v="0"/>
    <x v="1"/>
    <x v="4223"/>
    <x v="4223"/>
    <x v="4205"/>
    <x v="4191"/>
    <x v="4216"/>
    <x v="4246"/>
    <n v="51434"/>
    <s v="Cabello"/>
    <s v="Cuerpo"/>
    <x v="1"/>
  </r>
  <r>
    <x v="4302"/>
    <x v="28"/>
    <n v="9"/>
    <x v="92"/>
    <x v="3"/>
    <x v="1"/>
    <x v="1"/>
    <x v="1"/>
    <x v="4224"/>
    <x v="4224"/>
    <x v="4206"/>
    <x v="4192"/>
    <x v="4217"/>
    <x v="4247"/>
    <n v="23888.799999999999"/>
    <s v="Perfumería"/>
    <s v="Cuerpo"/>
    <x v="0"/>
  </r>
  <r>
    <x v="4303"/>
    <x v="10"/>
    <n v="9"/>
    <x v="1"/>
    <x v="0"/>
    <x v="0"/>
    <x v="0"/>
    <x v="0"/>
    <x v="4225"/>
    <x v="4225"/>
    <x v="4207"/>
    <x v="4193"/>
    <x v="4218"/>
    <x v="4248"/>
    <n v="40573.4"/>
    <s v="Maquillaje"/>
    <s v="Cabello"/>
    <x v="0"/>
  </r>
  <r>
    <x v="4304"/>
    <x v="30"/>
    <n v="9"/>
    <x v="82"/>
    <x v="2"/>
    <x v="1"/>
    <x v="1"/>
    <x v="1"/>
    <x v="4226"/>
    <x v="4226"/>
    <x v="4208"/>
    <x v="4194"/>
    <x v="4219"/>
    <x v="4249"/>
    <n v="30158.2"/>
    <s v="Perfumería"/>
    <s v="Maquillaje"/>
    <x v="0"/>
  </r>
  <r>
    <x v="4305"/>
    <x v="26"/>
    <n v="9"/>
    <x v="20"/>
    <x v="1"/>
    <x v="1"/>
    <x v="1"/>
    <x v="0"/>
    <x v="4227"/>
    <x v="4227"/>
    <x v="4209"/>
    <x v="4195"/>
    <x v="4220"/>
    <x v="4250"/>
    <n v="56457"/>
    <s v="Skincare"/>
    <s v="Perfumería"/>
    <x v="1"/>
  </r>
  <r>
    <x v="4306"/>
    <x v="6"/>
    <n v="9"/>
    <x v="70"/>
    <x v="0"/>
    <x v="0"/>
    <x v="0"/>
    <x v="1"/>
    <x v="4228"/>
    <x v="4228"/>
    <x v="4210"/>
    <x v="4196"/>
    <x v="4221"/>
    <x v="4251"/>
    <n v="43047.8"/>
    <s v="Cabello"/>
    <s v="Perfumería"/>
    <x v="0"/>
  </r>
  <r>
    <x v="4307"/>
    <x v="40"/>
    <n v="9"/>
    <x v="47"/>
    <x v="1"/>
    <x v="0"/>
    <x v="0"/>
    <x v="0"/>
    <x v="4229"/>
    <x v="4229"/>
    <x v="4211"/>
    <x v="4197"/>
    <x v="4222"/>
    <x v="4252"/>
    <n v="45171.199999999997"/>
    <s v="Cuerpo"/>
    <s v="Cabello"/>
    <x v="0"/>
  </r>
  <r>
    <x v="4308"/>
    <x v="31"/>
    <n v="9"/>
    <x v="33"/>
    <x v="1"/>
    <x v="1"/>
    <x v="1"/>
    <x v="0"/>
    <x v="4230"/>
    <x v="4230"/>
    <x v="4212"/>
    <x v="4198"/>
    <x v="4223"/>
    <x v="4253"/>
    <n v="46060.2"/>
    <s v="Skincare"/>
    <s v="Cuerpo"/>
    <x v="0"/>
  </r>
  <r>
    <x v="4309"/>
    <x v="14"/>
    <n v="9"/>
    <x v="49"/>
    <x v="1"/>
    <x v="1"/>
    <x v="1"/>
    <x v="1"/>
    <x v="4231"/>
    <x v="4231"/>
    <x v="4213"/>
    <x v="4199"/>
    <x v="4224"/>
    <x v="4254"/>
    <n v="27596.400000000001"/>
    <s v="Skincare"/>
    <s v="Perfumería"/>
    <x v="0"/>
  </r>
  <r>
    <x v="4310"/>
    <x v="19"/>
    <n v="9"/>
    <x v="86"/>
    <x v="0"/>
    <x v="1"/>
    <x v="1"/>
    <x v="0"/>
    <x v="4232"/>
    <x v="4232"/>
    <x v="4214"/>
    <x v="4200"/>
    <x v="4225"/>
    <x v="4255"/>
    <n v="46440.800000000003"/>
    <s v="Perfumería"/>
    <s v="Maquillaje"/>
    <x v="0"/>
  </r>
  <r>
    <x v="4311"/>
    <x v="19"/>
    <n v="9"/>
    <x v="88"/>
    <x v="1"/>
    <x v="1"/>
    <x v="1"/>
    <x v="0"/>
    <x v="4233"/>
    <x v="4233"/>
    <x v="4215"/>
    <x v="4201"/>
    <x v="4226"/>
    <x v="4256"/>
    <n v="69797.399999999994"/>
    <s v="Cuerpo"/>
    <s v="Cabello"/>
    <x v="1"/>
  </r>
  <r>
    <x v="4312"/>
    <x v="37"/>
    <n v="9"/>
    <x v="13"/>
    <x v="1"/>
    <x v="1"/>
    <x v="1"/>
    <x v="0"/>
    <x v="4234"/>
    <x v="4234"/>
    <x v="4216"/>
    <x v="4202"/>
    <x v="4227"/>
    <x v="4257"/>
    <n v="40037.599999999999"/>
    <s v="Cuerpo"/>
    <s v="Perfumería"/>
    <x v="0"/>
  </r>
  <r>
    <x v="4313"/>
    <x v="13"/>
    <n v="9"/>
    <x v="6"/>
    <x v="3"/>
    <x v="0"/>
    <x v="0"/>
    <x v="0"/>
    <x v="4235"/>
    <x v="4235"/>
    <x v="619"/>
    <x v="4203"/>
    <x v="4228"/>
    <x v="4258"/>
    <n v="71508"/>
    <s v="Maquillaje"/>
    <s v="Skincare"/>
    <x v="1"/>
  </r>
  <r>
    <x v="4314"/>
    <x v="13"/>
    <n v="9"/>
    <x v="68"/>
    <x v="0"/>
    <x v="1"/>
    <x v="1"/>
    <x v="1"/>
    <x v="4236"/>
    <x v="4236"/>
    <x v="4217"/>
    <x v="4204"/>
    <x v="4229"/>
    <x v="4259"/>
    <n v="62202.6"/>
    <s v="Cuerpo"/>
    <s v="Cabello"/>
    <x v="1"/>
  </r>
  <r>
    <x v="4315"/>
    <x v="35"/>
    <n v="9"/>
    <x v="75"/>
    <x v="1"/>
    <x v="1"/>
    <x v="1"/>
    <x v="0"/>
    <x v="4237"/>
    <x v="4237"/>
    <x v="4218"/>
    <x v="4205"/>
    <x v="4230"/>
    <x v="4260"/>
    <n v="55031.199999999997"/>
    <s v="Perfumería"/>
    <s v="Maquillaje"/>
    <x v="1"/>
  </r>
  <r>
    <x v="4316"/>
    <x v="13"/>
    <n v="9"/>
    <x v="93"/>
    <x v="2"/>
    <x v="1"/>
    <x v="1"/>
    <x v="1"/>
    <x v="4238"/>
    <x v="4238"/>
    <x v="4219"/>
    <x v="4206"/>
    <x v="4231"/>
    <x v="4261"/>
    <n v="37897.800000000003"/>
    <s v="Perfumería"/>
    <s v="Skincare"/>
    <x v="0"/>
  </r>
  <r>
    <x v="4317"/>
    <x v="47"/>
    <n v="9"/>
    <x v="22"/>
    <x v="0"/>
    <x v="1"/>
    <x v="1"/>
    <x v="1"/>
    <x v="4239"/>
    <x v="4239"/>
    <x v="4220"/>
    <x v="4207"/>
    <x v="4232"/>
    <x v="4262"/>
    <n v="52336"/>
    <s v="Cuerpo"/>
    <s v="Perfumería"/>
    <x v="1"/>
  </r>
  <r>
    <x v="4318"/>
    <x v="26"/>
    <n v="9"/>
    <x v="75"/>
    <x v="3"/>
    <x v="1"/>
    <x v="1"/>
    <x v="1"/>
    <x v="4240"/>
    <x v="3116"/>
    <x v="4221"/>
    <x v="4208"/>
    <x v="4233"/>
    <x v="4263"/>
    <n v="27033.4"/>
    <s v="Cuerpo"/>
    <s v="Perfumería"/>
    <x v="0"/>
  </r>
  <r>
    <x v="4319"/>
    <x v="22"/>
    <n v="9"/>
    <x v="63"/>
    <x v="3"/>
    <x v="1"/>
    <x v="1"/>
    <x v="1"/>
    <x v="4241"/>
    <x v="4240"/>
    <x v="4222"/>
    <x v="4209"/>
    <x v="1638"/>
    <x v="4264"/>
    <n v="48408.6"/>
    <s v="Cabello"/>
    <s v="Perfumería"/>
    <x v="0"/>
  </r>
  <r>
    <x v="4320"/>
    <x v="35"/>
    <n v="9"/>
    <x v="2"/>
    <x v="1"/>
    <x v="1"/>
    <x v="1"/>
    <x v="1"/>
    <x v="4242"/>
    <x v="4241"/>
    <x v="4223"/>
    <x v="4210"/>
    <x v="4234"/>
    <x v="4265"/>
    <n v="38025"/>
    <s v="Maquillaje"/>
    <s v="Cabello"/>
    <x v="0"/>
  </r>
  <r>
    <x v="4321"/>
    <x v="13"/>
    <n v="9"/>
    <x v="29"/>
    <x v="1"/>
    <x v="1"/>
    <x v="1"/>
    <x v="1"/>
    <x v="4243"/>
    <x v="4242"/>
    <x v="4224"/>
    <x v="4211"/>
    <x v="4235"/>
    <x v="4266"/>
    <n v="46115.8"/>
    <s v="Perfumería"/>
    <s v="Maquillaje"/>
    <x v="0"/>
  </r>
  <r>
    <x v="4322"/>
    <x v="36"/>
    <n v="9"/>
    <x v="64"/>
    <x v="1"/>
    <x v="1"/>
    <x v="1"/>
    <x v="0"/>
    <x v="4244"/>
    <x v="4243"/>
    <x v="4225"/>
    <x v="4212"/>
    <x v="4236"/>
    <x v="4267"/>
    <n v="52970"/>
    <s v="Cabello"/>
    <s v="Cuerpo"/>
    <x v="1"/>
  </r>
  <r>
    <x v="4323"/>
    <x v="7"/>
    <n v="9"/>
    <x v="91"/>
    <x v="1"/>
    <x v="0"/>
    <x v="0"/>
    <x v="0"/>
    <x v="4245"/>
    <x v="4244"/>
    <x v="4226"/>
    <x v="4213"/>
    <x v="4237"/>
    <x v="4268"/>
    <n v="74958"/>
    <s v="Skincare"/>
    <s v="Perfumería"/>
    <x v="1"/>
  </r>
  <r>
    <x v="4324"/>
    <x v="26"/>
    <n v="9"/>
    <x v="42"/>
    <x v="2"/>
    <x v="1"/>
    <x v="1"/>
    <x v="0"/>
    <x v="4246"/>
    <x v="4245"/>
    <x v="4227"/>
    <x v="4214"/>
    <x v="4238"/>
    <x v="4269"/>
    <n v="46632"/>
    <s v="Cuerpo"/>
    <s v="Skincare"/>
    <x v="0"/>
  </r>
  <r>
    <x v="4325"/>
    <x v="50"/>
    <n v="9"/>
    <x v="74"/>
    <x v="3"/>
    <x v="0"/>
    <x v="0"/>
    <x v="1"/>
    <x v="253"/>
    <x v="4246"/>
    <x v="4228"/>
    <x v="4215"/>
    <x v="4239"/>
    <x v="4270"/>
    <n v="34297.199999999997"/>
    <s v="Cuerpo"/>
    <s v="Cabello"/>
    <x v="0"/>
  </r>
  <r>
    <x v="4326"/>
    <x v="31"/>
    <n v="9"/>
    <x v="31"/>
    <x v="1"/>
    <x v="1"/>
    <x v="1"/>
    <x v="1"/>
    <x v="4247"/>
    <x v="4247"/>
    <x v="4229"/>
    <x v="4216"/>
    <x v="4240"/>
    <x v="4271"/>
    <n v="56601.4"/>
    <s v="Perfumería"/>
    <s v="Maquillaje"/>
    <x v="1"/>
  </r>
  <r>
    <x v="4327"/>
    <x v="8"/>
    <n v="9"/>
    <x v="45"/>
    <x v="0"/>
    <x v="1"/>
    <x v="1"/>
    <x v="1"/>
    <x v="4248"/>
    <x v="4248"/>
    <x v="4230"/>
    <x v="4217"/>
    <x v="4241"/>
    <x v="4272"/>
    <n v="58468.4"/>
    <s v="Skincare"/>
    <s v="Cabello"/>
    <x v="1"/>
  </r>
  <r>
    <x v="4328"/>
    <x v="10"/>
    <n v="9"/>
    <x v="95"/>
    <x v="1"/>
    <x v="1"/>
    <x v="1"/>
    <x v="1"/>
    <x v="4249"/>
    <x v="4249"/>
    <x v="4231"/>
    <x v="4218"/>
    <x v="4242"/>
    <x v="4273"/>
    <n v="74307.199999999997"/>
    <s v="Cuerpo"/>
    <s v="Cabello"/>
    <x v="1"/>
  </r>
  <r>
    <x v="4329"/>
    <x v="21"/>
    <n v="9"/>
    <x v="29"/>
    <x v="3"/>
    <x v="1"/>
    <x v="1"/>
    <x v="1"/>
    <x v="4250"/>
    <x v="4250"/>
    <x v="4232"/>
    <x v="4219"/>
    <x v="4243"/>
    <x v="4274"/>
    <n v="32457.4"/>
    <s v="Maquillaje"/>
    <s v="Cuerpo"/>
    <x v="0"/>
  </r>
  <r>
    <x v="4330"/>
    <x v="23"/>
    <n v="9"/>
    <x v="91"/>
    <x v="2"/>
    <x v="0"/>
    <x v="0"/>
    <x v="1"/>
    <x v="4251"/>
    <x v="4251"/>
    <x v="4233"/>
    <x v="924"/>
    <x v="4244"/>
    <x v="4275"/>
    <n v="54355.199999999997"/>
    <s v="Skincare"/>
    <s v="Cabello"/>
    <x v="1"/>
  </r>
  <r>
    <x v="4331"/>
    <x v="13"/>
    <n v="9"/>
    <x v="14"/>
    <x v="1"/>
    <x v="1"/>
    <x v="1"/>
    <x v="0"/>
    <x v="4252"/>
    <x v="4252"/>
    <x v="4234"/>
    <x v="4220"/>
    <x v="4245"/>
    <x v="708"/>
    <n v="50158.6"/>
    <s v="Skincare"/>
    <s v="Maquillaje"/>
    <x v="1"/>
  </r>
  <r>
    <x v="4332"/>
    <x v="19"/>
    <n v="9"/>
    <x v="84"/>
    <x v="1"/>
    <x v="1"/>
    <x v="1"/>
    <x v="1"/>
    <x v="4253"/>
    <x v="148"/>
    <x v="4235"/>
    <x v="4221"/>
    <x v="4246"/>
    <x v="4276"/>
    <n v="54195.199999999997"/>
    <s v="Maquillaje"/>
    <s v="Cabello"/>
    <x v="1"/>
  </r>
  <r>
    <x v="4333"/>
    <x v="16"/>
    <n v="9"/>
    <x v="28"/>
    <x v="1"/>
    <x v="1"/>
    <x v="1"/>
    <x v="0"/>
    <x v="4254"/>
    <x v="4253"/>
    <x v="4236"/>
    <x v="4222"/>
    <x v="4247"/>
    <x v="4277"/>
    <n v="45681.8"/>
    <s v="Cuerpo"/>
    <s v="Cabello"/>
    <x v="0"/>
  </r>
  <r>
    <x v="4334"/>
    <x v="31"/>
    <n v="9"/>
    <x v="34"/>
    <x v="1"/>
    <x v="0"/>
    <x v="0"/>
    <x v="1"/>
    <x v="4255"/>
    <x v="4254"/>
    <x v="4237"/>
    <x v="4223"/>
    <x v="4248"/>
    <x v="4278"/>
    <n v="42262.6"/>
    <s v="Perfumería"/>
    <s v="Cuerpo"/>
    <x v="0"/>
  </r>
  <r>
    <x v="4335"/>
    <x v="47"/>
    <n v="9"/>
    <x v="26"/>
    <x v="2"/>
    <x v="0"/>
    <x v="0"/>
    <x v="0"/>
    <x v="4256"/>
    <x v="4255"/>
    <x v="4238"/>
    <x v="4224"/>
    <x v="4249"/>
    <x v="4279"/>
    <n v="47656"/>
    <s v="Maquillaje"/>
    <s v="Cuerpo"/>
    <x v="0"/>
  </r>
  <r>
    <x v="4336"/>
    <x v="45"/>
    <n v="9"/>
    <x v="62"/>
    <x v="0"/>
    <x v="1"/>
    <x v="1"/>
    <x v="1"/>
    <x v="4257"/>
    <x v="4256"/>
    <x v="4239"/>
    <x v="3282"/>
    <x v="4250"/>
    <x v="1080"/>
    <n v="46165"/>
    <s v="Cuerpo"/>
    <s v="Skincare"/>
    <x v="0"/>
  </r>
  <r>
    <x v="4337"/>
    <x v="25"/>
    <n v="9"/>
    <x v="2"/>
    <x v="0"/>
    <x v="0"/>
    <x v="0"/>
    <x v="0"/>
    <x v="4258"/>
    <x v="4257"/>
    <x v="4240"/>
    <x v="4225"/>
    <x v="4251"/>
    <x v="4280"/>
    <n v="44639.4"/>
    <s v="Maquillaje"/>
    <s v="Perfumería"/>
    <x v="0"/>
  </r>
  <r>
    <x v="4338"/>
    <x v="13"/>
    <n v="9"/>
    <x v="38"/>
    <x v="2"/>
    <x v="0"/>
    <x v="0"/>
    <x v="0"/>
    <x v="4259"/>
    <x v="4258"/>
    <x v="4241"/>
    <x v="4226"/>
    <x v="4252"/>
    <x v="4281"/>
    <n v="51529.8"/>
    <s v="Perfumería"/>
    <s v="Cuerpo"/>
    <x v="1"/>
  </r>
  <r>
    <x v="4339"/>
    <x v="28"/>
    <n v="9"/>
    <x v="3"/>
    <x v="3"/>
    <x v="1"/>
    <x v="1"/>
    <x v="0"/>
    <x v="4260"/>
    <x v="4259"/>
    <x v="4242"/>
    <x v="4227"/>
    <x v="4253"/>
    <x v="4282"/>
    <n v="57727.6"/>
    <s v="Skincare"/>
    <s v="Maquillaje"/>
    <x v="1"/>
  </r>
  <r>
    <x v="4340"/>
    <x v="23"/>
    <n v="9"/>
    <x v="10"/>
    <x v="1"/>
    <x v="1"/>
    <x v="1"/>
    <x v="1"/>
    <x v="4261"/>
    <x v="4260"/>
    <x v="4243"/>
    <x v="4228"/>
    <x v="4254"/>
    <x v="4283"/>
    <n v="73967.600000000006"/>
    <s v="Cabello"/>
    <s v="Perfumería"/>
    <x v="1"/>
  </r>
  <r>
    <x v="4341"/>
    <x v="28"/>
    <n v="9"/>
    <x v="27"/>
    <x v="1"/>
    <x v="0"/>
    <x v="0"/>
    <x v="0"/>
    <x v="4262"/>
    <x v="4261"/>
    <x v="4244"/>
    <x v="4229"/>
    <x v="4255"/>
    <x v="4284"/>
    <n v="70799"/>
    <s v="Maquillaje"/>
    <s v="Cuerpo"/>
    <x v="1"/>
  </r>
  <r>
    <x v="4342"/>
    <x v="40"/>
    <n v="9"/>
    <x v="47"/>
    <x v="3"/>
    <x v="1"/>
    <x v="1"/>
    <x v="0"/>
    <x v="4263"/>
    <x v="4262"/>
    <x v="4245"/>
    <x v="4230"/>
    <x v="4256"/>
    <x v="4285"/>
    <n v="73122.8"/>
    <s v="Cuerpo"/>
    <s v="Perfumería"/>
    <x v="1"/>
  </r>
  <r>
    <x v="4343"/>
    <x v="44"/>
    <n v="9"/>
    <x v="5"/>
    <x v="0"/>
    <x v="1"/>
    <x v="1"/>
    <x v="0"/>
    <x v="4264"/>
    <x v="4263"/>
    <x v="4246"/>
    <x v="4231"/>
    <x v="4257"/>
    <x v="4286"/>
    <n v="33699.599999999999"/>
    <s v="Cuerpo"/>
    <s v="Perfumería"/>
    <x v="0"/>
  </r>
  <r>
    <x v="4344"/>
    <x v="3"/>
    <n v="9"/>
    <x v="73"/>
    <x v="0"/>
    <x v="1"/>
    <x v="1"/>
    <x v="1"/>
    <x v="4265"/>
    <x v="4264"/>
    <x v="4247"/>
    <x v="4232"/>
    <x v="4258"/>
    <x v="4287"/>
    <n v="50537"/>
    <s v="Skincare"/>
    <s v="Maquillaje"/>
    <x v="1"/>
  </r>
  <r>
    <x v="4345"/>
    <x v="20"/>
    <n v="9"/>
    <x v="67"/>
    <x v="1"/>
    <x v="1"/>
    <x v="1"/>
    <x v="0"/>
    <x v="4266"/>
    <x v="4265"/>
    <x v="4248"/>
    <x v="4233"/>
    <x v="4259"/>
    <x v="4288"/>
    <n v="37053.599999999999"/>
    <s v="Cabello"/>
    <s v="Maquillaje"/>
    <x v="0"/>
  </r>
  <r>
    <x v="4346"/>
    <x v="4"/>
    <n v="9"/>
    <x v="33"/>
    <x v="2"/>
    <x v="0"/>
    <x v="0"/>
    <x v="0"/>
    <x v="4267"/>
    <x v="4266"/>
    <x v="4249"/>
    <x v="4234"/>
    <x v="4260"/>
    <x v="4289"/>
    <n v="66108.2"/>
    <s v="Maquillaje"/>
    <s v="Cabello"/>
    <x v="1"/>
  </r>
  <r>
    <x v="4347"/>
    <x v="15"/>
    <n v="9"/>
    <x v="88"/>
    <x v="2"/>
    <x v="0"/>
    <x v="0"/>
    <x v="0"/>
    <x v="4268"/>
    <x v="4267"/>
    <x v="3804"/>
    <x v="4235"/>
    <x v="4261"/>
    <x v="4290"/>
    <n v="49033.2"/>
    <s v="Perfumería"/>
    <s v="Cuerpo"/>
    <x v="0"/>
  </r>
  <r>
    <x v="4348"/>
    <x v="2"/>
    <n v="9"/>
    <x v="79"/>
    <x v="1"/>
    <x v="1"/>
    <x v="1"/>
    <x v="0"/>
    <x v="4269"/>
    <x v="4268"/>
    <x v="4250"/>
    <x v="4236"/>
    <x v="4262"/>
    <x v="4291"/>
    <n v="36043.4"/>
    <s v="Skincare"/>
    <s v="Perfumería"/>
    <x v="0"/>
  </r>
  <r>
    <x v="4349"/>
    <x v="22"/>
    <n v="9"/>
    <x v="43"/>
    <x v="1"/>
    <x v="1"/>
    <x v="1"/>
    <x v="0"/>
    <x v="4270"/>
    <x v="4269"/>
    <x v="4251"/>
    <x v="4237"/>
    <x v="4263"/>
    <x v="4292"/>
    <n v="36995.4"/>
    <s v="Perfumería"/>
    <s v="Skincare"/>
    <x v="0"/>
  </r>
  <r>
    <x v="4350"/>
    <x v="30"/>
    <n v="9"/>
    <x v="22"/>
    <x v="1"/>
    <x v="1"/>
    <x v="1"/>
    <x v="0"/>
    <x v="4271"/>
    <x v="2954"/>
    <x v="4252"/>
    <x v="4238"/>
    <x v="4264"/>
    <x v="4293"/>
    <n v="60349"/>
    <s v="Cuerpo"/>
    <s v="Cabello"/>
    <x v="1"/>
  </r>
  <r>
    <x v="4351"/>
    <x v="35"/>
    <n v="9"/>
    <x v="52"/>
    <x v="2"/>
    <x v="1"/>
    <x v="1"/>
    <x v="0"/>
    <x v="4272"/>
    <x v="4270"/>
    <x v="4253"/>
    <x v="4239"/>
    <x v="4265"/>
    <x v="4294"/>
    <n v="31828.400000000001"/>
    <s v="Cabello"/>
    <s v="Perfumería"/>
    <x v="0"/>
  </r>
  <r>
    <x v="4352"/>
    <x v="48"/>
    <n v="9"/>
    <x v="5"/>
    <x v="1"/>
    <x v="0"/>
    <x v="0"/>
    <x v="1"/>
    <x v="4273"/>
    <x v="4271"/>
    <x v="4254"/>
    <x v="4240"/>
    <x v="4266"/>
    <x v="4295"/>
    <n v="78081.600000000006"/>
    <s v="Maquillaje"/>
    <s v="Skincare"/>
    <x v="1"/>
  </r>
  <r>
    <x v="4353"/>
    <x v="9"/>
    <n v="9"/>
    <x v="82"/>
    <x v="1"/>
    <x v="0"/>
    <x v="0"/>
    <x v="1"/>
    <x v="4274"/>
    <x v="4272"/>
    <x v="4255"/>
    <x v="4241"/>
    <x v="4267"/>
    <x v="4296"/>
    <n v="65942.399999999994"/>
    <s v="Maquillaje"/>
    <s v="Perfumería"/>
    <x v="1"/>
  </r>
  <r>
    <x v="4354"/>
    <x v="32"/>
    <n v="9"/>
    <x v="39"/>
    <x v="1"/>
    <x v="1"/>
    <x v="1"/>
    <x v="0"/>
    <x v="4275"/>
    <x v="4273"/>
    <x v="4256"/>
    <x v="4242"/>
    <x v="4268"/>
    <x v="4297"/>
    <n v="70857.8"/>
    <s v="Cuerpo"/>
    <s v="Maquillaje"/>
    <x v="1"/>
  </r>
  <r>
    <x v="4355"/>
    <x v="5"/>
    <n v="9"/>
    <x v="22"/>
    <x v="1"/>
    <x v="0"/>
    <x v="0"/>
    <x v="0"/>
    <x v="4276"/>
    <x v="4274"/>
    <x v="4257"/>
    <x v="3536"/>
    <x v="4269"/>
    <x v="4298"/>
    <n v="34728.800000000003"/>
    <s v="Skincare"/>
    <s v="Cuerpo"/>
    <x v="0"/>
  </r>
  <r>
    <x v="4356"/>
    <x v="46"/>
    <n v="9"/>
    <x v="11"/>
    <x v="0"/>
    <x v="0"/>
    <x v="0"/>
    <x v="1"/>
    <x v="4277"/>
    <x v="4275"/>
    <x v="4258"/>
    <x v="4243"/>
    <x v="4270"/>
    <x v="4299"/>
    <n v="54926.2"/>
    <s v="Cuerpo"/>
    <s v="Maquillaje"/>
    <x v="1"/>
  </r>
  <r>
    <x v="4357"/>
    <x v="5"/>
    <n v="9"/>
    <x v="37"/>
    <x v="2"/>
    <x v="0"/>
    <x v="0"/>
    <x v="0"/>
    <x v="4278"/>
    <x v="4276"/>
    <x v="4259"/>
    <x v="4244"/>
    <x v="4271"/>
    <x v="4300"/>
    <n v="36981.599999999999"/>
    <s v="Cuerpo"/>
    <s v="Maquillaje"/>
    <x v="0"/>
  </r>
  <r>
    <x v="4358"/>
    <x v="24"/>
    <n v="9"/>
    <x v="54"/>
    <x v="0"/>
    <x v="0"/>
    <x v="0"/>
    <x v="0"/>
    <x v="4279"/>
    <x v="4277"/>
    <x v="4260"/>
    <x v="4245"/>
    <x v="4272"/>
    <x v="4301"/>
    <n v="42918.8"/>
    <s v="Cabello"/>
    <s v="Cuerpo"/>
    <x v="0"/>
  </r>
  <r>
    <x v="4359"/>
    <x v="5"/>
    <n v="9"/>
    <x v="21"/>
    <x v="3"/>
    <x v="1"/>
    <x v="1"/>
    <x v="0"/>
    <x v="4280"/>
    <x v="4278"/>
    <x v="4261"/>
    <x v="4246"/>
    <x v="4273"/>
    <x v="4302"/>
    <n v="50036.800000000003"/>
    <s v="Maquillaje"/>
    <s v="Perfumería"/>
    <x v="1"/>
  </r>
  <r>
    <x v="4360"/>
    <x v="39"/>
    <n v="9"/>
    <x v="95"/>
    <x v="2"/>
    <x v="0"/>
    <x v="0"/>
    <x v="1"/>
    <x v="4281"/>
    <x v="4279"/>
    <x v="4262"/>
    <x v="4247"/>
    <x v="4274"/>
    <x v="4303"/>
    <n v="50875.8"/>
    <s v="Cabello"/>
    <s v="Perfumería"/>
    <x v="1"/>
  </r>
  <r>
    <x v="4361"/>
    <x v="22"/>
    <n v="9"/>
    <x v="94"/>
    <x v="3"/>
    <x v="1"/>
    <x v="1"/>
    <x v="0"/>
    <x v="4282"/>
    <x v="4280"/>
    <x v="4263"/>
    <x v="4248"/>
    <x v="4275"/>
    <x v="4304"/>
    <n v="38420.400000000001"/>
    <s v="Skincare"/>
    <s v="Perfumería"/>
    <x v="0"/>
  </r>
  <r>
    <x v="4362"/>
    <x v="6"/>
    <n v="9"/>
    <x v="3"/>
    <x v="0"/>
    <x v="0"/>
    <x v="0"/>
    <x v="0"/>
    <x v="4283"/>
    <x v="4281"/>
    <x v="4264"/>
    <x v="4249"/>
    <x v="4276"/>
    <x v="4305"/>
    <n v="31964.2"/>
    <s v="Cabello"/>
    <s v="Cuerpo"/>
    <x v="0"/>
  </r>
  <r>
    <x v="4363"/>
    <x v="16"/>
    <n v="9"/>
    <x v="17"/>
    <x v="2"/>
    <x v="1"/>
    <x v="1"/>
    <x v="1"/>
    <x v="4284"/>
    <x v="4282"/>
    <x v="4265"/>
    <x v="4250"/>
    <x v="4277"/>
    <x v="4306"/>
    <n v="48557.599999999999"/>
    <s v="Cuerpo"/>
    <s v="Cabello"/>
    <x v="0"/>
  </r>
  <r>
    <x v="4364"/>
    <x v="40"/>
    <n v="9"/>
    <x v="64"/>
    <x v="2"/>
    <x v="1"/>
    <x v="1"/>
    <x v="0"/>
    <x v="4285"/>
    <x v="4283"/>
    <x v="4266"/>
    <x v="4251"/>
    <x v="3982"/>
    <x v="4307"/>
    <n v="32039.599999999999"/>
    <s v="Skincare"/>
    <s v="Maquillaje"/>
    <x v="0"/>
  </r>
  <r>
    <x v="4365"/>
    <x v="21"/>
    <n v="9"/>
    <x v="34"/>
    <x v="2"/>
    <x v="1"/>
    <x v="1"/>
    <x v="0"/>
    <x v="4286"/>
    <x v="4284"/>
    <x v="4267"/>
    <x v="4252"/>
    <x v="4278"/>
    <x v="4308"/>
    <n v="51976.6"/>
    <s v="Skincare"/>
    <s v="Perfumería"/>
    <x v="1"/>
  </r>
  <r>
    <x v="4366"/>
    <x v="47"/>
    <n v="9"/>
    <x v="93"/>
    <x v="1"/>
    <x v="1"/>
    <x v="1"/>
    <x v="1"/>
    <x v="4287"/>
    <x v="4285"/>
    <x v="4268"/>
    <x v="4253"/>
    <x v="4279"/>
    <x v="4309"/>
    <n v="38369"/>
    <s v="Cuerpo"/>
    <s v="Perfumería"/>
    <x v="0"/>
  </r>
  <r>
    <x v="4367"/>
    <x v="21"/>
    <n v="9"/>
    <x v="34"/>
    <x v="3"/>
    <x v="1"/>
    <x v="1"/>
    <x v="0"/>
    <x v="4288"/>
    <x v="4286"/>
    <x v="4269"/>
    <x v="4254"/>
    <x v="4280"/>
    <x v="4310"/>
    <n v="42278.6"/>
    <s v="Cuerpo"/>
    <s v="Skincare"/>
    <x v="0"/>
  </r>
  <r>
    <x v="4368"/>
    <x v="49"/>
    <n v="9"/>
    <x v="49"/>
    <x v="0"/>
    <x v="0"/>
    <x v="0"/>
    <x v="0"/>
    <x v="4289"/>
    <x v="4287"/>
    <x v="4270"/>
    <x v="4255"/>
    <x v="4281"/>
    <x v="4311"/>
    <n v="54813.2"/>
    <s v="Skincare"/>
    <s v="Cabello"/>
    <x v="1"/>
  </r>
  <r>
    <x v="4369"/>
    <x v="43"/>
    <n v="9"/>
    <x v="5"/>
    <x v="1"/>
    <x v="1"/>
    <x v="1"/>
    <x v="1"/>
    <x v="4290"/>
    <x v="4288"/>
    <x v="4271"/>
    <x v="4256"/>
    <x v="4282"/>
    <x v="4312"/>
    <n v="31266.6"/>
    <s v="Cabello"/>
    <s v="Skincare"/>
    <x v="0"/>
  </r>
  <r>
    <x v="4370"/>
    <x v="49"/>
    <n v="9"/>
    <x v="74"/>
    <x v="2"/>
    <x v="0"/>
    <x v="0"/>
    <x v="1"/>
    <x v="4291"/>
    <x v="4289"/>
    <x v="4272"/>
    <x v="4257"/>
    <x v="4283"/>
    <x v="4313"/>
    <n v="28752.799999999999"/>
    <s v="Cuerpo"/>
    <s v="Perfumería"/>
    <x v="0"/>
  </r>
  <r>
    <x v="4371"/>
    <x v="9"/>
    <n v="9"/>
    <x v="66"/>
    <x v="1"/>
    <x v="0"/>
    <x v="0"/>
    <x v="1"/>
    <x v="4292"/>
    <x v="4290"/>
    <x v="4273"/>
    <x v="4258"/>
    <x v="1464"/>
    <x v="4314"/>
    <n v="72429"/>
    <s v="Skincare"/>
    <s v="Cuerpo"/>
    <x v="1"/>
  </r>
  <r>
    <x v="4372"/>
    <x v="38"/>
    <n v="9"/>
    <x v="48"/>
    <x v="2"/>
    <x v="0"/>
    <x v="0"/>
    <x v="0"/>
    <x v="4293"/>
    <x v="4291"/>
    <x v="4274"/>
    <x v="4259"/>
    <x v="4284"/>
    <x v="4315"/>
    <n v="52218.6"/>
    <s v="Cuerpo"/>
    <s v="Perfumería"/>
    <x v="1"/>
  </r>
  <r>
    <x v="4373"/>
    <x v="49"/>
    <n v="9"/>
    <x v="79"/>
    <x v="1"/>
    <x v="0"/>
    <x v="0"/>
    <x v="1"/>
    <x v="3447"/>
    <x v="4292"/>
    <x v="4275"/>
    <x v="4260"/>
    <x v="4285"/>
    <x v="4316"/>
    <n v="63665.2"/>
    <s v="Skincare"/>
    <s v="Cabello"/>
    <x v="1"/>
  </r>
  <r>
    <x v="4374"/>
    <x v="39"/>
    <n v="9"/>
    <x v="52"/>
    <x v="0"/>
    <x v="0"/>
    <x v="0"/>
    <x v="0"/>
    <x v="4294"/>
    <x v="4293"/>
    <x v="4276"/>
    <x v="4261"/>
    <x v="4286"/>
    <x v="4317"/>
    <n v="39329.199999999997"/>
    <s v="Cabello"/>
    <s v="Maquillaje"/>
    <x v="0"/>
  </r>
  <r>
    <x v="4375"/>
    <x v="24"/>
    <n v="9"/>
    <x v="41"/>
    <x v="2"/>
    <x v="0"/>
    <x v="0"/>
    <x v="1"/>
    <x v="4295"/>
    <x v="4294"/>
    <x v="4277"/>
    <x v="4262"/>
    <x v="4287"/>
    <x v="4318"/>
    <n v="43093"/>
    <s v="Maquillaje"/>
    <s v="Cabello"/>
    <x v="0"/>
  </r>
  <r>
    <x v="4376"/>
    <x v="36"/>
    <n v="9"/>
    <x v="85"/>
    <x v="2"/>
    <x v="1"/>
    <x v="1"/>
    <x v="1"/>
    <x v="4296"/>
    <x v="4295"/>
    <x v="4278"/>
    <x v="4235"/>
    <x v="4288"/>
    <x v="4319"/>
    <n v="57611"/>
    <s v="Perfumería"/>
    <s v="Cuerpo"/>
    <x v="1"/>
  </r>
  <r>
    <x v="4377"/>
    <x v="5"/>
    <n v="9"/>
    <x v="54"/>
    <x v="2"/>
    <x v="1"/>
    <x v="1"/>
    <x v="1"/>
    <x v="4297"/>
    <x v="4296"/>
    <x v="4279"/>
    <x v="4263"/>
    <x v="4289"/>
    <x v="4320"/>
    <n v="62067.199999999997"/>
    <s v="Cabello"/>
    <s v="Cuerpo"/>
    <x v="1"/>
  </r>
  <r>
    <x v="4378"/>
    <x v="18"/>
    <n v="9"/>
    <x v="50"/>
    <x v="3"/>
    <x v="1"/>
    <x v="1"/>
    <x v="1"/>
    <x v="4298"/>
    <x v="4297"/>
    <x v="561"/>
    <x v="4264"/>
    <x v="4290"/>
    <x v="4321"/>
    <n v="66459"/>
    <s v="Cuerpo"/>
    <s v="Cabello"/>
    <x v="1"/>
  </r>
  <r>
    <x v="4379"/>
    <x v="46"/>
    <n v="9"/>
    <x v="72"/>
    <x v="2"/>
    <x v="0"/>
    <x v="0"/>
    <x v="1"/>
    <x v="4299"/>
    <x v="4298"/>
    <x v="4280"/>
    <x v="4265"/>
    <x v="4291"/>
    <x v="4322"/>
    <n v="49928.6"/>
    <s v="Maquillaje"/>
    <s v="Skincare"/>
    <x v="0"/>
  </r>
  <r>
    <x v="4380"/>
    <x v="27"/>
    <n v="9"/>
    <x v="72"/>
    <x v="3"/>
    <x v="1"/>
    <x v="1"/>
    <x v="1"/>
    <x v="4300"/>
    <x v="4299"/>
    <x v="4281"/>
    <x v="4266"/>
    <x v="4292"/>
    <x v="4323"/>
    <n v="39342.400000000001"/>
    <s v="Perfumería"/>
    <s v="Skincare"/>
    <x v="0"/>
  </r>
  <r>
    <x v="4381"/>
    <x v="18"/>
    <n v="9"/>
    <x v="14"/>
    <x v="0"/>
    <x v="1"/>
    <x v="1"/>
    <x v="1"/>
    <x v="4301"/>
    <x v="4300"/>
    <x v="4282"/>
    <x v="4267"/>
    <x v="4293"/>
    <x v="4324"/>
    <n v="25509"/>
    <s v="Cuerpo"/>
    <s v="Cabello"/>
    <x v="0"/>
  </r>
  <r>
    <x v="4382"/>
    <x v="3"/>
    <n v="9"/>
    <x v="20"/>
    <x v="0"/>
    <x v="1"/>
    <x v="1"/>
    <x v="1"/>
    <x v="4302"/>
    <x v="4301"/>
    <x v="4283"/>
    <x v="4268"/>
    <x v="4294"/>
    <x v="4325"/>
    <n v="40564.400000000001"/>
    <s v="Skincare"/>
    <s v="Perfumería"/>
    <x v="0"/>
  </r>
  <r>
    <x v="4383"/>
    <x v="15"/>
    <n v="9"/>
    <x v="82"/>
    <x v="1"/>
    <x v="0"/>
    <x v="0"/>
    <x v="1"/>
    <x v="4303"/>
    <x v="4302"/>
    <x v="4109"/>
    <x v="4269"/>
    <x v="4295"/>
    <x v="4326"/>
    <n v="58856.800000000003"/>
    <s v="Cuerpo"/>
    <s v="Maquillaje"/>
    <x v="1"/>
  </r>
  <r>
    <x v="4384"/>
    <x v="29"/>
    <n v="9"/>
    <x v="23"/>
    <x v="1"/>
    <x v="0"/>
    <x v="0"/>
    <x v="1"/>
    <x v="4304"/>
    <x v="4303"/>
    <x v="4284"/>
    <x v="4270"/>
    <x v="4296"/>
    <x v="4327"/>
    <n v="50637.8"/>
    <s v="Maquillaje"/>
    <s v="Cuerpo"/>
    <x v="1"/>
  </r>
  <r>
    <x v="4385"/>
    <x v="50"/>
    <n v="9"/>
    <x v="56"/>
    <x v="1"/>
    <x v="1"/>
    <x v="1"/>
    <x v="1"/>
    <x v="4305"/>
    <x v="4304"/>
    <x v="4285"/>
    <x v="4271"/>
    <x v="4297"/>
    <x v="4328"/>
    <n v="46820.2"/>
    <s v="Maquillaje"/>
    <s v="Perfumería"/>
    <x v="0"/>
  </r>
  <r>
    <x v="4386"/>
    <x v="42"/>
    <n v="9"/>
    <x v="63"/>
    <x v="3"/>
    <x v="1"/>
    <x v="1"/>
    <x v="1"/>
    <x v="4306"/>
    <x v="4305"/>
    <x v="4286"/>
    <x v="4272"/>
    <x v="4298"/>
    <x v="4329"/>
    <n v="57715.4"/>
    <s v="Skincare"/>
    <s v="Cuerpo"/>
    <x v="1"/>
  </r>
  <r>
    <x v="4387"/>
    <x v="40"/>
    <n v="9"/>
    <x v="58"/>
    <x v="3"/>
    <x v="1"/>
    <x v="1"/>
    <x v="1"/>
    <x v="4307"/>
    <x v="4306"/>
    <x v="4287"/>
    <x v="4273"/>
    <x v="4299"/>
    <x v="4330"/>
    <n v="48776.4"/>
    <s v="Cuerpo"/>
    <s v="Cabello"/>
    <x v="0"/>
  </r>
  <r>
    <x v="4388"/>
    <x v="14"/>
    <n v="9"/>
    <x v="26"/>
    <x v="2"/>
    <x v="0"/>
    <x v="0"/>
    <x v="0"/>
    <x v="4308"/>
    <x v="4307"/>
    <x v="4288"/>
    <x v="4274"/>
    <x v="4300"/>
    <x v="4331"/>
    <n v="40666.800000000003"/>
    <s v="Cuerpo"/>
    <s v="Skincare"/>
    <x v="0"/>
  </r>
  <r>
    <x v="4389"/>
    <x v="37"/>
    <n v="9"/>
    <x v="47"/>
    <x v="2"/>
    <x v="1"/>
    <x v="1"/>
    <x v="0"/>
    <x v="4309"/>
    <x v="3257"/>
    <x v="4289"/>
    <x v="4275"/>
    <x v="4301"/>
    <x v="4332"/>
    <n v="45579.4"/>
    <s v="Perfumería"/>
    <s v="Cabello"/>
    <x v="0"/>
  </r>
  <r>
    <x v="4390"/>
    <x v="35"/>
    <n v="9"/>
    <x v="65"/>
    <x v="1"/>
    <x v="0"/>
    <x v="0"/>
    <x v="0"/>
    <x v="4310"/>
    <x v="4308"/>
    <x v="4290"/>
    <x v="4276"/>
    <x v="4302"/>
    <x v="4333"/>
    <n v="49240.6"/>
    <s v="Cabello"/>
    <s v="Cuerpo"/>
    <x v="0"/>
  </r>
  <r>
    <x v="4391"/>
    <x v="49"/>
    <n v="9"/>
    <x v="36"/>
    <x v="0"/>
    <x v="0"/>
    <x v="0"/>
    <x v="1"/>
    <x v="4311"/>
    <x v="4309"/>
    <x v="4291"/>
    <x v="4277"/>
    <x v="4303"/>
    <x v="4334"/>
    <n v="32967.199999999997"/>
    <s v="Maquillaje"/>
    <s v="Skincare"/>
    <x v="0"/>
  </r>
  <r>
    <x v="4392"/>
    <x v="37"/>
    <n v="9"/>
    <x v="33"/>
    <x v="1"/>
    <x v="0"/>
    <x v="0"/>
    <x v="1"/>
    <x v="4312"/>
    <x v="4310"/>
    <x v="4292"/>
    <x v="3212"/>
    <x v="4304"/>
    <x v="4335"/>
    <n v="37250"/>
    <s v="Skincare"/>
    <s v="Cuerpo"/>
    <x v="0"/>
  </r>
  <r>
    <x v="4393"/>
    <x v="40"/>
    <n v="9"/>
    <x v="47"/>
    <x v="0"/>
    <x v="1"/>
    <x v="1"/>
    <x v="0"/>
    <x v="4313"/>
    <x v="4311"/>
    <x v="4293"/>
    <x v="4278"/>
    <x v="4305"/>
    <x v="4336"/>
    <n v="49128.6"/>
    <s v="Cabello"/>
    <s v="Maquillaje"/>
    <x v="0"/>
  </r>
  <r>
    <x v="4394"/>
    <x v="15"/>
    <n v="9"/>
    <x v="81"/>
    <x v="0"/>
    <x v="1"/>
    <x v="1"/>
    <x v="0"/>
    <x v="4314"/>
    <x v="4312"/>
    <x v="4294"/>
    <x v="4279"/>
    <x v="4306"/>
    <x v="4337"/>
    <n v="69153"/>
    <s v="Perfumería"/>
    <s v="Skincare"/>
    <x v="1"/>
  </r>
  <r>
    <x v="4395"/>
    <x v="8"/>
    <n v="9"/>
    <x v="69"/>
    <x v="0"/>
    <x v="0"/>
    <x v="0"/>
    <x v="1"/>
    <x v="4315"/>
    <x v="4313"/>
    <x v="4295"/>
    <x v="4280"/>
    <x v="4307"/>
    <x v="4338"/>
    <n v="45913.2"/>
    <s v="Skincare"/>
    <s v="Maquillaje"/>
    <x v="0"/>
  </r>
  <r>
    <x v="4396"/>
    <x v="17"/>
    <n v="9"/>
    <x v="10"/>
    <x v="1"/>
    <x v="0"/>
    <x v="0"/>
    <x v="1"/>
    <x v="4316"/>
    <x v="4314"/>
    <x v="4296"/>
    <x v="4281"/>
    <x v="4308"/>
    <x v="4339"/>
    <n v="30688.799999999999"/>
    <s v="Skincare"/>
    <s v="Cuerpo"/>
    <x v="0"/>
  </r>
  <r>
    <x v="4397"/>
    <x v="10"/>
    <n v="9"/>
    <x v="78"/>
    <x v="1"/>
    <x v="1"/>
    <x v="1"/>
    <x v="0"/>
    <x v="4317"/>
    <x v="4315"/>
    <x v="4297"/>
    <x v="4282"/>
    <x v="4309"/>
    <x v="4340"/>
    <n v="42255.6"/>
    <s v="Skincare"/>
    <s v="Cuerpo"/>
    <x v="0"/>
  </r>
  <r>
    <x v="4398"/>
    <x v="29"/>
    <n v="9"/>
    <x v="3"/>
    <x v="1"/>
    <x v="1"/>
    <x v="1"/>
    <x v="0"/>
    <x v="4318"/>
    <x v="867"/>
    <x v="4298"/>
    <x v="4084"/>
    <x v="4310"/>
    <x v="4341"/>
    <n v="43755"/>
    <s v="Maquillaje"/>
    <s v="Cuerpo"/>
    <x v="0"/>
  </r>
  <r>
    <x v="4399"/>
    <x v="49"/>
    <n v="9"/>
    <x v="23"/>
    <x v="2"/>
    <x v="1"/>
    <x v="1"/>
    <x v="1"/>
    <x v="4319"/>
    <x v="4316"/>
    <x v="4299"/>
    <x v="4283"/>
    <x v="4311"/>
    <x v="4342"/>
    <n v="38687"/>
    <s v="Maquillaje"/>
    <s v="Perfumería"/>
    <x v="0"/>
  </r>
  <r>
    <x v="4400"/>
    <x v="32"/>
    <n v="9"/>
    <x v="4"/>
    <x v="2"/>
    <x v="0"/>
    <x v="0"/>
    <x v="1"/>
    <x v="4320"/>
    <x v="4317"/>
    <x v="4300"/>
    <x v="4284"/>
    <x v="4312"/>
    <x v="4343"/>
    <n v="55510.8"/>
    <s v="Maquillaje"/>
    <s v="Skincare"/>
    <x v="1"/>
  </r>
  <r>
    <x v="4401"/>
    <x v="31"/>
    <n v="9"/>
    <x v="50"/>
    <x v="1"/>
    <x v="0"/>
    <x v="0"/>
    <x v="1"/>
    <x v="4321"/>
    <x v="4318"/>
    <x v="4301"/>
    <x v="3984"/>
    <x v="4313"/>
    <x v="4344"/>
    <n v="36501"/>
    <s v="Cabello"/>
    <s v="Perfumería"/>
    <x v="0"/>
  </r>
  <r>
    <x v="4402"/>
    <x v="44"/>
    <n v="9"/>
    <x v="62"/>
    <x v="1"/>
    <x v="1"/>
    <x v="1"/>
    <x v="0"/>
    <x v="4322"/>
    <x v="4319"/>
    <x v="4302"/>
    <x v="4285"/>
    <x v="4314"/>
    <x v="4345"/>
    <n v="46470.8"/>
    <s v="Perfumería"/>
    <s v="Skincare"/>
    <x v="0"/>
  </r>
  <r>
    <x v="4403"/>
    <x v="35"/>
    <n v="9"/>
    <x v="17"/>
    <x v="1"/>
    <x v="0"/>
    <x v="0"/>
    <x v="1"/>
    <x v="4323"/>
    <x v="4320"/>
    <x v="4303"/>
    <x v="4286"/>
    <x v="4315"/>
    <x v="4346"/>
    <n v="47155.4"/>
    <s v="Cuerpo"/>
    <s v="Perfumería"/>
    <x v="0"/>
  </r>
  <r>
    <x v="4404"/>
    <x v="12"/>
    <n v="9"/>
    <x v="42"/>
    <x v="1"/>
    <x v="1"/>
    <x v="1"/>
    <x v="0"/>
    <x v="4324"/>
    <x v="4321"/>
    <x v="4304"/>
    <x v="4287"/>
    <x v="4316"/>
    <x v="2429"/>
    <n v="70920.2"/>
    <s v="Cuerpo"/>
    <s v="Cabello"/>
    <x v="1"/>
  </r>
  <r>
    <x v="4405"/>
    <x v="18"/>
    <n v="9"/>
    <x v="30"/>
    <x v="2"/>
    <x v="0"/>
    <x v="0"/>
    <x v="1"/>
    <x v="4325"/>
    <x v="4322"/>
    <x v="4305"/>
    <x v="4288"/>
    <x v="4317"/>
    <x v="4347"/>
    <n v="54025"/>
    <s v="Cabello"/>
    <s v="Perfumería"/>
    <x v="1"/>
  </r>
  <r>
    <x v="4406"/>
    <x v="49"/>
    <n v="9"/>
    <x v="63"/>
    <x v="2"/>
    <x v="1"/>
    <x v="1"/>
    <x v="0"/>
    <x v="4326"/>
    <x v="4323"/>
    <x v="4306"/>
    <x v="4289"/>
    <x v="4318"/>
    <x v="4348"/>
    <n v="59199.4"/>
    <s v="Skincare"/>
    <s v="Maquillaje"/>
    <x v="1"/>
  </r>
  <r>
    <x v="4407"/>
    <x v="50"/>
    <n v="9"/>
    <x v="95"/>
    <x v="2"/>
    <x v="0"/>
    <x v="0"/>
    <x v="0"/>
    <x v="4327"/>
    <x v="4324"/>
    <x v="4307"/>
    <x v="4290"/>
    <x v="4319"/>
    <x v="4349"/>
    <n v="50353.599999999999"/>
    <s v="Perfumería"/>
    <s v="Cuerpo"/>
    <x v="1"/>
  </r>
  <r>
    <x v="4408"/>
    <x v="21"/>
    <n v="9"/>
    <x v="89"/>
    <x v="0"/>
    <x v="1"/>
    <x v="1"/>
    <x v="0"/>
    <x v="4328"/>
    <x v="4325"/>
    <x v="4308"/>
    <x v="4291"/>
    <x v="4320"/>
    <x v="4350"/>
    <n v="28331.4"/>
    <s v="Cuerpo"/>
    <s v="Skincare"/>
    <x v="0"/>
  </r>
  <r>
    <x v="4409"/>
    <x v="45"/>
    <n v="9"/>
    <x v="13"/>
    <x v="2"/>
    <x v="0"/>
    <x v="0"/>
    <x v="0"/>
    <x v="4329"/>
    <x v="4326"/>
    <x v="4309"/>
    <x v="4292"/>
    <x v="4321"/>
    <x v="4351"/>
    <n v="64760.800000000003"/>
    <s v="Skincare"/>
    <s v="Cabello"/>
    <x v="1"/>
  </r>
  <r>
    <x v="4410"/>
    <x v="50"/>
    <n v="9"/>
    <x v="79"/>
    <x v="1"/>
    <x v="0"/>
    <x v="0"/>
    <x v="0"/>
    <x v="4330"/>
    <x v="4327"/>
    <x v="4310"/>
    <x v="440"/>
    <x v="4322"/>
    <x v="4352"/>
    <n v="59881.599999999999"/>
    <s v="Maquillaje"/>
    <s v="Cabello"/>
    <x v="1"/>
  </r>
  <r>
    <x v="4411"/>
    <x v="45"/>
    <n v="9"/>
    <x v="80"/>
    <x v="0"/>
    <x v="1"/>
    <x v="1"/>
    <x v="0"/>
    <x v="4331"/>
    <x v="4328"/>
    <x v="4311"/>
    <x v="1288"/>
    <x v="4323"/>
    <x v="4353"/>
    <n v="37059.599999999999"/>
    <s v="Skincare"/>
    <s v="Cabello"/>
    <x v="0"/>
  </r>
  <r>
    <x v="4412"/>
    <x v="13"/>
    <n v="9"/>
    <x v="78"/>
    <x v="0"/>
    <x v="0"/>
    <x v="0"/>
    <x v="1"/>
    <x v="4332"/>
    <x v="4329"/>
    <x v="4312"/>
    <x v="4293"/>
    <x v="4324"/>
    <x v="4354"/>
    <n v="48123"/>
    <s v="Cabello"/>
    <s v="Maquillaje"/>
    <x v="0"/>
  </r>
  <r>
    <x v="4413"/>
    <x v="19"/>
    <n v="9"/>
    <x v="55"/>
    <x v="1"/>
    <x v="1"/>
    <x v="1"/>
    <x v="1"/>
    <x v="4333"/>
    <x v="4330"/>
    <x v="4313"/>
    <x v="4294"/>
    <x v="4325"/>
    <x v="4355"/>
    <n v="50420.6"/>
    <s v="Cabello"/>
    <s v="Skincare"/>
    <x v="1"/>
  </r>
  <r>
    <x v="4414"/>
    <x v="0"/>
    <n v="9"/>
    <x v="52"/>
    <x v="0"/>
    <x v="0"/>
    <x v="0"/>
    <x v="0"/>
    <x v="4334"/>
    <x v="4331"/>
    <x v="4314"/>
    <x v="4295"/>
    <x v="4326"/>
    <x v="4356"/>
    <n v="46775"/>
    <s v="Skincare"/>
    <s v="Cabello"/>
    <x v="0"/>
  </r>
  <r>
    <x v="4415"/>
    <x v="16"/>
    <n v="9"/>
    <x v="19"/>
    <x v="2"/>
    <x v="1"/>
    <x v="1"/>
    <x v="0"/>
    <x v="4335"/>
    <x v="4332"/>
    <x v="4315"/>
    <x v="4296"/>
    <x v="4327"/>
    <x v="4357"/>
    <n v="26607.599999999999"/>
    <s v="Skincare"/>
    <s v="Cabello"/>
    <x v="0"/>
  </r>
  <r>
    <x v="4416"/>
    <x v="40"/>
    <n v="9"/>
    <x v="12"/>
    <x v="1"/>
    <x v="1"/>
    <x v="1"/>
    <x v="0"/>
    <x v="4336"/>
    <x v="4333"/>
    <x v="4316"/>
    <x v="4297"/>
    <x v="4328"/>
    <x v="4358"/>
    <n v="51689"/>
    <s v="Maquillaje"/>
    <s v="Cabello"/>
    <x v="1"/>
  </r>
  <r>
    <x v="4417"/>
    <x v="41"/>
    <n v="9"/>
    <x v="95"/>
    <x v="3"/>
    <x v="1"/>
    <x v="1"/>
    <x v="0"/>
    <x v="4337"/>
    <x v="4334"/>
    <x v="4317"/>
    <x v="4298"/>
    <x v="4329"/>
    <x v="4359"/>
    <n v="56121.599999999999"/>
    <s v="Skincare"/>
    <s v="Maquillaje"/>
    <x v="1"/>
  </r>
  <r>
    <x v="4418"/>
    <x v="32"/>
    <n v="9"/>
    <x v="65"/>
    <x v="0"/>
    <x v="1"/>
    <x v="1"/>
    <x v="0"/>
    <x v="4338"/>
    <x v="4335"/>
    <x v="4318"/>
    <x v="4299"/>
    <x v="4330"/>
    <x v="4360"/>
    <n v="57114.8"/>
    <s v="Cuerpo"/>
    <s v="Maquillaje"/>
    <x v="1"/>
  </r>
  <r>
    <x v="4419"/>
    <x v="38"/>
    <n v="9"/>
    <x v="58"/>
    <x v="1"/>
    <x v="0"/>
    <x v="0"/>
    <x v="1"/>
    <x v="4339"/>
    <x v="4336"/>
    <x v="4319"/>
    <x v="4300"/>
    <x v="4331"/>
    <x v="4361"/>
    <n v="57842.400000000001"/>
    <s v="Cuerpo"/>
    <s v="Skincare"/>
    <x v="1"/>
  </r>
  <r>
    <x v="4420"/>
    <x v="9"/>
    <n v="9"/>
    <x v="60"/>
    <x v="0"/>
    <x v="1"/>
    <x v="1"/>
    <x v="1"/>
    <x v="4340"/>
    <x v="4337"/>
    <x v="4320"/>
    <x v="4301"/>
    <x v="4332"/>
    <x v="4362"/>
    <n v="57023.8"/>
    <s v="Skincare"/>
    <s v="Cabello"/>
    <x v="1"/>
  </r>
  <r>
    <x v="4421"/>
    <x v="15"/>
    <n v="9"/>
    <x v="61"/>
    <x v="0"/>
    <x v="1"/>
    <x v="1"/>
    <x v="1"/>
    <x v="4341"/>
    <x v="4338"/>
    <x v="4321"/>
    <x v="4302"/>
    <x v="4333"/>
    <x v="4363"/>
    <n v="47580.2"/>
    <s v="Skincare"/>
    <s v="Cuerpo"/>
    <x v="0"/>
  </r>
  <r>
    <x v="4422"/>
    <x v="38"/>
    <n v="9"/>
    <x v="26"/>
    <x v="3"/>
    <x v="1"/>
    <x v="1"/>
    <x v="0"/>
    <x v="4342"/>
    <x v="4339"/>
    <x v="4322"/>
    <x v="4303"/>
    <x v="4334"/>
    <x v="4364"/>
    <n v="64215.199999999997"/>
    <s v="Cuerpo"/>
    <s v="Maquillaje"/>
    <x v="1"/>
  </r>
  <r>
    <x v="4423"/>
    <x v="26"/>
    <n v="9"/>
    <x v="40"/>
    <x v="3"/>
    <x v="1"/>
    <x v="1"/>
    <x v="0"/>
    <x v="4343"/>
    <x v="4340"/>
    <x v="4323"/>
    <x v="3644"/>
    <x v="4335"/>
    <x v="4365"/>
    <n v="57670.8"/>
    <s v="Cuerpo"/>
    <s v="Cabello"/>
    <x v="1"/>
  </r>
  <r>
    <x v="4424"/>
    <x v="33"/>
    <n v="9"/>
    <x v="5"/>
    <x v="1"/>
    <x v="0"/>
    <x v="0"/>
    <x v="0"/>
    <x v="4344"/>
    <x v="4341"/>
    <x v="4324"/>
    <x v="4304"/>
    <x v="4336"/>
    <x v="4366"/>
    <n v="30467.599999999999"/>
    <s v="Skincare"/>
    <s v="Maquillaje"/>
    <x v="0"/>
  </r>
  <r>
    <x v="4425"/>
    <x v="10"/>
    <n v="9"/>
    <x v="43"/>
    <x v="1"/>
    <x v="1"/>
    <x v="1"/>
    <x v="1"/>
    <x v="4345"/>
    <x v="4342"/>
    <x v="4325"/>
    <x v="4305"/>
    <x v="4337"/>
    <x v="4367"/>
    <n v="59202.8"/>
    <s v="Cabello"/>
    <s v="Perfumería"/>
    <x v="1"/>
  </r>
  <r>
    <x v="4426"/>
    <x v="4"/>
    <n v="9"/>
    <x v="28"/>
    <x v="1"/>
    <x v="0"/>
    <x v="0"/>
    <x v="0"/>
    <x v="4346"/>
    <x v="4343"/>
    <x v="4326"/>
    <x v="1773"/>
    <x v="4338"/>
    <x v="4368"/>
    <n v="43314"/>
    <s v="Cabello"/>
    <s v="Perfumería"/>
    <x v="0"/>
  </r>
  <r>
    <x v="4427"/>
    <x v="12"/>
    <n v="9"/>
    <x v="6"/>
    <x v="0"/>
    <x v="0"/>
    <x v="0"/>
    <x v="1"/>
    <x v="4347"/>
    <x v="4344"/>
    <x v="4327"/>
    <x v="4306"/>
    <x v="4339"/>
    <x v="4369"/>
    <n v="53388.2"/>
    <s v="Perfumería"/>
    <s v="Cuerpo"/>
    <x v="1"/>
  </r>
  <r>
    <x v="4428"/>
    <x v="7"/>
    <n v="9"/>
    <x v="1"/>
    <x v="2"/>
    <x v="0"/>
    <x v="0"/>
    <x v="1"/>
    <x v="4348"/>
    <x v="4345"/>
    <x v="4328"/>
    <x v="4307"/>
    <x v="4340"/>
    <x v="4370"/>
    <n v="68573"/>
    <s v="Skincare"/>
    <s v="Cuerpo"/>
    <x v="1"/>
  </r>
  <r>
    <x v="4429"/>
    <x v="1"/>
    <n v="9"/>
    <x v="23"/>
    <x v="2"/>
    <x v="0"/>
    <x v="0"/>
    <x v="1"/>
    <x v="4349"/>
    <x v="4346"/>
    <x v="4329"/>
    <x v="4308"/>
    <x v="4341"/>
    <x v="4371"/>
    <n v="32907"/>
    <s v="Cuerpo"/>
    <s v="Skincare"/>
    <x v="0"/>
  </r>
  <r>
    <x v="4430"/>
    <x v="49"/>
    <n v="9"/>
    <x v="68"/>
    <x v="1"/>
    <x v="1"/>
    <x v="1"/>
    <x v="1"/>
    <x v="4350"/>
    <x v="4347"/>
    <x v="4330"/>
    <x v="4309"/>
    <x v="4342"/>
    <x v="4372"/>
    <n v="59318.2"/>
    <s v="Maquillaje"/>
    <s v="Cabello"/>
    <x v="1"/>
  </r>
  <r>
    <x v="4431"/>
    <x v="9"/>
    <n v="9"/>
    <x v="63"/>
    <x v="1"/>
    <x v="0"/>
    <x v="0"/>
    <x v="0"/>
    <x v="4351"/>
    <x v="4348"/>
    <x v="4331"/>
    <x v="4310"/>
    <x v="4343"/>
    <x v="4373"/>
    <n v="52300.6"/>
    <s v="Maquillaje"/>
    <s v="Cuerpo"/>
    <x v="1"/>
  </r>
  <r>
    <x v="4432"/>
    <x v="9"/>
    <n v="9"/>
    <x v="65"/>
    <x v="1"/>
    <x v="1"/>
    <x v="1"/>
    <x v="0"/>
    <x v="4352"/>
    <x v="3814"/>
    <x v="4332"/>
    <x v="4311"/>
    <x v="4344"/>
    <x v="4374"/>
    <n v="50874.400000000001"/>
    <s v="Perfumería"/>
    <s v="Cabello"/>
    <x v="1"/>
  </r>
  <r>
    <x v="4433"/>
    <x v="20"/>
    <n v="9"/>
    <x v="56"/>
    <x v="2"/>
    <x v="1"/>
    <x v="1"/>
    <x v="1"/>
    <x v="4353"/>
    <x v="4349"/>
    <x v="4333"/>
    <x v="4312"/>
    <x v="4345"/>
    <x v="4375"/>
    <n v="53459.199999999997"/>
    <s v="Skincare"/>
    <s v="Cuerpo"/>
    <x v="1"/>
  </r>
  <r>
    <x v="4434"/>
    <x v="48"/>
    <n v="9"/>
    <x v="6"/>
    <x v="3"/>
    <x v="0"/>
    <x v="0"/>
    <x v="0"/>
    <x v="4354"/>
    <x v="4350"/>
    <x v="4334"/>
    <x v="4313"/>
    <x v="4346"/>
    <x v="4376"/>
    <n v="53445.599999999999"/>
    <s v="Perfumería"/>
    <s v="Cabello"/>
    <x v="1"/>
  </r>
  <r>
    <x v="4435"/>
    <x v="50"/>
    <n v="9"/>
    <x v="37"/>
    <x v="1"/>
    <x v="1"/>
    <x v="1"/>
    <x v="1"/>
    <x v="4355"/>
    <x v="4351"/>
    <x v="4335"/>
    <x v="4314"/>
    <x v="4347"/>
    <x v="4377"/>
    <n v="44159.8"/>
    <s v="Cabello"/>
    <s v="Maquillaje"/>
    <x v="0"/>
  </r>
  <r>
    <x v="4436"/>
    <x v="32"/>
    <n v="9"/>
    <x v="11"/>
    <x v="0"/>
    <x v="1"/>
    <x v="1"/>
    <x v="1"/>
    <x v="4356"/>
    <x v="4352"/>
    <x v="4336"/>
    <x v="404"/>
    <x v="4348"/>
    <x v="4378"/>
    <n v="52930.6"/>
    <s v="Maquillaje"/>
    <s v="Perfumería"/>
    <x v="1"/>
  </r>
  <r>
    <x v="4437"/>
    <x v="24"/>
    <n v="9"/>
    <x v="41"/>
    <x v="1"/>
    <x v="0"/>
    <x v="0"/>
    <x v="1"/>
    <x v="4357"/>
    <x v="4353"/>
    <x v="4337"/>
    <x v="1429"/>
    <x v="4349"/>
    <x v="4379"/>
    <n v="68607.8"/>
    <s v="Perfumería"/>
    <s v="Cuerpo"/>
    <x v="1"/>
  </r>
  <r>
    <x v="4438"/>
    <x v="20"/>
    <n v="9"/>
    <x v="17"/>
    <x v="1"/>
    <x v="0"/>
    <x v="0"/>
    <x v="1"/>
    <x v="4358"/>
    <x v="4354"/>
    <x v="4338"/>
    <x v="4315"/>
    <x v="4350"/>
    <x v="4380"/>
    <n v="43436.4"/>
    <s v="Cuerpo"/>
    <s v="Skincare"/>
    <x v="0"/>
  </r>
  <r>
    <x v="4439"/>
    <x v="45"/>
    <n v="9"/>
    <x v="73"/>
    <x v="2"/>
    <x v="1"/>
    <x v="1"/>
    <x v="1"/>
    <x v="4359"/>
    <x v="1112"/>
    <x v="4339"/>
    <x v="4316"/>
    <x v="4351"/>
    <x v="4381"/>
    <n v="62067.6"/>
    <s v="Cabello"/>
    <s v="Perfumería"/>
    <x v="1"/>
  </r>
  <r>
    <x v="4440"/>
    <x v="21"/>
    <n v="9"/>
    <x v="5"/>
    <x v="2"/>
    <x v="0"/>
    <x v="0"/>
    <x v="1"/>
    <x v="4360"/>
    <x v="4355"/>
    <x v="4340"/>
    <x v="4317"/>
    <x v="4352"/>
    <x v="4382"/>
    <n v="37888.199999999997"/>
    <s v="Perfumería"/>
    <s v="Maquillaje"/>
    <x v="0"/>
  </r>
  <r>
    <x v="4441"/>
    <x v="24"/>
    <n v="9"/>
    <x v="12"/>
    <x v="1"/>
    <x v="0"/>
    <x v="0"/>
    <x v="1"/>
    <x v="4361"/>
    <x v="4356"/>
    <x v="4341"/>
    <x v="2018"/>
    <x v="4353"/>
    <x v="4383"/>
    <n v="56384.4"/>
    <s v="Maquillaje"/>
    <s v="Perfumería"/>
    <x v="1"/>
  </r>
  <r>
    <x v="4442"/>
    <x v="29"/>
    <n v="9"/>
    <x v="22"/>
    <x v="1"/>
    <x v="1"/>
    <x v="1"/>
    <x v="0"/>
    <x v="4362"/>
    <x v="4357"/>
    <x v="2946"/>
    <x v="2975"/>
    <x v="4354"/>
    <x v="4384"/>
    <n v="54316"/>
    <s v="Skincare"/>
    <s v="Cabello"/>
    <x v="1"/>
  </r>
  <r>
    <x v="4443"/>
    <x v="31"/>
    <n v="9"/>
    <x v="46"/>
    <x v="0"/>
    <x v="0"/>
    <x v="0"/>
    <x v="1"/>
    <x v="4363"/>
    <x v="4358"/>
    <x v="4342"/>
    <x v="4318"/>
    <x v="4355"/>
    <x v="4385"/>
    <n v="32769.800000000003"/>
    <s v="Cuerpo"/>
    <s v="Skincare"/>
    <x v="0"/>
  </r>
  <r>
    <x v="4444"/>
    <x v="39"/>
    <n v="9"/>
    <x v="7"/>
    <x v="1"/>
    <x v="1"/>
    <x v="1"/>
    <x v="1"/>
    <x v="4364"/>
    <x v="4359"/>
    <x v="4343"/>
    <x v="4319"/>
    <x v="2949"/>
    <x v="4386"/>
    <n v="62374.6"/>
    <s v="Cabello"/>
    <s v="Perfumería"/>
    <x v="1"/>
  </r>
  <r>
    <x v="4445"/>
    <x v="47"/>
    <n v="9"/>
    <x v="39"/>
    <x v="1"/>
    <x v="1"/>
    <x v="1"/>
    <x v="0"/>
    <x v="4365"/>
    <x v="4360"/>
    <x v="4344"/>
    <x v="4320"/>
    <x v="4356"/>
    <x v="4387"/>
    <n v="40055.199999999997"/>
    <s v="Maquillaje"/>
    <s v="Cabello"/>
    <x v="0"/>
  </r>
  <r>
    <x v="4446"/>
    <x v="19"/>
    <n v="9"/>
    <x v="48"/>
    <x v="3"/>
    <x v="1"/>
    <x v="1"/>
    <x v="1"/>
    <x v="4366"/>
    <x v="4361"/>
    <x v="4345"/>
    <x v="4321"/>
    <x v="4357"/>
    <x v="4388"/>
    <n v="45952.6"/>
    <s v="Cuerpo"/>
    <s v="Cabello"/>
    <x v="0"/>
  </r>
  <r>
    <x v="4447"/>
    <x v="31"/>
    <n v="9"/>
    <x v="34"/>
    <x v="1"/>
    <x v="1"/>
    <x v="1"/>
    <x v="0"/>
    <x v="4367"/>
    <x v="4362"/>
    <x v="4346"/>
    <x v="4322"/>
    <x v="4358"/>
    <x v="4389"/>
    <n v="43750.2"/>
    <s v="Skincare"/>
    <s v="Cuerpo"/>
    <x v="0"/>
  </r>
  <r>
    <x v="4448"/>
    <x v="35"/>
    <n v="9"/>
    <x v="0"/>
    <x v="3"/>
    <x v="0"/>
    <x v="0"/>
    <x v="0"/>
    <x v="4368"/>
    <x v="4363"/>
    <x v="4347"/>
    <x v="4323"/>
    <x v="4359"/>
    <x v="4390"/>
    <n v="75907.600000000006"/>
    <s v="Maquillaje"/>
    <s v="Skincare"/>
    <x v="1"/>
  </r>
  <r>
    <x v="4449"/>
    <x v="46"/>
    <n v="9"/>
    <x v="38"/>
    <x v="2"/>
    <x v="0"/>
    <x v="0"/>
    <x v="0"/>
    <x v="4369"/>
    <x v="4364"/>
    <x v="4348"/>
    <x v="4324"/>
    <x v="4360"/>
    <x v="4391"/>
    <n v="54598.400000000001"/>
    <s v="Skincare"/>
    <s v="Cuerpo"/>
    <x v="1"/>
  </r>
  <r>
    <x v="4450"/>
    <x v="10"/>
    <n v="9"/>
    <x v="77"/>
    <x v="1"/>
    <x v="0"/>
    <x v="0"/>
    <x v="1"/>
    <x v="4370"/>
    <x v="4365"/>
    <x v="4349"/>
    <x v="4325"/>
    <x v="4361"/>
    <x v="4392"/>
    <n v="63931"/>
    <s v="Perfumería"/>
    <s v="Skincare"/>
    <x v="1"/>
  </r>
  <r>
    <x v="4451"/>
    <x v="29"/>
    <n v="9"/>
    <x v="30"/>
    <x v="1"/>
    <x v="1"/>
    <x v="1"/>
    <x v="0"/>
    <x v="4371"/>
    <x v="4366"/>
    <x v="4350"/>
    <x v="4326"/>
    <x v="4362"/>
    <x v="4393"/>
    <n v="43161.8"/>
    <s v="Cuerpo"/>
    <s v="Maquillaje"/>
    <x v="0"/>
  </r>
  <r>
    <x v="4452"/>
    <x v="0"/>
    <n v="9"/>
    <x v="47"/>
    <x v="2"/>
    <x v="0"/>
    <x v="0"/>
    <x v="0"/>
    <x v="4372"/>
    <x v="4367"/>
    <x v="4351"/>
    <x v="4327"/>
    <x v="4363"/>
    <x v="4394"/>
    <n v="75507"/>
    <s v="Skincare"/>
    <s v="Cuerpo"/>
    <x v="1"/>
  </r>
  <r>
    <x v="4453"/>
    <x v="20"/>
    <n v="9"/>
    <x v="9"/>
    <x v="1"/>
    <x v="0"/>
    <x v="0"/>
    <x v="1"/>
    <x v="4373"/>
    <x v="377"/>
    <x v="4352"/>
    <x v="4328"/>
    <x v="4364"/>
    <x v="4395"/>
    <n v="37434.400000000001"/>
    <s v="Skincare"/>
    <s v="Perfumería"/>
    <x v="0"/>
  </r>
  <r>
    <x v="4454"/>
    <x v="45"/>
    <n v="9"/>
    <x v="16"/>
    <x v="2"/>
    <x v="1"/>
    <x v="1"/>
    <x v="1"/>
    <x v="4374"/>
    <x v="4368"/>
    <x v="4353"/>
    <x v="4329"/>
    <x v="4365"/>
    <x v="4396"/>
    <n v="52615"/>
    <s v="Cabello"/>
    <s v="Cuerpo"/>
    <x v="1"/>
  </r>
  <r>
    <x v="4455"/>
    <x v="50"/>
    <n v="9"/>
    <x v="57"/>
    <x v="1"/>
    <x v="0"/>
    <x v="0"/>
    <x v="0"/>
    <x v="4375"/>
    <x v="4369"/>
    <x v="4354"/>
    <x v="4330"/>
    <x v="4366"/>
    <x v="4397"/>
    <n v="35851.4"/>
    <s v="Maquillaje"/>
    <s v="Perfumería"/>
    <x v="0"/>
  </r>
  <r>
    <x v="4456"/>
    <x v="47"/>
    <n v="9"/>
    <x v="92"/>
    <x v="2"/>
    <x v="0"/>
    <x v="0"/>
    <x v="1"/>
    <x v="4376"/>
    <x v="4370"/>
    <x v="4355"/>
    <x v="4331"/>
    <x v="4367"/>
    <x v="4398"/>
    <n v="73097"/>
    <s v="Maquillaje"/>
    <s v="Cabello"/>
    <x v="1"/>
  </r>
  <r>
    <x v="4457"/>
    <x v="7"/>
    <n v="9"/>
    <x v="36"/>
    <x v="1"/>
    <x v="1"/>
    <x v="1"/>
    <x v="1"/>
    <x v="4377"/>
    <x v="4371"/>
    <x v="4356"/>
    <x v="4332"/>
    <x v="4368"/>
    <x v="4399"/>
    <n v="57844.800000000003"/>
    <s v="Skincare"/>
    <s v="Cuerpo"/>
    <x v="1"/>
  </r>
  <r>
    <x v="4458"/>
    <x v="29"/>
    <n v="9"/>
    <x v="37"/>
    <x v="1"/>
    <x v="0"/>
    <x v="0"/>
    <x v="1"/>
    <x v="4378"/>
    <x v="4372"/>
    <x v="4357"/>
    <x v="4333"/>
    <x v="4369"/>
    <x v="4400"/>
    <n v="30817.200000000001"/>
    <s v="Cabello"/>
    <s v="Maquillaje"/>
    <x v="0"/>
  </r>
  <r>
    <x v="4459"/>
    <x v="29"/>
    <n v="9"/>
    <x v="24"/>
    <x v="1"/>
    <x v="0"/>
    <x v="0"/>
    <x v="1"/>
    <x v="4379"/>
    <x v="4373"/>
    <x v="4358"/>
    <x v="4334"/>
    <x v="4370"/>
    <x v="4401"/>
    <n v="54432.2"/>
    <s v="Maquillaje"/>
    <s v="Cuerpo"/>
    <x v="1"/>
  </r>
  <r>
    <x v="4460"/>
    <x v="17"/>
    <n v="9"/>
    <x v="95"/>
    <x v="1"/>
    <x v="1"/>
    <x v="1"/>
    <x v="0"/>
    <x v="4380"/>
    <x v="4374"/>
    <x v="4128"/>
    <x v="4335"/>
    <x v="4371"/>
    <x v="4402"/>
    <n v="35485.800000000003"/>
    <s v="Perfumería"/>
    <s v="Cabello"/>
    <x v="0"/>
  </r>
  <r>
    <x v="4461"/>
    <x v="14"/>
    <n v="9"/>
    <x v="9"/>
    <x v="0"/>
    <x v="1"/>
    <x v="1"/>
    <x v="1"/>
    <x v="4381"/>
    <x v="4375"/>
    <x v="4359"/>
    <x v="4336"/>
    <x v="4372"/>
    <x v="4403"/>
    <n v="56343.199999999997"/>
    <s v="Cabello"/>
    <s v="Maquillaje"/>
    <x v="1"/>
  </r>
  <r>
    <x v="4462"/>
    <x v="8"/>
    <n v="9"/>
    <x v="46"/>
    <x v="2"/>
    <x v="1"/>
    <x v="1"/>
    <x v="1"/>
    <x v="4382"/>
    <x v="4376"/>
    <x v="4360"/>
    <x v="4337"/>
    <x v="4373"/>
    <x v="2696"/>
    <n v="56424.4"/>
    <s v="Skincare"/>
    <s v="Cuerpo"/>
    <x v="1"/>
  </r>
  <r>
    <x v="4463"/>
    <x v="20"/>
    <n v="9"/>
    <x v="36"/>
    <x v="1"/>
    <x v="1"/>
    <x v="1"/>
    <x v="0"/>
    <x v="4383"/>
    <x v="4377"/>
    <x v="4361"/>
    <x v="4338"/>
    <x v="4374"/>
    <x v="4404"/>
    <n v="54549"/>
    <s v="Cuerpo"/>
    <s v="Perfumería"/>
    <x v="1"/>
  </r>
  <r>
    <x v="4464"/>
    <x v="33"/>
    <n v="9"/>
    <x v="32"/>
    <x v="1"/>
    <x v="0"/>
    <x v="0"/>
    <x v="0"/>
    <x v="4384"/>
    <x v="4378"/>
    <x v="4362"/>
    <x v="4339"/>
    <x v="4375"/>
    <x v="4405"/>
    <n v="67679.600000000006"/>
    <s v="Perfumería"/>
    <s v="Cuerpo"/>
    <x v="1"/>
  </r>
  <r>
    <x v="4465"/>
    <x v="42"/>
    <n v="9"/>
    <x v="8"/>
    <x v="2"/>
    <x v="0"/>
    <x v="0"/>
    <x v="0"/>
    <x v="1722"/>
    <x v="4379"/>
    <x v="4363"/>
    <x v="4340"/>
    <x v="4376"/>
    <x v="4406"/>
    <n v="65287.4"/>
    <s v="Perfumería"/>
    <s v="Maquillaje"/>
    <x v="1"/>
  </r>
  <r>
    <x v="4466"/>
    <x v="33"/>
    <n v="9"/>
    <x v="64"/>
    <x v="0"/>
    <x v="1"/>
    <x v="1"/>
    <x v="1"/>
    <x v="4385"/>
    <x v="4380"/>
    <x v="4364"/>
    <x v="4341"/>
    <x v="4377"/>
    <x v="4407"/>
    <n v="46905.8"/>
    <s v="Skincare"/>
    <s v="Perfumería"/>
    <x v="0"/>
  </r>
  <r>
    <x v="4467"/>
    <x v="14"/>
    <n v="9"/>
    <x v="39"/>
    <x v="1"/>
    <x v="1"/>
    <x v="1"/>
    <x v="0"/>
    <x v="4386"/>
    <x v="4381"/>
    <x v="4365"/>
    <x v="4342"/>
    <x v="1588"/>
    <x v="4408"/>
    <n v="54341"/>
    <s v="Cuerpo"/>
    <s v="Cabello"/>
    <x v="1"/>
  </r>
  <r>
    <x v="4468"/>
    <x v="12"/>
    <n v="9"/>
    <x v="86"/>
    <x v="1"/>
    <x v="0"/>
    <x v="0"/>
    <x v="0"/>
    <x v="4387"/>
    <x v="4382"/>
    <x v="4366"/>
    <x v="4343"/>
    <x v="4378"/>
    <x v="4409"/>
    <n v="35522.800000000003"/>
    <s v="Maquillaje"/>
    <s v="Cabello"/>
    <x v="0"/>
  </r>
  <r>
    <x v="4469"/>
    <x v="47"/>
    <n v="9"/>
    <x v="51"/>
    <x v="1"/>
    <x v="1"/>
    <x v="1"/>
    <x v="0"/>
    <x v="4388"/>
    <x v="4383"/>
    <x v="4367"/>
    <x v="4344"/>
    <x v="4379"/>
    <x v="4410"/>
    <n v="46537.8"/>
    <s v="Cabello"/>
    <s v="Cuerpo"/>
    <x v="0"/>
  </r>
  <r>
    <x v="4470"/>
    <x v="46"/>
    <n v="9"/>
    <x v="59"/>
    <x v="1"/>
    <x v="0"/>
    <x v="0"/>
    <x v="0"/>
    <x v="4389"/>
    <x v="4384"/>
    <x v="4368"/>
    <x v="4345"/>
    <x v="4380"/>
    <x v="4411"/>
    <n v="55157.599999999999"/>
    <s v="Perfumería"/>
    <s v="Maquillaje"/>
    <x v="1"/>
  </r>
  <r>
    <x v="4471"/>
    <x v="30"/>
    <n v="9"/>
    <x v="74"/>
    <x v="2"/>
    <x v="0"/>
    <x v="0"/>
    <x v="1"/>
    <x v="4390"/>
    <x v="4385"/>
    <x v="4369"/>
    <x v="4346"/>
    <x v="4381"/>
    <x v="4412"/>
    <n v="65378"/>
    <s v="Cabello"/>
    <s v="Maquillaje"/>
    <x v="1"/>
  </r>
  <r>
    <x v="4472"/>
    <x v="42"/>
    <n v="9"/>
    <x v="87"/>
    <x v="0"/>
    <x v="1"/>
    <x v="1"/>
    <x v="1"/>
    <x v="4391"/>
    <x v="4386"/>
    <x v="4370"/>
    <x v="4347"/>
    <x v="4382"/>
    <x v="4413"/>
    <n v="19907.2"/>
    <s v="Skincare"/>
    <s v="Cabello"/>
    <x v="0"/>
  </r>
  <r>
    <x v="4473"/>
    <x v="18"/>
    <n v="9"/>
    <x v="39"/>
    <x v="1"/>
    <x v="1"/>
    <x v="1"/>
    <x v="0"/>
    <x v="4392"/>
    <x v="4387"/>
    <x v="4371"/>
    <x v="4348"/>
    <x v="4383"/>
    <x v="4414"/>
    <n v="48937"/>
    <s v="Skincare"/>
    <s v="Perfumería"/>
    <x v="0"/>
  </r>
  <r>
    <x v="4474"/>
    <x v="7"/>
    <n v="9"/>
    <x v="48"/>
    <x v="1"/>
    <x v="0"/>
    <x v="0"/>
    <x v="0"/>
    <x v="1451"/>
    <x v="4388"/>
    <x v="1103"/>
    <x v="4349"/>
    <x v="4384"/>
    <x v="4415"/>
    <n v="51482.400000000001"/>
    <s v="Perfumería"/>
    <s v="Cuerpo"/>
    <x v="1"/>
  </r>
  <r>
    <x v="4475"/>
    <x v="27"/>
    <n v="9"/>
    <x v="38"/>
    <x v="1"/>
    <x v="0"/>
    <x v="0"/>
    <x v="0"/>
    <x v="4393"/>
    <x v="4389"/>
    <x v="11"/>
    <x v="4350"/>
    <x v="4385"/>
    <x v="4416"/>
    <n v="36306.199999999997"/>
    <s v="Maquillaje"/>
    <s v="Cabello"/>
    <x v="0"/>
  </r>
  <r>
    <x v="4476"/>
    <x v="50"/>
    <n v="9"/>
    <x v="95"/>
    <x v="1"/>
    <x v="1"/>
    <x v="1"/>
    <x v="0"/>
    <x v="4394"/>
    <x v="4390"/>
    <x v="4372"/>
    <x v="4351"/>
    <x v="4386"/>
    <x v="4417"/>
    <n v="49806.2"/>
    <s v="Skincare"/>
    <s v="Cuerpo"/>
    <x v="0"/>
  </r>
  <r>
    <x v="4477"/>
    <x v="49"/>
    <n v="9"/>
    <x v="43"/>
    <x v="1"/>
    <x v="0"/>
    <x v="0"/>
    <x v="0"/>
    <x v="4395"/>
    <x v="4391"/>
    <x v="4373"/>
    <x v="4352"/>
    <x v="4387"/>
    <x v="4418"/>
    <n v="20901.400000000001"/>
    <s v="Perfumería"/>
    <s v="Cabello"/>
    <x v="0"/>
  </r>
  <r>
    <x v="4478"/>
    <x v="14"/>
    <n v="9"/>
    <x v="72"/>
    <x v="2"/>
    <x v="0"/>
    <x v="0"/>
    <x v="1"/>
    <x v="4396"/>
    <x v="4392"/>
    <x v="4374"/>
    <x v="4353"/>
    <x v="4388"/>
    <x v="4419"/>
    <n v="72316.2"/>
    <s v="Perfumería"/>
    <s v="Cabello"/>
    <x v="1"/>
  </r>
  <r>
    <x v="4479"/>
    <x v="29"/>
    <n v="9"/>
    <x v="70"/>
    <x v="3"/>
    <x v="0"/>
    <x v="0"/>
    <x v="0"/>
    <x v="4397"/>
    <x v="4393"/>
    <x v="4375"/>
    <x v="4354"/>
    <x v="4389"/>
    <x v="4420"/>
    <n v="43511.8"/>
    <s v="Skincare"/>
    <s v="Cuerpo"/>
    <x v="0"/>
  </r>
  <r>
    <x v="4480"/>
    <x v="24"/>
    <n v="9"/>
    <x v="41"/>
    <x v="2"/>
    <x v="0"/>
    <x v="0"/>
    <x v="0"/>
    <x v="4398"/>
    <x v="4394"/>
    <x v="4376"/>
    <x v="4355"/>
    <x v="4390"/>
    <x v="4421"/>
    <n v="28598"/>
    <s v="Perfumería"/>
    <s v="Cabello"/>
    <x v="0"/>
  </r>
  <r>
    <x v="4481"/>
    <x v="2"/>
    <n v="9"/>
    <x v="12"/>
    <x v="1"/>
    <x v="1"/>
    <x v="1"/>
    <x v="0"/>
    <x v="4399"/>
    <x v="4395"/>
    <x v="4377"/>
    <x v="4356"/>
    <x v="4391"/>
    <x v="4422"/>
    <n v="60537.4"/>
    <s v="Cuerpo"/>
    <s v="Maquillaje"/>
    <x v="1"/>
  </r>
  <r>
    <x v="4482"/>
    <x v="4"/>
    <n v="9"/>
    <x v="72"/>
    <x v="1"/>
    <x v="1"/>
    <x v="1"/>
    <x v="1"/>
    <x v="4400"/>
    <x v="4396"/>
    <x v="4378"/>
    <x v="4357"/>
    <x v="4392"/>
    <x v="4423"/>
    <n v="52756.4"/>
    <s v="Skincare"/>
    <s v="Cuerpo"/>
    <x v="1"/>
  </r>
  <r>
    <x v="4483"/>
    <x v="27"/>
    <n v="9"/>
    <x v="52"/>
    <x v="3"/>
    <x v="0"/>
    <x v="0"/>
    <x v="0"/>
    <x v="4401"/>
    <x v="4397"/>
    <x v="1448"/>
    <x v="4358"/>
    <x v="4393"/>
    <x v="4424"/>
    <n v="59182.6"/>
    <s v="Cuerpo"/>
    <s v="Perfumería"/>
    <x v="1"/>
  </r>
  <r>
    <x v="4484"/>
    <x v="29"/>
    <n v="9"/>
    <x v="47"/>
    <x v="1"/>
    <x v="1"/>
    <x v="1"/>
    <x v="1"/>
    <x v="4402"/>
    <x v="4398"/>
    <x v="4379"/>
    <x v="3444"/>
    <x v="4394"/>
    <x v="4425"/>
    <n v="34241"/>
    <s v="Cabello"/>
    <s v="Skincare"/>
    <x v="0"/>
  </r>
  <r>
    <x v="4485"/>
    <x v="16"/>
    <n v="9"/>
    <x v="35"/>
    <x v="0"/>
    <x v="0"/>
    <x v="0"/>
    <x v="0"/>
    <x v="4403"/>
    <x v="4399"/>
    <x v="4380"/>
    <x v="4359"/>
    <x v="4395"/>
    <x v="4426"/>
    <n v="29537.200000000001"/>
    <s v="Skincare"/>
    <s v="Cabello"/>
    <x v="0"/>
  </r>
  <r>
    <x v="4486"/>
    <x v="23"/>
    <n v="9"/>
    <x v="90"/>
    <x v="3"/>
    <x v="0"/>
    <x v="0"/>
    <x v="1"/>
    <x v="4404"/>
    <x v="4400"/>
    <x v="4381"/>
    <x v="3407"/>
    <x v="4396"/>
    <x v="4427"/>
    <n v="60611.6"/>
    <s v="Perfumería"/>
    <s v="Skincare"/>
    <x v="1"/>
  </r>
  <r>
    <x v="4487"/>
    <x v="25"/>
    <n v="9"/>
    <x v="81"/>
    <x v="1"/>
    <x v="1"/>
    <x v="1"/>
    <x v="0"/>
    <x v="4405"/>
    <x v="4401"/>
    <x v="4382"/>
    <x v="4360"/>
    <x v="4397"/>
    <x v="4428"/>
    <n v="43553.4"/>
    <s v="Perfumería"/>
    <s v="Skincare"/>
    <x v="0"/>
  </r>
  <r>
    <x v="4488"/>
    <x v="47"/>
    <n v="9"/>
    <x v="5"/>
    <x v="1"/>
    <x v="0"/>
    <x v="0"/>
    <x v="0"/>
    <x v="4406"/>
    <x v="4402"/>
    <x v="4383"/>
    <x v="4361"/>
    <x v="4398"/>
    <x v="4429"/>
    <n v="37830.800000000003"/>
    <s v="Cabello"/>
    <s v="Cuerpo"/>
    <x v="0"/>
  </r>
  <r>
    <x v="4489"/>
    <x v="23"/>
    <n v="9"/>
    <x v="43"/>
    <x v="2"/>
    <x v="0"/>
    <x v="0"/>
    <x v="1"/>
    <x v="4407"/>
    <x v="4403"/>
    <x v="4384"/>
    <x v="4362"/>
    <x v="4399"/>
    <x v="4430"/>
    <n v="64062.6"/>
    <s v="Cuerpo"/>
    <s v="Perfumería"/>
    <x v="1"/>
  </r>
  <r>
    <x v="4490"/>
    <x v="23"/>
    <n v="9"/>
    <x v="5"/>
    <x v="2"/>
    <x v="1"/>
    <x v="1"/>
    <x v="1"/>
    <x v="4408"/>
    <x v="4404"/>
    <x v="4385"/>
    <x v="4363"/>
    <x v="4400"/>
    <x v="4431"/>
    <n v="59964.800000000003"/>
    <s v="Skincare"/>
    <s v="Cabello"/>
    <x v="1"/>
  </r>
  <r>
    <x v="4491"/>
    <x v="42"/>
    <n v="9"/>
    <x v="21"/>
    <x v="0"/>
    <x v="0"/>
    <x v="0"/>
    <x v="0"/>
    <x v="4409"/>
    <x v="4405"/>
    <x v="4386"/>
    <x v="4364"/>
    <x v="4401"/>
    <x v="4432"/>
    <n v="54828.2"/>
    <s v="Skincare"/>
    <s v="Cuerpo"/>
    <x v="1"/>
  </r>
  <r>
    <x v="4492"/>
    <x v="22"/>
    <n v="9"/>
    <x v="53"/>
    <x v="2"/>
    <x v="1"/>
    <x v="1"/>
    <x v="1"/>
    <x v="4410"/>
    <x v="4406"/>
    <x v="4387"/>
    <x v="4365"/>
    <x v="4402"/>
    <x v="4433"/>
    <n v="65109"/>
    <s v="Maquillaje"/>
    <s v="Skincare"/>
    <x v="1"/>
  </r>
  <r>
    <x v="4493"/>
    <x v="25"/>
    <n v="9"/>
    <x v="23"/>
    <x v="3"/>
    <x v="1"/>
    <x v="1"/>
    <x v="1"/>
    <x v="4411"/>
    <x v="4407"/>
    <x v="4388"/>
    <x v="4366"/>
    <x v="4403"/>
    <x v="4434"/>
    <n v="35229.4"/>
    <s v="Perfumería"/>
    <s v="Cuerpo"/>
    <x v="0"/>
  </r>
  <r>
    <x v="4494"/>
    <x v="18"/>
    <n v="9"/>
    <x v="93"/>
    <x v="1"/>
    <x v="1"/>
    <x v="1"/>
    <x v="1"/>
    <x v="4412"/>
    <x v="4408"/>
    <x v="4389"/>
    <x v="4367"/>
    <x v="4404"/>
    <x v="4435"/>
    <n v="50002.400000000001"/>
    <s v="Skincare"/>
    <s v="Maquillaje"/>
    <x v="1"/>
  </r>
  <r>
    <x v="4495"/>
    <x v="22"/>
    <n v="9"/>
    <x v="10"/>
    <x v="0"/>
    <x v="1"/>
    <x v="1"/>
    <x v="0"/>
    <x v="4413"/>
    <x v="4409"/>
    <x v="4390"/>
    <x v="4368"/>
    <x v="4405"/>
    <x v="4436"/>
    <n v="71078"/>
    <s v="Cuerpo"/>
    <s v="Maquillaje"/>
    <x v="1"/>
  </r>
  <r>
    <x v="4496"/>
    <x v="23"/>
    <n v="9"/>
    <x v="67"/>
    <x v="2"/>
    <x v="1"/>
    <x v="1"/>
    <x v="0"/>
    <x v="4414"/>
    <x v="4410"/>
    <x v="1676"/>
    <x v="4369"/>
    <x v="4406"/>
    <x v="4437"/>
    <n v="60363.4"/>
    <s v="Cabello"/>
    <s v="Cuerpo"/>
    <x v="1"/>
  </r>
  <r>
    <x v="4497"/>
    <x v="32"/>
    <n v="9"/>
    <x v="7"/>
    <x v="2"/>
    <x v="0"/>
    <x v="0"/>
    <x v="0"/>
    <x v="4415"/>
    <x v="4411"/>
    <x v="4391"/>
    <x v="4370"/>
    <x v="4407"/>
    <x v="4438"/>
    <n v="36833.4"/>
    <s v="Skincare"/>
    <s v="Cabello"/>
    <x v="0"/>
  </r>
  <r>
    <x v="4498"/>
    <x v="37"/>
    <n v="9"/>
    <x v="7"/>
    <x v="2"/>
    <x v="1"/>
    <x v="1"/>
    <x v="0"/>
    <x v="4416"/>
    <x v="4412"/>
    <x v="4392"/>
    <x v="4371"/>
    <x v="4408"/>
    <x v="4439"/>
    <n v="54942.400000000001"/>
    <s v="Cuerpo"/>
    <s v="Cabello"/>
    <x v="1"/>
  </r>
  <r>
    <x v="4499"/>
    <x v="39"/>
    <n v="9"/>
    <x v="59"/>
    <x v="3"/>
    <x v="0"/>
    <x v="0"/>
    <x v="0"/>
    <x v="4417"/>
    <x v="4413"/>
    <x v="4393"/>
    <x v="603"/>
    <x v="4409"/>
    <x v="4440"/>
    <n v="57762.6"/>
    <s v="Cuerpo"/>
    <s v="Cabello"/>
    <x v="1"/>
  </r>
  <r>
    <x v="4500"/>
    <x v="50"/>
    <n v="9"/>
    <x v="56"/>
    <x v="2"/>
    <x v="1"/>
    <x v="1"/>
    <x v="1"/>
    <x v="4418"/>
    <x v="4414"/>
    <x v="4394"/>
    <x v="3465"/>
    <x v="4410"/>
    <x v="4441"/>
    <n v="54854.6"/>
    <s v="Cuerpo"/>
    <s v="Cabello"/>
    <x v="1"/>
  </r>
  <r>
    <x v="4501"/>
    <x v="18"/>
    <n v="9"/>
    <x v="70"/>
    <x v="1"/>
    <x v="0"/>
    <x v="0"/>
    <x v="1"/>
    <x v="4419"/>
    <x v="4415"/>
    <x v="4395"/>
    <x v="4372"/>
    <x v="4411"/>
    <x v="4442"/>
    <n v="62796.6"/>
    <s v="Maquillaje"/>
    <s v="Skincare"/>
    <x v="1"/>
  </r>
  <r>
    <x v="4502"/>
    <x v="34"/>
    <n v="9"/>
    <x v="88"/>
    <x v="1"/>
    <x v="1"/>
    <x v="1"/>
    <x v="0"/>
    <x v="543"/>
    <x v="4416"/>
    <x v="4396"/>
    <x v="4373"/>
    <x v="4412"/>
    <x v="4443"/>
    <n v="45241.8"/>
    <s v="Perfumería"/>
    <s v="Maquillaje"/>
    <x v="0"/>
  </r>
  <r>
    <x v="4503"/>
    <x v="37"/>
    <n v="9"/>
    <x v="75"/>
    <x v="0"/>
    <x v="0"/>
    <x v="0"/>
    <x v="1"/>
    <x v="4420"/>
    <x v="4417"/>
    <x v="4397"/>
    <x v="4374"/>
    <x v="4413"/>
    <x v="4444"/>
    <n v="53152"/>
    <s v="Skincare"/>
    <s v="Perfumería"/>
    <x v="1"/>
  </r>
  <r>
    <x v="4504"/>
    <x v="25"/>
    <n v="9"/>
    <x v="88"/>
    <x v="0"/>
    <x v="0"/>
    <x v="0"/>
    <x v="0"/>
    <x v="4421"/>
    <x v="4418"/>
    <x v="4398"/>
    <x v="4375"/>
    <x v="4414"/>
    <x v="4445"/>
    <n v="80412.399999999994"/>
    <s v="Cuerpo"/>
    <s v="Skincare"/>
    <x v="1"/>
  </r>
  <r>
    <x v="4505"/>
    <x v="31"/>
    <n v="9"/>
    <x v="27"/>
    <x v="3"/>
    <x v="1"/>
    <x v="1"/>
    <x v="1"/>
    <x v="4422"/>
    <x v="4419"/>
    <x v="4399"/>
    <x v="4376"/>
    <x v="4415"/>
    <x v="4446"/>
    <n v="42910.6"/>
    <s v="Perfumería"/>
    <s v="Cabello"/>
    <x v="0"/>
  </r>
  <r>
    <x v="4506"/>
    <x v="24"/>
    <n v="9"/>
    <x v="27"/>
    <x v="2"/>
    <x v="1"/>
    <x v="1"/>
    <x v="0"/>
    <x v="4423"/>
    <x v="4420"/>
    <x v="4400"/>
    <x v="4377"/>
    <x v="4416"/>
    <x v="4447"/>
    <n v="45420.2"/>
    <s v="Cuerpo"/>
    <s v="Perfumería"/>
    <x v="0"/>
  </r>
  <r>
    <x v="4507"/>
    <x v="48"/>
    <n v="9"/>
    <x v="80"/>
    <x v="0"/>
    <x v="1"/>
    <x v="1"/>
    <x v="0"/>
    <x v="4424"/>
    <x v="4421"/>
    <x v="4401"/>
    <x v="4378"/>
    <x v="4417"/>
    <x v="4448"/>
    <n v="49976.800000000003"/>
    <s v="Cuerpo"/>
    <s v="Skincare"/>
    <x v="0"/>
  </r>
  <r>
    <x v="4508"/>
    <x v="26"/>
    <n v="9"/>
    <x v="50"/>
    <x v="1"/>
    <x v="1"/>
    <x v="1"/>
    <x v="0"/>
    <x v="512"/>
    <x v="4422"/>
    <x v="4402"/>
    <x v="4379"/>
    <x v="4418"/>
    <x v="4449"/>
    <n v="36445"/>
    <s v="Cuerpo"/>
    <s v="Perfumería"/>
    <x v="0"/>
  </r>
  <r>
    <x v="4509"/>
    <x v="20"/>
    <n v="10"/>
    <x v="82"/>
    <x v="2"/>
    <x v="0"/>
    <x v="0"/>
    <x v="0"/>
    <x v="4425"/>
    <x v="4423"/>
    <x v="4403"/>
    <x v="4380"/>
    <x v="4419"/>
    <x v="4450"/>
    <n v="53771.8"/>
    <s v="Skincare"/>
    <s v="Cabello"/>
    <x v="1"/>
  </r>
  <r>
    <x v="4510"/>
    <x v="28"/>
    <n v="10"/>
    <x v="17"/>
    <x v="0"/>
    <x v="1"/>
    <x v="1"/>
    <x v="0"/>
    <x v="4426"/>
    <x v="4424"/>
    <x v="4404"/>
    <x v="4381"/>
    <x v="4420"/>
    <x v="4451"/>
    <n v="53712.6"/>
    <s v="Cabello"/>
    <s v="Cuerpo"/>
    <x v="1"/>
  </r>
  <r>
    <x v="4511"/>
    <x v="13"/>
    <n v="10"/>
    <x v="23"/>
    <x v="3"/>
    <x v="1"/>
    <x v="1"/>
    <x v="1"/>
    <x v="4427"/>
    <x v="913"/>
    <x v="4405"/>
    <x v="4382"/>
    <x v="4421"/>
    <x v="4452"/>
    <n v="38300.199999999997"/>
    <s v="Perfumería"/>
    <s v="Maquillaje"/>
    <x v="0"/>
  </r>
  <r>
    <x v="4512"/>
    <x v="34"/>
    <n v="10"/>
    <x v="51"/>
    <x v="2"/>
    <x v="1"/>
    <x v="1"/>
    <x v="1"/>
    <x v="1979"/>
    <x v="4425"/>
    <x v="4406"/>
    <x v="4383"/>
    <x v="4422"/>
    <x v="4453"/>
    <n v="41312"/>
    <s v="Cuerpo"/>
    <s v="Perfumería"/>
    <x v="0"/>
  </r>
  <r>
    <x v="4513"/>
    <x v="30"/>
    <n v="10"/>
    <x v="72"/>
    <x v="1"/>
    <x v="1"/>
    <x v="1"/>
    <x v="0"/>
    <x v="4428"/>
    <x v="4426"/>
    <x v="4407"/>
    <x v="4384"/>
    <x v="4423"/>
    <x v="4454"/>
    <n v="31856"/>
    <s v="Cabello"/>
    <s v="Cuerpo"/>
    <x v="0"/>
  </r>
  <r>
    <x v="4514"/>
    <x v="6"/>
    <n v="10"/>
    <x v="6"/>
    <x v="3"/>
    <x v="1"/>
    <x v="1"/>
    <x v="1"/>
    <x v="4429"/>
    <x v="4427"/>
    <x v="4408"/>
    <x v="4385"/>
    <x v="4424"/>
    <x v="4455"/>
    <n v="62312.2"/>
    <s v="Maquillaje"/>
    <s v="Perfumería"/>
    <x v="1"/>
  </r>
  <r>
    <x v="4515"/>
    <x v="40"/>
    <n v="10"/>
    <x v="77"/>
    <x v="1"/>
    <x v="1"/>
    <x v="1"/>
    <x v="0"/>
    <x v="4430"/>
    <x v="4428"/>
    <x v="4409"/>
    <x v="4386"/>
    <x v="4425"/>
    <x v="4456"/>
    <n v="47514.6"/>
    <s v="Perfumería"/>
    <s v="Cuerpo"/>
    <x v="0"/>
  </r>
  <r>
    <x v="4516"/>
    <x v="42"/>
    <n v="10"/>
    <x v="39"/>
    <x v="1"/>
    <x v="0"/>
    <x v="0"/>
    <x v="1"/>
    <x v="4431"/>
    <x v="4429"/>
    <x v="4410"/>
    <x v="4387"/>
    <x v="4426"/>
    <x v="4457"/>
    <n v="39493.800000000003"/>
    <s v="Cabello"/>
    <s v="Skincare"/>
    <x v="0"/>
  </r>
  <r>
    <x v="4517"/>
    <x v="31"/>
    <n v="10"/>
    <x v="74"/>
    <x v="0"/>
    <x v="0"/>
    <x v="0"/>
    <x v="1"/>
    <x v="1145"/>
    <x v="4430"/>
    <x v="2251"/>
    <x v="4388"/>
    <x v="4427"/>
    <x v="4458"/>
    <n v="73214"/>
    <s v="Skincare"/>
    <s v="Maquillaje"/>
    <x v="1"/>
  </r>
  <r>
    <x v="4518"/>
    <x v="23"/>
    <n v="10"/>
    <x v="65"/>
    <x v="2"/>
    <x v="1"/>
    <x v="1"/>
    <x v="1"/>
    <x v="4432"/>
    <x v="4431"/>
    <x v="4411"/>
    <x v="4389"/>
    <x v="4428"/>
    <x v="4459"/>
    <n v="70087"/>
    <s v="Cabello"/>
    <s v="Skincare"/>
    <x v="1"/>
  </r>
  <r>
    <x v="4519"/>
    <x v="30"/>
    <n v="10"/>
    <x v="85"/>
    <x v="0"/>
    <x v="0"/>
    <x v="0"/>
    <x v="1"/>
    <x v="4433"/>
    <x v="4432"/>
    <x v="4412"/>
    <x v="2124"/>
    <x v="4429"/>
    <x v="4460"/>
    <n v="32706.799999999999"/>
    <s v="Cabello"/>
    <s v="Skincare"/>
    <x v="0"/>
  </r>
  <r>
    <x v="4520"/>
    <x v="20"/>
    <n v="10"/>
    <x v="32"/>
    <x v="0"/>
    <x v="0"/>
    <x v="0"/>
    <x v="0"/>
    <x v="4434"/>
    <x v="4433"/>
    <x v="4413"/>
    <x v="4390"/>
    <x v="4430"/>
    <x v="4461"/>
    <n v="32736.799999999999"/>
    <s v="Cuerpo"/>
    <s v="Cabello"/>
    <x v="0"/>
  </r>
  <r>
    <x v="4521"/>
    <x v="11"/>
    <n v="10"/>
    <x v="82"/>
    <x v="1"/>
    <x v="0"/>
    <x v="0"/>
    <x v="0"/>
    <x v="4435"/>
    <x v="4434"/>
    <x v="4414"/>
    <x v="4391"/>
    <x v="4431"/>
    <x v="4462"/>
    <n v="57371.199999999997"/>
    <s v="Perfumería"/>
    <s v="Cabello"/>
    <x v="1"/>
  </r>
  <r>
    <x v="4522"/>
    <x v="1"/>
    <n v="10"/>
    <x v="20"/>
    <x v="3"/>
    <x v="0"/>
    <x v="0"/>
    <x v="0"/>
    <x v="4189"/>
    <x v="4435"/>
    <x v="4415"/>
    <x v="4392"/>
    <x v="4432"/>
    <x v="4463"/>
    <n v="44307.4"/>
    <s v="Cuerpo"/>
    <s v="Cabello"/>
    <x v="0"/>
  </r>
  <r>
    <x v="4523"/>
    <x v="35"/>
    <n v="10"/>
    <x v="12"/>
    <x v="3"/>
    <x v="0"/>
    <x v="0"/>
    <x v="0"/>
    <x v="4436"/>
    <x v="4436"/>
    <x v="4416"/>
    <x v="4393"/>
    <x v="4433"/>
    <x v="4464"/>
    <n v="42085.4"/>
    <s v="Maquillaje"/>
    <s v="Perfumería"/>
    <x v="0"/>
  </r>
  <r>
    <x v="4524"/>
    <x v="19"/>
    <n v="10"/>
    <x v="1"/>
    <x v="0"/>
    <x v="1"/>
    <x v="1"/>
    <x v="0"/>
    <x v="4437"/>
    <x v="4437"/>
    <x v="208"/>
    <x v="4394"/>
    <x v="4434"/>
    <x v="4465"/>
    <n v="48038.6"/>
    <s v="Skincare"/>
    <s v="Cuerpo"/>
    <x v="0"/>
  </r>
  <r>
    <x v="4525"/>
    <x v="37"/>
    <n v="10"/>
    <x v="18"/>
    <x v="2"/>
    <x v="0"/>
    <x v="0"/>
    <x v="0"/>
    <x v="4438"/>
    <x v="4438"/>
    <x v="4417"/>
    <x v="4395"/>
    <x v="4435"/>
    <x v="4466"/>
    <n v="44768.6"/>
    <s v="Maquillaje"/>
    <s v="Perfumería"/>
    <x v="0"/>
  </r>
  <r>
    <x v="4526"/>
    <x v="35"/>
    <n v="10"/>
    <x v="91"/>
    <x v="0"/>
    <x v="1"/>
    <x v="1"/>
    <x v="0"/>
    <x v="4439"/>
    <x v="4439"/>
    <x v="4418"/>
    <x v="4396"/>
    <x v="4436"/>
    <x v="4467"/>
    <n v="49446.2"/>
    <s v="Cabello"/>
    <s v="Perfumería"/>
    <x v="0"/>
  </r>
  <r>
    <x v="4527"/>
    <x v="8"/>
    <n v="10"/>
    <x v="71"/>
    <x v="1"/>
    <x v="1"/>
    <x v="1"/>
    <x v="0"/>
    <x v="4440"/>
    <x v="4440"/>
    <x v="4419"/>
    <x v="4397"/>
    <x v="4437"/>
    <x v="4468"/>
    <n v="84985"/>
    <s v="Perfumería"/>
    <s v="Maquillaje"/>
    <x v="1"/>
  </r>
  <r>
    <x v="4528"/>
    <x v="47"/>
    <n v="10"/>
    <x v="54"/>
    <x v="1"/>
    <x v="1"/>
    <x v="1"/>
    <x v="0"/>
    <x v="4441"/>
    <x v="4441"/>
    <x v="4420"/>
    <x v="4398"/>
    <x v="4438"/>
    <x v="4469"/>
    <n v="37026.199999999997"/>
    <s v="Cabello"/>
    <s v="Cuerpo"/>
    <x v="0"/>
  </r>
  <r>
    <x v="4529"/>
    <x v="40"/>
    <n v="10"/>
    <x v="52"/>
    <x v="0"/>
    <x v="0"/>
    <x v="0"/>
    <x v="1"/>
    <x v="4442"/>
    <x v="4442"/>
    <x v="4421"/>
    <x v="4399"/>
    <x v="4439"/>
    <x v="4470"/>
    <n v="34967.199999999997"/>
    <s v="Maquillaje"/>
    <s v="Perfumería"/>
    <x v="0"/>
  </r>
  <r>
    <x v="4530"/>
    <x v="13"/>
    <n v="10"/>
    <x v="37"/>
    <x v="1"/>
    <x v="0"/>
    <x v="0"/>
    <x v="1"/>
    <x v="4443"/>
    <x v="4443"/>
    <x v="4422"/>
    <x v="4400"/>
    <x v="4440"/>
    <x v="4471"/>
    <n v="50621.8"/>
    <s v="Perfumería"/>
    <s v="Skincare"/>
    <x v="1"/>
  </r>
  <r>
    <x v="4531"/>
    <x v="48"/>
    <n v="10"/>
    <x v="94"/>
    <x v="2"/>
    <x v="1"/>
    <x v="1"/>
    <x v="0"/>
    <x v="4444"/>
    <x v="4444"/>
    <x v="4423"/>
    <x v="4401"/>
    <x v="4441"/>
    <x v="4472"/>
    <n v="51185.8"/>
    <s v="Cuerpo"/>
    <s v="Perfumería"/>
    <x v="1"/>
  </r>
  <r>
    <x v="4532"/>
    <x v="15"/>
    <n v="10"/>
    <x v="8"/>
    <x v="1"/>
    <x v="1"/>
    <x v="1"/>
    <x v="0"/>
    <x v="4445"/>
    <x v="4445"/>
    <x v="4424"/>
    <x v="4402"/>
    <x v="4442"/>
    <x v="4473"/>
    <n v="52052.800000000003"/>
    <s v="Perfumería"/>
    <s v="Skincare"/>
    <x v="1"/>
  </r>
  <r>
    <x v="4533"/>
    <x v="39"/>
    <n v="10"/>
    <x v="69"/>
    <x v="2"/>
    <x v="0"/>
    <x v="0"/>
    <x v="0"/>
    <x v="4446"/>
    <x v="4446"/>
    <x v="4425"/>
    <x v="4403"/>
    <x v="4443"/>
    <x v="4474"/>
    <n v="42117.2"/>
    <s v="Maquillaje"/>
    <s v="Cuerpo"/>
    <x v="0"/>
  </r>
  <r>
    <x v="4534"/>
    <x v="21"/>
    <n v="10"/>
    <x v="40"/>
    <x v="1"/>
    <x v="0"/>
    <x v="0"/>
    <x v="1"/>
    <x v="492"/>
    <x v="4447"/>
    <x v="4426"/>
    <x v="4404"/>
    <x v="4444"/>
    <x v="4475"/>
    <n v="47543.6"/>
    <s v="Perfumería"/>
    <s v="Maquillaje"/>
    <x v="0"/>
  </r>
  <r>
    <x v="4535"/>
    <x v="31"/>
    <n v="10"/>
    <x v="36"/>
    <x v="1"/>
    <x v="0"/>
    <x v="0"/>
    <x v="0"/>
    <x v="4447"/>
    <x v="4448"/>
    <x v="4427"/>
    <x v="4405"/>
    <x v="4445"/>
    <x v="4476"/>
    <n v="40820.6"/>
    <s v="Cuerpo"/>
    <s v="Skincare"/>
    <x v="0"/>
  </r>
  <r>
    <x v="4536"/>
    <x v="1"/>
    <n v="10"/>
    <x v="85"/>
    <x v="0"/>
    <x v="0"/>
    <x v="0"/>
    <x v="0"/>
    <x v="4448"/>
    <x v="4449"/>
    <x v="4428"/>
    <x v="4406"/>
    <x v="4446"/>
    <x v="4477"/>
    <n v="42011.199999999997"/>
    <s v="Skincare"/>
    <s v="Perfumería"/>
    <x v="0"/>
  </r>
  <r>
    <x v="4537"/>
    <x v="25"/>
    <n v="10"/>
    <x v="36"/>
    <x v="1"/>
    <x v="0"/>
    <x v="0"/>
    <x v="1"/>
    <x v="4449"/>
    <x v="4450"/>
    <x v="2839"/>
    <x v="4407"/>
    <x v="4447"/>
    <x v="4478"/>
    <n v="53384.6"/>
    <s v="Cabello"/>
    <s v="Cuerpo"/>
    <x v="1"/>
  </r>
  <r>
    <x v="4538"/>
    <x v="5"/>
    <n v="10"/>
    <x v="27"/>
    <x v="1"/>
    <x v="1"/>
    <x v="1"/>
    <x v="1"/>
    <x v="4450"/>
    <x v="4451"/>
    <x v="4429"/>
    <x v="4408"/>
    <x v="4448"/>
    <x v="4479"/>
    <n v="38268"/>
    <s v="Cabello"/>
    <s v="Maquillaje"/>
    <x v="0"/>
  </r>
  <r>
    <x v="4539"/>
    <x v="37"/>
    <n v="10"/>
    <x v="65"/>
    <x v="2"/>
    <x v="1"/>
    <x v="1"/>
    <x v="0"/>
    <x v="4451"/>
    <x v="4452"/>
    <x v="4430"/>
    <x v="4409"/>
    <x v="4449"/>
    <x v="4480"/>
    <n v="20090.599999999999"/>
    <s v="Maquillaje"/>
    <s v="Cuerpo"/>
    <x v="0"/>
  </r>
  <r>
    <x v="4540"/>
    <x v="28"/>
    <n v="10"/>
    <x v="11"/>
    <x v="2"/>
    <x v="0"/>
    <x v="0"/>
    <x v="1"/>
    <x v="4452"/>
    <x v="4453"/>
    <x v="4431"/>
    <x v="4410"/>
    <x v="4450"/>
    <x v="4481"/>
    <n v="56911.8"/>
    <s v="Perfumería"/>
    <s v="Cabello"/>
    <x v="1"/>
  </r>
  <r>
    <x v="4541"/>
    <x v="14"/>
    <n v="10"/>
    <x v="42"/>
    <x v="0"/>
    <x v="0"/>
    <x v="0"/>
    <x v="0"/>
    <x v="4453"/>
    <x v="4454"/>
    <x v="4432"/>
    <x v="4411"/>
    <x v="4451"/>
    <x v="4482"/>
    <n v="50303.199999999997"/>
    <s v="Maquillaje"/>
    <s v="Perfumería"/>
    <x v="1"/>
  </r>
  <r>
    <x v="4542"/>
    <x v="12"/>
    <n v="10"/>
    <x v="25"/>
    <x v="2"/>
    <x v="1"/>
    <x v="1"/>
    <x v="0"/>
    <x v="4454"/>
    <x v="4455"/>
    <x v="4433"/>
    <x v="4412"/>
    <x v="4452"/>
    <x v="4483"/>
    <n v="33996.199999999997"/>
    <s v="Cuerpo"/>
    <s v="Maquillaje"/>
    <x v="0"/>
  </r>
  <r>
    <x v="4543"/>
    <x v="45"/>
    <n v="10"/>
    <x v="56"/>
    <x v="2"/>
    <x v="1"/>
    <x v="1"/>
    <x v="0"/>
    <x v="4455"/>
    <x v="4456"/>
    <x v="4434"/>
    <x v="4413"/>
    <x v="4453"/>
    <x v="4484"/>
    <n v="46587.8"/>
    <s v="Maquillaje"/>
    <s v="Skincare"/>
    <x v="0"/>
  </r>
  <r>
    <x v="4544"/>
    <x v="48"/>
    <n v="10"/>
    <x v="40"/>
    <x v="1"/>
    <x v="0"/>
    <x v="0"/>
    <x v="0"/>
    <x v="738"/>
    <x v="4457"/>
    <x v="4435"/>
    <x v="2116"/>
    <x v="4454"/>
    <x v="4485"/>
    <n v="60582"/>
    <s v="Cabello"/>
    <s v="Skincare"/>
    <x v="1"/>
  </r>
  <r>
    <x v="4545"/>
    <x v="31"/>
    <n v="10"/>
    <x v="37"/>
    <x v="2"/>
    <x v="0"/>
    <x v="0"/>
    <x v="1"/>
    <x v="4456"/>
    <x v="4458"/>
    <x v="4436"/>
    <x v="4414"/>
    <x v="4455"/>
    <x v="4486"/>
    <n v="55464.2"/>
    <s v="Skincare"/>
    <s v="Perfumería"/>
    <x v="1"/>
  </r>
  <r>
    <x v="4546"/>
    <x v="3"/>
    <n v="10"/>
    <x v="13"/>
    <x v="3"/>
    <x v="1"/>
    <x v="1"/>
    <x v="0"/>
    <x v="4457"/>
    <x v="4459"/>
    <x v="4437"/>
    <x v="4415"/>
    <x v="4456"/>
    <x v="4487"/>
    <n v="23619.599999999999"/>
    <s v="Cabello"/>
    <s v="Perfumería"/>
    <x v="0"/>
  </r>
  <r>
    <x v="4547"/>
    <x v="12"/>
    <n v="10"/>
    <x v="74"/>
    <x v="2"/>
    <x v="1"/>
    <x v="1"/>
    <x v="0"/>
    <x v="4458"/>
    <x v="4460"/>
    <x v="4438"/>
    <x v="4416"/>
    <x v="4457"/>
    <x v="4488"/>
    <n v="52924.6"/>
    <s v="Maquillaje"/>
    <s v="Skincare"/>
    <x v="1"/>
  </r>
  <r>
    <x v="4548"/>
    <x v="38"/>
    <n v="10"/>
    <x v="64"/>
    <x v="0"/>
    <x v="0"/>
    <x v="0"/>
    <x v="1"/>
    <x v="4459"/>
    <x v="4461"/>
    <x v="4439"/>
    <x v="4417"/>
    <x v="4458"/>
    <x v="4489"/>
    <n v="60087"/>
    <s v="Maquillaje"/>
    <s v="Cuerpo"/>
    <x v="1"/>
  </r>
  <r>
    <x v="4549"/>
    <x v="20"/>
    <n v="10"/>
    <x v="92"/>
    <x v="0"/>
    <x v="1"/>
    <x v="1"/>
    <x v="0"/>
    <x v="4460"/>
    <x v="4462"/>
    <x v="4440"/>
    <x v="4418"/>
    <x v="4459"/>
    <x v="4490"/>
    <n v="35251.199999999997"/>
    <s v="Skincare"/>
    <s v="Perfumería"/>
    <x v="0"/>
  </r>
  <r>
    <x v="4550"/>
    <x v="20"/>
    <n v="10"/>
    <x v="12"/>
    <x v="1"/>
    <x v="0"/>
    <x v="0"/>
    <x v="1"/>
    <x v="4461"/>
    <x v="4463"/>
    <x v="4441"/>
    <x v="4419"/>
    <x v="4460"/>
    <x v="4491"/>
    <n v="35847.800000000003"/>
    <s v="Cuerpo"/>
    <s v="Maquillaje"/>
    <x v="0"/>
  </r>
  <r>
    <x v="4551"/>
    <x v="35"/>
    <n v="10"/>
    <x v="42"/>
    <x v="2"/>
    <x v="1"/>
    <x v="1"/>
    <x v="1"/>
    <x v="2391"/>
    <x v="4464"/>
    <x v="4442"/>
    <x v="4420"/>
    <x v="4461"/>
    <x v="4492"/>
    <n v="61045.599999999999"/>
    <s v="Perfumería"/>
    <s v="Cuerpo"/>
    <x v="1"/>
  </r>
  <r>
    <x v="4552"/>
    <x v="16"/>
    <n v="10"/>
    <x v="71"/>
    <x v="3"/>
    <x v="0"/>
    <x v="0"/>
    <x v="0"/>
    <x v="4462"/>
    <x v="4465"/>
    <x v="4443"/>
    <x v="4421"/>
    <x v="4462"/>
    <x v="4493"/>
    <n v="57712"/>
    <s v="Skincare"/>
    <s v="Cuerpo"/>
    <x v="1"/>
  </r>
  <r>
    <x v="4553"/>
    <x v="45"/>
    <n v="10"/>
    <x v="38"/>
    <x v="2"/>
    <x v="0"/>
    <x v="0"/>
    <x v="1"/>
    <x v="4463"/>
    <x v="4466"/>
    <x v="4444"/>
    <x v="4422"/>
    <x v="4463"/>
    <x v="4494"/>
    <n v="22427.200000000001"/>
    <s v="Cuerpo"/>
    <s v="Maquillaje"/>
    <x v="0"/>
  </r>
  <r>
    <x v="4554"/>
    <x v="46"/>
    <n v="10"/>
    <x v="83"/>
    <x v="2"/>
    <x v="0"/>
    <x v="0"/>
    <x v="1"/>
    <x v="4464"/>
    <x v="4467"/>
    <x v="2342"/>
    <x v="4423"/>
    <x v="4464"/>
    <x v="4495"/>
    <n v="41109"/>
    <s v="Maquillaje"/>
    <s v="Perfumería"/>
    <x v="0"/>
  </r>
  <r>
    <x v="4555"/>
    <x v="24"/>
    <n v="10"/>
    <x v="55"/>
    <x v="2"/>
    <x v="0"/>
    <x v="0"/>
    <x v="1"/>
    <x v="4465"/>
    <x v="4468"/>
    <x v="4445"/>
    <x v="4424"/>
    <x v="4465"/>
    <x v="4496"/>
    <n v="47419.6"/>
    <s v="Cuerpo"/>
    <s v="Skincare"/>
    <x v="0"/>
  </r>
  <r>
    <x v="4556"/>
    <x v="5"/>
    <n v="10"/>
    <x v="64"/>
    <x v="1"/>
    <x v="1"/>
    <x v="1"/>
    <x v="0"/>
    <x v="4466"/>
    <x v="4469"/>
    <x v="4446"/>
    <x v="4425"/>
    <x v="4466"/>
    <x v="4497"/>
    <n v="56660"/>
    <s v="Cuerpo"/>
    <s v="Cabello"/>
    <x v="1"/>
  </r>
  <r>
    <x v="4557"/>
    <x v="41"/>
    <n v="10"/>
    <x v="91"/>
    <x v="1"/>
    <x v="0"/>
    <x v="0"/>
    <x v="1"/>
    <x v="4467"/>
    <x v="3008"/>
    <x v="4447"/>
    <x v="4426"/>
    <x v="4467"/>
    <x v="4498"/>
    <n v="59071.199999999997"/>
    <s v="Maquillaje"/>
    <s v="Perfumería"/>
    <x v="1"/>
  </r>
  <r>
    <x v="4558"/>
    <x v="45"/>
    <n v="10"/>
    <x v="19"/>
    <x v="1"/>
    <x v="1"/>
    <x v="1"/>
    <x v="1"/>
    <x v="4468"/>
    <x v="4470"/>
    <x v="4448"/>
    <x v="4427"/>
    <x v="4468"/>
    <x v="4499"/>
    <n v="37241.199999999997"/>
    <s v="Cuerpo"/>
    <s v="Perfumería"/>
    <x v="0"/>
  </r>
  <r>
    <x v="4559"/>
    <x v="21"/>
    <n v="10"/>
    <x v="28"/>
    <x v="1"/>
    <x v="1"/>
    <x v="1"/>
    <x v="0"/>
    <x v="4469"/>
    <x v="4471"/>
    <x v="4449"/>
    <x v="4428"/>
    <x v="4469"/>
    <x v="4500"/>
    <n v="61961.599999999999"/>
    <s v="Cabello"/>
    <s v="Perfumería"/>
    <x v="1"/>
  </r>
  <r>
    <x v="4560"/>
    <x v="1"/>
    <n v="10"/>
    <x v="89"/>
    <x v="1"/>
    <x v="1"/>
    <x v="1"/>
    <x v="1"/>
    <x v="4470"/>
    <x v="4472"/>
    <x v="4450"/>
    <x v="4429"/>
    <x v="4470"/>
    <x v="4501"/>
    <n v="67860.2"/>
    <s v="Skincare"/>
    <s v="Cabello"/>
    <x v="1"/>
  </r>
  <r>
    <x v="4561"/>
    <x v="8"/>
    <n v="10"/>
    <x v="38"/>
    <x v="0"/>
    <x v="0"/>
    <x v="0"/>
    <x v="0"/>
    <x v="4471"/>
    <x v="4473"/>
    <x v="4451"/>
    <x v="4430"/>
    <x v="4471"/>
    <x v="4502"/>
    <n v="58262.6"/>
    <s v="Cuerpo"/>
    <s v="Perfumería"/>
    <x v="1"/>
  </r>
  <r>
    <x v="4562"/>
    <x v="37"/>
    <n v="10"/>
    <x v="94"/>
    <x v="1"/>
    <x v="1"/>
    <x v="1"/>
    <x v="1"/>
    <x v="4472"/>
    <x v="4474"/>
    <x v="4452"/>
    <x v="4431"/>
    <x v="4472"/>
    <x v="4503"/>
    <n v="45500.4"/>
    <s v="Cabello"/>
    <s v="Cuerpo"/>
    <x v="0"/>
  </r>
  <r>
    <x v="4563"/>
    <x v="10"/>
    <n v="10"/>
    <x v="93"/>
    <x v="2"/>
    <x v="0"/>
    <x v="0"/>
    <x v="1"/>
    <x v="4473"/>
    <x v="4475"/>
    <x v="4453"/>
    <x v="4432"/>
    <x v="4473"/>
    <x v="4504"/>
    <n v="51285.8"/>
    <s v="Perfumería"/>
    <s v="Cabello"/>
    <x v="1"/>
  </r>
  <r>
    <x v="4564"/>
    <x v="1"/>
    <n v="10"/>
    <x v="34"/>
    <x v="1"/>
    <x v="0"/>
    <x v="0"/>
    <x v="1"/>
    <x v="4474"/>
    <x v="4476"/>
    <x v="4454"/>
    <x v="4433"/>
    <x v="4474"/>
    <x v="4505"/>
    <n v="42615.4"/>
    <s v="Maquillaje"/>
    <s v="Cabello"/>
    <x v="0"/>
  </r>
  <r>
    <x v="4565"/>
    <x v="24"/>
    <n v="10"/>
    <x v="4"/>
    <x v="1"/>
    <x v="1"/>
    <x v="1"/>
    <x v="1"/>
    <x v="4475"/>
    <x v="4477"/>
    <x v="4455"/>
    <x v="4434"/>
    <x v="4475"/>
    <x v="4506"/>
    <n v="68729"/>
    <s v="Maquillaje"/>
    <s v="Skincare"/>
    <x v="1"/>
  </r>
  <r>
    <x v="4566"/>
    <x v="20"/>
    <n v="10"/>
    <x v="41"/>
    <x v="0"/>
    <x v="1"/>
    <x v="1"/>
    <x v="0"/>
    <x v="4476"/>
    <x v="4478"/>
    <x v="4456"/>
    <x v="4435"/>
    <x v="4476"/>
    <x v="4507"/>
    <n v="56123.4"/>
    <s v="Cuerpo"/>
    <s v="Perfumería"/>
    <x v="1"/>
  </r>
  <r>
    <x v="4567"/>
    <x v="27"/>
    <n v="10"/>
    <x v="10"/>
    <x v="3"/>
    <x v="0"/>
    <x v="0"/>
    <x v="0"/>
    <x v="4477"/>
    <x v="4479"/>
    <x v="4457"/>
    <x v="4436"/>
    <x v="4477"/>
    <x v="4508"/>
    <n v="41464.6"/>
    <s v="Skincare"/>
    <s v="Cabello"/>
    <x v="0"/>
  </r>
  <r>
    <x v="4568"/>
    <x v="46"/>
    <n v="10"/>
    <x v="53"/>
    <x v="3"/>
    <x v="1"/>
    <x v="1"/>
    <x v="1"/>
    <x v="4478"/>
    <x v="4480"/>
    <x v="4458"/>
    <x v="4437"/>
    <x v="4478"/>
    <x v="4509"/>
    <n v="29789.599999999999"/>
    <s v="Cabello"/>
    <s v="Skincare"/>
    <x v="0"/>
  </r>
  <r>
    <x v="4569"/>
    <x v="45"/>
    <n v="10"/>
    <x v="37"/>
    <x v="1"/>
    <x v="1"/>
    <x v="1"/>
    <x v="0"/>
    <x v="4479"/>
    <x v="4481"/>
    <x v="4459"/>
    <x v="4438"/>
    <x v="4479"/>
    <x v="4510"/>
    <n v="78467.399999999994"/>
    <s v="Cuerpo"/>
    <s v="Perfumería"/>
    <x v="1"/>
  </r>
  <r>
    <x v="4570"/>
    <x v="2"/>
    <n v="10"/>
    <x v="3"/>
    <x v="1"/>
    <x v="1"/>
    <x v="1"/>
    <x v="0"/>
    <x v="4480"/>
    <x v="4482"/>
    <x v="4460"/>
    <x v="4439"/>
    <x v="4480"/>
    <x v="4511"/>
    <n v="47974.400000000001"/>
    <s v="Perfumería"/>
    <s v="Maquillaje"/>
    <x v="0"/>
  </r>
  <r>
    <x v="4571"/>
    <x v="42"/>
    <n v="10"/>
    <x v="79"/>
    <x v="2"/>
    <x v="1"/>
    <x v="1"/>
    <x v="0"/>
    <x v="4481"/>
    <x v="4483"/>
    <x v="4461"/>
    <x v="4440"/>
    <x v="4481"/>
    <x v="4512"/>
    <n v="61956.800000000003"/>
    <s v="Cabello"/>
    <s v="Skincare"/>
    <x v="1"/>
  </r>
  <r>
    <x v="4572"/>
    <x v="41"/>
    <n v="10"/>
    <x v="93"/>
    <x v="1"/>
    <x v="0"/>
    <x v="0"/>
    <x v="1"/>
    <x v="4482"/>
    <x v="4484"/>
    <x v="4462"/>
    <x v="4441"/>
    <x v="4233"/>
    <x v="4513"/>
    <n v="36018.199999999997"/>
    <s v="Cuerpo"/>
    <s v="Perfumería"/>
    <x v="0"/>
  </r>
  <r>
    <x v="4573"/>
    <x v="19"/>
    <n v="10"/>
    <x v="49"/>
    <x v="0"/>
    <x v="0"/>
    <x v="0"/>
    <x v="0"/>
    <x v="4483"/>
    <x v="4485"/>
    <x v="4463"/>
    <x v="4442"/>
    <x v="4015"/>
    <x v="4514"/>
    <n v="42910.8"/>
    <s v="Cabello"/>
    <s v="Perfumería"/>
    <x v="0"/>
  </r>
  <r>
    <x v="4574"/>
    <x v="28"/>
    <n v="10"/>
    <x v="90"/>
    <x v="0"/>
    <x v="0"/>
    <x v="0"/>
    <x v="1"/>
    <x v="4484"/>
    <x v="4486"/>
    <x v="4464"/>
    <x v="4443"/>
    <x v="4482"/>
    <x v="4515"/>
    <n v="62998.6"/>
    <s v="Maquillaje"/>
    <s v="Skincare"/>
    <x v="1"/>
  </r>
  <r>
    <x v="4575"/>
    <x v="33"/>
    <n v="10"/>
    <x v="47"/>
    <x v="1"/>
    <x v="0"/>
    <x v="0"/>
    <x v="0"/>
    <x v="4485"/>
    <x v="4487"/>
    <x v="4465"/>
    <x v="4444"/>
    <x v="4483"/>
    <x v="4516"/>
    <n v="39749.199999999997"/>
    <s v="Cuerpo"/>
    <s v="Maquillaje"/>
    <x v="0"/>
  </r>
  <r>
    <x v="4576"/>
    <x v="45"/>
    <n v="10"/>
    <x v="8"/>
    <x v="0"/>
    <x v="1"/>
    <x v="1"/>
    <x v="0"/>
    <x v="4486"/>
    <x v="4488"/>
    <x v="4466"/>
    <x v="4445"/>
    <x v="4484"/>
    <x v="4517"/>
    <n v="41108.400000000001"/>
    <s v="Cuerpo"/>
    <s v="Maquillaje"/>
    <x v="0"/>
  </r>
  <r>
    <x v="4577"/>
    <x v="34"/>
    <n v="10"/>
    <x v="6"/>
    <x v="3"/>
    <x v="1"/>
    <x v="1"/>
    <x v="1"/>
    <x v="4487"/>
    <x v="4489"/>
    <x v="4467"/>
    <x v="4446"/>
    <x v="4485"/>
    <x v="4518"/>
    <n v="42379.8"/>
    <s v="Skincare"/>
    <s v="Maquillaje"/>
    <x v="0"/>
  </r>
  <r>
    <x v="4578"/>
    <x v="24"/>
    <n v="10"/>
    <x v="15"/>
    <x v="1"/>
    <x v="0"/>
    <x v="0"/>
    <x v="0"/>
    <x v="4488"/>
    <x v="4490"/>
    <x v="4468"/>
    <x v="4447"/>
    <x v="4486"/>
    <x v="4519"/>
    <n v="57990.2"/>
    <s v="Cabello"/>
    <s v="Skincare"/>
    <x v="1"/>
  </r>
  <r>
    <x v="4579"/>
    <x v="13"/>
    <n v="10"/>
    <x v="46"/>
    <x v="1"/>
    <x v="1"/>
    <x v="1"/>
    <x v="1"/>
    <x v="4489"/>
    <x v="4491"/>
    <x v="4469"/>
    <x v="4448"/>
    <x v="4487"/>
    <x v="4520"/>
    <n v="59907.4"/>
    <s v="Skincare"/>
    <s v="Cuerpo"/>
    <x v="1"/>
  </r>
  <r>
    <x v="4580"/>
    <x v="25"/>
    <n v="10"/>
    <x v="15"/>
    <x v="3"/>
    <x v="0"/>
    <x v="0"/>
    <x v="1"/>
    <x v="4490"/>
    <x v="4492"/>
    <x v="4470"/>
    <x v="4449"/>
    <x v="4488"/>
    <x v="4521"/>
    <n v="43193.599999999999"/>
    <s v="Cabello"/>
    <s v="Maquillaje"/>
    <x v="0"/>
  </r>
  <r>
    <x v="4581"/>
    <x v="5"/>
    <n v="10"/>
    <x v="4"/>
    <x v="0"/>
    <x v="0"/>
    <x v="0"/>
    <x v="0"/>
    <x v="4491"/>
    <x v="4493"/>
    <x v="4471"/>
    <x v="4450"/>
    <x v="4489"/>
    <x v="4522"/>
    <n v="32551.8"/>
    <s v="Perfumería"/>
    <s v="Skincare"/>
    <x v="0"/>
  </r>
  <r>
    <x v="4582"/>
    <x v="46"/>
    <n v="10"/>
    <x v="72"/>
    <x v="0"/>
    <x v="1"/>
    <x v="1"/>
    <x v="1"/>
    <x v="4492"/>
    <x v="4494"/>
    <x v="4472"/>
    <x v="4451"/>
    <x v="4490"/>
    <x v="4523"/>
    <n v="46005.599999999999"/>
    <s v="Maquillaje"/>
    <s v="Skincare"/>
    <x v="0"/>
  </r>
  <r>
    <x v="4583"/>
    <x v="9"/>
    <n v="10"/>
    <x v="85"/>
    <x v="1"/>
    <x v="1"/>
    <x v="1"/>
    <x v="1"/>
    <x v="4493"/>
    <x v="4495"/>
    <x v="4473"/>
    <x v="4452"/>
    <x v="4491"/>
    <x v="4524"/>
    <n v="59985.599999999999"/>
    <s v="Maquillaje"/>
    <s v="Perfumería"/>
    <x v="1"/>
  </r>
  <r>
    <x v="4584"/>
    <x v="2"/>
    <n v="10"/>
    <x v="22"/>
    <x v="0"/>
    <x v="1"/>
    <x v="1"/>
    <x v="1"/>
    <x v="4494"/>
    <x v="4496"/>
    <x v="4474"/>
    <x v="4453"/>
    <x v="4492"/>
    <x v="4525"/>
    <n v="34085.199999999997"/>
    <s v="Skincare"/>
    <s v="Cuerpo"/>
    <x v="0"/>
  </r>
  <r>
    <x v="4585"/>
    <x v="5"/>
    <n v="10"/>
    <x v="15"/>
    <x v="0"/>
    <x v="1"/>
    <x v="1"/>
    <x v="1"/>
    <x v="4495"/>
    <x v="4497"/>
    <x v="4475"/>
    <x v="4454"/>
    <x v="4493"/>
    <x v="4526"/>
    <n v="47862.6"/>
    <s v="Cuerpo"/>
    <s v="Skincare"/>
    <x v="0"/>
  </r>
  <r>
    <x v="4586"/>
    <x v="42"/>
    <n v="10"/>
    <x v="46"/>
    <x v="1"/>
    <x v="0"/>
    <x v="0"/>
    <x v="0"/>
    <x v="4496"/>
    <x v="4498"/>
    <x v="4476"/>
    <x v="4455"/>
    <x v="4494"/>
    <x v="4527"/>
    <n v="51205.4"/>
    <s v="Cabello"/>
    <s v="Perfumería"/>
    <x v="1"/>
  </r>
  <r>
    <x v="4587"/>
    <x v="2"/>
    <n v="10"/>
    <x v="37"/>
    <x v="1"/>
    <x v="1"/>
    <x v="1"/>
    <x v="1"/>
    <x v="4497"/>
    <x v="4499"/>
    <x v="4477"/>
    <x v="4456"/>
    <x v="4495"/>
    <x v="4528"/>
    <n v="59497.4"/>
    <s v="Cuerpo"/>
    <s v="Maquillaje"/>
    <x v="1"/>
  </r>
  <r>
    <x v="4588"/>
    <x v="29"/>
    <n v="10"/>
    <x v="30"/>
    <x v="1"/>
    <x v="0"/>
    <x v="0"/>
    <x v="0"/>
    <x v="4498"/>
    <x v="4500"/>
    <x v="4478"/>
    <x v="4457"/>
    <x v="4496"/>
    <x v="4529"/>
    <n v="62904.2"/>
    <s v="Maquillaje"/>
    <s v="Perfumería"/>
    <x v="1"/>
  </r>
  <r>
    <x v="4589"/>
    <x v="28"/>
    <n v="10"/>
    <x v="78"/>
    <x v="2"/>
    <x v="0"/>
    <x v="0"/>
    <x v="1"/>
    <x v="4499"/>
    <x v="622"/>
    <x v="4479"/>
    <x v="4458"/>
    <x v="4497"/>
    <x v="4530"/>
    <n v="39507.199999999997"/>
    <s v="Perfumería"/>
    <s v="Maquillaje"/>
    <x v="0"/>
  </r>
  <r>
    <x v="4590"/>
    <x v="44"/>
    <n v="10"/>
    <x v="24"/>
    <x v="1"/>
    <x v="1"/>
    <x v="1"/>
    <x v="0"/>
    <x v="4500"/>
    <x v="4501"/>
    <x v="4480"/>
    <x v="4459"/>
    <x v="4498"/>
    <x v="4531"/>
    <n v="58220.4"/>
    <s v="Perfumería"/>
    <s v="Cuerpo"/>
    <x v="1"/>
  </r>
  <r>
    <x v="4591"/>
    <x v="30"/>
    <n v="10"/>
    <x v="17"/>
    <x v="3"/>
    <x v="1"/>
    <x v="1"/>
    <x v="1"/>
    <x v="4501"/>
    <x v="4502"/>
    <x v="4481"/>
    <x v="4460"/>
    <x v="4499"/>
    <x v="4532"/>
    <n v="32016.799999999999"/>
    <s v="Cuerpo"/>
    <s v="Cabello"/>
    <x v="0"/>
  </r>
  <r>
    <x v="4592"/>
    <x v="40"/>
    <n v="10"/>
    <x v="21"/>
    <x v="1"/>
    <x v="0"/>
    <x v="0"/>
    <x v="1"/>
    <x v="4502"/>
    <x v="4503"/>
    <x v="4482"/>
    <x v="4461"/>
    <x v="4500"/>
    <x v="4533"/>
    <n v="46503.199999999997"/>
    <s v="Maquillaje"/>
    <s v="Cabello"/>
    <x v="0"/>
  </r>
  <r>
    <x v="4593"/>
    <x v="16"/>
    <n v="10"/>
    <x v="67"/>
    <x v="1"/>
    <x v="1"/>
    <x v="1"/>
    <x v="0"/>
    <x v="4503"/>
    <x v="4504"/>
    <x v="4483"/>
    <x v="1427"/>
    <x v="3821"/>
    <x v="4534"/>
    <n v="37279.4"/>
    <s v="Perfumería"/>
    <s v="Cuerpo"/>
    <x v="0"/>
  </r>
  <r>
    <x v="4594"/>
    <x v="45"/>
    <n v="10"/>
    <x v="92"/>
    <x v="3"/>
    <x v="0"/>
    <x v="0"/>
    <x v="1"/>
    <x v="4504"/>
    <x v="4505"/>
    <x v="4484"/>
    <x v="4462"/>
    <x v="4501"/>
    <x v="4535"/>
    <n v="46373.599999999999"/>
    <s v="Cabello"/>
    <s v="Perfumería"/>
    <x v="0"/>
  </r>
  <r>
    <x v="4595"/>
    <x v="6"/>
    <n v="10"/>
    <x v="77"/>
    <x v="2"/>
    <x v="1"/>
    <x v="1"/>
    <x v="0"/>
    <x v="4505"/>
    <x v="4506"/>
    <x v="4485"/>
    <x v="4463"/>
    <x v="4502"/>
    <x v="4536"/>
    <n v="42881.8"/>
    <s v="Maquillaje"/>
    <s v="Cuerpo"/>
    <x v="0"/>
  </r>
  <r>
    <x v="4596"/>
    <x v="48"/>
    <n v="10"/>
    <x v="26"/>
    <x v="1"/>
    <x v="1"/>
    <x v="1"/>
    <x v="1"/>
    <x v="4506"/>
    <x v="4507"/>
    <x v="3081"/>
    <x v="4464"/>
    <x v="4503"/>
    <x v="4537"/>
    <n v="37910.199999999997"/>
    <s v="Perfumería"/>
    <s v="Skincare"/>
    <x v="0"/>
  </r>
  <r>
    <x v="4597"/>
    <x v="45"/>
    <n v="10"/>
    <x v="78"/>
    <x v="3"/>
    <x v="0"/>
    <x v="0"/>
    <x v="1"/>
    <x v="4507"/>
    <x v="2759"/>
    <x v="4486"/>
    <x v="4465"/>
    <x v="4504"/>
    <x v="4538"/>
    <n v="53676.800000000003"/>
    <s v="Perfumería"/>
    <s v="Cuerpo"/>
    <x v="1"/>
  </r>
  <r>
    <x v="4598"/>
    <x v="5"/>
    <n v="10"/>
    <x v="63"/>
    <x v="1"/>
    <x v="1"/>
    <x v="1"/>
    <x v="0"/>
    <x v="4508"/>
    <x v="4508"/>
    <x v="3932"/>
    <x v="4466"/>
    <x v="4505"/>
    <x v="4539"/>
    <n v="36664.800000000003"/>
    <s v="Cuerpo"/>
    <s v="Maquillaje"/>
    <x v="0"/>
  </r>
  <r>
    <x v="4599"/>
    <x v="9"/>
    <n v="10"/>
    <x v="78"/>
    <x v="2"/>
    <x v="1"/>
    <x v="1"/>
    <x v="1"/>
    <x v="4509"/>
    <x v="4509"/>
    <x v="4487"/>
    <x v="4467"/>
    <x v="4506"/>
    <x v="4540"/>
    <n v="51968.6"/>
    <s v="Cuerpo"/>
    <s v="Maquillaje"/>
    <x v="1"/>
  </r>
  <r>
    <x v="4600"/>
    <x v="44"/>
    <n v="10"/>
    <x v="51"/>
    <x v="2"/>
    <x v="1"/>
    <x v="1"/>
    <x v="0"/>
    <x v="4510"/>
    <x v="4510"/>
    <x v="4488"/>
    <x v="4468"/>
    <x v="4507"/>
    <x v="4541"/>
    <n v="45560.2"/>
    <s v="Perfumería"/>
    <s v="Maquillaje"/>
    <x v="0"/>
  </r>
  <r>
    <x v="4601"/>
    <x v="29"/>
    <n v="10"/>
    <x v="25"/>
    <x v="1"/>
    <x v="1"/>
    <x v="1"/>
    <x v="0"/>
    <x v="4511"/>
    <x v="4511"/>
    <x v="4489"/>
    <x v="4469"/>
    <x v="4508"/>
    <x v="4542"/>
    <n v="29523.4"/>
    <s v="Cuerpo"/>
    <s v="Cabello"/>
    <x v="0"/>
  </r>
  <r>
    <x v="4602"/>
    <x v="27"/>
    <n v="10"/>
    <x v="18"/>
    <x v="1"/>
    <x v="1"/>
    <x v="1"/>
    <x v="1"/>
    <x v="4512"/>
    <x v="4512"/>
    <x v="4490"/>
    <x v="4470"/>
    <x v="4509"/>
    <x v="3560"/>
    <n v="45933.8"/>
    <s v="Maquillaje"/>
    <s v="Cuerpo"/>
    <x v="0"/>
  </r>
  <r>
    <x v="4603"/>
    <x v="42"/>
    <n v="10"/>
    <x v="20"/>
    <x v="2"/>
    <x v="0"/>
    <x v="0"/>
    <x v="0"/>
    <x v="4513"/>
    <x v="4513"/>
    <x v="4491"/>
    <x v="4471"/>
    <x v="4510"/>
    <x v="4543"/>
    <n v="18392.400000000001"/>
    <s v="Perfumería"/>
    <s v="Skincare"/>
    <x v="0"/>
  </r>
  <r>
    <x v="4604"/>
    <x v="9"/>
    <n v="10"/>
    <x v="86"/>
    <x v="1"/>
    <x v="0"/>
    <x v="0"/>
    <x v="0"/>
    <x v="4514"/>
    <x v="4514"/>
    <x v="4492"/>
    <x v="4472"/>
    <x v="4511"/>
    <x v="4544"/>
    <n v="58022.8"/>
    <s v="Cabello"/>
    <s v="Skincare"/>
    <x v="1"/>
  </r>
  <r>
    <x v="4605"/>
    <x v="28"/>
    <n v="10"/>
    <x v="73"/>
    <x v="2"/>
    <x v="1"/>
    <x v="1"/>
    <x v="0"/>
    <x v="4515"/>
    <x v="4515"/>
    <x v="4493"/>
    <x v="4473"/>
    <x v="4512"/>
    <x v="4545"/>
    <n v="42071.199999999997"/>
    <s v="Cabello"/>
    <s v="Maquillaje"/>
    <x v="0"/>
  </r>
  <r>
    <x v="4606"/>
    <x v="41"/>
    <n v="10"/>
    <x v="12"/>
    <x v="1"/>
    <x v="1"/>
    <x v="1"/>
    <x v="1"/>
    <x v="4516"/>
    <x v="4516"/>
    <x v="4494"/>
    <x v="4474"/>
    <x v="4513"/>
    <x v="4546"/>
    <n v="45739.4"/>
    <s v="Cabello"/>
    <s v="Skincare"/>
    <x v="0"/>
  </r>
  <r>
    <x v="4607"/>
    <x v="49"/>
    <n v="10"/>
    <x v="35"/>
    <x v="1"/>
    <x v="0"/>
    <x v="0"/>
    <x v="0"/>
    <x v="4517"/>
    <x v="4517"/>
    <x v="4495"/>
    <x v="4475"/>
    <x v="4514"/>
    <x v="4547"/>
    <n v="38164.800000000003"/>
    <s v="Cabello"/>
    <s v="Cuerpo"/>
    <x v="0"/>
  </r>
  <r>
    <x v="4608"/>
    <x v="14"/>
    <n v="10"/>
    <x v="79"/>
    <x v="0"/>
    <x v="0"/>
    <x v="0"/>
    <x v="0"/>
    <x v="3965"/>
    <x v="4518"/>
    <x v="4496"/>
    <x v="4476"/>
    <x v="4515"/>
    <x v="4548"/>
    <n v="23963.200000000001"/>
    <s v="Cuerpo"/>
    <s v="Perfumería"/>
    <x v="0"/>
  </r>
  <r>
    <x v="4609"/>
    <x v="4"/>
    <n v="10"/>
    <x v="56"/>
    <x v="3"/>
    <x v="0"/>
    <x v="0"/>
    <x v="1"/>
    <x v="4518"/>
    <x v="4519"/>
    <x v="4497"/>
    <x v="4477"/>
    <x v="4516"/>
    <x v="4549"/>
    <n v="47069.8"/>
    <s v="Skincare"/>
    <s v="Perfumería"/>
    <x v="0"/>
  </r>
  <r>
    <x v="4610"/>
    <x v="45"/>
    <n v="10"/>
    <x v="26"/>
    <x v="1"/>
    <x v="0"/>
    <x v="0"/>
    <x v="1"/>
    <x v="4519"/>
    <x v="4520"/>
    <x v="756"/>
    <x v="4478"/>
    <x v="4517"/>
    <x v="4550"/>
    <n v="47734.2"/>
    <s v="Skincare"/>
    <s v="Perfumería"/>
    <x v="0"/>
  </r>
  <r>
    <x v="4611"/>
    <x v="28"/>
    <n v="10"/>
    <x v="59"/>
    <x v="2"/>
    <x v="0"/>
    <x v="0"/>
    <x v="1"/>
    <x v="4520"/>
    <x v="3986"/>
    <x v="4498"/>
    <x v="4479"/>
    <x v="4518"/>
    <x v="4551"/>
    <n v="58695"/>
    <s v="Cuerpo"/>
    <s v="Skincare"/>
    <x v="1"/>
  </r>
  <r>
    <x v="4612"/>
    <x v="38"/>
    <n v="10"/>
    <x v="69"/>
    <x v="2"/>
    <x v="1"/>
    <x v="1"/>
    <x v="0"/>
    <x v="166"/>
    <x v="4521"/>
    <x v="4499"/>
    <x v="4480"/>
    <x v="4519"/>
    <x v="4552"/>
    <n v="59450"/>
    <s v="Cuerpo"/>
    <s v="Perfumería"/>
    <x v="1"/>
  </r>
  <r>
    <x v="4613"/>
    <x v="33"/>
    <n v="10"/>
    <x v="35"/>
    <x v="3"/>
    <x v="0"/>
    <x v="0"/>
    <x v="1"/>
    <x v="4521"/>
    <x v="4522"/>
    <x v="4500"/>
    <x v="4481"/>
    <x v="4520"/>
    <x v="4553"/>
    <n v="56197.599999999999"/>
    <s v="Cuerpo"/>
    <s v="Skincare"/>
    <x v="1"/>
  </r>
  <r>
    <x v="4614"/>
    <x v="3"/>
    <n v="10"/>
    <x v="6"/>
    <x v="1"/>
    <x v="0"/>
    <x v="0"/>
    <x v="1"/>
    <x v="4522"/>
    <x v="4523"/>
    <x v="4501"/>
    <x v="4482"/>
    <x v="4521"/>
    <x v="4554"/>
    <n v="64337.2"/>
    <s v="Perfumería"/>
    <s v="Maquillaje"/>
    <x v="1"/>
  </r>
  <r>
    <x v="4615"/>
    <x v="42"/>
    <n v="10"/>
    <x v="12"/>
    <x v="1"/>
    <x v="1"/>
    <x v="1"/>
    <x v="0"/>
    <x v="4523"/>
    <x v="4524"/>
    <x v="4502"/>
    <x v="4483"/>
    <x v="4522"/>
    <x v="4555"/>
    <n v="43535.199999999997"/>
    <s v="Cabello"/>
    <s v="Cuerpo"/>
    <x v="0"/>
  </r>
  <r>
    <x v="4616"/>
    <x v="49"/>
    <n v="10"/>
    <x v="79"/>
    <x v="2"/>
    <x v="1"/>
    <x v="1"/>
    <x v="1"/>
    <x v="4524"/>
    <x v="4525"/>
    <x v="4503"/>
    <x v="4484"/>
    <x v="4523"/>
    <x v="4556"/>
    <n v="80848.399999999994"/>
    <s v="Maquillaje"/>
    <s v="Skincare"/>
    <x v="1"/>
  </r>
  <r>
    <x v="4617"/>
    <x v="30"/>
    <n v="10"/>
    <x v="2"/>
    <x v="2"/>
    <x v="1"/>
    <x v="1"/>
    <x v="1"/>
    <x v="4525"/>
    <x v="4526"/>
    <x v="4504"/>
    <x v="4485"/>
    <x v="4524"/>
    <x v="4557"/>
    <n v="56819.6"/>
    <s v="Cabello"/>
    <s v="Perfumería"/>
    <x v="1"/>
  </r>
  <r>
    <x v="4618"/>
    <x v="2"/>
    <n v="10"/>
    <x v="72"/>
    <x v="2"/>
    <x v="0"/>
    <x v="0"/>
    <x v="1"/>
    <x v="4526"/>
    <x v="4527"/>
    <x v="1181"/>
    <x v="4486"/>
    <x v="4525"/>
    <x v="4558"/>
    <n v="44665.8"/>
    <s v="Cuerpo"/>
    <s v="Perfumería"/>
    <x v="0"/>
  </r>
  <r>
    <x v="4619"/>
    <x v="41"/>
    <n v="10"/>
    <x v="58"/>
    <x v="1"/>
    <x v="0"/>
    <x v="0"/>
    <x v="0"/>
    <x v="4527"/>
    <x v="576"/>
    <x v="4505"/>
    <x v="4487"/>
    <x v="4526"/>
    <x v="4559"/>
    <n v="74518.8"/>
    <s v="Perfumería"/>
    <s v="Cuerpo"/>
    <x v="1"/>
  </r>
  <r>
    <x v="4620"/>
    <x v="13"/>
    <n v="10"/>
    <x v="14"/>
    <x v="2"/>
    <x v="0"/>
    <x v="0"/>
    <x v="0"/>
    <x v="4528"/>
    <x v="4528"/>
    <x v="4506"/>
    <x v="4488"/>
    <x v="4527"/>
    <x v="4560"/>
    <n v="34845"/>
    <s v="Cuerpo"/>
    <s v="Skincare"/>
    <x v="0"/>
  </r>
  <r>
    <x v="4621"/>
    <x v="10"/>
    <n v="10"/>
    <x v="26"/>
    <x v="0"/>
    <x v="1"/>
    <x v="1"/>
    <x v="0"/>
    <x v="4529"/>
    <x v="4529"/>
    <x v="4507"/>
    <x v="4489"/>
    <x v="4528"/>
    <x v="4561"/>
    <n v="80056"/>
    <s v="Perfumería"/>
    <s v="Skincare"/>
    <x v="1"/>
  </r>
  <r>
    <x v="4622"/>
    <x v="26"/>
    <n v="10"/>
    <x v="65"/>
    <x v="3"/>
    <x v="1"/>
    <x v="1"/>
    <x v="0"/>
    <x v="4530"/>
    <x v="4530"/>
    <x v="4508"/>
    <x v="4490"/>
    <x v="4529"/>
    <x v="4562"/>
    <n v="49698.400000000001"/>
    <s v="Perfumería"/>
    <s v="Maquillaje"/>
    <x v="0"/>
  </r>
  <r>
    <x v="4623"/>
    <x v="37"/>
    <n v="10"/>
    <x v="66"/>
    <x v="1"/>
    <x v="1"/>
    <x v="1"/>
    <x v="0"/>
    <x v="4531"/>
    <x v="4531"/>
    <x v="4509"/>
    <x v="4491"/>
    <x v="4530"/>
    <x v="4563"/>
    <n v="81640.2"/>
    <s v="Perfumería"/>
    <s v="Cuerpo"/>
    <x v="1"/>
  </r>
  <r>
    <x v="4624"/>
    <x v="27"/>
    <n v="10"/>
    <x v="26"/>
    <x v="1"/>
    <x v="1"/>
    <x v="1"/>
    <x v="1"/>
    <x v="4532"/>
    <x v="4532"/>
    <x v="4510"/>
    <x v="4492"/>
    <x v="4531"/>
    <x v="4564"/>
    <n v="38330.6"/>
    <s v="Skincare"/>
    <s v="Cabello"/>
    <x v="0"/>
  </r>
  <r>
    <x v="4625"/>
    <x v="32"/>
    <n v="10"/>
    <x v="11"/>
    <x v="1"/>
    <x v="0"/>
    <x v="0"/>
    <x v="1"/>
    <x v="4533"/>
    <x v="4533"/>
    <x v="4511"/>
    <x v="4493"/>
    <x v="4532"/>
    <x v="4565"/>
    <n v="52185.2"/>
    <s v="Cabello"/>
    <s v="Skincare"/>
    <x v="1"/>
  </r>
  <r>
    <x v="4626"/>
    <x v="43"/>
    <n v="10"/>
    <x v="81"/>
    <x v="1"/>
    <x v="1"/>
    <x v="1"/>
    <x v="0"/>
    <x v="4534"/>
    <x v="4534"/>
    <x v="4512"/>
    <x v="4494"/>
    <x v="4533"/>
    <x v="4566"/>
    <n v="47468.6"/>
    <s v="Skincare"/>
    <s v="Perfumería"/>
    <x v="0"/>
  </r>
  <r>
    <x v="4627"/>
    <x v="3"/>
    <n v="10"/>
    <x v="92"/>
    <x v="0"/>
    <x v="0"/>
    <x v="0"/>
    <x v="0"/>
    <x v="4535"/>
    <x v="4535"/>
    <x v="4513"/>
    <x v="4495"/>
    <x v="4534"/>
    <x v="4567"/>
    <n v="64181.8"/>
    <s v="Cabello"/>
    <s v="Perfumería"/>
    <x v="1"/>
  </r>
  <r>
    <x v="4628"/>
    <x v="23"/>
    <n v="10"/>
    <x v="17"/>
    <x v="1"/>
    <x v="1"/>
    <x v="1"/>
    <x v="0"/>
    <x v="4536"/>
    <x v="4536"/>
    <x v="4514"/>
    <x v="4496"/>
    <x v="4535"/>
    <x v="4568"/>
    <n v="38899.800000000003"/>
    <s v="Maquillaje"/>
    <s v="Perfumería"/>
    <x v="0"/>
  </r>
  <r>
    <x v="4629"/>
    <x v="31"/>
    <n v="10"/>
    <x v="71"/>
    <x v="2"/>
    <x v="0"/>
    <x v="0"/>
    <x v="1"/>
    <x v="4537"/>
    <x v="4537"/>
    <x v="4515"/>
    <x v="4497"/>
    <x v="4536"/>
    <x v="4569"/>
    <n v="49062.8"/>
    <s v="Skincare"/>
    <s v="Maquillaje"/>
    <x v="0"/>
  </r>
  <r>
    <x v="4630"/>
    <x v="24"/>
    <n v="10"/>
    <x v="67"/>
    <x v="1"/>
    <x v="1"/>
    <x v="1"/>
    <x v="1"/>
    <x v="4538"/>
    <x v="4538"/>
    <x v="4516"/>
    <x v="4498"/>
    <x v="4537"/>
    <x v="4570"/>
    <n v="36253.199999999997"/>
    <s v="Cabello"/>
    <s v="Maquillaje"/>
    <x v="0"/>
  </r>
  <r>
    <x v="4631"/>
    <x v="21"/>
    <n v="10"/>
    <x v="84"/>
    <x v="2"/>
    <x v="0"/>
    <x v="0"/>
    <x v="1"/>
    <x v="4539"/>
    <x v="4539"/>
    <x v="4517"/>
    <x v="4499"/>
    <x v="4538"/>
    <x v="4571"/>
    <n v="60744.4"/>
    <s v="Perfumería"/>
    <s v="Skincare"/>
    <x v="1"/>
  </r>
  <r>
    <x v="4632"/>
    <x v="36"/>
    <n v="10"/>
    <x v="94"/>
    <x v="0"/>
    <x v="1"/>
    <x v="1"/>
    <x v="0"/>
    <x v="4540"/>
    <x v="4540"/>
    <x v="4518"/>
    <x v="4500"/>
    <x v="4539"/>
    <x v="4572"/>
    <n v="56749.4"/>
    <s v="Skincare"/>
    <s v="Maquillaje"/>
    <x v="1"/>
  </r>
  <r>
    <x v="4633"/>
    <x v="26"/>
    <n v="10"/>
    <x v="30"/>
    <x v="1"/>
    <x v="1"/>
    <x v="1"/>
    <x v="1"/>
    <x v="4541"/>
    <x v="4541"/>
    <x v="4519"/>
    <x v="4501"/>
    <x v="4540"/>
    <x v="4573"/>
    <n v="52765.8"/>
    <s v="Cabello"/>
    <s v="Skincare"/>
    <x v="1"/>
  </r>
  <r>
    <x v="4634"/>
    <x v="50"/>
    <n v="10"/>
    <x v="82"/>
    <x v="2"/>
    <x v="1"/>
    <x v="1"/>
    <x v="0"/>
    <x v="4542"/>
    <x v="3591"/>
    <x v="4520"/>
    <x v="4502"/>
    <x v="4541"/>
    <x v="4574"/>
    <n v="40110.400000000001"/>
    <s v="Cuerpo"/>
    <s v="Maquillaje"/>
    <x v="0"/>
  </r>
  <r>
    <x v="4635"/>
    <x v="13"/>
    <n v="10"/>
    <x v="6"/>
    <x v="3"/>
    <x v="0"/>
    <x v="0"/>
    <x v="0"/>
    <x v="4543"/>
    <x v="4542"/>
    <x v="4521"/>
    <x v="4503"/>
    <x v="4542"/>
    <x v="4575"/>
    <n v="52114.400000000001"/>
    <s v="Cuerpo"/>
    <s v="Maquillaje"/>
    <x v="1"/>
  </r>
  <r>
    <x v="4636"/>
    <x v="24"/>
    <n v="10"/>
    <x v="29"/>
    <x v="1"/>
    <x v="0"/>
    <x v="0"/>
    <x v="1"/>
    <x v="4544"/>
    <x v="4543"/>
    <x v="4522"/>
    <x v="4504"/>
    <x v="4543"/>
    <x v="4576"/>
    <n v="45410"/>
    <s v="Perfumería"/>
    <s v="Cuerpo"/>
    <x v="0"/>
  </r>
  <r>
    <x v="4637"/>
    <x v="5"/>
    <n v="10"/>
    <x v="0"/>
    <x v="0"/>
    <x v="0"/>
    <x v="0"/>
    <x v="0"/>
    <x v="4545"/>
    <x v="4544"/>
    <x v="4523"/>
    <x v="4505"/>
    <x v="4544"/>
    <x v="4577"/>
    <n v="54069"/>
    <s v="Cabello"/>
    <s v="Cuerpo"/>
    <x v="1"/>
  </r>
  <r>
    <x v="4638"/>
    <x v="33"/>
    <n v="10"/>
    <x v="39"/>
    <x v="2"/>
    <x v="1"/>
    <x v="1"/>
    <x v="1"/>
    <x v="4546"/>
    <x v="4545"/>
    <x v="4524"/>
    <x v="4506"/>
    <x v="4545"/>
    <x v="4578"/>
    <n v="42671.6"/>
    <s v="Skincare"/>
    <s v="Cuerpo"/>
    <x v="0"/>
  </r>
  <r>
    <x v="4639"/>
    <x v="49"/>
    <n v="10"/>
    <x v="77"/>
    <x v="3"/>
    <x v="0"/>
    <x v="0"/>
    <x v="1"/>
    <x v="4547"/>
    <x v="4546"/>
    <x v="4525"/>
    <x v="4507"/>
    <x v="4546"/>
    <x v="4579"/>
    <n v="36851.599999999999"/>
    <s v="Cuerpo"/>
    <s v="Perfumería"/>
    <x v="0"/>
  </r>
  <r>
    <x v="4640"/>
    <x v="42"/>
    <n v="10"/>
    <x v="55"/>
    <x v="0"/>
    <x v="1"/>
    <x v="1"/>
    <x v="1"/>
    <x v="4548"/>
    <x v="4547"/>
    <x v="4526"/>
    <x v="4508"/>
    <x v="4547"/>
    <x v="4580"/>
    <n v="54414.6"/>
    <s v="Perfumería"/>
    <s v="Cabello"/>
    <x v="1"/>
  </r>
  <r>
    <x v="4641"/>
    <x v="26"/>
    <n v="10"/>
    <x v="24"/>
    <x v="1"/>
    <x v="1"/>
    <x v="1"/>
    <x v="0"/>
    <x v="4549"/>
    <x v="4548"/>
    <x v="4527"/>
    <x v="4509"/>
    <x v="4548"/>
    <x v="4581"/>
    <n v="54598.2"/>
    <s v="Skincare"/>
    <s v="Cuerpo"/>
    <x v="1"/>
  </r>
  <r>
    <x v="4642"/>
    <x v="0"/>
    <n v="10"/>
    <x v="93"/>
    <x v="0"/>
    <x v="0"/>
    <x v="0"/>
    <x v="0"/>
    <x v="4550"/>
    <x v="4549"/>
    <x v="4528"/>
    <x v="4510"/>
    <x v="4549"/>
    <x v="4582"/>
    <n v="46650.400000000001"/>
    <s v="Skincare"/>
    <s v="Cuerpo"/>
    <x v="0"/>
  </r>
  <r>
    <x v="4643"/>
    <x v="44"/>
    <n v="10"/>
    <x v="52"/>
    <x v="0"/>
    <x v="1"/>
    <x v="1"/>
    <x v="1"/>
    <x v="4551"/>
    <x v="4550"/>
    <x v="4529"/>
    <x v="4511"/>
    <x v="4550"/>
    <x v="4583"/>
    <n v="48490.400000000001"/>
    <s v="Maquillaje"/>
    <s v="Skincare"/>
    <x v="0"/>
  </r>
  <r>
    <x v="4644"/>
    <x v="11"/>
    <n v="10"/>
    <x v="92"/>
    <x v="0"/>
    <x v="1"/>
    <x v="1"/>
    <x v="1"/>
    <x v="4552"/>
    <x v="4551"/>
    <x v="4530"/>
    <x v="4512"/>
    <x v="4551"/>
    <x v="4584"/>
    <n v="51388.2"/>
    <s v="Cuerpo"/>
    <s v="Skincare"/>
    <x v="1"/>
  </r>
  <r>
    <x v="4645"/>
    <x v="28"/>
    <n v="10"/>
    <x v="29"/>
    <x v="1"/>
    <x v="0"/>
    <x v="0"/>
    <x v="0"/>
    <x v="4553"/>
    <x v="4552"/>
    <x v="4531"/>
    <x v="4513"/>
    <x v="4552"/>
    <x v="4585"/>
    <n v="41158.400000000001"/>
    <s v="Cabello"/>
    <s v="Cuerpo"/>
    <x v="0"/>
  </r>
  <r>
    <x v="4646"/>
    <x v="22"/>
    <n v="10"/>
    <x v="24"/>
    <x v="1"/>
    <x v="0"/>
    <x v="0"/>
    <x v="0"/>
    <x v="4554"/>
    <x v="4366"/>
    <x v="4532"/>
    <x v="4514"/>
    <x v="4553"/>
    <x v="4586"/>
    <n v="56823.8"/>
    <s v="Maquillaje"/>
    <s v="Cabello"/>
    <x v="1"/>
  </r>
  <r>
    <x v="4647"/>
    <x v="50"/>
    <n v="10"/>
    <x v="17"/>
    <x v="1"/>
    <x v="1"/>
    <x v="1"/>
    <x v="0"/>
    <x v="4555"/>
    <x v="609"/>
    <x v="4533"/>
    <x v="4515"/>
    <x v="4554"/>
    <x v="4587"/>
    <n v="66391.600000000006"/>
    <s v="Maquillaje"/>
    <s v="Skincare"/>
    <x v="1"/>
  </r>
  <r>
    <x v="4648"/>
    <x v="42"/>
    <n v="10"/>
    <x v="61"/>
    <x v="1"/>
    <x v="0"/>
    <x v="0"/>
    <x v="0"/>
    <x v="4556"/>
    <x v="4553"/>
    <x v="4534"/>
    <x v="102"/>
    <x v="4555"/>
    <x v="4588"/>
    <n v="57484.2"/>
    <s v="Perfumería"/>
    <s v="Maquillaje"/>
    <x v="1"/>
  </r>
  <r>
    <x v="4649"/>
    <x v="23"/>
    <n v="10"/>
    <x v="42"/>
    <x v="1"/>
    <x v="0"/>
    <x v="0"/>
    <x v="1"/>
    <x v="4557"/>
    <x v="4554"/>
    <x v="4535"/>
    <x v="4516"/>
    <x v="4556"/>
    <x v="4589"/>
    <n v="40680.800000000003"/>
    <s v="Cabello"/>
    <s v="Maquillaje"/>
    <x v="0"/>
  </r>
  <r>
    <x v="4650"/>
    <x v="23"/>
    <n v="10"/>
    <x v="70"/>
    <x v="2"/>
    <x v="1"/>
    <x v="1"/>
    <x v="1"/>
    <x v="4558"/>
    <x v="4555"/>
    <x v="4536"/>
    <x v="4517"/>
    <x v="4557"/>
    <x v="4590"/>
    <n v="43268.4"/>
    <s v="Cuerpo"/>
    <s v="Perfumería"/>
    <x v="0"/>
  </r>
  <r>
    <x v="4651"/>
    <x v="13"/>
    <n v="10"/>
    <x v="52"/>
    <x v="0"/>
    <x v="0"/>
    <x v="0"/>
    <x v="0"/>
    <x v="4559"/>
    <x v="4556"/>
    <x v="4537"/>
    <x v="4518"/>
    <x v="4558"/>
    <x v="4591"/>
    <n v="42084.4"/>
    <s v="Perfumería"/>
    <s v="Cuerpo"/>
    <x v="0"/>
  </r>
  <r>
    <x v="4652"/>
    <x v="13"/>
    <n v="10"/>
    <x v="26"/>
    <x v="1"/>
    <x v="1"/>
    <x v="1"/>
    <x v="0"/>
    <x v="4560"/>
    <x v="4557"/>
    <x v="4538"/>
    <x v="4519"/>
    <x v="4559"/>
    <x v="4592"/>
    <n v="49261.599999999999"/>
    <s v="Cuerpo"/>
    <s v="Skincare"/>
    <x v="0"/>
  </r>
  <r>
    <x v="4653"/>
    <x v="43"/>
    <n v="10"/>
    <x v="51"/>
    <x v="2"/>
    <x v="1"/>
    <x v="1"/>
    <x v="0"/>
    <x v="4561"/>
    <x v="4558"/>
    <x v="4539"/>
    <x v="4520"/>
    <x v="4560"/>
    <x v="4593"/>
    <n v="53472.2"/>
    <s v="Maquillaje"/>
    <s v="Perfumería"/>
    <x v="1"/>
  </r>
  <r>
    <x v="4654"/>
    <x v="26"/>
    <n v="10"/>
    <x v="48"/>
    <x v="1"/>
    <x v="1"/>
    <x v="1"/>
    <x v="0"/>
    <x v="4562"/>
    <x v="4559"/>
    <x v="232"/>
    <x v="4521"/>
    <x v="4561"/>
    <x v="4594"/>
    <n v="62676.2"/>
    <s v="Maquillaje"/>
    <s v="Cuerpo"/>
    <x v="1"/>
  </r>
  <r>
    <x v="4655"/>
    <x v="23"/>
    <n v="10"/>
    <x v="1"/>
    <x v="1"/>
    <x v="1"/>
    <x v="1"/>
    <x v="0"/>
    <x v="4563"/>
    <x v="4560"/>
    <x v="4540"/>
    <x v="4522"/>
    <x v="4562"/>
    <x v="4595"/>
    <n v="44923.199999999997"/>
    <s v="Maquillaje"/>
    <s v="Perfumería"/>
    <x v="0"/>
  </r>
  <r>
    <x v="4656"/>
    <x v="29"/>
    <n v="10"/>
    <x v="31"/>
    <x v="2"/>
    <x v="0"/>
    <x v="0"/>
    <x v="1"/>
    <x v="4564"/>
    <x v="4561"/>
    <x v="4541"/>
    <x v="4523"/>
    <x v="4563"/>
    <x v="4596"/>
    <n v="31136"/>
    <s v="Cuerpo"/>
    <s v="Skincare"/>
    <x v="0"/>
  </r>
  <r>
    <x v="4657"/>
    <x v="45"/>
    <n v="10"/>
    <x v="10"/>
    <x v="2"/>
    <x v="1"/>
    <x v="1"/>
    <x v="1"/>
    <x v="4565"/>
    <x v="4562"/>
    <x v="4542"/>
    <x v="4524"/>
    <x v="4564"/>
    <x v="4597"/>
    <n v="36659.599999999999"/>
    <s v="Cabello"/>
    <s v="Skincare"/>
    <x v="0"/>
  </r>
  <r>
    <x v="4658"/>
    <x v="15"/>
    <n v="10"/>
    <x v="51"/>
    <x v="1"/>
    <x v="1"/>
    <x v="1"/>
    <x v="0"/>
    <x v="4566"/>
    <x v="4563"/>
    <x v="2089"/>
    <x v="4525"/>
    <x v="4565"/>
    <x v="4598"/>
    <n v="70234"/>
    <s v="Cabello"/>
    <s v="Skincare"/>
    <x v="1"/>
  </r>
  <r>
    <x v="4659"/>
    <x v="48"/>
    <n v="10"/>
    <x v="74"/>
    <x v="1"/>
    <x v="0"/>
    <x v="0"/>
    <x v="0"/>
    <x v="4567"/>
    <x v="4564"/>
    <x v="4543"/>
    <x v="4526"/>
    <x v="4566"/>
    <x v="4599"/>
    <n v="58968.6"/>
    <s v="Maquillaje"/>
    <s v="Cuerpo"/>
    <x v="1"/>
  </r>
  <r>
    <x v="4660"/>
    <x v="22"/>
    <n v="10"/>
    <x v="17"/>
    <x v="1"/>
    <x v="0"/>
    <x v="0"/>
    <x v="1"/>
    <x v="4568"/>
    <x v="4565"/>
    <x v="4544"/>
    <x v="4527"/>
    <x v="4567"/>
    <x v="4600"/>
    <n v="40548"/>
    <s v="Cabello"/>
    <s v="Skincare"/>
    <x v="0"/>
  </r>
  <r>
    <x v="4661"/>
    <x v="14"/>
    <n v="10"/>
    <x v="29"/>
    <x v="1"/>
    <x v="1"/>
    <x v="1"/>
    <x v="0"/>
    <x v="4569"/>
    <x v="4566"/>
    <x v="4545"/>
    <x v="4528"/>
    <x v="2592"/>
    <x v="4601"/>
    <n v="49119.4"/>
    <s v="Perfumería"/>
    <s v="Maquillaje"/>
    <x v="0"/>
  </r>
  <r>
    <x v="4662"/>
    <x v="23"/>
    <n v="10"/>
    <x v="29"/>
    <x v="3"/>
    <x v="0"/>
    <x v="0"/>
    <x v="0"/>
    <x v="4570"/>
    <x v="4567"/>
    <x v="4546"/>
    <x v="4529"/>
    <x v="4568"/>
    <x v="3218"/>
    <n v="43919.6"/>
    <s v="Perfumería"/>
    <s v="Maquillaje"/>
    <x v="0"/>
  </r>
  <r>
    <x v="4663"/>
    <x v="24"/>
    <n v="10"/>
    <x v="95"/>
    <x v="2"/>
    <x v="0"/>
    <x v="0"/>
    <x v="0"/>
    <x v="4571"/>
    <x v="4568"/>
    <x v="4547"/>
    <x v="4530"/>
    <x v="4569"/>
    <x v="4602"/>
    <n v="43404.800000000003"/>
    <s v="Cuerpo"/>
    <s v="Cabello"/>
    <x v="0"/>
  </r>
  <r>
    <x v="4664"/>
    <x v="44"/>
    <n v="10"/>
    <x v="46"/>
    <x v="1"/>
    <x v="0"/>
    <x v="0"/>
    <x v="0"/>
    <x v="4572"/>
    <x v="4569"/>
    <x v="4548"/>
    <x v="4531"/>
    <x v="4570"/>
    <x v="4603"/>
    <n v="23395.200000000001"/>
    <s v="Perfumería"/>
    <s v="Cabello"/>
    <x v="0"/>
  </r>
  <r>
    <x v="4665"/>
    <x v="47"/>
    <n v="10"/>
    <x v="33"/>
    <x v="1"/>
    <x v="0"/>
    <x v="0"/>
    <x v="1"/>
    <x v="4573"/>
    <x v="4570"/>
    <x v="4549"/>
    <x v="4532"/>
    <x v="4571"/>
    <x v="4604"/>
    <n v="34902.6"/>
    <s v="Maquillaje"/>
    <s v="Skincare"/>
    <x v="0"/>
  </r>
  <r>
    <x v="4666"/>
    <x v="11"/>
    <n v="10"/>
    <x v="48"/>
    <x v="1"/>
    <x v="0"/>
    <x v="0"/>
    <x v="0"/>
    <x v="4574"/>
    <x v="4571"/>
    <x v="4550"/>
    <x v="4533"/>
    <x v="4572"/>
    <x v="4605"/>
    <n v="57222.6"/>
    <s v="Perfumería"/>
    <s v="Cuerpo"/>
    <x v="1"/>
  </r>
  <r>
    <x v="4667"/>
    <x v="11"/>
    <n v="10"/>
    <x v="17"/>
    <x v="3"/>
    <x v="0"/>
    <x v="0"/>
    <x v="0"/>
    <x v="4575"/>
    <x v="4572"/>
    <x v="4551"/>
    <x v="4534"/>
    <x v="4573"/>
    <x v="4606"/>
    <n v="60562.8"/>
    <s v="Maquillaje"/>
    <s v="Cuerpo"/>
    <x v="1"/>
  </r>
  <r>
    <x v="4668"/>
    <x v="49"/>
    <n v="10"/>
    <x v="22"/>
    <x v="1"/>
    <x v="1"/>
    <x v="1"/>
    <x v="0"/>
    <x v="4576"/>
    <x v="4573"/>
    <x v="4552"/>
    <x v="4535"/>
    <x v="4574"/>
    <x v="4607"/>
    <n v="79033.399999999994"/>
    <s v="Cuerpo"/>
    <s v="Skincare"/>
    <x v="1"/>
  </r>
  <r>
    <x v="4669"/>
    <x v="9"/>
    <n v="10"/>
    <x v="15"/>
    <x v="2"/>
    <x v="1"/>
    <x v="1"/>
    <x v="0"/>
    <x v="4577"/>
    <x v="4574"/>
    <x v="4553"/>
    <x v="4536"/>
    <x v="4575"/>
    <x v="4608"/>
    <n v="38204"/>
    <s v="Skincare"/>
    <s v="Cabello"/>
    <x v="0"/>
  </r>
  <r>
    <x v="4670"/>
    <x v="3"/>
    <n v="10"/>
    <x v="35"/>
    <x v="2"/>
    <x v="1"/>
    <x v="1"/>
    <x v="0"/>
    <x v="4578"/>
    <x v="4575"/>
    <x v="4554"/>
    <x v="4537"/>
    <x v="4576"/>
    <x v="4609"/>
    <n v="64866"/>
    <s v="Maquillaje"/>
    <s v="Cuerpo"/>
    <x v="1"/>
  </r>
  <r>
    <x v="4671"/>
    <x v="6"/>
    <n v="10"/>
    <x v="93"/>
    <x v="1"/>
    <x v="1"/>
    <x v="1"/>
    <x v="1"/>
    <x v="510"/>
    <x v="4576"/>
    <x v="4555"/>
    <x v="4538"/>
    <x v="4577"/>
    <x v="4610"/>
    <n v="56827.8"/>
    <s v="Maquillaje"/>
    <s v="Cuerpo"/>
    <x v="1"/>
  </r>
  <r>
    <x v="4672"/>
    <x v="4"/>
    <n v="10"/>
    <x v="24"/>
    <x v="3"/>
    <x v="0"/>
    <x v="0"/>
    <x v="0"/>
    <x v="4579"/>
    <x v="4577"/>
    <x v="4556"/>
    <x v="4539"/>
    <x v="4578"/>
    <x v="4611"/>
    <n v="46101.2"/>
    <s v="Skincare"/>
    <s v="Perfumería"/>
    <x v="0"/>
  </r>
  <r>
    <x v="4673"/>
    <x v="17"/>
    <n v="10"/>
    <x v="81"/>
    <x v="1"/>
    <x v="1"/>
    <x v="1"/>
    <x v="1"/>
    <x v="4580"/>
    <x v="4578"/>
    <x v="4557"/>
    <x v="4540"/>
    <x v="3835"/>
    <x v="4612"/>
    <n v="52083.4"/>
    <s v="Perfumería"/>
    <s v="Cuerpo"/>
    <x v="1"/>
  </r>
  <r>
    <x v="4674"/>
    <x v="19"/>
    <n v="10"/>
    <x v="37"/>
    <x v="1"/>
    <x v="0"/>
    <x v="0"/>
    <x v="0"/>
    <x v="4581"/>
    <x v="4579"/>
    <x v="4558"/>
    <x v="4541"/>
    <x v="4579"/>
    <x v="4613"/>
    <n v="52909.4"/>
    <s v="Cabello"/>
    <s v="Perfumería"/>
    <x v="1"/>
  </r>
  <r>
    <x v="4675"/>
    <x v="34"/>
    <n v="10"/>
    <x v="23"/>
    <x v="3"/>
    <x v="1"/>
    <x v="1"/>
    <x v="1"/>
    <x v="4582"/>
    <x v="4580"/>
    <x v="4559"/>
    <x v="4542"/>
    <x v="4580"/>
    <x v="4614"/>
    <n v="34182.800000000003"/>
    <s v="Maquillaje"/>
    <s v="Perfumería"/>
    <x v="0"/>
  </r>
  <r>
    <x v="4676"/>
    <x v="1"/>
    <n v="10"/>
    <x v="86"/>
    <x v="1"/>
    <x v="0"/>
    <x v="0"/>
    <x v="1"/>
    <x v="4583"/>
    <x v="4581"/>
    <x v="4560"/>
    <x v="4543"/>
    <x v="4581"/>
    <x v="4615"/>
    <n v="59772.4"/>
    <s v="Skincare"/>
    <s v="Maquillaje"/>
    <x v="1"/>
  </r>
  <r>
    <x v="4677"/>
    <x v="11"/>
    <n v="10"/>
    <x v="39"/>
    <x v="1"/>
    <x v="0"/>
    <x v="0"/>
    <x v="1"/>
    <x v="4584"/>
    <x v="2628"/>
    <x v="85"/>
    <x v="4544"/>
    <x v="4582"/>
    <x v="4616"/>
    <n v="25940.400000000001"/>
    <s v="Cabello"/>
    <s v="Perfumería"/>
    <x v="0"/>
  </r>
  <r>
    <x v="4678"/>
    <x v="21"/>
    <n v="10"/>
    <x v="86"/>
    <x v="1"/>
    <x v="1"/>
    <x v="1"/>
    <x v="1"/>
    <x v="4585"/>
    <x v="4582"/>
    <x v="4561"/>
    <x v="4545"/>
    <x v="4583"/>
    <x v="4617"/>
    <n v="49472.2"/>
    <s v="Perfumería"/>
    <s v="Cabello"/>
    <x v="0"/>
  </r>
  <r>
    <x v="4679"/>
    <x v="20"/>
    <n v="10"/>
    <x v="58"/>
    <x v="3"/>
    <x v="1"/>
    <x v="1"/>
    <x v="1"/>
    <x v="4586"/>
    <x v="4583"/>
    <x v="4562"/>
    <x v="4546"/>
    <x v="4584"/>
    <x v="4618"/>
    <n v="40717.800000000003"/>
    <s v="Skincare"/>
    <s v="Maquillaje"/>
    <x v="0"/>
  </r>
  <r>
    <x v="4680"/>
    <x v="2"/>
    <n v="10"/>
    <x v="36"/>
    <x v="2"/>
    <x v="1"/>
    <x v="1"/>
    <x v="0"/>
    <x v="4587"/>
    <x v="4584"/>
    <x v="4563"/>
    <x v="4547"/>
    <x v="4585"/>
    <x v="4619"/>
    <n v="53408.800000000003"/>
    <s v="Cabello"/>
    <s v="Cuerpo"/>
    <x v="1"/>
  </r>
  <r>
    <x v="4681"/>
    <x v="35"/>
    <n v="10"/>
    <x v="63"/>
    <x v="0"/>
    <x v="0"/>
    <x v="0"/>
    <x v="1"/>
    <x v="4588"/>
    <x v="4585"/>
    <x v="4564"/>
    <x v="4548"/>
    <x v="4586"/>
    <x v="4620"/>
    <n v="57936.4"/>
    <s v="Cuerpo"/>
    <s v="Skincare"/>
    <x v="1"/>
  </r>
  <r>
    <x v="4682"/>
    <x v="40"/>
    <n v="10"/>
    <x v="19"/>
    <x v="1"/>
    <x v="0"/>
    <x v="0"/>
    <x v="0"/>
    <x v="4589"/>
    <x v="4586"/>
    <x v="2977"/>
    <x v="4549"/>
    <x v="2080"/>
    <x v="4621"/>
    <n v="48954.400000000001"/>
    <s v="Cabello"/>
    <s v="Maquillaje"/>
    <x v="0"/>
  </r>
  <r>
    <x v="4683"/>
    <x v="21"/>
    <n v="10"/>
    <x v="13"/>
    <x v="1"/>
    <x v="1"/>
    <x v="1"/>
    <x v="1"/>
    <x v="4590"/>
    <x v="4587"/>
    <x v="4565"/>
    <x v="4550"/>
    <x v="4587"/>
    <x v="4622"/>
    <n v="37474"/>
    <s v="Perfumería"/>
    <s v="Cabello"/>
    <x v="0"/>
  </r>
  <r>
    <x v="4684"/>
    <x v="1"/>
    <n v="10"/>
    <x v="37"/>
    <x v="0"/>
    <x v="1"/>
    <x v="1"/>
    <x v="0"/>
    <x v="4591"/>
    <x v="4588"/>
    <x v="4566"/>
    <x v="4551"/>
    <x v="4588"/>
    <x v="4623"/>
    <n v="50393.599999999999"/>
    <s v="Cuerpo"/>
    <s v="Perfumería"/>
    <x v="1"/>
  </r>
  <r>
    <x v="4685"/>
    <x v="15"/>
    <n v="10"/>
    <x v="29"/>
    <x v="2"/>
    <x v="0"/>
    <x v="0"/>
    <x v="1"/>
    <x v="4592"/>
    <x v="4589"/>
    <x v="4567"/>
    <x v="4552"/>
    <x v="4589"/>
    <x v="4624"/>
    <n v="65185"/>
    <s v="Skincare"/>
    <s v="Perfumería"/>
    <x v="1"/>
  </r>
  <r>
    <x v="4686"/>
    <x v="21"/>
    <n v="10"/>
    <x v="29"/>
    <x v="0"/>
    <x v="1"/>
    <x v="1"/>
    <x v="0"/>
    <x v="4593"/>
    <x v="4590"/>
    <x v="4568"/>
    <x v="4553"/>
    <x v="4365"/>
    <x v="4625"/>
    <n v="78031.399999999994"/>
    <s v="Cabello"/>
    <s v="Maquillaje"/>
    <x v="1"/>
  </r>
  <r>
    <x v="4687"/>
    <x v="50"/>
    <n v="10"/>
    <x v="2"/>
    <x v="2"/>
    <x v="0"/>
    <x v="0"/>
    <x v="1"/>
    <x v="4594"/>
    <x v="4591"/>
    <x v="4569"/>
    <x v="4554"/>
    <x v="4590"/>
    <x v="4036"/>
    <n v="49962.2"/>
    <s v="Maquillaje"/>
    <s v="Cuerpo"/>
    <x v="0"/>
  </r>
  <r>
    <x v="4688"/>
    <x v="12"/>
    <n v="10"/>
    <x v="47"/>
    <x v="1"/>
    <x v="0"/>
    <x v="0"/>
    <x v="0"/>
    <x v="4595"/>
    <x v="4592"/>
    <x v="4570"/>
    <x v="4555"/>
    <x v="4591"/>
    <x v="4626"/>
    <n v="45388.800000000003"/>
    <s v="Cabello"/>
    <s v="Skincare"/>
    <x v="0"/>
  </r>
  <r>
    <x v="4689"/>
    <x v="5"/>
    <n v="10"/>
    <x v="32"/>
    <x v="2"/>
    <x v="0"/>
    <x v="0"/>
    <x v="0"/>
    <x v="4596"/>
    <x v="4593"/>
    <x v="4571"/>
    <x v="4556"/>
    <x v="4592"/>
    <x v="4627"/>
    <n v="53000.4"/>
    <s v="Perfumería"/>
    <s v="Cabello"/>
    <x v="1"/>
  </r>
  <r>
    <x v="4690"/>
    <x v="29"/>
    <n v="10"/>
    <x v="42"/>
    <x v="3"/>
    <x v="1"/>
    <x v="1"/>
    <x v="1"/>
    <x v="4597"/>
    <x v="4594"/>
    <x v="4572"/>
    <x v="4557"/>
    <x v="1261"/>
    <x v="4628"/>
    <n v="46613.599999999999"/>
    <s v="Maquillaje"/>
    <s v="Cabello"/>
    <x v="0"/>
  </r>
  <r>
    <x v="4691"/>
    <x v="6"/>
    <n v="10"/>
    <x v="36"/>
    <x v="0"/>
    <x v="0"/>
    <x v="0"/>
    <x v="0"/>
    <x v="4598"/>
    <x v="4595"/>
    <x v="4573"/>
    <x v="4558"/>
    <x v="4593"/>
    <x v="4629"/>
    <n v="66850.2"/>
    <s v="Perfumería"/>
    <s v="Maquillaje"/>
    <x v="1"/>
  </r>
  <r>
    <x v="4692"/>
    <x v="43"/>
    <n v="10"/>
    <x v="42"/>
    <x v="1"/>
    <x v="0"/>
    <x v="0"/>
    <x v="0"/>
    <x v="4599"/>
    <x v="4596"/>
    <x v="4574"/>
    <x v="4559"/>
    <x v="4594"/>
    <x v="4630"/>
    <n v="53904.4"/>
    <s v="Maquillaje"/>
    <s v="Skincare"/>
    <x v="1"/>
  </r>
  <r>
    <x v="4693"/>
    <x v="32"/>
    <n v="10"/>
    <x v="83"/>
    <x v="1"/>
    <x v="0"/>
    <x v="0"/>
    <x v="1"/>
    <x v="4600"/>
    <x v="4597"/>
    <x v="4575"/>
    <x v="4560"/>
    <x v="4595"/>
    <x v="4631"/>
    <n v="39664.400000000001"/>
    <s v="Cabello"/>
    <s v="Cuerpo"/>
    <x v="0"/>
  </r>
  <r>
    <x v="4694"/>
    <x v="45"/>
    <n v="10"/>
    <x v="36"/>
    <x v="1"/>
    <x v="0"/>
    <x v="0"/>
    <x v="1"/>
    <x v="4601"/>
    <x v="4598"/>
    <x v="4576"/>
    <x v="4561"/>
    <x v="4596"/>
    <x v="4632"/>
    <n v="29398"/>
    <s v="Maquillaje"/>
    <s v="Cabello"/>
    <x v="0"/>
  </r>
  <r>
    <x v="4695"/>
    <x v="20"/>
    <n v="10"/>
    <x v="95"/>
    <x v="0"/>
    <x v="0"/>
    <x v="0"/>
    <x v="0"/>
    <x v="4602"/>
    <x v="4599"/>
    <x v="4577"/>
    <x v="4562"/>
    <x v="4597"/>
    <x v="4633"/>
    <n v="24439.200000000001"/>
    <s v="Maquillaje"/>
    <s v="Cuerpo"/>
    <x v="0"/>
  </r>
  <r>
    <x v="4696"/>
    <x v="38"/>
    <n v="10"/>
    <x v="20"/>
    <x v="2"/>
    <x v="0"/>
    <x v="0"/>
    <x v="0"/>
    <x v="4603"/>
    <x v="4600"/>
    <x v="4578"/>
    <x v="4563"/>
    <x v="4598"/>
    <x v="4634"/>
    <n v="56128.2"/>
    <s v="Perfumería"/>
    <s v="Cabello"/>
    <x v="1"/>
  </r>
  <r>
    <x v="4697"/>
    <x v="26"/>
    <n v="10"/>
    <x v="6"/>
    <x v="3"/>
    <x v="0"/>
    <x v="0"/>
    <x v="1"/>
    <x v="4604"/>
    <x v="4601"/>
    <x v="4579"/>
    <x v="4564"/>
    <x v="4599"/>
    <x v="4635"/>
    <n v="42526.8"/>
    <s v="Perfumería"/>
    <s v="Maquillaje"/>
    <x v="0"/>
  </r>
  <r>
    <x v="4698"/>
    <x v="3"/>
    <n v="10"/>
    <x v="60"/>
    <x v="1"/>
    <x v="1"/>
    <x v="1"/>
    <x v="0"/>
    <x v="4605"/>
    <x v="4602"/>
    <x v="4580"/>
    <x v="4565"/>
    <x v="4600"/>
    <x v="4636"/>
    <n v="49612"/>
    <s v="Cuerpo"/>
    <s v="Maquillaje"/>
    <x v="0"/>
  </r>
  <r>
    <x v="4699"/>
    <x v="12"/>
    <n v="10"/>
    <x v="61"/>
    <x v="2"/>
    <x v="0"/>
    <x v="0"/>
    <x v="1"/>
    <x v="4606"/>
    <x v="4603"/>
    <x v="4581"/>
    <x v="4566"/>
    <x v="4601"/>
    <x v="4637"/>
    <n v="32475"/>
    <s v="Cuerpo"/>
    <s v="Skincare"/>
    <x v="0"/>
  </r>
  <r>
    <x v="4700"/>
    <x v="14"/>
    <n v="10"/>
    <x v="74"/>
    <x v="1"/>
    <x v="0"/>
    <x v="0"/>
    <x v="0"/>
    <x v="4389"/>
    <x v="4604"/>
    <x v="4582"/>
    <x v="4567"/>
    <x v="4602"/>
    <x v="4638"/>
    <n v="30569.200000000001"/>
    <s v="Cuerpo"/>
    <s v="Cabello"/>
    <x v="0"/>
  </r>
  <r>
    <x v="4701"/>
    <x v="20"/>
    <n v="10"/>
    <x v="25"/>
    <x v="1"/>
    <x v="0"/>
    <x v="0"/>
    <x v="1"/>
    <x v="4607"/>
    <x v="4605"/>
    <x v="4583"/>
    <x v="4568"/>
    <x v="4603"/>
    <x v="4639"/>
    <n v="65468"/>
    <s v="Cabello"/>
    <s v="Maquillaje"/>
    <x v="1"/>
  </r>
  <r>
    <x v="4702"/>
    <x v="43"/>
    <n v="10"/>
    <x v="62"/>
    <x v="3"/>
    <x v="0"/>
    <x v="0"/>
    <x v="1"/>
    <x v="4608"/>
    <x v="4606"/>
    <x v="4584"/>
    <x v="4569"/>
    <x v="4604"/>
    <x v="4640"/>
    <n v="55355.4"/>
    <s v="Cuerpo"/>
    <s v="Skincare"/>
    <x v="1"/>
  </r>
  <r>
    <x v="4703"/>
    <x v="29"/>
    <n v="10"/>
    <x v="21"/>
    <x v="0"/>
    <x v="0"/>
    <x v="0"/>
    <x v="1"/>
    <x v="4609"/>
    <x v="4607"/>
    <x v="4585"/>
    <x v="4570"/>
    <x v="4605"/>
    <x v="4641"/>
    <n v="61836.800000000003"/>
    <s v="Cabello"/>
    <s v="Skincare"/>
    <x v="1"/>
  </r>
  <r>
    <x v="4704"/>
    <x v="11"/>
    <n v="10"/>
    <x v="81"/>
    <x v="0"/>
    <x v="1"/>
    <x v="1"/>
    <x v="1"/>
    <x v="4610"/>
    <x v="4608"/>
    <x v="4586"/>
    <x v="4571"/>
    <x v="4606"/>
    <x v="4642"/>
    <n v="69625"/>
    <s v="Skincare"/>
    <s v="Maquillaje"/>
    <x v="1"/>
  </r>
  <r>
    <x v="4705"/>
    <x v="10"/>
    <n v="10"/>
    <x v="21"/>
    <x v="0"/>
    <x v="1"/>
    <x v="1"/>
    <x v="1"/>
    <x v="4611"/>
    <x v="4609"/>
    <x v="4587"/>
    <x v="4572"/>
    <x v="4607"/>
    <x v="4643"/>
    <n v="37277.599999999999"/>
    <s v="Cabello"/>
    <s v="Perfumería"/>
    <x v="0"/>
  </r>
  <r>
    <x v="4706"/>
    <x v="15"/>
    <n v="10"/>
    <x v="48"/>
    <x v="2"/>
    <x v="0"/>
    <x v="0"/>
    <x v="0"/>
    <x v="4612"/>
    <x v="4610"/>
    <x v="4588"/>
    <x v="4573"/>
    <x v="4608"/>
    <x v="4644"/>
    <n v="45226.400000000001"/>
    <s v="Cabello"/>
    <s v="Maquillaje"/>
    <x v="0"/>
  </r>
  <r>
    <x v="4707"/>
    <x v="46"/>
    <n v="10"/>
    <x v="30"/>
    <x v="1"/>
    <x v="1"/>
    <x v="1"/>
    <x v="1"/>
    <x v="4613"/>
    <x v="4611"/>
    <x v="4589"/>
    <x v="4574"/>
    <x v="4609"/>
    <x v="4645"/>
    <n v="33403.199999999997"/>
    <s v="Cuerpo"/>
    <s v="Cabello"/>
    <x v="0"/>
  </r>
  <r>
    <x v="4708"/>
    <x v="38"/>
    <n v="10"/>
    <x v="91"/>
    <x v="0"/>
    <x v="0"/>
    <x v="0"/>
    <x v="1"/>
    <x v="4614"/>
    <x v="4612"/>
    <x v="4590"/>
    <x v="4575"/>
    <x v="4610"/>
    <x v="4646"/>
    <n v="38121.199999999997"/>
    <s v="Skincare"/>
    <s v="Cabello"/>
    <x v="0"/>
  </r>
  <r>
    <x v="4709"/>
    <x v="18"/>
    <n v="10"/>
    <x v="58"/>
    <x v="0"/>
    <x v="0"/>
    <x v="0"/>
    <x v="1"/>
    <x v="4615"/>
    <x v="3199"/>
    <x v="2334"/>
    <x v="4576"/>
    <x v="4611"/>
    <x v="4647"/>
    <n v="39344"/>
    <s v="Skincare"/>
    <s v="Perfumería"/>
    <x v="0"/>
  </r>
  <r>
    <x v="4710"/>
    <x v="13"/>
    <n v="10"/>
    <x v="89"/>
    <x v="2"/>
    <x v="1"/>
    <x v="1"/>
    <x v="1"/>
    <x v="4616"/>
    <x v="4613"/>
    <x v="4591"/>
    <x v="4577"/>
    <x v="4612"/>
    <x v="4648"/>
    <n v="45527.6"/>
    <s v="Perfumería"/>
    <s v="Cabello"/>
    <x v="0"/>
  </r>
  <r>
    <x v="4711"/>
    <x v="37"/>
    <n v="10"/>
    <x v="27"/>
    <x v="3"/>
    <x v="1"/>
    <x v="1"/>
    <x v="0"/>
    <x v="4617"/>
    <x v="4614"/>
    <x v="4592"/>
    <x v="4578"/>
    <x v="4613"/>
    <x v="4649"/>
    <n v="64701.599999999999"/>
    <s v="Maquillaje"/>
    <s v="Skincare"/>
    <x v="1"/>
  </r>
  <r>
    <x v="4712"/>
    <x v="40"/>
    <n v="10"/>
    <x v="65"/>
    <x v="0"/>
    <x v="0"/>
    <x v="0"/>
    <x v="0"/>
    <x v="4618"/>
    <x v="4615"/>
    <x v="4593"/>
    <x v="4579"/>
    <x v="4614"/>
    <x v="4650"/>
    <n v="33748.6"/>
    <s v="Maquillaje"/>
    <s v="Cabello"/>
    <x v="0"/>
  </r>
  <r>
    <x v="4713"/>
    <x v="8"/>
    <n v="10"/>
    <x v="7"/>
    <x v="1"/>
    <x v="0"/>
    <x v="0"/>
    <x v="0"/>
    <x v="4619"/>
    <x v="4616"/>
    <x v="4594"/>
    <x v="4580"/>
    <x v="4615"/>
    <x v="4651"/>
    <n v="16040.6"/>
    <s v="Cabello"/>
    <s v="Perfumería"/>
    <x v="0"/>
  </r>
  <r>
    <x v="4714"/>
    <x v="5"/>
    <n v="10"/>
    <x v="27"/>
    <x v="3"/>
    <x v="0"/>
    <x v="0"/>
    <x v="0"/>
    <x v="4620"/>
    <x v="4617"/>
    <x v="4595"/>
    <x v="4581"/>
    <x v="4616"/>
    <x v="4652"/>
    <n v="42170.6"/>
    <s v="Maquillaje"/>
    <s v="Cuerpo"/>
    <x v="0"/>
  </r>
  <r>
    <x v="4715"/>
    <x v="5"/>
    <n v="10"/>
    <x v="5"/>
    <x v="2"/>
    <x v="1"/>
    <x v="1"/>
    <x v="0"/>
    <x v="4621"/>
    <x v="4618"/>
    <x v="4596"/>
    <x v="1058"/>
    <x v="4617"/>
    <x v="517"/>
    <n v="58978.2"/>
    <s v="Cabello"/>
    <s v="Perfumería"/>
    <x v="1"/>
  </r>
  <r>
    <x v="4716"/>
    <x v="11"/>
    <n v="10"/>
    <x v="20"/>
    <x v="2"/>
    <x v="0"/>
    <x v="0"/>
    <x v="0"/>
    <x v="4622"/>
    <x v="4619"/>
    <x v="4597"/>
    <x v="4582"/>
    <x v="4618"/>
    <x v="4653"/>
    <n v="50819.199999999997"/>
    <s v="Cuerpo"/>
    <s v="Perfumería"/>
    <x v="1"/>
  </r>
  <r>
    <x v="4717"/>
    <x v="46"/>
    <n v="10"/>
    <x v="85"/>
    <x v="1"/>
    <x v="0"/>
    <x v="0"/>
    <x v="1"/>
    <x v="4623"/>
    <x v="4620"/>
    <x v="4598"/>
    <x v="4583"/>
    <x v="4619"/>
    <x v="4654"/>
    <n v="39473.199999999997"/>
    <s v="Maquillaje"/>
    <s v="Skincare"/>
    <x v="0"/>
  </r>
  <r>
    <x v="4718"/>
    <x v="35"/>
    <n v="10"/>
    <x v="77"/>
    <x v="1"/>
    <x v="0"/>
    <x v="0"/>
    <x v="1"/>
    <x v="4624"/>
    <x v="4621"/>
    <x v="4599"/>
    <x v="4584"/>
    <x v="4620"/>
    <x v="4655"/>
    <n v="37577"/>
    <s v="Perfumería"/>
    <s v="Cuerpo"/>
    <x v="0"/>
  </r>
  <r>
    <x v="4719"/>
    <x v="18"/>
    <n v="10"/>
    <x v="25"/>
    <x v="1"/>
    <x v="1"/>
    <x v="1"/>
    <x v="1"/>
    <x v="4625"/>
    <x v="4622"/>
    <x v="1072"/>
    <x v="4585"/>
    <x v="4621"/>
    <x v="4656"/>
    <n v="57472.6"/>
    <s v="Cuerpo"/>
    <s v="Skincare"/>
    <x v="1"/>
  </r>
  <r>
    <x v="4720"/>
    <x v="18"/>
    <n v="10"/>
    <x v="48"/>
    <x v="1"/>
    <x v="0"/>
    <x v="0"/>
    <x v="0"/>
    <x v="1136"/>
    <x v="4623"/>
    <x v="4600"/>
    <x v="4586"/>
    <x v="4622"/>
    <x v="4657"/>
    <n v="48486.8"/>
    <s v="Cabello"/>
    <s v="Perfumería"/>
    <x v="0"/>
  </r>
  <r>
    <x v="4721"/>
    <x v="41"/>
    <n v="10"/>
    <x v="13"/>
    <x v="1"/>
    <x v="0"/>
    <x v="0"/>
    <x v="0"/>
    <x v="4626"/>
    <x v="3355"/>
    <x v="4601"/>
    <x v="4587"/>
    <x v="1478"/>
    <x v="4658"/>
    <n v="56295.6"/>
    <s v="Perfumería"/>
    <s v="Cuerpo"/>
    <x v="1"/>
  </r>
  <r>
    <x v="4722"/>
    <x v="16"/>
    <n v="10"/>
    <x v="71"/>
    <x v="0"/>
    <x v="0"/>
    <x v="0"/>
    <x v="0"/>
    <x v="4627"/>
    <x v="4624"/>
    <x v="4602"/>
    <x v="4588"/>
    <x v="4623"/>
    <x v="4659"/>
    <n v="39228.800000000003"/>
    <s v="Cabello"/>
    <s v="Skincare"/>
    <x v="0"/>
  </r>
  <r>
    <x v="4723"/>
    <x v="27"/>
    <n v="10"/>
    <x v="33"/>
    <x v="0"/>
    <x v="1"/>
    <x v="1"/>
    <x v="0"/>
    <x v="4628"/>
    <x v="4625"/>
    <x v="4603"/>
    <x v="4589"/>
    <x v="4624"/>
    <x v="4660"/>
    <n v="36369"/>
    <s v="Cuerpo"/>
    <s v="Cabello"/>
    <x v="0"/>
  </r>
  <r>
    <x v="4724"/>
    <x v="46"/>
    <n v="10"/>
    <x v="47"/>
    <x v="1"/>
    <x v="1"/>
    <x v="1"/>
    <x v="0"/>
    <x v="4629"/>
    <x v="4626"/>
    <x v="4604"/>
    <x v="4590"/>
    <x v="295"/>
    <x v="4661"/>
    <n v="24444"/>
    <s v="Cuerpo"/>
    <s v="Maquillaje"/>
    <x v="0"/>
  </r>
  <r>
    <x v="4725"/>
    <x v="38"/>
    <n v="10"/>
    <x v="32"/>
    <x v="1"/>
    <x v="1"/>
    <x v="1"/>
    <x v="1"/>
    <x v="4630"/>
    <x v="4627"/>
    <x v="3161"/>
    <x v="4591"/>
    <x v="4625"/>
    <x v="4662"/>
    <n v="44100.6"/>
    <s v="Cabello"/>
    <s v="Maquillaje"/>
    <x v="0"/>
  </r>
  <r>
    <x v="4726"/>
    <x v="50"/>
    <n v="10"/>
    <x v="4"/>
    <x v="1"/>
    <x v="1"/>
    <x v="1"/>
    <x v="0"/>
    <x v="4631"/>
    <x v="4628"/>
    <x v="4605"/>
    <x v="4592"/>
    <x v="4626"/>
    <x v="4663"/>
    <n v="47694.6"/>
    <s v="Cuerpo"/>
    <s v="Perfumería"/>
    <x v="0"/>
  </r>
  <r>
    <x v="4727"/>
    <x v="23"/>
    <n v="10"/>
    <x v="33"/>
    <x v="0"/>
    <x v="1"/>
    <x v="1"/>
    <x v="1"/>
    <x v="4632"/>
    <x v="2924"/>
    <x v="4606"/>
    <x v="4593"/>
    <x v="4627"/>
    <x v="4664"/>
    <n v="39628.6"/>
    <s v="Skincare"/>
    <s v="Perfumería"/>
    <x v="0"/>
  </r>
  <r>
    <x v="4728"/>
    <x v="46"/>
    <n v="10"/>
    <x v="12"/>
    <x v="3"/>
    <x v="1"/>
    <x v="1"/>
    <x v="1"/>
    <x v="4633"/>
    <x v="3559"/>
    <x v="4607"/>
    <x v="4594"/>
    <x v="4628"/>
    <x v="4665"/>
    <n v="61835.8"/>
    <s v="Cabello"/>
    <s v="Cuerpo"/>
    <x v="1"/>
  </r>
  <r>
    <x v="4729"/>
    <x v="36"/>
    <n v="10"/>
    <x v="69"/>
    <x v="1"/>
    <x v="1"/>
    <x v="1"/>
    <x v="0"/>
    <x v="4634"/>
    <x v="4629"/>
    <x v="4608"/>
    <x v="4595"/>
    <x v="4629"/>
    <x v="4666"/>
    <n v="42372.2"/>
    <s v="Skincare"/>
    <s v="Cuerpo"/>
    <x v="0"/>
  </r>
  <r>
    <x v="4730"/>
    <x v="29"/>
    <n v="10"/>
    <x v="85"/>
    <x v="1"/>
    <x v="1"/>
    <x v="1"/>
    <x v="1"/>
    <x v="4635"/>
    <x v="4630"/>
    <x v="4609"/>
    <x v="4596"/>
    <x v="4630"/>
    <x v="4667"/>
    <n v="71232"/>
    <s v="Cabello"/>
    <s v="Maquillaje"/>
    <x v="1"/>
  </r>
  <r>
    <x v="4731"/>
    <x v="43"/>
    <n v="10"/>
    <x v="38"/>
    <x v="2"/>
    <x v="1"/>
    <x v="1"/>
    <x v="0"/>
    <x v="4636"/>
    <x v="4631"/>
    <x v="4610"/>
    <x v="4597"/>
    <x v="4631"/>
    <x v="4668"/>
    <n v="50504.2"/>
    <s v="Cuerpo"/>
    <s v="Skincare"/>
    <x v="1"/>
  </r>
  <r>
    <x v="4732"/>
    <x v="48"/>
    <n v="10"/>
    <x v="8"/>
    <x v="1"/>
    <x v="1"/>
    <x v="1"/>
    <x v="0"/>
    <x v="4637"/>
    <x v="4632"/>
    <x v="4611"/>
    <x v="4598"/>
    <x v="4632"/>
    <x v="4669"/>
    <n v="49145.4"/>
    <s v="Perfumería"/>
    <s v="Cabello"/>
    <x v="0"/>
  </r>
  <r>
    <x v="4733"/>
    <x v="23"/>
    <n v="10"/>
    <x v="39"/>
    <x v="1"/>
    <x v="0"/>
    <x v="0"/>
    <x v="0"/>
    <x v="4638"/>
    <x v="4633"/>
    <x v="4612"/>
    <x v="4599"/>
    <x v="4633"/>
    <x v="4670"/>
    <n v="26017.4"/>
    <s v="Maquillaje"/>
    <s v="Skincare"/>
    <x v="0"/>
  </r>
  <r>
    <x v="4734"/>
    <x v="16"/>
    <n v="10"/>
    <x v="57"/>
    <x v="0"/>
    <x v="1"/>
    <x v="1"/>
    <x v="1"/>
    <x v="4639"/>
    <x v="4634"/>
    <x v="4613"/>
    <x v="4600"/>
    <x v="1183"/>
    <x v="4671"/>
    <n v="25771"/>
    <s v="Perfumería"/>
    <s v="Maquillaje"/>
    <x v="0"/>
  </r>
  <r>
    <x v="4735"/>
    <x v="10"/>
    <n v="10"/>
    <x v="22"/>
    <x v="2"/>
    <x v="1"/>
    <x v="1"/>
    <x v="1"/>
    <x v="4640"/>
    <x v="4635"/>
    <x v="4614"/>
    <x v="4601"/>
    <x v="4634"/>
    <x v="4672"/>
    <n v="52863"/>
    <s v="Perfumería"/>
    <s v="Cabello"/>
    <x v="1"/>
  </r>
  <r>
    <x v="4736"/>
    <x v="14"/>
    <n v="10"/>
    <x v="5"/>
    <x v="3"/>
    <x v="1"/>
    <x v="1"/>
    <x v="1"/>
    <x v="4641"/>
    <x v="4636"/>
    <x v="4615"/>
    <x v="4602"/>
    <x v="4635"/>
    <x v="4673"/>
    <n v="39880.400000000001"/>
    <s v="Cuerpo"/>
    <s v="Skincare"/>
    <x v="0"/>
  </r>
  <r>
    <x v="4737"/>
    <x v="41"/>
    <n v="10"/>
    <x v="26"/>
    <x v="0"/>
    <x v="0"/>
    <x v="0"/>
    <x v="1"/>
    <x v="4642"/>
    <x v="4637"/>
    <x v="4616"/>
    <x v="4603"/>
    <x v="4636"/>
    <x v="4674"/>
    <n v="77067.600000000006"/>
    <s v="Perfumería"/>
    <s v="Cabello"/>
    <x v="1"/>
  </r>
  <r>
    <x v="4738"/>
    <x v="11"/>
    <n v="10"/>
    <x v="49"/>
    <x v="0"/>
    <x v="0"/>
    <x v="0"/>
    <x v="1"/>
    <x v="4643"/>
    <x v="4638"/>
    <x v="4617"/>
    <x v="2998"/>
    <x v="4637"/>
    <x v="4675"/>
    <n v="29873.599999999999"/>
    <s v="Skincare"/>
    <s v="Cuerpo"/>
    <x v="0"/>
  </r>
  <r>
    <x v="4739"/>
    <x v="37"/>
    <n v="10"/>
    <x v="38"/>
    <x v="2"/>
    <x v="1"/>
    <x v="1"/>
    <x v="1"/>
    <x v="4644"/>
    <x v="4639"/>
    <x v="1069"/>
    <x v="4604"/>
    <x v="4638"/>
    <x v="4676"/>
    <n v="41889.199999999997"/>
    <s v="Cuerpo"/>
    <s v="Skincare"/>
    <x v="0"/>
  </r>
  <r>
    <x v="4740"/>
    <x v="7"/>
    <n v="10"/>
    <x v="71"/>
    <x v="1"/>
    <x v="0"/>
    <x v="0"/>
    <x v="0"/>
    <x v="4645"/>
    <x v="4640"/>
    <x v="4618"/>
    <x v="4605"/>
    <x v="4639"/>
    <x v="4677"/>
    <n v="38875.199999999997"/>
    <s v="Maquillaje"/>
    <s v="Skincare"/>
    <x v="0"/>
  </r>
  <r>
    <x v="4741"/>
    <x v="7"/>
    <n v="10"/>
    <x v="40"/>
    <x v="3"/>
    <x v="1"/>
    <x v="1"/>
    <x v="0"/>
    <x v="4646"/>
    <x v="4641"/>
    <x v="4619"/>
    <x v="4606"/>
    <x v="4640"/>
    <x v="4678"/>
    <n v="50228"/>
    <s v="Cabello"/>
    <s v="Cuerpo"/>
    <x v="1"/>
  </r>
  <r>
    <x v="4742"/>
    <x v="3"/>
    <n v="10"/>
    <x v="77"/>
    <x v="2"/>
    <x v="1"/>
    <x v="1"/>
    <x v="1"/>
    <x v="4647"/>
    <x v="4642"/>
    <x v="1725"/>
    <x v="4607"/>
    <x v="4641"/>
    <x v="4679"/>
    <n v="44403"/>
    <s v="Maquillaje"/>
    <s v="Cuerpo"/>
    <x v="0"/>
  </r>
  <r>
    <x v="4743"/>
    <x v="47"/>
    <n v="10"/>
    <x v="74"/>
    <x v="0"/>
    <x v="1"/>
    <x v="1"/>
    <x v="1"/>
    <x v="4648"/>
    <x v="4643"/>
    <x v="4620"/>
    <x v="4608"/>
    <x v="4642"/>
    <x v="4680"/>
    <n v="32800.6"/>
    <s v="Skincare"/>
    <s v="Maquillaje"/>
    <x v="0"/>
  </r>
  <r>
    <x v="4744"/>
    <x v="21"/>
    <n v="10"/>
    <x v="79"/>
    <x v="0"/>
    <x v="1"/>
    <x v="1"/>
    <x v="1"/>
    <x v="4649"/>
    <x v="4644"/>
    <x v="4621"/>
    <x v="4609"/>
    <x v="4643"/>
    <x v="4681"/>
    <n v="37979.199999999997"/>
    <s v="Cabello"/>
    <s v="Maquillaje"/>
    <x v="0"/>
  </r>
  <r>
    <x v="4745"/>
    <x v="32"/>
    <n v="10"/>
    <x v="0"/>
    <x v="1"/>
    <x v="1"/>
    <x v="1"/>
    <x v="1"/>
    <x v="4650"/>
    <x v="4645"/>
    <x v="4622"/>
    <x v="4610"/>
    <x v="4644"/>
    <x v="4682"/>
    <n v="48355.6"/>
    <s v="Cabello"/>
    <s v="Maquillaje"/>
    <x v="0"/>
  </r>
  <r>
    <x v="4746"/>
    <x v="30"/>
    <n v="10"/>
    <x v="65"/>
    <x v="0"/>
    <x v="1"/>
    <x v="1"/>
    <x v="1"/>
    <x v="4651"/>
    <x v="4646"/>
    <x v="4623"/>
    <x v="4611"/>
    <x v="4645"/>
    <x v="4683"/>
    <n v="24688"/>
    <s v="Skincare"/>
    <s v="Cuerpo"/>
    <x v="0"/>
  </r>
  <r>
    <x v="4747"/>
    <x v="15"/>
    <n v="10"/>
    <x v="92"/>
    <x v="2"/>
    <x v="0"/>
    <x v="0"/>
    <x v="0"/>
    <x v="4652"/>
    <x v="4647"/>
    <x v="4624"/>
    <x v="4612"/>
    <x v="4646"/>
    <x v="4684"/>
    <n v="70977"/>
    <s v="Skincare"/>
    <s v="Cuerpo"/>
    <x v="1"/>
  </r>
  <r>
    <x v="4748"/>
    <x v="17"/>
    <n v="10"/>
    <x v="56"/>
    <x v="0"/>
    <x v="1"/>
    <x v="1"/>
    <x v="1"/>
    <x v="4653"/>
    <x v="4648"/>
    <x v="4625"/>
    <x v="4328"/>
    <x v="4647"/>
    <x v="4685"/>
    <n v="47839.8"/>
    <s v="Maquillaje"/>
    <s v="Skincare"/>
    <x v="0"/>
  </r>
  <r>
    <x v="4749"/>
    <x v="16"/>
    <n v="10"/>
    <x v="10"/>
    <x v="3"/>
    <x v="0"/>
    <x v="0"/>
    <x v="1"/>
    <x v="4654"/>
    <x v="4649"/>
    <x v="4626"/>
    <x v="4613"/>
    <x v="4648"/>
    <x v="4686"/>
    <n v="44457.4"/>
    <s v="Perfumería"/>
    <s v="Cabello"/>
    <x v="0"/>
  </r>
  <r>
    <x v="4750"/>
    <x v="6"/>
    <n v="10"/>
    <x v="72"/>
    <x v="0"/>
    <x v="1"/>
    <x v="1"/>
    <x v="1"/>
    <x v="4655"/>
    <x v="4650"/>
    <x v="4627"/>
    <x v="4614"/>
    <x v="4649"/>
    <x v="4687"/>
    <n v="60136.800000000003"/>
    <s v="Cabello"/>
    <s v="Cuerpo"/>
    <x v="1"/>
  </r>
  <r>
    <x v="4751"/>
    <x v="23"/>
    <n v="10"/>
    <x v="73"/>
    <x v="0"/>
    <x v="1"/>
    <x v="1"/>
    <x v="0"/>
    <x v="4656"/>
    <x v="4651"/>
    <x v="4628"/>
    <x v="4615"/>
    <x v="4650"/>
    <x v="4688"/>
    <n v="44516"/>
    <s v="Skincare"/>
    <s v="Maquillaje"/>
    <x v="0"/>
  </r>
  <r>
    <x v="4752"/>
    <x v="0"/>
    <n v="10"/>
    <x v="68"/>
    <x v="3"/>
    <x v="1"/>
    <x v="1"/>
    <x v="0"/>
    <x v="4657"/>
    <x v="4652"/>
    <x v="4629"/>
    <x v="4616"/>
    <x v="4651"/>
    <x v="4689"/>
    <n v="55969"/>
    <s v="Skincare"/>
    <s v="Cuerpo"/>
    <x v="1"/>
  </r>
  <r>
    <x v="4753"/>
    <x v="0"/>
    <n v="10"/>
    <x v="84"/>
    <x v="1"/>
    <x v="0"/>
    <x v="0"/>
    <x v="1"/>
    <x v="4658"/>
    <x v="4653"/>
    <x v="4630"/>
    <x v="4617"/>
    <x v="4652"/>
    <x v="4690"/>
    <n v="55803.4"/>
    <s v="Cuerpo"/>
    <s v="Cabello"/>
    <x v="1"/>
  </r>
  <r>
    <x v="4754"/>
    <x v="42"/>
    <n v="10"/>
    <x v="9"/>
    <x v="2"/>
    <x v="0"/>
    <x v="0"/>
    <x v="1"/>
    <x v="4659"/>
    <x v="4654"/>
    <x v="4631"/>
    <x v="4618"/>
    <x v="4653"/>
    <x v="4691"/>
    <n v="51179.4"/>
    <s v="Cuerpo"/>
    <s v="Cabello"/>
    <x v="1"/>
  </r>
  <r>
    <x v="4755"/>
    <x v="7"/>
    <n v="10"/>
    <x v="17"/>
    <x v="0"/>
    <x v="1"/>
    <x v="1"/>
    <x v="1"/>
    <x v="893"/>
    <x v="4655"/>
    <x v="4632"/>
    <x v="3964"/>
    <x v="4654"/>
    <x v="4692"/>
    <n v="43872.6"/>
    <s v="Maquillaje"/>
    <s v="Cuerpo"/>
    <x v="0"/>
  </r>
  <r>
    <x v="4756"/>
    <x v="29"/>
    <n v="10"/>
    <x v="25"/>
    <x v="0"/>
    <x v="1"/>
    <x v="1"/>
    <x v="1"/>
    <x v="4660"/>
    <x v="4656"/>
    <x v="4633"/>
    <x v="4619"/>
    <x v="4655"/>
    <x v="4693"/>
    <n v="22815.8"/>
    <s v="Cuerpo"/>
    <s v="Perfumería"/>
    <x v="0"/>
  </r>
  <r>
    <x v="4757"/>
    <x v="23"/>
    <n v="10"/>
    <x v="84"/>
    <x v="2"/>
    <x v="0"/>
    <x v="0"/>
    <x v="0"/>
    <x v="4661"/>
    <x v="4657"/>
    <x v="4634"/>
    <x v="4620"/>
    <x v="4656"/>
    <x v="4694"/>
    <n v="51277.4"/>
    <s v="Maquillaje"/>
    <s v="Cuerpo"/>
    <x v="1"/>
  </r>
  <r>
    <x v="4758"/>
    <x v="3"/>
    <n v="10"/>
    <x v="14"/>
    <x v="3"/>
    <x v="0"/>
    <x v="0"/>
    <x v="1"/>
    <x v="4662"/>
    <x v="4658"/>
    <x v="4635"/>
    <x v="4621"/>
    <x v="3758"/>
    <x v="4695"/>
    <n v="48842.400000000001"/>
    <s v="Cuerpo"/>
    <s v="Perfumería"/>
    <x v="0"/>
  </r>
  <r>
    <x v="4759"/>
    <x v="31"/>
    <n v="10"/>
    <x v="39"/>
    <x v="2"/>
    <x v="0"/>
    <x v="0"/>
    <x v="0"/>
    <x v="4663"/>
    <x v="4659"/>
    <x v="4636"/>
    <x v="4622"/>
    <x v="4657"/>
    <x v="4696"/>
    <n v="59076.4"/>
    <s v="Cuerpo"/>
    <s v="Maquillaje"/>
    <x v="1"/>
  </r>
  <r>
    <x v="4760"/>
    <x v="5"/>
    <n v="10"/>
    <x v="36"/>
    <x v="1"/>
    <x v="0"/>
    <x v="0"/>
    <x v="0"/>
    <x v="4664"/>
    <x v="4660"/>
    <x v="4637"/>
    <x v="4623"/>
    <x v="4658"/>
    <x v="4697"/>
    <n v="38876.400000000001"/>
    <s v="Maquillaje"/>
    <s v="Perfumería"/>
    <x v="0"/>
  </r>
  <r>
    <x v="4761"/>
    <x v="39"/>
    <n v="10"/>
    <x v="4"/>
    <x v="3"/>
    <x v="1"/>
    <x v="1"/>
    <x v="1"/>
    <x v="4665"/>
    <x v="4661"/>
    <x v="4638"/>
    <x v="4624"/>
    <x v="4659"/>
    <x v="4698"/>
    <n v="59184.800000000003"/>
    <s v="Skincare"/>
    <s v="Perfumería"/>
    <x v="1"/>
  </r>
  <r>
    <x v="4762"/>
    <x v="49"/>
    <n v="10"/>
    <x v="62"/>
    <x v="1"/>
    <x v="1"/>
    <x v="1"/>
    <x v="0"/>
    <x v="4666"/>
    <x v="4662"/>
    <x v="4639"/>
    <x v="4625"/>
    <x v="3963"/>
    <x v="4699"/>
    <n v="51057.8"/>
    <s v="Perfumería"/>
    <s v="Maquillaje"/>
    <x v="1"/>
  </r>
  <r>
    <x v="4763"/>
    <x v="24"/>
    <n v="10"/>
    <x v="73"/>
    <x v="2"/>
    <x v="0"/>
    <x v="0"/>
    <x v="1"/>
    <x v="4667"/>
    <x v="4663"/>
    <x v="4640"/>
    <x v="4626"/>
    <x v="4660"/>
    <x v="4700"/>
    <n v="38403"/>
    <s v="Perfumería"/>
    <s v="Maquillaje"/>
    <x v="0"/>
  </r>
  <r>
    <x v="4764"/>
    <x v="0"/>
    <n v="10"/>
    <x v="12"/>
    <x v="1"/>
    <x v="0"/>
    <x v="0"/>
    <x v="0"/>
    <x v="4668"/>
    <x v="4664"/>
    <x v="4641"/>
    <x v="4627"/>
    <x v="4661"/>
    <x v="4701"/>
    <n v="54070.400000000001"/>
    <s v="Cuerpo"/>
    <s v="Skincare"/>
    <x v="1"/>
  </r>
  <r>
    <x v="4765"/>
    <x v="30"/>
    <n v="10"/>
    <x v="39"/>
    <x v="1"/>
    <x v="1"/>
    <x v="1"/>
    <x v="0"/>
    <x v="4669"/>
    <x v="4665"/>
    <x v="4642"/>
    <x v="4628"/>
    <x v="4662"/>
    <x v="4702"/>
    <n v="54211.8"/>
    <s v="Perfumería"/>
    <s v="Cuerpo"/>
    <x v="1"/>
  </r>
  <r>
    <x v="4766"/>
    <x v="19"/>
    <n v="10"/>
    <x v="68"/>
    <x v="2"/>
    <x v="1"/>
    <x v="1"/>
    <x v="1"/>
    <x v="4670"/>
    <x v="4666"/>
    <x v="4643"/>
    <x v="4629"/>
    <x v="4663"/>
    <x v="4703"/>
    <n v="63685.8"/>
    <s v="Cabello"/>
    <s v="Cuerpo"/>
    <x v="1"/>
  </r>
  <r>
    <x v="4767"/>
    <x v="20"/>
    <n v="10"/>
    <x v="29"/>
    <x v="0"/>
    <x v="0"/>
    <x v="0"/>
    <x v="0"/>
    <x v="4671"/>
    <x v="4667"/>
    <x v="4644"/>
    <x v="4630"/>
    <x v="4664"/>
    <x v="4704"/>
    <n v="35071.199999999997"/>
    <s v="Cabello"/>
    <s v="Perfumería"/>
    <x v="0"/>
  </r>
  <r>
    <x v="4768"/>
    <x v="13"/>
    <n v="10"/>
    <x v="70"/>
    <x v="1"/>
    <x v="1"/>
    <x v="1"/>
    <x v="1"/>
    <x v="4672"/>
    <x v="4668"/>
    <x v="4645"/>
    <x v="4631"/>
    <x v="4665"/>
    <x v="4705"/>
    <n v="27541.200000000001"/>
    <s v="Cabello"/>
    <s v="Maquillaje"/>
    <x v="0"/>
  </r>
  <r>
    <x v="4769"/>
    <x v="41"/>
    <n v="10"/>
    <x v="29"/>
    <x v="3"/>
    <x v="1"/>
    <x v="1"/>
    <x v="1"/>
    <x v="4673"/>
    <x v="4669"/>
    <x v="4646"/>
    <x v="4632"/>
    <x v="4666"/>
    <x v="4706"/>
    <n v="73401.8"/>
    <s v="Cabello"/>
    <s v="Cuerpo"/>
    <x v="1"/>
  </r>
  <r>
    <x v="4770"/>
    <x v="5"/>
    <n v="10"/>
    <x v="0"/>
    <x v="1"/>
    <x v="1"/>
    <x v="1"/>
    <x v="0"/>
    <x v="4674"/>
    <x v="4670"/>
    <x v="4647"/>
    <x v="4633"/>
    <x v="4667"/>
    <x v="4707"/>
    <n v="61392.800000000003"/>
    <s v="Maquillaje"/>
    <s v="Cuerpo"/>
    <x v="1"/>
  </r>
  <r>
    <x v="4771"/>
    <x v="48"/>
    <n v="10"/>
    <x v="64"/>
    <x v="1"/>
    <x v="0"/>
    <x v="0"/>
    <x v="1"/>
    <x v="4675"/>
    <x v="4671"/>
    <x v="4648"/>
    <x v="4634"/>
    <x v="4668"/>
    <x v="4708"/>
    <n v="45366.400000000001"/>
    <s v="Cabello"/>
    <s v="Maquillaje"/>
    <x v="0"/>
  </r>
  <r>
    <x v="4772"/>
    <x v="24"/>
    <n v="10"/>
    <x v="60"/>
    <x v="1"/>
    <x v="0"/>
    <x v="0"/>
    <x v="1"/>
    <x v="4676"/>
    <x v="4672"/>
    <x v="4649"/>
    <x v="1793"/>
    <x v="4669"/>
    <x v="4709"/>
    <n v="45464.4"/>
    <s v="Maquillaje"/>
    <s v="Cuerpo"/>
    <x v="0"/>
  </r>
  <r>
    <x v="4773"/>
    <x v="10"/>
    <n v="10"/>
    <x v="82"/>
    <x v="1"/>
    <x v="1"/>
    <x v="1"/>
    <x v="0"/>
    <x v="4677"/>
    <x v="4673"/>
    <x v="4650"/>
    <x v="4635"/>
    <x v="4670"/>
    <x v="4710"/>
    <n v="54381"/>
    <s v="Maquillaje"/>
    <s v="Perfumería"/>
    <x v="1"/>
  </r>
  <r>
    <x v="4774"/>
    <x v="0"/>
    <n v="10"/>
    <x v="8"/>
    <x v="0"/>
    <x v="1"/>
    <x v="1"/>
    <x v="1"/>
    <x v="4678"/>
    <x v="4674"/>
    <x v="4651"/>
    <x v="4636"/>
    <x v="4671"/>
    <x v="4711"/>
    <n v="60412.800000000003"/>
    <s v="Cabello"/>
    <s v="Perfumería"/>
    <x v="1"/>
  </r>
  <r>
    <x v="4775"/>
    <x v="40"/>
    <n v="10"/>
    <x v="12"/>
    <x v="2"/>
    <x v="0"/>
    <x v="0"/>
    <x v="0"/>
    <x v="4679"/>
    <x v="4675"/>
    <x v="4652"/>
    <x v="4637"/>
    <x v="4672"/>
    <x v="4712"/>
    <n v="45170.2"/>
    <s v="Cabello"/>
    <s v="Cuerpo"/>
    <x v="0"/>
  </r>
  <r>
    <x v="4776"/>
    <x v="35"/>
    <n v="10"/>
    <x v="60"/>
    <x v="2"/>
    <x v="0"/>
    <x v="0"/>
    <x v="1"/>
    <x v="4680"/>
    <x v="4676"/>
    <x v="4653"/>
    <x v="4638"/>
    <x v="4673"/>
    <x v="4713"/>
    <n v="70294.2"/>
    <s v="Cabello"/>
    <s v="Maquillaje"/>
    <x v="1"/>
  </r>
  <r>
    <x v="4777"/>
    <x v="18"/>
    <n v="10"/>
    <x v="84"/>
    <x v="0"/>
    <x v="1"/>
    <x v="1"/>
    <x v="0"/>
    <x v="4681"/>
    <x v="4677"/>
    <x v="4654"/>
    <x v="1634"/>
    <x v="4674"/>
    <x v="4714"/>
    <n v="28683.599999999999"/>
    <s v="Cabello"/>
    <s v="Cuerpo"/>
    <x v="0"/>
  </r>
  <r>
    <x v="4778"/>
    <x v="50"/>
    <n v="10"/>
    <x v="6"/>
    <x v="1"/>
    <x v="0"/>
    <x v="0"/>
    <x v="1"/>
    <x v="4682"/>
    <x v="4678"/>
    <x v="4655"/>
    <x v="4639"/>
    <x v="4675"/>
    <x v="4715"/>
    <n v="54574.8"/>
    <s v="Cuerpo"/>
    <s v="Perfumería"/>
    <x v="1"/>
  </r>
  <r>
    <x v="4779"/>
    <x v="1"/>
    <n v="10"/>
    <x v="59"/>
    <x v="1"/>
    <x v="1"/>
    <x v="1"/>
    <x v="0"/>
    <x v="4683"/>
    <x v="4679"/>
    <x v="4656"/>
    <x v="3732"/>
    <x v="4676"/>
    <x v="4716"/>
    <n v="51410.400000000001"/>
    <s v="Skincare"/>
    <s v="Perfumería"/>
    <x v="1"/>
  </r>
  <r>
    <x v="4780"/>
    <x v="30"/>
    <n v="10"/>
    <x v="91"/>
    <x v="0"/>
    <x v="1"/>
    <x v="1"/>
    <x v="0"/>
    <x v="4684"/>
    <x v="4680"/>
    <x v="4657"/>
    <x v="4640"/>
    <x v="4677"/>
    <x v="4717"/>
    <n v="41433.599999999999"/>
    <s v="Cuerpo"/>
    <s v="Perfumería"/>
    <x v="0"/>
  </r>
  <r>
    <x v="4781"/>
    <x v="35"/>
    <n v="10"/>
    <x v="57"/>
    <x v="1"/>
    <x v="0"/>
    <x v="0"/>
    <x v="1"/>
    <x v="4685"/>
    <x v="4681"/>
    <x v="4658"/>
    <x v="4641"/>
    <x v="813"/>
    <x v="4718"/>
    <n v="77351.199999999997"/>
    <s v="Maquillaje"/>
    <s v="Cuerpo"/>
    <x v="1"/>
  </r>
  <r>
    <x v="4782"/>
    <x v="16"/>
    <n v="10"/>
    <x v="4"/>
    <x v="1"/>
    <x v="0"/>
    <x v="0"/>
    <x v="0"/>
    <x v="4686"/>
    <x v="3091"/>
    <x v="4659"/>
    <x v="4642"/>
    <x v="4678"/>
    <x v="4719"/>
    <n v="20894.8"/>
    <s v="Cuerpo"/>
    <s v="Perfumería"/>
    <x v="0"/>
  </r>
  <r>
    <x v="4783"/>
    <x v="17"/>
    <n v="10"/>
    <x v="53"/>
    <x v="3"/>
    <x v="1"/>
    <x v="1"/>
    <x v="0"/>
    <x v="4687"/>
    <x v="4682"/>
    <x v="4660"/>
    <x v="4643"/>
    <x v="4679"/>
    <x v="4720"/>
    <n v="53877"/>
    <s v="Cabello"/>
    <s v="Skincare"/>
    <x v="1"/>
  </r>
  <r>
    <x v="4784"/>
    <x v="5"/>
    <n v="10"/>
    <x v="89"/>
    <x v="2"/>
    <x v="0"/>
    <x v="0"/>
    <x v="1"/>
    <x v="4688"/>
    <x v="4683"/>
    <x v="4661"/>
    <x v="4644"/>
    <x v="4680"/>
    <x v="4721"/>
    <n v="55035.8"/>
    <s v="Maquillaje"/>
    <s v="Cabello"/>
    <x v="1"/>
  </r>
  <r>
    <x v="4785"/>
    <x v="25"/>
    <n v="10"/>
    <x v="62"/>
    <x v="0"/>
    <x v="1"/>
    <x v="1"/>
    <x v="0"/>
    <x v="4689"/>
    <x v="4684"/>
    <x v="4662"/>
    <x v="4645"/>
    <x v="4681"/>
    <x v="4722"/>
    <n v="57096.800000000003"/>
    <s v="Maquillaje"/>
    <s v="Cabello"/>
    <x v="1"/>
  </r>
  <r>
    <x v="4786"/>
    <x v="40"/>
    <n v="10"/>
    <x v="7"/>
    <x v="2"/>
    <x v="0"/>
    <x v="0"/>
    <x v="0"/>
    <x v="4690"/>
    <x v="4685"/>
    <x v="4663"/>
    <x v="4646"/>
    <x v="4682"/>
    <x v="4723"/>
    <n v="63283.8"/>
    <s v="Maquillaje"/>
    <s v="Cuerpo"/>
    <x v="1"/>
  </r>
  <r>
    <x v="4787"/>
    <x v="1"/>
    <n v="10"/>
    <x v="52"/>
    <x v="2"/>
    <x v="1"/>
    <x v="1"/>
    <x v="0"/>
    <x v="4691"/>
    <x v="4686"/>
    <x v="4664"/>
    <x v="4647"/>
    <x v="4683"/>
    <x v="4724"/>
    <n v="42711.199999999997"/>
    <s v="Maquillaje"/>
    <s v="Cabello"/>
    <x v="0"/>
  </r>
  <r>
    <x v="4788"/>
    <x v="3"/>
    <n v="10"/>
    <x v="47"/>
    <x v="0"/>
    <x v="0"/>
    <x v="0"/>
    <x v="0"/>
    <x v="4692"/>
    <x v="4687"/>
    <x v="4665"/>
    <x v="3887"/>
    <x v="4684"/>
    <x v="4725"/>
    <n v="41381.599999999999"/>
    <s v="Perfumería"/>
    <s v="Skincare"/>
    <x v="0"/>
  </r>
  <r>
    <x v="4789"/>
    <x v="12"/>
    <n v="10"/>
    <x v="87"/>
    <x v="0"/>
    <x v="0"/>
    <x v="0"/>
    <x v="0"/>
    <x v="4693"/>
    <x v="4688"/>
    <x v="4666"/>
    <x v="4648"/>
    <x v="4685"/>
    <x v="4726"/>
    <n v="55333"/>
    <s v="Cuerpo"/>
    <s v="Perfumería"/>
    <x v="1"/>
  </r>
  <r>
    <x v="4790"/>
    <x v="3"/>
    <n v="10"/>
    <x v="13"/>
    <x v="2"/>
    <x v="1"/>
    <x v="1"/>
    <x v="1"/>
    <x v="4694"/>
    <x v="4689"/>
    <x v="4667"/>
    <x v="4649"/>
    <x v="4686"/>
    <x v="4727"/>
    <n v="47032.800000000003"/>
    <s v="Skincare"/>
    <s v="Perfumería"/>
    <x v="0"/>
  </r>
  <r>
    <x v="4791"/>
    <x v="50"/>
    <n v="10"/>
    <x v="78"/>
    <x v="2"/>
    <x v="0"/>
    <x v="0"/>
    <x v="0"/>
    <x v="4695"/>
    <x v="4690"/>
    <x v="4668"/>
    <x v="4650"/>
    <x v="4687"/>
    <x v="4728"/>
    <n v="59734.400000000001"/>
    <s v="Perfumería"/>
    <s v="Maquillaje"/>
    <x v="1"/>
  </r>
  <r>
    <x v="4792"/>
    <x v="19"/>
    <n v="10"/>
    <x v="75"/>
    <x v="0"/>
    <x v="0"/>
    <x v="0"/>
    <x v="0"/>
    <x v="4696"/>
    <x v="4691"/>
    <x v="4669"/>
    <x v="4651"/>
    <x v="4688"/>
    <x v="4729"/>
    <n v="42793.8"/>
    <s v="Cuerpo"/>
    <s v="Maquillaje"/>
    <x v="0"/>
  </r>
  <r>
    <x v="4793"/>
    <x v="13"/>
    <n v="10"/>
    <x v="69"/>
    <x v="0"/>
    <x v="0"/>
    <x v="0"/>
    <x v="1"/>
    <x v="4697"/>
    <x v="4692"/>
    <x v="4670"/>
    <x v="4652"/>
    <x v="4689"/>
    <x v="4730"/>
    <n v="64753.4"/>
    <s v="Cuerpo"/>
    <s v="Maquillaje"/>
    <x v="1"/>
  </r>
  <r>
    <x v="4794"/>
    <x v="11"/>
    <n v="10"/>
    <x v="35"/>
    <x v="1"/>
    <x v="0"/>
    <x v="0"/>
    <x v="0"/>
    <x v="4698"/>
    <x v="4693"/>
    <x v="226"/>
    <x v="4653"/>
    <x v="4690"/>
    <x v="4731"/>
    <n v="62166"/>
    <s v="Cabello"/>
    <s v="Skincare"/>
    <x v="1"/>
  </r>
  <r>
    <x v="4795"/>
    <x v="32"/>
    <n v="10"/>
    <x v="87"/>
    <x v="1"/>
    <x v="1"/>
    <x v="1"/>
    <x v="1"/>
    <x v="4699"/>
    <x v="4694"/>
    <x v="4671"/>
    <x v="4654"/>
    <x v="4691"/>
    <x v="4732"/>
    <n v="49774.6"/>
    <s v="Skincare"/>
    <s v="Cuerpo"/>
    <x v="0"/>
  </r>
  <r>
    <x v="4796"/>
    <x v="15"/>
    <n v="10"/>
    <x v="12"/>
    <x v="1"/>
    <x v="1"/>
    <x v="1"/>
    <x v="0"/>
    <x v="4700"/>
    <x v="4695"/>
    <x v="4672"/>
    <x v="4655"/>
    <x v="4692"/>
    <x v="4733"/>
    <n v="60435.199999999997"/>
    <s v="Maquillaje"/>
    <s v="Perfumería"/>
    <x v="1"/>
  </r>
  <r>
    <x v="4797"/>
    <x v="12"/>
    <n v="10"/>
    <x v="93"/>
    <x v="2"/>
    <x v="1"/>
    <x v="1"/>
    <x v="0"/>
    <x v="4701"/>
    <x v="1650"/>
    <x v="4673"/>
    <x v="4656"/>
    <x v="4693"/>
    <x v="4734"/>
    <n v="38811.599999999999"/>
    <s v="Skincare"/>
    <s v="Perfumería"/>
    <x v="0"/>
  </r>
  <r>
    <x v="4798"/>
    <x v="40"/>
    <n v="10"/>
    <x v="91"/>
    <x v="2"/>
    <x v="1"/>
    <x v="1"/>
    <x v="0"/>
    <x v="4702"/>
    <x v="4696"/>
    <x v="4674"/>
    <x v="4657"/>
    <x v="4694"/>
    <x v="4735"/>
    <n v="32743.4"/>
    <s v="Skincare"/>
    <s v="Maquillaje"/>
    <x v="0"/>
  </r>
  <r>
    <x v="4799"/>
    <x v="7"/>
    <n v="10"/>
    <x v="26"/>
    <x v="1"/>
    <x v="0"/>
    <x v="0"/>
    <x v="1"/>
    <x v="4703"/>
    <x v="4697"/>
    <x v="4675"/>
    <x v="4658"/>
    <x v="4695"/>
    <x v="4736"/>
    <n v="51428.6"/>
    <s v="Cabello"/>
    <s v="Skincare"/>
    <x v="1"/>
  </r>
  <r>
    <x v="4800"/>
    <x v="33"/>
    <n v="10"/>
    <x v="81"/>
    <x v="2"/>
    <x v="1"/>
    <x v="1"/>
    <x v="0"/>
    <x v="4704"/>
    <x v="4698"/>
    <x v="4676"/>
    <x v="4659"/>
    <x v="4696"/>
    <x v="4737"/>
    <n v="60809.2"/>
    <s v="Perfumería"/>
    <s v="Skincare"/>
    <x v="1"/>
  </r>
  <r>
    <x v="4801"/>
    <x v="50"/>
    <n v="10"/>
    <x v="70"/>
    <x v="1"/>
    <x v="1"/>
    <x v="1"/>
    <x v="1"/>
    <x v="4038"/>
    <x v="4699"/>
    <x v="4677"/>
    <x v="4660"/>
    <x v="4697"/>
    <x v="4738"/>
    <n v="62328.6"/>
    <s v="Skincare"/>
    <s v="Perfumería"/>
    <x v="1"/>
  </r>
  <r>
    <x v="4802"/>
    <x v="7"/>
    <n v="10"/>
    <x v="83"/>
    <x v="1"/>
    <x v="0"/>
    <x v="0"/>
    <x v="0"/>
    <x v="4705"/>
    <x v="4700"/>
    <x v="4678"/>
    <x v="4661"/>
    <x v="4698"/>
    <x v="4739"/>
    <n v="65226.8"/>
    <s v="Cuerpo"/>
    <s v="Cabello"/>
    <x v="1"/>
  </r>
  <r>
    <x v="4803"/>
    <x v="19"/>
    <n v="10"/>
    <x v="33"/>
    <x v="3"/>
    <x v="1"/>
    <x v="1"/>
    <x v="1"/>
    <x v="4706"/>
    <x v="4701"/>
    <x v="4679"/>
    <x v="4662"/>
    <x v="4699"/>
    <x v="4740"/>
    <n v="42300.2"/>
    <s v="Perfumería"/>
    <s v="Cabello"/>
    <x v="0"/>
  </r>
  <r>
    <x v="4804"/>
    <x v="3"/>
    <n v="10"/>
    <x v="7"/>
    <x v="1"/>
    <x v="1"/>
    <x v="1"/>
    <x v="0"/>
    <x v="4707"/>
    <x v="4702"/>
    <x v="4680"/>
    <x v="2133"/>
    <x v="4700"/>
    <x v="4741"/>
    <n v="52880.800000000003"/>
    <s v="Maquillaje"/>
    <s v="Skincare"/>
    <x v="1"/>
  </r>
  <r>
    <x v="4805"/>
    <x v="21"/>
    <n v="10"/>
    <x v="77"/>
    <x v="0"/>
    <x v="0"/>
    <x v="0"/>
    <x v="0"/>
    <x v="4708"/>
    <x v="1236"/>
    <x v="4681"/>
    <x v="4663"/>
    <x v="4701"/>
    <x v="4742"/>
    <n v="42562.2"/>
    <s v="Skincare"/>
    <s v="Cabello"/>
    <x v="0"/>
  </r>
  <r>
    <x v="4806"/>
    <x v="26"/>
    <n v="10"/>
    <x v="25"/>
    <x v="0"/>
    <x v="1"/>
    <x v="1"/>
    <x v="1"/>
    <x v="4709"/>
    <x v="4703"/>
    <x v="4682"/>
    <x v="4664"/>
    <x v="4702"/>
    <x v="4743"/>
    <n v="45031"/>
    <s v="Maquillaje"/>
    <s v="Skincare"/>
    <x v="0"/>
  </r>
  <r>
    <x v="4807"/>
    <x v="2"/>
    <n v="10"/>
    <x v="89"/>
    <x v="1"/>
    <x v="1"/>
    <x v="1"/>
    <x v="1"/>
    <x v="4710"/>
    <x v="4704"/>
    <x v="4683"/>
    <x v="4665"/>
    <x v="4703"/>
    <x v="4744"/>
    <n v="56849.4"/>
    <s v="Skincare"/>
    <s v="Cuerpo"/>
    <x v="1"/>
  </r>
  <r>
    <x v="4808"/>
    <x v="48"/>
    <n v="10"/>
    <x v="45"/>
    <x v="2"/>
    <x v="0"/>
    <x v="0"/>
    <x v="1"/>
    <x v="4711"/>
    <x v="4705"/>
    <x v="4684"/>
    <x v="4666"/>
    <x v="4704"/>
    <x v="4745"/>
    <n v="60651"/>
    <s v="Maquillaje"/>
    <s v="Skincare"/>
    <x v="1"/>
  </r>
  <r>
    <x v="4809"/>
    <x v="28"/>
    <n v="10"/>
    <x v="3"/>
    <x v="1"/>
    <x v="1"/>
    <x v="1"/>
    <x v="1"/>
    <x v="4712"/>
    <x v="4706"/>
    <x v="4685"/>
    <x v="4667"/>
    <x v="4705"/>
    <x v="4746"/>
    <n v="45992.4"/>
    <s v="Perfumería"/>
    <s v="Maquillaje"/>
    <x v="0"/>
  </r>
  <r>
    <x v="4810"/>
    <x v="35"/>
    <n v="10"/>
    <x v="27"/>
    <x v="1"/>
    <x v="1"/>
    <x v="1"/>
    <x v="0"/>
    <x v="4713"/>
    <x v="4707"/>
    <x v="4686"/>
    <x v="4668"/>
    <x v="4706"/>
    <x v="4747"/>
    <n v="54543"/>
    <s v="Perfumería"/>
    <s v="Cabello"/>
    <x v="1"/>
  </r>
  <r>
    <x v="4811"/>
    <x v="7"/>
    <n v="10"/>
    <x v="87"/>
    <x v="3"/>
    <x v="1"/>
    <x v="1"/>
    <x v="1"/>
    <x v="4714"/>
    <x v="4708"/>
    <x v="4687"/>
    <x v="4669"/>
    <x v="4707"/>
    <x v="4748"/>
    <n v="45323.199999999997"/>
    <s v="Skincare"/>
    <s v="Maquillaje"/>
    <x v="0"/>
  </r>
  <r>
    <x v="4812"/>
    <x v="22"/>
    <n v="10"/>
    <x v="73"/>
    <x v="2"/>
    <x v="0"/>
    <x v="0"/>
    <x v="1"/>
    <x v="4715"/>
    <x v="1528"/>
    <x v="4688"/>
    <x v="4670"/>
    <x v="4708"/>
    <x v="4749"/>
    <n v="54758"/>
    <s v="Maquillaje"/>
    <s v="Skincare"/>
    <x v="1"/>
  </r>
  <r>
    <x v="4813"/>
    <x v="8"/>
    <n v="10"/>
    <x v="91"/>
    <x v="1"/>
    <x v="1"/>
    <x v="1"/>
    <x v="0"/>
    <x v="4412"/>
    <x v="4709"/>
    <x v="4689"/>
    <x v="4552"/>
    <x v="4709"/>
    <x v="4750"/>
    <n v="52596.6"/>
    <s v="Perfumería"/>
    <s v="Cabello"/>
    <x v="1"/>
  </r>
  <r>
    <x v="4814"/>
    <x v="47"/>
    <n v="10"/>
    <x v="51"/>
    <x v="1"/>
    <x v="1"/>
    <x v="1"/>
    <x v="0"/>
    <x v="4716"/>
    <x v="4710"/>
    <x v="4690"/>
    <x v="4671"/>
    <x v="4710"/>
    <x v="4751"/>
    <n v="46844"/>
    <s v="Cuerpo"/>
    <s v="Cabello"/>
    <x v="0"/>
  </r>
  <r>
    <x v="4815"/>
    <x v="26"/>
    <n v="10"/>
    <x v="29"/>
    <x v="1"/>
    <x v="0"/>
    <x v="0"/>
    <x v="1"/>
    <x v="4717"/>
    <x v="4711"/>
    <x v="4691"/>
    <x v="4672"/>
    <x v="4711"/>
    <x v="4752"/>
    <n v="57337.599999999999"/>
    <s v="Cabello"/>
    <s v="Skincare"/>
    <x v="1"/>
  </r>
  <r>
    <x v="4816"/>
    <x v="17"/>
    <n v="10"/>
    <x v="25"/>
    <x v="0"/>
    <x v="0"/>
    <x v="0"/>
    <x v="0"/>
    <x v="4718"/>
    <x v="4712"/>
    <x v="4692"/>
    <x v="4673"/>
    <x v="4712"/>
    <x v="4753"/>
    <n v="29794.799999999999"/>
    <s v="Cabello"/>
    <s v="Skincare"/>
    <x v="0"/>
  </r>
  <r>
    <x v="4817"/>
    <x v="45"/>
    <n v="10"/>
    <x v="6"/>
    <x v="0"/>
    <x v="1"/>
    <x v="1"/>
    <x v="0"/>
    <x v="4719"/>
    <x v="4713"/>
    <x v="4693"/>
    <x v="4674"/>
    <x v="4713"/>
    <x v="4754"/>
    <n v="33773.599999999999"/>
    <s v="Cuerpo"/>
    <s v="Skincare"/>
    <x v="0"/>
  </r>
  <r>
    <x v="4818"/>
    <x v="7"/>
    <n v="10"/>
    <x v="72"/>
    <x v="2"/>
    <x v="1"/>
    <x v="1"/>
    <x v="1"/>
    <x v="4720"/>
    <x v="4714"/>
    <x v="4694"/>
    <x v="4675"/>
    <x v="4714"/>
    <x v="4755"/>
    <n v="54691.199999999997"/>
    <s v="Skincare"/>
    <s v="Maquillaje"/>
    <x v="1"/>
  </r>
  <r>
    <x v="4819"/>
    <x v="44"/>
    <n v="10"/>
    <x v="4"/>
    <x v="0"/>
    <x v="1"/>
    <x v="1"/>
    <x v="0"/>
    <x v="4721"/>
    <x v="4119"/>
    <x v="4695"/>
    <x v="4676"/>
    <x v="4715"/>
    <x v="4756"/>
    <n v="51123.199999999997"/>
    <s v="Cuerpo"/>
    <s v="Cabello"/>
    <x v="1"/>
  </r>
  <r>
    <x v="4820"/>
    <x v="23"/>
    <n v="10"/>
    <x v="63"/>
    <x v="1"/>
    <x v="1"/>
    <x v="1"/>
    <x v="1"/>
    <x v="4722"/>
    <x v="4715"/>
    <x v="2453"/>
    <x v="4677"/>
    <x v="4716"/>
    <x v="4757"/>
    <n v="52920.6"/>
    <s v="Cuerpo"/>
    <s v="Skincare"/>
    <x v="1"/>
  </r>
  <r>
    <x v="4821"/>
    <x v="21"/>
    <n v="10"/>
    <x v="66"/>
    <x v="1"/>
    <x v="1"/>
    <x v="1"/>
    <x v="1"/>
    <x v="4723"/>
    <x v="4716"/>
    <x v="4696"/>
    <x v="4678"/>
    <x v="4717"/>
    <x v="3330"/>
    <n v="51393.2"/>
    <s v="Cabello"/>
    <s v="Perfumería"/>
    <x v="1"/>
  </r>
  <r>
    <x v="4822"/>
    <x v="11"/>
    <n v="10"/>
    <x v="83"/>
    <x v="2"/>
    <x v="1"/>
    <x v="1"/>
    <x v="1"/>
    <x v="4724"/>
    <x v="4717"/>
    <x v="4697"/>
    <x v="4679"/>
    <x v="2136"/>
    <x v="4758"/>
    <n v="67515.199999999997"/>
    <s v="Maquillaje"/>
    <s v="Cuerpo"/>
    <x v="1"/>
  </r>
  <r>
    <x v="4823"/>
    <x v="27"/>
    <n v="10"/>
    <x v="70"/>
    <x v="2"/>
    <x v="0"/>
    <x v="0"/>
    <x v="0"/>
    <x v="4725"/>
    <x v="4718"/>
    <x v="4698"/>
    <x v="4680"/>
    <x v="4718"/>
    <x v="4759"/>
    <n v="49386.400000000001"/>
    <s v="Cabello"/>
    <s v="Maquillaje"/>
    <x v="0"/>
  </r>
  <r>
    <x v="4824"/>
    <x v="21"/>
    <n v="10"/>
    <x v="32"/>
    <x v="2"/>
    <x v="1"/>
    <x v="1"/>
    <x v="0"/>
    <x v="4726"/>
    <x v="4719"/>
    <x v="4699"/>
    <x v="4681"/>
    <x v="4719"/>
    <x v="4760"/>
    <n v="48976.800000000003"/>
    <s v="Cabello"/>
    <s v="Perfumería"/>
    <x v="0"/>
  </r>
  <r>
    <x v="4825"/>
    <x v="40"/>
    <n v="10"/>
    <x v="79"/>
    <x v="1"/>
    <x v="0"/>
    <x v="0"/>
    <x v="0"/>
    <x v="4727"/>
    <x v="4720"/>
    <x v="2076"/>
    <x v="4682"/>
    <x v="4720"/>
    <x v="4761"/>
    <n v="60028.800000000003"/>
    <s v="Cuerpo"/>
    <s v="Maquillaje"/>
    <x v="1"/>
  </r>
  <r>
    <x v="4826"/>
    <x v="50"/>
    <n v="10"/>
    <x v="45"/>
    <x v="1"/>
    <x v="0"/>
    <x v="0"/>
    <x v="1"/>
    <x v="4728"/>
    <x v="4721"/>
    <x v="4700"/>
    <x v="4683"/>
    <x v="4721"/>
    <x v="4762"/>
    <n v="71849.2"/>
    <s v="Cabello"/>
    <s v="Maquillaje"/>
    <x v="1"/>
  </r>
  <r>
    <x v="4827"/>
    <x v="3"/>
    <n v="10"/>
    <x v="35"/>
    <x v="0"/>
    <x v="1"/>
    <x v="1"/>
    <x v="1"/>
    <x v="4729"/>
    <x v="4722"/>
    <x v="4701"/>
    <x v="4684"/>
    <x v="4722"/>
    <x v="4763"/>
    <n v="27397.200000000001"/>
    <s v="Maquillaje"/>
    <s v="Perfumería"/>
    <x v="0"/>
  </r>
  <r>
    <x v="4828"/>
    <x v="44"/>
    <n v="10"/>
    <x v="12"/>
    <x v="2"/>
    <x v="0"/>
    <x v="0"/>
    <x v="0"/>
    <x v="4730"/>
    <x v="4723"/>
    <x v="4702"/>
    <x v="4685"/>
    <x v="4723"/>
    <x v="4764"/>
    <n v="35045.599999999999"/>
    <s v="Cabello"/>
    <s v="Maquillaje"/>
    <x v="0"/>
  </r>
  <r>
    <x v="4829"/>
    <x v="1"/>
    <n v="10"/>
    <x v="72"/>
    <x v="0"/>
    <x v="1"/>
    <x v="1"/>
    <x v="1"/>
    <x v="4731"/>
    <x v="4724"/>
    <x v="4703"/>
    <x v="4686"/>
    <x v="4724"/>
    <x v="4765"/>
    <n v="37768.199999999997"/>
    <s v="Skincare"/>
    <s v="Maquillaje"/>
    <x v="0"/>
  </r>
  <r>
    <x v="4830"/>
    <x v="44"/>
    <n v="10"/>
    <x v="91"/>
    <x v="2"/>
    <x v="0"/>
    <x v="0"/>
    <x v="0"/>
    <x v="4732"/>
    <x v="4725"/>
    <x v="4704"/>
    <x v="4687"/>
    <x v="4713"/>
    <x v="4766"/>
    <n v="31077.599999999999"/>
    <s v="Cuerpo"/>
    <s v="Maquillaje"/>
    <x v="0"/>
  </r>
  <r>
    <x v="4831"/>
    <x v="40"/>
    <n v="10"/>
    <x v="7"/>
    <x v="2"/>
    <x v="1"/>
    <x v="1"/>
    <x v="1"/>
    <x v="4733"/>
    <x v="4726"/>
    <x v="4705"/>
    <x v="4688"/>
    <x v="4725"/>
    <x v="4767"/>
    <n v="64380.800000000003"/>
    <s v="Skincare"/>
    <s v="Maquillaje"/>
    <x v="1"/>
  </r>
  <r>
    <x v="4832"/>
    <x v="27"/>
    <n v="10"/>
    <x v="73"/>
    <x v="1"/>
    <x v="1"/>
    <x v="1"/>
    <x v="0"/>
    <x v="4734"/>
    <x v="4727"/>
    <x v="4706"/>
    <x v="4689"/>
    <x v="4726"/>
    <x v="4768"/>
    <n v="64217.599999999999"/>
    <s v="Maquillaje"/>
    <s v="Cuerpo"/>
    <x v="1"/>
  </r>
  <r>
    <x v="4833"/>
    <x v="34"/>
    <n v="10"/>
    <x v="47"/>
    <x v="0"/>
    <x v="0"/>
    <x v="0"/>
    <x v="0"/>
    <x v="4735"/>
    <x v="4728"/>
    <x v="4707"/>
    <x v="4690"/>
    <x v="4727"/>
    <x v="4769"/>
    <n v="50786.6"/>
    <s v="Perfumería"/>
    <s v="Maquillaje"/>
    <x v="1"/>
  </r>
  <r>
    <x v="4834"/>
    <x v="47"/>
    <n v="10"/>
    <x v="10"/>
    <x v="2"/>
    <x v="1"/>
    <x v="1"/>
    <x v="0"/>
    <x v="4736"/>
    <x v="4729"/>
    <x v="4708"/>
    <x v="442"/>
    <x v="4728"/>
    <x v="4770"/>
    <n v="47297.2"/>
    <s v="Cabello"/>
    <s v="Maquillaje"/>
    <x v="0"/>
  </r>
  <r>
    <x v="4835"/>
    <x v="16"/>
    <n v="10"/>
    <x v="5"/>
    <x v="1"/>
    <x v="0"/>
    <x v="0"/>
    <x v="0"/>
    <x v="4737"/>
    <x v="4730"/>
    <x v="4709"/>
    <x v="4691"/>
    <x v="4729"/>
    <x v="4771"/>
    <n v="54914.400000000001"/>
    <s v="Skincare"/>
    <s v="Perfumería"/>
    <x v="1"/>
  </r>
  <r>
    <x v="4836"/>
    <x v="24"/>
    <n v="10"/>
    <x v="53"/>
    <x v="3"/>
    <x v="1"/>
    <x v="1"/>
    <x v="1"/>
    <x v="4738"/>
    <x v="4731"/>
    <x v="545"/>
    <x v="4692"/>
    <x v="4730"/>
    <x v="4772"/>
    <n v="57427.199999999997"/>
    <s v="Cuerpo"/>
    <s v="Maquillaje"/>
    <x v="1"/>
  </r>
  <r>
    <x v="4837"/>
    <x v="10"/>
    <n v="10"/>
    <x v="47"/>
    <x v="3"/>
    <x v="0"/>
    <x v="0"/>
    <x v="1"/>
    <x v="4739"/>
    <x v="52"/>
    <x v="4710"/>
    <x v="4693"/>
    <x v="4731"/>
    <x v="4773"/>
    <n v="33463"/>
    <s v="Skincare"/>
    <s v="Cuerpo"/>
    <x v="0"/>
  </r>
  <r>
    <x v="4838"/>
    <x v="3"/>
    <n v="10"/>
    <x v="48"/>
    <x v="1"/>
    <x v="1"/>
    <x v="1"/>
    <x v="0"/>
    <x v="4740"/>
    <x v="376"/>
    <x v="4711"/>
    <x v="4694"/>
    <x v="4732"/>
    <x v="4774"/>
    <n v="36323.599999999999"/>
    <s v="Cuerpo"/>
    <s v="Skincare"/>
    <x v="0"/>
  </r>
  <r>
    <x v="4839"/>
    <x v="30"/>
    <n v="10"/>
    <x v="10"/>
    <x v="2"/>
    <x v="1"/>
    <x v="1"/>
    <x v="1"/>
    <x v="4741"/>
    <x v="4732"/>
    <x v="4712"/>
    <x v="4695"/>
    <x v="4733"/>
    <x v="4775"/>
    <n v="27626.799999999999"/>
    <s v="Cabello"/>
    <s v="Maquillaje"/>
    <x v="0"/>
  </r>
  <r>
    <x v="4840"/>
    <x v="12"/>
    <n v="10"/>
    <x v="22"/>
    <x v="2"/>
    <x v="1"/>
    <x v="1"/>
    <x v="1"/>
    <x v="4742"/>
    <x v="4733"/>
    <x v="4713"/>
    <x v="4696"/>
    <x v="4734"/>
    <x v="4776"/>
    <n v="73269.399999999994"/>
    <s v="Cabello"/>
    <s v="Cuerpo"/>
    <x v="1"/>
  </r>
  <r>
    <x v="4841"/>
    <x v="11"/>
    <n v="10"/>
    <x v="61"/>
    <x v="1"/>
    <x v="0"/>
    <x v="0"/>
    <x v="1"/>
    <x v="4743"/>
    <x v="4734"/>
    <x v="4714"/>
    <x v="4697"/>
    <x v="4735"/>
    <x v="4777"/>
    <n v="40058"/>
    <s v="Cuerpo"/>
    <s v="Perfumería"/>
    <x v="0"/>
  </r>
  <r>
    <x v="4842"/>
    <x v="50"/>
    <n v="10"/>
    <x v="23"/>
    <x v="2"/>
    <x v="0"/>
    <x v="0"/>
    <x v="0"/>
    <x v="4744"/>
    <x v="1146"/>
    <x v="4715"/>
    <x v="4698"/>
    <x v="4736"/>
    <x v="4778"/>
    <n v="67574.8"/>
    <s v="Skincare"/>
    <s v="Maquillaje"/>
    <x v="1"/>
  </r>
  <r>
    <x v="4843"/>
    <x v="38"/>
    <n v="10"/>
    <x v="87"/>
    <x v="1"/>
    <x v="0"/>
    <x v="0"/>
    <x v="1"/>
    <x v="2952"/>
    <x v="4735"/>
    <x v="4716"/>
    <x v="4699"/>
    <x v="4737"/>
    <x v="4779"/>
    <n v="55843.199999999997"/>
    <s v="Cuerpo"/>
    <s v="Perfumería"/>
    <x v="1"/>
  </r>
  <r>
    <x v="4844"/>
    <x v="13"/>
    <n v="10"/>
    <x v="49"/>
    <x v="1"/>
    <x v="1"/>
    <x v="1"/>
    <x v="0"/>
    <x v="4745"/>
    <x v="4736"/>
    <x v="4717"/>
    <x v="4700"/>
    <x v="4738"/>
    <x v="4780"/>
    <n v="52146.8"/>
    <s v="Skincare"/>
    <s v="Cabello"/>
    <x v="1"/>
  </r>
  <r>
    <x v="4845"/>
    <x v="18"/>
    <n v="10"/>
    <x v="90"/>
    <x v="0"/>
    <x v="1"/>
    <x v="1"/>
    <x v="1"/>
    <x v="4746"/>
    <x v="4737"/>
    <x v="4718"/>
    <x v="4701"/>
    <x v="4739"/>
    <x v="4781"/>
    <n v="51554.2"/>
    <s v="Maquillaje"/>
    <s v="Cuerpo"/>
    <x v="1"/>
  </r>
  <r>
    <x v="4846"/>
    <x v="16"/>
    <n v="10"/>
    <x v="94"/>
    <x v="3"/>
    <x v="1"/>
    <x v="1"/>
    <x v="1"/>
    <x v="4747"/>
    <x v="4496"/>
    <x v="4719"/>
    <x v="4702"/>
    <x v="4740"/>
    <x v="4782"/>
    <n v="42796.6"/>
    <s v="Cabello"/>
    <s v="Perfumería"/>
    <x v="0"/>
  </r>
  <r>
    <x v="4847"/>
    <x v="37"/>
    <n v="10"/>
    <x v="51"/>
    <x v="1"/>
    <x v="1"/>
    <x v="1"/>
    <x v="0"/>
    <x v="4748"/>
    <x v="4738"/>
    <x v="4720"/>
    <x v="4703"/>
    <x v="4741"/>
    <x v="4783"/>
    <n v="74958.399999999994"/>
    <s v="Cabello"/>
    <s v="Skincare"/>
    <x v="1"/>
  </r>
  <r>
    <x v="4848"/>
    <x v="13"/>
    <n v="10"/>
    <x v="26"/>
    <x v="3"/>
    <x v="1"/>
    <x v="1"/>
    <x v="1"/>
    <x v="4749"/>
    <x v="4739"/>
    <x v="4721"/>
    <x v="4704"/>
    <x v="4742"/>
    <x v="4784"/>
    <n v="52162.400000000001"/>
    <s v="Cuerpo"/>
    <s v="Maquillaje"/>
    <x v="1"/>
  </r>
  <r>
    <x v="4849"/>
    <x v="49"/>
    <n v="10"/>
    <x v="88"/>
    <x v="3"/>
    <x v="1"/>
    <x v="1"/>
    <x v="0"/>
    <x v="4750"/>
    <x v="4740"/>
    <x v="4722"/>
    <x v="4705"/>
    <x v="4743"/>
    <x v="4378"/>
    <n v="52930.6"/>
    <s v="Skincare"/>
    <s v="Cuerpo"/>
    <x v="1"/>
  </r>
  <r>
    <x v="4850"/>
    <x v="16"/>
    <n v="10"/>
    <x v="71"/>
    <x v="3"/>
    <x v="0"/>
    <x v="0"/>
    <x v="1"/>
    <x v="4751"/>
    <x v="4741"/>
    <x v="4723"/>
    <x v="4706"/>
    <x v="4744"/>
    <x v="4785"/>
    <n v="45501"/>
    <s v="Cuerpo"/>
    <s v="Cabello"/>
    <x v="0"/>
  </r>
  <r>
    <x v="4851"/>
    <x v="34"/>
    <n v="10"/>
    <x v="67"/>
    <x v="1"/>
    <x v="0"/>
    <x v="0"/>
    <x v="1"/>
    <x v="4752"/>
    <x v="4742"/>
    <x v="4724"/>
    <x v="4707"/>
    <x v="4745"/>
    <x v="4786"/>
    <n v="79255"/>
    <s v="Cuerpo"/>
    <s v="Perfumería"/>
    <x v="1"/>
  </r>
  <r>
    <x v="4852"/>
    <x v="50"/>
    <n v="10"/>
    <x v="77"/>
    <x v="2"/>
    <x v="1"/>
    <x v="1"/>
    <x v="1"/>
    <x v="4753"/>
    <x v="4743"/>
    <x v="4725"/>
    <x v="4708"/>
    <x v="4746"/>
    <x v="4787"/>
    <n v="46267"/>
    <s v="Skincare"/>
    <s v="Cuerpo"/>
    <x v="0"/>
  </r>
  <r>
    <x v="4853"/>
    <x v="42"/>
    <n v="10"/>
    <x v="4"/>
    <x v="0"/>
    <x v="0"/>
    <x v="0"/>
    <x v="0"/>
    <x v="4754"/>
    <x v="4744"/>
    <x v="4726"/>
    <x v="4709"/>
    <x v="4747"/>
    <x v="4788"/>
    <n v="53268.2"/>
    <s v="Cuerpo"/>
    <s v="Skincare"/>
    <x v="1"/>
  </r>
  <r>
    <x v="4854"/>
    <x v="19"/>
    <n v="10"/>
    <x v="69"/>
    <x v="1"/>
    <x v="0"/>
    <x v="0"/>
    <x v="1"/>
    <x v="4755"/>
    <x v="4745"/>
    <x v="4727"/>
    <x v="4710"/>
    <x v="4748"/>
    <x v="4789"/>
    <n v="34022.400000000001"/>
    <s v="Maquillaje"/>
    <s v="Cuerpo"/>
    <x v="0"/>
  </r>
  <r>
    <x v="4855"/>
    <x v="1"/>
    <n v="10"/>
    <x v="72"/>
    <x v="3"/>
    <x v="1"/>
    <x v="1"/>
    <x v="1"/>
    <x v="4756"/>
    <x v="4746"/>
    <x v="4728"/>
    <x v="4711"/>
    <x v="4749"/>
    <x v="4790"/>
    <n v="37319"/>
    <s v="Cabello"/>
    <s v="Perfumería"/>
    <x v="0"/>
  </r>
  <r>
    <x v="4856"/>
    <x v="24"/>
    <n v="10"/>
    <x v="10"/>
    <x v="1"/>
    <x v="1"/>
    <x v="1"/>
    <x v="1"/>
    <x v="4757"/>
    <x v="4747"/>
    <x v="4729"/>
    <x v="4712"/>
    <x v="4750"/>
    <x v="4791"/>
    <n v="34803.599999999999"/>
    <s v="Skincare"/>
    <s v="Maquillaje"/>
    <x v="0"/>
  </r>
  <r>
    <x v="4857"/>
    <x v="11"/>
    <n v="10"/>
    <x v="91"/>
    <x v="3"/>
    <x v="0"/>
    <x v="0"/>
    <x v="1"/>
    <x v="4758"/>
    <x v="4748"/>
    <x v="4730"/>
    <x v="4713"/>
    <x v="4751"/>
    <x v="4792"/>
    <n v="61350"/>
    <s v="Cuerpo"/>
    <s v="Cabello"/>
    <x v="1"/>
  </r>
  <r>
    <x v="4858"/>
    <x v="6"/>
    <n v="10"/>
    <x v="23"/>
    <x v="3"/>
    <x v="1"/>
    <x v="1"/>
    <x v="0"/>
    <x v="4759"/>
    <x v="4749"/>
    <x v="1508"/>
    <x v="1125"/>
    <x v="4752"/>
    <x v="4793"/>
    <n v="78735"/>
    <s v="Skincare"/>
    <s v="Cabello"/>
    <x v="1"/>
  </r>
  <r>
    <x v="4859"/>
    <x v="37"/>
    <n v="10"/>
    <x v="56"/>
    <x v="1"/>
    <x v="1"/>
    <x v="1"/>
    <x v="0"/>
    <x v="4760"/>
    <x v="4750"/>
    <x v="4731"/>
    <x v="4714"/>
    <x v="4753"/>
    <x v="4794"/>
    <n v="52714.400000000001"/>
    <s v="Cabello"/>
    <s v="Cuerpo"/>
    <x v="1"/>
  </r>
  <r>
    <x v="4860"/>
    <x v="4"/>
    <n v="10"/>
    <x v="95"/>
    <x v="3"/>
    <x v="0"/>
    <x v="0"/>
    <x v="1"/>
    <x v="4761"/>
    <x v="4751"/>
    <x v="4732"/>
    <x v="4715"/>
    <x v="4754"/>
    <x v="4795"/>
    <n v="36081.800000000003"/>
    <s v="Maquillaje"/>
    <s v="Skincare"/>
    <x v="0"/>
  </r>
  <r>
    <x v="4861"/>
    <x v="39"/>
    <n v="10"/>
    <x v="14"/>
    <x v="2"/>
    <x v="1"/>
    <x v="1"/>
    <x v="1"/>
    <x v="4762"/>
    <x v="4752"/>
    <x v="4733"/>
    <x v="4716"/>
    <x v="4755"/>
    <x v="4796"/>
    <n v="44558.400000000001"/>
    <s v="Cuerpo"/>
    <s v="Perfumería"/>
    <x v="0"/>
  </r>
  <r>
    <x v="4862"/>
    <x v="22"/>
    <n v="10"/>
    <x v="71"/>
    <x v="0"/>
    <x v="0"/>
    <x v="0"/>
    <x v="0"/>
    <x v="4763"/>
    <x v="4753"/>
    <x v="4734"/>
    <x v="4717"/>
    <x v="4756"/>
    <x v="4797"/>
    <n v="51670.8"/>
    <s v="Skincare"/>
    <s v="Cuerpo"/>
    <x v="1"/>
  </r>
  <r>
    <x v="4863"/>
    <x v="6"/>
    <n v="10"/>
    <x v="24"/>
    <x v="1"/>
    <x v="0"/>
    <x v="0"/>
    <x v="0"/>
    <x v="4764"/>
    <x v="4754"/>
    <x v="4735"/>
    <x v="4718"/>
    <x v="4757"/>
    <x v="4798"/>
    <n v="70699"/>
    <s v="Maquillaje"/>
    <s v="Cuerpo"/>
    <x v="1"/>
  </r>
  <r>
    <x v="4864"/>
    <x v="35"/>
    <n v="10"/>
    <x v="24"/>
    <x v="2"/>
    <x v="0"/>
    <x v="0"/>
    <x v="0"/>
    <x v="4765"/>
    <x v="4755"/>
    <x v="4736"/>
    <x v="4719"/>
    <x v="4758"/>
    <x v="4799"/>
    <n v="55791.6"/>
    <s v="Cuerpo"/>
    <s v="Perfumería"/>
    <x v="1"/>
  </r>
  <r>
    <x v="4865"/>
    <x v="13"/>
    <n v="10"/>
    <x v="26"/>
    <x v="2"/>
    <x v="0"/>
    <x v="0"/>
    <x v="0"/>
    <x v="4766"/>
    <x v="659"/>
    <x v="4737"/>
    <x v="4720"/>
    <x v="4759"/>
    <x v="4800"/>
    <n v="50036.4"/>
    <s v="Skincare"/>
    <s v="Perfumería"/>
    <x v="1"/>
  </r>
  <r>
    <x v="4866"/>
    <x v="22"/>
    <n v="10"/>
    <x v="18"/>
    <x v="1"/>
    <x v="1"/>
    <x v="1"/>
    <x v="0"/>
    <x v="4767"/>
    <x v="4756"/>
    <x v="57"/>
    <x v="4721"/>
    <x v="4760"/>
    <x v="4801"/>
    <n v="43445"/>
    <s v="Skincare"/>
    <s v="Perfumería"/>
    <x v="0"/>
  </r>
  <r>
    <x v="4867"/>
    <x v="27"/>
    <n v="10"/>
    <x v="24"/>
    <x v="2"/>
    <x v="0"/>
    <x v="0"/>
    <x v="1"/>
    <x v="4768"/>
    <x v="4757"/>
    <x v="4738"/>
    <x v="3787"/>
    <x v="4761"/>
    <x v="4802"/>
    <n v="61582.6"/>
    <s v="Skincare"/>
    <s v="Maquillaje"/>
    <x v="1"/>
  </r>
  <r>
    <x v="4868"/>
    <x v="35"/>
    <n v="10"/>
    <x v="34"/>
    <x v="2"/>
    <x v="1"/>
    <x v="1"/>
    <x v="1"/>
    <x v="4769"/>
    <x v="4758"/>
    <x v="4739"/>
    <x v="4722"/>
    <x v="4762"/>
    <x v="4803"/>
    <n v="45160.800000000003"/>
    <s v="Cuerpo"/>
    <s v="Perfumería"/>
    <x v="0"/>
  </r>
  <r>
    <x v="4869"/>
    <x v="19"/>
    <n v="10"/>
    <x v="7"/>
    <x v="1"/>
    <x v="0"/>
    <x v="0"/>
    <x v="0"/>
    <x v="4770"/>
    <x v="4759"/>
    <x v="4740"/>
    <x v="4723"/>
    <x v="4763"/>
    <x v="4804"/>
    <n v="40508.400000000001"/>
    <s v="Skincare"/>
    <s v="Perfumería"/>
    <x v="0"/>
  </r>
  <r>
    <x v="4870"/>
    <x v="30"/>
    <n v="10"/>
    <x v="48"/>
    <x v="1"/>
    <x v="0"/>
    <x v="0"/>
    <x v="0"/>
    <x v="4771"/>
    <x v="4760"/>
    <x v="4741"/>
    <x v="4724"/>
    <x v="4764"/>
    <x v="4805"/>
    <n v="45620.4"/>
    <s v="Skincare"/>
    <s v="Cuerpo"/>
    <x v="0"/>
  </r>
  <r>
    <x v="4871"/>
    <x v="8"/>
    <n v="10"/>
    <x v="17"/>
    <x v="1"/>
    <x v="0"/>
    <x v="0"/>
    <x v="1"/>
    <x v="4772"/>
    <x v="4761"/>
    <x v="4742"/>
    <x v="4725"/>
    <x v="4765"/>
    <x v="4806"/>
    <n v="66123.199999999997"/>
    <s v="Cuerpo"/>
    <s v="Skincare"/>
    <x v="1"/>
  </r>
  <r>
    <x v="4872"/>
    <x v="25"/>
    <n v="10"/>
    <x v="47"/>
    <x v="2"/>
    <x v="0"/>
    <x v="0"/>
    <x v="1"/>
    <x v="4773"/>
    <x v="4762"/>
    <x v="4743"/>
    <x v="4726"/>
    <x v="4766"/>
    <x v="3331"/>
    <n v="44430"/>
    <s v="Skincare"/>
    <s v="Cuerpo"/>
    <x v="0"/>
  </r>
  <r>
    <x v="4873"/>
    <x v="4"/>
    <n v="10"/>
    <x v="56"/>
    <x v="3"/>
    <x v="1"/>
    <x v="1"/>
    <x v="1"/>
    <x v="4774"/>
    <x v="4763"/>
    <x v="4744"/>
    <x v="4727"/>
    <x v="4767"/>
    <x v="4807"/>
    <n v="60717.4"/>
    <s v="Cuerpo"/>
    <s v="Perfumería"/>
    <x v="1"/>
  </r>
  <r>
    <x v="4874"/>
    <x v="47"/>
    <n v="10"/>
    <x v="36"/>
    <x v="0"/>
    <x v="1"/>
    <x v="1"/>
    <x v="1"/>
    <x v="4775"/>
    <x v="4764"/>
    <x v="4745"/>
    <x v="4728"/>
    <x v="4768"/>
    <x v="4808"/>
    <n v="35884.800000000003"/>
    <s v="Maquillaje"/>
    <s v="Perfumería"/>
    <x v="0"/>
  </r>
  <r>
    <x v="4875"/>
    <x v="44"/>
    <n v="10"/>
    <x v="72"/>
    <x v="2"/>
    <x v="1"/>
    <x v="1"/>
    <x v="1"/>
    <x v="4776"/>
    <x v="4765"/>
    <x v="4746"/>
    <x v="4729"/>
    <x v="4769"/>
    <x v="4809"/>
    <n v="56420.4"/>
    <s v="Cabello"/>
    <s v="Skincare"/>
    <x v="1"/>
  </r>
  <r>
    <x v="4876"/>
    <x v="14"/>
    <n v="10"/>
    <x v="69"/>
    <x v="0"/>
    <x v="1"/>
    <x v="1"/>
    <x v="1"/>
    <x v="4777"/>
    <x v="4766"/>
    <x v="4747"/>
    <x v="4730"/>
    <x v="4770"/>
    <x v="4810"/>
    <n v="52064"/>
    <s v="Cuerpo"/>
    <s v="Maquillaje"/>
    <x v="1"/>
  </r>
  <r>
    <x v="4877"/>
    <x v="42"/>
    <n v="10"/>
    <x v="12"/>
    <x v="2"/>
    <x v="0"/>
    <x v="0"/>
    <x v="0"/>
    <x v="4778"/>
    <x v="4767"/>
    <x v="4081"/>
    <x v="4731"/>
    <x v="4771"/>
    <x v="4811"/>
    <n v="45643.6"/>
    <s v="Skincare"/>
    <s v="Cabello"/>
    <x v="0"/>
  </r>
  <r>
    <x v="4878"/>
    <x v="13"/>
    <n v="10"/>
    <x v="44"/>
    <x v="1"/>
    <x v="0"/>
    <x v="0"/>
    <x v="0"/>
    <x v="4779"/>
    <x v="4768"/>
    <x v="4748"/>
    <x v="4732"/>
    <x v="4772"/>
    <x v="4812"/>
    <n v="23169.4"/>
    <s v="Perfumería"/>
    <s v="Skincare"/>
    <x v="0"/>
  </r>
  <r>
    <x v="4879"/>
    <x v="49"/>
    <n v="10"/>
    <x v="26"/>
    <x v="2"/>
    <x v="0"/>
    <x v="0"/>
    <x v="0"/>
    <x v="4780"/>
    <x v="4769"/>
    <x v="4749"/>
    <x v="4733"/>
    <x v="4773"/>
    <x v="4813"/>
    <n v="64454.6"/>
    <s v="Cuerpo"/>
    <s v="Cabello"/>
    <x v="1"/>
  </r>
  <r>
    <x v="4880"/>
    <x v="47"/>
    <n v="10"/>
    <x v="75"/>
    <x v="3"/>
    <x v="1"/>
    <x v="1"/>
    <x v="1"/>
    <x v="4781"/>
    <x v="4770"/>
    <x v="4750"/>
    <x v="4734"/>
    <x v="4774"/>
    <x v="4814"/>
    <n v="45864.800000000003"/>
    <s v="Cuerpo"/>
    <s v="Perfumería"/>
    <x v="0"/>
  </r>
  <r>
    <x v="4881"/>
    <x v="8"/>
    <n v="10"/>
    <x v="60"/>
    <x v="3"/>
    <x v="0"/>
    <x v="0"/>
    <x v="0"/>
    <x v="4782"/>
    <x v="4771"/>
    <x v="4751"/>
    <x v="4735"/>
    <x v="4775"/>
    <x v="4815"/>
    <n v="39324.199999999997"/>
    <s v="Perfumería"/>
    <s v="Cuerpo"/>
    <x v="0"/>
  </r>
  <r>
    <x v="4882"/>
    <x v="22"/>
    <n v="10"/>
    <x v="13"/>
    <x v="3"/>
    <x v="1"/>
    <x v="1"/>
    <x v="0"/>
    <x v="4783"/>
    <x v="4772"/>
    <x v="4752"/>
    <x v="4736"/>
    <x v="1680"/>
    <x v="4816"/>
    <n v="46512.2"/>
    <s v="Skincare"/>
    <s v="Cabello"/>
    <x v="0"/>
  </r>
  <r>
    <x v="4883"/>
    <x v="8"/>
    <n v="10"/>
    <x v="80"/>
    <x v="1"/>
    <x v="1"/>
    <x v="1"/>
    <x v="1"/>
    <x v="4784"/>
    <x v="4773"/>
    <x v="4753"/>
    <x v="3951"/>
    <x v="4776"/>
    <x v="4817"/>
    <n v="68739.399999999994"/>
    <s v="Maquillaje"/>
    <s v="Perfumería"/>
    <x v="1"/>
  </r>
  <r>
    <x v="4884"/>
    <x v="36"/>
    <n v="10"/>
    <x v="36"/>
    <x v="3"/>
    <x v="0"/>
    <x v="0"/>
    <x v="0"/>
    <x v="4785"/>
    <x v="4774"/>
    <x v="4754"/>
    <x v="4737"/>
    <x v="4777"/>
    <x v="4818"/>
    <n v="54338.2"/>
    <s v="Maquillaje"/>
    <s v="Cabello"/>
    <x v="1"/>
  </r>
  <r>
    <x v="4885"/>
    <x v="10"/>
    <n v="10"/>
    <x v="49"/>
    <x v="1"/>
    <x v="0"/>
    <x v="0"/>
    <x v="1"/>
    <x v="4786"/>
    <x v="4775"/>
    <x v="4755"/>
    <x v="4738"/>
    <x v="4778"/>
    <x v="4819"/>
    <n v="59289.599999999999"/>
    <s v="Perfumería"/>
    <s v="Cuerpo"/>
    <x v="1"/>
  </r>
  <r>
    <x v="4886"/>
    <x v="50"/>
    <n v="10"/>
    <x v="60"/>
    <x v="1"/>
    <x v="0"/>
    <x v="0"/>
    <x v="0"/>
    <x v="4787"/>
    <x v="2628"/>
    <x v="4756"/>
    <x v="4739"/>
    <x v="4779"/>
    <x v="4820"/>
    <n v="44546.2"/>
    <s v="Cabello"/>
    <s v="Skincare"/>
    <x v="0"/>
  </r>
  <r>
    <x v="4887"/>
    <x v="13"/>
    <n v="10"/>
    <x v="44"/>
    <x v="1"/>
    <x v="1"/>
    <x v="1"/>
    <x v="0"/>
    <x v="4788"/>
    <x v="4776"/>
    <x v="4757"/>
    <x v="4740"/>
    <x v="4780"/>
    <x v="4821"/>
    <n v="27009"/>
    <s v="Maquillaje"/>
    <s v="Cabello"/>
    <x v="0"/>
  </r>
  <r>
    <x v="4888"/>
    <x v="27"/>
    <n v="10"/>
    <x v="49"/>
    <x v="0"/>
    <x v="1"/>
    <x v="1"/>
    <x v="0"/>
    <x v="4789"/>
    <x v="4777"/>
    <x v="4758"/>
    <x v="4741"/>
    <x v="4781"/>
    <x v="4822"/>
    <n v="44275.8"/>
    <s v="Cuerpo"/>
    <s v="Maquillaje"/>
    <x v="0"/>
  </r>
  <r>
    <x v="4889"/>
    <x v="32"/>
    <n v="10"/>
    <x v="68"/>
    <x v="3"/>
    <x v="0"/>
    <x v="0"/>
    <x v="1"/>
    <x v="4790"/>
    <x v="4778"/>
    <x v="4759"/>
    <x v="4742"/>
    <x v="4782"/>
    <x v="4823"/>
    <n v="52854.8"/>
    <s v="Cabello"/>
    <s v="Maquillaje"/>
    <x v="1"/>
  </r>
  <r>
    <x v="4890"/>
    <x v="31"/>
    <n v="10"/>
    <x v="0"/>
    <x v="2"/>
    <x v="0"/>
    <x v="0"/>
    <x v="0"/>
    <x v="4791"/>
    <x v="4779"/>
    <x v="4760"/>
    <x v="4743"/>
    <x v="4783"/>
    <x v="4824"/>
    <n v="24024.2"/>
    <s v="Cabello"/>
    <s v="Maquillaje"/>
    <x v="0"/>
  </r>
  <r>
    <x v="4891"/>
    <x v="29"/>
    <n v="10"/>
    <x v="74"/>
    <x v="3"/>
    <x v="1"/>
    <x v="1"/>
    <x v="1"/>
    <x v="4792"/>
    <x v="4780"/>
    <x v="4761"/>
    <x v="4744"/>
    <x v="4784"/>
    <x v="4825"/>
    <n v="49870.2"/>
    <s v="Perfumería"/>
    <s v="Skincare"/>
    <x v="0"/>
  </r>
  <r>
    <x v="4892"/>
    <x v="1"/>
    <n v="10"/>
    <x v="69"/>
    <x v="2"/>
    <x v="1"/>
    <x v="1"/>
    <x v="1"/>
    <x v="4793"/>
    <x v="4781"/>
    <x v="4762"/>
    <x v="4745"/>
    <x v="4785"/>
    <x v="4826"/>
    <n v="70518"/>
    <s v="Cabello"/>
    <s v="Perfumería"/>
    <x v="1"/>
  </r>
  <r>
    <x v="4893"/>
    <x v="23"/>
    <n v="10"/>
    <x v="74"/>
    <x v="3"/>
    <x v="0"/>
    <x v="0"/>
    <x v="0"/>
    <x v="4794"/>
    <x v="3588"/>
    <x v="4763"/>
    <x v="4746"/>
    <x v="4786"/>
    <x v="4827"/>
    <n v="29122.2"/>
    <s v="Skincare"/>
    <s v="Cuerpo"/>
    <x v="0"/>
  </r>
  <r>
    <x v="4894"/>
    <x v="36"/>
    <n v="10"/>
    <x v="28"/>
    <x v="2"/>
    <x v="0"/>
    <x v="0"/>
    <x v="0"/>
    <x v="4795"/>
    <x v="4782"/>
    <x v="4764"/>
    <x v="4747"/>
    <x v="4787"/>
    <x v="4828"/>
    <n v="48225.4"/>
    <s v="Cabello"/>
    <s v="Cuerpo"/>
    <x v="0"/>
  </r>
  <r>
    <x v="4895"/>
    <x v="4"/>
    <n v="10"/>
    <x v="57"/>
    <x v="2"/>
    <x v="1"/>
    <x v="1"/>
    <x v="1"/>
    <x v="4796"/>
    <x v="4783"/>
    <x v="4765"/>
    <x v="4748"/>
    <x v="4788"/>
    <x v="4829"/>
    <n v="75811.399999999994"/>
    <s v="Perfumería"/>
    <s v="Cabello"/>
    <x v="1"/>
  </r>
  <r>
    <x v="4896"/>
    <x v="33"/>
    <n v="10"/>
    <x v="41"/>
    <x v="0"/>
    <x v="1"/>
    <x v="1"/>
    <x v="1"/>
    <x v="4797"/>
    <x v="4784"/>
    <x v="4766"/>
    <x v="4749"/>
    <x v="4789"/>
    <x v="4830"/>
    <n v="39341.4"/>
    <s v="Skincare"/>
    <s v="Maquillaje"/>
    <x v="0"/>
  </r>
  <r>
    <x v="4897"/>
    <x v="46"/>
    <n v="10"/>
    <x v="72"/>
    <x v="3"/>
    <x v="0"/>
    <x v="0"/>
    <x v="1"/>
    <x v="4798"/>
    <x v="4785"/>
    <x v="4767"/>
    <x v="4750"/>
    <x v="42"/>
    <x v="4831"/>
    <n v="46504.2"/>
    <s v="Skincare"/>
    <s v="Maquillaje"/>
    <x v="0"/>
  </r>
  <r>
    <x v="4898"/>
    <x v="12"/>
    <n v="10"/>
    <x v="82"/>
    <x v="0"/>
    <x v="1"/>
    <x v="1"/>
    <x v="0"/>
    <x v="2692"/>
    <x v="4786"/>
    <x v="4768"/>
    <x v="3124"/>
    <x v="4790"/>
    <x v="4832"/>
    <n v="41342.800000000003"/>
    <s v="Cabello"/>
    <s v="Cuerpo"/>
    <x v="0"/>
  </r>
  <r>
    <x v="4899"/>
    <x v="43"/>
    <n v="10"/>
    <x v="16"/>
    <x v="0"/>
    <x v="1"/>
    <x v="1"/>
    <x v="0"/>
    <x v="4799"/>
    <x v="4787"/>
    <x v="3281"/>
    <x v="4751"/>
    <x v="4791"/>
    <x v="4833"/>
    <n v="68596.399999999994"/>
    <s v="Cuerpo"/>
    <s v="Perfumería"/>
    <x v="1"/>
  </r>
  <r>
    <x v="4900"/>
    <x v="46"/>
    <n v="10"/>
    <x v="19"/>
    <x v="2"/>
    <x v="1"/>
    <x v="1"/>
    <x v="1"/>
    <x v="4800"/>
    <x v="4788"/>
    <x v="4769"/>
    <x v="4752"/>
    <x v="755"/>
    <x v="4834"/>
    <n v="77018.600000000006"/>
    <s v="Maquillaje"/>
    <s v="Cuerpo"/>
    <x v="1"/>
  </r>
  <r>
    <x v="4901"/>
    <x v="47"/>
    <n v="10"/>
    <x v="50"/>
    <x v="0"/>
    <x v="1"/>
    <x v="1"/>
    <x v="0"/>
    <x v="4801"/>
    <x v="4789"/>
    <x v="4770"/>
    <x v="4753"/>
    <x v="3091"/>
    <x v="4835"/>
    <n v="63078"/>
    <s v="Cuerpo"/>
    <s v="Perfumería"/>
    <x v="1"/>
  </r>
  <r>
    <x v="4902"/>
    <x v="40"/>
    <n v="10"/>
    <x v="38"/>
    <x v="0"/>
    <x v="1"/>
    <x v="1"/>
    <x v="1"/>
    <x v="4802"/>
    <x v="4790"/>
    <x v="4771"/>
    <x v="4754"/>
    <x v="4792"/>
    <x v="4836"/>
    <n v="54807.199999999997"/>
    <s v="Skincare"/>
    <s v="Perfumería"/>
    <x v="1"/>
  </r>
  <r>
    <x v="4903"/>
    <x v="9"/>
    <n v="10"/>
    <x v="52"/>
    <x v="2"/>
    <x v="0"/>
    <x v="0"/>
    <x v="0"/>
    <x v="4803"/>
    <x v="1610"/>
    <x v="4772"/>
    <x v="4755"/>
    <x v="4793"/>
    <x v="4837"/>
    <n v="49470.400000000001"/>
    <s v="Maquillaje"/>
    <s v="Cabello"/>
    <x v="0"/>
  </r>
  <r>
    <x v="4904"/>
    <x v="10"/>
    <n v="10"/>
    <x v="34"/>
    <x v="3"/>
    <x v="1"/>
    <x v="1"/>
    <x v="1"/>
    <x v="4804"/>
    <x v="4791"/>
    <x v="4773"/>
    <x v="4756"/>
    <x v="4794"/>
    <x v="4838"/>
    <n v="37433.599999999999"/>
    <s v="Maquillaje"/>
    <s v="Cuerpo"/>
    <x v="0"/>
  </r>
  <r>
    <x v="4905"/>
    <x v="31"/>
    <n v="10"/>
    <x v="47"/>
    <x v="1"/>
    <x v="0"/>
    <x v="0"/>
    <x v="0"/>
    <x v="4805"/>
    <x v="4792"/>
    <x v="4774"/>
    <x v="4757"/>
    <x v="4795"/>
    <x v="4839"/>
    <n v="40667"/>
    <s v="Cabello"/>
    <s v="Maquillaje"/>
    <x v="0"/>
  </r>
  <r>
    <x v="4906"/>
    <x v="46"/>
    <n v="10"/>
    <x v="67"/>
    <x v="0"/>
    <x v="0"/>
    <x v="0"/>
    <x v="0"/>
    <x v="4806"/>
    <x v="4793"/>
    <x v="4775"/>
    <x v="4758"/>
    <x v="4796"/>
    <x v="4840"/>
    <n v="81157.399999999994"/>
    <s v="Skincare"/>
    <s v="Maquillaje"/>
    <x v="1"/>
  </r>
  <r>
    <x v="4907"/>
    <x v="13"/>
    <n v="10"/>
    <x v="75"/>
    <x v="1"/>
    <x v="1"/>
    <x v="1"/>
    <x v="1"/>
    <x v="4807"/>
    <x v="4794"/>
    <x v="538"/>
    <x v="4759"/>
    <x v="4797"/>
    <x v="4841"/>
    <n v="47862.2"/>
    <s v="Cabello"/>
    <s v="Maquillaje"/>
    <x v="0"/>
  </r>
  <r>
    <x v="4908"/>
    <x v="38"/>
    <n v="10"/>
    <x v="88"/>
    <x v="2"/>
    <x v="0"/>
    <x v="0"/>
    <x v="0"/>
    <x v="4808"/>
    <x v="4795"/>
    <x v="4776"/>
    <x v="488"/>
    <x v="4798"/>
    <x v="4842"/>
    <n v="54515.8"/>
    <s v="Skincare"/>
    <s v="Cabello"/>
    <x v="1"/>
  </r>
  <r>
    <x v="4909"/>
    <x v="29"/>
    <n v="10"/>
    <x v="66"/>
    <x v="0"/>
    <x v="1"/>
    <x v="1"/>
    <x v="0"/>
    <x v="4809"/>
    <x v="4796"/>
    <x v="4777"/>
    <x v="4760"/>
    <x v="4799"/>
    <x v="4843"/>
    <n v="41918.199999999997"/>
    <s v="Perfumería"/>
    <s v="Cuerpo"/>
    <x v="0"/>
  </r>
  <r>
    <x v="4910"/>
    <x v="23"/>
    <n v="10"/>
    <x v="56"/>
    <x v="3"/>
    <x v="0"/>
    <x v="0"/>
    <x v="1"/>
    <x v="4810"/>
    <x v="4797"/>
    <x v="4778"/>
    <x v="4761"/>
    <x v="4800"/>
    <x v="4844"/>
    <n v="49426"/>
    <s v="Perfumería"/>
    <s v="Cabello"/>
    <x v="0"/>
  </r>
  <r>
    <x v="4911"/>
    <x v="41"/>
    <n v="10"/>
    <x v="6"/>
    <x v="1"/>
    <x v="0"/>
    <x v="0"/>
    <x v="0"/>
    <x v="4811"/>
    <x v="4798"/>
    <x v="4779"/>
    <x v="4762"/>
    <x v="4801"/>
    <x v="4845"/>
    <n v="48769.4"/>
    <s v="Skincare"/>
    <s v="Cabello"/>
    <x v="0"/>
  </r>
  <r>
    <x v="4912"/>
    <x v="14"/>
    <n v="10"/>
    <x v="22"/>
    <x v="2"/>
    <x v="0"/>
    <x v="0"/>
    <x v="0"/>
    <x v="4812"/>
    <x v="4799"/>
    <x v="4780"/>
    <x v="4763"/>
    <x v="4802"/>
    <x v="4846"/>
    <n v="58048.4"/>
    <s v="Skincare"/>
    <s v="Maquillaje"/>
    <x v="1"/>
  </r>
  <r>
    <x v="4913"/>
    <x v="5"/>
    <n v="10"/>
    <x v="11"/>
    <x v="1"/>
    <x v="1"/>
    <x v="1"/>
    <x v="1"/>
    <x v="4813"/>
    <x v="4800"/>
    <x v="4781"/>
    <x v="4764"/>
    <x v="4803"/>
    <x v="4847"/>
    <n v="47026"/>
    <s v="Perfumería"/>
    <s v="Skincare"/>
    <x v="0"/>
  </r>
  <r>
    <x v="4914"/>
    <x v="2"/>
    <n v="10"/>
    <x v="34"/>
    <x v="2"/>
    <x v="1"/>
    <x v="1"/>
    <x v="1"/>
    <x v="4814"/>
    <x v="4801"/>
    <x v="4782"/>
    <x v="4765"/>
    <x v="4804"/>
    <x v="4848"/>
    <n v="63703.199999999997"/>
    <s v="Cuerpo"/>
    <s v="Maquillaje"/>
    <x v="1"/>
  </r>
  <r>
    <x v="4915"/>
    <x v="49"/>
    <n v="10"/>
    <x v="84"/>
    <x v="3"/>
    <x v="0"/>
    <x v="0"/>
    <x v="1"/>
    <x v="348"/>
    <x v="4802"/>
    <x v="4783"/>
    <x v="4766"/>
    <x v="4805"/>
    <x v="4849"/>
    <n v="47388.6"/>
    <s v="Cabello"/>
    <s v="Skincare"/>
    <x v="0"/>
  </r>
  <r>
    <x v="4916"/>
    <x v="2"/>
    <n v="10"/>
    <x v="79"/>
    <x v="1"/>
    <x v="1"/>
    <x v="1"/>
    <x v="0"/>
    <x v="4815"/>
    <x v="4803"/>
    <x v="4784"/>
    <x v="4767"/>
    <x v="4806"/>
    <x v="4850"/>
    <n v="54968"/>
    <s v="Perfumería"/>
    <s v="Maquillaje"/>
    <x v="1"/>
  </r>
  <r>
    <x v="4917"/>
    <x v="29"/>
    <n v="10"/>
    <x v="16"/>
    <x v="3"/>
    <x v="1"/>
    <x v="1"/>
    <x v="0"/>
    <x v="4816"/>
    <x v="4804"/>
    <x v="4785"/>
    <x v="4768"/>
    <x v="4807"/>
    <x v="4851"/>
    <n v="44699.199999999997"/>
    <s v="Cabello"/>
    <s v="Perfumería"/>
    <x v="0"/>
  </r>
  <r>
    <x v="4918"/>
    <x v="26"/>
    <n v="10"/>
    <x v="25"/>
    <x v="1"/>
    <x v="0"/>
    <x v="0"/>
    <x v="0"/>
    <x v="4817"/>
    <x v="4805"/>
    <x v="4786"/>
    <x v="4769"/>
    <x v="4808"/>
    <x v="4852"/>
    <n v="57702.2"/>
    <s v="Perfumería"/>
    <s v="Maquillaje"/>
    <x v="1"/>
  </r>
  <r>
    <x v="4919"/>
    <x v="22"/>
    <n v="10"/>
    <x v="81"/>
    <x v="1"/>
    <x v="0"/>
    <x v="0"/>
    <x v="1"/>
    <x v="4818"/>
    <x v="4806"/>
    <x v="4787"/>
    <x v="4770"/>
    <x v="4809"/>
    <x v="4853"/>
    <n v="38389.800000000003"/>
    <s v="Skincare"/>
    <s v="Cabello"/>
    <x v="0"/>
  </r>
  <r>
    <x v="4920"/>
    <x v="19"/>
    <n v="10"/>
    <x v="92"/>
    <x v="2"/>
    <x v="0"/>
    <x v="0"/>
    <x v="0"/>
    <x v="4819"/>
    <x v="4807"/>
    <x v="4788"/>
    <x v="4771"/>
    <x v="4810"/>
    <x v="4854"/>
    <n v="50238.2"/>
    <s v="Perfumería"/>
    <s v="Cuerpo"/>
    <x v="1"/>
  </r>
  <r>
    <x v="4921"/>
    <x v="1"/>
    <n v="10"/>
    <x v="57"/>
    <x v="1"/>
    <x v="1"/>
    <x v="1"/>
    <x v="0"/>
    <x v="4820"/>
    <x v="4808"/>
    <x v="4789"/>
    <x v="4772"/>
    <x v="4811"/>
    <x v="4855"/>
    <n v="66978.600000000006"/>
    <s v="Maquillaje"/>
    <s v="Skincare"/>
    <x v="1"/>
  </r>
  <r>
    <x v="4922"/>
    <x v="50"/>
    <n v="10"/>
    <x v="16"/>
    <x v="2"/>
    <x v="0"/>
    <x v="0"/>
    <x v="0"/>
    <x v="4821"/>
    <x v="4809"/>
    <x v="4790"/>
    <x v="191"/>
    <x v="4812"/>
    <x v="4856"/>
    <n v="54963.8"/>
    <s v="Perfumería"/>
    <s v="Skincare"/>
    <x v="1"/>
  </r>
  <r>
    <x v="4923"/>
    <x v="12"/>
    <n v="10"/>
    <x v="78"/>
    <x v="0"/>
    <x v="1"/>
    <x v="1"/>
    <x v="0"/>
    <x v="4822"/>
    <x v="4810"/>
    <x v="4791"/>
    <x v="4773"/>
    <x v="4813"/>
    <x v="4857"/>
    <n v="59518.6"/>
    <s v="Skincare"/>
    <s v="Cuerpo"/>
    <x v="1"/>
  </r>
  <r>
    <x v="4924"/>
    <x v="33"/>
    <n v="10"/>
    <x v="10"/>
    <x v="2"/>
    <x v="0"/>
    <x v="0"/>
    <x v="0"/>
    <x v="4823"/>
    <x v="4811"/>
    <x v="4792"/>
    <x v="4774"/>
    <x v="4814"/>
    <x v="4858"/>
    <n v="32941.4"/>
    <s v="Cabello"/>
    <s v="Cuerpo"/>
    <x v="0"/>
  </r>
  <r>
    <x v="4925"/>
    <x v="1"/>
    <n v="10"/>
    <x v="82"/>
    <x v="3"/>
    <x v="0"/>
    <x v="0"/>
    <x v="1"/>
    <x v="4824"/>
    <x v="4812"/>
    <x v="4793"/>
    <x v="4775"/>
    <x v="1601"/>
    <x v="4859"/>
    <n v="48932.6"/>
    <s v="Maquillaje"/>
    <s v="Cuerpo"/>
    <x v="0"/>
  </r>
  <r>
    <x v="4926"/>
    <x v="14"/>
    <n v="10"/>
    <x v="3"/>
    <x v="1"/>
    <x v="0"/>
    <x v="0"/>
    <x v="1"/>
    <x v="4825"/>
    <x v="4813"/>
    <x v="4794"/>
    <x v="4776"/>
    <x v="4815"/>
    <x v="4860"/>
    <n v="53632.4"/>
    <s v="Maquillaje"/>
    <s v="Cabello"/>
    <x v="1"/>
  </r>
  <r>
    <x v="4927"/>
    <x v="44"/>
    <n v="10"/>
    <x v="29"/>
    <x v="1"/>
    <x v="0"/>
    <x v="0"/>
    <x v="1"/>
    <x v="4826"/>
    <x v="4814"/>
    <x v="4795"/>
    <x v="4777"/>
    <x v="4816"/>
    <x v="4861"/>
    <n v="56270"/>
    <s v="Cabello"/>
    <s v="Perfumería"/>
    <x v="1"/>
  </r>
  <r>
    <x v="4928"/>
    <x v="35"/>
    <n v="10"/>
    <x v="86"/>
    <x v="2"/>
    <x v="1"/>
    <x v="1"/>
    <x v="1"/>
    <x v="4827"/>
    <x v="4815"/>
    <x v="4796"/>
    <x v="4778"/>
    <x v="4817"/>
    <x v="4862"/>
    <n v="27798.6"/>
    <s v="Maquillaje"/>
    <s v="Cuerpo"/>
    <x v="0"/>
  </r>
  <r>
    <x v="4929"/>
    <x v="25"/>
    <n v="10"/>
    <x v="80"/>
    <x v="1"/>
    <x v="0"/>
    <x v="0"/>
    <x v="1"/>
    <x v="4828"/>
    <x v="4816"/>
    <x v="4797"/>
    <x v="4779"/>
    <x v="4818"/>
    <x v="4863"/>
    <n v="21328.799999999999"/>
    <s v="Cuerpo"/>
    <s v="Maquillaje"/>
    <x v="0"/>
  </r>
  <r>
    <x v="4930"/>
    <x v="38"/>
    <n v="10"/>
    <x v="25"/>
    <x v="2"/>
    <x v="1"/>
    <x v="1"/>
    <x v="1"/>
    <x v="4829"/>
    <x v="4817"/>
    <x v="4798"/>
    <x v="4780"/>
    <x v="4819"/>
    <x v="4864"/>
    <n v="52172"/>
    <s v="Skincare"/>
    <s v="Maquillaje"/>
    <x v="1"/>
  </r>
  <r>
    <x v="4931"/>
    <x v="41"/>
    <n v="10"/>
    <x v="44"/>
    <x v="2"/>
    <x v="1"/>
    <x v="1"/>
    <x v="0"/>
    <x v="4830"/>
    <x v="4818"/>
    <x v="4799"/>
    <x v="4781"/>
    <x v="4820"/>
    <x v="4865"/>
    <n v="26572"/>
    <s v="Perfumería"/>
    <s v="Skincare"/>
    <x v="0"/>
  </r>
  <r>
    <x v="4932"/>
    <x v="48"/>
    <n v="10"/>
    <x v="8"/>
    <x v="2"/>
    <x v="0"/>
    <x v="0"/>
    <x v="0"/>
    <x v="4831"/>
    <x v="4819"/>
    <x v="4800"/>
    <x v="4782"/>
    <x v="4821"/>
    <x v="4866"/>
    <n v="50602.8"/>
    <s v="Cuerpo"/>
    <s v="Perfumería"/>
    <x v="1"/>
  </r>
  <r>
    <x v="4933"/>
    <x v="35"/>
    <n v="10"/>
    <x v="64"/>
    <x v="0"/>
    <x v="0"/>
    <x v="0"/>
    <x v="0"/>
    <x v="4832"/>
    <x v="4820"/>
    <x v="4801"/>
    <x v="4783"/>
    <x v="4822"/>
    <x v="4867"/>
    <n v="48911.199999999997"/>
    <s v="Maquillaje"/>
    <s v="Skincare"/>
    <x v="0"/>
  </r>
  <r>
    <x v="4934"/>
    <x v="23"/>
    <n v="10"/>
    <x v="89"/>
    <x v="0"/>
    <x v="1"/>
    <x v="1"/>
    <x v="1"/>
    <x v="4833"/>
    <x v="4821"/>
    <x v="4802"/>
    <x v="4784"/>
    <x v="4823"/>
    <x v="4868"/>
    <n v="50549.599999999999"/>
    <s v="Perfumería"/>
    <s v="Cuerpo"/>
    <x v="1"/>
  </r>
  <r>
    <x v="4935"/>
    <x v="10"/>
    <n v="10"/>
    <x v="86"/>
    <x v="3"/>
    <x v="1"/>
    <x v="1"/>
    <x v="1"/>
    <x v="1755"/>
    <x v="4822"/>
    <x v="4803"/>
    <x v="4785"/>
    <x v="4824"/>
    <x v="4869"/>
    <n v="48466.6"/>
    <s v="Cuerpo"/>
    <s v="Cabello"/>
    <x v="0"/>
  </r>
  <r>
    <x v="4936"/>
    <x v="3"/>
    <n v="10"/>
    <x v="3"/>
    <x v="1"/>
    <x v="1"/>
    <x v="1"/>
    <x v="0"/>
    <x v="4834"/>
    <x v="4823"/>
    <x v="4804"/>
    <x v="4786"/>
    <x v="4825"/>
    <x v="4870"/>
    <n v="37394.400000000001"/>
    <s v="Maquillaje"/>
    <s v="Skincare"/>
    <x v="0"/>
  </r>
  <r>
    <x v="4937"/>
    <x v="36"/>
    <n v="10"/>
    <x v="43"/>
    <x v="1"/>
    <x v="0"/>
    <x v="0"/>
    <x v="0"/>
    <x v="4835"/>
    <x v="4824"/>
    <x v="4805"/>
    <x v="4787"/>
    <x v="4826"/>
    <x v="4871"/>
    <n v="54244.800000000003"/>
    <s v="Cuerpo"/>
    <s v="Cabello"/>
    <x v="1"/>
  </r>
  <r>
    <x v="4938"/>
    <x v="29"/>
    <n v="10"/>
    <x v="72"/>
    <x v="2"/>
    <x v="0"/>
    <x v="0"/>
    <x v="0"/>
    <x v="4631"/>
    <x v="4825"/>
    <x v="4806"/>
    <x v="4788"/>
    <x v="4827"/>
    <x v="4872"/>
    <n v="52366.400000000001"/>
    <s v="Perfumería"/>
    <s v="Skincare"/>
    <x v="1"/>
  </r>
  <r>
    <x v="4939"/>
    <x v="41"/>
    <n v="10"/>
    <x v="32"/>
    <x v="2"/>
    <x v="1"/>
    <x v="1"/>
    <x v="1"/>
    <x v="4836"/>
    <x v="4826"/>
    <x v="4807"/>
    <x v="4789"/>
    <x v="4828"/>
    <x v="4873"/>
    <n v="46252"/>
    <s v="Cabello"/>
    <s v="Maquillaje"/>
    <x v="0"/>
  </r>
  <r>
    <x v="4940"/>
    <x v="13"/>
    <n v="10"/>
    <x v="58"/>
    <x v="3"/>
    <x v="0"/>
    <x v="0"/>
    <x v="1"/>
    <x v="4837"/>
    <x v="4827"/>
    <x v="4808"/>
    <x v="4790"/>
    <x v="4829"/>
    <x v="4874"/>
    <n v="65060.4"/>
    <s v="Maquillaje"/>
    <s v="Skincare"/>
    <x v="1"/>
  </r>
  <r>
    <x v="4941"/>
    <x v="38"/>
    <n v="10"/>
    <x v="53"/>
    <x v="2"/>
    <x v="1"/>
    <x v="1"/>
    <x v="1"/>
    <x v="2120"/>
    <x v="4828"/>
    <x v="4809"/>
    <x v="4791"/>
    <x v="4830"/>
    <x v="4875"/>
    <n v="31629.599999999999"/>
    <s v="Cabello"/>
    <s v="Perfumería"/>
    <x v="0"/>
  </r>
  <r>
    <x v="4942"/>
    <x v="3"/>
    <n v="10"/>
    <x v="82"/>
    <x v="0"/>
    <x v="1"/>
    <x v="1"/>
    <x v="1"/>
    <x v="4838"/>
    <x v="4829"/>
    <x v="4810"/>
    <x v="45"/>
    <x v="4831"/>
    <x v="4876"/>
    <n v="55978.8"/>
    <s v="Skincare"/>
    <s v="Maquillaje"/>
    <x v="1"/>
  </r>
  <r>
    <x v="4943"/>
    <x v="31"/>
    <n v="10"/>
    <x v="90"/>
    <x v="0"/>
    <x v="0"/>
    <x v="0"/>
    <x v="1"/>
    <x v="4839"/>
    <x v="4830"/>
    <x v="4811"/>
    <x v="4792"/>
    <x v="4832"/>
    <x v="4877"/>
    <n v="54939.199999999997"/>
    <s v="Skincare"/>
    <s v="Cabello"/>
    <x v="1"/>
  </r>
  <r>
    <x v="4944"/>
    <x v="48"/>
    <n v="10"/>
    <x v="62"/>
    <x v="0"/>
    <x v="1"/>
    <x v="1"/>
    <x v="0"/>
    <x v="4840"/>
    <x v="4831"/>
    <x v="4812"/>
    <x v="929"/>
    <x v="4833"/>
    <x v="4878"/>
    <n v="48610.8"/>
    <s v="Cuerpo"/>
    <s v="Perfumería"/>
    <x v="0"/>
  </r>
  <r>
    <x v="4945"/>
    <x v="2"/>
    <n v="10"/>
    <x v="76"/>
    <x v="1"/>
    <x v="1"/>
    <x v="1"/>
    <x v="1"/>
    <x v="4841"/>
    <x v="4832"/>
    <x v="4813"/>
    <x v="4793"/>
    <x v="4834"/>
    <x v="4879"/>
    <n v="59617.8"/>
    <s v="Perfumería"/>
    <s v="Cuerpo"/>
    <x v="1"/>
  </r>
  <r>
    <x v="4946"/>
    <x v="23"/>
    <n v="10"/>
    <x v="47"/>
    <x v="2"/>
    <x v="1"/>
    <x v="1"/>
    <x v="1"/>
    <x v="4842"/>
    <x v="4833"/>
    <x v="4814"/>
    <x v="4794"/>
    <x v="4835"/>
    <x v="4880"/>
    <n v="56735.6"/>
    <s v="Perfumería"/>
    <s v="Cabello"/>
    <x v="1"/>
  </r>
  <r>
    <x v="4947"/>
    <x v="0"/>
    <n v="10"/>
    <x v="7"/>
    <x v="3"/>
    <x v="0"/>
    <x v="0"/>
    <x v="0"/>
    <x v="4843"/>
    <x v="4834"/>
    <x v="4815"/>
    <x v="607"/>
    <x v="4836"/>
    <x v="4881"/>
    <n v="50866.8"/>
    <s v="Perfumería"/>
    <s v="Cuerpo"/>
    <x v="1"/>
  </r>
  <r>
    <x v="4948"/>
    <x v="45"/>
    <n v="10"/>
    <x v="7"/>
    <x v="1"/>
    <x v="1"/>
    <x v="1"/>
    <x v="1"/>
    <x v="4844"/>
    <x v="4835"/>
    <x v="4816"/>
    <x v="4795"/>
    <x v="4837"/>
    <x v="2279"/>
    <n v="66290"/>
    <s v="Skincare"/>
    <s v="Cabello"/>
    <x v="1"/>
  </r>
  <r>
    <x v="4949"/>
    <x v="46"/>
    <n v="10"/>
    <x v="54"/>
    <x v="1"/>
    <x v="0"/>
    <x v="0"/>
    <x v="0"/>
    <x v="4845"/>
    <x v="4836"/>
    <x v="4817"/>
    <x v="4796"/>
    <x v="4838"/>
    <x v="4882"/>
    <n v="36081"/>
    <s v="Skincare"/>
    <s v="Cabello"/>
    <x v="0"/>
  </r>
  <r>
    <x v="4950"/>
    <x v="1"/>
    <n v="10"/>
    <x v="30"/>
    <x v="1"/>
    <x v="0"/>
    <x v="0"/>
    <x v="1"/>
    <x v="4846"/>
    <x v="4837"/>
    <x v="4818"/>
    <x v="4797"/>
    <x v="4839"/>
    <x v="4883"/>
    <n v="62720.800000000003"/>
    <s v="Cuerpo"/>
    <s v="Perfumería"/>
    <x v="1"/>
  </r>
  <r>
    <x v="4951"/>
    <x v="4"/>
    <n v="10"/>
    <x v="62"/>
    <x v="1"/>
    <x v="0"/>
    <x v="0"/>
    <x v="1"/>
    <x v="4847"/>
    <x v="4838"/>
    <x v="4819"/>
    <x v="4798"/>
    <x v="4840"/>
    <x v="4884"/>
    <n v="60540"/>
    <s v="Perfumería"/>
    <s v="Skincare"/>
    <x v="1"/>
  </r>
  <r>
    <x v="4952"/>
    <x v="3"/>
    <n v="10"/>
    <x v="14"/>
    <x v="2"/>
    <x v="1"/>
    <x v="1"/>
    <x v="0"/>
    <x v="2021"/>
    <x v="4839"/>
    <x v="4820"/>
    <x v="4799"/>
    <x v="4841"/>
    <x v="4885"/>
    <n v="46222.8"/>
    <s v="Cabello"/>
    <s v="Perfumería"/>
    <x v="0"/>
  </r>
  <r>
    <x v="4953"/>
    <x v="21"/>
    <n v="10"/>
    <x v="86"/>
    <x v="1"/>
    <x v="0"/>
    <x v="0"/>
    <x v="0"/>
    <x v="4848"/>
    <x v="4840"/>
    <x v="4821"/>
    <x v="4800"/>
    <x v="4842"/>
    <x v="4886"/>
    <n v="59034"/>
    <s v="Cabello"/>
    <s v="Cuerpo"/>
    <x v="1"/>
  </r>
  <r>
    <x v="4954"/>
    <x v="14"/>
    <n v="10"/>
    <x v="64"/>
    <x v="1"/>
    <x v="0"/>
    <x v="0"/>
    <x v="1"/>
    <x v="4849"/>
    <x v="4841"/>
    <x v="4822"/>
    <x v="4801"/>
    <x v="4843"/>
    <x v="4887"/>
    <n v="56206.8"/>
    <s v="Perfumería"/>
    <s v="Cuerpo"/>
    <x v="1"/>
  </r>
  <r>
    <x v="4955"/>
    <x v="6"/>
    <n v="10"/>
    <x v="7"/>
    <x v="0"/>
    <x v="1"/>
    <x v="1"/>
    <x v="0"/>
    <x v="4850"/>
    <x v="4842"/>
    <x v="4823"/>
    <x v="4802"/>
    <x v="2432"/>
    <x v="4888"/>
    <n v="76581.2"/>
    <s v="Cabello"/>
    <s v="Cuerpo"/>
    <x v="1"/>
  </r>
  <r>
    <x v="4956"/>
    <x v="35"/>
    <n v="10"/>
    <x v="70"/>
    <x v="2"/>
    <x v="0"/>
    <x v="0"/>
    <x v="0"/>
    <x v="4851"/>
    <x v="4535"/>
    <x v="4824"/>
    <x v="4803"/>
    <x v="4844"/>
    <x v="4889"/>
    <n v="41806"/>
    <s v="Cabello"/>
    <s v="Maquillaje"/>
    <x v="0"/>
  </r>
  <r>
    <x v="4957"/>
    <x v="8"/>
    <n v="10"/>
    <x v="33"/>
    <x v="1"/>
    <x v="0"/>
    <x v="0"/>
    <x v="1"/>
    <x v="4852"/>
    <x v="4843"/>
    <x v="4825"/>
    <x v="4804"/>
    <x v="4845"/>
    <x v="4890"/>
    <n v="84704.8"/>
    <s v="Cabello"/>
    <s v="Maquillaje"/>
    <x v="1"/>
  </r>
  <r>
    <x v="4958"/>
    <x v="19"/>
    <n v="10"/>
    <x v="13"/>
    <x v="2"/>
    <x v="0"/>
    <x v="0"/>
    <x v="0"/>
    <x v="4853"/>
    <x v="4844"/>
    <x v="4826"/>
    <x v="4805"/>
    <x v="4846"/>
    <x v="4891"/>
    <n v="68200"/>
    <s v="Perfumería"/>
    <s v="Cuerpo"/>
    <x v="1"/>
  </r>
  <r>
    <x v="4959"/>
    <x v="41"/>
    <n v="10"/>
    <x v="55"/>
    <x v="0"/>
    <x v="0"/>
    <x v="0"/>
    <x v="1"/>
    <x v="4854"/>
    <x v="4845"/>
    <x v="4827"/>
    <x v="4806"/>
    <x v="4847"/>
    <x v="4892"/>
    <n v="32046.6"/>
    <s v="Cabello"/>
    <s v="Skincare"/>
    <x v="0"/>
  </r>
  <r>
    <x v="4960"/>
    <x v="35"/>
    <n v="10"/>
    <x v="11"/>
    <x v="1"/>
    <x v="1"/>
    <x v="1"/>
    <x v="1"/>
    <x v="4855"/>
    <x v="4846"/>
    <x v="4828"/>
    <x v="4807"/>
    <x v="4848"/>
    <x v="3481"/>
    <n v="58506.6"/>
    <s v="Skincare"/>
    <s v="Maquillaje"/>
    <x v="1"/>
  </r>
  <r>
    <x v="4961"/>
    <x v="30"/>
    <n v="10"/>
    <x v="64"/>
    <x v="2"/>
    <x v="1"/>
    <x v="1"/>
    <x v="1"/>
    <x v="4856"/>
    <x v="4847"/>
    <x v="4829"/>
    <x v="4808"/>
    <x v="4849"/>
    <x v="4893"/>
    <n v="49189"/>
    <s v="Perfumería"/>
    <s v="Maquillaje"/>
    <x v="0"/>
  </r>
  <r>
    <x v="4962"/>
    <x v="32"/>
    <n v="10"/>
    <x v="92"/>
    <x v="1"/>
    <x v="1"/>
    <x v="1"/>
    <x v="1"/>
    <x v="4857"/>
    <x v="4848"/>
    <x v="4830"/>
    <x v="4809"/>
    <x v="4850"/>
    <x v="4894"/>
    <n v="65006.6"/>
    <s v="Cuerpo"/>
    <s v="Cabello"/>
    <x v="1"/>
  </r>
  <r>
    <x v="4963"/>
    <x v="47"/>
    <n v="10"/>
    <x v="56"/>
    <x v="0"/>
    <x v="1"/>
    <x v="1"/>
    <x v="0"/>
    <x v="4858"/>
    <x v="4849"/>
    <x v="1741"/>
    <x v="4810"/>
    <x v="4851"/>
    <x v="4895"/>
    <n v="40715.800000000003"/>
    <s v="Perfumería"/>
    <s v="Skincare"/>
    <x v="0"/>
  </r>
  <r>
    <x v="4964"/>
    <x v="28"/>
    <n v="10"/>
    <x v="67"/>
    <x v="2"/>
    <x v="1"/>
    <x v="1"/>
    <x v="0"/>
    <x v="4859"/>
    <x v="4850"/>
    <x v="4831"/>
    <x v="4811"/>
    <x v="4852"/>
    <x v="4896"/>
    <n v="58887"/>
    <s v="Cabello"/>
    <s v="Perfumería"/>
    <x v="1"/>
  </r>
  <r>
    <x v="4965"/>
    <x v="15"/>
    <n v="10"/>
    <x v="35"/>
    <x v="2"/>
    <x v="1"/>
    <x v="1"/>
    <x v="0"/>
    <x v="4860"/>
    <x v="4851"/>
    <x v="4832"/>
    <x v="4812"/>
    <x v="4371"/>
    <x v="4897"/>
    <n v="52529.8"/>
    <s v="Perfumería"/>
    <s v="Skincare"/>
    <x v="1"/>
  </r>
  <r>
    <x v="4966"/>
    <x v="10"/>
    <n v="10"/>
    <x v="47"/>
    <x v="1"/>
    <x v="1"/>
    <x v="1"/>
    <x v="0"/>
    <x v="4861"/>
    <x v="4852"/>
    <x v="4833"/>
    <x v="4813"/>
    <x v="4853"/>
    <x v="4898"/>
    <n v="52865"/>
    <s v="Skincare"/>
    <s v="Perfumería"/>
    <x v="1"/>
  </r>
  <r>
    <x v="4967"/>
    <x v="1"/>
    <n v="10"/>
    <x v="71"/>
    <x v="0"/>
    <x v="0"/>
    <x v="0"/>
    <x v="1"/>
    <x v="4862"/>
    <x v="4853"/>
    <x v="4834"/>
    <x v="4814"/>
    <x v="4854"/>
    <x v="4899"/>
    <n v="33848"/>
    <s v="Perfumería"/>
    <s v="Cuerpo"/>
    <x v="0"/>
  </r>
  <r>
    <x v="4968"/>
    <x v="32"/>
    <n v="10"/>
    <x v="48"/>
    <x v="2"/>
    <x v="1"/>
    <x v="1"/>
    <x v="0"/>
    <x v="4863"/>
    <x v="4854"/>
    <x v="4835"/>
    <x v="4815"/>
    <x v="4855"/>
    <x v="4900"/>
    <n v="68619.8"/>
    <s v="Cuerpo"/>
    <s v="Maquillaje"/>
    <x v="1"/>
  </r>
  <r>
    <x v="4969"/>
    <x v="1"/>
    <n v="10"/>
    <x v="40"/>
    <x v="3"/>
    <x v="0"/>
    <x v="0"/>
    <x v="0"/>
    <x v="3265"/>
    <x v="418"/>
    <x v="4836"/>
    <x v="4816"/>
    <x v="4856"/>
    <x v="4901"/>
    <n v="52503.6"/>
    <s v="Skincare"/>
    <s v="Cuerpo"/>
    <x v="1"/>
  </r>
  <r>
    <x v="4970"/>
    <x v="16"/>
    <n v="10"/>
    <x v="38"/>
    <x v="0"/>
    <x v="0"/>
    <x v="0"/>
    <x v="1"/>
    <x v="4864"/>
    <x v="4855"/>
    <x v="4837"/>
    <x v="4817"/>
    <x v="4857"/>
    <x v="4902"/>
    <n v="45520.800000000003"/>
    <s v="Cuerpo"/>
    <s v="Perfumería"/>
    <x v="0"/>
  </r>
  <r>
    <x v="4971"/>
    <x v="38"/>
    <n v="10"/>
    <x v="11"/>
    <x v="1"/>
    <x v="1"/>
    <x v="1"/>
    <x v="1"/>
    <x v="4865"/>
    <x v="4856"/>
    <x v="4838"/>
    <x v="1640"/>
    <x v="4858"/>
    <x v="4903"/>
    <n v="39654.199999999997"/>
    <s v="Cabello"/>
    <s v="Skincare"/>
    <x v="0"/>
  </r>
  <r>
    <x v="4972"/>
    <x v="16"/>
    <n v="10"/>
    <x v="70"/>
    <x v="0"/>
    <x v="1"/>
    <x v="1"/>
    <x v="0"/>
    <x v="4866"/>
    <x v="4857"/>
    <x v="4839"/>
    <x v="4818"/>
    <x v="4859"/>
    <x v="4904"/>
    <n v="60569.2"/>
    <s v="Cuerpo"/>
    <s v="Skincare"/>
    <x v="1"/>
  </r>
  <r>
    <x v="4973"/>
    <x v="43"/>
    <n v="10"/>
    <x v="8"/>
    <x v="1"/>
    <x v="1"/>
    <x v="1"/>
    <x v="0"/>
    <x v="4867"/>
    <x v="4858"/>
    <x v="4840"/>
    <x v="4819"/>
    <x v="4860"/>
    <x v="4905"/>
    <n v="38104.400000000001"/>
    <s v="Perfumería"/>
    <s v="Cabello"/>
    <x v="0"/>
  </r>
  <r>
    <x v="4974"/>
    <x v="21"/>
    <n v="10"/>
    <x v="68"/>
    <x v="1"/>
    <x v="0"/>
    <x v="0"/>
    <x v="0"/>
    <x v="4868"/>
    <x v="4859"/>
    <x v="4841"/>
    <x v="4820"/>
    <x v="4861"/>
    <x v="4906"/>
    <n v="49104.6"/>
    <s v="Maquillaje"/>
    <s v="Cabello"/>
    <x v="0"/>
  </r>
  <r>
    <x v="4975"/>
    <x v="4"/>
    <n v="10"/>
    <x v="23"/>
    <x v="2"/>
    <x v="0"/>
    <x v="0"/>
    <x v="0"/>
    <x v="4869"/>
    <x v="4860"/>
    <x v="4842"/>
    <x v="4821"/>
    <x v="4862"/>
    <x v="4907"/>
    <n v="42778.6"/>
    <s v="Skincare"/>
    <s v="Cabello"/>
    <x v="0"/>
  </r>
  <r>
    <x v="4976"/>
    <x v="14"/>
    <n v="10"/>
    <x v="30"/>
    <x v="3"/>
    <x v="0"/>
    <x v="0"/>
    <x v="1"/>
    <x v="4870"/>
    <x v="2748"/>
    <x v="4843"/>
    <x v="4822"/>
    <x v="4863"/>
    <x v="4908"/>
    <n v="45376.4"/>
    <s v="Cuerpo"/>
    <s v="Perfumería"/>
    <x v="0"/>
  </r>
  <r>
    <x v="4977"/>
    <x v="41"/>
    <n v="10"/>
    <x v="59"/>
    <x v="1"/>
    <x v="1"/>
    <x v="1"/>
    <x v="1"/>
    <x v="3981"/>
    <x v="4861"/>
    <x v="4844"/>
    <x v="4823"/>
    <x v="4864"/>
    <x v="4909"/>
    <n v="69910"/>
    <s v="Perfumería"/>
    <s v="Cuerpo"/>
    <x v="1"/>
  </r>
  <r>
    <x v="4978"/>
    <x v="20"/>
    <n v="10"/>
    <x v="47"/>
    <x v="3"/>
    <x v="1"/>
    <x v="1"/>
    <x v="1"/>
    <x v="4871"/>
    <x v="4862"/>
    <x v="4845"/>
    <x v="4824"/>
    <x v="4865"/>
    <x v="4910"/>
    <n v="61941"/>
    <s v="Perfumería"/>
    <s v="Skincare"/>
    <x v="1"/>
  </r>
  <r>
    <x v="4979"/>
    <x v="24"/>
    <n v="10"/>
    <x v="17"/>
    <x v="0"/>
    <x v="1"/>
    <x v="1"/>
    <x v="0"/>
    <x v="4872"/>
    <x v="4863"/>
    <x v="4846"/>
    <x v="4825"/>
    <x v="4866"/>
    <x v="4911"/>
    <n v="47068.4"/>
    <s v="Skincare"/>
    <s v="Maquillaje"/>
    <x v="0"/>
  </r>
  <r>
    <x v="4980"/>
    <x v="38"/>
    <n v="10"/>
    <x v="26"/>
    <x v="1"/>
    <x v="0"/>
    <x v="0"/>
    <x v="1"/>
    <x v="4873"/>
    <x v="4864"/>
    <x v="4847"/>
    <x v="4826"/>
    <x v="4867"/>
    <x v="4912"/>
    <n v="46283.8"/>
    <s v="Maquillaje"/>
    <s v="Perfumería"/>
    <x v="0"/>
  </r>
  <r>
    <x v="4981"/>
    <x v="41"/>
    <n v="10"/>
    <x v="35"/>
    <x v="1"/>
    <x v="1"/>
    <x v="1"/>
    <x v="1"/>
    <x v="4874"/>
    <x v="4865"/>
    <x v="3426"/>
    <x v="4827"/>
    <x v="4868"/>
    <x v="4913"/>
    <n v="46744.2"/>
    <s v="Skincare"/>
    <s v="Cuerpo"/>
    <x v="0"/>
  </r>
  <r>
    <x v="4982"/>
    <x v="23"/>
    <n v="10"/>
    <x v="37"/>
    <x v="0"/>
    <x v="0"/>
    <x v="0"/>
    <x v="1"/>
    <x v="4875"/>
    <x v="829"/>
    <x v="4848"/>
    <x v="1882"/>
    <x v="4869"/>
    <x v="4914"/>
    <n v="46060.6"/>
    <s v="Perfumería"/>
    <s v="Cuerpo"/>
    <x v="0"/>
  </r>
  <r>
    <x v="4983"/>
    <x v="8"/>
    <n v="10"/>
    <x v="50"/>
    <x v="0"/>
    <x v="1"/>
    <x v="1"/>
    <x v="0"/>
    <x v="4876"/>
    <x v="4866"/>
    <x v="4849"/>
    <x v="4828"/>
    <x v="4870"/>
    <x v="4915"/>
    <n v="43072.6"/>
    <s v="Skincare"/>
    <s v="Cabello"/>
    <x v="0"/>
  </r>
  <r>
    <x v="4984"/>
    <x v="25"/>
    <n v="10"/>
    <x v="64"/>
    <x v="0"/>
    <x v="1"/>
    <x v="1"/>
    <x v="0"/>
    <x v="4877"/>
    <x v="4867"/>
    <x v="4850"/>
    <x v="4829"/>
    <x v="4871"/>
    <x v="4916"/>
    <n v="81935.199999999997"/>
    <s v="Maquillaje"/>
    <s v="Perfumería"/>
    <x v="1"/>
  </r>
  <r>
    <x v="4985"/>
    <x v="24"/>
    <n v="10"/>
    <x v="32"/>
    <x v="3"/>
    <x v="0"/>
    <x v="0"/>
    <x v="0"/>
    <x v="4878"/>
    <x v="4868"/>
    <x v="4851"/>
    <x v="4830"/>
    <x v="4872"/>
    <x v="4917"/>
    <n v="46258.6"/>
    <s v="Skincare"/>
    <s v="Maquillaje"/>
    <x v="0"/>
  </r>
  <r>
    <x v="4986"/>
    <x v="50"/>
    <n v="10"/>
    <x v="74"/>
    <x v="0"/>
    <x v="1"/>
    <x v="1"/>
    <x v="0"/>
    <x v="4879"/>
    <x v="4869"/>
    <x v="4852"/>
    <x v="4831"/>
    <x v="4873"/>
    <x v="4918"/>
    <n v="82097.399999999994"/>
    <s v="Cuerpo"/>
    <s v="Maquillaje"/>
    <x v="1"/>
  </r>
  <r>
    <x v="4987"/>
    <x v="24"/>
    <n v="10"/>
    <x v="71"/>
    <x v="3"/>
    <x v="0"/>
    <x v="0"/>
    <x v="1"/>
    <x v="3211"/>
    <x v="4870"/>
    <x v="4853"/>
    <x v="4832"/>
    <x v="4874"/>
    <x v="4919"/>
    <n v="54729.599999999999"/>
    <s v="Perfumería"/>
    <s v="Cabello"/>
    <x v="1"/>
  </r>
  <r>
    <x v="4988"/>
    <x v="41"/>
    <n v="10"/>
    <x v="64"/>
    <x v="2"/>
    <x v="1"/>
    <x v="1"/>
    <x v="1"/>
    <x v="4880"/>
    <x v="4871"/>
    <x v="2241"/>
    <x v="4833"/>
    <x v="4875"/>
    <x v="4920"/>
    <n v="52011.6"/>
    <s v="Skincare"/>
    <s v="Perfumería"/>
    <x v="1"/>
  </r>
  <r>
    <x v="4989"/>
    <x v="6"/>
    <n v="10"/>
    <x v="58"/>
    <x v="2"/>
    <x v="1"/>
    <x v="1"/>
    <x v="0"/>
    <x v="3167"/>
    <x v="4872"/>
    <x v="4854"/>
    <x v="4834"/>
    <x v="4876"/>
    <x v="4921"/>
    <n v="54888.2"/>
    <s v="Perfumería"/>
    <s v="Cabello"/>
    <x v="1"/>
  </r>
  <r>
    <x v="4990"/>
    <x v="5"/>
    <n v="10"/>
    <x v="8"/>
    <x v="1"/>
    <x v="0"/>
    <x v="0"/>
    <x v="0"/>
    <x v="4881"/>
    <x v="4873"/>
    <x v="4855"/>
    <x v="4835"/>
    <x v="4877"/>
    <x v="4922"/>
    <n v="50227"/>
    <s v="Cuerpo"/>
    <s v="Cabello"/>
    <x v="1"/>
  </r>
  <r>
    <x v="4991"/>
    <x v="29"/>
    <n v="10"/>
    <x v="87"/>
    <x v="2"/>
    <x v="1"/>
    <x v="1"/>
    <x v="1"/>
    <x v="4882"/>
    <x v="4874"/>
    <x v="4856"/>
    <x v="4836"/>
    <x v="3258"/>
    <x v="904"/>
    <n v="40224.800000000003"/>
    <s v="Cabello"/>
    <s v="Cuerpo"/>
    <x v="0"/>
  </r>
  <r>
    <x v="4992"/>
    <x v="39"/>
    <n v="10"/>
    <x v="64"/>
    <x v="0"/>
    <x v="1"/>
    <x v="1"/>
    <x v="0"/>
    <x v="4883"/>
    <x v="4875"/>
    <x v="4857"/>
    <x v="4837"/>
    <x v="4878"/>
    <x v="4923"/>
    <n v="57771"/>
    <s v="Maquillaje"/>
    <s v="Perfumería"/>
    <x v="1"/>
  </r>
  <r>
    <x v="4993"/>
    <x v="9"/>
    <n v="10"/>
    <x v="52"/>
    <x v="1"/>
    <x v="1"/>
    <x v="1"/>
    <x v="1"/>
    <x v="4884"/>
    <x v="4876"/>
    <x v="4858"/>
    <x v="4838"/>
    <x v="4879"/>
    <x v="4924"/>
    <n v="57515"/>
    <s v="Cuerpo"/>
    <s v="Maquillaje"/>
    <x v="1"/>
  </r>
  <r>
    <x v="4994"/>
    <x v="21"/>
    <n v="10"/>
    <x v="68"/>
    <x v="2"/>
    <x v="0"/>
    <x v="0"/>
    <x v="0"/>
    <x v="4885"/>
    <x v="4877"/>
    <x v="4859"/>
    <x v="4839"/>
    <x v="4880"/>
    <x v="4925"/>
    <n v="74185.399999999994"/>
    <s v="Cabello"/>
    <s v="Cuerpo"/>
    <x v="1"/>
  </r>
  <r>
    <x v="4995"/>
    <x v="46"/>
    <n v="10"/>
    <x v="18"/>
    <x v="3"/>
    <x v="1"/>
    <x v="1"/>
    <x v="1"/>
    <x v="4886"/>
    <x v="4878"/>
    <x v="4860"/>
    <x v="4840"/>
    <x v="4881"/>
    <x v="4926"/>
    <n v="54596.4"/>
    <s v="Cuerpo"/>
    <s v="Skincare"/>
    <x v="1"/>
  </r>
  <r>
    <x v="4996"/>
    <x v="21"/>
    <n v="10"/>
    <x v="17"/>
    <x v="1"/>
    <x v="0"/>
    <x v="0"/>
    <x v="0"/>
    <x v="4887"/>
    <x v="4879"/>
    <x v="4861"/>
    <x v="4841"/>
    <x v="759"/>
    <x v="4927"/>
    <n v="37312.400000000001"/>
    <s v="Perfumería"/>
    <s v="Maquillaje"/>
    <x v="0"/>
  </r>
  <r>
    <x v="4997"/>
    <x v="45"/>
    <n v="10"/>
    <x v="82"/>
    <x v="0"/>
    <x v="0"/>
    <x v="0"/>
    <x v="1"/>
    <x v="4888"/>
    <x v="4880"/>
    <x v="4862"/>
    <x v="4842"/>
    <x v="4882"/>
    <x v="4928"/>
    <n v="55440.6"/>
    <s v="Maquillaje"/>
    <s v="Cabello"/>
    <x v="1"/>
  </r>
  <r>
    <x v="4998"/>
    <x v="21"/>
    <n v="10"/>
    <x v="92"/>
    <x v="2"/>
    <x v="0"/>
    <x v="0"/>
    <x v="1"/>
    <x v="4889"/>
    <x v="4881"/>
    <x v="4863"/>
    <x v="4843"/>
    <x v="4883"/>
    <x v="4929"/>
    <n v="51242.2"/>
    <s v="Cabello"/>
    <s v="Perfumería"/>
    <x v="1"/>
  </r>
  <r>
    <x v="4999"/>
    <x v="35"/>
    <n v="10"/>
    <x v="43"/>
    <x v="0"/>
    <x v="0"/>
    <x v="0"/>
    <x v="1"/>
    <x v="4890"/>
    <x v="4882"/>
    <x v="4864"/>
    <x v="4128"/>
    <x v="4884"/>
    <x v="4930"/>
    <n v="43090.2"/>
    <s v="Perfumería"/>
    <s v="Cuerpo"/>
    <x v="0"/>
  </r>
  <r>
    <x v="5000"/>
    <x v="16"/>
    <n v="10"/>
    <x v="65"/>
    <x v="3"/>
    <x v="1"/>
    <x v="1"/>
    <x v="0"/>
    <x v="4891"/>
    <x v="4883"/>
    <x v="4865"/>
    <x v="4844"/>
    <x v="4885"/>
    <x v="4931"/>
    <n v="62291"/>
    <s v="Skincare"/>
    <s v="Cuerpo"/>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770FB8-4FCC-4F7C-8965-754044B4893F}" name="TablaDinámica1" cacheId="0" applyNumberFormats="0" applyBorderFormats="0" applyFontFormats="0" applyPatternFormats="0" applyAlignmentFormats="0" applyWidthHeightFormats="1" dataCaption="Valores" updatedVersion="7" minRefreshableVersion="3" useAutoFormatting="1" rowGrandTotals="0" itemPrintTitles="1" createdVersion="7" indent="0" outline="1" outlineData="1" multipleFieldFilters="0" rowHeaderCaption="ID Vendedor">
  <location ref="B4:C5005" firstHeaderRow="1" firstDataRow="1" firstDataCol="1"/>
  <pivotFields count="18">
    <pivotField axis="axisRow" numFmtId="1" showAll="0">
      <items count="5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t="default"/>
      </items>
    </pivotField>
    <pivotField numFmtId="1" showAll="0"/>
    <pivotField numFmtId="1" showAll="0"/>
    <pivotField numFmtId="1" showAll="0"/>
    <pivotField showAll="0"/>
    <pivotField showAll="0"/>
    <pivotField showAll="0"/>
    <pivotField showAll="0"/>
    <pivotField numFmtId="164" showAll="0"/>
    <pivotField numFmtId="164" showAll="0"/>
    <pivotField numFmtId="164" showAll="0"/>
    <pivotField numFmtId="164" showAll="0"/>
    <pivotField numFmtId="164" showAll="0"/>
    <pivotField dataField="1" numFmtId="164" showAll="0"/>
    <pivotField numFmtId="164" showAll="0"/>
    <pivotField showAll="0"/>
    <pivotField showAll="0"/>
    <pivotField showAll="0"/>
  </pivotFields>
  <rowFields count="1">
    <field x="0"/>
  </rowFields>
  <rowItems count="5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rowItems>
  <colItems count="1">
    <i/>
  </colItems>
  <dataFields count="1">
    <dataField name="Total Ventas" fld="13"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D2ABF8-FFF7-4BAA-A253-41C1C2ED10DD}" name="Envío bonificado"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3" rowHeaderCaption="Tiene envío bonificado">
  <location ref="B4:C7" firstHeaderRow="1" firstDataRow="1" firstDataCol="1"/>
  <pivotFields count="18">
    <pivotField dataField="1" numFmtId="1" showAll="0"/>
    <pivotField numFmtId="1" showAll="0"/>
    <pivotField numFmtId="1" showAll="0"/>
    <pivotField numFmtId="1" showAll="0"/>
    <pivotField showAll="0">
      <items count="5">
        <item x="3"/>
        <item x="1"/>
        <item x="2"/>
        <item x="0"/>
        <item t="default"/>
      </items>
    </pivotField>
    <pivotField showAll="0">
      <items count="3">
        <item x="0"/>
        <item x="1"/>
        <item t="default"/>
      </items>
    </pivotField>
    <pivotField showAll="0">
      <items count="3">
        <item x="0"/>
        <item x="1"/>
        <item t="default"/>
      </items>
    </pivotField>
    <pivotField showAll="0"/>
    <pivotField numFmtId="164" showAll="0">
      <items count="4893">
        <item x="3268"/>
        <item x="3590"/>
        <item x="2457"/>
        <item x="321"/>
        <item x="658"/>
        <item x="2748"/>
        <item x="1513"/>
        <item x="4667"/>
        <item x="2898"/>
        <item x="161"/>
        <item x="3964"/>
        <item x="2729"/>
        <item x="2567"/>
        <item x="2219"/>
        <item x="3565"/>
        <item x="579"/>
        <item x="3871"/>
        <item x="3445"/>
        <item x="2167"/>
        <item x="1173"/>
        <item x="25"/>
        <item x="2289"/>
        <item x="4085"/>
        <item x="4872"/>
        <item x="4381"/>
        <item x="1917"/>
        <item x="1254"/>
        <item x="3591"/>
        <item x="1376"/>
        <item x="506"/>
        <item x="543"/>
        <item x="1283"/>
        <item x="877"/>
        <item x="2385"/>
        <item x="4138"/>
        <item x="3346"/>
        <item x="1209"/>
        <item x="392"/>
        <item x="4569"/>
        <item x="4313"/>
        <item x="2651"/>
        <item x="1667"/>
        <item x="2917"/>
        <item x="1959"/>
        <item x="2362"/>
        <item x="3110"/>
        <item x="2825"/>
        <item x="3831"/>
        <item x="3809"/>
        <item x="214"/>
        <item x="1233"/>
        <item x="4014"/>
        <item x="3945"/>
        <item x="3241"/>
        <item x="3163"/>
        <item x="2150"/>
        <item x="504"/>
        <item x="3704"/>
        <item x="1898"/>
        <item x="4649"/>
        <item x="492"/>
        <item x="78"/>
        <item x="490"/>
        <item x="4757"/>
        <item x="4510"/>
        <item x="3658"/>
        <item x="3603"/>
        <item x="1324"/>
        <item x="1719"/>
        <item x="4650"/>
        <item x="751"/>
        <item x="3668"/>
        <item x="2004"/>
        <item x="1546"/>
        <item x="2861"/>
        <item x="4355"/>
        <item x="1359"/>
        <item x="2812"/>
        <item x="2764"/>
        <item x="4791"/>
        <item x="3566"/>
        <item x="1487"/>
        <item x="388"/>
        <item x="2562"/>
        <item x="3441"/>
        <item x="281"/>
        <item x="2805"/>
        <item x="3154"/>
        <item x="4828"/>
        <item x="716"/>
        <item x="2814"/>
        <item x="3815"/>
        <item x="1778"/>
        <item x="2858"/>
        <item x="1652"/>
        <item x="1671"/>
        <item x="2079"/>
        <item x="3808"/>
        <item x="994"/>
        <item x="1169"/>
        <item x="3156"/>
        <item x="174"/>
        <item x="4371"/>
        <item x="1743"/>
        <item x="4363"/>
        <item x="705"/>
        <item x="3549"/>
        <item x="2809"/>
        <item x="2559"/>
        <item x="2855"/>
        <item x="1213"/>
        <item x="3108"/>
        <item x="1597"/>
        <item x="4450"/>
        <item x="36"/>
        <item x="2869"/>
        <item x="1657"/>
        <item x="1804"/>
        <item x="1058"/>
        <item x="3882"/>
        <item x="2501"/>
        <item x="1915"/>
        <item x="1012"/>
        <item x="4252"/>
        <item x="1052"/>
        <item x="1739"/>
        <item x="282"/>
        <item x="2997"/>
        <item x="3613"/>
        <item x="622"/>
        <item x="2500"/>
        <item x="1051"/>
        <item x="2094"/>
        <item x="991"/>
        <item x="3482"/>
        <item x="4557"/>
        <item x="162"/>
        <item x="909"/>
        <item x="2243"/>
        <item x="3249"/>
        <item x="700"/>
        <item x="1400"/>
        <item x="1603"/>
        <item x="1799"/>
        <item x="271"/>
        <item x="2404"/>
        <item x="1367"/>
        <item x="1077"/>
        <item x="3915"/>
        <item x="2192"/>
        <item x="3849"/>
        <item x="1954"/>
        <item x="3969"/>
        <item x="3943"/>
        <item x="3139"/>
        <item x="1551"/>
        <item x="1810"/>
        <item x="2687"/>
        <item x="1984"/>
        <item x="4798"/>
        <item x="4702"/>
        <item x="2636"/>
        <item x="298"/>
        <item x="181"/>
        <item x="1991"/>
        <item x="1798"/>
        <item x="1078"/>
        <item x="4515"/>
        <item x="4564"/>
        <item x="3895"/>
        <item x="4605"/>
        <item x="2124"/>
        <item x="2782"/>
        <item x="4720"/>
        <item x="1899"/>
        <item x="1003"/>
        <item x="1391"/>
        <item x="3770"/>
        <item x="2724"/>
        <item x="1073"/>
        <item x="4789"/>
        <item x="1553"/>
        <item x="2451"/>
        <item x="4540"/>
        <item x="3683"/>
        <item x="4487"/>
        <item x="39"/>
        <item x="4629"/>
        <item x="4656"/>
        <item x="3971"/>
        <item x="1704"/>
        <item x="83"/>
        <item x="1468"/>
        <item x="4087"/>
        <item x="1458"/>
        <item x="3540"/>
        <item x="2682"/>
        <item x="2639"/>
        <item x="3148"/>
        <item x="335"/>
        <item x="1829"/>
        <item x="4285"/>
        <item x="2452"/>
        <item x="2432"/>
        <item x="4360"/>
        <item x="275"/>
        <item x="4434"/>
        <item x="2005"/>
        <item x="4509"/>
        <item x="2143"/>
        <item x="3686"/>
        <item x="3262"/>
        <item x="4463"/>
        <item x="3015"/>
        <item x="926"/>
        <item x="2765"/>
        <item x="1205"/>
        <item x="266"/>
        <item x="2731"/>
        <item x="4887"/>
        <item x="263"/>
        <item x="2250"/>
        <item x="3593"/>
        <item x="2254"/>
        <item x="4411"/>
        <item x="2223"/>
        <item x="3377"/>
        <item x="4508"/>
        <item x="1044"/>
        <item x="415"/>
        <item x="2255"/>
        <item x="4589"/>
        <item x="1358"/>
        <item x="4427"/>
        <item x="1950"/>
        <item x="1978"/>
        <item x="4161"/>
        <item x="3558"/>
        <item x="603"/>
        <item x="2840"/>
        <item x="635"/>
        <item x="4107"/>
        <item x="3860"/>
        <item x="2975"/>
        <item x="3057"/>
        <item x="410"/>
        <item x="3663"/>
        <item x="2552"/>
        <item x="1529"/>
        <item x="2541"/>
        <item x="2508"/>
        <item x="1403"/>
        <item x="1495"/>
        <item x="3076"/>
        <item x="1963"/>
        <item x="3400"/>
        <item x="2948"/>
        <item x="958"/>
        <item x="2262"/>
        <item x="4203"/>
        <item x="3754"/>
        <item x="1082"/>
        <item x="4741"/>
        <item x="439"/>
        <item x="3353"/>
        <item x="2244"/>
        <item x="1446"/>
        <item x="1666"/>
        <item x="799"/>
        <item x="2185"/>
        <item x="1177"/>
        <item x="532"/>
        <item x="2895"/>
        <item x="4556"/>
        <item x="1966"/>
        <item x="270"/>
        <item x="2321"/>
        <item x="4266"/>
        <item x="2773"/>
        <item x="4118"/>
        <item x="147"/>
        <item x="1674"/>
        <item x="3131"/>
        <item x="4109"/>
        <item x="2635"/>
        <item x="3258"/>
        <item x="4084"/>
        <item x="3561"/>
        <item x="1222"/>
        <item x="2401"/>
        <item x="297"/>
        <item x="47"/>
        <item x="3419"/>
        <item x="4485"/>
        <item x="4277"/>
        <item x="2591"/>
        <item x="755"/>
        <item x="2646"/>
        <item x="3404"/>
        <item x="840"/>
        <item x="2546"/>
        <item x="3854"/>
        <item x="1270"/>
        <item x="1402"/>
        <item x="3611"/>
        <item x="2179"/>
        <item x="1354"/>
        <item x="1694"/>
        <item x="1050"/>
        <item x="1424"/>
        <item x="3734"/>
        <item x="3192"/>
        <item x="556"/>
        <item x="2711"/>
        <item x="2438"/>
        <item x="3173"/>
        <item x="721"/>
        <item x="4513"/>
        <item x="2098"/>
        <item x="1796"/>
        <item x="2625"/>
        <item x="773"/>
        <item x="1703"/>
        <item x="2834"/>
        <item x="3452"/>
        <item x="1654"/>
        <item x="3134"/>
        <item x="2896"/>
        <item x="4648"/>
        <item x="4812"/>
        <item x="2574"/>
        <item x="3263"/>
        <item x="41"/>
        <item x="1586"/>
        <item x="157"/>
        <item x="182"/>
        <item x="2758"/>
        <item x="165"/>
        <item x="962"/>
        <item x="3973"/>
        <item x="1002"/>
        <item x="8"/>
        <item x="1373"/>
        <item x="4712"/>
        <item x="2696"/>
        <item x="1368"/>
        <item x="1497"/>
        <item x="12"/>
        <item x="4332"/>
        <item x="2511"/>
        <item x="790"/>
        <item x="3850"/>
        <item x="2903"/>
        <item x="3655"/>
        <item x="4797"/>
        <item x="1760"/>
        <item x="1934"/>
        <item x="4048"/>
        <item x="3777"/>
        <item x="4829"/>
        <item x="2092"/>
        <item x="748"/>
        <item x="2269"/>
        <item x="4851"/>
        <item x="2877"/>
        <item x="3662"/>
        <item x="924"/>
        <item x="140"/>
        <item x="1023"/>
        <item x="1638"/>
        <item x="257"/>
        <item x="2886"/>
        <item x="4882"/>
        <item x="3231"/>
        <item x="699"/>
        <item x="1064"/>
        <item x="195"/>
        <item x="3618"/>
        <item x="3555"/>
        <item x="3986"/>
        <item x="1964"/>
        <item x="4878"/>
        <item x="2122"/>
        <item x="3970"/>
        <item x="4301"/>
        <item x="2980"/>
        <item x="2671"/>
        <item x="2989"/>
        <item x="2756"/>
        <item x="3047"/>
        <item x="1746"/>
        <item x="4643"/>
        <item x="3089"/>
        <item x="2979"/>
        <item x="1343"/>
        <item x="3703"/>
        <item x="1872"/>
        <item x="428"/>
        <item x="3846"/>
        <item x="4461"/>
        <item x="4577"/>
        <item x="2620"/>
        <item x="2132"/>
        <item x="2578"/>
        <item x="4865"/>
        <item x="605"/>
        <item x="3296"/>
        <item x="4226"/>
        <item x="160"/>
        <item x="842"/>
        <item x="827"/>
        <item x="2514"/>
        <item x="296"/>
        <item x="4630"/>
        <item x="3592"/>
        <item x="2986"/>
        <item x="4315"/>
        <item x="4570"/>
        <item x="1014"/>
        <item x="3135"/>
        <item x="104"/>
        <item x="3050"/>
        <item x="3672"/>
        <item x="3121"/>
        <item x="3361"/>
        <item x="1975"/>
        <item x="1833"/>
        <item x="249"/>
        <item x="594"/>
        <item x="1520"/>
        <item x="3578"/>
        <item x="3111"/>
        <item x="2465"/>
        <item x="3213"/>
        <item x="4015"/>
        <item x="1074"/>
        <item x="84"/>
        <item x="3234"/>
        <item x="3403"/>
        <item x="2576"/>
        <item x="2954"/>
        <item x="3525"/>
        <item x="3955"/>
        <item x="2586"/>
        <item x="3485"/>
        <item x="417"/>
        <item x="3947"/>
        <item x="2464"/>
        <item x="3829"/>
        <item x="3766"/>
        <item x="4447"/>
        <item x="3323"/>
        <item x="3936"/>
        <item x="2629"/>
        <item x="1776"/>
        <item x="477"/>
        <item x="2141"/>
        <item x="3728"/>
        <item x="1106"/>
        <item x="2193"/>
        <item x="1904"/>
        <item x="2050"/>
        <item x="576"/>
        <item x="1787"/>
        <item x="2683"/>
        <item x="3348"/>
        <item x="884"/>
        <item x="2628"/>
        <item x="4047"/>
        <item x="2614"/>
        <item x="4672"/>
        <item x="1385"/>
        <item x="2507"/>
        <item x="302"/>
        <item x="1309"/>
        <item x="3422"/>
        <item x="2700"/>
        <item x="2863"/>
        <item x="1200"/>
        <item x="889"/>
        <item x="4501"/>
        <item x="187"/>
        <item x="2911"/>
        <item x="3528"/>
        <item x="4528"/>
        <item x="3066"/>
        <item x="567"/>
        <item x="2744"/>
        <item x="386"/>
        <item x="682"/>
        <item x="1192"/>
        <item x="4378"/>
        <item x="4211"/>
        <item x="4291"/>
        <item x="4152"/>
        <item x="3504"/>
        <item x="2471"/>
        <item x="284"/>
        <item x="2207"/>
        <item x="2728"/>
        <item x="4583"/>
        <item x="4230"/>
        <item x="348"/>
        <item x="4735"/>
        <item x="1936"/>
        <item x="4001"/>
        <item x="1226"/>
        <item x="1320"/>
        <item x="4191"/>
        <item x="1191"/>
        <item x="4579"/>
        <item x="839"/>
        <item x="1272"/>
        <item x="3995"/>
        <item x="2149"/>
        <item x="1500"/>
        <item x="4403"/>
        <item x="993"/>
        <item x="663"/>
        <item x="4855"/>
        <item x="1583"/>
        <item x="1210"/>
        <item x="3269"/>
        <item x="2196"/>
        <item x="1431"/>
        <item x="4679"/>
        <item x="316"/>
        <item x="949"/>
        <item x="129"/>
        <item x="2070"/>
        <item x="3079"/>
        <item x="1906"/>
        <item x="1865"/>
        <item x="2836"/>
        <item x="3221"/>
        <item x="3142"/>
        <item x="3614"/>
        <item x="2118"/>
        <item x="816"/>
        <item x="1421"/>
        <item x="2303"/>
        <item x="2545"/>
        <item x="2107"/>
        <item x="243"/>
        <item x="4706"/>
        <item x="1788"/>
        <item x="3625"/>
        <item x="3153"/>
        <item x="2859"/>
        <item x="3056"/>
        <item x="4437"/>
        <item x="2846"/>
        <item x="948"/>
        <item x="3505"/>
        <item x="4619"/>
        <item x="2987"/>
        <item x="346"/>
        <item x="3286"/>
        <item x="2659"/>
        <item x="2152"/>
        <item x="4612"/>
        <item x="3363"/>
        <item x="2054"/>
        <item x="4523"/>
        <item x="1956"/>
        <item x="2699"/>
        <item x="2158"/>
        <item x="3612"/>
        <item x="4131"/>
        <item x="1133"/>
        <item x="1908"/>
        <item x="1747"/>
        <item x="4805"/>
        <item x="2335"/>
        <item x="2409"/>
        <item x="1699"/>
        <item x="3471"/>
        <item x="2217"/>
        <item x="983"/>
        <item x="3626"/>
        <item x="2376"/>
        <item x="4328"/>
        <item x="525"/>
        <item x="4448"/>
        <item x="828"/>
        <item x="876"/>
        <item x="2791"/>
        <item x="4730"/>
        <item x="3639"/>
        <item x="1278"/>
        <item x="1020"/>
        <item x="2157"/>
        <item x="3428"/>
        <item x="2910"/>
        <item x="3304"/>
        <item x="4060"/>
        <item x="3740"/>
        <item x="1630"/>
        <item x="4697"/>
        <item x="2946"/>
        <item x="1079"/>
        <item x="2708"/>
        <item x="2139"/>
        <item x="1140"/>
        <item x="2003"/>
        <item x="821"/>
        <item x="1575"/>
        <item x="3635"/>
        <item x="2823"/>
        <item x="2865"/>
        <item x="1491"/>
        <item x="528"/>
        <item x="2788"/>
        <item x="2974"/>
        <item x="564"/>
        <item x="1846"/>
        <item x="3444"/>
        <item x="1942"/>
        <item x="2029"/>
        <item x="4390"/>
        <item x="1670"/>
        <item x="4494"/>
        <item x="1958"/>
        <item x="3851"/>
        <item x="4782"/>
        <item x="1045"/>
        <item x="3600"/>
        <item x="4037"/>
        <item x="421"/>
        <item x="4099"/>
        <item x="4102"/>
        <item x="855"/>
        <item x="933"/>
        <item x="1637"/>
        <item x="2320"/>
        <item x="1096"/>
        <item x="4817"/>
        <item x="2197"/>
        <item x="1557"/>
        <item x="2180"/>
        <item x="1072"/>
        <item x="137"/>
        <item x="4830"/>
        <item x="4068"/>
        <item x="2410"/>
        <item x="99"/>
        <item x="3890"/>
        <item x="402"/>
        <item x="2643"/>
        <item x="1717"/>
        <item x="2621"/>
        <item x="2692"/>
        <item x="4323"/>
        <item x="4586"/>
        <item x="595"/>
        <item x="3456"/>
        <item x="434"/>
        <item x="2408"/>
        <item x="1661"/>
        <item x="1692"/>
        <item x="2230"/>
        <item x="4542"/>
        <item x="1027"/>
        <item x="3976"/>
        <item x="3440"/>
        <item x="4478"/>
        <item x="3636"/>
        <item x="959"/>
        <item x="4207"/>
        <item x="26"/>
        <item x="4294"/>
        <item x="1037"/>
        <item x="4732"/>
        <item x="1448"/>
        <item x="639"/>
        <item x="540"/>
        <item x="4856"/>
        <item x="1745"/>
        <item x="347"/>
        <item x="2311"/>
        <item x="2379"/>
        <item x="666"/>
        <item x="486"/>
        <item x="3746"/>
        <item x="1951"/>
        <item x="1256"/>
        <item x="2137"/>
        <item x="3055"/>
        <item x="1897"/>
        <item x="1903"/>
        <item x="2540"/>
        <item x="3902"/>
        <item x="2957"/>
        <item x="662"/>
        <item x="4302"/>
        <item x="288"/>
        <item x="4265"/>
        <item x="2959"/>
        <item x="1102"/>
        <item x="931"/>
        <item x="2397"/>
        <item x="1540"/>
        <item x="1202"/>
        <item x="636"/>
        <item x="1785"/>
        <item x="1993"/>
        <item x="3694"/>
        <item x="2734"/>
        <item x="3481"/>
        <item x="1056"/>
        <item x="3276"/>
        <item x="4237"/>
        <item x="1015"/>
        <item x="789"/>
        <item x="4695"/>
        <item x="4731"/>
        <item x="2502"/>
        <item x="1269"/>
        <item x="2000"/>
        <item x="199"/>
        <item x="4335"/>
        <item x="881"/>
        <item x="3789"/>
        <item x="612"/>
        <item x="2674"/>
        <item x="4719"/>
        <item x="3392"/>
        <item x="3921"/>
        <item x="1165"/>
        <item x="611"/>
        <item x="1803"/>
        <item x="3060"/>
        <item x="4133"/>
        <item x="3743"/>
        <item x="4269"/>
        <item x="3961"/>
        <item x="1764"/>
        <item x="1369"/>
        <item x="1196"/>
        <item x="2885"/>
        <item x="3220"/>
        <item x="87"/>
        <item x="749"/>
        <item x="1220"/>
        <item x="1900"/>
        <item x="4174"/>
        <item x="3571"/>
        <item x="1629"/>
        <item x="2839"/>
        <item x="2443"/>
        <item x="2267"/>
        <item x="3311"/>
        <item x="1572"/>
        <item x="4120"/>
        <item x="3104"/>
        <item x="382"/>
        <item x="2413"/>
        <item x="2631"/>
        <item x="37"/>
        <item x="4028"/>
        <item x="3477"/>
        <item x="79"/>
        <item x="4243"/>
        <item x="4321"/>
        <item x="1137"/>
        <item x="1733"/>
        <item x="805"/>
        <item x="2264"/>
        <item x="4412"/>
        <item x="3084"/>
        <item x="301"/>
        <item x="4105"/>
        <item x="4317"/>
        <item x="575"/>
        <item x="3671"/>
        <item x="3573"/>
        <item x="1198"/>
        <item x="3174"/>
        <item x="4836"/>
        <item x="4736"/>
        <item x="4639"/>
        <item x="4344"/>
        <item x="474"/>
        <item x="4309"/>
        <item x="3726"/>
        <item x="279"/>
        <item x="359"/>
        <item x="1305"/>
        <item x="767"/>
        <item x="3218"/>
        <item x="1081"/>
        <item x="4725"/>
        <item x="211"/>
        <item x="14"/>
        <item x="1860"/>
        <item x="4034"/>
        <item x="1955"/>
        <item x="4604"/>
        <item x="4278"/>
        <item x="4641"/>
        <item x="3512"/>
        <item x="3017"/>
        <item x="2894"/>
        <item x="3158"/>
        <item x="779"/>
        <item x="2389"/>
        <item x="786"/>
        <item x="1229"/>
        <item x="2407"/>
        <item x="2938"/>
        <item x="3000"/>
        <item x="1029"/>
        <item x="3491"/>
        <item x="3423"/>
        <item x="1622"/>
        <item x="2689"/>
        <item x="142"/>
        <item x="201"/>
        <item x="1418"/>
        <item x="906"/>
        <item x="4486"/>
        <item x="3575"/>
        <item x="957"/>
        <item x="4205"/>
        <item x="1084"/>
        <item x="3019"/>
        <item x="3185"/>
        <item x="171"/>
        <item x="2002"/>
        <item x="3058"/>
        <item x="4183"/>
        <item x="1470"/>
        <item x="1066"/>
        <item x="63"/>
        <item x="1768"/>
        <item x="1702"/>
        <item x="4004"/>
        <item x="2904"/>
        <item x="268"/>
        <item x="2276"/>
        <item x="743"/>
        <item x="4019"/>
        <item x="1303"/>
        <item x="1612"/>
        <item x="798"/>
        <item x="4747"/>
        <item x="2421"/>
        <item x="1830"/>
        <item x="1299"/>
        <item x="1004"/>
        <item x="733"/>
        <item x="57"/>
        <item x="4818"/>
        <item x="2089"/>
        <item x="1282"/>
        <item x="3098"/>
        <item x="4499"/>
        <item x="3906"/>
        <item x="220"/>
        <item x="3682"/>
        <item x="1832"/>
        <item x="1549"/>
        <item x="352"/>
        <item x="3605"/>
        <item x="4260"/>
        <item x="3962"/>
        <item x="4123"/>
        <item x="3009"/>
        <item x="2470"/>
        <item x="1366"/>
        <item x="389"/>
        <item x="3833"/>
        <item x="737"/>
        <item x="2599"/>
        <item x="2929"/>
        <item x="1813"/>
        <item x="4009"/>
        <item x="894"/>
        <item x="1871"/>
        <item x="4264"/>
        <item x="4303"/>
        <item x="4616"/>
        <item x="300"/>
        <item x="4686"/>
        <item x="2775"/>
        <item x="3254"/>
        <item x="1887"/>
        <item x="4854"/>
        <item x="4176"/>
        <item x="1429"/>
        <item x="4232"/>
        <item x="3816"/>
        <item x="3298"/>
        <item x="1807"/>
        <item x="568"/>
        <item x="77"/>
        <item x="3438"/>
        <item x="2428"/>
        <item x="169"/>
        <item x="693"/>
        <item x="2006"/>
        <item x="1604"/>
        <item x="710"/>
        <item x="1249"/>
        <item x="1932"/>
        <item x="2080"/>
        <item x="1103"/>
        <item x="1526"/>
        <item x="3398"/>
        <item x="4169"/>
        <item x="3493"/>
        <item x="4538"/>
        <item x="1901"/>
        <item x="3645"/>
        <item x="3889"/>
        <item x="371"/>
        <item x="3172"/>
        <item x="1463"/>
        <item x="451"/>
        <item x="3822"/>
        <item x="4121"/>
        <item x="2340"/>
        <item x="2236"/>
        <item x="1379"/>
        <item x="1036"/>
        <item x="4150"/>
        <item x="2339"/>
        <item x="124"/>
        <item x="3661"/>
        <item x="3521"/>
        <item x="4530"/>
        <item x="3733"/>
        <item x="2759"/>
        <item x="3717"/>
        <item x="4240"/>
        <item x="2945"/>
        <item x="3228"/>
        <item x="3716"/>
        <item x="1279"/>
        <item x="2085"/>
        <item x="2547"/>
        <item x="3933"/>
        <item x="1928"/>
        <item x="2653"/>
        <item x="1126"/>
        <item x="1139"/>
        <item x="2406"/>
        <item x="2976"/>
        <item x="3688"/>
        <item x="2173"/>
        <item x="3206"/>
        <item x="3828"/>
        <item x="1510"/>
        <item x="865"/>
        <item x="600"/>
        <item x="1779"/>
        <item x="397"/>
        <item x="3633"/>
        <item x="1055"/>
        <item x="4366"/>
        <item x="341"/>
        <item x="245"/>
        <item x="4514"/>
        <item x="4122"/>
        <item x="3710"/>
        <item x="2977"/>
        <item x="2703"/>
        <item x="329"/>
        <item x="2116"/>
        <item x="4783"/>
        <item x="3597"/>
        <item x="4869"/>
        <item x="601"/>
        <item x="342"/>
        <item x="465"/>
        <item x="9"/>
        <item x="475"/>
        <item x="3106"/>
        <item x="2371"/>
        <item x="4281"/>
        <item x="3038"/>
        <item x="2131"/>
        <item x="206"/>
        <item x="1563"/>
        <item x="1250"/>
        <item x="1168"/>
        <item x="4749"/>
        <item x="581"/>
        <item x="4415"/>
        <item x="1660"/>
        <item x="1870"/>
        <item x="2032"/>
        <item x="378"/>
        <item x="1831"/>
        <item x="3800"/>
        <item x="2295"/>
        <item x="4696"/>
        <item x="2736"/>
        <item x="4231"/>
        <item x="4491"/>
        <item x="3651"/>
        <item x="927"/>
        <item x="4212"/>
        <item x="4777"/>
        <item x="2892"/>
        <item x="3196"/>
        <item x="3151"/>
        <item x="4039"/>
        <item x="502"/>
        <item x="1405"/>
        <item x="3364"/>
        <item x="2512"/>
        <item x="3122"/>
        <item x="1352"/>
        <item x="4558"/>
        <item x="4003"/>
        <item x="1442"/>
        <item x="2234"/>
        <item x="479"/>
        <item x="2275"/>
        <item x="907"/>
        <item x="4644"/>
        <item x="1019"/>
        <item x="1447"/>
        <item x="4663"/>
        <item x="3551"/>
        <item x="3081"/>
        <item x="3072"/>
        <item x="2763"/>
        <item x="4399"/>
        <item x="1499"/>
        <item x="533"/>
        <item x="3574"/>
        <item x="4838"/>
        <item x="758"/>
        <item x="561"/>
        <item x="3143"/>
        <item x="2990"/>
        <item x="4490"/>
        <item x="2627"/>
        <item x="1112"/>
        <item x="4809"/>
        <item x="80"/>
        <item x="1875"/>
        <item x="650"/>
        <item x="126"/>
        <item x="1460"/>
        <item x="3200"/>
        <item x="2374"/>
        <item x="2117"/>
        <item x="4454"/>
        <item x="3022"/>
        <item x="4044"/>
        <item x="4391"/>
        <item x="707"/>
        <item x="391"/>
        <item x="4565"/>
        <item x="3274"/>
        <item x="2998"/>
        <item x="4584"/>
        <item x="3695"/>
        <item x="3209"/>
        <item x="524"/>
        <item x="544"/>
        <item x="1174"/>
        <item x="2048"/>
        <item x="1836"/>
        <item x="3802"/>
        <item x="4517"/>
        <item x="2090"/>
        <item x="2933"/>
        <item x="4030"/>
        <item x="68"/>
        <item x="1311"/>
        <item x="1967"/>
        <item x="1409"/>
        <item x="4100"/>
        <item x="1848"/>
        <item x="4807"/>
        <item x="646"/>
        <item x="992"/>
        <item x="539"/>
        <item x="2078"/>
        <item x="815"/>
        <item x="4276"/>
        <item x="1506"/>
        <item x="652"/>
        <item x="4660"/>
        <item x="1156"/>
        <item x="2074"/>
        <item x="2754"/>
        <item x="2790"/>
        <item x="527"/>
        <item x="1816"/>
        <item x="4543"/>
        <item x="1716"/>
        <item x="2120"/>
        <item x="464"/>
        <item x="3994"/>
        <item x="2382"/>
        <item x="3893"/>
        <item x="833"/>
        <item x="4683"/>
        <item x="4548"/>
        <item x="952"/>
        <item x="1392"/>
        <item x="4654"/>
        <item x="3886"/>
        <item x="435"/>
        <item x="1288"/>
        <item x="4326"/>
        <item x="3784"/>
        <item x="2047"/>
        <item x="2030"/>
        <item x="1514"/>
        <item x="2930"/>
        <item x="314"/>
        <item x="746"/>
        <item x="183"/>
        <item x="2256"/>
        <item x="2503"/>
        <item x="4096"/>
        <item x="4813"/>
        <item x="1639"/>
        <item x="178"/>
        <item x="1477"/>
        <item x="1750"/>
        <item x="3919"/>
        <item x="3325"/>
        <item x="2950"/>
        <item x="2676"/>
        <item x="3640"/>
        <item x="4603"/>
        <item x="4272"/>
        <item x="2619"/>
        <item x="613"/>
        <item x="2551"/>
        <item x="463"/>
        <item x="4184"/>
        <item x="4020"/>
        <item x="796"/>
        <item x="146"/>
        <item x="3679"/>
        <item x="4029"/>
        <item x="1974"/>
        <item x="2598"/>
        <item x="3930"/>
        <item x="1236"/>
        <item x="1357"/>
        <item x="3300"/>
        <item x="2083"/>
        <item x="3926"/>
        <item x="443"/>
        <item x="238"/>
        <item x="538"/>
        <item x="1253"/>
        <item x="2046"/>
        <item x="2108"/>
        <item x="2786"/>
        <item x="52"/>
        <item x="3219"/>
        <item x="2305"/>
        <item x="4675"/>
        <item x="2487"/>
        <item x="2944"/>
        <item x="483"/>
        <item x="4257"/>
        <item x="3739"/>
        <item x="2317"/>
        <item x="1503"/>
        <item x="1697"/>
        <item x="763"/>
        <item x="3373"/>
        <item x="938"/>
        <item x="1319"/>
        <item x="512"/>
        <item x="3708"/>
        <item x="2498"/>
        <item x="4259"/>
        <item x="2522"/>
        <item x="1295"/>
        <item x="452"/>
        <item x="55"/>
        <item x="240"/>
        <item x="1252"/>
        <item x="2817"/>
        <item x="3497"/>
        <item x="1814"/>
        <item x="418"/>
        <item x="3442"/>
        <item x="1713"/>
        <item x="3697"/>
        <item x="1861"/>
        <item x="3458"/>
        <item x="1415"/>
        <item x="3913"/>
        <item x="4331"/>
        <item x="2308"/>
        <item x="536"/>
        <item x="4769"/>
        <item x="255"/>
        <item x="1001"/>
        <item x="4615"/>
        <item x="2055"/>
        <item x="2333"/>
        <item x="3065"/>
        <item x="2705"/>
        <item x="3230"/>
        <item x="4646"/>
        <item x="966"/>
        <item x="3483"/>
        <item x="3810"/>
        <item x="3332"/>
        <item x="1554"/>
        <item x="2880"/>
        <item x="2924"/>
        <item x="1793"/>
        <item x="1291"/>
        <item x="4300"/>
        <item x="4460"/>
        <item x="3329"/>
        <item x="1531"/>
        <item x="3725"/>
        <item x="4229"/>
        <item x="1143"/>
        <item x="4079"/>
        <item x="4153"/>
        <item x="726"/>
        <item x="3560"/>
        <item x="971"/>
        <item x="3464"/>
        <item x="4779"/>
        <item x="1757"/>
        <item x="2600"/>
        <item x="1306"/>
        <item x="2129"/>
        <item x="3845"/>
        <item x="460"/>
        <item x="4071"/>
        <item x="109"/>
        <item x="1438"/>
        <item x="3243"/>
        <item x="2934"/>
        <item x="4416"/>
        <item x="2670"/>
        <item x="3797"/>
        <item x="775"/>
        <item x="2483"/>
        <item x="4739"/>
        <item x="3278"/>
        <item x="2752"/>
        <item x="148"/>
        <item x="3912"/>
        <item x="2928"/>
        <item x="2597"/>
        <item x="3718"/>
        <item x="1880"/>
        <item x="1416"/>
        <item x="4192"/>
        <item x="2284"/>
        <item x="1714"/>
        <item x="3486"/>
        <item x="135"/>
        <item x="1839"/>
        <item x="2652"/>
        <item x="90"/>
        <item x="3314"/>
        <item x="3667"/>
        <item x="3490"/>
        <item x="2445"/>
        <item x="844"/>
        <item x="1924"/>
        <item x="1035"/>
        <item x="803"/>
        <item x="3410"/>
        <item x="4823"/>
        <item x="4006"/>
        <item x="2270"/>
        <item x="4059"/>
        <item x="3929"/>
        <item x="1601"/>
        <item x="4728"/>
        <item x="4666"/>
        <item x="4193"/>
        <item x="1076"/>
        <item x="1206"/>
        <item x="3544"/>
        <item x="4234"/>
        <item x="2622"/>
        <item x="1297"/>
        <item x="967"/>
        <item x="4635"/>
        <item x="1819"/>
        <item x="3793"/>
        <item x="1877"/>
        <item x="1801"/>
        <item x="2849"/>
        <item x="1150"/>
        <item x="4199"/>
        <item x="4537"/>
        <item x="2077"/>
        <item x="175"/>
        <item x="108"/>
        <item x="3786"/>
        <item x="4816"/>
        <item x="2101"/>
        <item x="4862"/>
        <item x="1469"/>
        <item x="1386"/>
        <item x="1605"/>
        <item x="1351"/>
        <item x="3292"/>
        <item x="1075"/>
        <item x="219"/>
        <item x="2854"/>
        <item x="3048"/>
        <item x="2745"/>
        <item x="659"/>
        <item x="4070"/>
        <item x="3657"/>
        <item x="4342"/>
        <item x="4389"/>
        <item x="4433"/>
        <item x="2663"/>
        <item x="2481"/>
        <item x="4681"/>
        <item x="117"/>
        <item x="1444"/>
        <item x="155"/>
        <item x="18"/>
        <item x="491"/>
        <item x="963"/>
        <item x="1754"/>
        <item x="4607"/>
        <item x="1748"/>
        <item x="1481"/>
        <item x="4013"/>
        <item x="3125"/>
        <item x="3934"/>
        <item x="2955"/>
        <item x="4572"/>
        <item x="331"/>
        <item x="1223"/>
        <item x="3701"/>
        <item x="2664"/>
        <item x="2205"/>
        <item x="2518"/>
        <item x="841"/>
        <item x="2112"/>
        <item x="2200"/>
        <item x="2871"/>
        <item x="200"/>
        <item x="2081"/>
        <item x="1356"/>
        <item x="3938"/>
        <item x="2746"/>
        <item x="1895"/>
        <item x="396"/>
        <item x="4770"/>
        <item x="3498"/>
        <item x="4745"/>
        <item x="1498"/>
        <item x="2893"/>
        <item x="2807"/>
        <item x="1611"/>
        <item x="1818"/>
        <item x="458"/>
        <item x="4713"/>
        <item x="218"/>
        <item x="4480"/>
        <item x="1128"/>
        <item x="4198"/>
        <item x="4139"/>
        <item x="3494"/>
        <item x="4312"/>
        <item x="4128"/>
        <item x="4111"/>
        <item x="376"/>
        <item x="3152"/>
        <item x="3511"/>
        <item x="3719"/>
        <item x="2020"/>
        <item x="3735"/>
        <item x="4428"/>
        <item x="3446"/>
        <item x="1868"/>
        <item x="19"/>
        <item x="838"/>
        <item x="4197"/>
        <item x="4112"/>
        <item x="4634"/>
        <item x="1243"/>
        <item x="2666"/>
        <item x="3236"/>
        <item x="4521"/>
        <item x="4398"/>
        <item x="3415"/>
        <item x="2405"/>
        <item x="4443"/>
        <item x="715"/>
        <item x="3744"/>
        <item x="834"/>
        <item x="2693"/>
        <item x="810"/>
        <item x="3320"/>
        <item x="3979"/>
        <item x="4200"/>
        <item x="1701"/>
        <item x="683"/>
        <item x="4284"/>
        <item x="59"/>
        <item x="3401"/>
        <item x="2398"/>
        <item x="3339"/>
        <item x="3351"/>
        <item x="132"/>
        <item x="4714"/>
        <item x="3577"/>
        <item x="1492"/>
        <item x="480"/>
        <item x="2040"/>
        <item x="3012"/>
        <item x="2377"/>
        <item x="3334"/>
        <item x="66"/>
        <item x="4627"/>
        <item x="2297"/>
        <item x="835"/>
        <item x="154"/>
        <item x="2061"/>
        <item x="49"/>
        <item x="1242"/>
        <item x="3407"/>
        <item x="185"/>
        <item x="704"/>
        <item x="2448"/>
        <item x="508"/>
        <item x="369"/>
        <item x="2182"/>
        <item x="112"/>
        <item x="2800"/>
        <item x="3852"/>
        <item x="1994"/>
        <item x="4580"/>
        <item x="242"/>
        <item x="3627"/>
        <item x="939"/>
        <item x="1245"/>
        <item x="2720"/>
        <item x="4815"/>
        <item x="1434"/>
        <item x="1821"/>
        <item x="1632"/>
        <item x="1931"/>
        <item x="610"/>
        <item x="3112"/>
        <item x="2280"/>
        <item x="4413"/>
        <item x="2761"/>
        <item x="4186"/>
        <item x="1710"/>
        <item x="1047"/>
        <item x="4845"/>
        <item x="3750"/>
        <item x="1108"/>
        <item x="4651"/>
        <item x="1148"/>
        <item x="2449"/>
        <item x="3095"/>
        <item x="2523"/>
        <item x="2444"/>
        <item x="427"/>
        <item x="3676"/>
        <item x="1049"/>
        <item x="3097"/>
        <item x="1580"/>
        <item x="753"/>
        <item x="990"/>
        <item x="2936"/>
        <item x="3965"/>
        <item x="1797"/>
        <item x="1591"/>
        <item x="687"/>
        <item x="856"/>
        <item x="1867"/>
        <item x="4353"/>
        <item x="2801"/>
        <item x="2667"/>
        <item x="2776"/>
        <item x="4600"/>
        <item x="4533"/>
        <item x="4147"/>
        <item x="1992"/>
        <item x="4246"/>
        <item x="597"/>
        <item x="3656"/>
        <item x="4397"/>
        <item x="4224"/>
        <item x="3584"/>
        <item x="1886"/>
        <item x="2024"/>
        <item x="3588"/>
        <item x="1916"/>
        <item x="4610"/>
        <item x="438"/>
        <item x="367"/>
        <item x="2966"/>
        <item x="1609"/>
        <item x="4471"/>
        <item x="2939"/>
        <item x="4008"/>
        <item x="4380"/>
        <item x="4444"/>
        <item x="619"/>
        <item x="4754"/>
        <item x="562"/>
        <item x="2640"/>
        <item x="1098"/>
        <item x="1850"/>
        <item x="4870"/>
        <item x="4727"/>
        <item x="4468"/>
        <item x="2312"/>
        <item x="4790"/>
        <item x="2084"/>
        <item x="1663"/>
        <item x="2760"/>
        <item x="3878"/>
        <item x="1111"/>
        <item x="2278"/>
        <item x="2263"/>
        <item x="4420"/>
        <item x="2550"/>
        <item x="61"/>
        <item x="1988"/>
        <item x="1859"/>
        <item x="4063"/>
        <item x="645"/>
        <item x="3696"/>
        <item x="1127"/>
        <item x="521"/>
        <item x="4374"/>
        <item x="976"/>
        <item x="1298"/>
        <item x="822"/>
        <item x="1219"/>
        <item x="4040"/>
        <item x="593"/>
        <item x="11"/>
        <item x="4511"/>
        <item x="3345"/>
        <item x="3387"/>
        <item x="3102"/>
        <item x="2891"/>
        <item x="1628"/>
        <item x="3362"/>
        <item x="3171"/>
        <item x="3216"/>
        <item x="1723"/>
        <item x="3839"/>
        <item x="723"/>
        <item x="697"/>
        <item x="1122"/>
        <item x="4518"/>
        <item x="1664"/>
        <item x="3931"/>
        <item x="4701"/>
        <item x="2427"/>
        <item x="970"/>
        <item x="4402"/>
        <item x="2346"/>
        <item x="912"/>
        <item x="3149"/>
        <item x="941"/>
        <item x="4162"/>
        <item x="1439"/>
        <item x="3146"/>
        <item x="1348"/>
        <item x="1653"/>
        <item x="3949"/>
        <item x="1065"/>
        <item x="1755"/>
        <item x="2351"/>
        <item x="2211"/>
        <item x="4614"/>
        <item x="2787"/>
        <item x="173"/>
        <item x="1330"/>
        <item x="3073"/>
        <item x="4740"/>
        <item x="2073"/>
        <item x="1980"/>
        <item x="2947"/>
        <item x="3431"/>
        <item x="1726"/>
        <item x="3033"/>
        <item x="2902"/>
        <item x="4550"/>
        <item x="1062"/>
        <item x="2818"/>
        <item x="4814"/>
        <item x="1913"/>
        <item x="4624"/>
        <item x="904"/>
        <item x="783"/>
        <item x="31"/>
        <item x="684"/>
        <item x="2260"/>
        <item x="3699"/>
        <item x="1228"/>
        <item x="3360"/>
        <item x="1527"/>
        <item x="3891"/>
        <item x="2239"/>
        <item x="1724"/>
        <item x="54"/>
        <item x="2691"/>
        <item x="934"/>
        <item x="4074"/>
        <item x="3678"/>
        <item x="1949"/>
        <item x="2069"/>
        <item x="3807"/>
        <item x="4710"/>
        <item x="4189"/>
        <item x="2016"/>
        <item x="1627"/>
        <item x="3414"/>
        <item x="3939"/>
        <item x="4884"/>
        <item x="3355"/>
        <item x="88"/>
        <item x="809"/>
        <item x="3141"/>
        <item x="1100"/>
        <item x="3031"/>
        <item x="3395"/>
        <item x="3941"/>
        <item x="229"/>
        <item x="1929"/>
        <item x="4525"/>
        <item x="4275"/>
        <item x="3280"/>
        <item x="4395"/>
        <item x="4671"/>
        <item x="660"/>
        <item x="969"/>
        <item x="4061"/>
        <item x="2827"/>
        <item x="2828"/>
        <item x="885"/>
        <item x="3330"/>
        <item x="1030"/>
        <item x="3282"/>
        <item x="2466"/>
        <item x="1087"/>
        <item x="2505"/>
        <item x="661"/>
        <item x="4694"/>
        <item x="3115"/>
        <item x="4849"/>
        <item x="1882"/>
        <item x="1307"/>
        <item x="4841"/>
        <item x="3587"/>
        <item x="3959"/>
        <item x="3449"/>
        <item x="4026"/>
        <item x="1643"/>
        <item x="2422"/>
        <item x="2429"/>
        <item x="51"/>
        <item x="1999"/>
        <item x="4451"/>
        <item x="2538"/>
        <item x="2212"/>
        <item x="4196"/>
        <item x="3532"/>
        <item x="2735"/>
        <item x="1166"/>
        <item x="246"/>
        <item x="2637"/>
        <item x="4503"/>
        <item x="3265"/>
        <item x="3953"/>
        <item x="1530"/>
        <item x="4431"/>
        <item x="1008"/>
        <item x="1141"/>
        <item x="1399"/>
        <item x="1677"/>
        <item x="2375"/>
        <item x="3620"/>
        <item x="1237"/>
        <item x="4163"/>
        <item x="1069"/>
        <item x="4738"/>
        <item x="2208"/>
        <item x="405"/>
        <item x="4255"/>
        <item x="1971"/>
        <item x="3212"/>
        <item x="915"/>
        <item x="3383"/>
        <item x="514"/>
        <item x="1592"/>
        <item x="332"/>
        <item x="3030"/>
        <item x="2965"/>
        <item x="4290"/>
        <item x="499"/>
        <item x="2534"/>
        <item x="2426"/>
        <item x="2617"/>
        <item x="4456"/>
        <item x="4316"/>
        <item x="1041"/>
        <item x="232"/>
        <item x="2318"/>
        <item x="4768"/>
        <item x="4239"/>
        <item x="3489"/>
        <item x="2983"/>
        <item x="2821"/>
        <item x="2784"/>
        <item x="3624"/>
        <item x="58"/>
        <item x="3004"/>
        <item x="1828"/>
        <item x="1413"/>
        <item x="3570"/>
        <item x="127"/>
        <item x="1123"/>
        <item x="4890"/>
        <item x="686"/>
        <item x="2394"/>
        <item x="4792"/>
        <item x="3042"/>
        <item x="940"/>
        <item x="1184"/>
        <item x="235"/>
        <item x="3250"/>
        <item x="573"/>
        <item x="4560"/>
        <item x="3539"/>
        <item x="1519"/>
        <item x="3390"/>
        <item x="1784"/>
        <item x="1578"/>
        <item x="4140"/>
        <item x="4146"/>
        <item x="3533"/>
        <item x="3187"/>
        <item x="294"/>
        <item x="3215"/>
        <item x="1053"/>
        <item x="925"/>
        <item x="3124"/>
        <item x="2159"/>
        <item x="2104"/>
        <item x="2739"/>
        <item x="344"/>
        <item x="1022"/>
        <item x="1613"/>
        <item x="4482"/>
        <item x="456"/>
        <item x="4307"/>
        <item x="202"/>
        <item x="3713"/>
        <item x="920"/>
        <item x="4108"/>
        <item x="3922"/>
        <item x="3264"/>
        <item x="4333"/>
        <item x="1147"/>
        <item x="4546"/>
        <item x="179"/>
        <item x="1144"/>
        <item x="2259"/>
        <item x="138"/>
        <item x="119"/>
        <item x="4875"/>
        <item x="4215"/>
        <item x="4094"/>
        <item x="336"/>
        <item x="4522"/>
        <item x="170"/>
        <item x="343"/>
        <item x="4082"/>
        <item x="1522"/>
        <item x="3496"/>
        <item x="2722"/>
        <item x="4296"/>
        <item x="3086"/>
        <item x="3998"/>
        <item x="16"/>
        <item x="3966"/>
        <item x="375"/>
        <item x="2402"/>
        <item x="3468"/>
        <item x="1862"/>
        <item x="2794"/>
        <item x="2718"/>
        <item x="4637"/>
        <item x="2824"/>
        <item x="1849"/>
        <item x="846"/>
        <item x="1727"/>
        <item x="1382"/>
        <item x="1738"/>
        <item x="2345"/>
        <item x="1744"/>
        <item x="623"/>
        <item x="1775"/>
        <item x="4497"/>
        <item x="2585"/>
        <item x="4781"/>
        <item x="2183"/>
        <item x="324"/>
        <item x="446"/>
        <item x="4349"/>
        <item x="4668"/>
        <item x="330"/>
        <item x="3245"/>
        <item x="1863"/>
        <item x="714"/>
        <item x="1308"/>
        <item x="4160"/>
        <item x="3487"/>
        <item x="2870"/>
        <item x="1559"/>
        <item x="1678"/>
        <item x="3835"/>
        <item x="4045"/>
        <item x="1835"/>
        <item x="2342"/>
        <item x="3396"/>
        <item x="406"/>
        <item x="2102"/>
        <item x="3439"/>
        <item x="3700"/>
        <item x="3261"/>
        <item x="1665"/>
        <item x="578"/>
        <item x="1646"/>
        <item x="4338"/>
        <item x="398"/>
        <item x="621"/>
        <item x="2125"/>
        <item x="3665"/>
        <item x="550"/>
        <item x="626"/>
        <item x="4568"/>
        <item x="4891"/>
        <item x="2580"/>
        <item x="1342"/>
        <item x="2400"/>
        <item x="466"/>
        <item x="4400"/>
        <item x="3453"/>
        <item x="3279"/>
        <item x="3316"/>
        <item x="3880"/>
        <item x="2665"/>
        <item x="2095"/>
        <item x="2105"/>
        <item x="4248"/>
        <item x="4744"/>
        <item x="2926"/>
        <item x="253"/>
        <item x="1502"/>
        <item x="4325"/>
        <item x="4405"/>
        <item x="1555"/>
        <item x="1046"/>
        <item x="1791"/>
        <item x="3843"/>
        <item x="2331"/>
        <item x="1545"/>
        <item x="2028"/>
        <item x="111"/>
        <item x="2455"/>
        <item x="4794"/>
        <item x="831"/>
        <item x="448"/>
        <item x="27"/>
        <item x="4175"/>
        <item x="4180"/>
        <item x="4606"/>
        <item x="3813"/>
        <item x="2994"/>
        <item x="2123"/>
        <item x="33"/>
        <item x="968"/>
        <item x="3814"/>
        <item x="4811"/>
        <item x="4209"/>
        <item x="4435"/>
        <item x="4638"/>
        <item x="385"/>
        <item x="4066"/>
        <item x="3381"/>
        <item x="2841"/>
        <item x="3883"/>
        <item x="289"/>
        <item x="1346"/>
        <item x="2163"/>
        <item x="261"/>
        <item x="2249"/>
        <item x="134"/>
        <item x="2866"/>
        <item x="559"/>
        <item x="2373"/>
        <item x="740"/>
        <item x="2045"/>
        <item x="947"/>
        <item x="2755"/>
        <item x="3366"/>
        <item x="1762"/>
        <item x="1260"/>
        <item x="946"/>
        <item x="3349"/>
        <item x="3183"/>
        <item x="4345"/>
        <item x="484"/>
        <item x="3741"/>
        <item x="1930"/>
        <item x="1756"/>
        <item x="1455"/>
        <item x="4114"/>
        <item x="882"/>
        <item x="4559"/>
        <item x="3451"/>
        <item x="2363"/>
        <item x="2300"/>
        <item x="4465"/>
        <item x="299"/>
        <item x="3356"/>
        <item x="542"/>
        <item x="1997"/>
        <item x="4166"/>
        <item x="4021"/>
        <item x="2387"/>
        <item x="86"/>
        <item x="2446"/>
        <item x="4283"/>
        <item x="3990"/>
        <item x="4626"/>
        <item x="3093"/>
        <item x="1258"/>
        <item x="2462"/>
        <item x="217"/>
        <item x="534"/>
        <item x="4097"/>
        <item x="1449"/>
        <item x="2595"/>
        <item x="1230"/>
        <item x="3916"/>
        <item x="1675"/>
        <item x="2037"/>
        <item x="2164"/>
        <item x="2601"/>
        <item x="517"/>
        <item x="1054"/>
        <item x="795"/>
        <item x="2459"/>
        <item x="1031"/>
        <item x="3117"/>
        <item x="1567"/>
        <item x="3176"/>
        <item x="4165"/>
        <item x="1193"/>
        <item x="4247"/>
        <item x="898"/>
        <item x="2610"/>
        <item x="2354"/>
        <item x="3996"/>
        <item x="2753"/>
        <item x="1441"/>
        <item x="4833"/>
        <item x="2368"/>
        <item x="832"/>
        <item x="3897"/>
        <item x="845"/>
        <item x="2879"/>
        <item x="3094"/>
        <item x="228"/>
        <item x="3747"/>
        <item x="4270"/>
        <item x="3569"/>
        <item x="1523"/>
        <item x="1826"/>
        <item x="945"/>
        <item x="2560"/>
        <item x="3992"/>
        <item x="2768"/>
        <item x="1370"/>
        <item x="3749"/>
        <item x="955"/>
        <item x="4481"/>
        <item x="1533"/>
        <item x="4703"/>
        <item x="319"/>
        <item x="3606"/>
        <item x="4483"/>
        <item x="455"/>
        <item x="4547"/>
        <item x="3025"/>
        <item x="3105"/>
        <item x="4601"/>
        <item x="4144"/>
        <item x="1486"/>
        <item x="2856"/>
        <item x="1618"/>
        <item x="4860"/>
        <item x="4476"/>
        <item x="2437"/>
        <item x="874"/>
        <item x="2802"/>
        <item x="708"/>
        <item x="3853"/>
        <item x="2991"/>
        <item x="2252"/>
        <item x="3709"/>
        <item x="3985"/>
        <item x="2912"/>
        <item x="3559"/>
        <item x="3623"/>
        <item x="3454"/>
        <item x="308"/>
        <item x="2009"/>
        <item x="2969"/>
        <item x="2579"/>
        <item x="1767"/>
        <item x="1266"/>
        <item x="1920"/>
        <item x="4753"/>
        <item x="2555"/>
        <item x="4687"/>
        <item x="1943"/>
        <item x="1970"/>
        <item x="70"/>
        <item x="3475"/>
        <item x="113"/>
        <item x="1374"/>
        <item x="407"/>
        <item x="4726"/>
        <item x="3847"/>
        <item x="2228"/>
        <item x="3150"/>
        <item x="1453"/>
        <item x="3123"/>
        <item x="1340"/>
        <item x="403"/>
        <item x="3188"/>
        <item x="3837"/>
        <item x="2781"/>
        <item x="1164"/>
        <item x="4552"/>
        <item x="1891"/>
        <item x="323"/>
        <item x="589"/>
        <item x="4167"/>
        <item x="4684"/>
        <item x="3649"/>
        <item x="3160"/>
        <item x="2660"/>
        <item x="1410"/>
        <item x="1662"/>
        <item x="2178"/>
        <item x="4532"/>
        <item x="384"/>
        <item x="2964"/>
        <item x="3467"/>
        <item x="4613"/>
        <item x="1408"/>
        <item x="4337"/>
        <item x="4622"/>
        <item x="1024"/>
        <item x="4718"/>
        <item x="2473"/>
        <item x="114"/>
        <item x="1625"/>
        <item x="2713"/>
        <item x="4631"/>
        <item x="1910"/>
        <item x="665"/>
        <item x="3773"/>
        <item x="172"/>
        <item x="577"/>
        <item x="1876"/>
        <item x="2796"/>
        <item x="2434"/>
        <item x="1267"/>
        <item x="2497"/>
        <item x="272"/>
        <item x="545"/>
        <item x="1095"/>
        <item x="4418"/>
        <item x="4776"/>
        <item x="2121"/>
        <item x="552"/>
        <item x="742"/>
        <item x="3874"/>
        <item x="615"/>
        <item x="1558"/>
        <item x="2596"/>
        <item x="2707"/>
        <item x="1289"/>
        <item x="2909"/>
        <item x="766"/>
        <item x="1211"/>
        <item x="442"/>
        <item x="725"/>
        <item x="2564"/>
        <item x="4756"/>
        <item x="184"/>
        <item x="1350"/>
        <item x="3659"/>
        <item x="1377"/>
        <item x="4598"/>
        <item x="2956"/>
        <item x="2668"/>
        <item x="1422"/>
        <item x="3430"/>
        <item x="3643"/>
        <item x="1197"/>
        <item x="364"/>
        <item x="2571"/>
        <item x="4089"/>
        <item x="3673"/>
        <item x="3872"/>
        <item x="2299"/>
        <item x="4409"/>
        <item x="3257"/>
        <item x="3552"/>
        <item x="3070"/>
        <item x="765"/>
        <item x="1596"/>
        <item x="2344"/>
        <item x="1435"/>
        <item x="4347"/>
        <item x="1187"/>
        <item x="1286"/>
        <item x="4422"/>
        <item x="100"/>
        <item x="4867"/>
        <item x="2001"/>
        <item x="44"/>
        <item x="2245"/>
        <item x="1476"/>
        <item x="1650"/>
        <item x="1735"/>
        <item x="3013"/>
        <item x="73"/>
        <item x="3632"/>
        <item x="4628"/>
        <item x="1124"/>
        <item x="3499"/>
        <item x="401"/>
        <item x="1105"/>
        <item x="4154"/>
        <item x="2008"/>
        <item x="505"/>
        <item x="1505"/>
        <item x="2307"/>
        <item x="379"/>
        <item x="4743"/>
        <item x="3331"/>
        <item x="1582"/>
        <item x="1218"/>
        <item x="3281"/>
        <item x="4279"/>
        <item x="2588"/>
        <item x="1565"/>
        <item x="1940"/>
        <item x="1145"/>
        <item x="3664"/>
        <item x="3405"/>
        <item x="2795"/>
        <item x="1471"/>
        <item x="338"/>
        <item x="2542"/>
        <item x="531"/>
        <item x="48"/>
        <item x="3492"/>
        <item x="4354"/>
        <item x="1387"/>
        <item x="2632"/>
        <item x="2615"/>
        <item x="167"/>
        <item x="1905"/>
        <item x="349"/>
        <item x="2575"/>
        <item x="1312"/>
        <item x="3416"/>
        <item x="1874"/>
        <item x="1273"/>
        <item x="2590"/>
        <item x="599"/>
        <item x="3772"/>
        <item x="1845"/>
        <item x="362"/>
        <item x="3868"/>
        <item x="914"/>
        <item x="2658"/>
        <item x="4585"/>
        <item x="2174"/>
        <item x="310"/>
        <item x="2315"/>
        <item x="1414"/>
        <item x="792"/>
        <item x="4132"/>
        <item x="744"/>
        <item x="1783"/>
        <item x="2563"/>
        <item x="2949"/>
        <item x="2554"/>
        <item x="3375"/>
        <item x="3776"/>
        <item x="3546"/>
        <item x="76"/>
        <item x="1104"/>
        <item x="4507"/>
        <item x="3324"/>
        <item x="3266"/>
        <item x="1890"/>
        <item x="2476"/>
        <item x="3503"/>
        <item x="4137"/>
        <item x="2984"/>
        <item x="4164"/>
        <item x="2023"/>
        <item x="426"/>
        <item x="929"/>
        <item x="259"/>
        <item x="4698"/>
        <item x="2847"/>
        <item x="4457"/>
        <item x="1568"/>
        <item x="1221"/>
        <item x="4729"/>
        <item x="3530"/>
        <item x="2923"/>
        <item x="4441"/>
        <item x="1397"/>
        <item x="516"/>
        <item x="1722"/>
        <item x="422"/>
        <item x="1149"/>
        <item x="2602"/>
        <item x="1208"/>
        <item x="2889"/>
        <item x="3007"/>
        <item x="450"/>
        <item x="2258"/>
        <item x="4723"/>
        <item x="3402"/>
        <item x="372"/>
        <item x="4238"/>
        <item x="2838"/>
        <item x="1060"/>
        <item x="2537"/>
        <item x="586"/>
        <item x="3067"/>
        <item x="1659"/>
        <item x="3318"/>
        <item x="3909"/>
        <item x="2698"/>
        <item x="4373"/>
        <item x="357"/>
        <item x="3077"/>
        <item x="2306"/>
        <item x="1093"/>
        <item x="628"/>
        <item x="488"/>
        <item x="4733"/>
        <item x="2285"/>
        <item x="4477"/>
        <item x="4590"/>
        <item x="1268"/>
        <item x="164"/>
        <item x="3238"/>
        <item x="2147"/>
        <item x="4392"/>
        <item x="592"/>
        <item x="2727"/>
        <item x="4288"/>
        <item x="4218"/>
        <item x="3462"/>
        <item x="3711"/>
        <item x="3604"/>
        <item x="291"/>
        <item x="801"/>
        <item x="2778"/>
        <item x="1276"/>
        <item x="2360"/>
        <item x="1656"/>
        <item x="1998"/>
        <item x="2166"/>
        <item x="4268"/>
        <item x="472"/>
        <item x="1598"/>
        <item x="641"/>
        <item x="345"/>
        <item x="3448"/>
        <item x="776"/>
        <item x="4516"/>
        <item x="2993"/>
        <item x="1812"/>
        <item x="2609"/>
        <item x="2669"/>
        <item x="4863"/>
        <item x="4011"/>
        <item x="1574"/>
        <item x="3461"/>
        <item x="1634"/>
        <item x="3484"/>
        <item x="2558"/>
        <item x="3518"/>
        <item x="152"/>
        <item x="1696"/>
        <item x="4496"/>
        <item x="2747"/>
        <item x="849"/>
        <item x="4808"/>
        <item x="1240"/>
        <item x="774"/>
        <item x="3972"/>
        <item x="709"/>
        <item x="1996"/>
        <item x="4117"/>
        <item x="1617"/>
        <item x="50"/>
        <item x="2366"/>
        <item x="430"/>
        <item x="3622"/>
        <item x="2325"/>
        <item x="2396"/>
        <item x="1561"/>
        <item x="1383"/>
        <item x="141"/>
        <item x="3537"/>
        <item x="1919"/>
        <item x="1195"/>
        <item x="2853"/>
        <item x="4760"/>
        <item x="2271"/>
        <item x="1990"/>
        <item x="2059"/>
        <item x="4541"/>
        <item x="4874"/>
        <item x="231"/>
        <item x="2096"/>
        <item x="3794"/>
        <item x="457"/>
        <item x="965"/>
        <item x="122"/>
        <item x="2535"/>
        <item x="327"/>
        <item x="2873"/>
        <item x="4143"/>
        <item x="3554"/>
        <item x="1467"/>
        <item x="4362"/>
        <item x="1562"/>
        <item x="60"/>
        <item x="4665"/>
        <item x="4339"/>
        <item x="107"/>
        <item x="852"/>
        <item x="560"/>
        <item x="1331"/>
        <item x="3478"/>
        <item x="1227"/>
        <item x="4382"/>
        <item x="3182"/>
        <item x="2369"/>
        <item x="4611"/>
        <item x="2417"/>
        <item x="1705"/>
        <item x="1475"/>
        <item x="2450"/>
        <item x="3634"/>
        <item x="4064"/>
        <item x="2940"/>
        <item x="2962"/>
        <item x="3805"/>
        <item x="900"/>
        <item x="1620"/>
        <item x="4236"/>
        <item x="3780"/>
        <item x="3026"/>
        <item x="4364"/>
        <item x="910"/>
        <item x="3291"/>
        <item x="2187"/>
        <item x="2494"/>
        <item x="4002"/>
        <item x="1602"/>
        <item x="4642"/>
        <item x="1691"/>
        <item x="2175"/>
        <item x="4383"/>
        <item x="2324"/>
        <item x="3495"/>
        <item x="667"/>
        <item x="4151"/>
        <item x="4716"/>
        <item x="4095"/>
        <item x="1326"/>
        <item x="2015"/>
        <item x="3078"/>
        <item x="4417"/>
        <item x="2915"/>
        <item x="761"/>
        <item x="3545"/>
        <item x="4842"/>
        <item x="436"/>
        <item x="3252"/>
        <item x="3372"/>
        <item x="4334"/>
        <item x="2332"/>
        <item x="890"/>
        <item x="4188"/>
        <item x="905"/>
        <item x="922"/>
        <item x="1644"/>
        <item x="1063"/>
        <item x="1203"/>
        <item x="3159"/>
        <item x="857"/>
        <item x="3764"/>
        <item x="489"/>
        <item x="287"/>
        <item x="222"/>
        <item x="3227"/>
        <item x="4241"/>
        <item x="2412"/>
        <item x="4041"/>
        <item x="3975"/>
        <item x="4488"/>
        <item x="1159"/>
        <item x="3823"/>
        <item x="4227"/>
        <item x="3303"/>
        <item x="3455"/>
        <item x="541"/>
        <item x="6"/>
        <item x="3519"/>
        <item x="3382"/>
        <item x="3859"/>
        <item x="4799"/>
        <item x="2380"/>
        <item x="1287"/>
        <item x="4027"/>
        <item x="2386"/>
        <item x="2510"/>
        <item x="778"/>
        <item x="3138"/>
        <item x="2932"/>
        <item x="2486"/>
        <item x="549"/>
        <item x="4311"/>
        <item x="283"/>
        <item x="2680"/>
        <item x="4439"/>
        <item x="3706"/>
        <item x="649"/>
        <item x="2813"/>
        <item x="1728"/>
        <item x="1296"/>
        <item x="2573"/>
        <item x="2103"/>
        <item x="869"/>
        <item x="3384"/>
        <item x="1411"/>
        <item x="2204"/>
        <item x="2272"/>
        <item x="3480"/>
        <item x="145"/>
        <item x="2304"/>
        <item x="2766"/>
        <item x="4858"/>
        <item x="1700"/>
        <item x="812"/>
        <item x="1619"/>
        <item x="3771"/>
        <item x="995"/>
        <item x="3935"/>
        <item x="757"/>
        <item x="4155"/>
        <item x="4306"/>
        <item x="15"/>
        <item x="2240"/>
        <item x="3129"/>
        <item x="1687"/>
        <item x="4767"/>
        <item x="2706"/>
        <item x="4659"/>
        <item x="2062"/>
        <item x="3755"/>
        <item x="2845"/>
        <item x="3877"/>
        <item x="94"/>
        <item x="2888"/>
        <item x="1766"/>
        <item x="4737"/>
        <item x="150"/>
        <item x="1212"/>
        <item x="3014"/>
        <item x="4375"/>
        <item x="230"/>
        <item x="4843"/>
        <item x="1721"/>
        <item x="3529"/>
        <item x="3581"/>
        <item x="903"/>
        <item x="3864"/>
        <item x="986"/>
        <item x="168"/>
        <item x="2355"/>
        <item x="1795"/>
        <item x="476"/>
        <item x="1395"/>
        <item x="3417"/>
        <item x="3114"/>
        <item x="1040"/>
        <item x="3169"/>
        <item x="2399"/>
        <item x="3147"/>
        <item x="1158"/>
        <item x="1680"/>
        <item x="2093"/>
        <item x="2214"/>
        <item x="3101"/>
        <item x="1478"/>
        <item x="2803"/>
        <item x="1972"/>
        <item x="4282"/>
        <item x="1119"/>
        <item x="1805"/>
        <item x="2819"/>
        <item x="1725"/>
        <item x="3107"/>
        <item x="4680"/>
        <item x="4445"/>
        <item x="2056"/>
        <item x="75"/>
        <item x="2478"/>
        <item x="4305"/>
        <item x="4341"/>
        <item x="3259"/>
        <item x="471"/>
        <item x="3768"/>
        <item x="863"/>
        <item x="106"/>
        <item x="360"/>
        <item x="159"/>
        <item x="587"/>
        <item x="897"/>
        <item x="618"/>
        <item x="2296"/>
        <item x="1322"/>
        <item x="4286"/>
        <item x="4386"/>
        <item x="4223"/>
        <item x="3989"/>
        <item x="3199"/>
        <item x="4775"/>
        <item x="194"/>
        <item x="3722"/>
        <item x="3244"/>
        <item x="917"/>
        <item x="2341"/>
        <item x="82"/>
        <item x="2384"/>
        <item x="1239"/>
        <item x="366"/>
        <item x="2057"/>
        <item x="4473"/>
        <item x="258"/>
        <item x="2679"/>
        <item x="1474"/>
        <item x="2017"/>
        <item x="2364"/>
        <item x="3855"/>
        <item x="647"/>
        <item x="207"/>
        <item x="315"/>
        <item x="139"/>
        <item x="1178"/>
        <item x="850"/>
        <item x="1688"/>
        <item x="339"/>
        <item x="198"/>
        <item x="7"/>
        <item x="1957"/>
        <item x="3669"/>
        <item x="2431"/>
        <item x="3527"/>
        <item x="3127"/>
        <item x="4751"/>
        <item x="4178"/>
        <item x="3804"/>
        <item x="1401"/>
        <item x="4136"/>
        <item x="1335"/>
        <item x="3531"/>
        <item x="752"/>
        <item x="1621"/>
        <item x="2226"/>
        <item x="3226"/>
        <item x="4049"/>
        <item x="3190"/>
        <item x="2882"/>
        <item x="4201"/>
        <item x="4407"/>
        <item x="102"/>
        <item x="1593"/>
        <item x="3617"/>
        <item x="4773"/>
        <item x="2411"/>
        <item x="151"/>
        <item x="1426"/>
        <item x="1347"/>
        <item x="1512"/>
        <item x="3118"/>
        <item x="3608"/>
        <item x="22"/>
        <item x="1185"/>
        <item x="964"/>
        <item x="3729"/>
        <item x="4806"/>
        <item x="1116"/>
        <item x="65"/>
        <item x="373"/>
        <item x="2769"/>
        <item x="523"/>
        <item x="2336"/>
        <item x="4721"/>
        <item x="3841"/>
        <item x="3132"/>
        <item x="1941"/>
        <item x="2606"/>
        <item x="4367"/>
        <item x="4535"/>
        <item x="872"/>
        <item x="3457"/>
        <item x="1808"/>
        <item x="2890"/>
        <item x="2424"/>
        <item x="4216"/>
        <item x="3988"/>
        <item x="830"/>
        <item x="2958"/>
        <item x="1018"/>
        <item x="2165"/>
        <item x="123"/>
        <item x="3305"/>
        <item x="1573"/>
        <item x="4595"/>
        <item x="950"/>
        <item x="3321"/>
        <item x="1866"/>
        <item x="1695"/>
        <item x="1948"/>
        <item x="1089"/>
        <item x="3080"/>
        <item x="3984"/>
        <item x="236"/>
        <item x="4669"/>
        <item x="4406"/>
        <item x="2905"/>
        <item x="237"/>
        <item x="4505"/>
        <item x="3885"/>
        <item x="2140"/>
        <item x="1201"/>
        <item x="1525"/>
        <item x="166"/>
        <item x="3509"/>
        <item x="1962"/>
        <item x="2733"/>
        <item x="4844"/>
        <item x="317"/>
        <item x="3687"/>
        <item x="886"/>
        <item x="4000"/>
        <item x="3691"/>
        <item x="3705"/>
        <item x="854"/>
        <item x="1336"/>
        <item x="3858"/>
        <item x="1117"/>
        <item x="1251"/>
        <item x="2709"/>
        <item x="1834"/>
        <item x="1809"/>
        <item x="4655"/>
        <item x="1167"/>
        <item x="2519"/>
        <item x="4596"/>
        <item x="1854"/>
        <item x="353"/>
        <item x="4846"/>
        <item x="1262"/>
        <item x="3602"/>
        <item x="4012"/>
        <item x="105"/>
        <item x="1321"/>
        <item x="1155"/>
        <item x="462"/>
        <item x="2981"/>
        <item x="4534"/>
        <item x="2582"/>
        <item x="4159"/>
        <item x="3572"/>
        <item x="2526"/>
        <item x="4110"/>
        <item x="2265"/>
        <item x="3791"/>
        <item x="3201"/>
        <item x="3237"/>
        <item x="4018"/>
        <item x="1802"/>
        <item x="4857"/>
        <item x="328"/>
        <item x="2440"/>
        <item x="1304"/>
        <item x="3856"/>
        <item x="1361"/>
        <item x="1301"/>
        <item x="2862"/>
        <item x="3535"/>
        <item x="3826"/>
        <item x="972"/>
        <item x="982"/>
        <item x="4553"/>
        <item x="987"/>
        <item x="30"/>
        <item x="3288"/>
        <item x="1614"/>
        <item x="4819"/>
        <item x="3350"/>
        <item x="3534"/>
        <item x="2916"/>
        <item x="4322"/>
        <item x="309"/>
        <item x="3175"/>
        <item x="668"/>
        <item x="1938"/>
        <item x="2391"/>
        <item x="3465"/>
        <item x="1594"/>
        <item x="131"/>
        <item x="1541"/>
        <item x="4876"/>
        <item x="1313"/>
        <item x="3145"/>
        <item x="3069"/>
        <item x="4708"/>
        <item x="998"/>
        <item x="197"/>
        <item x="4134"/>
        <item x="3799"/>
        <item x="3742"/>
        <item x="1736"/>
        <item x="3520"/>
        <item x="3358"/>
        <item x="3059"/>
        <item x="2492"/>
        <item x="2128"/>
        <item x="209"/>
        <item x="3275"/>
        <item x="808"/>
        <item x="1543"/>
        <item x="2463"/>
        <item x="2361"/>
        <item x="3884"/>
        <item x="2468"/>
        <item x="2031"/>
        <item x="1534"/>
        <item x="103"/>
        <item x="4506"/>
        <item x="3543"/>
        <item x="3246"/>
        <item x="1294"/>
        <item x="820"/>
        <item x="2127"/>
        <item x="3526"/>
        <item x="1851"/>
        <item x="2035"/>
        <item x="85"/>
        <item x="3840"/>
        <item x="2967"/>
        <item x="1214"/>
        <item x="2594"/>
        <item x="2506"/>
        <item x="2645"/>
        <item x="2353"/>
        <item x="1115"/>
        <item x="1130"/>
        <item x="1235"/>
        <item x="3120"/>
        <item x="4545"/>
        <item x="3313"/>
        <item x="1275"/>
        <item x="2943"/>
        <item x="4520"/>
        <item x="2021"/>
        <item x="1511"/>
        <item x="2329"/>
        <item x="4250"/>
        <item x="3950"/>
        <item x="1274"/>
        <item x="875"/>
        <item x="4025"/>
        <item x="3418"/>
        <item x="496"/>
        <item x="596"/>
        <item x="4195"/>
        <item x="3787"/>
        <item x="657"/>
        <item x="2835"/>
        <item x="3034"/>
        <item x="4658"/>
        <item x="685"/>
        <item x="2215"/>
        <item x="2568"/>
        <item x="745"/>
        <item x="2482"/>
        <item x="3610"/>
        <item x="2358"/>
        <item x="760"/>
        <item x="190"/>
        <item x="3133"/>
        <item x="895"/>
        <item x="2171"/>
        <item x="4106"/>
        <item x="1535"/>
        <item x="1626"/>
        <item x="572"/>
        <item x="2216"/>
        <item x="515"/>
        <item x="334"/>
        <item x="3790"/>
        <item x="1649"/>
        <item x="4031"/>
        <item x="3322"/>
        <item x="251"/>
        <item x="2134"/>
        <item x="3005"/>
        <item x="4472"/>
        <item x="588"/>
        <item x="4593"/>
        <item x="3327"/>
        <item x="2767"/>
        <item x="3928"/>
        <item x="1162"/>
        <item x="3774"/>
        <item x="3942"/>
        <item x="2485"/>
        <item x="1560"/>
        <item x="180"/>
        <item x="1238"/>
        <item x="3207"/>
        <item x="3248"/>
        <item x="793"/>
        <item x="870"/>
        <item x="1673"/>
        <item x="2294"/>
        <item x="4761"/>
        <item x="4549"/>
        <item x="4249"/>
        <item x="2277"/>
        <item x="2952"/>
        <item x="4670"/>
        <item x="1982"/>
        <item x="996"/>
        <item x="2447"/>
        <item x="4254"/>
        <item x="3319"/>
        <item x="120"/>
        <item x="4401"/>
        <item x="2314"/>
        <item x="4387"/>
        <item x="3803"/>
        <item x="511"/>
        <item x="518"/>
        <item x="3297"/>
        <item x="1284"/>
        <item x="3781"/>
        <item x="1844"/>
        <item x="1669"/>
        <item x="1092"/>
        <item x="3242"/>
        <item x="413"/>
        <item x="624"/>
        <item x="604"/>
        <item x="2418"/>
        <item x="188"/>
        <item x="2454"/>
        <item x="2033"/>
        <item x="4802"/>
        <item x="1853"/>
        <item x="1986"/>
        <item x="276"/>
        <item x="2169"/>
        <item x="2504"/>
        <item x="4271"/>
        <item x="3113"/>
        <item x="1277"/>
        <item x="3224"/>
        <item x="951"/>
        <item x="433"/>
        <item x="1985"/>
        <item x="1349"/>
        <item x="3881"/>
        <item x="1080"/>
        <item x="3991"/>
        <item x="1163"/>
        <item x="2453"/>
        <item x="2556"/>
        <item x="4755"/>
        <item x="3960"/>
        <item x="887"/>
        <item x="445"/>
        <item x="633"/>
        <item x="1921"/>
        <item x="4103"/>
        <item x="1473"/>
        <item x="625"/>
        <item x="1215"/>
        <item x="390"/>
        <item x="1271"/>
        <item x="4219"/>
        <item x="2484"/>
        <item x="3476"/>
        <item x="3788"/>
        <item x="2186"/>
        <item x="794"/>
        <item x="3692"/>
        <item x="3184"/>
        <item x="1711"/>
        <item x="4692"/>
        <item x="71"/>
        <item x="4563"/>
        <item x="1707"/>
        <item x="2051"/>
        <item x="4495"/>
        <item x="1564"/>
        <item x="1729"/>
        <item x="1328"/>
        <item x="370"/>
        <item x="3424"/>
        <item x="29"/>
        <item x="485"/>
        <item x="1375"/>
        <item x="4324"/>
        <item x="675"/>
        <item x="1610"/>
        <item x="735"/>
        <item x="1393"/>
        <item x="1172"/>
        <item x="69"/>
        <item x="1537"/>
        <item x="213"/>
        <item x="3857"/>
        <item x="2106"/>
        <item x="1484"/>
        <item x="1068"/>
        <item x="1761"/>
        <item x="3061"/>
        <item x="1161"/>
        <item x="2525"/>
        <item x="2908"/>
        <item x="643"/>
        <item x="2343"/>
        <item x="843"/>
        <item x="2633"/>
        <item x="3918"/>
        <item x="2247"/>
        <item x="2495"/>
        <item x="1482"/>
        <item x="3648"/>
        <item x="481"/>
        <item x="878"/>
        <item x="4866"/>
        <item x="4287"/>
        <item x="320"/>
        <item x="2860"/>
        <item x="3128"/>
        <item x="311"/>
        <item x="2521"/>
        <item x="4057"/>
        <item x="4149"/>
        <item x="1261"/>
        <item x="425"/>
        <item x="3767"/>
        <item x="3879"/>
        <item x="1009"/>
        <item x="2611"/>
        <item x="3760"/>
        <item x="2657"/>
        <item x="1579"/>
        <item x="1741"/>
        <item x="1490"/>
        <item x="2136"/>
        <item x="551"/>
        <item x="2022"/>
        <item x="2715"/>
        <item x="2151"/>
        <item x="1464"/>
        <item x="713"/>
        <item x="2154"/>
        <item x="2350"/>
        <item x="901"/>
        <item x="2126"/>
        <item x="4233"/>
        <item x="1244"/>
        <item x="10"/>
        <item x="738"/>
        <item x="3309"/>
        <item x="4055"/>
        <item x="4181"/>
        <item x="4821"/>
        <item x="4539"/>
        <item x="1406"/>
        <item x="2071"/>
        <item x="3285"/>
        <item x="21"/>
        <item x="2160"/>
        <item x="2475"/>
        <item x="3641"/>
        <item x="2789"/>
        <item x="4091"/>
        <item x="3806"/>
        <item x="2181"/>
        <item x="4625"/>
        <item x="3385"/>
        <item x="3616"/>
        <item x="337"/>
        <item x="4327"/>
        <item x="1204"/>
        <item x="3924"/>
        <item x="3352"/>
        <item x="3607"/>
        <item x="4763"/>
        <item x="3062"/>
        <item x="2572"/>
        <item x="2988"/>
        <item x="4772"/>
        <item x="1341"/>
        <item x="1232"/>
        <item x="1039"/>
        <item x="814"/>
        <item x="2172"/>
        <item x="2229"/>
        <item x="3562"/>
        <item x="2480"/>
        <item x="1587"/>
        <item x="1584"/>
        <item x="756"/>
        <item x="4210"/>
        <item x="13"/>
        <item x="3434"/>
        <item x="226"/>
        <item x="3644"/>
        <item x="4462"/>
        <item x="2310"/>
        <item x="4187"/>
        <item x="2007"/>
        <item x="671"/>
        <item x="2188"/>
        <item x="192"/>
        <item x="2474"/>
        <item x="4081"/>
        <item x="493"/>
        <item x="3957"/>
        <item x="529"/>
        <item x="754"/>
        <item x="2662"/>
        <item x="210"/>
        <item x="1837"/>
        <item x="3289"/>
        <item x="1248"/>
        <item x="3178"/>
        <item x="4765"/>
        <item x="2202"/>
        <item x="2678"/>
        <item x="4404"/>
        <item x="469"/>
        <item x="4889"/>
        <item x="2012"/>
        <item x="1318"/>
        <item x="1389"/>
        <item x="2177"/>
        <item x="4145"/>
        <item x="62"/>
        <item x="267"/>
        <item x="2914"/>
        <item x="3792"/>
        <item x="125"/>
        <item x="2114"/>
        <item x="3161"/>
        <item x="4297"/>
        <item x="4251"/>
        <item x="3783"/>
        <item x="3782"/>
        <item x="2742"/>
        <item x="2672"/>
        <item x="4861"/>
        <item x="1452"/>
        <item x="4124"/>
        <item x="3421"/>
        <item x="4682"/>
        <item x="1894"/>
        <item x="3341"/>
        <item x="2441"/>
        <item x="176"/>
        <item x="3681"/>
        <item x="4310"/>
        <item x="2014"/>
        <item x="4864"/>
        <item x="4394"/>
        <item x="1456"/>
        <item x="1843"/>
        <item x="867"/>
        <item x="3460"/>
        <item x="614"/>
        <item x="3087"/>
        <item x="3836"/>
        <item x="4852"/>
        <item x="4581"/>
        <item x="4699"/>
        <item x="2623"/>
        <item x="590"/>
        <item x="980"/>
        <item x="2577"/>
        <item x="3051"/>
        <item x="1981"/>
        <item x="1425"/>
        <item x="654"/>
        <item x="2060"/>
        <item x="3003"/>
        <item x="565"/>
        <item x="3796"/>
        <item x="2337"/>
        <item x="3011"/>
        <item x="4519"/>
        <item x="1479"/>
        <item x="4426"/>
        <item x="46"/>
        <item x="1616"/>
        <item x="3917"/>
        <item x="1182"/>
        <item x="2757"/>
        <item x="1973"/>
        <item x="2850"/>
        <item x="4171"/>
        <item x="3225"/>
        <item x="1937"/>
        <item x="3952"/>
        <item x="0"/>
        <item x="1947"/>
        <item x="3413"/>
        <item x="4835"/>
        <item x="4771"/>
        <item x="2907"/>
        <item x="1323"/>
        <item x="4822"/>
        <item x="784"/>
        <item x="2068"/>
        <item x="1365"/>
        <item x="1501"/>
        <item x="4436"/>
        <item x="1507"/>
        <item x="2072"/>
        <item x="4500"/>
        <item x="501"/>
        <item x="1532"/>
        <item x="3479"/>
        <item x="3168"/>
        <item x="1315"/>
        <item x="3501"/>
        <item x="3899"/>
        <item x="977"/>
        <item x="4704"/>
        <item x="1496"/>
        <item x="2052"/>
        <item x="4228"/>
        <item x="1889"/>
        <item x="4430"/>
        <item x="2919"/>
        <item x="1869"/>
        <item x="1293"/>
        <item x="4056"/>
        <item x="4526"/>
        <item x="3035"/>
        <item x="3357"/>
        <item x="1888"/>
        <item x="432"/>
        <item x="1255"/>
        <item x="2960"/>
        <item x="2063"/>
        <item x="4206"/>
        <item x="1824"/>
        <item x="1684"/>
        <item x="4662"/>
        <item x="4544"/>
        <item x="2808"/>
        <item x="208"/>
        <item x="4647"/>
        <item x="4067"/>
        <item x="3447"/>
        <item x="674"/>
        <item x="3848"/>
        <item x="3642"/>
        <item x="3637"/>
        <item x="3354"/>
        <item x="35"/>
        <item x="3944"/>
        <item x="2041"/>
        <item x="4080"/>
        <item x="960"/>
        <item x="4678"/>
        <item x="1026"/>
        <item x="2419"/>
        <item x="2607"/>
        <item x="3082"/>
        <item x="3978"/>
        <item x="4352"/>
        <item x="196"/>
        <item x="771"/>
        <item x="1857"/>
        <item x="4492"/>
        <item x="1138"/>
        <item x="4636"/>
        <item x="4588"/>
        <item x="1770"/>
        <item x="829"/>
        <item x="3599"/>
        <item x="4222"/>
        <item x="2042"/>
        <item x="879"/>
        <item x="3335"/>
        <item x="1683"/>
        <item x="4308"/>
        <item x="724"/>
        <item x="1132"/>
        <item x="2162"/>
        <item x="3684"/>
        <item x="1588"/>
        <item x="3876"/>
        <item x="1225"/>
        <item x="3674"/>
        <item x="1581"/>
        <item x="3751"/>
        <item x="1642"/>
        <item x="3838"/>
        <item x="1316"/>
        <item x="3714"/>
        <item x="3328"/>
        <item x="653"/>
        <item x="3775"/>
        <item x="4470"/>
        <item x="617"/>
        <item x="3598"/>
        <item x="4621"/>
        <item x="3778"/>
        <item x="189"/>
        <item x="3801"/>
        <item x="2189"/>
        <item x="130"/>
        <item x="42"/>
        <item x="1043"/>
        <item x="1265"/>
        <item x="1345"/>
        <item x="1181"/>
        <item x="3563"/>
        <item x="4786"/>
        <item x="1979"/>
        <item x="1842"/>
        <item x="3235"/>
        <item x="1631"/>
        <item x="4536"/>
        <item x="2352"/>
        <item x="2392"/>
        <item x="3294"/>
        <item x="681"/>
        <item x="1538"/>
        <item x="1515"/>
        <item x="1241"/>
        <item x="3523"/>
        <item x="4827"/>
        <item x="569"/>
        <item x="1751"/>
        <item x="2604"/>
        <item x="3271"/>
        <item x="826"/>
        <item x="4104"/>
        <item x="3753"/>
        <item x="4839"/>
        <item x="4414"/>
        <item x="4766"/>
        <item x="3908"/>
        <item x="1902"/>
        <item x="4489"/>
        <item x="3954"/>
        <item x="3083"/>
        <item x="163"/>
        <item x="1635"/>
        <item x="3140"/>
        <item x="1259"/>
        <item x="984"/>
        <item x="227"/>
        <item x="4449"/>
        <item x="3914"/>
        <item x="880"/>
        <item x="730"/>
        <item x="3901"/>
        <item x="3896"/>
        <item x="3564"/>
        <item x="2852"/>
        <item x="3074"/>
        <item x="3443"/>
        <item x="503"/>
        <item x="1720"/>
        <item x="478"/>
        <item x="574"/>
        <item x="944"/>
        <item x="1847"/>
        <item x="429"/>
        <item x="2774"/>
        <item x="2822"/>
        <item x="4385"/>
        <item x="2874"/>
        <item x="3888"/>
        <item x="1310"/>
        <item x="449"/>
        <item x="3583"/>
        <item x="1823"/>
        <item x="1885"/>
        <item x="648"/>
        <item x="1651"/>
        <item x="204"/>
        <item x="4384"/>
        <item x="3653"/>
        <item x="3875"/>
        <item x="656"/>
        <item x="634"/>
        <item x="2222"/>
        <item x="4758"/>
        <item x="2695"/>
        <item x="2190"/>
        <item x="4423"/>
        <item x="4888"/>
        <item x="2529"/>
        <item x="28"/>
        <item x="494"/>
        <item x="3812"/>
        <item x="2490"/>
        <item x="241"/>
        <item x="2433"/>
        <item x="3376"/>
        <item x="788"/>
        <item x="1686"/>
        <item x="1013"/>
        <item x="1180"/>
        <item x="4645"/>
        <item x="1570"/>
        <item x="440"/>
        <item x="732"/>
        <item x="3063"/>
        <item x="547"/>
        <item x="1109"/>
        <item x="3821"/>
        <item x="225"/>
        <item x="3165"/>
        <item x="1136"/>
        <item x="997"/>
        <item x="2612"/>
        <item x="1483"/>
        <item x="3096"/>
        <item x="3757"/>
        <item x="1021"/>
        <item x="836"/>
        <item x="2677"/>
        <item x="791"/>
        <item x="728"/>
        <item x="3247"/>
        <item x="553"/>
        <item x="871"/>
        <item x="1186"/>
        <item x="921"/>
        <item x="3090"/>
        <item x="3217"/>
        <item x="1417"/>
        <item x="4657"/>
        <item x="4062"/>
        <item x="3312"/>
        <item x="2843"/>
        <item x="664"/>
        <item x="2469"/>
        <item x="2065"/>
        <item x="2973"/>
        <item x="4562"/>
        <item x="1892"/>
        <item x="3194"/>
        <item x="1371"/>
        <item x="2156"/>
        <item x="3763"/>
        <item x="4083"/>
        <item x="2113"/>
        <item x="1742"/>
        <item x="4787"/>
        <item x="264"/>
        <item x="1175"/>
        <item x="441"/>
        <item x="3654"/>
        <item x="1280"/>
        <item x="467"/>
        <item x="1685"/>
        <item x="4440"/>
        <item x="3732"/>
        <item x="554"/>
        <item x="3515"/>
        <item x="2195"/>
        <item x="4571"/>
        <item x="2049"/>
        <item x="1521"/>
        <item x="718"/>
        <item x="3359"/>
        <item x="777"/>
        <item x="4608"/>
        <item x="3023"/>
        <item x="701"/>
        <item x="365"/>
        <item x="1740"/>
        <item x="1606"/>
        <item x="1825"/>
        <item x="2292"/>
        <item x="2218"/>
        <item x="1157"/>
        <item x="239"/>
        <item x="981"/>
        <item x="2232"/>
        <item x="4005"/>
        <item x="953"/>
        <item x="1378"/>
        <item x="2064"/>
        <item x="4879"/>
        <item x="3365"/>
        <item x="2780"/>
        <item x="3068"/>
        <item x="1715"/>
        <item x="695"/>
        <item x="2798"/>
        <item x="1333"/>
        <item x="3761"/>
        <item x="1384"/>
        <item x="762"/>
        <item x="419"/>
        <item x="3463"/>
        <item x="2690"/>
        <item x="153"/>
        <item x="2771"/>
        <item x="1781"/>
        <item x="1753"/>
        <item x="4280"/>
        <item x="2461"/>
        <item x="3164"/>
        <item x="34"/>
        <item x="1153"/>
        <item x="3997"/>
        <item x="2826"/>
        <item x="837"/>
        <item x="3827"/>
        <item x="2592"/>
        <item x="1566"/>
        <item x="1732"/>
        <item x="4504"/>
        <item x="787"/>
        <item x="118"/>
        <item x="1777"/>
        <item x="2557"/>
        <item x="3712"/>
        <item x="1154"/>
        <item x="4677"/>
        <item x="2082"/>
        <item x="535"/>
        <item x="1462"/>
        <item x="2395"/>
        <item x="4587"/>
        <item x="1094"/>
        <item x="630"/>
        <item x="24"/>
        <item x="1792"/>
        <item x="2347"/>
        <item x="1552"/>
        <item x="4346"/>
        <item x="2918"/>
        <item x="2458"/>
        <item x="3406"/>
        <item x="4148"/>
        <item x="1207"/>
        <item x="4886"/>
        <item x="2553"/>
        <item x="694"/>
        <item x="3647"/>
        <item x="1231"/>
        <item x="2779"/>
        <item x="4810"/>
        <item x="4388"/>
        <item x="454"/>
        <item x="4242"/>
        <item x="2527"/>
        <item x="2673"/>
        <item x="4691"/>
        <item x="4859"/>
        <item x="4065"/>
        <item x="121"/>
        <item x="4574"/>
        <item x="1550"/>
        <item x="2533"/>
        <item x="3223"/>
        <item x="98"/>
        <item x="2242"/>
        <item x="4778"/>
        <item x="3963"/>
        <item x="978"/>
        <item x="689"/>
        <item x="3167"/>
        <item x="144"/>
        <item x="3798"/>
        <item x="1494"/>
        <item x="1057"/>
        <item x="3429"/>
        <item x="1647"/>
        <item x="1325"/>
        <item x="2467"/>
        <item x="3197"/>
        <item x="1965"/>
        <item x="3524"/>
        <item x="1960"/>
        <item x="2712"/>
        <item x="911"/>
        <item x="2963"/>
        <item x="2044"/>
        <item x="4024"/>
        <item x="4035"/>
        <item x="3420"/>
        <item x="1388"/>
        <item x="2135"/>
        <item x="1"/>
        <item x="2642"/>
        <item x="973"/>
        <item x="4217"/>
        <item x="4609"/>
        <item x="942"/>
        <item x="1451"/>
        <item x="3435"/>
        <item x="3586"/>
        <item x="3041"/>
        <item x="3469"/>
        <item x="1113"/>
        <item x="3433"/>
        <item x="269"/>
        <item x="4090"/>
        <item x="4058"/>
        <item x="4113"/>
        <item x="4314"/>
        <item x="719"/>
        <item x="3951"/>
        <item x="409"/>
        <item x="629"/>
        <item x="67"/>
        <item x="2367"/>
        <item x="2356"/>
        <item x="318"/>
        <item x="999"/>
        <item x="1097"/>
        <item x="4592"/>
        <item x="918"/>
        <item x="3155"/>
        <item x="1547"/>
        <item x="3287"/>
        <item x="2013"/>
        <item x="1025"/>
        <item x="17"/>
        <item x="2867"/>
        <item x="672"/>
        <item x="3720"/>
        <item x="4582"/>
        <item x="1794"/>
        <item x="1217"/>
        <item x="1445"/>
        <item x="3344"/>
        <item x="4664"/>
        <item x="4801"/>
        <item x="4717"/>
        <item x="862"/>
        <item x="3506"/>
        <item x="1539"/>
        <item x="2091"/>
        <item x="1327"/>
        <item x="2792"/>
        <item x="868"/>
        <item x="1640"/>
        <item x="1300"/>
        <item x="4722"/>
        <item x="2328"/>
        <item x="2142"/>
        <item x="4190"/>
        <item x="4348"/>
        <item x="3432"/>
        <item x="3295"/>
        <item x="3675"/>
        <item x="4379"/>
        <item x="2133"/>
        <item x="4022"/>
        <item x="4602"/>
        <item x="1731"/>
        <item x="4298"/>
        <item x="4803"/>
        <item x="1556"/>
        <item x="4007"/>
        <item x="2883"/>
        <item x="312"/>
        <item x="3001"/>
        <item x="2857"/>
        <item x="1968"/>
        <item x="158"/>
        <item x="101"/>
        <item x="4424"/>
        <item x="2647"/>
        <item x="2783"/>
        <item x="1749"/>
        <item x="2710"/>
        <item x="2725"/>
        <item x="374"/>
        <item x="2931"/>
        <item x="482"/>
        <item x="2323"/>
        <item x="3091"/>
        <item x="223"/>
        <item x="3027"/>
        <item x="1679"/>
        <item x="1234"/>
        <item x="1815"/>
        <item x="437"/>
        <item x="2581"/>
        <item x="2138"/>
        <item x="780"/>
        <item x="3337"/>
        <item x="2191"/>
        <item x="913"/>
        <item x="1257"/>
        <item x="3900"/>
        <item x="4774"/>
        <item x="1599"/>
        <item x="2349"/>
        <item x="3046"/>
        <item x="128"/>
        <item x="3863"/>
        <item x="1412"/>
        <item x="2359"/>
        <item x="1987"/>
        <item x="519"/>
        <item x="2655"/>
        <item x="4127"/>
        <item x="1504"/>
        <item x="3619"/>
        <item x="38"/>
        <item x="4141"/>
        <item x="956"/>
        <item x="620"/>
        <item x="3723"/>
        <item x="3333"/>
        <item x="40"/>
        <item x="3737"/>
        <item x="3181"/>
        <item x="3195"/>
        <item x="4073"/>
        <item x="3910"/>
        <item x="2493"/>
        <item x="265"/>
        <item x="642"/>
        <item x="4076"/>
        <item x="706"/>
        <item x="2416"/>
        <item x="520"/>
        <item x="395"/>
        <item x="3010"/>
        <item x="2273"/>
        <item x="2925"/>
        <item x="899"/>
        <item x="3769"/>
        <item x="2378"/>
        <item x="4408"/>
        <item x="4709"/>
        <item x="2616"/>
        <item x="325"/>
        <item x="2613"/>
        <item x="3660"/>
        <item x="692"/>
        <item x="585"/>
        <item x="2225"/>
        <item x="1577"/>
        <item x="3374"/>
        <item x="2644"/>
        <item x="4245"/>
        <item x="2281"/>
        <item x="1034"/>
        <item x="2436"/>
        <item x="1360"/>
        <item x="2286"/>
        <item x="2403"/>
        <item x="1912"/>
        <item x="3842"/>
        <item x="453"/>
        <item x="2038"/>
        <item x="3277"/>
        <item x="676"/>
        <item x="824"/>
        <item x="322"/>
        <item x="2851"/>
        <item x="1179"/>
        <item x="3958"/>
        <item x="2561"/>
        <item x="2499"/>
        <item x="609"/>
        <item x="772"/>
        <item x="3394"/>
        <item x="1878"/>
        <item x="2694"/>
        <item x="4377"/>
        <item x="582"/>
        <item x="1091"/>
        <item x="3092"/>
        <item x="1789"/>
        <item x="2309"/>
        <item x="3819"/>
        <item x="3193"/>
        <item x="2785"/>
        <item x="4370"/>
        <item x="4115"/>
        <item x="2241"/>
        <item x="4351"/>
        <item x="4673"/>
        <item x="4591"/>
        <item x="1708"/>
        <item x="4179"/>
        <item x="1120"/>
        <item x="4529"/>
        <item x="2472"/>
        <item x="2460"/>
        <item x="557"/>
        <item x="3166"/>
        <item x="1800"/>
        <item x="3470"/>
        <item x="4185"/>
        <item x="1952"/>
        <item x="1763"/>
        <item x="186"/>
        <item x="2799"/>
        <item x="769"/>
        <item x="468"/>
        <item x="2357"/>
        <item x="3119"/>
        <item x="954"/>
        <item x="2816"/>
        <item x="4365"/>
        <item x="1858"/>
        <item x="4432"/>
        <item x="1668"/>
        <item x="4077"/>
        <item x="1922"/>
        <item x="4010"/>
        <item x="3508"/>
        <item x="497"/>
        <item x="631"/>
        <item x="722"/>
        <item x="1292"/>
        <item x="3126"/>
        <item x="930"/>
        <item x="3817"/>
        <item x="4871"/>
        <item x="290"/>
        <item x="2524"/>
        <item x="4093"/>
        <item x="3301"/>
        <item x="513"/>
        <item x="644"/>
        <item x="3222"/>
        <item x="1909"/>
        <item x="1457"/>
        <item x="32"/>
        <item x="4700"/>
        <item x="1806"/>
        <item x="387"/>
        <item x="4088"/>
        <item x="3210"/>
        <item x="2618"/>
        <item x="1709"/>
        <item x="2675"/>
        <item x="4632"/>
        <item x="4038"/>
        <item x="3116"/>
        <item x="3338"/>
        <item x="4"/>
        <item x="888"/>
        <item x="2829"/>
        <item x="3894"/>
        <item x="2832"/>
        <item x="149"/>
        <item x="1224"/>
        <item x="2322"/>
        <item x="498"/>
        <item x="734"/>
        <item x="1774"/>
        <item x="1517"/>
        <item x="3233"/>
        <item x="4795"/>
        <item x="4172"/>
        <item x="2797"/>
        <item x="608"/>
        <item x="3904"/>
        <item x="1151"/>
        <item x="3974"/>
        <item x="3347"/>
        <item x="1146"/>
        <item x="537"/>
        <item x="2067"/>
        <item x="1190"/>
        <item x="177"/>
        <item x="3036"/>
        <item x="1314"/>
        <item x="1914"/>
        <item x="74"/>
        <item x="1918"/>
        <item x="4834"/>
        <item x="4748"/>
        <item x="1571"/>
        <item x="1969"/>
        <item x="1246"/>
        <item x="2261"/>
        <item x="3820"/>
        <item x="307"/>
        <item x="3040"/>
        <item x="262"/>
        <item x="3255"/>
        <item x="937"/>
        <item x="3340"/>
        <item x="703"/>
        <item x="1822"/>
        <item x="3758"/>
        <item x="3391"/>
        <item x="3336"/>
        <item x="4881"/>
        <item x="3516"/>
        <item x="2282"/>
        <item x="2837"/>
        <item x="1817"/>
        <item x="4396"/>
        <item x="1516"/>
        <item x="2587"/>
        <item x="3541"/>
        <item x="4674"/>
        <item x="303"/>
        <item x="2951"/>
        <item x="3982"/>
        <item x="1398"/>
        <item x="806"/>
        <item x="2053"/>
        <item x="4652"/>
        <item x="1216"/>
        <item x="3473"/>
        <item x="2266"/>
        <item x="750"/>
        <item x="81"/>
        <item x="4204"/>
        <item x="1372"/>
        <item x="727"/>
        <item x="4343"/>
        <item x="3689"/>
        <item x="1317"/>
        <item x="64"/>
        <item x="1855"/>
        <item x="4832"/>
        <item x="1508"/>
        <item x="3109"/>
        <item x="333"/>
        <item x="2110"/>
        <item x="4043"/>
        <item x="3517"/>
        <item x="3870"/>
        <item x="1083"/>
        <item x="4032"/>
        <item x="2184"/>
        <item x="3946"/>
        <item x="23"/>
        <item x="781"/>
        <item x="3514"/>
        <item x="2714"/>
        <item x="4359"/>
        <item x="1090"/>
        <item x="1879"/>
        <item x="2732"/>
        <item x="1752"/>
        <item x="3260"/>
        <item x="2913"/>
        <item x="1121"/>
        <item x="2901"/>
        <item x="975"/>
        <item x="4046"/>
        <item x="4676"/>
        <item x="943"/>
        <item x="1339"/>
        <item x="4289"/>
        <item x="3553"/>
        <item x="1135"/>
        <item x="3367"/>
        <item x="3937"/>
        <item x="2719"/>
        <item x="2528"/>
        <item x="2027"/>
        <item x="1338"/>
        <item x="2246"/>
        <item x="4880"/>
        <item x="4078"/>
        <item x="2516"/>
        <item x="4479"/>
        <item x="3903"/>
        <item x="2985"/>
        <item x="3198"/>
        <item x="3177"/>
        <item x="2750"/>
        <item x="1589"/>
        <item x="2626"/>
        <item x="4173"/>
        <item x="1344"/>
        <item x="3861"/>
        <item x="248"/>
        <item x="273"/>
        <item x="2381"/>
        <item x="3510"/>
        <item x="3100"/>
        <item x="277"/>
        <item x="2224"/>
        <item x="1011"/>
        <item x="3907"/>
        <item x="2820"/>
        <item x="1585"/>
        <item x="2168"/>
        <item x="3981"/>
        <item x="4689"/>
        <item x="215"/>
        <item x="3342"/>
        <item x="2251"/>
        <item x="3054"/>
        <item x="916"/>
        <item x="3189"/>
        <item x="1681"/>
        <item x="2697"/>
        <item x="4759"/>
        <item x="4752"/>
        <item x="97"/>
        <item x="4051"/>
        <item x="305"/>
        <item x="2227"/>
        <item x="1067"/>
        <item x="698"/>
        <item x="2334"/>
        <item x="2201"/>
        <item x="2927"/>
        <item x="3500"/>
        <item x="3721"/>
        <item x="4762"/>
        <item x="1099"/>
        <item x="3825"/>
        <item x="2751"/>
        <item x="280"/>
        <item x="1759"/>
        <item x="2650"/>
        <item x="4125"/>
        <item x="278"/>
        <item x="3542"/>
        <item x="4293"/>
        <item x="2489"/>
        <item x="3016"/>
        <item x="4633"/>
        <item x="3284"/>
        <item x="4793"/>
        <item x="638"/>
        <item x="1712"/>
        <item x="3302"/>
        <item x="1183"/>
        <item x="1489"/>
        <item x="1114"/>
        <item x="4295"/>
        <item x="368"/>
        <item x="1459"/>
        <item x="759"/>
        <item x="4244"/>
        <item x="1394"/>
        <item x="2388"/>
        <item x="4693"/>
        <item x="1404"/>
        <item x="1976"/>
        <item x="156"/>
        <item x="1006"/>
        <item x="224"/>
        <item x="739"/>
        <item x="1428"/>
        <item x="1007"/>
        <item x="4527"/>
        <item x="690"/>
        <item x="2830"/>
        <item x="558"/>
        <item x="444"/>
        <item x="3759"/>
        <item x="285"/>
        <item x="2365"/>
        <item x="3795"/>
        <item x="2199"/>
        <item x="1977"/>
        <item x="2010"/>
        <item x="1536"/>
        <item x="2423"/>
        <item x="853"/>
        <item x="883"/>
        <item x="400"/>
        <item x="1380"/>
        <item x="2978"/>
        <item x="4554"/>
        <item x="244"/>
        <item x="2972"/>
        <item x="1509"/>
        <item x="2210"/>
        <item x="3579"/>
        <item x="3162"/>
        <item x="4688"/>
        <item x="1636"/>
        <item x="4742"/>
        <item x="4576"/>
        <item x="3748"/>
        <item x="3745"/>
        <item x="720"/>
        <item x="2153"/>
        <item x="1907"/>
        <item x="1118"/>
        <item x="711"/>
        <item x="3873"/>
        <item x="3911"/>
        <item x="3170"/>
        <item x="2995"/>
        <item x="3513"/>
        <item x="797"/>
        <item x="2532"/>
        <item x="4840"/>
        <item x="2999"/>
        <item x="2513"/>
        <item x="96"/>
        <item x="1676"/>
        <item x="847"/>
        <item x="3488"/>
        <item x="2515"/>
        <item x="1946"/>
        <item x="404"/>
        <item x="566"/>
        <item x="4319"/>
        <item x="3779"/>
        <item x="4566"/>
        <item x="4356"/>
        <item x="143"/>
        <item x="2831"/>
        <item x="4620"/>
        <item x="191"/>
        <item x="1615"/>
        <item x="2868"/>
        <item x="3923"/>
        <item x="3834"/>
        <item x="679"/>
        <item x="4853"/>
        <item x="234"/>
        <item x="91"/>
        <item x="1086"/>
        <item x="1085"/>
        <item x="2034"/>
        <item x="2897"/>
        <item x="1332"/>
        <item x="4617"/>
        <item x="1247"/>
        <item x="2066"/>
        <item x="2772"/>
        <item x="355"/>
        <item x="2479"/>
        <item x="4261"/>
        <item x="3685"/>
        <item x="1838"/>
        <item x="4320"/>
        <item x="1048"/>
        <item x="2543"/>
        <item x="1427"/>
        <item x="2019"/>
        <item x="2206"/>
        <item x="807"/>
        <item x="3085"/>
        <item x="3253"/>
        <item x="420"/>
        <item x="655"/>
        <item x="20"/>
        <item x="4707"/>
        <item x="3426"/>
        <item x="866"/>
        <item x="2316"/>
        <item x="3752"/>
        <item x="858"/>
        <item x="383"/>
        <item x="4780"/>
        <item x="555"/>
        <item x="4157"/>
        <item x="414"/>
        <item x="1944"/>
        <item x="2231"/>
        <item x="4119"/>
        <item x="358"/>
        <item x="510"/>
        <item x="1000"/>
        <item x="2477"/>
        <item x="3272"/>
        <item x="4263"/>
        <item x="1926"/>
        <item x="4340"/>
        <item x="4493"/>
        <item x="2327"/>
        <item x="2842"/>
        <item x="2872"/>
        <item x="1734"/>
        <item x="932"/>
        <item x="2721"/>
        <item x="864"/>
        <item x="412"/>
        <item x="2036"/>
        <item x="678"/>
        <item x="2961"/>
        <item x="4213"/>
        <item x="286"/>
        <item x="1189"/>
        <item x="2723"/>
        <item x="3646"/>
        <item x="292"/>
        <item x="2941"/>
        <item x="2509"/>
        <item x="2648"/>
        <item x="1607"/>
        <item x="2530"/>
        <item x="3"/>
        <item x="3214"/>
        <item x="2198"/>
        <item x="306"/>
        <item x="1925"/>
        <item x="1466"/>
        <item x="4831"/>
        <item x="2279"/>
        <item x="2425"/>
        <item x="4170"/>
        <item x="361"/>
        <item x="548"/>
        <item x="2221"/>
        <item x="3369"/>
        <item x="2531"/>
        <item x="2810"/>
        <item x="4848"/>
        <item x="1285"/>
        <item x="2900"/>
        <item x="3293"/>
        <item x="250"/>
        <item x="2415"/>
        <item x="860"/>
        <item x="4329"/>
        <item x="2420"/>
        <item x="1690"/>
        <item x="4750"/>
        <item x="447"/>
        <item x="3205"/>
        <item x="56"/>
        <item x="2298"/>
        <item x="2844"/>
        <item x="43"/>
        <item x="584"/>
        <item x="1945"/>
        <item x="2702"/>
        <item x="691"/>
        <item x="1590"/>
        <item x="3371"/>
        <item x="2881"/>
        <item x="377"/>
        <item x="221"/>
        <item x="591"/>
        <item x="93"/>
        <item x="1088"/>
        <item x="1780"/>
        <item x="110"/>
        <item x="935"/>
        <item x="4826"/>
        <item x="2738"/>
        <item x="2996"/>
        <item x="2018"/>
        <item x="3715"/>
        <item x="115"/>
        <item x="4458"/>
        <item x="4361"/>
        <item x="1152"/>
        <item x="1436"/>
        <item x="3999"/>
        <item x="4531"/>
        <item x="3299"/>
        <item x="2684"/>
        <item x="3071"/>
        <item x="3580"/>
        <item x="1693"/>
        <item x="2237"/>
        <item x="3472"/>
        <item x="3088"/>
        <item x="2920"/>
        <item x="2935"/>
        <item x="3507"/>
        <item x="2970"/>
        <item x="89"/>
        <item x="1131"/>
        <item x="2293"/>
        <item x="3002"/>
        <item x="2570"/>
        <item x="4847"/>
        <item x="4715"/>
        <item x="546"/>
        <item x="3585"/>
        <item x="3867"/>
        <item x="3343"/>
        <item x="2811"/>
        <item x="473"/>
        <item x="1689"/>
        <item x="1548"/>
        <item x="2630"/>
        <item x="3993"/>
        <item x="4069"/>
        <item x="1353"/>
        <item x="351"/>
        <item x="2726"/>
        <item x="1518"/>
        <item x="1827"/>
        <item x="4690"/>
        <item x="2589"/>
        <item x="2806"/>
        <item x="893"/>
        <item x="4464"/>
        <item x="825"/>
        <item x="4597"/>
        <item x="2743"/>
        <item x="363"/>
        <item x="1811"/>
        <item x="3399"/>
        <item x="3049"/>
        <item x="1194"/>
        <item x="3409"/>
        <item x="4475"/>
        <item x="4438"/>
        <item x="1160"/>
        <item x="3043"/>
        <item x="4129"/>
        <item x="3538"/>
        <item x="1472"/>
        <item x="1658"/>
        <item x="256"/>
        <item x="3615"/>
        <item x="133"/>
        <item x="212"/>
        <item x="4599"/>
        <item x="1440"/>
        <item x="632"/>
        <item x="4640"/>
        <item x="4256"/>
        <item x="205"/>
        <item x="2536"/>
        <item x="802"/>
        <item x="3638"/>
        <item x="487"/>
        <item x="3650"/>
        <item x="1569"/>
        <item x="1381"/>
        <item x="3594"/>
        <item x="293"/>
        <item x="4561"/>
        <item x="1281"/>
        <item x="571"/>
        <item x="3892"/>
        <item x="1961"/>
        <item x="848"/>
        <item x="3568"/>
        <item x="1465"/>
        <item x="1059"/>
        <item x="680"/>
        <item x="4372"/>
        <item x="1864"/>
        <item x="892"/>
        <item x="4318"/>
        <item x="4033"/>
        <item x="2235"/>
        <item x="3977"/>
        <item x="4474"/>
        <item x="3380"/>
        <item x="1362"/>
        <item x="4498"/>
        <item x="1038"/>
        <item x="818"/>
        <item x="770"/>
        <item x="2290"/>
        <item x="1528"/>
        <item x="3379"/>
        <item x="3211"/>
        <item x="1010"/>
        <item x="1576"/>
        <item x="233"/>
        <item x="2075"/>
        <item x="4052"/>
        <item x="3522"/>
        <item x="3099"/>
        <item x="640"/>
        <item x="4053"/>
        <item x="2233"/>
        <item x="3008"/>
        <item x="2086"/>
        <item x="3920"/>
        <item x="3698"/>
        <item x="2291"/>
        <item x="5"/>
        <item x="2777"/>
        <item x="459"/>
        <item x="3595"/>
        <item x="861"/>
        <item x="3925"/>
        <item x="3724"/>
        <item x="2971"/>
        <item x="4368"/>
        <item x="2076"/>
        <item x="2638"/>
        <item x="2878"/>
        <item x="3052"/>
        <item x="1641"/>
        <item x="326"/>
        <item x="2146"/>
        <item x="3727"/>
        <item x="2370"/>
        <item x="3310"/>
        <item x="3075"/>
        <item x="295"/>
        <item x="2704"/>
        <item x="2283"/>
        <item x="4573"/>
        <item x="902"/>
        <item x="1995"/>
        <item x="95"/>
        <item x="4873"/>
        <item x="3866"/>
        <item x="3024"/>
        <item x="813"/>
        <item x="1896"/>
        <item x="4292"/>
        <item x="2681"/>
        <item x="768"/>
        <item x="4225"/>
        <item x="1983"/>
        <item x="2039"/>
        <item x="530"/>
        <item x="4705"/>
        <item x="2119"/>
        <item x="2634"/>
        <item x="3045"/>
        <item x="4734"/>
        <item x="3459"/>
        <item x="2539"/>
        <item x="1856"/>
        <item x="4274"/>
        <item x="4788"/>
        <item x="1423"/>
        <item x="669"/>
        <item x="2130"/>
        <item x="4017"/>
        <item x="3028"/>
        <item x="3556"/>
        <item x="3983"/>
        <item x="4796"/>
        <item x="4023"/>
        <item x="819"/>
        <item x="3474"/>
        <item x="1600"/>
        <item x="2338"/>
        <item x="4220"/>
        <item x="1171"/>
        <item x="2876"/>
        <item x="1841"/>
        <item x="3466"/>
        <item x="817"/>
        <item x="4711"/>
        <item x="4764"/>
        <item x="4253"/>
        <item x="2654"/>
        <item x="3370"/>
        <item x="3180"/>
        <item x="216"/>
        <item x="1623"/>
        <item x="1698"/>
        <item x="702"/>
        <item x="116"/>
        <item x="2815"/>
        <item x="1134"/>
        <item x="1364"/>
        <item x="2026"/>
        <item x="4885"/>
        <item x="4446"/>
        <item x="4618"/>
        <item x="3229"/>
        <item x="1061"/>
        <item x="1125"/>
        <item x="4784"/>
        <item x="2520"/>
        <item x="1170"/>
        <item x="2097"/>
        <item x="3898"/>
        <item x="2488"/>
        <item x="507"/>
        <item x="2992"/>
        <item x="1363"/>
        <item x="3629"/>
        <item x="2248"/>
        <item x="4092"/>
        <item x="45"/>
        <item x="2302"/>
        <item x="1893"/>
        <item x="1302"/>
        <item x="3064"/>
        <item x="4466"/>
        <item x="2548"/>
        <item x="3609"/>
        <item x="3631"/>
        <item x="3905"/>
        <item x="399"/>
        <item x="1488"/>
        <item x="1648"/>
        <item x="3830"/>
        <item x="583"/>
        <item x="2649"/>
        <item x="1005"/>
        <item x="1624"/>
        <item x="3844"/>
        <item x="4050"/>
        <item x="3326"/>
        <item x="670"/>
        <item x="3756"/>
        <item x="2268"/>
        <item x="4116"/>
        <item x="2686"/>
        <item x="304"/>
        <item x="974"/>
        <item x="1390"/>
        <item x="2605"/>
        <item x="4042"/>
        <item x="4623"/>
        <item x="3557"/>
        <item x="3029"/>
        <item x="1420"/>
        <item x="2641"/>
        <item x="2887"/>
        <item x="4883"/>
        <item x="3436"/>
        <item x="1355"/>
        <item x="4336"/>
        <item x="717"/>
        <item x="2439"/>
        <item x="2155"/>
        <item x="1773"/>
        <item x="393"/>
        <item x="1883"/>
        <item x="4369"/>
        <item x="2544"/>
        <item x="2875"/>
        <item x="4182"/>
        <item x="4194"/>
        <item x="1432"/>
        <item x="3832"/>
        <item x="3267"/>
        <item x="500"/>
        <item x="3053"/>
        <item x="3730"/>
        <item x="4126"/>
        <item x="1433"/>
        <item x="3179"/>
        <item x="2922"/>
        <item x="3677"/>
        <item x="3940"/>
        <item x="92"/>
        <item x="2238"/>
        <item x="4661"/>
        <item x="394"/>
        <item x="3006"/>
        <item x="3762"/>
        <item x="3157"/>
        <item x="252"/>
        <item x="53"/>
        <item x="3251"/>
        <item x="908"/>
        <item x="4820"/>
        <item x="2144"/>
        <item x="4054"/>
        <item x="2685"/>
        <item x="1028"/>
        <item x="1852"/>
        <item x="4837"/>
        <item x="4214"/>
        <item x="4421"/>
        <item x="2737"/>
        <item x="764"/>
        <item x="4484"/>
        <item x="2088"/>
        <item x="1881"/>
        <item x="2804"/>
        <item x="729"/>
        <item x="3502"/>
        <item x="3239"/>
        <item x="3308"/>
        <item x="2517"/>
        <item x="2109"/>
        <item x="2"/>
        <item x="3680"/>
        <item x="3290"/>
        <item x="203"/>
        <item x="979"/>
        <item x="3386"/>
        <item x="4357"/>
        <item x="3862"/>
        <item x="651"/>
        <item x="3018"/>
        <item x="1480"/>
        <item x="3232"/>
        <item x="72"/>
        <item x="4419"/>
        <item x="2203"/>
        <item x="673"/>
        <item x="2770"/>
        <item x="2906"/>
        <item x="1927"/>
        <item x="3307"/>
        <item x="602"/>
        <item x="247"/>
        <item x="1682"/>
        <item x="2326"/>
        <item x="2848"/>
        <item x="1461"/>
        <item x="2194"/>
        <item x="3652"/>
        <item x="3869"/>
        <item x="3037"/>
        <item x="606"/>
        <item x="4036"/>
        <item x="3021"/>
        <item x="3044"/>
        <item x="3186"/>
        <item x="3690"/>
        <item x="3621"/>
        <item x="2549"/>
        <item x="1485"/>
        <item x="3411"/>
        <item x="3204"/>
        <item x="800"/>
        <item x="4098"/>
        <item x="2209"/>
        <item x="1070"/>
        <item x="2100"/>
        <item x="3589"/>
        <item x="2393"/>
        <item x="2762"/>
        <item x="2313"/>
        <item x="3736"/>
        <item x="274"/>
        <item x="2257"/>
        <item x="2624"/>
        <item x="1443"/>
        <item x="3437"/>
        <item x="1544"/>
        <item x="4429"/>
        <item x="1953"/>
        <item x="2058"/>
        <item x="2287"/>
        <item x="1334"/>
        <item x="2942"/>
        <item x="4156"/>
        <item x="3306"/>
        <item x="1840"/>
        <item x="4824"/>
        <item x="4072"/>
        <item x="2730"/>
        <item x="1493"/>
        <item x="923"/>
        <item x="2288"/>
        <item x="4685"/>
        <item x="1290"/>
        <item x="4455"/>
        <item x="2716"/>
        <item x="2793"/>
        <item x="2740"/>
        <item x="1758"/>
        <item x="2688"/>
        <item x="2968"/>
        <item x="380"/>
        <item x="1101"/>
        <item x="1129"/>
        <item x="696"/>
        <item x="4467"/>
        <item x="736"/>
        <item x="2442"/>
        <item x="193"/>
        <item x="3693"/>
        <item x="563"/>
        <item x="2253"/>
        <item x="4258"/>
        <item x="1790"/>
        <item x="1188"/>
        <item x="2565"/>
        <item x="3208"/>
        <item x="4410"/>
        <item x="3137"/>
        <item x="3256"/>
        <item x="4653"/>
        <item x="747"/>
        <item x="3397"/>
        <item x="2701"/>
        <item x="1176"/>
        <item x="4177"/>
        <item x="2390"/>
        <item x="1769"/>
        <item x="3203"/>
        <item x="1672"/>
        <item x="2456"/>
        <item x="1107"/>
        <item x="2884"/>
        <item x="3388"/>
        <item x="2603"/>
        <item x="136"/>
        <item x="4135"/>
        <item x="4221"/>
        <item x="731"/>
        <item x="3576"/>
        <item x="3317"/>
        <item x="254"/>
        <item x="4142"/>
        <item x="3968"/>
        <item x="4452"/>
        <item x="4850"/>
        <item x="3202"/>
        <item x="4235"/>
        <item x="4267"/>
        <item x="1437"/>
        <item x="2749"/>
        <item x="4273"/>
        <item x="1263"/>
        <item x="3948"/>
        <item x="356"/>
        <item x="3666"/>
        <item x="3818"/>
        <item x="3824"/>
        <item x="4512"/>
        <item x="3548"/>
        <item x="2593"/>
        <item x="989"/>
        <item x="712"/>
        <item x="2161"/>
        <item x="4442"/>
        <item x="1772"/>
        <item x="985"/>
        <item x="3412"/>
        <item x="4868"/>
        <item x="3273"/>
        <item x="3240"/>
        <item x="3315"/>
        <item x="2111"/>
        <item x="2220"/>
        <item x="1071"/>
        <item x="4304"/>
        <item x="2921"/>
        <item x="1782"/>
        <item x="823"/>
        <item x="2864"/>
        <item x="2953"/>
        <item x="580"/>
        <item x="4425"/>
        <item x="2372"/>
        <item x="3582"/>
        <item x="4724"/>
        <item x="2274"/>
        <item x="3731"/>
        <item x="3144"/>
        <item x="2899"/>
        <item x="3932"/>
        <item x="4877"/>
        <item x="2491"/>
        <item x="896"/>
        <item x="4376"/>
        <item x="1430"/>
        <item x="2414"/>
        <item x="1450"/>
        <item x="4262"/>
        <item x="1989"/>
        <item x="3738"/>
        <item x="2319"/>
        <item x="851"/>
        <item x="1407"/>
        <item x="2584"/>
        <item x="3702"/>
        <item x="598"/>
        <item x="3020"/>
        <item x="4393"/>
        <item x="1923"/>
        <item x="431"/>
        <item x="313"/>
        <item x="859"/>
        <item x="3980"/>
        <item x="4168"/>
        <item x="4086"/>
        <item x="3707"/>
        <item x="1419"/>
        <item x="3628"/>
        <item x="1935"/>
        <item x="4453"/>
        <item x="509"/>
        <item x="3956"/>
        <item x="4358"/>
        <item x="2213"/>
        <item x="570"/>
        <item x="961"/>
        <item x="607"/>
        <item x="2608"/>
        <item x="2087"/>
        <item x="1771"/>
        <item x="3032"/>
        <item x="522"/>
        <item x="340"/>
        <item x="411"/>
        <item x="2011"/>
        <item x="260"/>
        <item x="1608"/>
        <item x="2148"/>
        <item x="891"/>
        <item x="2115"/>
        <item x="2145"/>
        <item x="677"/>
        <item x="3393"/>
        <item x="2430"/>
        <item x="416"/>
        <item x="3547"/>
        <item x="3967"/>
        <item x="408"/>
        <item x="2566"/>
        <item x="470"/>
        <item x="1718"/>
        <item x="1337"/>
        <item x="2348"/>
        <item x="4524"/>
        <item x="3450"/>
        <item x="4459"/>
        <item x="495"/>
        <item x="3596"/>
        <item x="1032"/>
        <item x="423"/>
        <item x="1199"/>
        <item x="3425"/>
        <item x="804"/>
        <item x="616"/>
        <item x="1820"/>
        <item x="4101"/>
        <item x="1042"/>
        <item x="1329"/>
        <item x="1033"/>
        <item x="3136"/>
        <item x="3368"/>
        <item x="2099"/>
        <item x="873"/>
        <item x="1633"/>
        <item x="1884"/>
        <item x="936"/>
        <item x="2330"/>
        <item x="4567"/>
        <item x="3601"/>
        <item x="4469"/>
        <item x="4208"/>
        <item x="4785"/>
        <item x="3785"/>
        <item x="1765"/>
        <item x="3536"/>
        <item x="3039"/>
        <item x="4202"/>
        <item x="4575"/>
        <item x="1142"/>
        <item x="4075"/>
        <item x="3130"/>
        <item x="3630"/>
        <item x="919"/>
        <item x="1264"/>
        <item x="782"/>
        <item x="1396"/>
        <item x="1017"/>
        <item x="4330"/>
        <item x="2741"/>
        <item x="637"/>
        <item x="3378"/>
        <item x="2170"/>
        <item x="3670"/>
        <item x="4825"/>
        <item x="2937"/>
        <item x="4594"/>
        <item x="4158"/>
        <item x="4350"/>
        <item x="1933"/>
        <item x="350"/>
        <item x="1110"/>
        <item x="2025"/>
        <item x="2176"/>
        <item x="1016"/>
        <item x="381"/>
        <item x="3389"/>
        <item x="3408"/>
        <item x="3103"/>
        <item x="1911"/>
        <item x="1454"/>
        <item x="3811"/>
        <item x="354"/>
        <item x="4551"/>
        <item x="3283"/>
        <item x="461"/>
        <item x="3191"/>
        <item x="3567"/>
        <item x="4746"/>
        <item x="3865"/>
        <item x="4130"/>
        <item x="526"/>
        <item x="2435"/>
        <item x="4804"/>
        <item x="1939"/>
        <item x="1873"/>
        <item x="3987"/>
        <item x="2717"/>
        <item x="627"/>
        <item x="2301"/>
        <item x="2982"/>
        <item x="3270"/>
        <item x="4502"/>
        <item x="2569"/>
        <item x="688"/>
        <item x="2496"/>
        <item x="2661"/>
        <item x="785"/>
        <item x="4016"/>
        <item x="1706"/>
        <item x="3887"/>
        <item x="3550"/>
        <item x="4578"/>
        <item x="1645"/>
        <item x="424"/>
        <item x="3765"/>
        <item x="3427"/>
        <item x="4555"/>
        <item x="741"/>
        <item x="2383"/>
        <item x="1524"/>
        <item x="1655"/>
        <item x="1786"/>
        <item x="1730"/>
        <item x="2833"/>
        <item x="1542"/>
        <item x="3927"/>
        <item x="811"/>
        <item x="2583"/>
        <item x="988"/>
        <item x="2656"/>
        <item x="4299"/>
        <item x="1595"/>
        <item x="2043"/>
        <item x="4800"/>
        <item x="928"/>
        <item x="1737"/>
        <item t="default"/>
      </items>
    </pivotField>
    <pivotField numFmtId="164" showAll="0"/>
    <pivotField numFmtId="164" showAll="0"/>
    <pivotField numFmtId="164" showAll="0"/>
    <pivotField numFmtId="164" showAll="0"/>
    <pivotField numFmtId="164" showAll="0"/>
    <pivotField numFmtId="164" showAll="0"/>
    <pivotField showAll="0"/>
    <pivotField showAll="0"/>
    <pivotField axis="axisRow" showAll="0">
      <items count="3">
        <item x="0"/>
        <item x="1"/>
        <item t="default"/>
      </items>
    </pivotField>
  </pivotFields>
  <rowFields count="1">
    <field x="17"/>
  </rowFields>
  <rowItems count="3">
    <i>
      <x/>
    </i>
    <i>
      <x v="1"/>
    </i>
    <i t="grand">
      <x/>
    </i>
  </rowItems>
  <colItems count="1">
    <i/>
  </colItems>
  <dataFields count="1">
    <dataField name="Cantidad de Vendedores" fld="0" subtotal="countNums" baseField="17"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7" count="1" selected="0">
            <x v="0"/>
          </reference>
        </references>
      </pivotArea>
    </chartFormat>
    <chartFormat chart="2" format="8">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F13E13-22F5-4CD2-A00C-367DC61543D8}" name="Total de ventas por Categoría" cacheId="0" dataOnRows="1" applyNumberFormats="0" applyBorderFormats="0" applyFontFormats="0" applyPatternFormats="0" applyAlignmentFormats="0" applyWidthHeightFormats="1" dataCaption="Total de ventas por Categoría" updatedVersion="7" minRefreshableVersion="3" useAutoFormatting="1" itemPrintTitles="1" createdVersion="7" indent="0" outline="1" outlineData="1" multipleFieldFilters="0" chartFormat="8">
  <location ref="B4:C9" firstHeaderRow="1" firstDataRow="1" firstDataCol="1"/>
  <pivotFields count="18">
    <pivotField numFmtId="1" showAll="0"/>
    <pivotField numFmtId="1" showAll="0"/>
    <pivotField numFmtId="1" showAll="0"/>
    <pivotField numFmtId="1" showAll="0"/>
    <pivotField showAll="0">
      <items count="5">
        <item x="3"/>
        <item x="1"/>
        <item x="2"/>
        <item x="0"/>
        <item t="default"/>
      </items>
    </pivotField>
    <pivotField showAll="0">
      <items count="3">
        <item x="0"/>
        <item x="1"/>
        <item t="default"/>
      </items>
    </pivotField>
    <pivotField showAll="0">
      <items count="3">
        <item x="0"/>
        <item x="1"/>
        <item t="default"/>
      </items>
    </pivotField>
    <pivotField showAll="0"/>
    <pivotField dataField="1" numFmtId="164" showAll="0">
      <items count="4893">
        <item x="3268"/>
        <item x="3590"/>
        <item x="2457"/>
        <item x="321"/>
        <item x="658"/>
        <item x="2748"/>
        <item x="1513"/>
        <item x="4667"/>
        <item x="2898"/>
        <item x="161"/>
        <item x="3964"/>
        <item x="2729"/>
        <item x="2567"/>
        <item x="2219"/>
        <item x="3565"/>
        <item x="579"/>
        <item x="3871"/>
        <item x="3445"/>
        <item x="2167"/>
        <item x="1173"/>
        <item x="25"/>
        <item x="2289"/>
        <item x="4085"/>
        <item x="4872"/>
        <item x="4381"/>
        <item x="1917"/>
        <item x="1254"/>
        <item x="3591"/>
        <item x="1376"/>
        <item x="506"/>
        <item x="543"/>
        <item x="1283"/>
        <item x="877"/>
        <item x="2385"/>
        <item x="4138"/>
        <item x="3346"/>
        <item x="1209"/>
        <item x="392"/>
        <item x="4569"/>
        <item x="4313"/>
        <item x="2651"/>
        <item x="1667"/>
        <item x="2917"/>
        <item x="1959"/>
        <item x="2362"/>
        <item x="3110"/>
        <item x="2825"/>
        <item x="3831"/>
        <item x="3809"/>
        <item x="214"/>
        <item x="1233"/>
        <item x="4014"/>
        <item x="3945"/>
        <item x="3241"/>
        <item x="3163"/>
        <item x="2150"/>
        <item x="504"/>
        <item x="3704"/>
        <item x="1898"/>
        <item x="4649"/>
        <item x="492"/>
        <item x="78"/>
        <item x="490"/>
        <item x="4757"/>
        <item x="4510"/>
        <item x="3658"/>
        <item x="3603"/>
        <item x="1324"/>
        <item x="1719"/>
        <item x="4650"/>
        <item x="751"/>
        <item x="3668"/>
        <item x="2004"/>
        <item x="1546"/>
        <item x="2861"/>
        <item x="4355"/>
        <item x="1359"/>
        <item x="2812"/>
        <item x="2764"/>
        <item x="4791"/>
        <item x="3566"/>
        <item x="1487"/>
        <item x="388"/>
        <item x="2562"/>
        <item x="3441"/>
        <item x="281"/>
        <item x="2805"/>
        <item x="3154"/>
        <item x="4828"/>
        <item x="716"/>
        <item x="2814"/>
        <item x="3815"/>
        <item x="1778"/>
        <item x="2858"/>
        <item x="1652"/>
        <item x="1671"/>
        <item x="2079"/>
        <item x="3808"/>
        <item x="994"/>
        <item x="1169"/>
        <item x="3156"/>
        <item x="174"/>
        <item x="4371"/>
        <item x="1743"/>
        <item x="4363"/>
        <item x="705"/>
        <item x="3549"/>
        <item x="2809"/>
        <item x="2559"/>
        <item x="2855"/>
        <item x="1213"/>
        <item x="3108"/>
        <item x="1597"/>
        <item x="4450"/>
        <item x="36"/>
        <item x="2869"/>
        <item x="1657"/>
        <item x="1804"/>
        <item x="1058"/>
        <item x="3882"/>
        <item x="2501"/>
        <item x="1915"/>
        <item x="1012"/>
        <item x="4252"/>
        <item x="1052"/>
        <item x="1739"/>
        <item x="282"/>
        <item x="2997"/>
        <item x="3613"/>
        <item x="622"/>
        <item x="2500"/>
        <item x="1051"/>
        <item x="2094"/>
        <item x="991"/>
        <item x="3482"/>
        <item x="4557"/>
        <item x="162"/>
        <item x="909"/>
        <item x="2243"/>
        <item x="3249"/>
        <item x="700"/>
        <item x="1400"/>
        <item x="1603"/>
        <item x="1799"/>
        <item x="271"/>
        <item x="2404"/>
        <item x="1367"/>
        <item x="1077"/>
        <item x="3915"/>
        <item x="2192"/>
        <item x="3849"/>
        <item x="1954"/>
        <item x="3969"/>
        <item x="3943"/>
        <item x="3139"/>
        <item x="1551"/>
        <item x="1810"/>
        <item x="2687"/>
        <item x="1984"/>
        <item x="4798"/>
        <item x="4702"/>
        <item x="2636"/>
        <item x="298"/>
        <item x="181"/>
        <item x="1991"/>
        <item x="1798"/>
        <item x="1078"/>
        <item x="4515"/>
        <item x="4564"/>
        <item x="3895"/>
        <item x="4605"/>
        <item x="2124"/>
        <item x="2782"/>
        <item x="4720"/>
        <item x="1899"/>
        <item x="1003"/>
        <item x="1391"/>
        <item x="3770"/>
        <item x="2724"/>
        <item x="1073"/>
        <item x="4789"/>
        <item x="1553"/>
        <item x="2451"/>
        <item x="4540"/>
        <item x="3683"/>
        <item x="4487"/>
        <item x="39"/>
        <item x="4629"/>
        <item x="4656"/>
        <item x="3971"/>
        <item x="1704"/>
        <item x="83"/>
        <item x="1468"/>
        <item x="4087"/>
        <item x="1458"/>
        <item x="3540"/>
        <item x="2682"/>
        <item x="2639"/>
        <item x="3148"/>
        <item x="335"/>
        <item x="1829"/>
        <item x="4285"/>
        <item x="2452"/>
        <item x="2432"/>
        <item x="4360"/>
        <item x="275"/>
        <item x="4434"/>
        <item x="2005"/>
        <item x="4509"/>
        <item x="2143"/>
        <item x="3686"/>
        <item x="3262"/>
        <item x="4463"/>
        <item x="3015"/>
        <item x="926"/>
        <item x="2765"/>
        <item x="1205"/>
        <item x="266"/>
        <item x="2731"/>
        <item x="4887"/>
        <item x="263"/>
        <item x="2250"/>
        <item x="3593"/>
        <item x="2254"/>
        <item x="4411"/>
        <item x="2223"/>
        <item x="3377"/>
        <item x="4508"/>
        <item x="1044"/>
        <item x="415"/>
        <item x="2255"/>
        <item x="4589"/>
        <item x="1358"/>
        <item x="4427"/>
        <item x="1950"/>
        <item x="1978"/>
        <item x="4161"/>
        <item x="3558"/>
        <item x="603"/>
        <item x="2840"/>
        <item x="635"/>
        <item x="4107"/>
        <item x="3860"/>
        <item x="2975"/>
        <item x="3057"/>
        <item x="410"/>
        <item x="3663"/>
        <item x="2552"/>
        <item x="1529"/>
        <item x="2541"/>
        <item x="2508"/>
        <item x="1403"/>
        <item x="1495"/>
        <item x="3076"/>
        <item x="1963"/>
        <item x="3400"/>
        <item x="2948"/>
        <item x="958"/>
        <item x="2262"/>
        <item x="4203"/>
        <item x="3754"/>
        <item x="1082"/>
        <item x="4741"/>
        <item x="439"/>
        <item x="3353"/>
        <item x="2244"/>
        <item x="1446"/>
        <item x="1666"/>
        <item x="799"/>
        <item x="2185"/>
        <item x="1177"/>
        <item x="532"/>
        <item x="2895"/>
        <item x="4556"/>
        <item x="1966"/>
        <item x="270"/>
        <item x="2321"/>
        <item x="4266"/>
        <item x="2773"/>
        <item x="4118"/>
        <item x="147"/>
        <item x="1674"/>
        <item x="3131"/>
        <item x="4109"/>
        <item x="2635"/>
        <item x="3258"/>
        <item x="4084"/>
        <item x="3561"/>
        <item x="1222"/>
        <item x="2401"/>
        <item x="297"/>
        <item x="47"/>
        <item x="3419"/>
        <item x="4485"/>
        <item x="4277"/>
        <item x="2591"/>
        <item x="755"/>
        <item x="2646"/>
        <item x="3404"/>
        <item x="840"/>
        <item x="2546"/>
        <item x="3854"/>
        <item x="1270"/>
        <item x="1402"/>
        <item x="3611"/>
        <item x="2179"/>
        <item x="1354"/>
        <item x="1694"/>
        <item x="1050"/>
        <item x="1424"/>
        <item x="3734"/>
        <item x="3192"/>
        <item x="556"/>
        <item x="2711"/>
        <item x="2438"/>
        <item x="3173"/>
        <item x="721"/>
        <item x="4513"/>
        <item x="2098"/>
        <item x="1796"/>
        <item x="2625"/>
        <item x="773"/>
        <item x="1703"/>
        <item x="2834"/>
        <item x="3452"/>
        <item x="1654"/>
        <item x="3134"/>
        <item x="2896"/>
        <item x="4648"/>
        <item x="4812"/>
        <item x="2574"/>
        <item x="3263"/>
        <item x="41"/>
        <item x="1586"/>
        <item x="157"/>
        <item x="182"/>
        <item x="2758"/>
        <item x="165"/>
        <item x="962"/>
        <item x="3973"/>
        <item x="1002"/>
        <item x="8"/>
        <item x="1373"/>
        <item x="4712"/>
        <item x="2696"/>
        <item x="1368"/>
        <item x="1497"/>
        <item x="12"/>
        <item x="4332"/>
        <item x="2511"/>
        <item x="790"/>
        <item x="3850"/>
        <item x="2903"/>
        <item x="3655"/>
        <item x="4797"/>
        <item x="1760"/>
        <item x="1934"/>
        <item x="4048"/>
        <item x="3777"/>
        <item x="4829"/>
        <item x="2092"/>
        <item x="748"/>
        <item x="2269"/>
        <item x="4851"/>
        <item x="2877"/>
        <item x="3662"/>
        <item x="924"/>
        <item x="140"/>
        <item x="1023"/>
        <item x="1638"/>
        <item x="257"/>
        <item x="2886"/>
        <item x="4882"/>
        <item x="3231"/>
        <item x="699"/>
        <item x="1064"/>
        <item x="195"/>
        <item x="3618"/>
        <item x="3555"/>
        <item x="3986"/>
        <item x="1964"/>
        <item x="4878"/>
        <item x="2122"/>
        <item x="3970"/>
        <item x="4301"/>
        <item x="2980"/>
        <item x="2671"/>
        <item x="2989"/>
        <item x="2756"/>
        <item x="3047"/>
        <item x="1746"/>
        <item x="4643"/>
        <item x="3089"/>
        <item x="2979"/>
        <item x="1343"/>
        <item x="3703"/>
        <item x="1872"/>
        <item x="428"/>
        <item x="3846"/>
        <item x="4461"/>
        <item x="4577"/>
        <item x="2620"/>
        <item x="2132"/>
        <item x="2578"/>
        <item x="4865"/>
        <item x="605"/>
        <item x="3296"/>
        <item x="4226"/>
        <item x="160"/>
        <item x="842"/>
        <item x="827"/>
        <item x="2514"/>
        <item x="296"/>
        <item x="4630"/>
        <item x="3592"/>
        <item x="2986"/>
        <item x="4315"/>
        <item x="4570"/>
        <item x="1014"/>
        <item x="3135"/>
        <item x="104"/>
        <item x="3050"/>
        <item x="3672"/>
        <item x="3121"/>
        <item x="3361"/>
        <item x="1975"/>
        <item x="1833"/>
        <item x="249"/>
        <item x="594"/>
        <item x="1520"/>
        <item x="3578"/>
        <item x="3111"/>
        <item x="2465"/>
        <item x="3213"/>
        <item x="4015"/>
        <item x="1074"/>
        <item x="84"/>
        <item x="3234"/>
        <item x="3403"/>
        <item x="2576"/>
        <item x="2954"/>
        <item x="3525"/>
        <item x="3955"/>
        <item x="2586"/>
        <item x="3485"/>
        <item x="417"/>
        <item x="3947"/>
        <item x="2464"/>
        <item x="3829"/>
        <item x="3766"/>
        <item x="4447"/>
        <item x="3323"/>
        <item x="3936"/>
        <item x="2629"/>
        <item x="1776"/>
        <item x="477"/>
        <item x="2141"/>
        <item x="3728"/>
        <item x="1106"/>
        <item x="2193"/>
        <item x="1904"/>
        <item x="2050"/>
        <item x="576"/>
        <item x="1787"/>
        <item x="2683"/>
        <item x="3348"/>
        <item x="884"/>
        <item x="2628"/>
        <item x="4047"/>
        <item x="2614"/>
        <item x="4672"/>
        <item x="1385"/>
        <item x="2507"/>
        <item x="302"/>
        <item x="1309"/>
        <item x="3422"/>
        <item x="2700"/>
        <item x="2863"/>
        <item x="1200"/>
        <item x="889"/>
        <item x="4501"/>
        <item x="187"/>
        <item x="2911"/>
        <item x="3528"/>
        <item x="4528"/>
        <item x="3066"/>
        <item x="567"/>
        <item x="2744"/>
        <item x="386"/>
        <item x="682"/>
        <item x="1192"/>
        <item x="4378"/>
        <item x="4211"/>
        <item x="4291"/>
        <item x="4152"/>
        <item x="3504"/>
        <item x="2471"/>
        <item x="284"/>
        <item x="2207"/>
        <item x="2728"/>
        <item x="4583"/>
        <item x="4230"/>
        <item x="348"/>
        <item x="4735"/>
        <item x="1936"/>
        <item x="4001"/>
        <item x="1226"/>
        <item x="1320"/>
        <item x="4191"/>
        <item x="1191"/>
        <item x="4579"/>
        <item x="839"/>
        <item x="1272"/>
        <item x="3995"/>
        <item x="2149"/>
        <item x="1500"/>
        <item x="4403"/>
        <item x="993"/>
        <item x="663"/>
        <item x="4855"/>
        <item x="1583"/>
        <item x="1210"/>
        <item x="3269"/>
        <item x="2196"/>
        <item x="1431"/>
        <item x="4679"/>
        <item x="316"/>
        <item x="949"/>
        <item x="129"/>
        <item x="2070"/>
        <item x="3079"/>
        <item x="1906"/>
        <item x="1865"/>
        <item x="2836"/>
        <item x="3221"/>
        <item x="3142"/>
        <item x="3614"/>
        <item x="2118"/>
        <item x="816"/>
        <item x="1421"/>
        <item x="2303"/>
        <item x="2545"/>
        <item x="2107"/>
        <item x="243"/>
        <item x="4706"/>
        <item x="1788"/>
        <item x="3625"/>
        <item x="3153"/>
        <item x="2859"/>
        <item x="3056"/>
        <item x="4437"/>
        <item x="2846"/>
        <item x="948"/>
        <item x="3505"/>
        <item x="4619"/>
        <item x="2987"/>
        <item x="346"/>
        <item x="3286"/>
        <item x="2659"/>
        <item x="2152"/>
        <item x="4612"/>
        <item x="3363"/>
        <item x="2054"/>
        <item x="4523"/>
        <item x="1956"/>
        <item x="2699"/>
        <item x="2158"/>
        <item x="3612"/>
        <item x="4131"/>
        <item x="1133"/>
        <item x="1908"/>
        <item x="1747"/>
        <item x="4805"/>
        <item x="2335"/>
        <item x="2409"/>
        <item x="1699"/>
        <item x="3471"/>
        <item x="2217"/>
        <item x="983"/>
        <item x="3626"/>
        <item x="2376"/>
        <item x="4328"/>
        <item x="525"/>
        <item x="4448"/>
        <item x="828"/>
        <item x="876"/>
        <item x="2791"/>
        <item x="4730"/>
        <item x="3639"/>
        <item x="1278"/>
        <item x="1020"/>
        <item x="2157"/>
        <item x="3428"/>
        <item x="2910"/>
        <item x="3304"/>
        <item x="4060"/>
        <item x="3740"/>
        <item x="1630"/>
        <item x="4697"/>
        <item x="2946"/>
        <item x="1079"/>
        <item x="2708"/>
        <item x="2139"/>
        <item x="1140"/>
        <item x="2003"/>
        <item x="821"/>
        <item x="1575"/>
        <item x="3635"/>
        <item x="2823"/>
        <item x="2865"/>
        <item x="1491"/>
        <item x="528"/>
        <item x="2788"/>
        <item x="2974"/>
        <item x="564"/>
        <item x="1846"/>
        <item x="3444"/>
        <item x="1942"/>
        <item x="2029"/>
        <item x="4390"/>
        <item x="1670"/>
        <item x="4494"/>
        <item x="1958"/>
        <item x="3851"/>
        <item x="4782"/>
        <item x="1045"/>
        <item x="3600"/>
        <item x="4037"/>
        <item x="421"/>
        <item x="4099"/>
        <item x="4102"/>
        <item x="855"/>
        <item x="933"/>
        <item x="1637"/>
        <item x="2320"/>
        <item x="1096"/>
        <item x="4817"/>
        <item x="2197"/>
        <item x="1557"/>
        <item x="2180"/>
        <item x="1072"/>
        <item x="137"/>
        <item x="4830"/>
        <item x="4068"/>
        <item x="2410"/>
        <item x="99"/>
        <item x="3890"/>
        <item x="402"/>
        <item x="2643"/>
        <item x="1717"/>
        <item x="2621"/>
        <item x="2692"/>
        <item x="4323"/>
        <item x="4586"/>
        <item x="595"/>
        <item x="3456"/>
        <item x="434"/>
        <item x="2408"/>
        <item x="1661"/>
        <item x="1692"/>
        <item x="2230"/>
        <item x="4542"/>
        <item x="1027"/>
        <item x="3976"/>
        <item x="3440"/>
        <item x="4478"/>
        <item x="3636"/>
        <item x="959"/>
        <item x="4207"/>
        <item x="26"/>
        <item x="4294"/>
        <item x="1037"/>
        <item x="4732"/>
        <item x="1448"/>
        <item x="639"/>
        <item x="540"/>
        <item x="4856"/>
        <item x="1745"/>
        <item x="347"/>
        <item x="2311"/>
        <item x="2379"/>
        <item x="666"/>
        <item x="486"/>
        <item x="3746"/>
        <item x="1951"/>
        <item x="1256"/>
        <item x="2137"/>
        <item x="3055"/>
        <item x="1897"/>
        <item x="1903"/>
        <item x="2540"/>
        <item x="3902"/>
        <item x="2957"/>
        <item x="662"/>
        <item x="4302"/>
        <item x="288"/>
        <item x="4265"/>
        <item x="2959"/>
        <item x="1102"/>
        <item x="931"/>
        <item x="2397"/>
        <item x="1540"/>
        <item x="1202"/>
        <item x="636"/>
        <item x="1785"/>
        <item x="1993"/>
        <item x="3694"/>
        <item x="2734"/>
        <item x="3481"/>
        <item x="1056"/>
        <item x="3276"/>
        <item x="4237"/>
        <item x="1015"/>
        <item x="789"/>
        <item x="4695"/>
        <item x="4731"/>
        <item x="2502"/>
        <item x="1269"/>
        <item x="2000"/>
        <item x="199"/>
        <item x="4335"/>
        <item x="881"/>
        <item x="3789"/>
        <item x="612"/>
        <item x="2674"/>
        <item x="4719"/>
        <item x="3392"/>
        <item x="3921"/>
        <item x="1165"/>
        <item x="611"/>
        <item x="1803"/>
        <item x="3060"/>
        <item x="4133"/>
        <item x="3743"/>
        <item x="4269"/>
        <item x="3961"/>
        <item x="1764"/>
        <item x="1369"/>
        <item x="1196"/>
        <item x="2885"/>
        <item x="3220"/>
        <item x="87"/>
        <item x="749"/>
        <item x="1220"/>
        <item x="1900"/>
        <item x="4174"/>
        <item x="3571"/>
        <item x="1629"/>
        <item x="2839"/>
        <item x="2443"/>
        <item x="2267"/>
        <item x="3311"/>
        <item x="1572"/>
        <item x="4120"/>
        <item x="3104"/>
        <item x="382"/>
        <item x="2413"/>
        <item x="2631"/>
        <item x="37"/>
        <item x="4028"/>
        <item x="3477"/>
        <item x="79"/>
        <item x="4243"/>
        <item x="4321"/>
        <item x="1137"/>
        <item x="1733"/>
        <item x="805"/>
        <item x="2264"/>
        <item x="4412"/>
        <item x="3084"/>
        <item x="301"/>
        <item x="4105"/>
        <item x="4317"/>
        <item x="575"/>
        <item x="3671"/>
        <item x="3573"/>
        <item x="1198"/>
        <item x="3174"/>
        <item x="4836"/>
        <item x="4736"/>
        <item x="4639"/>
        <item x="4344"/>
        <item x="474"/>
        <item x="4309"/>
        <item x="3726"/>
        <item x="279"/>
        <item x="359"/>
        <item x="1305"/>
        <item x="767"/>
        <item x="3218"/>
        <item x="1081"/>
        <item x="4725"/>
        <item x="211"/>
        <item x="14"/>
        <item x="1860"/>
        <item x="4034"/>
        <item x="1955"/>
        <item x="4604"/>
        <item x="4278"/>
        <item x="4641"/>
        <item x="3512"/>
        <item x="3017"/>
        <item x="2894"/>
        <item x="3158"/>
        <item x="779"/>
        <item x="2389"/>
        <item x="786"/>
        <item x="1229"/>
        <item x="2407"/>
        <item x="2938"/>
        <item x="3000"/>
        <item x="1029"/>
        <item x="3491"/>
        <item x="3423"/>
        <item x="1622"/>
        <item x="2689"/>
        <item x="142"/>
        <item x="201"/>
        <item x="1418"/>
        <item x="906"/>
        <item x="4486"/>
        <item x="3575"/>
        <item x="957"/>
        <item x="4205"/>
        <item x="1084"/>
        <item x="3019"/>
        <item x="3185"/>
        <item x="171"/>
        <item x="2002"/>
        <item x="3058"/>
        <item x="4183"/>
        <item x="1470"/>
        <item x="1066"/>
        <item x="63"/>
        <item x="1768"/>
        <item x="1702"/>
        <item x="4004"/>
        <item x="2904"/>
        <item x="268"/>
        <item x="2276"/>
        <item x="743"/>
        <item x="4019"/>
        <item x="1303"/>
        <item x="1612"/>
        <item x="798"/>
        <item x="4747"/>
        <item x="2421"/>
        <item x="1830"/>
        <item x="1299"/>
        <item x="1004"/>
        <item x="733"/>
        <item x="57"/>
        <item x="4818"/>
        <item x="2089"/>
        <item x="1282"/>
        <item x="3098"/>
        <item x="4499"/>
        <item x="3906"/>
        <item x="220"/>
        <item x="3682"/>
        <item x="1832"/>
        <item x="1549"/>
        <item x="352"/>
        <item x="3605"/>
        <item x="4260"/>
        <item x="3962"/>
        <item x="4123"/>
        <item x="3009"/>
        <item x="2470"/>
        <item x="1366"/>
        <item x="389"/>
        <item x="3833"/>
        <item x="737"/>
        <item x="2599"/>
        <item x="2929"/>
        <item x="1813"/>
        <item x="4009"/>
        <item x="894"/>
        <item x="1871"/>
        <item x="4264"/>
        <item x="4303"/>
        <item x="4616"/>
        <item x="300"/>
        <item x="4686"/>
        <item x="2775"/>
        <item x="3254"/>
        <item x="1887"/>
        <item x="4854"/>
        <item x="4176"/>
        <item x="1429"/>
        <item x="4232"/>
        <item x="3816"/>
        <item x="3298"/>
        <item x="1807"/>
        <item x="568"/>
        <item x="77"/>
        <item x="3438"/>
        <item x="2428"/>
        <item x="169"/>
        <item x="693"/>
        <item x="2006"/>
        <item x="1604"/>
        <item x="710"/>
        <item x="1249"/>
        <item x="1932"/>
        <item x="2080"/>
        <item x="1103"/>
        <item x="1526"/>
        <item x="3398"/>
        <item x="4169"/>
        <item x="3493"/>
        <item x="4538"/>
        <item x="1901"/>
        <item x="3645"/>
        <item x="3889"/>
        <item x="371"/>
        <item x="3172"/>
        <item x="1463"/>
        <item x="451"/>
        <item x="3822"/>
        <item x="4121"/>
        <item x="2340"/>
        <item x="2236"/>
        <item x="1379"/>
        <item x="1036"/>
        <item x="4150"/>
        <item x="2339"/>
        <item x="124"/>
        <item x="3661"/>
        <item x="3521"/>
        <item x="4530"/>
        <item x="3733"/>
        <item x="2759"/>
        <item x="3717"/>
        <item x="4240"/>
        <item x="2945"/>
        <item x="3228"/>
        <item x="3716"/>
        <item x="1279"/>
        <item x="2085"/>
        <item x="2547"/>
        <item x="3933"/>
        <item x="1928"/>
        <item x="2653"/>
        <item x="1126"/>
        <item x="1139"/>
        <item x="2406"/>
        <item x="2976"/>
        <item x="3688"/>
        <item x="2173"/>
        <item x="3206"/>
        <item x="3828"/>
        <item x="1510"/>
        <item x="865"/>
        <item x="600"/>
        <item x="1779"/>
        <item x="397"/>
        <item x="3633"/>
        <item x="1055"/>
        <item x="4366"/>
        <item x="341"/>
        <item x="245"/>
        <item x="4514"/>
        <item x="4122"/>
        <item x="3710"/>
        <item x="2977"/>
        <item x="2703"/>
        <item x="329"/>
        <item x="2116"/>
        <item x="4783"/>
        <item x="3597"/>
        <item x="4869"/>
        <item x="601"/>
        <item x="342"/>
        <item x="465"/>
        <item x="9"/>
        <item x="475"/>
        <item x="3106"/>
        <item x="2371"/>
        <item x="4281"/>
        <item x="3038"/>
        <item x="2131"/>
        <item x="206"/>
        <item x="1563"/>
        <item x="1250"/>
        <item x="1168"/>
        <item x="4749"/>
        <item x="581"/>
        <item x="4415"/>
        <item x="1660"/>
        <item x="1870"/>
        <item x="2032"/>
        <item x="378"/>
        <item x="1831"/>
        <item x="3800"/>
        <item x="2295"/>
        <item x="4696"/>
        <item x="2736"/>
        <item x="4231"/>
        <item x="4491"/>
        <item x="3651"/>
        <item x="927"/>
        <item x="4212"/>
        <item x="4777"/>
        <item x="2892"/>
        <item x="3196"/>
        <item x="3151"/>
        <item x="4039"/>
        <item x="502"/>
        <item x="1405"/>
        <item x="3364"/>
        <item x="2512"/>
        <item x="3122"/>
        <item x="1352"/>
        <item x="4558"/>
        <item x="4003"/>
        <item x="1442"/>
        <item x="2234"/>
        <item x="479"/>
        <item x="2275"/>
        <item x="907"/>
        <item x="4644"/>
        <item x="1019"/>
        <item x="1447"/>
        <item x="4663"/>
        <item x="3551"/>
        <item x="3081"/>
        <item x="3072"/>
        <item x="2763"/>
        <item x="4399"/>
        <item x="1499"/>
        <item x="533"/>
        <item x="3574"/>
        <item x="4838"/>
        <item x="758"/>
        <item x="561"/>
        <item x="3143"/>
        <item x="2990"/>
        <item x="4490"/>
        <item x="2627"/>
        <item x="1112"/>
        <item x="4809"/>
        <item x="80"/>
        <item x="1875"/>
        <item x="650"/>
        <item x="126"/>
        <item x="1460"/>
        <item x="3200"/>
        <item x="2374"/>
        <item x="2117"/>
        <item x="4454"/>
        <item x="3022"/>
        <item x="4044"/>
        <item x="4391"/>
        <item x="707"/>
        <item x="391"/>
        <item x="4565"/>
        <item x="3274"/>
        <item x="2998"/>
        <item x="4584"/>
        <item x="3695"/>
        <item x="3209"/>
        <item x="524"/>
        <item x="544"/>
        <item x="1174"/>
        <item x="2048"/>
        <item x="1836"/>
        <item x="3802"/>
        <item x="4517"/>
        <item x="2090"/>
        <item x="2933"/>
        <item x="4030"/>
        <item x="68"/>
        <item x="1311"/>
        <item x="1967"/>
        <item x="1409"/>
        <item x="4100"/>
        <item x="1848"/>
        <item x="4807"/>
        <item x="646"/>
        <item x="992"/>
        <item x="539"/>
        <item x="2078"/>
        <item x="815"/>
        <item x="4276"/>
        <item x="1506"/>
        <item x="652"/>
        <item x="4660"/>
        <item x="1156"/>
        <item x="2074"/>
        <item x="2754"/>
        <item x="2790"/>
        <item x="527"/>
        <item x="1816"/>
        <item x="4543"/>
        <item x="1716"/>
        <item x="2120"/>
        <item x="464"/>
        <item x="3994"/>
        <item x="2382"/>
        <item x="3893"/>
        <item x="833"/>
        <item x="4683"/>
        <item x="4548"/>
        <item x="952"/>
        <item x="1392"/>
        <item x="4654"/>
        <item x="3886"/>
        <item x="435"/>
        <item x="1288"/>
        <item x="4326"/>
        <item x="3784"/>
        <item x="2047"/>
        <item x="2030"/>
        <item x="1514"/>
        <item x="2930"/>
        <item x="314"/>
        <item x="746"/>
        <item x="183"/>
        <item x="2256"/>
        <item x="2503"/>
        <item x="4096"/>
        <item x="4813"/>
        <item x="1639"/>
        <item x="178"/>
        <item x="1477"/>
        <item x="1750"/>
        <item x="3919"/>
        <item x="3325"/>
        <item x="2950"/>
        <item x="2676"/>
        <item x="3640"/>
        <item x="4603"/>
        <item x="4272"/>
        <item x="2619"/>
        <item x="613"/>
        <item x="2551"/>
        <item x="463"/>
        <item x="4184"/>
        <item x="4020"/>
        <item x="796"/>
        <item x="146"/>
        <item x="3679"/>
        <item x="4029"/>
        <item x="1974"/>
        <item x="2598"/>
        <item x="3930"/>
        <item x="1236"/>
        <item x="1357"/>
        <item x="3300"/>
        <item x="2083"/>
        <item x="3926"/>
        <item x="443"/>
        <item x="238"/>
        <item x="538"/>
        <item x="1253"/>
        <item x="2046"/>
        <item x="2108"/>
        <item x="2786"/>
        <item x="52"/>
        <item x="3219"/>
        <item x="2305"/>
        <item x="4675"/>
        <item x="2487"/>
        <item x="2944"/>
        <item x="483"/>
        <item x="4257"/>
        <item x="3739"/>
        <item x="2317"/>
        <item x="1503"/>
        <item x="1697"/>
        <item x="763"/>
        <item x="3373"/>
        <item x="938"/>
        <item x="1319"/>
        <item x="512"/>
        <item x="3708"/>
        <item x="2498"/>
        <item x="4259"/>
        <item x="2522"/>
        <item x="1295"/>
        <item x="452"/>
        <item x="55"/>
        <item x="240"/>
        <item x="1252"/>
        <item x="2817"/>
        <item x="3497"/>
        <item x="1814"/>
        <item x="418"/>
        <item x="3442"/>
        <item x="1713"/>
        <item x="3697"/>
        <item x="1861"/>
        <item x="3458"/>
        <item x="1415"/>
        <item x="3913"/>
        <item x="4331"/>
        <item x="2308"/>
        <item x="536"/>
        <item x="4769"/>
        <item x="255"/>
        <item x="1001"/>
        <item x="4615"/>
        <item x="2055"/>
        <item x="2333"/>
        <item x="3065"/>
        <item x="2705"/>
        <item x="3230"/>
        <item x="4646"/>
        <item x="966"/>
        <item x="3483"/>
        <item x="3810"/>
        <item x="3332"/>
        <item x="1554"/>
        <item x="2880"/>
        <item x="2924"/>
        <item x="1793"/>
        <item x="1291"/>
        <item x="4300"/>
        <item x="4460"/>
        <item x="3329"/>
        <item x="1531"/>
        <item x="3725"/>
        <item x="4229"/>
        <item x="1143"/>
        <item x="4079"/>
        <item x="4153"/>
        <item x="726"/>
        <item x="3560"/>
        <item x="971"/>
        <item x="3464"/>
        <item x="4779"/>
        <item x="1757"/>
        <item x="2600"/>
        <item x="1306"/>
        <item x="2129"/>
        <item x="3845"/>
        <item x="460"/>
        <item x="4071"/>
        <item x="109"/>
        <item x="1438"/>
        <item x="3243"/>
        <item x="2934"/>
        <item x="4416"/>
        <item x="2670"/>
        <item x="3797"/>
        <item x="775"/>
        <item x="2483"/>
        <item x="4739"/>
        <item x="3278"/>
        <item x="2752"/>
        <item x="148"/>
        <item x="3912"/>
        <item x="2928"/>
        <item x="2597"/>
        <item x="3718"/>
        <item x="1880"/>
        <item x="1416"/>
        <item x="4192"/>
        <item x="2284"/>
        <item x="1714"/>
        <item x="3486"/>
        <item x="135"/>
        <item x="1839"/>
        <item x="2652"/>
        <item x="90"/>
        <item x="3314"/>
        <item x="3667"/>
        <item x="3490"/>
        <item x="2445"/>
        <item x="844"/>
        <item x="1924"/>
        <item x="1035"/>
        <item x="803"/>
        <item x="3410"/>
        <item x="4823"/>
        <item x="4006"/>
        <item x="2270"/>
        <item x="4059"/>
        <item x="3929"/>
        <item x="1601"/>
        <item x="4728"/>
        <item x="4666"/>
        <item x="4193"/>
        <item x="1076"/>
        <item x="1206"/>
        <item x="3544"/>
        <item x="4234"/>
        <item x="2622"/>
        <item x="1297"/>
        <item x="967"/>
        <item x="4635"/>
        <item x="1819"/>
        <item x="3793"/>
        <item x="1877"/>
        <item x="1801"/>
        <item x="2849"/>
        <item x="1150"/>
        <item x="4199"/>
        <item x="4537"/>
        <item x="2077"/>
        <item x="175"/>
        <item x="108"/>
        <item x="3786"/>
        <item x="4816"/>
        <item x="2101"/>
        <item x="4862"/>
        <item x="1469"/>
        <item x="1386"/>
        <item x="1605"/>
        <item x="1351"/>
        <item x="3292"/>
        <item x="1075"/>
        <item x="219"/>
        <item x="2854"/>
        <item x="3048"/>
        <item x="2745"/>
        <item x="659"/>
        <item x="4070"/>
        <item x="3657"/>
        <item x="4342"/>
        <item x="4389"/>
        <item x="4433"/>
        <item x="2663"/>
        <item x="2481"/>
        <item x="4681"/>
        <item x="117"/>
        <item x="1444"/>
        <item x="155"/>
        <item x="18"/>
        <item x="491"/>
        <item x="963"/>
        <item x="1754"/>
        <item x="4607"/>
        <item x="1748"/>
        <item x="1481"/>
        <item x="4013"/>
        <item x="3125"/>
        <item x="3934"/>
        <item x="2955"/>
        <item x="4572"/>
        <item x="331"/>
        <item x="1223"/>
        <item x="3701"/>
        <item x="2664"/>
        <item x="2205"/>
        <item x="2518"/>
        <item x="841"/>
        <item x="2112"/>
        <item x="2200"/>
        <item x="2871"/>
        <item x="200"/>
        <item x="2081"/>
        <item x="1356"/>
        <item x="3938"/>
        <item x="2746"/>
        <item x="1895"/>
        <item x="396"/>
        <item x="4770"/>
        <item x="3498"/>
        <item x="4745"/>
        <item x="1498"/>
        <item x="2893"/>
        <item x="2807"/>
        <item x="1611"/>
        <item x="1818"/>
        <item x="458"/>
        <item x="4713"/>
        <item x="218"/>
        <item x="4480"/>
        <item x="1128"/>
        <item x="4198"/>
        <item x="4139"/>
        <item x="3494"/>
        <item x="4312"/>
        <item x="4128"/>
        <item x="4111"/>
        <item x="376"/>
        <item x="3152"/>
        <item x="3511"/>
        <item x="3719"/>
        <item x="2020"/>
        <item x="3735"/>
        <item x="4428"/>
        <item x="3446"/>
        <item x="1868"/>
        <item x="19"/>
        <item x="838"/>
        <item x="4197"/>
        <item x="4112"/>
        <item x="4634"/>
        <item x="1243"/>
        <item x="2666"/>
        <item x="3236"/>
        <item x="4521"/>
        <item x="4398"/>
        <item x="3415"/>
        <item x="2405"/>
        <item x="4443"/>
        <item x="715"/>
        <item x="3744"/>
        <item x="834"/>
        <item x="2693"/>
        <item x="810"/>
        <item x="3320"/>
        <item x="3979"/>
        <item x="4200"/>
        <item x="1701"/>
        <item x="683"/>
        <item x="4284"/>
        <item x="59"/>
        <item x="3401"/>
        <item x="2398"/>
        <item x="3339"/>
        <item x="3351"/>
        <item x="132"/>
        <item x="4714"/>
        <item x="3577"/>
        <item x="1492"/>
        <item x="480"/>
        <item x="2040"/>
        <item x="3012"/>
        <item x="2377"/>
        <item x="3334"/>
        <item x="66"/>
        <item x="4627"/>
        <item x="2297"/>
        <item x="835"/>
        <item x="154"/>
        <item x="2061"/>
        <item x="49"/>
        <item x="1242"/>
        <item x="3407"/>
        <item x="185"/>
        <item x="704"/>
        <item x="2448"/>
        <item x="508"/>
        <item x="369"/>
        <item x="2182"/>
        <item x="112"/>
        <item x="2800"/>
        <item x="3852"/>
        <item x="1994"/>
        <item x="4580"/>
        <item x="242"/>
        <item x="3627"/>
        <item x="939"/>
        <item x="1245"/>
        <item x="2720"/>
        <item x="4815"/>
        <item x="1434"/>
        <item x="1821"/>
        <item x="1632"/>
        <item x="1931"/>
        <item x="610"/>
        <item x="3112"/>
        <item x="2280"/>
        <item x="4413"/>
        <item x="2761"/>
        <item x="4186"/>
        <item x="1710"/>
        <item x="1047"/>
        <item x="4845"/>
        <item x="3750"/>
        <item x="1108"/>
        <item x="4651"/>
        <item x="1148"/>
        <item x="2449"/>
        <item x="3095"/>
        <item x="2523"/>
        <item x="2444"/>
        <item x="427"/>
        <item x="3676"/>
        <item x="1049"/>
        <item x="3097"/>
        <item x="1580"/>
        <item x="753"/>
        <item x="990"/>
        <item x="2936"/>
        <item x="3965"/>
        <item x="1797"/>
        <item x="1591"/>
        <item x="687"/>
        <item x="856"/>
        <item x="1867"/>
        <item x="4353"/>
        <item x="2801"/>
        <item x="2667"/>
        <item x="2776"/>
        <item x="4600"/>
        <item x="4533"/>
        <item x="4147"/>
        <item x="1992"/>
        <item x="4246"/>
        <item x="597"/>
        <item x="3656"/>
        <item x="4397"/>
        <item x="4224"/>
        <item x="3584"/>
        <item x="1886"/>
        <item x="2024"/>
        <item x="3588"/>
        <item x="1916"/>
        <item x="4610"/>
        <item x="438"/>
        <item x="367"/>
        <item x="2966"/>
        <item x="1609"/>
        <item x="4471"/>
        <item x="2939"/>
        <item x="4008"/>
        <item x="4380"/>
        <item x="4444"/>
        <item x="619"/>
        <item x="4754"/>
        <item x="562"/>
        <item x="2640"/>
        <item x="1098"/>
        <item x="1850"/>
        <item x="4870"/>
        <item x="4727"/>
        <item x="4468"/>
        <item x="2312"/>
        <item x="4790"/>
        <item x="2084"/>
        <item x="1663"/>
        <item x="2760"/>
        <item x="3878"/>
        <item x="1111"/>
        <item x="2278"/>
        <item x="2263"/>
        <item x="4420"/>
        <item x="2550"/>
        <item x="61"/>
        <item x="1988"/>
        <item x="1859"/>
        <item x="4063"/>
        <item x="645"/>
        <item x="3696"/>
        <item x="1127"/>
        <item x="521"/>
        <item x="4374"/>
        <item x="976"/>
        <item x="1298"/>
        <item x="822"/>
        <item x="1219"/>
        <item x="4040"/>
        <item x="593"/>
        <item x="11"/>
        <item x="4511"/>
        <item x="3345"/>
        <item x="3387"/>
        <item x="3102"/>
        <item x="2891"/>
        <item x="1628"/>
        <item x="3362"/>
        <item x="3171"/>
        <item x="3216"/>
        <item x="1723"/>
        <item x="3839"/>
        <item x="723"/>
        <item x="697"/>
        <item x="1122"/>
        <item x="4518"/>
        <item x="1664"/>
        <item x="3931"/>
        <item x="4701"/>
        <item x="2427"/>
        <item x="970"/>
        <item x="4402"/>
        <item x="2346"/>
        <item x="912"/>
        <item x="3149"/>
        <item x="941"/>
        <item x="4162"/>
        <item x="1439"/>
        <item x="3146"/>
        <item x="1348"/>
        <item x="1653"/>
        <item x="3949"/>
        <item x="1065"/>
        <item x="1755"/>
        <item x="2351"/>
        <item x="2211"/>
        <item x="4614"/>
        <item x="2787"/>
        <item x="173"/>
        <item x="1330"/>
        <item x="3073"/>
        <item x="4740"/>
        <item x="2073"/>
        <item x="1980"/>
        <item x="2947"/>
        <item x="3431"/>
        <item x="1726"/>
        <item x="3033"/>
        <item x="2902"/>
        <item x="4550"/>
        <item x="1062"/>
        <item x="2818"/>
        <item x="4814"/>
        <item x="1913"/>
        <item x="4624"/>
        <item x="904"/>
        <item x="783"/>
        <item x="31"/>
        <item x="684"/>
        <item x="2260"/>
        <item x="3699"/>
        <item x="1228"/>
        <item x="3360"/>
        <item x="1527"/>
        <item x="3891"/>
        <item x="2239"/>
        <item x="1724"/>
        <item x="54"/>
        <item x="2691"/>
        <item x="934"/>
        <item x="4074"/>
        <item x="3678"/>
        <item x="1949"/>
        <item x="2069"/>
        <item x="3807"/>
        <item x="4710"/>
        <item x="4189"/>
        <item x="2016"/>
        <item x="1627"/>
        <item x="3414"/>
        <item x="3939"/>
        <item x="4884"/>
        <item x="3355"/>
        <item x="88"/>
        <item x="809"/>
        <item x="3141"/>
        <item x="1100"/>
        <item x="3031"/>
        <item x="3395"/>
        <item x="3941"/>
        <item x="229"/>
        <item x="1929"/>
        <item x="4525"/>
        <item x="4275"/>
        <item x="3280"/>
        <item x="4395"/>
        <item x="4671"/>
        <item x="660"/>
        <item x="969"/>
        <item x="4061"/>
        <item x="2827"/>
        <item x="2828"/>
        <item x="885"/>
        <item x="3330"/>
        <item x="1030"/>
        <item x="3282"/>
        <item x="2466"/>
        <item x="1087"/>
        <item x="2505"/>
        <item x="661"/>
        <item x="4694"/>
        <item x="3115"/>
        <item x="4849"/>
        <item x="1882"/>
        <item x="1307"/>
        <item x="4841"/>
        <item x="3587"/>
        <item x="3959"/>
        <item x="3449"/>
        <item x="4026"/>
        <item x="1643"/>
        <item x="2422"/>
        <item x="2429"/>
        <item x="51"/>
        <item x="1999"/>
        <item x="4451"/>
        <item x="2538"/>
        <item x="2212"/>
        <item x="4196"/>
        <item x="3532"/>
        <item x="2735"/>
        <item x="1166"/>
        <item x="246"/>
        <item x="2637"/>
        <item x="4503"/>
        <item x="3265"/>
        <item x="3953"/>
        <item x="1530"/>
        <item x="4431"/>
        <item x="1008"/>
        <item x="1141"/>
        <item x="1399"/>
        <item x="1677"/>
        <item x="2375"/>
        <item x="3620"/>
        <item x="1237"/>
        <item x="4163"/>
        <item x="1069"/>
        <item x="4738"/>
        <item x="2208"/>
        <item x="405"/>
        <item x="4255"/>
        <item x="1971"/>
        <item x="3212"/>
        <item x="915"/>
        <item x="3383"/>
        <item x="514"/>
        <item x="1592"/>
        <item x="332"/>
        <item x="3030"/>
        <item x="2965"/>
        <item x="4290"/>
        <item x="499"/>
        <item x="2534"/>
        <item x="2426"/>
        <item x="2617"/>
        <item x="4456"/>
        <item x="4316"/>
        <item x="1041"/>
        <item x="232"/>
        <item x="2318"/>
        <item x="4768"/>
        <item x="4239"/>
        <item x="3489"/>
        <item x="2983"/>
        <item x="2821"/>
        <item x="2784"/>
        <item x="3624"/>
        <item x="58"/>
        <item x="3004"/>
        <item x="1828"/>
        <item x="1413"/>
        <item x="3570"/>
        <item x="127"/>
        <item x="1123"/>
        <item x="4890"/>
        <item x="686"/>
        <item x="2394"/>
        <item x="4792"/>
        <item x="3042"/>
        <item x="940"/>
        <item x="1184"/>
        <item x="235"/>
        <item x="3250"/>
        <item x="573"/>
        <item x="4560"/>
        <item x="3539"/>
        <item x="1519"/>
        <item x="3390"/>
        <item x="1784"/>
        <item x="1578"/>
        <item x="4140"/>
        <item x="4146"/>
        <item x="3533"/>
        <item x="3187"/>
        <item x="294"/>
        <item x="3215"/>
        <item x="1053"/>
        <item x="925"/>
        <item x="3124"/>
        <item x="2159"/>
        <item x="2104"/>
        <item x="2739"/>
        <item x="344"/>
        <item x="1022"/>
        <item x="1613"/>
        <item x="4482"/>
        <item x="456"/>
        <item x="4307"/>
        <item x="202"/>
        <item x="3713"/>
        <item x="920"/>
        <item x="4108"/>
        <item x="3922"/>
        <item x="3264"/>
        <item x="4333"/>
        <item x="1147"/>
        <item x="4546"/>
        <item x="179"/>
        <item x="1144"/>
        <item x="2259"/>
        <item x="138"/>
        <item x="119"/>
        <item x="4875"/>
        <item x="4215"/>
        <item x="4094"/>
        <item x="336"/>
        <item x="4522"/>
        <item x="170"/>
        <item x="343"/>
        <item x="4082"/>
        <item x="1522"/>
        <item x="3496"/>
        <item x="2722"/>
        <item x="4296"/>
        <item x="3086"/>
        <item x="3998"/>
        <item x="16"/>
        <item x="3966"/>
        <item x="375"/>
        <item x="2402"/>
        <item x="3468"/>
        <item x="1862"/>
        <item x="2794"/>
        <item x="2718"/>
        <item x="4637"/>
        <item x="2824"/>
        <item x="1849"/>
        <item x="846"/>
        <item x="1727"/>
        <item x="1382"/>
        <item x="1738"/>
        <item x="2345"/>
        <item x="1744"/>
        <item x="623"/>
        <item x="1775"/>
        <item x="4497"/>
        <item x="2585"/>
        <item x="4781"/>
        <item x="2183"/>
        <item x="324"/>
        <item x="446"/>
        <item x="4349"/>
        <item x="4668"/>
        <item x="330"/>
        <item x="3245"/>
        <item x="1863"/>
        <item x="714"/>
        <item x="1308"/>
        <item x="4160"/>
        <item x="3487"/>
        <item x="2870"/>
        <item x="1559"/>
        <item x="1678"/>
        <item x="3835"/>
        <item x="4045"/>
        <item x="1835"/>
        <item x="2342"/>
        <item x="3396"/>
        <item x="406"/>
        <item x="2102"/>
        <item x="3439"/>
        <item x="3700"/>
        <item x="3261"/>
        <item x="1665"/>
        <item x="578"/>
        <item x="1646"/>
        <item x="4338"/>
        <item x="398"/>
        <item x="621"/>
        <item x="2125"/>
        <item x="3665"/>
        <item x="550"/>
        <item x="626"/>
        <item x="4568"/>
        <item x="4891"/>
        <item x="2580"/>
        <item x="1342"/>
        <item x="2400"/>
        <item x="466"/>
        <item x="4400"/>
        <item x="3453"/>
        <item x="3279"/>
        <item x="3316"/>
        <item x="3880"/>
        <item x="2665"/>
        <item x="2095"/>
        <item x="2105"/>
        <item x="4248"/>
        <item x="4744"/>
        <item x="2926"/>
        <item x="253"/>
        <item x="1502"/>
        <item x="4325"/>
        <item x="4405"/>
        <item x="1555"/>
        <item x="1046"/>
        <item x="1791"/>
        <item x="3843"/>
        <item x="2331"/>
        <item x="1545"/>
        <item x="2028"/>
        <item x="111"/>
        <item x="2455"/>
        <item x="4794"/>
        <item x="831"/>
        <item x="448"/>
        <item x="27"/>
        <item x="4175"/>
        <item x="4180"/>
        <item x="4606"/>
        <item x="3813"/>
        <item x="2994"/>
        <item x="2123"/>
        <item x="33"/>
        <item x="968"/>
        <item x="3814"/>
        <item x="4811"/>
        <item x="4209"/>
        <item x="4435"/>
        <item x="4638"/>
        <item x="385"/>
        <item x="4066"/>
        <item x="3381"/>
        <item x="2841"/>
        <item x="3883"/>
        <item x="289"/>
        <item x="1346"/>
        <item x="2163"/>
        <item x="261"/>
        <item x="2249"/>
        <item x="134"/>
        <item x="2866"/>
        <item x="559"/>
        <item x="2373"/>
        <item x="740"/>
        <item x="2045"/>
        <item x="947"/>
        <item x="2755"/>
        <item x="3366"/>
        <item x="1762"/>
        <item x="1260"/>
        <item x="946"/>
        <item x="3349"/>
        <item x="3183"/>
        <item x="4345"/>
        <item x="484"/>
        <item x="3741"/>
        <item x="1930"/>
        <item x="1756"/>
        <item x="1455"/>
        <item x="4114"/>
        <item x="882"/>
        <item x="4559"/>
        <item x="3451"/>
        <item x="2363"/>
        <item x="2300"/>
        <item x="4465"/>
        <item x="299"/>
        <item x="3356"/>
        <item x="542"/>
        <item x="1997"/>
        <item x="4166"/>
        <item x="4021"/>
        <item x="2387"/>
        <item x="86"/>
        <item x="2446"/>
        <item x="4283"/>
        <item x="3990"/>
        <item x="4626"/>
        <item x="3093"/>
        <item x="1258"/>
        <item x="2462"/>
        <item x="217"/>
        <item x="534"/>
        <item x="4097"/>
        <item x="1449"/>
        <item x="2595"/>
        <item x="1230"/>
        <item x="3916"/>
        <item x="1675"/>
        <item x="2037"/>
        <item x="2164"/>
        <item x="2601"/>
        <item x="517"/>
        <item x="1054"/>
        <item x="795"/>
        <item x="2459"/>
        <item x="1031"/>
        <item x="3117"/>
        <item x="1567"/>
        <item x="3176"/>
        <item x="4165"/>
        <item x="1193"/>
        <item x="4247"/>
        <item x="898"/>
        <item x="2610"/>
        <item x="2354"/>
        <item x="3996"/>
        <item x="2753"/>
        <item x="1441"/>
        <item x="4833"/>
        <item x="2368"/>
        <item x="832"/>
        <item x="3897"/>
        <item x="845"/>
        <item x="2879"/>
        <item x="3094"/>
        <item x="228"/>
        <item x="3747"/>
        <item x="4270"/>
        <item x="3569"/>
        <item x="1523"/>
        <item x="1826"/>
        <item x="945"/>
        <item x="2560"/>
        <item x="3992"/>
        <item x="2768"/>
        <item x="1370"/>
        <item x="3749"/>
        <item x="955"/>
        <item x="4481"/>
        <item x="1533"/>
        <item x="4703"/>
        <item x="319"/>
        <item x="3606"/>
        <item x="4483"/>
        <item x="455"/>
        <item x="4547"/>
        <item x="3025"/>
        <item x="3105"/>
        <item x="4601"/>
        <item x="4144"/>
        <item x="1486"/>
        <item x="2856"/>
        <item x="1618"/>
        <item x="4860"/>
        <item x="4476"/>
        <item x="2437"/>
        <item x="874"/>
        <item x="2802"/>
        <item x="708"/>
        <item x="3853"/>
        <item x="2991"/>
        <item x="2252"/>
        <item x="3709"/>
        <item x="3985"/>
        <item x="2912"/>
        <item x="3559"/>
        <item x="3623"/>
        <item x="3454"/>
        <item x="308"/>
        <item x="2009"/>
        <item x="2969"/>
        <item x="2579"/>
        <item x="1767"/>
        <item x="1266"/>
        <item x="1920"/>
        <item x="4753"/>
        <item x="2555"/>
        <item x="4687"/>
        <item x="1943"/>
        <item x="1970"/>
        <item x="70"/>
        <item x="3475"/>
        <item x="113"/>
        <item x="1374"/>
        <item x="407"/>
        <item x="4726"/>
        <item x="3847"/>
        <item x="2228"/>
        <item x="3150"/>
        <item x="1453"/>
        <item x="3123"/>
        <item x="1340"/>
        <item x="403"/>
        <item x="3188"/>
        <item x="3837"/>
        <item x="2781"/>
        <item x="1164"/>
        <item x="4552"/>
        <item x="1891"/>
        <item x="323"/>
        <item x="589"/>
        <item x="4167"/>
        <item x="4684"/>
        <item x="3649"/>
        <item x="3160"/>
        <item x="2660"/>
        <item x="1410"/>
        <item x="1662"/>
        <item x="2178"/>
        <item x="4532"/>
        <item x="384"/>
        <item x="2964"/>
        <item x="3467"/>
        <item x="4613"/>
        <item x="1408"/>
        <item x="4337"/>
        <item x="4622"/>
        <item x="1024"/>
        <item x="4718"/>
        <item x="2473"/>
        <item x="114"/>
        <item x="1625"/>
        <item x="2713"/>
        <item x="4631"/>
        <item x="1910"/>
        <item x="665"/>
        <item x="3773"/>
        <item x="172"/>
        <item x="577"/>
        <item x="1876"/>
        <item x="2796"/>
        <item x="2434"/>
        <item x="1267"/>
        <item x="2497"/>
        <item x="272"/>
        <item x="545"/>
        <item x="1095"/>
        <item x="4418"/>
        <item x="4776"/>
        <item x="2121"/>
        <item x="552"/>
        <item x="742"/>
        <item x="3874"/>
        <item x="615"/>
        <item x="1558"/>
        <item x="2596"/>
        <item x="2707"/>
        <item x="1289"/>
        <item x="2909"/>
        <item x="766"/>
        <item x="1211"/>
        <item x="442"/>
        <item x="725"/>
        <item x="2564"/>
        <item x="4756"/>
        <item x="184"/>
        <item x="1350"/>
        <item x="3659"/>
        <item x="1377"/>
        <item x="4598"/>
        <item x="2956"/>
        <item x="2668"/>
        <item x="1422"/>
        <item x="3430"/>
        <item x="3643"/>
        <item x="1197"/>
        <item x="364"/>
        <item x="2571"/>
        <item x="4089"/>
        <item x="3673"/>
        <item x="3872"/>
        <item x="2299"/>
        <item x="4409"/>
        <item x="3257"/>
        <item x="3552"/>
        <item x="3070"/>
        <item x="765"/>
        <item x="1596"/>
        <item x="2344"/>
        <item x="1435"/>
        <item x="4347"/>
        <item x="1187"/>
        <item x="1286"/>
        <item x="4422"/>
        <item x="100"/>
        <item x="4867"/>
        <item x="2001"/>
        <item x="44"/>
        <item x="2245"/>
        <item x="1476"/>
        <item x="1650"/>
        <item x="1735"/>
        <item x="3013"/>
        <item x="73"/>
        <item x="3632"/>
        <item x="4628"/>
        <item x="1124"/>
        <item x="3499"/>
        <item x="401"/>
        <item x="1105"/>
        <item x="4154"/>
        <item x="2008"/>
        <item x="505"/>
        <item x="1505"/>
        <item x="2307"/>
        <item x="379"/>
        <item x="4743"/>
        <item x="3331"/>
        <item x="1582"/>
        <item x="1218"/>
        <item x="3281"/>
        <item x="4279"/>
        <item x="2588"/>
        <item x="1565"/>
        <item x="1940"/>
        <item x="1145"/>
        <item x="3664"/>
        <item x="3405"/>
        <item x="2795"/>
        <item x="1471"/>
        <item x="338"/>
        <item x="2542"/>
        <item x="531"/>
        <item x="48"/>
        <item x="3492"/>
        <item x="4354"/>
        <item x="1387"/>
        <item x="2632"/>
        <item x="2615"/>
        <item x="167"/>
        <item x="1905"/>
        <item x="349"/>
        <item x="2575"/>
        <item x="1312"/>
        <item x="3416"/>
        <item x="1874"/>
        <item x="1273"/>
        <item x="2590"/>
        <item x="599"/>
        <item x="3772"/>
        <item x="1845"/>
        <item x="362"/>
        <item x="3868"/>
        <item x="914"/>
        <item x="2658"/>
        <item x="4585"/>
        <item x="2174"/>
        <item x="310"/>
        <item x="2315"/>
        <item x="1414"/>
        <item x="792"/>
        <item x="4132"/>
        <item x="744"/>
        <item x="1783"/>
        <item x="2563"/>
        <item x="2949"/>
        <item x="2554"/>
        <item x="3375"/>
        <item x="3776"/>
        <item x="3546"/>
        <item x="76"/>
        <item x="1104"/>
        <item x="4507"/>
        <item x="3324"/>
        <item x="3266"/>
        <item x="1890"/>
        <item x="2476"/>
        <item x="3503"/>
        <item x="4137"/>
        <item x="2984"/>
        <item x="4164"/>
        <item x="2023"/>
        <item x="426"/>
        <item x="929"/>
        <item x="259"/>
        <item x="4698"/>
        <item x="2847"/>
        <item x="4457"/>
        <item x="1568"/>
        <item x="1221"/>
        <item x="4729"/>
        <item x="3530"/>
        <item x="2923"/>
        <item x="4441"/>
        <item x="1397"/>
        <item x="516"/>
        <item x="1722"/>
        <item x="422"/>
        <item x="1149"/>
        <item x="2602"/>
        <item x="1208"/>
        <item x="2889"/>
        <item x="3007"/>
        <item x="450"/>
        <item x="2258"/>
        <item x="4723"/>
        <item x="3402"/>
        <item x="372"/>
        <item x="4238"/>
        <item x="2838"/>
        <item x="1060"/>
        <item x="2537"/>
        <item x="586"/>
        <item x="3067"/>
        <item x="1659"/>
        <item x="3318"/>
        <item x="3909"/>
        <item x="2698"/>
        <item x="4373"/>
        <item x="357"/>
        <item x="3077"/>
        <item x="2306"/>
        <item x="1093"/>
        <item x="628"/>
        <item x="488"/>
        <item x="4733"/>
        <item x="2285"/>
        <item x="4477"/>
        <item x="4590"/>
        <item x="1268"/>
        <item x="164"/>
        <item x="3238"/>
        <item x="2147"/>
        <item x="4392"/>
        <item x="592"/>
        <item x="2727"/>
        <item x="4288"/>
        <item x="4218"/>
        <item x="3462"/>
        <item x="3711"/>
        <item x="3604"/>
        <item x="291"/>
        <item x="801"/>
        <item x="2778"/>
        <item x="1276"/>
        <item x="2360"/>
        <item x="1656"/>
        <item x="1998"/>
        <item x="2166"/>
        <item x="4268"/>
        <item x="472"/>
        <item x="1598"/>
        <item x="641"/>
        <item x="345"/>
        <item x="3448"/>
        <item x="776"/>
        <item x="4516"/>
        <item x="2993"/>
        <item x="1812"/>
        <item x="2609"/>
        <item x="2669"/>
        <item x="4863"/>
        <item x="4011"/>
        <item x="1574"/>
        <item x="3461"/>
        <item x="1634"/>
        <item x="3484"/>
        <item x="2558"/>
        <item x="3518"/>
        <item x="152"/>
        <item x="1696"/>
        <item x="4496"/>
        <item x="2747"/>
        <item x="849"/>
        <item x="4808"/>
        <item x="1240"/>
        <item x="774"/>
        <item x="3972"/>
        <item x="709"/>
        <item x="1996"/>
        <item x="4117"/>
        <item x="1617"/>
        <item x="50"/>
        <item x="2366"/>
        <item x="430"/>
        <item x="3622"/>
        <item x="2325"/>
        <item x="2396"/>
        <item x="1561"/>
        <item x="1383"/>
        <item x="141"/>
        <item x="3537"/>
        <item x="1919"/>
        <item x="1195"/>
        <item x="2853"/>
        <item x="4760"/>
        <item x="2271"/>
        <item x="1990"/>
        <item x="2059"/>
        <item x="4541"/>
        <item x="4874"/>
        <item x="231"/>
        <item x="2096"/>
        <item x="3794"/>
        <item x="457"/>
        <item x="965"/>
        <item x="122"/>
        <item x="2535"/>
        <item x="327"/>
        <item x="2873"/>
        <item x="4143"/>
        <item x="3554"/>
        <item x="1467"/>
        <item x="4362"/>
        <item x="1562"/>
        <item x="60"/>
        <item x="4665"/>
        <item x="4339"/>
        <item x="107"/>
        <item x="852"/>
        <item x="560"/>
        <item x="1331"/>
        <item x="3478"/>
        <item x="1227"/>
        <item x="4382"/>
        <item x="3182"/>
        <item x="2369"/>
        <item x="4611"/>
        <item x="2417"/>
        <item x="1705"/>
        <item x="1475"/>
        <item x="2450"/>
        <item x="3634"/>
        <item x="4064"/>
        <item x="2940"/>
        <item x="2962"/>
        <item x="3805"/>
        <item x="900"/>
        <item x="1620"/>
        <item x="4236"/>
        <item x="3780"/>
        <item x="3026"/>
        <item x="4364"/>
        <item x="910"/>
        <item x="3291"/>
        <item x="2187"/>
        <item x="2494"/>
        <item x="4002"/>
        <item x="1602"/>
        <item x="4642"/>
        <item x="1691"/>
        <item x="2175"/>
        <item x="4383"/>
        <item x="2324"/>
        <item x="3495"/>
        <item x="667"/>
        <item x="4151"/>
        <item x="4716"/>
        <item x="4095"/>
        <item x="1326"/>
        <item x="2015"/>
        <item x="3078"/>
        <item x="4417"/>
        <item x="2915"/>
        <item x="761"/>
        <item x="3545"/>
        <item x="4842"/>
        <item x="436"/>
        <item x="3252"/>
        <item x="3372"/>
        <item x="4334"/>
        <item x="2332"/>
        <item x="890"/>
        <item x="4188"/>
        <item x="905"/>
        <item x="922"/>
        <item x="1644"/>
        <item x="1063"/>
        <item x="1203"/>
        <item x="3159"/>
        <item x="857"/>
        <item x="3764"/>
        <item x="489"/>
        <item x="287"/>
        <item x="222"/>
        <item x="3227"/>
        <item x="4241"/>
        <item x="2412"/>
        <item x="4041"/>
        <item x="3975"/>
        <item x="4488"/>
        <item x="1159"/>
        <item x="3823"/>
        <item x="4227"/>
        <item x="3303"/>
        <item x="3455"/>
        <item x="541"/>
        <item x="6"/>
        <item x="3519"/>
        <item x="3382"/>
        <item x="3859"/>
        <item x="4799"/>
        <item x="2380"/>
        <item x="1287"/>
        <item x="4027"/>
        <item x="2386"/>
        <item x="2510"/>
        <item x="778"/>
        <item x="3138"/>
        <item x="2932"/>
        <item x="2486"/>
        <item x="549"/>
        <item x="4311"/>
        <item x="283"/>
        <item x="2680"/>
        <item x="4439"/>
        <item x="3706"/>
        <item x="649"/>
        <item x="2813"/>
        <item x="1728"/>
        <item x="1296"/>
        <item x="2573"/>
        <item x="2103"/>
        <item x="869"/>
        <item x="3384"/>
        <item x="1411"/>
        <item x="2204"/>
        <item x="2272"/>
        <item x="3480"/>
        <item x="145"/>
        <item x="2304"/>
        <item x="2766"/>
        <item x="4858"/>
        <item x="1700"/>
        <item x="812"/>
        <item x="1619"/>
        <item x="3771"/>
        <item x="995"/>
        <item x="3935"/>
        <item x="757"/>
        <item x="4155"/>
        <item x="4306"/>
        <item x="15"/>
        <item x="2240"/>
        <item x="3129"/>
        <item x="1687"/>
        <item x="4767"/>
        <item x="2706"/>
        <item x="4659"/>
        <item x="2062"/>
        <item x="3755"/>
        <item x="2845"/>
        <item x="3877"/>
        <item x="94"/>
        <item x="2888"/>
        <item x="1766"/>
        <item x="4737"/>
        <item x="150"/>
        <item x="1212"/>
        <item x="3014"/>
        <item x="4375"/>
        <item x="230"/>
        <item x="4843"/>
        <item x="1721"/>
        <item x="3529"/>
        <item x="3581"/>
        <item x="903"/>
        <item x="3864"/>
        <item x="986"/>
        <item x="168"/>
        <item x="2355"/>
        <item x="1795"/>
        <item x="476"/>
        <item x="1395"/>
        <item x="3417"/>
        <item x="3114"/>
        <item x="1040"/>
        <item x="3169"/>
        <item x="2399"/>
        <item x="3147"/>
        <item x="1158"/>
        <item x="1680"/>
        <item x="2093"/>
        <item x="2214"/>
        <item x="3101"/>
        <item x="1478"/>
        <item x="2803"/>
        <item x="1972"/>
        <item x="4282"/>
        <item x="1119"/>
        <item x="1805"/>
        <item x="2819"/>
        <item x="1725"/>
        <item x="3107"/>
        <item x="4680"/>
        <item x="4445"/>
        <item x="2056"/>
        <item x="75"/>
        <item x="2478"/>
        <item x="4305"/>
        <item x="4341"/>
        <item x="3259"/>
        <item x="471"/>
        <item x="3768"/>
        <item x="863"/>
        <item x="106"/>
        <item x="360"/>
        <item x="159"/>
        <item x="587"/>
        <item x="897"/>
        <item x="618"/>
        <item x="2296"/>
        <item x="1322"/>
        <item x="4286"/>
        <item x="4386"/>
        <item x="4223"/>
        <item x="3989"/>
        <item x="3199"/>
        <item x="4775"/>
        <item x="194"/>
        <item x="3722"/>
        <item x="3244"/>
        <item x="917"/>
        <item x="2341"/>
        <item x="82"/>
        <item x="2384"/>
        <item x="1239"/>
        <item x="366"/>
        <item x="2057"/>
        <item x="4473"/>
        <item x="258"/>
        <item x="2679"/>
        <item x="1474"/>
        <item x="2017"/>
        <item x="2364"/>
        <item x="3855"/>
        <item x="647"/>
        <item x="207"/>
        <item x="315"/>
        <item x="139"/>
        <item x="1178"/>
        <item x="850"/>
        <item x="1688"/>
        <item x="339"/>
        <item x="198"/>
        <item x="7"/>
        <item x="1957"/>
        <item x="3669"/>
        <item x="2431"/>
        <item x="3527"/>
        <item x="3127"/>
        <item x="4751"/>
        <item x="4178"/>
        <item x="3804"/>
        <item x="1401"/>
        <item x="4136"/>
        <item x="1335"/>
        <item x="3531"/>
        <item x="752"/>
        <item x="1621"/>
        <item x="2226"/>
        <item x="3226"/>
        <item x="4049"/>
        <item x="3190"/>
        <item x="2882"/>
        <item x="4201"/>
        <item x="4407"/>
        <item x="102"/>
        <item x="1593"/>
        <item x="3617"/>
        <item x="4773"/>
        <item x="2411"/>
        <item x="151"/>
        <item x="1426"/>
        <item x="1347"/>
        <item x="1512"/>
        <item x="3118"/>
        <item x="3608"/>
        <item x="22"/>
        <item x="1185"/>
        <item x="964"/>
        <item x="3729"/>
        <item x="4806"/>
        <item x="1116"/>
        <item x="65"/>
        <item x="373"/>
        <item x="2769"/>
        <item x="523"/>
        <item x="2336"/>
        <item x="4721"/>
        <item x="3841"/>
        <item x="3132"/>
        <item x="1941"/>
        <item x="2606"/>
        <item x="4367"/>
        <item x="4535"/>
        <item x="872"/>
        <item x="3457"/>
        <item x="1808"/>
        <item x="2890"/>
        <item x="2424"/>
        <item x="4216"/>
        <item x="3988"/>
        <item x="830"/>
        <item x="2958"/>
        <item x="1018"/>
        <item x="2165"/>
        <item x="123"/>
        <item x="3305"/>
        <item x="1573"/>
        <item x="4595"/>
        <item x="950"/>
        <item x="3321"/>
        <item x="1866"/>
        <item x="1695"/>
        <item x="1948"/>
        <item x="1089"/>
        <item x="3080"/>
        <item x="3984"/>
        <item x="236"/>
        <item x="4669"/>
        <item x="4406"/>
        <item x="2905"/>
        <item x="237"/>
        <item x="4505"/>
        <item x="3885"/>
        <item x="2140"/>
        <item x="1201"/>
        <item x="1525"/>
        <item x="166"/>
        <item x="3509"/>
        <item x="1962"/>
        <item x="2733"/>
        <item x="4844"/>
        <item x="317"/>
        <item x="3687"/>
        <item x="886"/>
        <item x="4000"/>
        <item x="3691"/>
        <item x="3705"/>
        <item x="854"/>
        <item x="1336"/>
        <item x="3858"/>
        <item x="1117"/>
        <item x="1251"/>
        <item x="2709"/>
        <item x="1834"/>
        <item x="1809"/>
        <item x="4655"/>
        <item x="1167"/>
        <item x="2519"/>
        <item x="4596"/>
        <item x="1854"/>
        <item x="353"/>
        <item x="4846"/>
        <item x="1262"/>
        <item x="3602"/>
        <item x="4012"/>
        <item x="105"/>
        <item x="1321"/>
        <item x="1155"/>
        <item x="462"/>
        <item x="2981"/>
        <item x="4534"/>
        <item x="2582"/>
        <item x="4159"/>
        <item x="3572"/>
        <item x="2526"/>
        <item x="4110"/>
        <item x="2265"/>
        <item x="3791"/>
        <item x="3201"/>
        <item x="3237"/>
        <item x="4018"/>
        <item x="1802"/>
        <item x="4857"/>
        <item x="328"/>
        <item x="2440"/>
        <item x="1304"/>
        <item x="3856"/>
        <item x="1361"/>
        <item x="1301"/>
        <item x="2862"/>
        <item x="3535"/>
        <item x="3826"/>
        <item x="972"/>
        <item x="982"/>
        <item x="4553"/>
        <item x="987"/>
        <item x="30"/>
        <item x="3288"/>
        <item x="1614"/>
        <item x="4819"/>
        <item x="3350"/>
        <item x="3534"/>
        <item x="2916"/>
        <item x="4322"/>
        <item x="309"/>
        <item x="3175"/>
        <item x="668"/>
        <item x="1938"/>
        <item x="2391"/>
        <item x="3465"/>
        <item x="1594"/>
        <item x="131"/>
        <item x="1541"/>
        <item x="4876"/>
        <item x="1313"/>
        <item x="3145"/>
        <item x="3069"/>
        <item x="4708"/>
        <item x="998"/>
        <item x="197"/>
        <item x="4134"/>
        <item x="3799"/>
        <item x="3742"/>
        <item x="1736"/>
        <item x="3520"/>
        <item x="3358"/>
        <item x="3059"/>
        <item x="2492"/>
        <item x="2128"/>
        <item x="209"/>
        <item x="3275"/>
        <item x="808"/>
        <item x="1543"/>
        <item x="2463"/>
        <item x="2361"/>
        <item x="3884"/>
        <item x="2468"/>
        <item x="2031"/>
        <item x="1534"/>
        <item x="103"/>
        <item x="4506"/>
        <item x="3543"/>
        <item x="3246"/>
        <item x="1294"/>
        <item x="820"/>
        <item x="2127"/>
        <item x="3526"/>
        <item x="1851"/>
        <item x="2035"/>
        <item x="85"/>
        <item x="3840"/>
        <item x="2967"/>
        <item x="1214"/>
        <item x="2594"/>
        <item x="2506"/>
        <item x="2645"/>
        <item x="2353"/>
        <item x="1115"/>
        <item x="1130"/>
        <item x="1235"/>
        <item x="3120"/>
        <item x="4545"/>
        <item x="3313"/>
        <item x="1275"/>
        <item x="2943"/>
        <item x="4520"/>
        <item x="2021"/>
        <item x="1511"/>
        <item x="2329"/>
        <item x="4250"/>
        <item x="3950"/>
        <item x="1274"/>
        <item x="875"/>
        <item x="4025"/>
        <item x="3418"/>
        <item x="496"/>
        <item x="596"/>
        <item x="4195"/>
        <item x="3787"/>
        <item x="657"/>
        <item x="2835"/>
        <item x="3034"/>
        <item x="4658"/>
        <item x="685"/>
        <item x="2215"/>
        <item x="2568"/>
        <item x="745"/>
        <item x="2482"/>
        <item x="3610"/>
        <item x="2358"/>
        <item x="760"/>
        <item x="190"/>
        <item x="3133"/>
        <item x="895"/>
        <item x="2171"/>
        <item x="4106"/>
        <item x="1535"/>
        <item x="1626"/>
        <item x="572"/>
        <item x="2216"/>
        <item x="515"/>
        <item x="334"/>
        <item x="3790"/>
        <item x="1649"/>
        <item x="4031"/>
        <item x="3322"/>
        <item x="251"/>
        <item x="2134"/>
        <item x="3005"/>
        <item x="4472"/>
        <item x="588"/>
        <item x="4593"/>
        <item x="3327"/>
        <item x="2767"/>
        <item x="3928"/>
        <item x="1162"/>
        <item x="3774"/>
        <item x="3942"/>
        <item x="2485"/>
        <item x="1560"/>
        <item x="180"/>
        <item x="1238"/>
        <item x="3207"/>
        <item x="3248"/>
        <item x="793"/>
        <item x="870"/>
        <item x="1673"/>
        <item x="2294"/>
        <item x="4761"/>
        <item x="4549"/>
        <item x="4249"/>
        <item x="2277"/>
        <item x="2952"/>
        <item x="4670"/>
        <item x="1982"/>
        <item x="996"/>
        <item x="2447"/>
        <item x="4254"/>
        <item x="3319"/>
        <item x="120"/>
        <item x="4401"/>
        <item x="2314"/>
        <item x="4387"/>
        <item x="3803"/>
        <item x="511"/>
        <item x="518"/>
        <item x="3297"/>
        <item x="1284"/>
        <item x="3781"/>
        <item x="1844"/>
        <item x="1669"/>
        <item x="1092"/>
        <item x="3242"/>
        <item x="413"/>
        <item x="624"/>
        <item x="604"/>
        <item x="2418"/>
        <item x="188"/>
        <item x="2454"/>
        <item x="2033"/>
        <item x="4802"/>
        <item x="1853"/>
        <item x="1986"/>
        <item x="276"/>
        <item x="2169"/>
        <item x="2504"/>
        <item x="4271"/>
        <item x="3113"/>
        <item x="1277"/>
        <item x="3224"/>
        <item x="951"/>
        <item x="433"/>
        <item x="1985"/>
        <item x="1349"/>
        <item x="3881"/>
        <item x="1080"/>
        <item x="3991"/>
        <item x="1163"/>
        <item x="2453"/>
        <item x="2556"/>
        <item x="4755"/>
        <item x="3960"/>
        <item x="887"/>
        <item x="445"/>
        <item x="633"/>
        <item x="1921"/>
        <item x="4103"/>
        <item x="1473"/>
        <item x="625"/>
        <item x="1215"/>
        <item x="390"/>
        <item x="1271"/>
        <item x="4219"/>
        <item x="2484"/>
        <item x="3476"/>
        <item x="3788"/>
        <item x="2186"/>
        <item x="794"/>
        <item x="3692"/>
        <item x="3184"/>
        <item x="1711"/>
        <item x="4692"/>
        <item x="71"/>
        <item x="4563"/>
        <item x="1707"/>
        <item x="2051"/>
        <item x="4495"/>
        <item x="1564"/>
        <item x="1729"/>
        <item x="1328"/>
        <item x="370"/>
        <item x="3424"/>
        <item x="29"/>
        <item x="485"/>
        <item x="1375"/>
        <item x="4324"/>
        <item x="675"/>
        <item x="1610"/>
        <item x="735"/>
        <item x="1393"/>
        <item x="1172"/>
        <item x="69"/>
        <item x="1537"/>
        <item x="213"/>
        <item x="3857"/>
        <item x="2106"/>
        <item x="1484"/>
        <item x="1068"/>
        <item x="1761"/>
        <item x="3061"/>
        <item x="1161"/>
        <item x="2525"/>
        <item x="2908"/>
        <item x="643"/>
        <item x="2343"/>
        <item x="843"/>
        <item x="2633"/>
        <item x="3918"/>
        <item x="2247"/>
        <item x="2495"/>
        <item x="1482"/>
        <item x="3648"/>
        <item x="481"/>
        <item x="878"/>
        <item x="4866"/>
        <item x="4287"/>
        <item x="320"/>
        <item x="2860"/>
        <item x="3128"/>
        <item x="311"/>
        <item x="2521"/>
        <item x="4057"/>
        <item x="4149"/>
        <item x="1261"/>
        <item x="425"/>
        <item x="3767"/>
        <item x="3879"/>
        <item x="1009"/>
        <item x="2611"/>
        <item x="3760"/>
        <item x="2657"/>
        <item x="1579"/>
        <item x="1741"/>
        <item x="1490"/>
        <item x="2136"/>
        <item x="551"/>
        <item x="2022"/>
        <item x="2715"/>
        <item x="2151"/>
        <item x="1464"/>
        <item x="713"/>
        <item x="2154"/>
        <item x="2350"/>
        <item x="901"/>
        <item x="2126"/>
        <item x="4233"/>
        <item x="1244"/>
        <item x="10"/>
        <item x="738"/>
        <item x="3309"/>
        <item x="4055"/>
        <item x="4181"/>
        <item x="4821"/>
        <item x="4539"/>
        <item x="1406"/>
        <item x="2071"/>
        <item x="3285"/>
        <item x="21"/>
        <item x="2160"/>
        <item x="2475"/>
        <item x="3641"/>
        <item x="2789"/>
        <item x="4091"/>
        <item x="3806"/>
        <item x="2181"/>
        <item x="4625"/>
        <item x="3385"/>
        <item x="3616"/>
        <item x="337"/>
        <item x="4327"/>
        <item x="1204"/>
        <item x="3924"/>
        <item x="3352"/>
        <item x="3607"/>
        <item x="4763"/>
        <item x="3062"/>
        <item x="2572"/>
        <item x="2988"/>
        <item x="4772"/>
        <item x="1341"/>
        <item x="1232"/>
        <item x="1039"/>
        <item x="814"/>
        <item x="2172"/>
        <item x="2229"/>
        <item x="3562"/>
        <item x="2480"/>
        <item x="1587"/>
        <item x="1584"/>
        <item x="756"/>
        <item x="4210"/>
        <item x="13"/>
        <item x="3434"/>
        <item x="226"/>
        <item x="3644"/>
        <item x="4462"/>
        <item x="2310"/>
        <item x="4187"/>
        <item x="2007"/>
        <item x="671"/>
        <item x="2188"/>
        <item x="192"/>
        <item x="2474"/>
        <item x="4081"/>
        <item x="493"/>
        <item x="3957"/>
        <item x="529"/>
        <item x="754"/>
        <item x="2662"/>
        <item x="210"/>
        <item x="1837"/>
        <item x="3289"/>
        <item x="1248"/>
        <item x="3178"/>
        <item x="4765"/>
        <item x="2202"/>
        <item x="2678"/>
        <item x="4404"/>
        <item x="469"/>
        <item x="4889"/>
        <item x="2012"/>
        <item x="1318"/>
        <item x="1389"/>
        <item x="2177"/>
        <item x="4145"/>
        <item x="62"/>
        <item x="267"/>
        <item x="2914"/>
        <item x="3792"/>
        <item x="125"/>
        <item x="2114"/>
        <item x="3161"/>
        <item x="4297"/>
        <item x="4251"/>
        <item x="3783"/>
        <item x="3782"/>
        <item x="2742"/>
        <item x="2672"/>
        <item x="4861"/>
        <item x="1452"/>
        <item x="4124"/>
        <item x="3421"/>
        <item x="4682"/>
        <item x="1894"/>
        <item x="3341"/>
        <item x="2441"/>
        <item x="176"/>
        <item x="3681"/>
        <item x="4310"/>
        <item x="2014"/>
        <item x="4864"/>
        <item x="4394"/>
        <item x="1456"/>
        <item x="1843"/>
        <item x="867"/>
        <item x="3460"/>
        <item x="614"/>
        <item x="3087"/>
        <item x="3836"/>
        <item x="4852"/>
        <item x="4581"/>
        <item x="4699"/>
        <item x="2623"/>
        <item x="590"/>
        <item x="980"/>
        <item x="2577"/>
        <item x="3051"/>
        <item x="1981"/>
        <item x="1425"/>
        <item x="654"/>
        <item x="2060"/>
        <item x="3003"/>
        <item x="565"/>
        <item x="3796"/>
        <item x="2337"/>
        <item x="3011"/>
        <item x="4519"/>
        <item x="1479"/>
        <item x="4426"/>
        <item x="46"/>
        <item x="1616"/>
        <item x="3917"/>
        <item x="1182"/>
        <item x="2757"/>
        <item x="1973"/>
        <item x="2850"/>
        <item x="4171"/>
        <item x="3225"/>
        <item x="1937"/>
        <item x="3952"/>
        <item x="0"/>
        <item x="1947"/>
        <item x="3413"/>
        <item x="4835"/>
        <item x="4771"/>
        <item x="2907"/>
        <item x="1323"/>
        <item x="4822"/>
        <item x="784"/>
        <item x="2068"/>
        <item x="1365"/>
        <item x="1501"/>
        <item x="4436"/>
        <item x="1507"/>
        <item x="2072"/>
        <item x="4500"/>
        <item x="501"/>
        <item x="1532"/>
        <item x="3479"/>
        <item x="3168"/>
        <item x="1315"/>
        <item x="3501"/>
        <item x="3899"/>
        <item x="977"/>
        <item x="4704"/>
        <item x="1496"/>
        <item x="2052"/>
        <item x="4228"/>
        <item x="1889"/>
        <item x="4430"/>
        <item x="2919"/>
        <item x="1869"/>
        <item x="1293"/>
        <item x="4056"/>
        <item x="4526"/>
        <item x="3035"/>
        <item x="3357"/>
        <item x="1888"/>
        <item x="432"/>
        <item x="1255"/>
        <item x="2960"/>
        <item x="2063"/>
        <item x="4206"/>
        <item x="1824"/>
        <item x="1684"/>
        <item x="4662"/>
        <item x="4544"/>
        <item x="2808"/>
        <item x="208"/>
        <item x="4647"/>
        <item x="4067"/>
        <item x="3447"/>
        <item x="674"/>
        <item x="3848"/>
        <item x="3642"/>
        <item x="3637"/>
        <item x="3354"/>
        <item x="35"/>
        <item x="3944"/>
        <item x="2041"/>
        <item x="4080"/>
        <item x="960"/>
        <item x="4678"/>
        <item x="1026"/>
        <item x="2419"/>
        <item x="2607"/>
        <item x="3082"/>
        <item x="3978"/>
        <item x="4352"/>
        <item x="196"/>
        <item x="771"/>
        <item x="1857"/>
        <item x="4492"/>
        <item x="1138"/>
        <item x="4636"/>
        <item x="4588"/>
        <item x="1770"/>
        <item x="829"/>
        <item x="3599"/>
        <item x="4222"/>
        <item x="2042"/>
        <item x="879"/>
        <item x="3335"/>
        <item x="1683"/>
        <item x="4308"/>
        <item x="724"/>
        <item x="1132"/>
        <item x="2162"/>
        <item x="3684"/>
        <item x="1588"/>
        <item x="3876"/>
        <item x="1225"/>
        <item x="3674"/>
        <item x="1581"/>
        <item x="3751"/>
        <item x="1642"/>
        <item x="3838"/>
        <item x="1316"/>
        <item x="3714"/>
        <item x="3328"/>
        <item x="653"/>
        <item x="3775"/>
        <item x="4470"/>
        <item x="617"/>
        <item x="3598"/>
        <item x="4621"/>
        <item x="3778"/>
        <item x="189"/>
        <item x="3801"/>
        <item x="2189"/>
        <item x="130"/>
        <item x="42"/>
        <item x="1043"/>
        <item x="1265"/>
        <item x="1345"/>
        <item x="1181"/>
        <item x="3563"/>
        <item x="4786"/>
        <item x="1979"/>
        <item x="1842"/>
        <item x="3235"/>
        <item x="1631"/>
        <item x="4536"/>
        <item x="2352"/>
        <item x="2392"/>
        <item x="3294"/>
        <item x="681"/>
        <item x="1538"/>
        <item x="1515"/>
        <item x="1241"/>
        <item x="3523"/>
        <item x="4827"/>
        <item x="569"/>
        <item x="1751"/>
        <item x="2604"/>
        <item x="3271"/>
        <item x="826"/>
        <item x="4104"/>
        <item x="3753"/>
        <item x="4839"/>
        <item x="4414"/>
        <item x="4766"/>
        <item x="3908"/>
        <item x="1902"/>
        <item x="4489"/>
        <item x="3954"/>
        <item x="3083"/>
        <item x="163"/>
        <item x="1635"/>
        <item x="3140"/>
        <item x="1259"/>
        <item x="984"/>
        <item x="227"/>
        <item x="4449"/>
        <item x="3914"/>
        <item x="880"/>
        <item x="730"/>
        <item x="3901"/>
        <item x="3896"/>
        <item x="3564"/>
        <item x="2852"/>
        <item x="3074"/>
        <item x="3443"/>
        <item x="503"/>
        <item x="1720"/>
        <item x="478"/>
        <item x="574"/>
        <item x="944"/>
        <item x="1847"/>
        <item x="429"/>
        <item x="2774"/>
        <item x="2822"/>
        <item x="4385"/>
        <item x="2874"/>
        <item x="3888"/>
        <item x="1310"/>
        <item x="449"/>
        <item x="3583"/>
        <item x="1823"/>
        <item x="1885"/>
        <item x="648"/>
        <item x="1651"/>
        <item x="204"/>
        <item x="4384"/>
        <item x="3653"/>
        <item x="3875"/>
        <item x="656"/>
        <item x="634"/>
        <item x="2222"/>
        <item x="4758"/>
        <item x="2695"/>
        <item x="2190"/>
        <item x="4423"/>
        <item x="4888"/>
        <item x="2529"/>
        <item x="28"/>
        <item x="494"/>
        <item x="3812"/>
        <item x="2490"/>
        <item x="241"/>
        <item x="2433"/>
        <item x="3376"/>
        <item x="788"/>
        <item x="1686"/>
        <item x="1013"/>
        <item x="1180"/>
        <item x="4645"/>
        <item x="1570"/>
        <item x="440"/>
        <item x="732"/>
        <item x="3063"/>
        <item x="547"/>
        <item x="1109"/>
        <item x="3821"/>
        <item x="225"/>
        <item x="3165"/>
        <item x="1136"/>
        <item x="997"/>
        <item x="2612"/>
        <item x="1483"/>
        <item x="3096"/>
        <item x="3757"/>
        <item x="1021"/>
        <item x="836"/>
        <item x="2677"/>
        <item x="791"/>
        <item x="728"/>
        <item x="3247"/>
        <item x="553"/>
        <item x="871"/>
        <item x="1186"/>
        <item x="921"/>
        <item x="3090"/>
        <item x="3217"/>
        <item x="1417"/>
        <item x="4657"/>
        <item x="4062"/>
        <item x="3312"/>
        <item x="2843"/>
        <item x="664"/>
        <item x="2469"/>
        <item x="2065"/>
        <item x="2973"/>
        <item x="4562"/>
        <item x="1892"/>
        <item x="3194"/>
        <item x="1371"/>
        <item x="2156"/>
        <item x="3763"/>
        <item x="4083"/>
        <item x="2113"/>
        <item x="1742"/>
        <item x="4787"/>
        <item x="264"/>
        <item x="1175"/>
        <item x="441"/>
        <item x="3654"/>
        <item x="1280"/>
        <item x="467"/>
        <item x="1685"/>
        <item x="4440"/>
        <item x="3732"/>
        <item x="554"/>
        <item x="3515"/>
        <item x="2195"/>
        <item x="4571"/>
        <item x="2049"/>
        <item x="1521"/>
        <item x="718"/>
        <item x="3359"/>
        <item x="777"/>
        <item x="4608"/>
        <item x="3023"/>
        <item x="701"/>
        <item x="365"/>
        <item x="1740"/>
        <item x="1606"/>
        <item x="1825"/>
        <item x="2292"/>
        <item x="2218"/>
        <item x="1157"/>
        <item x="239"/>
        <item x="981"/>
        <item x="2232"/>
        <item x="4005"/>
        <item x="953"/>
        <item x="1378"/>
        <item x="2064"/>
        <item x="4879"/>
        <item x="3365"/>
        <item x="2780"/>
        <item x="3068"/>
        <item x="1715"/>
        <item x="695"/>
        <item x="2798"/>
        <item x="1333"/>
        <item x="3761"/>
        <item x="1384"/>
        <item x="762"/>
        <item x="419"/>
        <item x="3463"/>
        <item x="2690"/>
        <item x="153"/>
        <item x="2771"/>
        <item x="1781"/>
        <item x="1753"/>
        <item x="4280"/>
        <item x="2461"/>
        <item x="3164"/>
        <item x="34"/>
        <item x="1153"/>
        <item x="3997"/>
        <item x="2826"/>
        <item x="837"/>
        <item x="3827"/>
        <item x="2592"/>
        <item x="1566"/>
        <item x="1732"/>
        <item x="4504"/>
        <item x="787"/>
        <item x="118"/>
        <item x="1777"/>
        <item x="2557"/>
        <item x="3712"/>
        <item x="1154"/>
        <item x="4677"/>
        <item x="2082"/>
        <item x="535"/>
        <item x="1462"/>
        <item x="2395"/>
        <item x="4587"/>
        <item x="1094"/>
        <item x="630"/>
        <item x="24"/>
        <item x="1792"/>
        <item x="2347"/>
        <item x="1552"/>
        <item x="4346"/>
        <item x="2918"/>
        <item x="2458"/>
        <item x="3406"/>
        <item x="4148"/>
        <item x="1207"/>
        <item x="4886"/>
        <item x="2553"/>
        <item x="694"/>
        <item x="3647"/>
        <item x="1231"/>
        <item x="2779"/>
        <item x="4810"/>
        <item x="4388"/>
        <item x="454"/>
        <item x="4242"/>
        <item x="2527"/>
        <item x="2673"/>
        <item x="4691"/>
        <item x="4859"/>
        <item x="4065"/>
        <item x="121"/>
        <item x="4574"/>
        <item x="1550"/>
        <item x="2533"/>
        <item x="3223"/>
        <item x="98"/>
        <item x="2242"/>
        <item x="4778"/>
        <item x="3963"/>
        <item x="978"/>
        <item x="689"/>
        <item x="3167"/>
        <item x="144"/>
        <item x="3798"/>
        <item x="1494"/>
        <item x="1057"/>
        <item x="3429"/>
        <item x="1647"/>
        <item x="1325"/>
        <item x="2467"/>
        <item x="3197"/>
        <item x="1965"/>
        <item x="3524"/>
        <item x="1960"/>
        <item x="2712"/>
        <item x="911"/>
        <item x="2963"/>
        <item x="2044"/>
        <item x="4024"/>
        <item x="4035"/>
        <item x="3420"/>
        <item x="1388"/>
        <item x="2135"/>
        <item x="1"/>
        <item x="2642"/>
        <item x="973"/>
        <item x="4217"/>
        <item x="4609"/>
        <item x="942"/>
        <item x="1451"/>
        <item x="3435"/>
        <item x="3586"/>
        <item x="3041"/>
        <item x="3469"/>
        <item x="1113"/>
        <item x="3433"/>
        <item x="269"/>
        <item x="4090"/>
        <item x="4058"/>
        <item x="4113"/>
        <item x="4314"/>
        <item x="719"/>
        <item x="3951"/>
        <item x="409"/>
        <item x="629"/>
        <item x="67"/>
        <item x="2367"/>
        <item x="2356"/>
        <item x="318"/>
        <item x="999"/>
        <item x="1097"/>
        <item x="4592"/>
        <item x="918"/>
        <item x="3155"/>
        <item x="1547"/>
        <item x="3287"/>
        <item x="2013"/>
        <item x="1025"/>
        <item x="17"/>
        <item x="2867"/>
        <item x="672"/>
        <item x="3720"/>
        <item x="4582"/>
        <item x="1794"/>
        <item x="1217"/>
        <item x="1445"/>
        <item x="3344"/>
        <item x="4664"/>
        <item x="4801"/>
        <item x="4717"/>
        <item x="862"/>
        <item x="3506"/>
        <item x="1539"/>
        <item x="2091"/>
        <item x="1327"/>
        <item x="2792"/>
        <item x="868"/>
        <item x="1640"/>
        <item x="1300"/>
        <item x="4722"/>
        <item x="2328"/>
        <item x="2142"/>
        <item x="4190"/>
        <item x="4348"/>
        <item x="3432"/>
        <item x="3295"/>
        <item x="3675"/>
        <item x="4379"/>
        <item x="2133"/>
        <item x="4022"/>
        <item x="4602"/>
        <item x="1731"/>
        <item x="4298"/>
        <item x="4803"/>
        <item x="1556"/>
        <item x="4007"/>
        <item x="2883"/>
        <item x="312"/>
        <item x="3001"/>
        <item x="2857"/>
        <item x="1968"/>
        <item x="158"/>
        <item x="101"/>
        <item x="4424"/>
        <item x="2647"/>
        <item x="2783"/>
        <item x="1749"/>
        <item x="2710"/>
        <item x="2725"/>
        <item x="374"/>
        <item x="2931"/>
        <item x="482"/>
        <item x="2323"/>
        <item x="3091"/>
        <item x="223"/>
        <item x="3027"/>
        <item x="1679"/>
        <item x="1234"/>
        <item x="1815"/>
        <item x="437"/>
        <item x="2581"/>
        <item x="2138"/>
        <item x="780"/>
        <item x="3337"/>
        <item x="2191"/>
        <item x="913"/>
        <item x="1257"/>
        <item x="3900"/>
        <item x="4774"/>
        <item x="1599"/>
        <item x="2349"/>
        <item x="3046"/>
        <item x="128"/>
        <item x="3863"/>
        <item x="1412"/>
        <item x="2359"/>
        <item x="1987"/>
        <item x="519"/>
        <item x="2655"/>
        <item x="4127"/>
        <item x="1504"/>
        <item x="3619"/>
        <item x="38"/>
        <item x="4141"/>
        <item x="956"/>
        <item x="620"/>
        <item x="3723"/>
        <item x="3333"/>
        <item x="40"/>
        <item x="3737"/>
        <item x="3181"/>
        <item x="3195"/>
        <item x="4073"/>
        <item x="3910"/>
        <item x="2493"/>
        <item x="265"/>
        <item x="642"/>
        <item x="4076"/>
        <item x="706"/>
        <item x="2416"/>
        <item x="520"/>
        <item x="395"/>
        <item x="3010"/>
        <item x="2273"/>
        <item x="2925"/>
        <item x="899"/>
        <item x="3769"/>
        <item x="2378"/>
        <item x="4408"/>
        <item x="4709"/>
        <item x="2616"/>
        <item x="325"/>
        <item x="2613"/>
        <item x="3660"/>
        <item x="692"/>
        <item x="585"/>
        <item x="2225"/>
        <item x="1577"/>
        <item x="3374"/>
        <item x="2644"/>
        <item x="4245"/>
        <item x="2281"/>
        <item x="1034"/>
        <item x="2436"/>
        <item x="1360"/>
        <item x="2286"/>
        <item x="2403"/>
        <item x="1912"/>
        <item x="3842"/>
        <item x="453"/>
        <item x="2038"/>
        <item x="3277"/>
        <item x="676"/>
        <item x="824"/>
        <item x="322"/>
        <item x="2851"/>
        <item x="1179"/>
        <item x="3958"/>
        <item x="2561"/>
        <item x="2499"/>
        <item x="609"/>
        <item x="772"/>
        <item x="3394"/>
        <item x="1878"/>
        <item x="2694"/>
        <item x="4377"/>
        <item x="582"/>
        <item x="1091"/>
        <item x="3092"/>
        <item x="1789"/>
        <item x="2309"/>
        <item x="3819"/>
        <item x="3193"/>
        <item x="2785"/>
        <item x="4370"/>
        <item x="4115"/>
        <item x="2241"/>
        <item x="4351"/>
        <item x="4673"/>
        <item x="4591"/>
        <item x="1708"/>
        <item x="4179"/>
        <item x="1120"/>
        <item x="4529"/>
        <item x="2472"/>
        <item x="2460"/>
        <item x="557"/>
        <item x="3166"/>
        <item x="1800"/>
        <item x="3470"/>
        <item x="4185"/>
        <item x="1952"/>
        <item x="1763"/>
        <item x="186"/>
        <item x="2799"/>
        <item x="769"/>
        <item x="468"/>
        <item x="2357"/>
        <item x="3119"/>
        <item x="954"/>
        <item x="2816"/>
        <item x="4365"/>
        <item x="1858"/>
        <item x="4432"/>
        <item x="1668"/>
        <item x="4077"/>
        <item x="1922"/>
        <item x="4010"/>
        <item x="3508"/>
        <item x="497"/>
        <item x="631"/>
        <item x="722"/>
        <item x="1292"/>
        <item x="3126"/>
        <item x="930"/>
        <item x="3817"/>
        <item x="4871"/>
        <item x="290"/>
        <item x="2524"/>
        <item x="4093"/>
        <item x="3301"/>
        <item x="513"/>
        <item x="644"/>
        <item x="3222"/>
        <item x="1909"/>
        <item x="1457"/>
        <item x="32"/>
        <item x="4700"/>
        <item x="1806"/>
        <item x="387"/>
        <item x="4088"/>
        <item x="3210"/>
        <item x="2618"/>
        <item x="1709"/>
        <item x="2675"/>
        <item x="4632"/>
        <item x="4038"/>
        <item x="3116"/>
        <item x="3338"/>
        <item x="4"/>
        <item x="888"/>
        <item x="2829"/>
        <item x="3894"/>
        <item x="2832"/>
        <item x="149"/>
        <item x="1224"/>
        <item x="2322"/>
        <item x="498"/>
        <item x="734"/>
        <item x="1774"/>
        <item x="1517"/>
        <item x="3233"/>
        <item x="4795"/>
        <item x="4172"/>
        <item x="2797"/>
        <item x="608"/>
        <item x="3904"/>
        <item x="1151"/>
        <item x="3974"/>
        <item x="3347"/>
        <item x="1146"/>
        <item x="537"/>
        <item x="2067"/>
        <item x="1190"/>
        <item x="177"/>
        <item x="3036"/>
        <item x="1314"/>
        <item x="1914"/>
        <item x="74"/>
        <item x="1918"/>
        <item x="4834"/>
        <item x="4748"/>
        <item x="1571"/>
        <item x="1969"/>
        <item x="1246"/>
        <item x="2261"/>
        <item x="3820"/>
        <item x="307"/>
        <item x="3040"/>
        <item x="262"/>
        <item x="3255"/>
        <item x="937"/>
        <item x="3340"/>
        <item x="703"/>
        <item x="1822"/>
        <item x="3758"/>
        <item x="3391"/>
        <item x="3336"/>
        <item x="4881"/>
        <item x="3516"/>
        <item x="2282"/>
        <item x="2837"/>
        <item x="1817"/>
        <item x="4396"/>
        <item x="1516"/>
        <item x="2587"/>
        <item x="3541"/>
        <item x="4674"/>
        <item x="303"/>
        <item x="2951"/>
        <item x="3982"/>
        <item x="1398"/>
        <item x="806"/>
        <item x="2053"/>
        <item x="4652"/>
        <item x="1216"/>
        <item x="3473"/>
        <item x="2266"/>
        <item x="750"/>
        <item x="81"/>
        <item x="4204"/>
        <item x="1372"/>
        <item x="727"/>
        <item x="4343"/>
        <item x="3689"/>
        <item x="1317"/>
        <item x="64"/>
        <item x="1855"/>
        <item x="4832"/>
        <item x="1508"/>
        <item x="3109"/>
        <item x="333"/>
        <item x="2110"/>
        <item x="4043"/>
        <item x="3517"/>
        <item x="3870"/>
        <item x="1083"/>
        <item x="4032"/>
        <item x="2184"/>
        <item x="3946"/>
        <item x="23"/>
        <item x="781"/>
        <item x="3514"/>
        <item x="2714"/>
        <item x="4359"/>
        <item x="1090"/>
        <item x="1879"/>
        <item x="2732"/>
        <item x="1752"/>
        <item x="3260"/>
        <item x="2913"/>
        <item x="1121"/>
        <item x="2901"/>
        <item x="975"/>
        <item x="4046"/>
        <item x="4676"/>
        <item x="943"/>
        <item x="1339"/>
        <item x="4289"/>
        <item x="3553"/>
        <item x="1135"/>
        <item x="3367"/>
        <item x="3937"/>
        <item x="2719"/>
        <item x="2528"/>
        <item x="2027"/>
        <item x="1338"/>
        <item x="2246"/>
        <item x="4880"/>
        <item x="4078"/>
        <item x="2516"/>
        <item x="4479"/>
        <item x="3903"/>
        <item x="2985"/>
        <item x="3198"/>
        <item x="3177"/>
        <item x="2750"/>
        <item x="1589"/>
        <item x="2626"/>
        <item x="4173"/>
        <item x="1344"/>
        <item x="3861"/>
        <item x="248"/>
        <item x="273"/>
        <item x="2381"/>
        <item x="3510"/>
        <item x="3100"/>
        <item x="277"/>
        <item x="2224"/>
        <item x="1011"/>
        <item x="3907"/>
        <item x="2820"/>
        <item x="1585"/>
        <item x="2168"/>
        <item x="3981"/>
        <item x="4689"/>
        <item x="215"/>
        <item x="3342"/>
        <item x="2251"/>
        <item x="3054"/>
        <item x="916"/>
        <item x="3189"/>
        <item x="1681"/>
        <item x="2697"/>
        <item x="4759"/>
        <item x="4752"/>
        <item x="97"/>
        <item x="4051"/>
        <item x="305"/>
        <item x="2227"/>
        <item x="1067"/>
        <item x="698"/>
        <item x="2334"/>
        <item x="2201"/>
        <item x="2927"/>
        <item x="3500"/>
        <item x="3721"/>
        <item x="4762"/>
        <item x="1099"/>
        <item x="3825"/>
        <item x="2751"/>
        <item x="280"/>
        <item x="1759"/>
        <item x="2650"/>
        <item x="4125"/>
        <item x="278"/>
        <item x="3542"/>
        <item x="4293"/>
        <item x="2489"/>
        <item x="3016"/>
        <item x="4633"/>
        <item x="3284"/>
        <item x="4793"/>
        <item x="638"/>
        <item x="1712"/>
        <item x="3302"/>
        <item x="1183"/>
        <item x="1489"/>
        <item x="1114"/>
        <item x="4295"/>
        <item x="368"/>
        <item x="1459"/>
        <item x="759"/>
        <item x="4244"/>
        <item x="1394"/>
        <item x="2388"/>
        <item x="4693"/>
        <item x="1404"/>
        <item x="1976"/>
        <item x="156"/>
        <item x="1006"/>
        <item x="224"/>
        <item x="739"/>
        <item x="1428"/>
        <item x="1007"/>
        <item x="4527"/>
        <item x="690"/>
        <item x="2830"/>
        <item x="558"/>
        <item x="444"/>
        <item x="3759"/>
        <item x="285"/>
        <item x="2365"/>
        <item x="3795"/>
        <item x="2199"/>
        <item x="1977"/>
        <item x="2010"/>
        <item x="1536"/>
        <item x="2423"/>
        <item x="853"/>
        <item x="883"/>
        <item x="400"/>
        <item x="1380"/>
        <item x="2978"/>
        <item x="4554"/>
        <item x="244"/>
        <item x="2972"/>
        <item x="1509"/>
        <item x="2210"/>
        <item x="3579"/>
        <item x="3162"/>
        <item x="4688"/>
        <item x="1636"/>
        <item x="4742"/>
        <item x="4576"/>
        <item x="3748"/>
        <item x="3745"/>
        <item x="720"/>
        <item x="2153"/>
        <item x="1907"/>
        <item x="1118"/>
        <item x="711"/>
        <item x="3873"/>
        <item x="3911"/>
        <item x="3170"/>
        <item x="2995"/>
        <item x="3513"/>
        <item x="797"/>
        <item x="2532"/>
        <item x="4840"/>
        <item x="2999"/>
        <item x="2513"/>
        <item x="96"/>
        <item x="1676"/>
        <item x="847"/>
        <item x="3488"/>
        <item x="2515"/>
        <item x="1946"/>
        <item x="404"/>
        <item x="566"/>
        <item x="4319"/>
        <item x="3779"/>
        <item x="4566"/>
        <item x="4356"/>
        <item x="143"/>
        <item x="2831"/>
        <item x="4620"/>
        <item x="191"/>
        <item x="1615"/>
        <item x="2868"/>
        <item x="3923"/>
        <item x="3834"/>
        <item x="679"/>
        <item x="4853"/>
        <item x="234"/>
        <item x="91"/>
        <item x="1086"/>
        <item x="1085"/>
        <item x="2034"/>
        <item x="2897"/>
        <item x="1332"/>
        <item x="4617"/>
        <item x="1247"/>
        <item x="2066"/>
        <item x="2772"/>
        <item x="355"/>
        <item x="2479"/>
        <item x="4261"/>
        <item x="3685"/>
        <item x="1838"/>
        <item x="4320"/>
        <item x="1048"/>
        <item x="2543"/>
        <item x="1427"/>
        <item x="2019"/>
        <item x="2206"/>
        <item x="807"/>
        <item x="3085"/>
        <item x="3253"/>
        <item x="420"/>
        <item x="655"/>
        <item x="20"/>
        <item x="4707"/>
        <item x="3426"/>
        <item x="866"/>
        <item x="2316"/>
        <item x="3752"/>
        <item x="858"/>
        <item x="383"/>
        <item x="4780"/>
        <item x="555"/>
        <item x="4157"/>
        <item x="414"/>
        <item x="1944"/>
        <item x="2231"/>
        <item x="4119"/>
        <item x="358"/>
        <item x="510"/>
        <item x="1000"/>
        <item x="2477"/>
        <item x="3272"/>
        <item x="4263"/>
        <item x="1926"/>
        <item x="4340"/>
        <item x="4493"/>
        <item x="2327"/>
        <item x="2842"/>
        <item x="2872"/>
        <item x="1734"/>
        <item x="932"/>
        <item x="2721"/>
        <item x="864"/>
        <item x="412"/>
        <item x="2036"/>
        <item x="678"/>
        <item x="2961"/>
        <item x="4213"/>
        <item x="286"/>
        <item x="1189"/>
        <item x="2723"/>
        <item x="3646"/>
        <item x="292"/>
        <item x="2941"/>
        <item x="2509"/>
        <item x="2648"/>
        <item x="1607"/>
        <item x="2530"/>
        <item x="3"/>
        <item x="3214"/>
        <item x="2198"/>
        <item x="306"/>
        <item x="1925"/>
        <item x="1466"/>
        <item x="4831"/>
        <item x="2279"/>
        <item x="2425"/>
        <item x="4170"/>
        <item x="361"/>
        <item x="548"/>
        <item x="2221"/>
        <item x="3369"/>
        <item x="2531"/>
        <item x="2810"/>
        <item x="4848"/>
        <item x="1285"/>
        <item x="2900"/>
        <item x="3293"/>
        <item x="250"/>
        <item x="2415"/>
        <item x="860"/>
        <item x="4329"/>
        <item x="2420"/>
        <item x="1690"/>
        <item x="4750"/>
        <item x="447"/>
        <item x="3205"/>
        <item x="56"/>
        <item x="2298"/>
        <item x="2844"/>
        <item x="43"/>
        <item x="584"/>
        <item x="1945"/>
        <item x="2702"/>
        <item x="691"/>
        <item x="1590"/>
        <item x="3371"/>
        <item x="2881"/>
        <item x="377"/>
        <item x="221"/>
        <item x="591"/>
        <item x="93"/>
        <item x="1088"/>
        <item x="1780"/>
        <item x="110"/>
        <item x="935"/>
        <item x="4826"/>
        <item x="2738"/>
        <item x="2996"/>
        <item x="2018"/>
        <item x="3715"/>
        <item x="115"/>
        <item x="4458"/>
        <item x="4361"/>
        <item x="1152"/>
        <item x="1436"/>
        <item x="3999"/>
        <item x="4531"/>
        <item x="3299"/>
        <item x="2684"/>
        <item x="3071"/>
        <item x="3580"/>
        <item x="1693"/>
        <item x="2237"/>
        <item x="3472"/>
        <item x="3088"/>
        <item x="2920"/>
        <item x="2935"/>
        <item x="3507"/>
        <item x="2970"/>
        <item x="89"/>
        <item x="1131"/>
        <item x="2293"/>
        <item x="3002"/>
        <item x="2570"/>
        <item x="4847"/>
        <item x="4715"/>
        <item x="546"/>
        <item x="3585"/>
        <item x="3867"/>
        <item x="3343"/>
        <item x="2811"/>
        <item x="473"/>
        <item x="1689"/>
        <item x="1548"/>
        <item x="2630"/>
        <item x="3993"/>
        <item x="4069"/>
        <item x="1353"/>
        <item x="351"/>
        <item x="2726"/>
        <item x="1518"/>
        <item x="1827"/>
        <item x="4690"/>
        <item x="2589"/>
        <item x="2806"/>
        <item x="893"/>
        <item x="4464"/>
        <item x="825"/>
        <item x="4597"/>
        <item x="2743"/>
        <item x="363"/>
        <item x="1811"/>
        <item x="3399"/>
        <item x="3049"/>
        <item x="1194"/>
        <item x="3409"/>
        <item x="4475"/>
        <item x="4438"/>
        <item x="1160"/>
        <item x="3043"/>
        <item x="4129"/>
        <item x="3538"/>
        <item x="1472"/>
        <item x="1658"/>
        <item x="256"/>
        <item x="3615"/>
        <item x="133"/>
        <item x="212"/>
        <item x="4599"/>
        <item x="1440"/>
        <item x="632"/>
        <item x="4640"/>
        <item x="4256"/>
        <item x="205"/>
        <item x="2536"/>
        <item x="802"/>
        <item x="3638"/>
        <item x="487"/>
        <item x="3650"/>
        <item x="1569"/>
        <item x="1381"/>
        <item x="3594"/>
        <item x="293"/>
        <item x="4561"/>
        <item x="1281"/>
        <item x="571"/>
        <item x="3892"/>
        <item x="1961"/>
        <item x="848"/>
        <item x="3568"/>
        <item x="1465"/>
        <item x="1059"/>
        <item x="680"/>
        <item x="4372"/>
        <item x="1864"/>
        <item x="892"/>
        <item x="4318"/>
        <item x="4033"/>
        <item x="2235"/>
        <item x="3977"/>
        <item x="4474"/>
        <item x="3380"/>
        <item x="1362"/>
        <item x="4498"/>
        <item x="1038"/>
        <item x="818"/>
        <item x="770"/>
        <item x="2290"/>
        <item x="1528"/>
        <item x="3379"/>
        <item x="3211"/>
        <item x="1010"/>
        <item x="1576"/>
        <item x="233"/>
        <item x="2075"/>
        <item x="4052"/>
        <item x="3522"/>
        <item x="3099"/>
        <item x="640"/>
        <item x="4053"/>
        <item x="2233"/>
        <item x="3008"/>
        <item x="2086"/>
        <item x="3920"/>
        <item x="3698"/>
        <item x="2291"/>
        <item x="5"/>
        <item x="2777"/>
        <item x="459"/>
        <item x="3595"/>
        <item x="861"/>
        <item x="3925"/>
        <item x="3724"/>
        <item x="2971"/>
        <item x="4368"/>
        <item x="2076"/>
        <item x="2638"/>
        <item x="2878"/>
        <item x="3052"/>
        <item x="1641"/>
        <item x="326"/>
        <item x="2146"/>
        <item x="3727"/>
        <item x="2370"/>
        <item x="3310"/>
        <item x="3075"/>
        <item x="295"/>
        <item x="2704"/>
        <item x="2283"/>
        <item x="4573"/>
        <item x="902"/>
        <item x="1995"/>
        <item x="95"/>
        <item x="4873"/>
        <item x="3866"/>
        <item x="3024"/>
        <item x="813"/>
        <item x="1896"/>
        <item x="4292"/>
        <item x="2681"/>
        <item x="768"/>
        <item x="4225"/>
        <item x="1983"/>
        <item x="2039"/>
        <item x="530"/>
        <item x="4705"/>
        <item x="2119"/>
        <item x="2634"/>
        <item x="3045"/>
        <item x="4734"/>
        <item x="3459"/>
        <item x="2539"/>
        <item x="1856"/>
        <item x="4274"/>
        <item x="4788"/>
        <item x="1423"/>
        <item x="669"/>
        <item x="2130"/>
        <item x="4017"/>
        <item x="3028"/>
        <item x="3556"/>
        <item x="3983"/>
        <item x="4796"/>
        <item x="4023"/>
        <item x="819"/>
        <item x="3474"/>
        <item x="1600"/>
        <item x="2338"/>
        <item x="4220"/>
        <item x="1171"/>
        <item x="2876"/>
        <item x="1841"/>
        <item x="3466"/>
        <item x="817"/>
        <item x="4711"/>
        <item x="4764"/>
        <item x="4253"/>
        <item x="2654"/>
        <item x="3370"/>
        <item x="3180"/>
        <item x="216"/>
        <item x="1623"/>
        <item x="1698"/>
        <item x="702"/>
        <item x="116"/>
        <item x="2815"/>
        <item x="1134"/>
        <item x="1364"/>
        <item x="2026"/>
        <item x="4885"/>
        <item x="4446"/>
        <item x="4618"/>
        <item x="3229"/>
        <item x="1061"/>
        <item x="1125"/>
        <item x="4784"/>
        <item x="2520"/>
        <item x="1170"/>
        <item x="2097"/>
        <item x="3898"/>
        <item x="2488"/>
        <item x="507"/>
        <item x="2992"/>
        <item x="1363"/>
        <item x="3629"/>
        <item x="2248"/>
        <item x="4092"/>
        <item x="45"/>
        <item x="2302"/>
        <item x="1893"/>
        <item x="1302"/>
        <item x="3064"/>
        <item x="4466"/>
        <item x="2548"/>
        <item x="3609"/>
        <item x="3631"/>
        <item x="3905"/>
        <item x="399"/>
        <item x="1488"/>
        <item x="1648"/>
        <item x="3830"/>
        <item x="583"/>
        <item x="2649"/>
        <item x="1005"/>
        <item x="1624"/>
        <item x="3844"/>
        <item x="4050"/>
        <item x="3326"/>
        <item x="670"/>
        <item x="3756"/>
        <item x="2268"/>
        <item x="4116"/>
        <item x="2686"/>
        <item x="304"/>
        <item x="974"/>
        <item x="1390"/>
        <item x="2605"/>
        <item x="4042"/>
        <item x="4623"/>
        <item x="3557"/>
        <item x="3029"/>
        <item x="1420"/>
        <item x="2641"/>
        <item x="2887"/>
        <item x="4883"/>
        <item x="3436"/>
        <item x="1355"/>
        <item x="4336"/>
        <item x="717"/>
        <item x="2439"/>
        <item x="2155"/>
        <item x="1773"/>
        <item x="393"/>
        <item x="1883"/>
        <item x="4369"/>
        <item x="2544"/>
        <item x="2875"/>
        <item x="4182"/>
        <item x="4194"/>
        <item x="1432"/>
        <item x="3832"/>
        <item x="3267"/>
        <item x="500"/>
        <item x="3053"/>
        <item x="3730"/>
        <item x="4126"/>
        <item x="1433"/>
        <item x="3179"/>
        <item x="2922"/>
        <item x="3677"/>
        <item x="3940"/>
        <item x="92"/>
        <item x="2238"/>
        <item x="4661"/>
        <item x="394"/>
        <item x="3006"/>
        <item x="3762"/>
        <item x="3157"/>
        <item x="252"/>
        <item x="53"/>
        <item x="3251"/>
        <item x="908"/>
        <item x="4820"/>
        <item x="2144"/>
        <item x="4054"/>
        <item x="2685"/>
        <item x="1028"/>
        <item x="1852"/>
        <item x="4837"/>
        <item x="4214"/>
        <item x="4421"/>
        <item x="2737"/>
        <item x="764"/>
        <item x="4484"/>
        <item x="2088"/>
        <item x="1881"/>
        <item x="2804"/>
        <item x="729"/>
        <item x="3502"/>
        <item x="3239"/>
        <item x="3308"/>
        <item x="2517"/>
        <item x="2109"/>
        <item x="2"/>
        <item x="3680"/>
        <item x="3290"/>
        <item x="203"/>
        <item x="979"/>
        <item x="3386"/>
        <item x="4357"/>
        <item x="3862"/>
        <item x="651"/>
        <item x="3018"/>
        <item x="1480"/>
        <item x="3232"/>
        <item x="72"/>
        <item x="4419"/>
        <item x="2203"/>
        <item x="673"/>
        <item x="2770"/>
        <item x="2906"/>
        <item x="1927"/>
        <item x="3307"/>
        <item x="602"/>
        <item x="247"/>
        <item x="1682"/>
        <item x="2326"/>
        <item x="2848"/>
        <item x="1461"/>
        <item x="2194"/>
        <item x="3652"/>
        <item x="3869"/>
        <item x="3037"/>
        <item x="606"/>
        <item x="4036"/>
        <item x="3021"/>
        <item x="3044"/>
        <item x="3186"/>
        <item x="3690"/>
        <item x="3621"/>
        <item x="2549"/>
        <item x="1485"/>
        <item x="3411"/>
        <item x="3204"/>
        <item x="800"/>
        <item x="4098"/>
        <item x="2209"/>
        <item x="1070"/>
        <item x="2100"/>
        <item x="3589"/>
        <item x="2393"/>
        <item x="2762"/>
        <item x="2313"/>
        <item x="3736"/>
        <item x="274"/>
        <item x="2257"/>
        <item x="2624"/>
        <item x="1443"/>
        <item x="3437"/>
        <item x="1544"/>
        <item x="4429"/>
        <item x="1953"/>
        <item x="2058"/>
        <item x="2287"/>
        <item x="1334"/>
        <item x="2942"/>
        <item x="4156"/>
        <item x="3306"/>
        <item x="1840"/>
        <item x="4824"/>
        <item x="4072"/>
        <item x="2730"/>
        <item x="1493"/>
        <item x="923"/>
        <item x="2288"/>
        <item x="4685"/>
        <item x="1290"/>
        <item x="4455"/>
        <item x="2716"/>
        <item x="2793"/>
        <item x="2740"/>
        <item x="1758"/>
        <item x="2688"/>
        <item x="2968"/>
        <item x="380"/>
        <item x="1101"/>
        <item x="1129"/>
        <item x="696"/>
        <item x="4467"/>
        <item x="736"/>
        <item x="2442"/>
        <item x="193"/>
        <item x="3693"/>
        <item x="563"/>
        <item x="2253"/>
        <item x="4258"/>
        <item x="1790"/>
        <item x="1188"/>
        <item x="2565"/>
        <item x="3208"/>
        <item x="4410"/>
        <item x="3137"/>
        <item x="3256"/>
        <item x="4653"/>
        <item x="747"/>
        <item x="3397"/>
        <item x="2701"/>
        <item x="1176"/>
        <item x="4177"/>
        <item x="2390"/>
        <item x="1769"/>
        <item x="3203"/>
        <item x="1672"/>
        <item x="2456"/>
        <item x="1107"/>
        <item x="2884"/>
        <item x="3388"/>
        <item x="2603"/>
        <item x="136"/>
        <item x="4135"/>
        <item x="4221"/>
        <item x="731"/>
        <item x="3576"/>
        <item x="3317"/>
        <item x="254"/>
        <item x="4142"/>
        <item x="3968"/>
        <item x="4452"/>
        <item x="4850"/>
        <item x="3202"/>
        <item x="4235"/>
        <item x="4267"/>
        <item x="1437"/>
        <item x="2749"/>
        <item x="4273"/>
        <item x="1263"/>
        <item x="3948"/>
        <item x="356"/>
        <item x="3666"/>
        <item x="3818"/>
        <item x="3824"/>
        <item x="4512"/>
        <item x="3548"/>
        <item x="2593"/>
        <item x="989"/>
        <item x="712"/>
        <item x="2161"/>
        <item x="4442"/>
        <item x="1772"/>
        <item x="985"/>
        <item x="3412"/>
        <item x="4868"/>
        <item x="3273"/>
        <item x="3240"/>
        <item x="3315"/>
        <item x="2111"/>
        <item x="2220"/>
        <item x="1071"/>
        <item x="4304"/>
        <item x="2921"/>
        <item x="1782"/>
        <item x="823"/>
        <item x="2864"/>
        <item x="2953"/>
        <item x="580"/>
        <item x="4425"/>
        <item x="2372"/>
        <item x="3582"/>
        <item x="4724"/>
        <item x="2274"/>
        <item x="3731"/>
        <item x="3144"/>
        <item x="2899"/>
        <item x="3932"/>
        <item x="4877"/>
        <item x="2491"/>
        <item x="896"/>
        <item x="4376"/>
        <item x="1430"/>
        <item x="2414"/>
        <item x="1450"/>
        <item x="4262"/>
        <item x="1989"/>
        <item x="3738"/>
        <item x="2319"/>
        <item x="851"/>
        <item x="1407"/>
        <item x="2584"/>
        <item x="3702"/>
        <item x="598"/>
        <item x="3020"/>
        <item x="4393"/>
        <item x="1923"/>
        <item x="431"/>
        <item x="313"/>
        <item x="859"/>
        <item x="3980"/>
        <item x="4168"/>
        <item x="4086"/>
        <item x="3707"/>
        <item x="1419"/>
        <item x="3628"/>
        <item x="1935"/>
        <item x="4453"/>
        <item x="509"/>
        <item x="3956"/>
        <item x="4358"/>
        <item x="2213"/>
        <item x="570"/>
        <item x="961"/>
        <item x="607"/>
        <item x="2608"/>
        <item x="2087"/>
        <item x="1771"/>
        <item x="3032"/>
        <item x="522"/>
        <item x="340"/>
        <item x="411"/>
        <item x="2011"/>
        <item x="260"/>
        <item x="1608"/>
        <item x="2148"/>
        <item x="891"/>
        <item x="2115"/>
        <item x="2145"/>
        <item x="677"/>
        <item x="3393"/>
        <item x="2430"/>
        <item x="416"/>
        <item x="3547"/>
        <item x="3967"/>
        <item x="408"/>
        <item x="2566"/>
        <item x="470"/>
        <item x="1718"/>
        <item x="1337"/>
        <item x="2348"/>
        <item x="4524"/>
        <item x="3450"/>
        <item x="4459"/>
        <item x="495"/>
        <item x="3596"/>
        <item x="1032"/>
        <item x="423"/>
        <item x="1199"/>
        <item x="3425"/>
        <item x="804"/>
        <item x="616"/>
        <item x="1820"/>
        <item x="4101"/>
        <item x="1042"/>
        <item x="1329"/>
        <item x="1033"/>
        <item x="3136"/>
        <item x="3368"/>
        <item x="2099"/>
        <item x="873"/>
        <item x="1633"/>
        <item x="1884"/>
        <item x="936"/>
        <item x="2330"/>
        <item x="4567"/>
        <item x="3601"/>
        <item x="4469"/>
        <item x="4208"/>
        <item x="4785"/>
        <item x="3785"/>
        <item x="1765"/>
        <item x="3536"/>
        <item x="3039"/>
        <item x="4202"/>
        <item x="4575"/>
        <item x="1142"/>
        <item x="4075"/>
        <item x="3130"/>
        <item x="3630"/>
        <item x="919"/>
        <item x="1264"/>
        <item x="782"/>
        <item x="1396"/>
        <item x="1017"/>
        <item x="4330"/>
        <item x="2741"/>
        <item x="637"/>
        <item x="3378"/>
        <item x="2170"/>
        <item x="3670"/>
        <item x="4825"/>
        <item x="2937"/>
        <item x="4594"/>
        <item x="4158"/>
        <item x="4350"/>
        <item x="1933"/>
        <item x="350"/>
        <item x="1110"/>
        <item x="2025"/>
        <item x="2176"/>
        <item x="1016"/>
        <item x="381"/>
        <item x="3389"/>
        <item x="3408"/>
        <item x="3103"/>
        <item x="1911"/>
        <item x="1454"/>
        <item x="3811"/>
        <item x="354"/>
        <item x="4551"/>
        <item x="3283"/>
        <item x="461"/>
        <item x="3191"/>
        <item x="3567"/>
        <item x="4746"/>
        <item x="3865"/>
        <item x="4130"/>
        <item x="526"/>
        <item x="2435"/>
        <item x="4804"/>
        <item x="1939"/>
        <item x="1873"/>
        <item x="3987"/>
        <item x="2717"/>
        <item x="627"/>
        <item x="2301"/>
        <item x="2982"/>
        <item x="3270"/>
        <item x="4502"/>
        <item x="2569"/>
        <item x="688"/>
        <item x="2496"/>
        <item x="2661"/>
        <item x="785"/>
        <item x="4016"/>
        <item x="1706"/>
        <item x="3887"/>
        <item x="3550"/>
        <item x="4578"/>
        <item x="1645"/>
        <item x="424"/>
        <item x="3765"/>
        <item x="3427"/>
        <item x="4555"/>
        <item x="741"/>
        <item x="2383"/>
        <item x="1524"/>
        <item x="1655"/>
        <item x="1786"/>
        <item x="1730"/>
        <item x="2833"/>
        <item x="1542"/>
        <item x="3927"/>
        <item x="811"/>
        <item x="2583"/>
        <item x="988"/>
        <item x="2656"/>
        <item x="4299"/>
        <item x="1595"/>
        <item x="2043"/>
        <item x="4800"/>
        <item x="928"/>
        <item x="1737"/>
        <item t="default"/>
      </items>
    </pivotField>
    <pivotField dataField="1" numFmtId="164" showAll="0">
      <items count="4885">
        <item x="3106"/>
        <item x="928"/>
        <item x="4818"/>
        <item x="1764"/>
        <item x="2769"/>
        <item x="2440"/>
        <item x="2717"/>
        <item x="2545"/>
        <item x="266"/>
        <item x="2844"/>
        <item x="4021"/>
        <item x="983"/>
        <item x="2755"/>
        <item x="28"/>
        <item x="2190"/>
        <item x="1750"/>
        <item x="1148"/>
        <item x="340"/>
        <item x="587"/>
        <item x="2201"/>
        <item x="898"/>
        <item x="515"/>
        <item x="3600"/>
        <item x="3735"/>
        <item x="4845"/>
        <item x="3446"/>
        <item x="4606"/>
        <item x="3249"/>
        <item x="4358"/>
        <item x="2596"/>
        <item x="2815"/>
        <item x="1886"/>
        <item x="294"/>
        <item x="3642"/>
        <item x="4354"/>
        <item x="1781"/>
        <item x="3312"/>
        <item x="1907"/>
        <item x="942"/>
        <item x="2555"/>
        <item x="3667"/>
        <item x="650"/>
        <item x="4570"/>
        <item x="2430"/>
        <item x="4168"/>
        <item x="2505"/>
        <item x="4636"/>
        <item x="3391"/>
        <item x="1194"/>
        <item x="1813"/>
        <item x="4713"/>
        <item x="4425"/>
        <item x="4533"/>
        <item x="1937"/>
        <item x="1992"/>
        <item x="1810"/>
        <item x="2676"/>
        <item x="993"/>
        <item x="1587"/>
        <item x="470"/>
        <item x="2890"/>
        <item x="2259"/>
        <item x="216"/>
        <item x="2767"/>
        <item x="4002"/>
        <item x="1337"/>
        <item x="2360"/>
        <item x="3165"/>
        <item x="279"/>
        <item x="1522"/>
        <item x="1105"/>
        <item x="3991"/>
        <item x="1885"/>
        <item x="1981"/>
        <item x="3035"/>
        <item x="3905"/>
        <item x="1858"/>
        <item x="742"/>
        <item x="4081"/>
        <item x="2524"/>
        <item x="2221"/>
        <item x="2305"/>
        <item x="3120"/>
        <item x="2835"/>
        <item x="810"/>
        <item x="1439"/>
        <item x="4398"/>
        <item x="1751"/>
        <item x="2173"/>
        <item x="2752"/>
        <item x="2772"/>
        <item x="1912"/>
        <item x="1817"/>
        <item x="4513"/>
        <item x="1168"/>
        <item x="434"/>
        <item x="3613"/>
        <item x="1089"/>
        <item x="3450"/>
        <item x="3920"/>
        <item x="775"/>
        <item x="1467"/>
        <item x="4809"/>
        <item x="2829"/>
        <item x="3316"/>
        <item x="3141"/>
        <item x="2582"/>
        <item x="3209"/>
        <item x="4779"/>
        <item x="4336"/>
        <item x="457"/>
        <item x="3666"/>
        <item x="2874"/>
        <item x="3288"/>
        <item x="4516"/>
        <item x="1652"/>
        <item x="3243"/>
        <item x="3135"/>
        <item x="3356"/>
        <item x="1517"/>
        <item x="229"/>
        <item x="2376"/>
        <item x="4319"/>
        <item x="1762"/>
        <item x="4768"/>
        <item x="3878"/>
        <item x="3902"/>
        <item x="3997"/>
        <item x="1292"/>
        <item x="2740"/>
        <item x="3372"/>
        <item x="4286"/>
        <item x="3769"/>
        <item x="3076"/>
        <item x="1268"/>
        <item x="1422"/>
        <item x="2372"/>
        <item x="3516"/>
        <item x="4330"/>
        <item x="4015"/>
        <item x="4192"/>
        <item x="971"/>
        <item x="2657"/>
        <item x="586"/>
        <item x="4712"/>
        <item x="2675"/>
        <item x="3649"/>
        <item x="3272"/>
        <item x="2880"/>
        <item x="2370"/>
        <item x="2969"/>
        <item x="3708"/>
        <item x="3720"/>
        <item x="3867"/>
        <item x="4528"/>
        <item x="734"/>
        <item x="349"/>
        <item x="2136"/>
        <item x="3933"/>
        <item x="3734"/>
        <item x="1590"/>
        <item x="3192"/>
        <item x="4448"/>
        <item x="4561"/>
        <item x="3321"/>
        <item x="3484"/>
        <item x="1262"/>
        <item x="4551"/>
        <item x="2650"/>
        <item x="15"/>
        <item x="4389"/>
        <item x="774"/>
        <item x="1002"/>
        <item x="2013"/>
        <item x="2014"/>
        <item x="81"/>
        <item x="4298"/>
        <item x="188"/>
        <item x="4493"/>
        <item x="1865"/>
        <item x="3147"/>
        <item x="1521"/>
        <item x="1512"/>
        <item x="147"/>
        <item x="2516"/>
        <item x="4245"/>
        <item x="4291"/>
        <item x="2256"/>
        <item x="1690"/>
        <item x="3563"/>
        <item x="4802"/>
        <item x="1244"/>
        <item x="2074"/>
        <item x="3497"/>
        <item x="3303"/>
        <item x="3853"/>
        <item x="618"/>
        <item x="4459"/>
        <item x="1129"/>
        <item x="4238"/>
        <item x="3844"/>
        <item x="2848"/>
        <item x="2818"/>
        <item x="2567"/>
        <item x="2092"/>
        <item x="3687"/>
        <item x="3699"/>
        <item x="4152"/>
        <item x="1963"/>
        <item x="1681"/>
        <item x="333"/>
        <item x="3789"/>
        <item x="4401"/>
        <item x="1396"/>
        <item x="1000"/>
        <item x="1578"/>
        <item x="4159"/>
        <item x="173"/>
        <item x="1778"/>
        <item x="2196"/>
        <item x="2777"/>
        <item x="4541"/>
        <item x="2323"/>
        <item x="2904"/>
        <item x="854"/>
        <item x="3297"/>
        <item x="1355"/>
        <item x="2472"/>
        <item x="1259"/>
        <item x="1394"/>
        <item x="2036"/>
        <item x="654"/>
        <item x="308"/>
        <item x="3607"/>
        <item x="3534"/>
        <item x="3817"/>
        <item x="296"/>
        <item x="4346"/>
        <item x="1214"/>
        <item x="655"/>
        <item x="631"/>
        <item x="2500"/>
        <item x="3482"/>
        <item x="1850"/>
        <item x="3754"/>
        <item x="1463"/>
        <item x="564"/>
        <item x="4620"/>
        <item x="2649"/>
        <item x="4325"/>
        <item x="3487"/>
        <item x="1838"/>
        <item x="4851"/>
        <item x="1182"/>
        <item x="3464"/>
        <item x="1673"/>
        <item x="3785"/>
        <item x="92"/>
        <item x="596"/>
        <item x="2010"/>
        <item x="2690"/>
        <item x="1592"/>
        <item x="741"/>
        <item x="1766"/>
        <item x="2399"/>
        <item x="1012"/>
        <item x="2647"/>
        <item x="920"/>
        <item x="58"/>
        <item x="4307"/>
        <item x="2654"/>
        <item x="3550"/>
        <item x="2510"/>
        <item x="4633"/>
        <item x="1732"/>
        <item x="3174"/>
        <item x="4161"/>
        <item x="801"/>
        <item x="402"/>
        <item x="2102"/>
        <item x="2684"/>
        <item x="1889"/>
        <item x="2362"/>
        <item x="2192"/>
        <item x="4070"/>
        <item x="4507"/>
        <item x="4512"/>
        <item x="2281"/>
        <item x="3480"/>
        <item x="1257"/>
        <item x="2044"/>
        <item x="1767"/>
        <item x="3676"/>
        <item x="3020"/>
        <item x="3233"/>
        <item x="501"/>
        <item x="235"/>
        <item x="469"/>
        <item x="594"/>
        <item x="4546"/>
        <item x="4522"/>
        <item x="786"/>
        <item x="63"/>
        <item x="2253"/>
        <item x="3664"/>
        <item x="341"/>
        <item x="2931"/>
        <item x="4856"/>
        <item x="2733"/>
        <item x="4052"/>
        <item x="4732"/>
        <item x="3041"/>
        <item x="1336"/>
        <item x="1714"/>
        <item x="1945"/>
        <item x="4095"/>
        <item x="660"/>
        <item x="4497"/>
        <item x="190"/>
        <item x="1174"/>
        <item x="1598"/>
        <item x="252"/>
        <item x="2104"/>
        <item x="4299"/>
        <item x="2417"/>
        <item x="183"/>
        <item x="723"/>
        <item x="2571"/>
        <item x="2551"/>
        <item x="566"/>
        <item x="4565"/>
        <item x="1842"/>
        <item x="4131"/>
        <item x="4103"/>
        <item x="3683"/>
        <item x="1339"/>
        <item x="251"/>
        <item x="163"/>
        <item x="4596"/>
        <item x="328"/>
        <item x="4518"/>
        <item x="1465"/>
        <item x="2342"/>
        <item x="2118"/>
        <item x="3685"/>
        <item x="1133"/>
        <item x="1369"/>
        <item x="2300"/>
        <item x="3015"/>
        <item x="3111"/>
        <item x="606"/>
        <item x="348"/>
        <item x="94"/>
        <item x="4466"/>
        <item x="2060"/>
        <item x="4074"/>
        <item x="4432"/>
        <item x="4752"/>
        <item x="3413"/>
        <item x="1477"/>
        <item x="1372"/>
        <item x="3476"/>
        <item x="486"/>
        <item x="4183"/>
        <item x="1574"/>
        <item x="2404"/>
        <item x="4257"/>
        <item x="4722"/>
        <item x="3237"/>
        <item x="4586"/>
        <item x="3615"/>
        <item x="874"/>
        <item x="4687"/>
        <item x="437"/>
        <item x="2853"/>
        <item x="1667"/>
        <item x="651"/>
        <item x="2048"/>
        <item x="960"/>
        <item x="4611"/>
        <item x="2811"/>
        <item x="3137"/>
        <item x="3865"/>
        <item x="2534"/>
        <item x="319"/>
        <item x="2086"/>
        <item x="4317"/>
        <item x="1936"/>
        <item x="4039"/>
        <item x="1995"/>
        <item x="2081"/>
        <item x="3597"/>
        <item x="123"/>
        <item x="4480"/>
        <item x="3040"/>
        <item x="4082"/>
        <item x="880"/>
        <item x="917"/>
        <item x="585"/>
        <item x="2406"/>
        <item x="3481"/>
        <item x="3310"/>
        <item x="3858"/>
        <item x="4603"/>
        <item x="3369"/>
        <item x="2396"/>
        <item x="882"/>
        <item x="4702"/>
        <item x="445"/>
        <item x="18"/>
        <item x="1929"/>
        <item x="2251"/>
        <item x="2718"/>
        <item x="1423"/>
        <item x="2540"/>
        <item x="4294"/>
        <item x="3585"/>
        <item x="3779"/>
        <item x="2828"/>
        <item x="3109"/>
        <item x="87"/>
        <item x="314"/>
        <item x="4550"/>
        <item x="3629"/>
        <item x="3363"/>
        <item x="2333"/>
        <item x="3139"/>
        <item x="351"/>
        <item x="3566"/>
        <item x="3529"/>
        <item x="1451"/>
        <item x="670"/>
        <item x="3626"/>
        <item x="238"/>
        <item x="2529"/>
        <item x="327"/>
        <item x="863"/>
        <item x="2615"/>
        <item x="1294"/>
        <item x="4776"/>
        <item x="3880"/>
        <item x="3447"/>
        <item x="206"/>
        <item x="910"/>
        <item x="1404"/>
        <item x="2035"/>
        <item x="242"/>
        <item x="4624"/>
        <item x="3573"/>
        <item x="3701"/>
        <item x="160"/>
        <item x="4193"/>
        <item x="1215"/>
        <item x="2486"/>
        <item x="4017"/>
        <item x="65"/>
        <item x="47"/>
        <item x="524"/>
        <item x="3934"/>
        <item x="3306"/>
        <item x="3766"/>
        <item x="1196"/>
        <item x="537"/>
        <item x="2464"/>
        <item x="4823"/>
        <item x="665"/>
        <item x="2841"/>
        <item x="1272"/>
        <item x="2441"/>
        <item x="4288"/>
        <item x="2109"/>
        <item x="1495"/>
        <item x="4421"/>
        <item x="2639"/>
        <item x="373"/>
        <item x="2111"/>
        <item x="3673"/>
        <item x="1917"/>
        <item x="267"/>
        <item x="1754"/>
        <item x="2885"/>
        <item x="4087"/>
        <item x="358"/>
        <item x="2788"/>
        <item x="3916"/>
        <item x="113"/>
        <item x="4864"/>
        <item x="1738"/>
        <item x="2339"/>
        <item x="2569"/>
        <item x="2110"/>
        <item x="1303"/>
        <item x="567"/>
        <item x="2955"/>
        <item x="2765"/>
        <item x="3970"/>
        <item x="4191"/>
        <item x="827"/>
        <item x="1205"/>
        <item x="1933"/>
        <item x="3420"/>
        <item x="1803"/>
        <item x="2254"/>
        <item x="4141"/>
        <item x="1558"/>
        <item x="3635"/>
        <item x="194"/>
        <item x="3850"/>
        <item x="2412"/>
        <item x="241"/>
        <item x="4158"/>
        <item x="4093"/>
        <item x="1845"/>
        <item x="33"/>
        <item x="3398"/>
        <item x="248"/>
        <item x="2579"/>
        <item x="1942"/>
        <item x="3713"/>
        <item x="3903"/>
        <item x="3488"/>
        <item x="1113"/>
        <item x="4514"/>
        <item x="1073"/>
        <item x="998"/>
        <item x="4460"/>
        <item x="3218"/>
        <item x="4071"/>
        <item x="1197"/>
        <item x="4715"/>
        <item x="3910"/>
        <item x="1852"/>
        <item x="376"/>
        <item x="1853"/>
        <item x="602"/>
        <item x="4780"/>
        <item x="965"/>
        <item x="4033"/>
        <item x="3290"/>
        <item x="4616"/>
        <item x="1114"/>
        <item x="2211"/>
        <item x="2856"/>
        <item x="1448"/>
        <item x="4751"/>
        <item x="1791"/>
        <item x="2624"/>
        <item x="1701"/>
        <item x="102"/>
        <item x="1869"/>
        <item x="3946"/>
        <item x="335"/>
        <item x="837"/>
        <item x="1363"/>
        <item x="528"/>
        <item x="1524"/>
        <item x="3792"/>
        <item x="873"/>
        <item x="3320"/>
        <item x="2620"/>
        <item x="2405"/>
        <item x="3733"/>
        <item x="4162"/>
        <item x="4391"/>
        <item x="334"/>
        <item x="1061"/>
        <item x="2642"/>
        <item x="3788"/>
        <item x="4631"/>
        <item x="1859"/>
        <item x="1457"/>
        <item x="4164"/>
        <item x="706"/>
        <item x="1238"/>
        <item x="421"/>
        <item x="1526"/>
        <item x="1335"/>
        <item x="3580"/>
        <item x="1484"/>
        <item x="2662"/>
        <item x="3753"/>
        <item x="34"/>
        <item x="1925"/>
        <item x="4828"/>
        <item x="3538"/>
        <item x="649"/>
        <item x="2552"/>
        <item x="2287"/>
        <item x="883"/>
        <item x="371"/>
        <item x="4269"/>
        <item x="39"/>
        <item x="68"/>
        <item x="74"/>
        <item x="4838"/>
        <item x="2826"/>
        <item x="1022"/>
        <item x="3172"/>
        <item x="3194"/>
        <item x="424"/>
        <item x="4372"/>
        <item x="2628"/>
        <item x="489"/>
        <item x="3441"/>
        <item x="2622"/>
        <item x="4878"/>
        <item x="499"/>
        <item x="495"/>
        <item x="386"/>
        <item x="2359"/>
        <item x="1374"/>
        <item x="3736"/>
        <item x="2730"/>
        <item x="468"/>
        <item x="1586"/>
        <item x="2763"/>
        <item x="1397"/>
        <item x="3027"/>
        <item x="2981"/>
        <item x="506"/>
        <item x="2046"/>
        <item x="1478"/>
        <item x="1483"/>
        <item x="1175"/>
        <item x="2101"/>
        <item x="3672"/>
        <item x="1290"/>
        <item x="4457"/>
        <item x="2067"/>
        <item x="1076"/>
        <item x="2371"/>
        <item x="3380"/>
        <item x="4220"/>
        <item x="2879"/>
        <item x="4658"/>
        <item x="529"/>
        <item x="3803"/>
        <item x="894"/>
        <item x="3012"/>
        <item x="2846"/>
        <item x="1651"/>
        <item x="4617"/>
        <item x="4148"/>
        <item x="3084"/>
        <item x="3317"/>
        <item x="2572"/>
        <item x="4256"/>
        <item x="1021"/>
        <item x="2882"/>
        <item x="1029"/>
        <item x="4816"/>
        <item x="1876"/>
        <item x="356"/>
        <item x="3414"/>
        <item x="54"/>
        <item x="4097"/>
        <item x="3824"/>
        <item x="2953"/>
        <item x="2562"/>
        <item x="2950"/>
        <item x="3064"/>
        <item x="244"/>
        <item x="452"/>
        <item x="3938"/>
        <item x="937"/>
        <item x="2235"/>
        <item x="2795"/>
        <item x="1074"/>
        <item x="4527"/>
        <item x="4792"/>
        <item x="2799"/>
        <item x="170"/>
        <item x="1474"/>
        <item x="1201"/>
        <item x="4745"/>
        <item x="2394"/>
        <item x="1723"/>
        <item x="1015"/>
        <item x="4592"/>
        <item x="2797"/>
        <item x="4300"/>
        <item x="3668"/>
        <item x="2096"/>
        <item x="1698"/>
        <item x="1125"/>
        <item x="1662"/>
        <item x="1120"/>
        <item x="1737"/>
        <item x="4562"/>
        <item x="3235"/>
        <item x="2346"/>
        <item x="3763"/>
        <item x="2338"/>
        <item x="1302"/>
        <item x="3344"/>
        <item x="3639"/>
        <item x="3994"/>
        <item x="3875"/>
        <item x="3275"/>
        <item x="4219"/>
        <item x="3718"/>
        <item x="2990"/>
        <item x="88"/>
        <item x="4640"/>
        <item x="4048"/>
        <item x="4137"/>
        <item x="4557"/>
        <item x="2310"/>
        <item x="1742"/>
        <item x="3370"/>
        <item x="3551"/>
        <item x="1682"/>
        <item x="4080"/>
        <item x="2236"/>
        <item x="365"/>
        <item x="345"/>
        <item x="2726"/>
        <item x="2303"/>
        <item x="855"/>
        <item x="2178"/>
        <item x="2005"/>
        <item x="551"/>
        <item x="1342"/>
        <item x="759"/>
        <item x="1393"/>
        <item x="461"/>
        <item x="3325"/>
        <item x="1607"/>
        <item x="2609"/>
        <item x="3252"/>
        <item x="431"/>
        <item x="343"/>
        <item x="1135"/>
        <item x="2810"/>
        <item x="80"/>
        <item x="1116"/>
        <item x="1456"/>
        <item x="3510"/>
        <item x="3751"/>
        <item x="1617"/>
        <item x="2257"/>
        <item x="1188"/>
        <item x="4124"/>
        <item x="1604"/>
        <item x="1630"/>
        <item x="1659"/>
        <item x="900"/>
        <item x="1620"/>
        <item x="1613"/>
        <item x="224"/>
        <item x="1643"/>
        <item x="1436"/>
        <item x="2393"/>
        <item x="2556"/>
        <item x="3625"/>
        <item x="3900"/>
        <item x="2871"/>
        <item x="1928"/>
        <item x="3217"/>
        <item x="1908"/>
        <item x="3204"/>
        <item x="175"/>
        <item x="1186"/>
        <item x="3859"/>
        <item x="3894"/>
        <item x="1108"/>
        <item x="1130"/>
        <item x="1712"/>
        <item x="3185"/>
        <item x="4509"/>
        <item x="892"/>
        <item x="3327"/>
        <item x="2197"/>
        <item x="1862"/>
        <item x="300"/>
        <item x="483"/>
        <item x="162"/>
        <item x="1560"/>
        <item x="3132"/>
        <item x="1157"/>
        <item x="1731"/>
        <item x="3028"/>
        <item x="2161"/>
        <item x="2512"/>
        <item x="2076"/>
        <item x="4436"/>
        <item x="2041"/>
        <item x="2592"/>
        <item x="3197"/>
        <item x="2447"/>
        <item x="1529"/>
        <item x="2888"/>
        <item x="269"/>
        <item x="580"/>
        <item x="169"/>
        <item x="447"/>
        <item x="979"/>
        <item x="2910"/>
        <item x="1137"/>
        <item x="1960"/>
        <item x="2319"/>
        <item x="4069"/>
        <item x="465"/>
        <item x="3776"/>
        <item x="3511"/>
        <item x="247"/>
        <item x="4099"/>
        <item x="3301"/>
        <item x="2825"/>
        <item x="2680"/>
        <item x="2395"/>
        <item x="3812"/>
        <item x="1052"/>
        <item x="4210"/>
        <item x="2279"/>
        <item x="3219"/>
        <item x="360"/>
        <item x="3907"/>
        <item x="167"/>
        <item x="3150"/>
        <item x="959"/>
        <item x="4084"/>
        <item x="671"/>
        <item x="4049"/>
        <item x="3418"/>
        <item x="2919"/>
        <item x="4839"/>
        <item x="737"/>
        <item x="3811"/>
        <item x="3575"/>
        <item x="2891"/>
        <item x="4083"/>
        <item x="199"/>
        <item x="2693"/>
        <item x="1266"/>
        <item x="4677"/>
        <item x="1323"/>
        <item x="4117"/>
        <item x="994"/>
        <item x="3053"/>
        <item x="2590"/>
        <item x="3881"/>
        <item x="2157"/>
        <item x="458"/>
        <item x="4178"/>
        <item x="1359"/>
        <item x="694"/>
        <item x="2998"/>
        <item x="2929"/>
        <item x="2073"/>
        <item x="3909"/>
        <item x="1566"/>
        <item x="1288"/>
        <item x="1585"/>
        <item x="2670"/>
        <item x="3767"/>
        <item x="3404"/>
        <item x="2365"/>
        <item x="4309"/>
        <item x="4157"/>
        <item x="1254"/>
        <item x="629"/>
        <item x="1644"/>
        <item x="2414"/>
        <item x="2518"/>
        <item x="2105"/>
        <item x="809"/>
        <item x="310"/>
        <item x="288"/>
        <item x="2209"/>
        <item x="553"/>
        <item x="4622"/>
        <item x="31"/>
        <item x="3223"/>
        <item x="3263"/>
        <item x="1543"/>
        <item x="1206"/>
        <item x="3773"/>
        <item x="192"/>
        <item x="4626"/>
        <item x="1405"/>
        <item x="3662"/>
        <item x="2205"/>
        <item x="4725"/>
        <item x="1991"/>
        <item x="2618"/>
        <item x="3921"/>
        <item x="2832"/>
        <item x="4205"/>
        <item x="1211"/>
        <item x="799"/>
        <item x="3042"/>
        <item x="1100"/>
        <item x="3967"/>
        <item x="2845"/>
        <item x="3104"/>
        <item x="2903"/>
        <item x="3827"/>
        <item x="1334"/>
        <item x="1506"/>
        <item x="4728"/>
        <item x="56"/>
        <item x="4639"/>
        <item x="2093"/>
        <item x="4849"/>
        <item x="1239"/>
        <item x="2830"/>
        <item x="2852"/>
        <item x="488"/>
        <item x="2713"/>
        <item x="332"/>
        <item x="4447"/>
        <item x="4134"/>
        <item x="4114"/>
        <item x="3655"/>
        <item x="2306"/>
        <item x="4029"/>
        <item x="3262"/>
        <item x="2266"/>
        <item x="4494"/>
        <item x="491"/>
        <item x="4711"/>
        <item x="4045"/>
        <item x="3606"/>
        <item x="2454"/>
        <item x="3979"/>
        <item x="2719"/>
        <item x="2374"/>
        <item x="1783"/>
        <item x="739"/>
        <item x="4382"/>
        <item x="3031"/>
        <item x="3560"/>
        <item x="3582"/>
        <item x="4028"/>
        <item x="2511"/>
        <item x="4101"/>
        <item x="2449"/>
        <item x="2673"/>
        <item x="1207"/>
        <item x="4075"/>
        <item x="4615"/>
        <item x="435"/>
        <item x="4133"/>
        <item x="1968"/>
        <item x="3739"/>
        <item x="1815"/>
        <item x="2775"/>
        <item x="3231"/>
        <item x="1788"/>
        <item x="4226"/>
        <item x="4800"/>
        <item x="547"/>
        <item x="3438"/>
        <item x="1356"/>
        <item x="1946"/>
        <item x="306"/>
        <item x="2195"/>
        <item x="1633"/>
        <item x="413"/>
        <item x="3458"/>
        <item x="954"/>
        <item x="1241"/>
        <item x="3384"/>
        <item x="766"/>
        <item x="3205"/>
        <item x="3541"/>
        <item x="3836"/>
        <item x="914"/>
        <item x="479"/>
        <item x="727"/>
        <item x="3598"/>
        <item x="415"/>
        <item x="1820"/>
        <item x="3877"/>
        <item x="4197"/>
        <item x="2388"/>
        <item x="187"/>
        <item x="3453"/>
        <item x="4442"/>
        <item x="1868"/>
        <item x="4155"/>
        <item x="4130"/>
        <item x="2989"/>
        <item x="552"/>
        <item x="841"/>
        <item x="4037"/>
        <item x="237"/>
        <item x="4250"/>
        <item x="1547"/>
        <item x="2655"/>
        <item x="676"/>
        <item x="2084"/>
        <item x="2687"/>
        <item x="1812"/>
        <item x="2335"/>
        <item x="4400"/>
        <item x="3927"/>
        <item x="2200"/>
        <item x="1498"/>
        <item x="1221"/>
        <item x="1080"/>
        <item x="611"/>
        <item x="3837"/>
        <item x="1253"/>
        <item x="3663"/>
        <item x="2011"/>
        <item x="1213"/>
        <item x="3945"/>
        <item x="4857"/>
        <item x="1789"/>
        <item x="1828"/>
        <item x="1466"/>
        <item x="29"/>
        <item x="2702"/>
        <item x="3309"/>
        <item x="478"/>
        <item x="2941"/>
        <item x="1561"/>
        <item x="3794"/>
        <item x="4374"/>
        <item x="2623"/>
        <item x="2538"/>
        <item x="1036"/>
        <item x="1347"/>
        <item x="2224"/>
        <item x="532"/>
        <item x="4433"/>
        <item x="3507"/>
        <item x="1307"/>
        <item x="570"/>
        <item x="689"/>
        <item x="2062"/>
        <item x="4235"/>
        <item x="4870"/>
        <item x="3978"/>
        <item x="1637"/>
        <item x="4012"/>
        <item x="1549"/>
        <item x="2946"/>
        <item x="26"/>
        <item x="2541"/>
        <item x="3198"/>
        <item x="2329"/>
        <item x="1340"/>
        <item x="4424"/>
        <item x="1054"/>
        <item x="460"/>
        <item x="1510"/>
        <item x="2692"/>
        <item x="4644"/>
        <item x="4746"/>
        <item x="315"/>
        <item x="4879"/>
        <item x="4697"/>
        <item x="4263"/>
        <item x="3864"/>
        <item x="2768"/>
        <item x="1771"/>
        <item x="195"/>
        <item x="1939"/>
        <item x="2794"/>
        <item x="4224"/>
        <item x="545"/>
        <item x="1503"/>
        <item x="3725"/>
        <item x="2495"/>
        <item x="3394"/>
        <item x="4281"/>
        <item x="4765"/>
        <item x="2302"/>
        <item x="4882"/>
        <item x="3187"/>
        <item x="2816"/>
        <item x="1965"/>
        <item x="4508"/>
        <item x="688"/>
        <item x="3724"/>
        <item x="2172"/>
        <item x="2422"/>
        <item x="3091"/>
        <item x="3976"/>
        <item x="2916"/>
        <item x="3525"/>
        <item x="143"/>
        <item x="617"/>
        <item x="4855"/>
        <item x="436"/>
        <item x="4505"/>
        <item x="2812"/>
        <item x="1755"/>
        <item x="301"/>
        <item x="4293"/>
        <item x="2321"/>
        <item x="1479"/>
        <item x="3990"/>
        <item x="3386"/>
        <item x="4429"/>
        <item x="4109"/>
        <item x="2442"/>
        <item x="4649"/>
        <item x="4744"/>
        <item x="1713"/>
        <item x="2494"/>
        <item x="4024"/>
        <item x="1255"/>
        <item x="2866"/>
        <item x="1087"/>
        <item x="765"/>
        <item x="2614"/>
        <item x="2653"/>
        <item x="4185"/>
        <item x="3239"/>
        <item x="3842"/>
        <item x="2666"/>
        <item x="2436"/>
        <item x="3096"/>
        <item x="3489"/>
        <item x="2490"/>
        <item x="1082"/>
        <item x="3401"/>
        <item x="307"/>
        <item x="3001"/>
        <item x="1722"/>
        <item x="2390"/>
        <item x="4351"/>
        <item x="690"/>
        <item x="4569"/>
        <item x="789"/>
        <item x="2070"/>
        <item x="3000"/>
        <item x="1270"/>
        <item x="1774"/>
        <item x="2720"/>
        <item x="3651"/>
        <item x="772"/>
        <item x="3705"/>
        <item x="2125"/>
        <item x="4127"/>
        <item x="3989"/>
        <item x="1539"/>
        <item x="1392"/>
        <item x="1097"/>
        <item x="3526"/>
        <item x="4862"/>
        <item x="4108"/>
        <item x="482"/>
        <item x="1349"/>
        <item x="1959"/>
        <item x="758"/>
        <item x="4568"/>
        <item x="3778"/>
        <item x="4455"/>
        <item x="1279"/>
        <item x="32"/>
        <item x="3017"/>
        <item x="2037"/>
        <item x="2350"/>
        <item x="1023"/>
        <item x="1900"/>
        <item x="707"/>
        <item x="4587"/>
        <item x="2632"/>
        <item x="4044"/>
        <item x="2151"/>
        <item x="1187"/>
        <item x="2289"/>
        <item x="3620"/>
        <item x="3402"/>
        <item x="4217"/>
        <item x="4664"/>
        <item x="3686"/>
        <item x="4555"/>
        <item x="1166"/>
        <item x="3251"/>
        <item x="4729"/>
        <item x="1260"/>
        <item x="2413"/>
        <item x="3153"/>
        <item x="4634"/>
        <item x="1126"/>
        <item x="3444"/>
        <item x="1102"/>
        <item x="2208"/>
        <item x="3959"/>
        <item x="3256"/>
        <item x="2663"/>
        <item x="4607"/>
        <item x="1656"/>
        <item x="2561"/>
        <item x="2387"/>
        <item x="1518"/>
        <item x="2565"/>
        <item x="3855"/>
        <item x="2996"/>
        <item x="4794"/>
        <item x="3021"/>
        <item x="3914"/>
        <item x="1641"/>
        <item x="620"/>
        <item x="2143"/>
        <item x="2328"/>
        <item x="4766"/>
        <item x="2745"/>
        <item x="2218"/>
        <item x="2095"/>
        <item x="2619"/>
        <item x="2636"/>
        <item x="275"/>
        <item x="4105"/>
        <item x="2177"/>
        <item x="2460"/>
        <item x="145"/>
        <item x="3377"/>
        <item x="787"/>
        <item x="1628"/>
        <item x="3757"/>
        <item x="4819"/>
        <item x="1649"/>
        <item x="593"/>
        <item x="1092"/>
        <item x="473"/>
        <item x="2193"/>
        <item x="505"/>
        <item x="644"/>
        <item x="4144"/>
        <item x="4443"/>
        <item x="1418"/>
        <item x="2901"/>
        <item x="4691"/>
        <item x="1322"/>
        <item x="4723"/>
        <item x="913"/>
        <item x="3883"/>
        <item x="1452"/>
        <item x="4065"/>
        <item x="2731"/>
        <item x="3887"/>
        <item x="3093"/>
        <item x="2477"/>
        <item x="1749"/>
        <item x="1462"/>
        <item x="1406"/>
        <item x="4815"/>
        <item x="2238"/>
        <item x="2954"/>
        <item x="2052"/>
        <item x="3632"/>
        <item x="2591"/>
        <item x="3477"/>
        <item x="2155"/>
        <item x="1414"/>
        <item x="4826"/>
        <item x="2437"/>
        <item x="1041"/>
        <item x="456"/>
        <item x="632"/>
        <item x="1675"/>
        <item x="625"/>
        <item x="3653"/>
        <item x="2129"/>
        <item x="4668"/>
        <item x="4486"/>
        <item x="2842"/>
        <item x="3895"/>
        <item x="1281"/>
        <item x="895"/>
        <item x="213"/>
        <item x="3679"/>
        <item x="2704"/>
        <item x="1944"/>
        <item x="4831"/>
        <item x="906"/>
        <item x="3072"/>
        <item x="2526"/>
        <item x="2883"/>
        <item x="3861"/>
        <item x="201"/>
        <item x="100"/>
        <item x="3992"/>
        <item x="3846"/>
        <item x="1743"/>
        <item x="3061"/>
        <item x="3230"/>
        <item x="262"/>
        <item x="3599"/>
        <item x="1421"/>
        <item x="3146"/>
        <item x="622"/>
        <item x="405"/>
        <item x="3082"/>
        <item x="3518"/>
        <item x="4218"/>
        <item x="4648"/>
        <item x="168"/>
        <item x="3508"/>
        <item x="3236"/>
        <item x="3506"/>
        <item x="4445"/>
        <item x="4873"/>
        <item x="4468"/>
        <item x="4383"/>
        <item x="926"/>
        <item x="776"/>
        <item x="4539"/>
        <item x="1305"/>
        <item x="2295"/>
        <item x="2714"/>
        <item x="944"/>
        <item x="3611"/>
        <item x="2800"/>
        <item x="3595"/>
        <item x="3226"/>
        <item x="2022"/>
        <item x="22"/>
        <item x="4701"/>
        <item x="323"/>
        <item x="3657"/>
        <item x="640"/>
        <item x="4825"/>
        <item x="1380"/>
        <item x="423"/>
        <item x="4703"/>
        <item x="1217"/>
        <item x="1101"/>
        <item x="4154"/>
        <item x="4088"/>
        <item x="2375"/>
        <item x="3191"/>
        <item x="1745"/>
        <item x="2471"/>
        <item x="3913"/>
        <item x="174"/>
        <item x="1071"/>
        <item x="3659"/>
        <item x="656"/>
        <item x="3743"/>
        <item x="4782"/>
        <item x="935"/>
        <item x="1004"/>
        <item x="2710"/>
        <item x="2040"/>
        <item x="919"/>
        <item x="3145"/>
        <item x="1688"/>
        <item x="1034"/>
        <item x="1569"/>
        <item x="1830"/>
        <item x="2420"/>
        <item x="4096"/>
        <item x="4225"/>
        <item x="1773"/>
        <item x="2976"/>
        <item x="4791"/>
        <item x="135"/>
        <item x="3457"/>
        <item x="2886"/>
        <item x="3437"/>
        <item x="601"/>
        <item x="2694"/>
        <item x="2186"/>
        <item x="4543"/>
        <item x="353"/>
        <item x="389"/>
        <item x="3439"/>
        <item x="1716"/>
        <item x="2508"/>
        <item x="382"/>
        <item x="380"/>
        <item x="3247"/>
        <item x="1542"/>
        <item x="369"/>
        <item x="2203"/>
        <item x="2742"/>
        <item x="3816"/>
        <item x="2804"/>
        <item x="2470"/>
        <item x="2017"/>
        <item x="2964"/>
        <item x="2900"/>
        <item x="3577"/>
        <item x="844"/>
        <item x="3918"/>
        <item x="3460"/>
        <item x="4406"/>
        <item x="779"/>
        <item x="41"/>
        <item x="2860"/>
        <item x="4820"/>
        <item x="1642"/>
        <item x="3848"/>
        <item x="4402"/>
        <item x="4140"/>
        <item x="4750"/>
        <item x="3468"/>
        <item x="868"/>
        <item x="4705"/>
        <item x="2089"/>
        <item x="2027"/>
        <item x="2968"/>
        <item x="2313"/>
        <item x="1998"/>
        <item x="277"/>
        <item x="1242"/>
        <item x="318"/>
        <item x="116"/>
        <item x="4452"/>
        <item x="4604"/>
        <item x="2732"/>
        <item x="3752"/>
        <item x="2284"/>
        <item x="3465"/>
        <item x="934"/>
        <item x="4143"/>
        <item x="3977"/>
        <item x="1972"/>
        <item x="4035"/>
        <item x="3840"/>
        <item x="316"/>
        <item x="595"/>
        <item x="1274"/>
        <item x="1277"/>
        <item x="635"/>
        <item x="1389"/>
        <item x="4116"/>
        <item x="749"/>
        <item x="2992"/>
        <item x="4456"/>
        <item x="849"/>
        <item x="3547"/>
        <item x="3360"/>
        <item x="3786"/>
        <item x="3405"/>
        <item x="1887"/>
        <item x="4656"/>
        <item x="3144"/>
        <item x="1895"/>
        <item x="988"/>
        <item x="1883"/>
        <item x="264"/>
        <item x="3758"/>
        <item x="2421"/>
        <item x="3986"/>
        <item x="709"/>
        <item x="2248"/>
        <item x="4814"/>
        <item x="3068"/>
        <item x="1377"/>
        <item x="1535"/>
        <item x="361"/>
        <item x="612"/>
        <item x="4019"/>
        <item x="1383"/>
        <item x="609"/>
        <item x="1491"/>
        <item x="4198"/>
        <item x="1413"/>
        <item x="1545"/>
        <item x="90"/>
        <item x="3373"/>
        <item x="3693"/>
        <item x="1189"/>
        <item x="831"/>
        <item x="1623"/>
        <item x="2054"/>
        <item x="1300"/>
        <item x="268"/>
        <item x="246"/>
        <item x="4208"/>
        <item x="1507"/>
        <item x="3422"/>
        <item x="3982"/>
        <item x="1344"/>
        <item x="933"/>
        <item x="1179"/>
        <item x="3483"/>
        <item x="1516"/>
        <item x="2485"/>
        <item x="752"/>
        <item x="2469"/>
        <item x="2053"/>
        <item x="4415"/>
        <item x="678"/>
        <item x="1990"/>
        <item x="420"/>
        <item x="2906"/>
        <item x="383"/>
        <item x="3590"/>
        <item x="2738"/>
        <item x="1371"/>
        <item x="1078"/>
        <item x="157"/>
        <item x="1084"/>
        <item x="3094"/>
        <item x="3500"/>
        <item x="2751"/>
        <item x="3119"/>
        <item x="111"/>
        <item x="312"/>
        <item x="1969"/>
        <item x="4055"/>
        <item x="760"/>
        <item x="1528"/>
        <item x="4047"/>
        <item x="628"/>
        <item x="4609"/>
        <item x="3305"/>
        <item x="1083"/>
        <item x="2491"/>
        <item x="4202"/>
        <item x="2506"/>
        <item x="4764"/>
        <item x="2689"/>
        <item x="338"/>
        <item x="122"/>
        <item x="817"/>
        <item x="4642"/>
        <item x="4488"/>
        <item x="2706"/>
        <item x="399"/>
        <item x="2473"/>
        <item x="2708"/>
        <item x="1376"/>
        <item x="3782"/>
        <item x="3951"/>
        <item x="2664"/>
        <item x="1222"/>
        <item x="1829"/>
        <item x="1691"/>
        <item x="4167"/>
        <item x="2550"/>
        <item x="3163"/>
        <item x="4177"/>
        <item x="158"/>
        <item x="2962"/>
        <item x="1229"/>
        <item x="2148"/>
        <item x="4181"/>
        <item x="2432"/>
        <item x="2341"/>
        <item x="3603"/>
        <item x="3108"/>
        <item x="2535"/>
        <item x="1429"/>
        <item x="3570"/>
        <item x="2179"/>
        <item x="807"/>
        <item x="969"/>
        <item x="4384"/>
        <item x="1891"/>
        <item x="4511"/>
        <item x="3896"/>
        <item x="2560"/>
        <item x="2783"/>
        <item x="1636"/>
        <item x="3981"/>
        <item x="2993"/>
        <item x="2679"/>
        <item x="2246"/>
        <item x="1901"/>
        <item x="444"/>
        <item x="521"/>
        <item x="384"/>
        <item x="59"/>
        <item x="2361"/>
        <item x="610"/>
        <item x="3745"/>
        <item x="4360"/>
        <item x="2426"/>
        <item x="4296"/>
        <item x="3299"/>
        <item x="2226"/>
        <item x="3075"/>
        <item x="4635"/>
        <item x="3351"/>
        <item x="763"/>
        <item x="3631"/>
        <item x="4136"/>
        <item x="2951"/>
        <item x="226"/>
        <item x="3532"/>
        <item x="4265"/>
        <item x="3274"/>
        <item x="1669"/>
        <item x="4076"/>
        <item x="3996"/>
        <item x="554"/>
        <item x="4365"/>
        <item x="718"/>
        <item x="4474"/>
        <item x="2749"/>
        <item x="2803"/>
        <item x="4123"/>
        <item x="3630"/>
        <item x="1686"/>
        <item x="1703"/>
        <item x="93"/>
        <item x="646"/>
        <item x="3707"/>
        <item x="1950"/>
        <item x="1346"/>
        <item x="3126"/>
        <item x="2972"/>
        <item x="2776"/>
        <item x="3669"/>
        <item x="2097"/>
        <item x="2132"/>
        <item x="481"/>
        <item x="2608"/>
        <item x="626"/>
        <item x="2443"/>
        <item x="3624"/>
        <item x="6"/>
        <item x="4090"/>
        <item x="425"/>
        <item x="3164"/>
        <item x="541"/>
        <item x="4504"/>
        <item x="4580"/>
        <item x="2674"/>
        <item x="4026"/>
        <item x="902"/>
        <item x="930"/>
        <item x="1011"/>
        <item x="3055"/>
        <item x="3063"/>
        <item x="3706"/>
        <item x="4270"/>
        <item x="2926"/>
        <item x="2380"/>
        <item x="719"/>
        <item x="3658"/>
        <item x="4619"/>
        <item x="648"/>
        <item x="3116"/>
        <item x="364"/>
        <item x="1741"/>
        <item x="2862"/>
        <item x="1706"/>
        <item x="134"/>
        <item x="3892"/>
        <item x="1786"/>
        <item x="1315"/>
        <item x="2942"/>
        <item x="3717"/>
        <item x="2646"/>
        <item x="1647"/>
        <item x="1618"/>
        <item x="989"/>
        <item x="3965"/>
        <item x="4667"/>
        <item x="290"/>
        <item x="289"/>
        <item x="153"/>
        <item x="1184"/>
        <item x="2771"/>
        <item x="3469"/>
        <item x="853"/>
        <item x="3341"/>
        <item x="967"/>
        <item x="2898"/>
        <item x="2475"/>
        <item x="1559"/>
        <item x="1075"/>
        <item x="5"/>
        <item x="396"/>
        <item x="2249"/>
        <item x="3429"/>
        <item x="1049"/>
        <item x="4774"/>
        <item x="4032"/>
        <item x="4166"/>
        <item x="2445"/>
        <item x="84"/>
        <item x="2656"/>
        <item x="4804"/>
        <item x="1317"/>
        <item x="907"/>
        <item x="2400"/>
        <item x="4686"/>
        <item x="4463"/>
        <item x="1225"/>
        <item x="3498"/>
        <item x="3260"/>
        <item x="747"/>
        <item x="2956"/>
        <item x="1938"/>
        <item x="4278"/>
        <item x="1860"/>
        <item x="1420"/>
        <item x="2725"/>
        <item x="336"/>
        <item x="1772"/>
        <item x="2613"/>
        <item x="4431"/>
        <item x="1903"/>
        <item x="91"/>
        <item x="4145"/>
        <item x="3656"/>
        <item x="3780"/>
        <item x="3073"/>
        <item x="1699"/>
        <item x="921"/>
        <item x="886"/>
        <item x="1822"/>
        <item x="2009"/>
        <item x="2889"/>
        <item x="404"/>
        <item x="1395"/>
        <item x="3514"/>
        <item x="1515"/>
        <item x="2206"/>
        <item x="3512"/>
        <item x="3502"/>
        <item x="1488"/>
        <item x="217"/>
        <item x="4187"/>
        <item x="3565"/>
        <item x="1320"/>
        <item x="712"/>
        <item x="3154"/>
        <item x="1500"/>
        <item x="392"/>
        <item x="2481"/>
        <item x="3866"/>
        <item x="114"/>
        <item x="1696"/>
        <item x="4698"/>
        <item x="816"/>
        <item x="4228"/>
        <item x="2233"/>
        <item x="1138"/>
        <item x="2743"/>
        <item x="1331"/>
        <item x="1645"/>
        <item x="1758"/>
        <item x="1035"/>
        <item x="696"/>
        <item x="2798"/>
        <item x="4572"/>
        <item x="4366"/>
        <item x="4344"/>
        <item x="500"/>
        <item x="3898"/>
        <item x="912"/>
        <item x="4253"/>
        <item x="1551"/>
        <item x="261"/>
        <item x="4682"/>
        <item x="1050"/>
        <item x="1553"/>
        <item x="2268"/>
        <item x="3259"/>
        <item x="527"/>
        <item x="3043"/>
        <item x="2250"/>
        <item x="3545"/>
        <item x="4588"/>
        <item x="4464"/>
        <item x="2032"/>
        <item x="736"/>
        <item x="406"/>
        <item x="3368"/>
        <item x="43"/>
        <item x="643"/>
        <item x="1068"/>
        <item x="106"/>
        <item x="2489"/>
        <item x="1358"/>
        <item x="1932"/>
        <item x="4492"/>
        <item x="3764"/>
        <item x="2629"/>
        <item x="3324"/>
        <item x="3618"/>
        <item x="4308"/>
        <item x="4276"/>
        <item x="1740"/>
        <item x="4718"/>
        <item x="3697"/>
        <item x="958"/>
        <item x="3115"/>
        <item x="603"/>
        <item x="4467"/>
        <item x="1350"/>
        <item x="2112"/>
        <item x="1295"/>
        <item x="121"/>
        <item x="4418"/>
        <item x="745"/>
        <item x="1247"/>
        <item x="2309"/>
        <item x="3050"/>
        <item x="847"/>
        <item x="2480"/>
        <item x="2659"/>
        <item x="3493"/>
        <item x="416"/>
        <item x="3241"/>
        <item x="3283"/>
        <item x="3740"/>
        <item x="119"/>
        <item x="3222"/>
        <item x="1007"/>
        <item x="2934"/>
        <item x="2999"/>
        <item x="1390"/>
        <item x="4214"/>
        <item x="2617"/>
        <item x="1923"/>
        <item x="4483"/>
        <item x="4077"/>
        <item x="1047"/>
        <item x="3389"/>
        <item x="2043"/>
        <item x="1127"/>
        <item x="4775"/>
        <item x="3949"/>
        <item x="4439"/>
        <item x="1249"/>
        <item x="4450"/>
        <item x="1717"/>
        <item x="3574"/>
        <item x="1010"/>
        <item x="3787"/>
        <item x="2232"/>
        <item x="4142"/>
        <item x="1855"/>
        <item x="4190"/>
        <item x="684"/>
        <item x="4386"/>
        <item x="1679"/>
        <item x="2542"/>
        <item x="2064"/>
        <item x="30"/>
        <item x="838"/>
        <item x="3471"/>
        <item x="2028"/>
        <item x="4490"/>
        <item x="1471"/>
        <item x="2861"/>
        <item x="991"/>
        <item x="3813"/>
        <item x="1042"/>
        <item x="4598"/>
        <item x="3922"/>
        <item x="1780"/>
        <item x="4419"/>
        <item x="2229"/>
        <item x="2094"/>
        <item x="1583"/>
        <item x="1668"/>
        <item x="3156"/>
        <item x="257"/>
        <item x="4593"/>
        <item x="4552"/>
        <item x="1123"/>
        <item x="10"/>
        <item x="4242"/>
        <item x="4716"/>
        <item x="2455"/>
        <item x="4441"/>
        <item x="4599"/>
        <item x="1107"/>
        <item x="3166"/>
        <item x="3852"/>
        <item x="2677"/>
        <item x="1866"/>
        <item x="4057"/>
        <item x="3939"/>
        <item x="273"/>
        <item x="1440"/>
        <item x="1341"/>
        <item x="1096"/>
        <item x="3485"/>
        <item x="2160"/>
        <item x="4621"/>
        <item x="925"/>
        <item x="1326"/>
        <item x="3567"/>
        <item x="3862"/>
        <item x="3443"/>
        <item x="89"/>
        <item x="621"/>
        <item x="1622"/>
        <item x="117"/>
        <item x="3058"/>
        <item x="525"/>
        <item x="2260"/>
        <item x="4674"/>
        <item x="697"/>
        <item x="3509"/>
        <item x="1066"/>
        <item x="604"/>
        <item x="1818"/>
        <item x="1785"/>
        <item x="2080"/>
        <item x="259"/>
        <item x="3257"/>
        <item x="2379"/>
        <item x="3515"/>
        <item x="2887"/>
        <item x="223"/>
        <item x="1614"/>
        <item x="4485"/>
        <item x="2637"/>
        <item x="2959"/>
        <item x="1381"/>
        <item x="3527"/>
        <item x="806"/>
        <item x="3956"/>
        <item x="1665"/>
        <item x="1155"/>
        <item x="3960"/>
        <item x="2189"/>
        <item x="1362"/>
        <item x="156"/>
        <item x="1653"/>
        <item x="3700"/>
        <item x="1611"/>
        <item x="2918"/>
        <item x="4320"/>
        <item x="1849"/>
        <item x="2626"/>
        <item x="4089"/>
        <item x="2523"/>
        <item x="2"/>
        <item x="193"/>
        <item x="1832"/>
        <item x="3175"/>
        <item x="4623"/>
        <item x="2884"/>
        <item x="867"/>
        <item x="1677"/>
        <item x="2031"/>
        <item x="2576"/>
        <item x="1499"/>
        <item x="3424"/>
        <item x="3591"/>
        <item x="1799"/>
        <item x="583"/>
        <item x="2595"/>
        <item x="60"/>
        <item x="2961"/>
        <item x="2521"/>
        <item x="265"/>
        <item x="4022"/>
        <item x="137"/>
        <item x="3318"/>
        <item x="3741"/>
        <item x="1415"/>
        <item x="3032"/>
        <item x="4813"/>
        <item x="4324"/>
        <item x="652"/>
        <item x="2269"/>
        <item x="4254"/>
        <item x="3399"/>
        <item x="820"/>
        <item x="2543"/>
        <item x="2532"/>
        <item x="3123"/>
        <item x="1782"/>
        <item x="1005"/>
        <item x="2553"/>
        <item x="1685"/>
        <item x="3183"/>
        <item x="4761"/>
        <item x="2991"/>
        <item x="2327"/>
        <item x="3428"/>
        <item x="107"/>
        <item x="549"/>
        <item x="13"/>
        <item x="881"/>
        <item x="4735"/>
        <item x="2913"/>
        <item x="1519"/>
        <item x="2024"/>
        <item x="1562"/>
        <item x="1657"/>
        <item x="4594"/>
        <item x="148"/>
        <item x="3454"/>
        <item x="4416"/>
        <item x="2785"/>
        <item x="1541"/>
        <item x="530"/>
        <item x="2925"/>
        <item x="1160"/>
        <item x="2606"/>
        <item x="4693"/>
        <item x="109"/>
        <item x="3571"/>
        <item x="2583"/>
        <item x="2499"/>
        <item x="608"/>
        <item x="2078"/>
        <item x="71"/>
        <item x="2419"/>
        <item x="2150"/>
        <item x="3714"/>
        <item x="1338"/>
        <item x="507"/>
        <item x="3583"/>
        <item x="2106"/>
        <item x="1922"/>
        <item x="101"/>
        <item x="533"/>
        <item x="592"/>
        <item x="2593"/>
        <item x="3159"/>
        <item x="393"/>
        <item x="3426"/>
        <item x="3214"/>
        <item x="4200"/>
        <item x="2476"/>
        <item x="3479"/>
        <item x="46"/>
        <item x="3347"/>
        <item x="182"/>
        <item x="2474"/>
        <item x="215"/>
        <item x="127"/>
        <item x="2611"/>
        <item x="870"/>
        <item x="3474"/>
        <item x="4156"/>
        <item x="4239"/>
        <item x="3847"/>
        <item x="4388"/>
        <item x="1090"/>
        <item x="961"/>
        <item x="4585"/>
        <item x="1660"/>
        <item x="4188"/>
        <item x="4046"/>
        <item x="23"/>
        <item x="669"/>
        <item x="3904"/>
        <item x="3302"/>
        <item x="3815"/>
        <item x="1505"/>
        <item x="11"/>
        <item x="2930"/>
        <item x="4353"/>
        <item x="1291"/>
        <item x="4875"/>
        <item x="1975"/>
        <item x="4343"/>
        <item x="3628"/>
        <item x="219"/>
        <item x="840"/>
        <item x="1181"/>
        <item x="4246"/>
        <item x="4289"/>
        <item x="2977"/>
        <item x="1909"/>
        <item x="1425"/>
        <item x="1459"/>
        <item x="3329"/>
        <item x="514"/>
        <item x="1161"/>
        <item x="923"/>
        <item x="4567"/>
        <item x="1280"/>
        <item x="3660"/>
        <item x="1232"/>
        <item x="3872"/>
        <item x="2156"/>
        <item x="2894"/>
        <item x="3105"/>
        <item x="1663"/>
        <item x="3448"/>
        <item x="3400"/>
        <item x="2802"/>
        <item x="2948"/>
        <item x="4536"/>
        <item x="1984"/>
        <item x="3345"/>
        <item x="2245"/>
        <item x="2522"/>
        <item x="4285"/>
        <item x="1835"/>
        <item x="4482"/>
        <item x="4277"/>
        <item x="3627"/>
        <item x="2859"/>
        <item x="2130"/>
        <item x="2682"/>
        <item x="1003"/>
        <item x="1027"/>
        <item x="178"/>
        <item x="2635"/>
        <item x="284"/>
        <item x="4777"/>
        <item x="2002"/>
        <item x="565"/>
        <item x="4171"/>
        <item x="568"/>
        <item x="2007"/>
        <item x="3969"/>
        <item x="1316"/>
        <item x="2444"/>
        <item x="3771"/>
        <item x="3098"/>
        <item x="4341"/>
        <item x="544"/>
        <item x="4426"/>
        <item x="3089"/>
        <item x="627"/>
        <item x="3761"/>
        <item x="3459"/>
        <item x="4627"/>
        <item x="1324"/>
        <item x="209"/>
        <item x="4347"/>
        <item x="3466"/>
        <item x="1550"/>
        <item x="240"/>
        <item x="2607"/>
        <item x="3234"/>
        <item x="3308"/>
        <item x="4811"/>
        <item x="728"/>
        <item x="4241"/>
        <item x="3695"/>
        <item x="2672"/>
        <item x="1964"/>
        <item x="1834"/>
        <item x="1158"/>
        <item x="4453"/>
        <item x="4215"/>
        <item x="467"/>
        <item x="4212"/>
        <item x="1430"/>
        <item x="2527"/>
        <item x="2331"/>
        <item x="1823"/>
        <item x="4062"/>
        <item x="819"/>
        <item x="2391"/>
        <item x="1861"/>
        <item x="2408"/>
        <item x="1333"/>
        <item x="2917"/>
        <item x="3684"/>
        <item x="411"/>
        <item x="3899"/>
        <item x="3374"/>
        <item x="2809"/>
        <item x="4529"/>
        <item x="2194"/>
        <item x="2055"/>
        <item x="2402"/>
        <item x="557"/>
        <item x="1164"/>
        <item x="950"/>
        <item x="309"/>
        <item x="233"/>
        <item x="1626"/>
        <item x="905"/>
        <item x="3338"/>
        <item x="3195"/>
        <item x="784"/>
        <item x="2940"/>
        <item x="412"/>
        <item x="367"/>
        <item x="4477"/>
        <item x="2669"/>
        <item x="757"/>
        <item x="4538"/>
        <item x="2504"/>
        <item x="1625"/>
        <item x="1348"/>
        <item x="1619"/>
        <item x="1952"/>
        <item x="407"/>
        <item x="428"/>
        <item x="4625"/>
        <item x="3362"/>
        <item x="3681"/>
        <item x="1443"/>
        <item x="731"/>
        <item x="427"/>
        <item x="3287"/>
        <item x="359"/>
        <item x="735"/>
        <item x="589"/>
        <item x="497"/>
        <item x="1897"/>
        <item x="2163"/>
        <item x="245"/>
        <item x="4312"/>
        <item x="3644"/>
        <item x="4335"/>
        <item x="1994"/>
        <item x="4255"/>
        <item x="4078"/>
        <item x="3456"/>
        <item x="103"/>
        <item x="1606"/>
        <item x="210"/>
        <item x="2498"/>
        <item x="4833"/>
        <item x="448"/>
        <item x="3412"/>
        <item x="1051"/>
        <item x="4428"/>
        <item x="357"/>
        <item x="3941"/>
        <item x="2644"/>
        <item x="0"/>
        <item x="3579"/>
        <item x="3281"/>
        <item x="4499"/>
        <item x="4355"/>
        <item x="2966"/>
        <item x="3023"/>
        <item x="4778"/>
        <item x="4333"/>
        <item x="3215"/>
        <item x="3224"/>
        <item x="3798"/>
        <item x="3747"/>
        <item x="511"/>
        <item x="3284"/>
        <item x="2369"/>
        <item x="2899"/>
        <item x="1839"/>
        <item x="1209"/>
        <item x="2722"/>
        <item x="112"/>
        <item x="1269"/>
        <item x="522"/>
        <item x="2438"/>
        <item x="3696"/>
        <item x="429"/>
        <item x="1424"/>
        <item x="4758"/>
        <item x="4282"/>
        <item x="2051"/>
        <item x="1293"/>
        <item x="4369"/>
        <item x="1398"/>
        <item x="1046"/>
        <item x="4451"/>
        <item x="1709"/>
        <item x="2344"/>
        <item x="3125"/>
        <item x="1067"/>
        <item x="3901"/>
        <item x="2823"/>
        <item x="1245"/>
        <item x="1446"/>
        <item x="3070"/>
        <item x="685"/>
        <item x="4881"/>
        <item x="4853"/>
        <item x="3588"/>
        <item x="272"/>
        <item x="3703"/>
        <item x="2558"/>
        <item x="4671"/>
        <item x="3712"/>
        <item x="4850"/>
        <item x="4106"/>
        <item x="4727"/>
        <item x="98"/>
        <item x="3410"/>
        <item x="3719"/>
        <item x="4678"/>
        <item x="1493"/>
        <item x="970"/>
        <item x="3048"/>
        <item x="14"/>
        <item x="2280"/>
        <item x="3029"/>
        <item x="4118"/>
        <item x="3295"/>
        <item x="403"/>
        <item x="858"/>
        <item x="4258"/>
        <item x="3033"/>
        <item x="2318"/>
        <item x="2293"/>
        <item x="4563"/>
        <item x="4880"/>
        <item x="4659"/>
        <item x="2352"/>
        <item x="1378"/>
        <item x="4628"/>
        <item x="2580"/>
        <item x="1407"/>
        <item x="3576"/>
        <item x="3505"/>
        <item x="2927"/>
        <item x="4115"/>
        <item x="3999"/>
        <item x="325"/>
        <item x="2198"/>
        <item x="1589"/>
        <item x="653"/>
        <item x="387"/>
        <item x="4734"/>
        <item x="4808"/>
        <item x="4394"/>
        <item x="2594"/>
        <item x="3586"/>
        <item x="350"/>
        <item x="581"/>
        <item x="3729"/>
        <item x="715"/>
        <item x="3756"/>
        <item x="3"/>
        <item x="1199"/>
        <item x="2312"/>
        <item x="4660"/>
        <item x="3161"/>
        <item x="792"/>
        <item x="1388"/>
        <item x="1867"/>
        <item x="3601"/>
        <item x="2779"/>
        <item x="4231"/>
        <item x="4755"/>
        <item x="4685"/>
        <item x="69"/>
        <item x="2909"/>
        <item x="1475"/>
        <item x="986"/>
        <item x="3254"/>
        <item x="3170"/>
        <item x="4304"/>
        <item x="4173"/>
        <item x="4618"/>
        <item x="1926"/>
        <item x="3179"/>
        <item x="3169"/>
        <item x="1265"/>
        <item x="1070"/>
        <item x="2242"/>
        <item x="2892"/>
        <item x="1325"/>
        <item x="4584"/>
        <item x="2144"/>
        <item x="2691"/>
        <item x="2921"/>
        <item x="2114"/>
        <item x="1172"/>
        <item x="3814"/>
        <item x="2418"/>
        <item x="2705"/>
        <item x="2721"/>
        <item x="4796"/>
        <item x="3968"/>
        <item x="3728"/>
        <item x="4558"/>
        <item x="1525"/>
        <item x="4502"/>
        <item x="2980"/>
        <item x="1496"/>
        <item x="96"/>
        <item x="4582"/>
        <item x="1896"/>
        <item x="2299"/>
        <item x="2355"/>
        <item x="2831"/>
        <item x="2057"/>
        <item x="4501"/>
        <item x="4420"/>
        <item x="1243"/>
        <item x="2483"/>
        <item x="953"/>
        <item x="2357"/>
        <item x="2586"/>
        <item x="732"/>
        <item x="3826"/>
        <item x="1077"/>
        <item x="3408"/>
        <item x="4770"/>
        <item x="2298"/>
        <item x="4172"/>
        <item x="1017"/>
        <item x="3186"/>
        <item x="1252"/>
        <item x="1417"/>
        <item x="4614"/>
        <item x="3822"/>
        <item x="1283"/>
        <item x="869"/>
        <item x="924"/>
        <item x="1489"/>
        <item x="2683"/>
        <item x="1987"/>
        <item x="3265"/>
        <item x="4407"/>
        <item x="4189"/>
        <item x="4206"/>
        <item x="2453"/>
        <item x="2217"/>
        <item x="2385"/>
        <item x="1814"/>
        <item x="3107"/>
        <item x="908"/>
        <item x="2827"/>
        <item x="366"/>
        <item x="2907"/>
        <item x="3383"/>
        <item x="2686"/>
        <item x="3352"/>
        <item x="4273"/>
        <item x="1552"/>
        <item x="3129"/>
        <item x="3452"/>
        <item x="120"/>
        <item x="662"/>
        <item x="3820"/>
        <item x="740"/>
        <item x="1427"/>
        <item x="303"/>
        <item x="4498"/>
        <item x="4151"/>
        <item x="2681"/>
        <item x="769"/>
        <item x="3841"/>
        <item x="4560"/>
        <item x="2985"/>
        <item x="2875"/>
        <item x="4553"/>
        <item x="2600"/>
        <item x="2175"/>
        <item x="2140"/>
        <item x="1567"/>
        <item x="1438"/>
        <item x="3003"/>
        <item x="2833"/>
        <item x="1167"/>
        <item x="2699"/>
        <item x="4150"/>
        <item x="2428"/>
        <item x="4654"/>
        <item x="1582"/>
        <item x="687"/>
        <item x="4020"/>
        <item x="2158"/>
        <item x="2573"/>
        <item x="1695"/>
        <item x="374"/>
        <item x="829"/>
        <item x="1030"/>
        <item x="2836"/>
        <item x="3083"/>
        <item x="453"/>
        <item x="462"/>
        <item x="3889"/>
        <item x="1118"/>
        <item x="3034"/>
        <item x="2146"/>
        <item x="2872"/>
        <item x="814"/>
        <item x="3692"/>
        <item x="3958"/>
        <item x="4438"/>
        <item x="3193"/>
        <item x="3665"/>
        <item x="4610"/>
        <item x="857"/>
        <item x="638"/>
        <item x="946"/>
        <item x="3774"/>
        <item x="3535"/>
        <item x="1735"/>
        <item x="4612"/>
        <item x="3279"/>
        <item x="3339"/>
        <item x="3952"/>
        <item x="3548"/>
        <item x="2174"/>
        <item x="4059"/>
        <item x="2873"/>
        <item x="2139"/>
        <item x="4672"/>
        <item x="1399"/>
        <item x="1747"/>
        <item x="454"/>
        <item x="3556"/>
        <item x="852"/>
        <item x="1949"/>
        <item x="4240"/>
        <item x="2616"/>
        <item x="3882"/>
        <item x="3176"/>
        <item x="1687"/>
        <item x="1728"/>
        <item x="1540"/>
        <item x="3067"/>
        <item x="73"/>
        <item x="2169"/>
        <item x="577"/>
        <item x="1847"/>
        <item x="1063"/>
        <item x="2358"/>
        <item x="4475"/>
        <item x="17"/>
        <item x="693"/>
        <item x="3100"/>
        <item x="4247"/>
        <item x="214"/>
        <item x="3572"/>
        <item x="4373"/>
        <item x="2021"/>
        <item x="3261"/>
        <item x="2817"/>
        <item x="588"/>
        <item x="97"/>
        <item x="1200"/>
        <item x="724"/>
        <item x="77"/>
        <item x="4803"/>
        <item x="2570"/>
        <item x="3517"/>
        <item x="546"/>
        <item x="1930"/>
        <item x="2020"/>
        <item x="3490"/>
        <item x="3045"/>
        <item x="4521"/>
        <item x="4138"/>
        <item x="4011"/>
        <item x="4738"/>
        <item x="605"/>
        <item x="3461"/>
        <item x="3266"/>
        <item x="824"/>
        <item x="179"/>
        <item x="1919"/>
        <item x="1573"/>
        <item x="536"/>
        <item x="1454"/>
        <item x="634"/>
        <item x="3559"/>
        <item x="2933"/>
        <item x="3709"/>
        <item x="3995"/>
        <item x="4858"/>
        <item x="2056"/>
        <item x="2793"/>
        <item x="1576"/>
        <item x="1796"/>
        <item x="720"/>
        <item x="1330"/>
        <item x="3911"/>
        <item x="2914"/>
        <item x="624"/>
        <item x="1570"/>
        <item x="3349"/>
        <item x="3206"/>
        <item x="466"/>
        <item x="4063"/>
        <item x="833"/>
        <item x="1403"/>
        <item x="1401"/>
        <item x="3537"/>
        <item x="2922"/>
        <item x="1382"/>
        <item x="513"/>
        <item x="2533"/>
        <item x="151"/>
        <item x="3884"/>
        <item x="3806"/>
        <item x="4316"/>
        <item x="909"/>
        <item x="3730"/>
        <item x="185"/>
        <item x="2077"/>
        <item x="2834"/>
        <item x="4690"/>
        <item x="3562"/>
        <item x="722"/>
        <item x="1934"/>
        <item x="2868"/>
        <item x="3213"/>
        <item x="3988"/>
        <item x="1678"/>
        <item x="1509"/>
        <item x="1718"/>
        <item x="1874"/>
        <item x="4591"/>
        <item x="274"/>
        <item x="2423"/>
        <item x="3248"/>
        <item x="2703"/>
        <item x="76"/>
        <item x="762"/>
        <item x="3375"/>
        <item x="2184"/>
        <item x="3987"/>
        <item x="258"/>
        <item x="1557"/>
        <item x="1441"/>
        <item x="1958"/>
        <item x="4165"/>
        <item x="4469"/>
        <item x="804"/>
        <item x="4566"/>
        <item x="4657"/>
        <item x="3919"/>
        <item x="36"/>
        <item x="3849"/>
        <item x="276"/>
        <item x="1979"/>
        <item x="3102"/>
        <item x="1807"/>
        <item x="3423"/>
        <item x="4821"/>
        <item x="3802"/>
        <item x="503"/>
        <item x="260"/>
        <item x="4710"/>
        <item x="4043"/>
        <item x="3640"/>
        <item x="305"/>
        <item x="2090"/>
        <item x="4031"/>
        <item x="4363"/>
        <item x="2231"/>
        <item x="3871"/>
        <item x="2957"/>
        <item x="181"/>
        <item x="3052"/>
        <item x="2154"/>
        <item x="3434"/>
        <item x="4655"/>
        <item x="297"/>
        <item x="3364"/>
        <item x="4234"/>
        <item x="3906"/>
        <item x="1235"/>
        <item x="281"/>
        <item x="1110"/>
        <item x="1261"/>
        <item x="3589"/>
        <item x="1343"/>
        <item x="3008"/>
        <item x="1661"/>
        <item x="3610"/>
        <item x="390"/>
        <item x="3242"/>
        <item x="4040"/>
        <item x="2821"/>
        <item x="1947"/>
        <item x="4827"/>
        <item x="4280"/>
        <item x="302"/>
        <item x="2026"/>
        <item x="25"/>
        <item x="2944"/>
        <item x="4841"/>
        <item x="1684"/>
        <item x="1671"/>
        <item x="3710"/>
        <item x="1408"/>
        <item x="1902"/>
        <item x="234"/>
        <item x="3524"/>
        <item x="1001"/>
        <item x="3652"/>
        <item x="1062"/>
        <item x="4368"/>
        <item x="480"/>
        <item x="4339"/>
        <item x="3975"/>
        <item x="3874"/>
        <item x="1060"/>
        <item x="2446"/>
        <item x="4041"/>
        <item x="582"/>
        <item x="1872"/>
        <item x="2240"/>
        <item x="3280"/>
        <item x="791"/>
        <item x="4340"/>
        <item x="2612"/>
        <item x="1411"/>
        <item x="2122"/>
        <item x="4506"/>
        <item x="1276"/>
        <item x="2134"/>
        <item x="1282"/>
        <item x="4605"/>
        <item x="4125"/>
        <item x="614"/>
        <item x="3759"/>
        <item x="3935"/>
        <item x="4053"/>
        <item x="4216"/>
        <item x="202"/>
        <item x="3182"/>
        <item x="2063"/>
        <item x="2317"/>
        <item x="2801"/>
        <item x="1365"/>
        <item x="4576"/>
        <item x="771"/>
        <item x="713"/>
        <item x="1497"/>
        <item x="3158"/>
        <item x="1069"/>
        <item x="4535"/>
        <item x="973"/>
        <item x="3908"/>
        <item x="3332"/>
        <item x="459"/>
        <item x="1848"/>
        <item x="1976"/>
        <item x="4470"/>
        <item x="2482"/>
        <item x="729"/>
        <item x="3117"/>
        <item x="952"/>
        <item x="995"/>
        <item x="4484"/>
        <item x="1319"/>
        <item x="2974"/>
        <item x="86"/>
        <item x="992"/>
        <item x="3578"/>
        <item x="3004"/>
        <item x="3336"/>
        <item x="2932"/>
        <item x="231"/>
        <item x="2712"/>
        <item x="1827"/>
        <item x="3501"/>
        <item x="3821"/>
        <item x="2501"/>
        <item x="4597"/>
        <item x="295"/>
        <item x="2761"/>
        <item x="864"/>
        <item x="4495"/>
        <item x="1267"/>
        <item x="53"/>
        <item x="1658"/>
        <item x="4741"/>
        <item x="236"/>
        <item x="2325"/>
        <item x="4237"/>
        <item x="3873"/>
        <item x="1784"/>
        <item x="1514"/>
        <item x="3972"/>
        <item x="2382"/>
        <item x="493"/>
        <item x="2945"/>
        <item x="767"/>
        <item x="832"/>
        <item x="797"/>
        <item x="3103"/>
        <item x="1490"/>
        <item x="3929"/>
        <item x="2915"/>
        <item x="1271"/>
        <item x="2597"/>
        <item x="1473"/>
        <item x="4564"/>
        <item x="1841"/>
        <item x="1729"/>
        <item x="3523"/>
        <item x="916"/>
        <item x="2997"/>
        <item x="3931"/>
        <item x="1169"/>
        <item x="1128"/>
        <item x="4272"/>
        <item x="2131"/>
        <item x="2228"/>
        <item x="2658"/>
        <item x="1700"/>
        <item x="408"/>
        <item x="4719"/>
        <item x="3971"/>
        <item x="2307"/>
        <item x="1072"/>
        <item x="4414"/>
        <item x="3025"/>
        <item x="4085"/>
        <item x="2120"/>
        <item x="4327"/>
        <item x="1646"/>
        <item x="2431"/>
        <item x="484"/>
        <item x="4399"/>
        <item x="3238"/>
        <item x="150"/>
        <item x="1018"/>
        <item x="2707"/>
        <item x="4706"/>
        <item x="124"/>
        <item x="3854"/>
        <item x="502"/>
        <item x="4121"/>
        <item x="1469"/>
        <item x="3835"/>
        <item x="730"/>
        <item x="1178"/>
        <item x="3178"/>
        <item x="3828"/>
        <item x="51"/>
        <item x="823"/>
        <item x="4759"/>
        <item x="3980"/>
        <item x="3961"/>
        <item x="4556"/>
        <item x="2403"/>
        <item x="4018"/>
        <item x="2456"/>
        <item x="66"/>
        <item x="3530"/>
        <item x="2004"/>
        <item x="843"/>
        <item x="1508"/>
        <item x="1026"/>
        <item x="3160"/>
        <item x="4050"/>
        <item x="1571"/>
        <item x="4876"/>
        <item x="3885"/>
        <item x="2631"/>
        <item x="3343"/>
        <item x="1568"/>
        <item x="3200"/>
        <item x="2724"/>
        <item x="3167"/>
        <item x="4646"/>
        <item x="2668"/>
        <item x="1974"/>
        <item x="4544"/>
        <item x="3177"/>
        <item x="1304"/>
        <item x="835"/>
        <item x="2316"/>
        <item x="2806"/>
        <item x="2854"/>
        <item x="4525"/>
        <item x="773"/>
        <item x="2525"/>
        <item x="2290"/>
        <item x="3253"/>
        <item x="2117"/>
        <item x="3818"/>
        <item x="667"/>
        <item x="896"/>
        <item x="4510"/>
        <item x="751"/>
        <item x="2865"/>
        <item x="2935"/>
        <item x="1055"/>
        <item x="430"/>
        <item x="3646"/>
        <item x="2735"/>
        <item x="968"/>
        <item x="4446"/>
        <item x="4068"/>
        <item x="2739"/>
        <item x="2995"/>
        <item x="4781"/>
        <item x="1951"/>
        <item x="2554"/>
        <item x="4676"/>
        <item x="1612"/>
        <item x="2288"/>
        <item x="2285"/>
        <item x="186"/>
        <item x="1142"/>
        <item x="1492"/>
        <item x="1296"/>
        <item x="4559"/>
        <item x="2773"/>
        <item x="4422"/>
        <item x="717"/>
        <item x="1115"/>
        <item x="4283"/>
        <item x="1811"/>
        <item x="1109"/>
        <item x="3784"/>
        <item x="4754"/>
        <item x="2315"/>
        <item x="2023"/>
        <item x="2347"/>
        <item x="3392"/>
        <item x="1888"/>
        <item x="2276"/>
        <item x="1954"/>
        <item x="270"/>
        <item x="218"/>
        <item x="2734"/>
        <item x="395"/>
        <item x="2401"/>
        <item x="1790"/>
        <item x="3232"/>
        <item x="1240"/>
        <item x="2354"/>
        <item x="1746"/>
        <item x="2764"/>
        <item x="197"/>
        <item x="2515"/>
        <item x="2943"/>
        <item x="915"/>
        <item x="61"/>
        <item x="3799"/>
        <item x="3415"/>
        <item x="2988"/>
        <item x="3677"/>
        <item x="4331"/>
        <item x="2392"/>
        <item x="4377"/>
        <item x="1610"/>
        <item x="1624"/>
        <item x="3047"/>
        <item x="4824"/>
        <item x="324"/>
        <item x="2548"/>
        <item x="3721"/>
        <item x="1768"/>
        <item x="3942"/>
        <item x="4666"/>
        <item x="1725"/>
        <item x="2045"/>
        <item x="285"/>
        <item x="400"/>
        <item x="3334"/>
        <item x="133"/>
        <item x="3171"/>
        <item x="494"/>
        <item x="2697"/>
        <item x="2133"/>
        <item x="2805"/>
        <item x="861"/>
        <item x="3536"/>
        <item x="1986"/>
        <item x="3614"/>
        <item x="3592"/>
        <item x="4739"/>
        <item x="2274"/>
        <item x="1565"/>
        <item x="1056"/>
        <item x="4163"/>
        <item x="4641"/>
        <item x="9"/>
        <item x="4100"/>
        <item x="4385"/>
        <item x="702"/>
        <item x="2434"/>
        <item x="738"/>
        <item x="4789"/>
        <item x="4169"/>
        <item x="2563"/>
        <item x="3113"/>
        <item x="2781"/>
        <item x="1840"/>
        <item x="1198"/>
        <item x="2176"/>
        <item x="3492"/>
        <item x="3678"/>
        <item x="3943"/>
        <item x="4805"/>
        <item x="2839"/>
        <item x="4500"/>
        <item x="825"/>
        <item x="828"/>
        <item x="4350"/>
        <item x="836"/>
        <item x="4107"/>
        <item x="3838"/>
        <item x="637"/>
        <item x="600"/>
        <item x="414"/>
        <item x="1360"/>
        <item x="811"/>
        <item x="4427"/>
        <item x="203"/>
        <item x="1956"/>
        <item x="4061"/>
        <item x="4695"/>
        <item x="3049"/>
        <item x="3122"/>
        <item x="711"/>
        <item x="3207"/>
        <item x="859"/>
        <item x="2577"/>
        <item x="695"/>
        <item x="2458"/>
        <item x="2082"/>
        <item x="1533"/>
        <item x="1798"/>
        <item x="2383"/>
        <item x="3022"/>
        <item x="3504"/>
        <item x="821"/>
        <item x="3337"/>
        <item x="3609"/>
        <item x="1523"/>
        <item x="2695"/>
        <item x="4186"/>
        <item x="1674"/>
        <item x="948"/>
        <item x="3038"/>
        <item x="575"/>
        <item x="2349"/>
        <item x="4665"/>
        <item x="903"/>
        <item x="1032"/>
        <item x="878"/>
        <item x="4602"/>
        <item x="3142"/>
        <item x="2759"/>
        <item x="1655"/>
        <item x="3081"/>
        <item x="802"/>
        <item x="1453"/>
        <item x="4571"/>
        <item x="4708"/>
        <item x="3839"/>
        <item x="3030"/>
        <item x="1763"/>
        <item x="221"/>
        <item x="3682"/>
        <item x="4797"/>
        <item x="1085"/>
        <item x="4297"/>
        <item x="2058"/>
        <item x="1464"/>
        <item x="4311"/>
        <item x="1481"/>
        <item x="940"/>
        <item x="4859"/>
        <item x="633"/>
        <item x="3149"/>
        <item x="3602"/>
        <item x="822"/>
        <item x="1144"/>
        <item x="4822"/>
        <item x="4700"/>
        <item x="2467"/>
        <item x="2728"/>
        <item x="4120"/>
        <item x="1689"/>
        <item x="3993"/>
        <item x="2638"/>
        <item x="4840"/>
        <item x="362"/>
        <item x="4009"/>
        <item x="4079"/>
        <item x="3382"/>
        <item x="4328"/>
        <item x="3155"/>
        <item x="4267"/>
        <item x="1844"/>
        <item x="1527"/>
        <item x="4175"/>
        <item x="982"/>
        <item x="510"/>
        <item x="4135"/>
        <item x="3077"/>
        <item x="337"/>
        <item x="3553"/>
        <item x="3737"/>
        <item x="4126"/>
        <item x="35"/>
        <item x="24"/>
        <item x="2038"/>
        <item x="639"/>
        <item x="663"/>
        <item x="1836"/>
        <item x="1770"/>
        <item x="4524"/>
        <item x="2566"/>
        <item x="1595"/>
        <item x="3024"/>
        <item x="3890"/>
        <item x="3608"/>
        <item x="4051"/>
        <item x="4836"/>
        <item x="1809"/>
        <item x="3143"/>
        <item x="3893"/>
        <item x="1704"/>
        <item x="1273"/>
        <item x="818"/>
        <item x="3074"/>
        <item x="4119"/>
        <item x="1536"/>
        <item x="4673"/>
        <item x="381"/>
        <item x="1863"/>
        <item x="1802"/>
        <item x="768"/>
        <item x="3036"/>
        <item x="1037"/>
        <item x="2322"/>
        <item x="1603"/>
        <item x="3181"/>
        <item x="326"/>
        <item x="463"/>
        <item x="1008"/>
        <item x="1511"/>
        <item x="1596"/>
        <item x="3467"/>
        <item x="2187"/>
        <item x="3647"/>
        <item x="1824"/>
        <item x="996"/>
        <item x="2107"/>
        <item x="4232"/>
        <item x="3319"/>
        <item x="1881"/>
        <item x="4073"/>
        <item x="4601"/>
        <item x="3964"/>
        <item x="1006"/>
        <item x="1246"/>
        <item x="3917"/>
        <item x="3863"/>
        <item x="1759"/>
        <item x="613"/>
        <item x="842"/>
        <item x="154"/>
        <item x="2258"/>
        <item x="3930"/>
        <item x="4342"/>
        <item x="569"/>
        <item x="597"/>
        <item x="2384"/>
        <item x="1537"/>
        <item x="2159"/>
        <item x="509"/>
        <item x="3499"/>
        <item x="471"/>
        <item x="2039"/>
        <item x="1597"/>
        <item x="615"/>
        <item x="1162"/>
        <item x="3869"/>
        <item x="1913"/>
        <item x="3435"/>
        <item x="1139"/>
        <item x="2701"/>
        <item x="1278"/>
        <item x="55"/>
        <item x="3704"/>
        <item x="2271"/>
        <item x="1531"/>
        <item x="3587"/>
        <item x="4663"/>
        <item x="1311"/>
        <item x="2870"/>
        <item x="2952"/>
        <item x="4812"/>
        <item x="446"/>
        <item x="1892"/>
        <item x="4696"/>
        <item x="1878"/>
        <item x="3396"/>
        <item x="3641"/>
        <item x="149"/>
        <item x="2366"/>
        <item x="2588"/>
        <item x="401"/>
        <item x="3876"/>
        <item x="4542"/>
        <item x="3427"/>
        <item x="2278"/>
        <item x="555"/>
        <item x="57"/>
        <item x="2244"/>
        <item x="286"/>
        <item x="4122"/>
        <item x="2381"/>
        <item x="2979"/>
        <item x="3675"/>
        <item x="673"/>
        <item x="3289"/>
        <item x="1880"/>
        <item x="2610"/>
        <item x="985"/>
        <item x="4684"/>
        <item x="372"/>
        <item x="887"/>
        <item x="1287"/>
        <item x="1821"/>
        <item x="2493"/>
        <item x="476"/>
        <item x="498"/>
        <item x="3594"/>
        <item x="4476"/>
        <item x="3388"/>
        <item x="1428"/>
        <item x="2227"/>
        <item x="42"/>
        <item x="813"/>
        <item x="4321"/>
        <item x="938"/>
        <item x="1445"/>
        <item x="2170"/>
        <item x="3870"/>
        <item x="3702"/>
        <item x="1449"/>
        <item x="3953"/>
        <item x="2308"/>
        <item x="1318"/>
        <item x="4532"/>
        <item x="2356"/>
        <item x="2598"/>
        <item x="3698"/>
        <item x="3130"/>
        <item x="645"/>
        <item x="2343"/>
        <item x="1702"/>
        <item x="3304"/>
        <item x="2239"/>
        <item x="2272"/>
        <item x="1014"/>
        <item x="4271"/>
        <item x="2202"/>
        <item x="3051"/>
        <item x="3925"/>
        <item x="721"/>
        <item x="572"/>
        <item x="2625"/>
        <item x="848"/>
        <item x="3856"/>
        <item x="2015"/>
        <item x="3519"/>
        <item x="4004"/>
        <item x="3845"/>
        <item x="3832"/>
        <item x="3451"/>
        <item x="2304"/>
        <item x="1159"/>
        <item x="3101"/>
        <item x="1019"/>
        <item x="3087"/>
        <item x="3440"/>
        <item x="1203"/>
        <item x="1486"/>
        <item x="12"/>
        <item x="1460"/>
        <item x="579"/>
        <item x="1494"/>
        <item x="2243"/>
        <item x="3829"/>
        <item x="3791"/>
        <item x="4444"/>
        <item x="1600"/>
        <item x="3593"/>
        <item x="1289"/>
        <item x="4229"/>
        <item x="812"/>
        <item x="422"/>
        <item x="535"/>
        <item x="4632"/>
        <item x="2808"/>
        <item x="2530"/>
        <item x="1145"/>
        <item x="2330"/>
        <item x="1530"/>
        <item x="2645"/>
        <item x="4844"/>
        <item x="3311"/>
        <item x="1153"/>
        <item x="3831"/>
        <item x="2386"/>
        <item x="2528"/>
        <item x="888"/>
        <item x="2103"/>
        <item x="4348"/>
        <item x="677"/>
        <item x="1819"/>
        <item x="911"/>
        <item x="744"/>
        <item x="3891"/>
        <item x="4874"/>
        <item x="1898"/>
        <item x="3622"/>
        <item x="1111"/>
        <item x="785"/>
        <item x="2994"/>
        <item x="4578"/>
        <item x="1864"/>
        <item x="2478"/>
        <item x="2003"/>
        <item x="1458"/>
        <item x="4731"/>
        <item x="1367"/>
        <item x="2137"/>
        <item x="2770"/>
        <item x="2496"/>
        <item x="4066"/>
        <item x="3926"/>
        <item x="1171"/>
        <item x="701"/>
        <item x="3300"/>
        <item x="1094"/>
        <item x="4104"/>
        <item x="200"/>
        <item x="2741"/>
        <item x="754"/>
        <item x="4662"/>
        <item x="1502"/>
        <item x="3455"/>
        <item x="1765"/>
        <item x="3797"/>
        <item x="2796"/>
        <item x="3449"/>
        <item x="2459"/>
        <item x="329"/>
        <item x="4091"/>
        <item x="2181"/>
        <item x="1996"/>
        <item x="860"/>
        <item x="1941"/>
        <item x="4872"/>
        <item x="1873"/>
        <item x="3326"/>
        <item x="3208"/>
        <item x="2216"/>
        <item x="1151"/>
        <item x="2819"/>
        <item x="2661"/>
        <item x="118"/>
        <item x="2487"/>
        <item x="2792"/>
        <item x="3762"/>
        <item x="4638"/>
        <item x="1058"/>
        <item x="2923"/>
        <item x="3216"/>
        <item x="3915"/>
        <item x="138"/>
        <item x="1546"/>
        <item x="4160"/>
        <item x="683"/>
        <item x="1048"/>
        <item x="3540"/>
        <item x="249"/>
        <item x="710"/>
        <item x="3738"/>
        <item x="4176"/>
        <item x="176"/>
        <item x="2982"/>
        <item x="4408"/>
        <item x="1629"/>
        <item x="519"/>
        <item x="1033"/>
        <item x="4547"/>
        <item x="2292"/>
        <item x="419"/>
        <item x="49"/>
        <item x="4762"/>
        <item x="876"/>
        <item x="2042"/>
        <item x="3912"/>
        <item x="1983"/>
        <item x="3851"/>
        <item x="3637"/>
        <item x="4530"/>
        <item x="3056"/>
        <item x="2465"/>
        <item x="2813"/>
        <item x="4318"/>
        <item x="4303"/>
        <item x="64"/>
        <item x="4478"/>
        <item x="4395"/>
        <item x="3296"/>
        <item x="716"/>
        <item x="3494"/>
        <item x="3503"/>
        <item x="963"/>
        <item x="539"/>
        <item x="4650"/>
        <item x="2029"/>
        <item x="4274"/>
        <item x="1437"/>
        <item x="3833"/>
        <item x="1086"/>
        <item x="3314"/>
        <item x="3354"/>
        <item x="1670"/>
        <item x="3294"/>
        <item x="4771"/>
        <item x="3328"/>
        <item x="3355"/>
        <item x="2353"/>
        <item x="1299"/>
        <item x="3955"/>
        <item x="2748"/>
        <item x="956"/>
        <item x="2517"/>
        <item x="222"/>
        <item x="2378"/>
        <item x="2165"/>
        <item x="2326"/>
        <item x="1219"/>
        <item x="72"/>
        <item x="370"/>
        <item x="3019"/>
        <item x="2398"/>
        <item x="725"/>
        <item x="1329"/>
        <item x="280"/>
        <item x="1924"/>
        <item x="2083"/>
        <item x="1226"/>
        <item x="4209"/>
        <item x="805"/>
        <item x="4683"/>
        <item x="3546"/>
        <item x="485"/>
        <item x="4519"/>
        <item x="4295"/>
        <item x="2791"/>
        <item x="4503"/>
        <item x="4462"/>
        <item x="4194"/>
        <item x="2696"/>
        <item x="3315"/>
        <item x="4807"/>
        <item x="1236"/>
        <item x="607"/>
        <item x="3897"/>
        <item x="682"/>
        <item x="1112"/>
        <item x="523"/>
        <item x="4435"/>
        <item x="642"/>
        <item x="3808"/>
        <item x="128"/>
        <item x="3002"/>
        <item x="4014"/>
        <item x="2297"/>
        <item x="2461"/>
        <item x="346"/>
        <item x="1156"/>
        <item x="3768"/>
        <item x="658"/>
        <item x="1615"/>
        <item x="3121"/>
        <item x="1631"/>
        <item x="2544"/>
        <item x="2986"/>
        <item x="1192"/>
        <item x="1373"/>
        <item x="3095"/>
        <item x="4322"/>
        <item x="1793"/>
        <item x="2167"/>
        <item x="4170"/>
        <item x="4264"/>
        <item x="2782"/>
        <item x="2849"/>
        <item x="3974"/>
        <item x="1632"/>
        <item x="355"/>
        <item x="3190"/>
        <item x="1103"/>
        <item x="475"/>
        <item x="4412"/>
        <item x="1916"/>
        <item x="4182"/>
        <item x="3220"/>
        <item x="2502"/>
        <item x="2182"/>
        <item x="4573"/>
        <item x="3748"/>
        <item x="3136"/>
        <item x="4025"/>
        <item x="4221"/>
        <item x="4302"/>
        <item x="862"/>
        <item x="2320"/>
        <item x="50"/>
        <item x="943"/>
        <item x="171"/>
        <item x="1935"/>
        <item x="4261"/>
        <item x="2786"/>
        <item x="2514"/>
        <item x="1734"/>
        <item x="2334"/>
        <item x="2230"/>
        <item x="1013"/>
        <item x="2237"/>
        <item x="3431"/>
        <item x="3173"/>
        <item x="2324"/>
        <item x="4837"/>
        <item x="2559"/>
        <item x="1837"/>
        <item x="936"/>
        <item x="3196"/>
        <item x="1059"/>
        <item x="4016"/>
        <item x="1648"/>
        <item x="517"/>
        <item x="2497"/>
        <item x="2337"/>
        <item x="4375"/>
        <item x="4487"/>
        <item x="139"/>
        <item x="4763"/>
        <item x="1098"/>
        <item x="4313"/>
        <item x="1224"/>
        <item x="3744"/>
        <item x="3419"/>
        <item x="1391"/>
        <item x="4146"/>
        <item x="4753"/>
        <item x="1386"/>
        <item x="1039"/>
        <item x="1871"/>
        <item x="3353"/>
        <item x="1825"/>
        <item x="1195"/>
        <item x="542"/>
        <item x="2949"/>
        <item x="4688"/>
        <item x="4361"/>
        <item x="3291"/>
        <item x="3221"/>
        <item x="1433"/>
        <item x="2166"/>
        <item x="1191"/>
        <item x="871"/>
        <item x="2787"/>
        <item x="4393"/>
        <item x="161"/>
        <item x="3472"/>
        <item x="1447"/>
        <item x="208"/>
        <item x="2439"/>
        <item x="2667"/>
        <item x="780"/>
        <item x="4721"/>
        <item x="2142"/>
        <item x="1025"/>
        <item x="132"/>
        <item x="981"/>
        <item x="19"/>
        <item x="2737"/>
        <item x="3092"/>
        <item x="1218"/>
        <item x="2468"/>
        <item x="3879"/>
        <item x="3775"/>
        <item x="2234"/>
        <item x="3307"/>
        <item x="599"/>
        <item x="3634"/>
        <item x="3210"/>
        <item x="2536"/>
        <item x="1301"/>
        <item x="3180"/>
        <item x="2466"/>
        <item x="4517"/>
        <item x="538"/>
        <item x="2411"/>
        <item x="703"/>
        <item x="1412"/>
        <item x="4392"/>
        <item x="3228"/>
        <item x="875"/>
        <item x="1384"/>
        <item x="1795"/>
        <item x="27"/>
        <item x="571"/>
        <item x="21"/>
        <item x="4380"/>
        <item x="4473"/>
        <item x="2824"/>
        <item x="748"/>
        <item x="866"/>
        <item x="2270"/>
        <item x="504"/>
        <item x="2920"/>
        <item x="4531"/>
        <item x="1513"/>
        <item x="4222"/>
        <item x="2723"/>
        <item x="680"/>
        <item x="2121"/>
        <item x="3013"/>
        <item x="2877"/>
        <item x="2484"/>
        <item x="2479"/>
        <item x="2433"/>
        <item x="3533"/>
        <item x="708"/>
        <item x="1877"/>
        <item x="1434"/>
        <item x="3406"/>
        <item x="2225"/>
        <item x="2973"/>
        <item x="352"/>
        <item x="2665"/>
        <item x="1826"/>
        <item x="4260"/>
        <item x="3473"/>
        <item x="1564"/>
        <item x="584"/>
        <item x="4788"/>
        <item x="4515"/>
        <item x="3378"/>
        <item x="4767"/>
        <item x="1978"/>
        <item x="1915"/>
        <item x="2351"/>
        <item x="4381"/>
        <item x="3432"/>
        <item x="152"/>
        <item x="788"/>
        <item x="2138"/>
        <item x="3340"/>
        <item x="897"/>
        <item x="3225"/>
        <item x="4681"/>
        <item x="1308"/>
        <item x="3760"/>
        <item x="2958"/>
        <item x="140"/>
        <item x="3065"/>
        <item x="2135"/>
        <item x="1237"/>
        <item x="4129"/>
        <item x="1132"/>
        <item x="1119"/>
        <item x="3009"/>
        <item x="2531"/>
        <item x="1361"/>
        <item x="755"/>
        <item x="1708"/>
        <item x="2513"/>
        <item x="666"/>
        <item x="691"/>
        <item x="2079"/>
        <item x="4310"/>
        <item x="4411"/>
        <item x="4213"/>
        <item x="899"/>
        <item x="4434"/>
        <item x="1588"/>
        <item x="2881"/>
        <item x="4196"/>
        <item x="1204"/>
        <item x="3810"/>
        <item x="931"/>
        <item x="778"/>
        <item x="794"/>
        <item x="556"/>
        <item x="1980"/>
        <item x="141"/>
        <item x="1616"/>
        <item x="3868"/>
        <item x="4707"/>
        <item x="1911"/>
        <item x="3491"/>
        <item x="2367"/>
        <item x="99"/>
        <item x="1298"/>
        <item x="1627"/>
        <item x="808"/>
        <item x="1461"/>
        <item x="699"/>
        <item x="4010"/>
        <item x="4737"/>
        <item x="1248"/>
        <item x="2153"/>
        <item x="4575"/>
        <item x="3371"/>
        <item x="4834"/>
        <item x="4007"/>
        <item x="1210"/>
        <item x="1736"/>
        <item x="4362"/>
        <item x="845"/>
        <item x="3793"/>
        <item x="196"/>
        <item x="205"/>
        <item x="4223"/>
        <item x="2199"/>
        <item x="2267"/>
        <item x="2756"/>
        <item x="2168"/>
        <item x="52"/>
        <item x="2345"/>
        <item x="4268"/>
        <item x="1890"/>
        <item x="1122"/>
        <item x="1621"/>
        <item x="4352"/>
        <item x="3128"/>
        <item x="1532"/>
        <item x="1906"/>
        <item x="4643"/>
        <item x="3569"/>
        <item x="733"/>
        <item x="1310"/>
        <item x="4379"/>
        <item x="487"/>
        <item x="2971"/>
        <item x="1028"/>
        <item x="4180"/>
        <item x="1997"/>
        <item x="2033"/>
        <item x="1727"/>
        <item x="3645"/>
        <item x="3014"/>
        <item x="2574"/>
        <item x="2747"/>
        <item x="2207"/>
        <item x="2141"/>
        <item x="4410"/>
        <item x="2000"/>
        <item x="1843"/>
        <item x="932"/>
        <item x="2275"/>
        <item x="363"/>
        <item x="4733"/>
        <item x="1899"/>
        <item x="450"/>
        <item x="1345"/>
        <item x="2549"/>
        <item x="4680"/>
        <item x="3711"/>
        <item x="1251"/>
        <item x="4481"/>
        <item x="1432"/>
        <item x="3691"/>
        <item x="2633"/>
        <item x="4378"/>
        <item x="368"/>
        <item x="1212"/>
        <item x="764"/>
        <item x="254"/>
        <item x="4332"/>
        <item x="3957"/>
        <item x="540"/>
        <item x="4203"/>
        <item x="2947"/>
        <item x="4338"/>
        <item x="3819"/>
        <item x="2222"/>
        <item x="4413"/>
        <item x="1223"/>
        <item x="3054"/>
        <item x="1816"/>
        <item x="877"/>
        <item x="2867"/>
        <item x="1520"/>
        <item x="2061"/>
        <item x="126"/>
        <item x="4523"/>
        <item x="3212"/>
        <item x="3830"/>
        <item x="4860"/>
        <item x="4653"/>
        <item x="3016"/>
        <item x="4595"/>
        <item x="344"/>
        <item x="2069"/>
        <item x="82"/>
        <item x="3857"/>
        <item x="3007"/>
        <item x="4645"/>
        <item x="2893"/>
        <item x="4589"/>
        <item x="619"/>
        <item x="4709"/>
        <item x="3985"/>
        <item x="2837"/>
        <item x="1332"/>
        <item x="283"/>
        <item x="746"/>
        <item x="2754"/>
        <item x="3463"/>
        <item x="4801"/>
        <item x="4670"/>
        <item x="377"/>
        <item x="4153"/>
        <item x="180"/>
        <item x="3376"/>
        <item x="1973"/>
        <item x="2191"/>
        <item x="4454"/>
        <item x="2564"/>
        <item x="1779"/>
        <item x="1720"/>
        <item x="2291"/>
        <item x="2220"/>
        <item x="4060"/>
        <item x="4243"/>
        <item x="1504"/>
        <item x="3790"/>
        <item x="3387"/>
        <item x="4613"/>
        <item x="4370"/>
        <item x="1797"/>
        <item x="4832"/>
        <item x="1794"/>
        <item x="2790"/>
        <item x="191"/>
        <item x="2145"/>
        <item x="3039"/>
        <item x="976"/>
        <item x="2273"/>
        <item x="4760"/>
        <item x="2183"/>
        <item x="2492"/>
        <item x="3080"/>
        <item x="1487"/>
        <item x="1833"/>
        <item x="2049"/>
        <item x="2847"/>
        <item x="636"/>
        <item x="657"/>
        <item x="1777"/>
        <item x="4471"/>
        <item x="3348"/>
        <item x="397"/>
        <item x="705"/>
        <item x="304"/>
        <item x="3770"/>
        <item x="321"/>
        <item x="4496"/>
        <item x="1143"/>
        <item x="292"/>
        <item x="2147"/>
        <item x="2462"/>
        <item x="3564"/>
        <item x="62"/>
        <item x="2283"/>
        <item x="3269"/>
        <item x="623"/>
        <item x="4534"/>
        <item x="1787"/>
        <item x="3694"/>
        <item x="3937"/>
        <item x="3923"/>
        <item x="4207"/>
        <item x="3335"/>
        <item x="1602"/>
        <item x="700"/>
        <item x="1134"/>
        <item x="490"/>
        <item x="2660"/>
        <item x="2507"/>
        <item x="3162"/>
        <item x="2188"/>
        <item x="2332"/>
        <item x="3963"/>
        <item x="4669"/>
        <item x="4724"/>
        <item x="777"/>
        <item x="904"/>
        <item x="2373"/>
        <item x="4357"/>
        <item x="3331"/>
        <item x="3140"/>
        <item x="3554"/>
        <item x="3229"/>
        <item x="313"/>
        <item x="4861"/>
        <item x="4795"/>
        <item x="2928"/>
        <item x="2124"/>
        <item x="4866"/>
        <item x="4251"/>
        <item x="2643"/>
        <item x="4195"/>
        <item x="3800"/>
        <item x="675"/>
        <item x="4726"/>
        <item x="16"/>
        <item x="83"/>
        <item x="4852"/>
        <item x="1485"/>
        <item x="2709"/>
        <item x="4520"/>
        <item x="1043"/>
        <item x="3549"/>
        <item x="1575"/>
        <item x="1313"/>
        <item x="418"/>
        <item x="4579"/>
        <item x="941"/>
        <item x="664"/>
        <item x="4058"/>
        <item x="67"/>
        <item x="4356"/>
        <item x="2575"/>
        <item x="1634"/>
        <item x="3612"/>
        <item x="1009"/>
        <item x="3513"/>
        <item x="1352"/>
        <item x="672"/>
        <item x="3298"/>
        <item x="4072"/>
        <item x="4403"/>
        <item x="3604"/>
        <item x="1416"/>
        <item x="1692"/>
        <item x="1065"/>
        <item x="574"/>
        <item x="1581"/>
        <item x="1190"/>
        <item x="108"/>
        <item x="426"/>
        <item x="4694"/>
        <item x="2780"/>
        <item x="984"/>
        <item x="3462"/>
        <item x="439"/>
        <item x="3276"/>
        <item x="3346"/>
        <item x="3133"/>
        <item x="464"/>
        <item x="433"/>
        <item x="3596"/>
        <item x="2746"/>
        <item x="1150"/>
        <item x="4306"/>
        <item x="3984"/>
        <item x="955"/>
        <item x="4769"/>
        <item x="548"/>
        <item x="3805"/>
        <item x="1599"/>
        <item x="293"/>
        <item x="1321"/>
        <item x="4652"/>
        <item x="3543"/>
        <item x="159"/>
        <item x="4772"/>
        <item x="1594"/>
        <item x="2568"/>
        <item x="3636"/>
        <item x="966"/>
        <item x="1228"/>
        <item x="1893"/>
        <item x="1854"/>
        <item x="131"/>
        <item x="225"/>
        <item x="4128"/>
        <item x="3445"/>
        <item x="2700"/>
        <item x="4806"/>
        <item x="1555"/>
        <item x="3357"/>
        <item x="1879"/>
        <item x="164"/>
        <item x="2149"/>
        <item x="679"/>
        <item x="1967"/>
        <item x="331"/>
        <item x="2840"/>
        <item x="2936"/>
        <item x="1476"/>
        <item x="4865"/>
        <item x="2255"/>
        <item x="4376"/>
        <item x="3772"/>
        <item x="972"/>
        <item x="2547"/>
        <item x="743"/>
        <item x="4465"/>
        <item x="3203"/>
        <item x="3436"/>
        <item x="4334"/>
        <item x="1117"/>
        <item x="1480"/>
        <item x="398"/>
        <item x="4008"/>
        <item x="3716"/>
        <item x="1726"/>
        <item x="3661"/>
        <item x="2758"/>
        <item x="3731"/>
        <item x="1165"/>
        <item x="1572"/>
        <item x="901"/>
        <item x="4843"/>
        <item x="661"/>
        <item x="1744"/>
        <item x="4266"/>
        <item x="3781"/>
        <item x="4284"/>
        <item x="2869"/>
        <item x="144"/>
        <item x="692"/>
        <item x="4111"/>
        <item x="2621"/>
        <item x="2252"/>
        <item x="3544"/>
        <item x="477"/>
        <item x="2059"/>
        <item x="330"/>
        <item x="1910"/>
        <item x="4179"/>
        <item x="2294"/>
        <item x="441"/>
        <item x="3366"/>
        <item x="1605"/>
        <item x="1608"/>
        <item x="2457"/>
        <item x="2509"/>
        <item x="3742"/>
        <item x="2241"/>
        <item x="3227"/>
        <item x="2599"/>
        <item x="3244"/>
        <item x="3350"/>
        <item x="4786"/>
        <item x="1664"/>
        <item x="4147"/>
        <item x="534"/>
        <item x="591"/>
        <item x="4489"/>
        <item x="2685"/>
        <item x="2857"/>
        <item x="1748"/>
        <item x="1948"/>
        <item x="2729"/>
        <item x="1719"/>
        <item x="3796"/>
        <item x="256"/>
        <item x="4748"/>
        <item x="1544"/>
        <item x="298"/>
        <item x="2744"/>
        <item x="3131"/>
        <item x="2311"/>
        <item x="1776"/>
        <item x="2301"/>
        <item x="110"/>
        <item x="4314"/>
        <item x="2757"/>
        <item x="1351"/>
        <item x="48"/>
        <item x="2116"/>
        <item x="1982"/>
        <item x="1760"/>
        <item x="4869"/>
        <item x="951"/>
        <item x="4756"/>
        <item x="4329"/>
        <item x="3110"/>
        <item x="2126"/>
        <item x="1548"/>
        <item x="1918"/>
        <item x="2450"/>
        <item x="287"/>
        <item x="4526"/>
        <item x="2340"/>
        <item x="4699"/>
        <item x="1534"/>
        <item x="455"/>
        <item x="1104"/>
        <item x="1088"/>
        <item x="561"/>
        <item x="449"/>
        <item x="211"/>
        <item x="472"/>
        <item x="4236"/>
        <item x="2128"/>
        <item x="4574"/>
        <item x="1357"/>
        <item x="2099"/>
        <item x="543"/>
        <item x="1193"/>
        <item x="3112"/>
        <item x="2634"/>
        <item x="1250"/>
        <item x="4064"/>
        <item x="1501"/>
        <item x="4854"/>
        <item x="3199"/>
        <item x="1753"/>
        <item x="516"/>
        <item x="3689"/>
        <item x="1962"/>
        <item x="3342"/>
        <item x="228"/>
        <item x="2778"/>
        <item x="3888"/>
        <item x="3973"/>
        <item x="3037"/>
        <item x="1705"/>
        <item x="2838"/>
        <item x="3433"/>
        <item x="2006"/>
        <item x="3358"/>
        <item x="4479"/>
        <item x="2034"/>
        <item x="394"/>
        <item x="1584"/>
        <item x="1038"/>
        <item x="115"/>
        <item x="885"/>
        <item x="2895"/>
        <item x="1379"/>
        <item x="189"/>
        <item x="4540"/>
        <item x="438"/>
        <item x="3617"/>
        <item x="3085"/>
        <item x="1856"/>
        <item x="2185"/>
        <item x="2286"/>
        <item x="1846"/>
        <item x="451"/>
        <item x="1314"/>
        <item x="3270"/>
        <item x="3843"/>
        <item x="1328"/>
        <item x="2314"/>
        <item x="342"/>
        <item x="1554"/>
        <item x="391"/>
        <item x="3605"/>
        <item x="2262"/>
        <item x="681"/>
        <item x="4006"/>
        <item x="1638"/>
        <item x="4877"/>
        <item x="44"/>
        <item x="4233"/>
        <item x="4013"/>
        <item x="4784"/>
        <item x="3486"/>
        <item x="3983"/>
        <item x="1870"/>
        <item x="1775"/>
        <item x="3746"/>
        <item x="4743"/>
        <item x="204"/>
        <item x="3118"/>
        <item x="2424"/>
        <item x="2519"/>
        <item x="4630"/>
        <item x="4112"/>
        <item x="1419"/>
        <item x="2368"/>
        <item x="177"/>
        <item x="3277"/>
        <item x="4244"/>
        <item x="4842"/>
        <item x="2978"/>
        <item x="815"/>
        <item x="2851"/>
        <item x="3240"/>
        <item x="3323"/>
        <item x="2975"/>
        <item x="1894"/>
        <item x="2963"/>
        <item x="2762"/>
        <item x="1806"/>
        <item x="2589"/>
        <item x="3539"/>
        <item x="1081"/>
        <item x="232"/>
        <item x="4027"/>
        <item x="2451"/>
        <item x="104"/>
        <item x="3478"/>
        <item x="1966"/>
        <item x="3285"/>
        <item x="253"/>
        <item x="2858"/>
        <item x="3062"/>
        <item x="3962"/>
        <item x="3944"/>
        <item x="945"/>
        <item x="1227"/>
        <item x="1579"/>
        <item x="198"/>
        <item x="2425"/>
        <item x="2902"/>
        <item x="978"/>
        <item x="239"/>
        <item x="2389"/>
        <item x="4287"/>
        <item x="95"/>
        <item x="573"/>
        <item x="3359"/>
        <item x="562"/>
        <item x="3267"/>
        <item x="496"/>
        <item x="2071"/>
        <item x="4783"/>
        <item x="2008"/>
        <item x="4227"/>
        <item x="2204"/>
        <item x="3059"/>
        <item x="2641"/>
        <item x="1563"/>
        <item x="2152"/>
        <item x="4720"/>
        <item x="3521"/>
        <item x="4742"/>
        <item x="2924"/>
        <item x="4554"/>
        <item x="220"/>
        <item x="2850"/>
        <item x="3134"/>
        <item x="3765"/>
        <item x="4249"/>
        <item x="2601"/>
        <item x="1106"/>
        <item x="3282"/>
        <item x="4054"/>
        <item x="4371"/>
        <item x="2025"/>
        <item x="4704"/>
        <item x="3670"/>
        <item x="3379"/>
        <item x="1927"/>
        <item x="1"/>
        <item x="129"/>
        <item x="975"/>
        <item x="3783"/>
        <item x="2878"/>
        <item x="4092"/>
        <item x="1053"/>
        <item x="1045"/>
        <item x="3409"/>
        <item x="3690"/>
        <item x="4581"/>
        <item x="3520"/>
        <item x="2896"/>
        <item x="4675"/>
        <item x="2091"/>
        <item x="826"/>
        <item x="3715"/>
        <item x="698"/>
        <item x="2604"/>
        <item x="1639"/>
        <item x="1804"/>
        <item x="4871"/>
        <item x="1693"/>
        <item x="4387"/>
        <item x="803"/>
        <item x="1650"/>
        <item x="1177"/>
        <item x="3638"/>
        <item x="1472"/>
        <item x="526"/>
        <item x="2937"/>
        <item x="879"/>
        <item x="3801"/>
        <item x="4773"/>
        <item x="964"/>
        <item x="2970"/>
        <item x="3090"/>
        <item x="2715"/>
        <item x="2164"/>
        <item x="1426"/>
        <item x="3470"/>
        <item x="1993"/>
        <item x="4067"/>
        <item x="3616"/>
        <item x="1124"/>
        <item x="1808"/>
        <item x="2627"/>
        <item x="1031"/>
        <item x="2448"/>
        <item x="3726"/>
        <item x="4305"/>
        <item x="1220"/>
        <item x="2119"/>
        <item x="2087"/>
        <item x="4472"/>
        <item x="4583"/>
        <item x="291"/>
        <item x="2416"/>
        <item x="1353"/>
        <item x="1953"/>
        <item x="2171"/>
        <item x="929"/>
        <item x="3189"/>
        <item x="531"/>
        <item x="3495"/>
        <item x="1940"/>
        <item x="770"/>
        <item x="3804"/>
        <item x="3151"/>
        <item x="4230"/>
        <item x="1761"/>
        <item x="375"/>
        <item x="3568"/>
        <item x="659"/>
        <item x="3152"/>
        <item x="726"/>
        <item x="3860"/>
        <item x="3425"/>
        <item x="3381"/>
        <item x="3411"/>
        <item x="40"/>
        <item x="2911"/>
        <item x="1185"/>
        <item x="1724"/>
        <item x="1136"/>
        <item x="3138"/>
        <item x="798"/>
        <item x="4259"/>
        <item x="1769"/>
        <item x="2348"/>
        <item x="1385"/>
        <item x="4577"/>
        <item x="1482"/>
        <item x="4"/>
        <item x="4275"/>
        <item x="1131"/>
        <item x="3057"/>
        <item x="410"/>
        <item x="1609"/>
        <item x="4651"/>
        <item x="2711"/>
        <item x="3330"/>
        <item x="1831"/>
        <item x="3313"/>
        <item x="271"/>
        <item x="3293"/>
        <item x="3385"/>
        <item x="3286"/>
        <item x="4349"/>
        <item x="1752"/>
        <item x="1985"/>
        <item x="2855"/>
        <item x="4717"/>
        <item x="3268"/>
        <item x="3648"/>
        <item x="2030"/>
        <item x="45"/>
        <item x="1857"/>
        <item x="761"/>
        <item x="2716"/>
        <item x="3071"/>
        <item x="3998"/>
        <item x="3292"/>
        <item x="3621"/>
        <item x="3046"/>
        <item x="1208"/>
        <item x="4730"/>
        <item x="891"/>
        <item x="1285"/>
        <item x="378"/>
        <item x="1079"/>
        <item x="4679"/>
        <item x="3273"/>
        <item x="385"/>
        <item x="1370"/>
        <item x="2876"/>
        <item x="2651"/>
        <item x="3245"/>
        <item x="2584"/>
        <item x="3114"/>
        <item x="2001"/>
        <item x="2912"/>
        <item x="3928"/>
        <item x="508"/>
        <item x="3936"/>
        <item x="2085"/>
        <item x="1099"/>
        <item x="2557"/>
        <item x="3954"/>
        <item x="2789"/>
        <item x="834"/>
        <item x="1577"/>
        <item x="4034"/>
        <item x="3947"/>
        <item x="2488"/>
        <item x="1757"/>
        <item x="714"/>
        <item x="2581"/>
        <item x="2407"/>
        <item x="3365"/>
        <item x="793"/>
        <item x="1163"/>
        <item x="3584"/>
        <item x="4204"/>
        <item x="1064"/>
        <item x="3258"/>
        <item x="3619"/>
        <item x="518"/>
        <item x="1258"/>
        <item x="2539"/>
        <item x="974"/>
        <item x="1364"/>
        <item x="4545"/>
        <item x="3948"/>
        <item x="1387"/>
        <item x="79"/>
        <item x="2100"/>
        <item x="865"/>
        <item x="4038"/>
        <item x="1739"/>
        <item x="590"/>
        <item x="839"/>
        <item x="4404"/>
        <item x="3264"/>
        <item x="136"/>
        <item x="4689"/>
        <item x="1140"/>
        <item x="2774"/>
        <item x="2075"/>
        <item x="1715"/>
        <item x="2587"/>
        <item x="322"/>
        <item x="1040"/>
        <item x="2605"/>
        <item x="4787"/>
        <item x="4847"/>
        <item x="3932"/>
        <item x="347"/>
        <item x="1955"/>
        <item x="1905"/>
        <item x="78"/>
        <item x="1149"/>
        <item x="1593"/>
        <item x="4199"/>
        <item x="1256"/>
        <item x="3680"/>
        <item x="4440"/>
        <item x="2984"/>
        <item x="4248"/>
        <item x="3407"/>
        <item x="1091"/>
        <item x="4491"/>
        <item x="432"/>
        <item x="4396"/>
        <item x="4449"/>
        <item x="800"/>
        <item x="4461"/>
        <item x="1943"/>
        <item x="2066"/>
        <item x="1202"/>
        <item x="2180"/>
        <item x="4001"/>
        <item x="1121"/>
        <item x="2652"/>
        <item x="1230"/>
        <item x="3395"/>
        <item x="4863"/>
        <item x="105"/>
        <item x="3124"/>
        <item x="3322"/>
        <item x="795"/>
        <item x="1640"/>
        <item x="2736"/>
        <item x="4315"/>
        <item x="2520"/>
        <item x="255"/>
        <item x="4359"/>
        <item x="630"/>
        <item x="3442"/>
        <item x="2863"/>
        <item x="230"/>
        <item x="1020"/>
        <item x="3211"/>
        <item x="379"/>
        <item x="2784"/>
        <item x="440"/>
        <item x="4830"/>
        <item x="2630"/>
        <item x="750"/>
        <item x="2905"/>
        <item x="2047"/>
        <item x="2688"/>
        <item x="1683"/>
        <item x="1970"/>
        <item x="2113"/>
        <item x="2162"/>
        <item x="1366"/>
        <item x="4810"/>
        <item x="4397"/>
        <item x="2068"/>
        <item x="3650"/>
        <item x="20"/>
        <item x="1591"/>
        <item x="2435"/>
        <item x="4367"/>
        <item x="977"/>
        <item x="4005"/>
        <item x="2277"/>
        <item x="3654"/>
        <item x="1680"/>
        <item x="3750"/>
        <item x="1327"/>
        <item x="4692"/>
        <item x="1354"/>
        <item x="3924"/>
        <item x="3555"/>
        <item x="783"/>
        <item x="3026"/>
        <item x="3722"/>
        <item x="3732"/>
        <item x="1057"/>
        <item x="4262"/>
        <item x="686"/>
        <item x="4036"/>
        <item x="3475"/>
        <item x="927"/>
        <item x="1601"/>
        <item x="1264"/>
        <item x="1468"/>
        <item x="2983"/>
        <item x="3006"/>
        <item x="796"/>
        <item x="2377"/>
        <item x="4798"/>
        <item x="2016"/>
        <item x="3558"/>
        <item x="4102"/>
        <item x="2939"/>
        <item x="4785"/>
        <item x="1676"/>
        <item x="8"/>
        <item x="4139"/>
        <item x="3723"/>
        <item x="4629"/>
        <item x="85"/>
        <item x="850"/>
        <item x="1800"/>
        <item x="3496"/>
        <item x="4740"/>
        <item x="250"/>
        <item x="1801"/>
        <item x="830"/>
        <item x="1016"/>
        <item x="2123"/>
        <item x="957"/>
        <item x="1697"/>
        <item x="263"/>
        <item x="3674"/>
        <item x="4757"/>
        <item x="2410"/>
        <item x="782"/>
        <item x="1368"/>
        <item x="3010"/>
        <item x="2127"/>
        <item x="563"/>
        <item x="2671"/>
        <item x="282"/>
        <item x="2897"/>
        <item x="2585"/>
        <item x="1884"/>
        <item x="2215"/>
        <item x="2965"/>
        <item x="7"/>
        <item x="1961"/>
        <item x="3421"/>
        <item x="2098"/>
        <item x="1920"/>
        <item x="1730"/>
        <item x="4409"/>
        <item x="1141"/>
        <item x="3202"/>
        <item x="409"/>
        <item x="2807"/>
        <item x="3086"/>
        <item x="4867"/>
        <item x="2967"/>
        <item x="3168"/>
        <item x="756"/>
        <item x="4790"/>
        <item x="4086"/>
        <item x="1431"/>
        <item x="3201"/>
        <item x="207"/>
        <item x="2727"/>
        <item x="1710"/>
        <item x="3333"/>
        <item x="3643"/>
        <item x="4647"/>
        <item x="2214"/>
        <item x="1231"/>
        <item x="1312"/>
        <item x="1470"/>
        <item x="1176"/>
        <item x="4110"/>
        <item x="4600"/>
        <item x="753"/>
        <item x="1216"/>
        <item x="3088"/>
        <item x="4292"/>
        <item x="2602"/>
        <item x="1309"/>
        <item x="1721"/>
        <item x="1654"/>
        <item x="1263"/>
        <item x="492"/>
        <item x="790"/>
        <item x="990"/>
        <item x="3795"/>
        <item x="2364"/>
        <item x="3552"/>
        <item x="2212"/>
        <item x="2546"/>
        <item x="2265"/>
        <item x="3809"/>
        <item x="2072"/>
        <item x="2219"/>
        <item x="3188"/>
        <item x="311"/>
        <item x="4345"/>
        <item x="3755"/>
        <item x="243"/>
        <item x="1284"/>
        <item x="520"/>
        <item x="4201"/>
        <item x="1173"/>
        <item x="3367"/>
        <item x="872"/>
        <item x="278"/>
        <item x="2820"/>
        <item x="1402"/>
        <item x="2210"/>
        <item x="3005"/>
        <item x="1999"/>
        <item x="1044"/>
        <item x="4000"/>
        <item x="2750"/>
        <item x="388"/>
        <item x="2012"/>
        <item x="2843"/>
        <item x="1666"/>
        <item x="2336"/>
        <item x="641"/>
        <item x="1556"/>
        <item x="3623"/>
        <item x="3393"/>
        <item x="4848"/>
        <item x="2363"/>
        <item x="3522"/>
        <item x="166"/>
        <item x="3097"/>
        <item x="560"/>
        <item x="890"/>
        <item x="4023"/>
        <item x="4290"/>
        <item x="2018"/>
        <item x="889"/>
        <item x="4430"/>
        <item x="3148"/>
        <item x="3011"/>
        <item x="2960"/>
        <item x="1410"/>
        <item x="4364"/>
        <item x="2640"/>
        <item x="3390"/>
        <item x="3528"/>
        <item x="1152"/>
        <item x="1375"/>
        <item x="4714"/>
        <item x="781"/>
        <item x="3060"/>
        <item x="4405"/>
        <item x="1286"/>
        <item x="987"/>
        <item x="1971"/>
        <item x="3069"/>
        <item x="1442"/>
        <item x="1694"/>
        <item x="3079"/>
        <item x="3184"/>
        <item x="846"/>
        <item x="4868"/>
        <item x="4829"/>
        <item x="1455"/>
        <item x="997"/>
        <item x="1400"/>
        <item x="2864"/>
        <item x="2296"/>
        <item x="4417"/>
        <item x="4437"/>
        <item x="2987"/>
        <item x="38"/>
        <item x="962"/>
        <item x="2282"/>
        <item x="2753"/>
        <item x="1233"/>
        <item x="1707"/>
        <item x="1538"/>
        <item x="4423"/>
        <item x="980"/>
        <item x="668"/>
        <item x="1147"/>
        <item x="4548"/>
        <item x="442"/>
        <item x="1093"/>
        <item x="3066"/>
        <item x="4252"/>
        <item x="2429"/>
        <item x="1672"/>
        <item x="3823"/>
        <item x="1792"/>
        <item x="184"/>
        <item x="3417"/>
        <item x="576"/>
        <item x="443"/>
        <item x="4301"/>
        <item x="2503"/>
        <item x="3807"/>
        <item x="1635"/>
        <item x="155"/>
        <item x="647"/>
        <item x="3246"/>
        <item x="1444"/>
        <item x="2908"/>
        <item x="3688"/>
        <item x="2397"/>
        <item x="3777"/>
        <item x="1409"/>
        <item x="4042"/>
        <item x="2019"/>
        <item x="4184"/>
        <item x="4132"/>
        <item x="1914"/>
        <item x="2678"/>
        <item x="3044"/>
        <item x="674"/>
        <item x="227"/>
        <item x="1275"/>
        <item x="4030"/>
        <item x="3727"/>
        <item x="3825"/>
        <item x="142"/>
        <item x="4747"/>
        <item x="4736"/>
        <item x="4637"/>
        <item x="4458"/>
        <item x="417"/>
        <item x="317"/>
        <item x="1170"/>
        <item x="75"/>
        <item x="4661"/>
        <item x="4279"/>
        <item x="2050"/>
        <item x="3940"/>
        <item x="3671"/>
        <item x="4846"/>
        <item x="947"/>
        <item x="1180"/>
        <item x="4549"/>
        <item x="856"/>
        <item x="3966"/>
        <item x="559"/>
        <item x="918"/>
        <item x="3255"/>
        <item x="4056"/>
        <item x="2578"/>
        <item x="1989"/>
        <item x="4835"/>
        <item x="1154"/>
        <item x="1146"/>
        <item x="2814"/>
        <item x="1711"/>
        <item x="558"/>
        <item x="3557"/>
        <item x="578"/>
        <item x="1450"/>
        <item x="3834"/>
        <item x="1435"/>
        <item x="1183"/>
        <item x="70"/>
        <item x="3749"/>
        <item x="3127"/>
        <item x="4749"/>
        <item x="3157"/>
        <item x="474"/>
        <item x="4323"/>
        <item x="851"/>
        <item x="2088"/>
        <item x="1882"/>
        <item x="884"/>
        <item x="3950"/>
        <item x="2427"/>
        <item x="4211"/>
        <item x="2766"/>
        <item x="2264"/>
        <item x="704"/>
        <item x="1805"/>
        <item x="212"/>
        <item x="2452"/>
        <item x="3278"/>
        <item x="3633"/>
        <item x="4883"/>
        <item x="1988"/>
        <item x="2463"/>
        <item x="320"/>
        <item x="2537"/>
        <item x="4537"/>
        <item x="598"/>
        <item x="4590"/>
        <item x="4799"/>
        <item x="1875"/>
        <item x="550"/>
        <item x="3078"/>
        <item x="3018"/>
        <item x="4149"/>
        <item x="4003"/>
        <item x="1957"/>
        <item x="3403"/>
        <item x="1851"/>
        <item x="616"/>
        <item x="299"/>
        <item x="2223"/>
        <item x="2065"/>
        <item x="165"/>
        <item x="146"/>
        <item x="354"/>
        <item x="2415"/>
        <item x="339"/>
        <item x="125"/>
        <item x="2247"/>
        <item x="1977"/>
        <item x="172"/>
        <item x="1580"/>
        <item x="1306"/>
        <item x="4174"/>
        <item x="3561"/>
        <item x="2108"/>
        <item x="2760"/>
        <item x="130"/>
        <item x="1234"/>
        <item x="1931"/>
        <item x="2213"/>
        <item x="2115"/>
        <item x="2822"/>
        <item x="4817"/>
        <item x="1904"/>
        <item x="949"/>
        <item x="4337"/>
        <item x="2648"/>
        <item x="3531"/>
        <item x="1921"/>
        <item x="2409"/>
        <item x="2603"/>
        <item x="4608"/>
        <item x="3099"/>
        <item x="1095"/>
        <item x="3361"/>
        <item x="37"/>
        <item x="3397"/>
        <item x="922"/>
        <item x="4390"/>
        <item x="3416"/>
        <item x="4098"/>
        <item x="1733"/>
        <item x="4326"/>
        <item x="1297"/>
        <item x="2263"/>
        <item x="3542"/>
        <item x="3430"/>
        <item x="3581"/>
        <item x="3271"/>
        <item x="4793"/>
        <item x="1756"/>
        <item x="999"/>
        <item x="4094"/>
        <item x="2698"/>
        <item x="3886"/>
        <item x="4113"/>
        <item x="1024"/>
        <item x="3250"/>
        <item x="2261"/>
        <item x="939"/>
        <item x="2938"/>
        <item x="893"/>
        <item x="512"/>
        <item t="default"/>
      </items>
    </pivotField>
    <pivotField dataField="1" numFmtId="164" showAll="0"/>
    <pivotField dataField="1" numFmtId="164" showAll="0"/>
    <pivotField dataField="1" numFmtId="164" showAll="0"/>
    <pivotField numFmtId="164" showAll="0">
      <items count="4933">
        <item x="3614"/>
        <item x="4035"/>
        <item x="4183"/>
        <item x="3615"/>
        <item x="39"/>
        <item x="2192"/>
        <item x="3971"/>
        <item x="4651"/>
        <item x="2240"/>
        <item x="1703"/>
        <item x="1468"/>
        <item x="3860"/>
        <item x="2154"/>
        <item x="2342"/>
        <item x="963"/>
        <item x="147"/>
        <item x="2310"/>
        <item x="1594"/>
        <item x="3176"/>
        <item x="2778"/>
        <item x="2266"/>
        <item x="1845"/>
        <item x="87"/>
        <item x="4543"/>
        <item x="3732"/>
        <item x="1787"/>
        <item x="1890"/>
        <item x="3965"/>
        <item x="2161"/>
        <item x="1174"/>
        <item x="3952"/>
        <item x="3598"/>
        <item x="3230"/>
        <item x="4413"/>
        <item x="1291"/>
        <item x="1849"/>
        <item x="1649"/>
        <item x="4480"/>
        <item x="3563"/>
        <item x="3893"/>
        <item x="2081"/>
        <item x="3287"/>
        <item x="4719"/>
        <item x="4418"/>
        <item x="595"/>
        <item x="925"/>
        <item x="1035"/>
        <item x="3121"/>
        <item x="4863"/>
        <item x="1517"/>
        <item x="3399"/>
        <item x="3986"/>
        <item x="2227"/>
        <item x="345"/>
        <item x="3526"/>
        <item x="1680"/>
        <item x="1207"/>
        <item x="1540"/>
        <item x="341"/>
        <item x="1568"/>
        <item x="2822"/>
        <item x="386"/>
        <item x="4155"/>
        <item x="1441"/>
        <item x="2697"/>
        <item x="1262"/>
        <item x="3722"/>
        <item x="300"/>
        <item x="1258"/>
        <item x="4494"/>
        <item x="1299"/>
        <item x="2412"/>
        <item x="788"/>
        <item x="1074"/>
        <item x="2668"/>
        <item x="206"/>
        <item x="3864"/>
        <item x="4693"/>
        <item x="3611"/>
        <item x="3521"/>
        <item x="436"/>
        <item x="2206"/>
        <item x="327"/>
        <item x="652"/>
        <item x="3092"/>
        <item x="2350"/>
        <item x="4812"/>
        <item x="3625"/>
        <item x="296"/>
        <item x="364"/>
        <item x="3595"/>
        <item x="458"/>
        <item x="4603"/>
        <item x="109"/>
        <item x="3596"/>
        <item x="2361"/>
        <item x="4487"/>
        <item x="266"/>
        <item x="2058"/>
        <item x="3434"/>
        <item x="3587"/>
        <item x="3872"/>
        <item x="853"/>
        <item x="4247"/>
        <item x="4548"/>
        <item x="4824"/>
        <item x="4089"/>
        <item x="3750"/>
        <item x="2470"/>
        <item x="592"/>
        <item x="2548"/>
        <item x="605"/>
        <item x="3459"/>
        <item x="4633"/>
        <item x="4661"/>
        <item x="3148"/>
        <item x="2743"/>
        <item x="611"/>
        <item x="3123"/>
        <item x="3990"/>
        <item x="4683"/>
        <item x="2586"/>
        <item x="3039"/>
        <item x="649"/>
        <item x="732"/>
        <item x="4123"/>
        <item x="123"/>
        <item x="2643"/>
        <item x="1147"/>
        <item x="2724"/>
        <item x="704"/>
        <item x="3313"/>
        <item x="3071"/>
        <item x="2580"/>
        <item x="3512"/>
        <item x="2685"/>
        <item x="4324"/>
        <item x="2770"/>
        <item x="437"/>
        <item x="335"/>
        <item x="1777"/>
        <item x="4671"/>
        <item x="1684"/>
        <item x="1358"/>
        <item x="2966"/>
        <item x="4616"/>
        <item x="3989"/>
        <item x="3266"/>
        <item x="1107"/>
        <item x="4670"/>
        <item x="3010"/>
        <item x="3642"/>
        <item x="80"/>
        <item x="2713"/>
        <item x="424"/>
        <item x="658"/>
        <item x="25"/>
        <item x="1211"/>
        <item x="881"/>
        <item x="3761"/>
        <item x="1347"/>
        <item x="1542"/>
        <item x="862"/>
        <item x="747"/>
        <item x="4865"/>
        <item x="3939"/>
        <item x="4357"/>
        <item x="840"/>
        <item x="2004"/>
        <item x="1160"/>
        <item x="2016"/>
        <item x="4173"/>
        <item x="2983"/>
        <item x="3728"/>
        <item x="3716"/>
        <item x="2666"/>
        <item x="4022"/>
        <item x="1915"/>
        <item x="3364"/>
        <item x="4144"/>
        <item x="4821"/>
        <item x="4263"/>
        <item x="268"/>
        <item x="3591"/>
        <item x="2748"/>
        <item x="1914"/>
        <item x="4095"/>
        <item x="1728"/>
        <item x="3315"/>
        <item x="2011"/>
        <item x="4763"/>
        <item x="1664"/>
        <item x="323"/>
        <item x="846"/>
        <item x="2654"/>
        <item x="2423"/>
        <item x="2080"/>
        <item x="333"/>
        <item x="4705"/>
        <item x="1491"/>
        <item x="4254"/>
        <item x="4775"/>
        <item x="1020"/>
        <item x="3756"/>
        <item x="4862"/>
        <item x="2779"/>
        <item x="1809"/>
        <item x="4158"/>
        <item x="816"/>
        <item x="1842"/>
        <item x="1879"/>
        <item x="1115"/>
        <item x="2762"/>
        <item x="484"/>
        <item x="1070"/>
        <item x="41"/>
        <item x="3788"/>
        <item x="1065"/>
        <item x="2988"/>
        <item x="2792"/>
        <item x="3321"/>
        <item x="3276"/>
        <item x="4350"/>
        <item x="1355"/>
        <item x="1935"/>
        <item x="1143"/>
        <item x="1421"/>
        <item x="1510"/>
        <item x="3900"/>
        <item x="2527"/>
        <item x="124"/>
        <item x="2464"/>
        <item x="4057"/>
        <item x="2840"/>
        <item x="3208"/>
        <item x="2559"/>
        <item x="4421"/>
        <item x="1506"/>
        <item x="1081"/>
        <item x="3007"/>
        <item x="1997"/>
        <item x="4048"/>
        <item x="4714"/>
        <item x="568"/>
        <item x="2896"/>
        <item x="3683"/>
        <item x="4313"/>
        <item x="1072"/>
        <item x="2701"/>
        <item x="2346"/>
        <item x="3381"/>
        <item x="1686"/>
        <item x="2515"/>
        <item x="2750"/>
        <item x="1297"/>
        <item x="2296"/>
        <item x="2859"/>
        <item x="2291"/>
        <item x="102"/>
        <item x="4827"/>
        <item x="1460"/>
        <item x="1425"/>
        <item x="3515"/>
        <item x="836"/>
        <item x="4068"/>
        <item x="1002"/>
        <item x="4055"/>
        <item x="2487"/>
        <item x="2276"/>
        <item x="4632"/>
        <item x="4094"/>
        <item x="3909"/>
        <item x="593"/>
        <item x="4542"/>
        <item x="4426"/>
        <item x="1789"/>
        <item x="195"/>
        <item x="1113"/>
        <item x="3793"/>
        <item x="3923"/>
        <item x="2678"/>
        <item x="3870"/>
        <item x="1385"/>
        <item x="2451"/>
        <item x="402"/>
        <item x="447"/>
        <item x="3708"/>
        <item x="1929"/>
        <item x="3665"/>
        <item x="214"/>
        <item x="1976"/>
        <item x="2402"/>
        <item x="653"/>
        <item x="1182"/>
        <item x="310"/>
        <item x="4509"/>
        <item x="4753"/>
        <item x="3473"/>
        <item x="11"/>
        <item x="4675"/>
        <item x="3124"/>
        <item x="3648"/>
        <item x="2001"/>
        <item x="1602"/>
        <item x="1623"/>
        <item x="3650"/>
        <item x="4190"/>
        <item x="481"/>
        <item x="1750"/>
        <item x="3300"/>
        <item x="1427"/>
        <item x="2088"/>
        <item x="3133"/>
        <item x="63"/>
        <item x="2166"/>
        <item x="4182"/>
        <item x="4249"/>
        <item x="4117"/>
        <item x="674"/>
        <item x="1586"/>
        <item x="2422"/>
        <item x="588"/>
        <item x="4097"/>
        <item x="2858"/>
        <item x="2197"/>
        <item x="1841"/>
        <item x="36"/>
        <item x="4143"/>
        <item x="1023"/>
        <item x="1910"/>
        <item x="1819"/>
        <item x="66"/>
        <item x="4366"/>
        <item x="879"/>
        <item x="3792"/>
        <item x="1947"/>
        <item x="1943"/>
        <item x="4109"/>
        <item x="331"/>
        <item x="113"/>
        <item x="3436"/>
        <item x="4638"/>
        <item x="971"/>
        <item x="521"/>
        <item x="796"/>
        <item x="3593"/>
        <item x="4073"/>
        <item x="2891"/>
        <item x="4339"/>
        <item x="654"/>
        <item x="1451"/>
        <item x="2273"/>
        <item x="1559"/>
        <item x="4213"/>
        <item x="1667"/>
        <item x="766"/>
        <item x="617"/>
        <item x="1872"/>
        <item x="4400"/>
        <item x="84"/>
        <item x="1407"/>
        <item x="3150"/>
        <item x="349"/>
        <item x="2699"/>
        <item x="4766"/>
        <item x="2182"/>
        <item x="1896"/>
        <item x="119"/>
        <item x="4596"/>
        <item x="2964"/>
        <item x="2854"/>
        <item x="1824"/>
        <item x="182"/>
        <item x="2424"/>
        <item x="4312"/>
        <item x="3236"/>
        <item x="3508"/>
        <item x="3024"/>
        <item x="1624"/>
        <item x="3943"/>
        <item x="3021"/>
        <item x="2101"/>
        <item x="1124"/>
        <item x="3818"/>
        <item x="2201"/>
        <item x="4165"/>
        <item x="2841"/>
        <item x="1442"/>
        <item x="1663"/>
        <item x="1714"/>
        <item x="1215"/>
        <item x="452"/>
        <item x="2996"/>
        <item x="2628"/>
        <item x="2563"/>
        <item x="1342"/>
        <item x="957"/>
        <item x="3658"/>
        <item x="2090"/>
        <item x="2317"/>
        <item x="1151"/>
        <item x="1658"/>
        <item x="4875"/>
        <item x="905"/>
        <item x="1975"/>
        <item x="3687"/>
        <item x="1377"/>
        <item x="2313"/>
        <item x="491"/>
        <item x="3441"/>
        <item x="841"/>
        <item x="4294"/>
        <item x="1771"/>
        <item x="4454"/>
        <item x="3368"/>
        <item x="2672"/>
        <item x="3964"/>
        <item x="2441"/>
        <item x="785"/>
        <item x="1996"/>
        <item x="3739"/>
        <item x="1821"/>
        <item x="2137"/>
        <item x="4305"/>
        <item x="2639"/>
        <item x="1242"/>
        <item x="991"/>
        <item x="4532"/>
        <item x="3249"/>
        <item x="635"/>
        <item x="165"/>
        <item x="4307"/>
        <item x="1756"/>
        <item x="4892"/>
        <item x="4116"/>
        <item x="161"/>
        <item x="3848"/>
        <item x="3903"/>
        <item x="2812"/>
        <item x="2741"/>
        <item x="1736"/>
        <item x="1260"/>
        <item x="934"/>
        <item x="3542"/>
        <item x="2990"/>
        <item x="58"/>
        <item x="1881"/>
        <item x="2144"/>
        <item x="245"/>
        <item x="1904"/>
        <item x="179"/>
        <item x="3582"/>
        <item x="2676"/>
        <item x="1511"/>
        <item x="2661"/>
        <item x="665"/>
        <item x="3616"/>
        <item x="360"/>
        <item x="3418"/>
        <item x="4274"/>
        <item x="3171"/>
        <item x="187"/>
        <item x="4637"/>
        <item x="1244"/>
        <item x="2024"/>
        <item x="777"/>
        <item x="4522"/>
        <item x="3852"/>
        <item x="2432"/>
        <item x="1189"/>
        <item x="3223"/>
        <item x="1675"/>
        <item x="1507"/>
        <item x="3294"/>
        <item x="4460"/>
        <item x="329"/>
        <item x="4461"/>
        <item x="4735"/>
        <item x="2555"/>
        <item x="4385"/>
        <item x="319"/>
        <item x="2780"/>
        <item x="3309"/>
        <item x="4680"/>
        <item x="1339"/>
        <item x="1273"/>
        <item x="3555"/>
        <item x="1898"/>
        <item x="1059"/>
        <item x="4371"/>
        <item x="4858"/>
        <item x="4334"/>
        <item x="4015"/>
        <item x="3763"/>
        <item x="2650"/>
        <item x="3503"/>
        <item x="1104"/>
        <item x="2560"/>
        <item x="2381"/>
        <item x="3617"/>
        <item x="663"/>
        <item x="3875"/>
        <item x="2384"/>
        <item x="504"/>
        <item x="2354"/>
        <item x="441"/>
        <item x="1639"/>
        <item x="3749"/>
        <item x="1046"/>
        <item x="852"/>
        <item x="4169"/>
        <item x="4214"/>
        <item x="882"/>
        <item x="2930"/>
        <item x="941"/>
        <item x="2589"/>
        <item x="2399"/>
        <item x="4645"/>
        <item x="3233"/>
        <item x="2435"/>
        <item x="1085"/>
        <item x="1497"/>
        <item x="4773"/>
        <item x="3159"/>
        <item x="2958"/>
        <item x="1323"/>
        <item x="2495"/>
        <item x="3083"/>
        <item x="2287"/>
        <item x="2344"/>
        <item x="2999"/>
        <item x="1396"/>
        <item x="3497"/>
        <item x="1705"/>
        <item x="2357"/>
        <item x="246"/>
        <item x="4238"/>
        <item x="3778"/>
        <item x="4052"/>
        <item x="1612"/>
        <item x="3417"/>
        <item x="4286"/>
        <item x="4041"/>
        <item x="50"/>
        <item x="1245"/>
        <item x="4650"/>
        <item x="4754"/>
        <item x="129"/>
        <item x="1518"/>
        <item x="237"/>
        <item x="1328"/>
        <item x="4899"/>
        <item x="1319"/>
        <item x="3867"/>
        <item x="61"/>
        <item x="4175"/>
        <item x="2923"/>
        <item x="3228"/>
        <item x="1647"/>
        <item x="2252"/>
        <item x="582"/>
        <item x="3273"/>
        <item x="2587"/>
        <item x="4483"/>
        <item x="4789"/>
        <item x="151"/>
        <item x="1944"/>
        <item x="3933"/>
        <item x="4525"/>
        <item x="1636"/>
        <item x="2322"/>
        <item x="294"/>
        <item x="4120"/>
        <item x="3586"/>
        <item x="27"/>
        <item x="2139"/>
        <item x="716"/>
        <item x="2804"/>
        <item x="4614"/>
        <item x="599"/>
        <item x="376"/>
        <item x="843"/>
        <item x="3379"/>
        <item x="4425"/>
        <item x="4270"/>
        <item x="1053"/>
        <item x="3274"/>
        <item x="2387"/>
        <item x="3911"/>
        <item x="2727"/>
        <item x="2642"/>
        <item x="2657"/>
        <item x="3337"/>
        <item x="3488"/>
        <item x="1409"/>
        <item x="1760"/>
        <item x="4207"/>
        <item x="107"/>
        <item x="3340"/>
        <item x="3432"/>
        <item x="2801"/>
        <item x="3480"/>
        <item x="1423"/>
        <item x="201"/>
        <item x="622"/>
        <item x="2065"/>
        <item x="90"/>
        <item x="2836"/>
        <item x="4298"/>
        <item x="2714"/>
        <item x="4197"/>
        <item x="4049"/>
        <item x="1767"/>
        <item x="3629"/>
        <item x="1573"/>
        <item x="4791"/>
        <item x="2766"/>
        <item x="1544"/>
        <item x="1562"/>
        <item x="4560"/>
        <item x="47"/>
        <item x="415"/>
        <item x="3143"/>
        <item x="798"/>
        <item x="4604"/>
        <item x="444"/>
        <item x="3770"/>
        <item x="3482"/>
        <item x="4470"/>
        <item x="3152"/>
        <item x="200"/>
        <item x="2379"/>
        <item x="2209"/>
        <item x="1825"/>
        <item x="4764"/>
        <item x="4704"/>
        <item x="1521"/>
        <item x="1855"/>
        <item x="3212"/>
        <item x="3996"/>
        <item x="3248"/>
        <item x="1083"/>
        <item x="1632"/>
        <item x="2525"/>
        <item x="3631"/>
        <item x="1772"/>
        <item x="913"/>
        <item x="4434"/>
        <item x="1930"/>
        <item x="779"/>
        <item x="2239"/>
        <item x="4490"/>
        <item x="2456"/>
        <item x="1240"/>
        <item x="2631"/>
        <item x="183"/>
        <item x="1223"/>
        <item x="3317"/>
        <item x="772"/>
        <item x="3507"/>
        <item x="2410"/>
        <item x="1125"/>
        <item x="2796"/>
        <item x="790"/>
        <item x="453"/>
        <item x="2820"/>
        <item x="958"/>
        <item x="3654"/>
        <item x="3246"/>
        <item x="623"/>
        <item x="1642"/>
        <item x="4402"/>
        <item x="1676"/>
        <item x="231"/>
        <item x="2526"/>
        <item x="3707"/>
        <item x="4409"/>
        <item x="2415"/>
        <item x="2119"/>
        <item x="2693"/>
        <item x="2603"/>
        <item x="3119"/>
        <item x="3421"/>
        <item x="457"/>
        <item x="3158"/>
        <item x="3901"/>
        <item x="1106"/>
        <item x="1815"/>
        <item x="692"/>
        <item x="3382"/>
        <item x="32"/>
        <item x="1094"/>
        <item x="3522"/>
        <item x="1985"/>
        <item x="3776"/>
        <item x="1907"/>
        <item x="1274"/>
        <item x="4491"/>
        <item x="4397"/>
        <item x="1608"/>
        <item x="238"/>
        <item x="1114"/>
        <item x="4808"/>
        <item x="2096"/>
        <item x="837"/>
        <item x="1960"/>
        <item x="4130"/>
        <item x="343"/>
        <item x="4154"/>
        <item x="3086"/>
        <item x="4513"/>
        <item x="1203"/>
        <item x="3667"/>
        <item x="478"/>
        <item x="2258"/>
        <item x="3360"/>
        <item x="4291"/>
        <item x="194"/>
        <item x="2486"/>
        <item x="2189"/>
        <item x="4882"/>
        <item x="4795"/>
        <item x="1255"/>
        <item x="3103"/>
        <item x="2130"/>
        <item x="1481"/>
        <item x="1808"/>
        <item x="1737"/>
        <item x="3440"/>
        <item x="1730"/>
        <item x="2914"/>
        <item x="122"/>
        <item x="4570"/>
        <item x="325"/>
        <item x="3354"/>
        <item x="1271"/>
        <item x="79"/>
        <item x="1483"/>
        <item x="4416"/>
        <item x="121"/>
        <item x="4774"/>
        <item x="137"/>
        <item x="1662"/>
        <item x="4660"/>
        <item x="2042"/>
        <item x="4449"/>
        <item x="3205"/>
        <item x="4128"/>
        <item x="3733"/>
        <item x="3014"/>
        <item x="3601"/>
        <item x="4344"/>
        <item x="3768"/>
        <item x="2286"/>
        <item x="412"/>
        <item x="3108"/>
        <item x="3803"/>
        <item x="3238"/>
        <item x="2652"/>
        <item x="127"/>
        <item x="1799"/>
        <item x="3977"/>
        <item x="4597"/>
        <item x="3187"/>
        <item x="4539"/>
        <item x="918"/>
        <item x="2570"/>
        <item x="4161"/>
        <item x="384"/>
        <item x="1937"/>
        <item x="3719"/>
        <item x="2736"/>
        <item x="3463"/>
        <item x="1295"/>
        <item x="4051"/>
        <item x="1848"/>
        <item x="1433"/>
        <item x="4150"/>
        <item x="3604"/>
        <item x="4438"/>
        <item x="927"/>
        <item x="1285"/>
        <item x="4579"/>
        <item x="1570"/>
        <item x="1725"/>
        <item x="784"/>
        <item x="43"/>
        <item x="1168"/>
        <item x="4219"/>
        <item x="3914"/>
        <item x="174"/>
        <item x="2398"/>
        <item x="2217"/>
        <item x="3466"/>
        <item x="1776"/>
        <item x="3688"/>
        <item x="587"/>
        <item x="1386"/>
        <item x="4300"/>
        <item x="2066"/>
        <item x="396"/>
        <item x="1456"/>
        <item x="2554"/>
        <item x="4292"/>
        <item x="3835"/>
        <item x="1362"/>
        <item x="3664"/>
        <item x="546"/>
        <item x="4053"/>
        <item x="4469"/>
        <item x="675"/>
        <item x="202"/>
        <item x="1625"/>
        <item x="4288"/>
        <item x="4353"/>
        <item x="1398"/>
        <item x="365"/>
        <item x="51"/>
        <item x="1592"/>
        <item x="3142"/>
        <item x="2514"/>
        <item x="2625"/>
        <item x="3006"/>
        <item x="5"/>
        <item x="1867"/>
        <item x="473"/>
        <item x="3883"/>
        <item x="1950"/>
        <item x="1668"/>
        <item x="2040"/>
        <item x="4037"/>
        <item x="1971"/>
        <item x="4499"/>
        <item x="4335"/>
        <item x="1919"/>
        <item x="2849"/>
        <item x="1688"/>
        <item x="4643"/>
        <item x="4534"/>
        <item x="897"/>
        <item x="4927"/>
        <item x="2278"/>
        <item x="4069"/>
        <item x="4790"/>
        <item x="4011"/>
        <item x="612"/>
        <item x="258"/>
        <item x="4211"/>
        <item x="308"/>
        <item x="990"/>
        <item x="4870"/>
        <item x="4838"/>
        <item x="4395"/>
        <item x="2158"/>
        <item x="3637"/>
        <item x="983"/>
        <item x="302"/>
        <item x="3502"/>
        <item x="4622"/>
        <item x="752"/>
        <item x="3082"/>
        <item x="2178"/>
        <item x="2651"/>
        <item x="977"/>
        <item x="3245"/>
        <item x="1583"/>
        <item x="1580"/>
        <item x="4655"/>
        <item x="31"/>
        <item x="682"/>
        <item x="959"/>
        <item x="2520"/>
        <item x="1613"/>
        <item x="3734"/>
        <item x="3415"/>
        <item x="33"/>
        <item x="4765"/>
        <item x="3323"/>
        <item x="2362"/>
        <item x="1911"/>
        <item x="3423"/>
        <item x="4429"/>
        <item x="3998"/>
        <item x="647"/>
        <item x="4382"/>
        <item x="736"/>
        <item x="4261"/>
        <item x="52"/>
        <item x="160"/>
        <item x="4537"/>
        <item x="4105"/>
        <item x="1008"/>
        <item x="3117"/>
        <item x="3651"/>
        <item x="3622"/>
        <item x="4681"/>
        <item x="3045"/>
        <item x="157"/>
        <item x="1437"/>
        <item x="4265"/>
        <item x="1628"/>
        <item x="2954"/>
        <item x="506"/>
        <item x="83"/>
        <item x="253"/>
        <item x="915"/>
        <item x="1426"/>
        <item x="4905"/>
        <item x="2655"/>
        <item x="3696"/>
        <item x="4646"/>
        <item x="3927"/>
        <item x="1615"/>
        <item x="2613"/>
        <item x="1416"/>
        <item x="4547"/>
        <item x="1129"/>
        <item x="3530"/>
        <item x="1169"/>
        <item x="1140"/>
        <item x="4608"/>
        <item x="3053"/>
        <item x="1499"/>
        <item x="4479"/>
        <item x="4452"/>
        <item x="3234"/>
        <item x="1334"/>
        <item x="3185"/>
        <item x="4564"/>
        <item x="1629"/>
        <item x="4309"/>
        <item x="3653"/>
        <item x="4853"/>
        <item x="2798"/>
        <item x="4700"/>
        <item x="4304"/>
        <item x="3307"/>
        <item x="4239"/>
        <item x="303"/>
        <item x="773"/>
        <item x="2044"/>
        <item x="4227"/>
        <item x="743"/>
        <item x="198"/>
        <item x="148"/>
        <item x="1434"/>
        <item x="476"/>
        <item x="681"/>
        <item x="2020"/>
        <item x="2492"/>
        <item x="3775"/>
        <item x="1982"/>
        <item x="626"/>
        <item x="2838"/>
        <item x="434"/>
        <item x="4148"/>
        <item x="3929"/>
        <item x="2460"/>
        <item x="1828"/>
        <item x="922"/>
        <item x="2682"/>
        <item x="4342"/>
        <item x="2837"/>
        <item x="1256"/>
        <item x="3528"/>
        <item x="18"/>
        <item x="1078"/>
        <item x="4209"/>
        <item x="2027"/>
        <item x="3849"/>
        <item x="4734"/>
        <item x="3057"/>
        <item x="1176"/>
        <item x="3334"/>
        <item x="3030"/>
        <item x="4677"/>
        <item x="4697"/>
        <item x="3262"/>
        <item x="2103"/>
        <item x="4568"/>
        <item x="416"/>
        <item x="2140"/>
        <item x="1251"/>
        <item x="1073"/>
        <item x="3605"/>
        <item x="1301"/>
        <item x="4180"/>
        <item x="533"/>
        <item x="3346"/>
        <item x="2067"/>
        <item x="3375"/>
        <item x="3566"/>
        <item x="2275"/>
        <item x="1351"/>
        <item x="718"/>
        <item x="1858"/>
        <item x="1941"/>
        <item x="534"/>
        <item x="3692"/>
        <item x="2940"/>
        <item x="1711"/>
        <item x="495"/>
        <item x="3169"/>
        <item x="3003"/>
        <item x="2508"/>
        <item x="1865"/>
        <item x="2196"/>
        <item x="610"/>
        <item x="3396"/>
        <item x="1318"/>
        <item x="4659"/>
        <item x="2974"/>
        <item x="1498"/>
        <item x="3997"/>
        <item x="3161"/>
        <item x="338"/>
        <item x="2619"/>
        <item x="1259"/>
        <item x="4815"/>
        <item x="4317"/>
        <item x="4830"/>
        <item x="4323"/>
        <item x="4647"/>
        <item x="1748"/>
        <item x="1205"/>
        <item x="3737"/>
        <item x="2457"/>
        <item x="2941"/>
        <item x="1044"/>
        <item x="2351"/>
        <item x="1946"/>
        <item x="1208"/>
        <item x="1436"/>
        <item x="2763"/>
        <item x="2710"/>
        <item x="1759"/>
        <item x="899"/>
        <item x="1246"/>
        <item x="3878"/>
        <item x="2411"/>
        <item x="1695"/>
        <item x="574"/>
        <item x="761"/>
        <item x="3495"/>
        <item x="4654"/>
        <item x="1012"/>
        <item x="3985"/>
        <item x="2336"/>
        <item x="4457"/>
        <item x="406"/>
        <item x="4530"/>
        <item x="2242"/>
        <item x="2772"/>
        <item x="1142"/>
        <item x="3044"/>
        <item x="4083"/>
        <item x="1818"/>
        <item x="3237"/>
        <item x="835"/>
        <item x="4664"/>
        <item x="2564"/>
        <item x="4903"/>
        <item x="2866"/>
        <item x="2921"/>
        <item x="3226"/>
        <item x="4631"/>
        <item x="551"/>
        <item x="2787"/>
        <item x="1795"/>
        <item x="3940"/>
        <item x="2315"/>
        <item x="3882"/>
        <item x="2626"/>
        <item x="3678"/>
        <item x="3356"/>
        <item x="1410"/>
        <item x="2978"/>
        <item x="4516"/>
        <item x="2509"/>
        <item x="1526"/>
        <item x="1631"/>
        <item x="2202"/>
        <item x="3263"/>
        <item x="1637"/>
        <item x="475"/>
        <item x="3094"/>
        <item x="2681"/>
        <item x="2745"/>
        <item x="585"/>
        <item x="3740"/>
        <item x="180"/>
        <item x="289"/>
        <item x="1379"/>
        <item x="4673"/>
        <item x="3333"/>
        <item x="2093"/>
        <item x="2421"/>
        <item x="3504"/>
        <item x="1399"/>
        <item x="2397"/>
        <item x="234"/>
        <item x="1844"/>
        <item x="4091"/>
        <item x="281"/>
        <item x="1719"/>
        <item x="261"/>
        <item x="1987"/>
        <item x="1788"/>
        <item x="2408"/>
        <item x="391"/>
        <item x="4257"/>
        <item x="2839"/>
        <item x="4387"/>
        <item x="4777"/>
        <item x="1293"/>
        <item x="3701"/>
        <item x="3412"/>
        <item x="869"/>
        <item x="257"/>
        <item x="4574"/>
        <item x="6"/>
        <item x="3404"/>
        <item x="2483"/>
        <item x="2059"/>
        <item x="3514"/>
        <item x="3422"/>
        <item x="2537"/>
        <item x="3938"/>
        <item x="2238"/>
        <item x="3386"/>
        <item x="1648"/>
        <item x="866"/>
        <item x="904"/>
        <item x="3462"/>
        <item x="3402"/>
        <item x="2551"/>
        <item x="1603"/>
        <item x="427"/>
        <item x="3125"/>
        <item x="1970"/>
        <item x="1457"/>
        <item x="1597"/>
        <item x="3836"/>
        <item x="3689"/>
        <item x="1231"/>
        <item x="4176"/>
        <item x="1894"/>
        <item x="1075"/>
        <item x="2935"/>
        <item x="0"/>
        <item x="757"/>
        <item x="1589"/>
        <item x="3865"/>
        <item x="3811"/>
        <item x="1228"/>
        <item x="49"/>
        <item x="3876"/>
        <item x="1952"/>
        <item x="2516"/>
        <item x="725"/>
        <item x="173"/>
        <item x="1452"/>
        <item x="46"/>
        <item x="1525"/>
        <item x="1933"/>
        <item x="502"/>
        <item x="3284"/>
        <item x="3472"/>
        <item x="3085"/>
        <item x="1196"/>
        <item x="2025"/>
        <item x="4804"/>
        <item x="4177"/>
        <item x="3597"/>
        <item x="3295"/>
        <item x="3840"/>
        <item x="4600"/>
        <item x="1018"/>
        <item x="1591"/>
        <item x="4325"/>
        <item x="4248"/>
        <item x="4090"/>
        <item x="348"/>
        <item x="1616"/>
        <item x="3830"/>
        <item x="609"/>
        <item x="984"/>
        <item x="3328"/>
        <item x="1768"/>
        <item x="4331"/>
        <item x="4839"/>
        <item x="3979"/>
        <item x="4589"/>
        <item x="2151"/>
        <item x="1079"/>
        <item x="2480"/>
        <item x="4895"/>
        <item x="4618"/>
        <item x="2658"/>
        <item x="1851"/>
        <item x="3895"/>
        <item x="1275"/>
        <item x="57"/>
        <item x="2546"/>
        <item x="3078"/>
        <item x="3913"/>
        <item x="3962"/>
        <item x="4230"/>
        <item x="3966"/>
        <item x="2753"/>
        <item x="1804"/>
        <item x="505"/>
        <item x="4476"/>
        <item x="4042"/>
        <item x="431"/>
        <item x="2852"/>
        <item x="1249"/>
        <item x="523"/>
        <item x="2215"/>
        <item x="2475"/>
        <item x="1296"/>
        <item x="3206"/>
        <item x="3735"/>
        <item x="553"/>
        <item x="567"/>
        <item x="405"/>
        <item x="885"/>
        <item x="1101"/>
        <item x="1397"/>
        <item x="735"/>
        <item x="967"/>
        <item x="1097"/>
        <item x="1190"/>
        <item x="1248"/>
        <item x="3942"/>
        <item x="4040"/>
        <item x="1902"/>
        <item x="77"/>
        <item x="683"/>
        <item x="1066"/>
        <item x="4517"/>
        <item x="4495"/>
        <item x="164"/>
        <item x="375"/>
        <item x="4241"/>
        <item x="939"/>
        <item x="4222"/>
        <item x="315"/>
        <item x="1414"/>
        <item x="4585"/>
        <item x="1932"/>
        <item x="2014"/>
        <item x="1480"/>
        <item x="847"/>
        <item x="3671"/>
        <item x="185"/>
        <item x="3680"/>
        <item x="488"/>
        <item x="2195"/>
        <item x="1459"/>
        <item x="834"/>
        <item x="1090"/>
        <item x="2756"/>
        <item x="514"/>
        <item x="3532"/>
        <item x="3383"/>
        <item x="2552"/>
        <item x="2600"/>
        <item x="4453"/>
        <item x="3478"/>
        <item x="2568"/>
        <item x="288"/>
        <item x="4832"/>
        <item x="3384"/>
        <item x="1217"/>
        <item x="4725"/>
        <item x="1516"/>
        <item x="1953"/>
        <item x="1462"/>
        <item x="4717"/>
        <item x="1893"/>
        <item x="1041"/>
        <item x="4508"/>
        <item x="3186"/>
        <item x="614"/>
        <item x="3102"/>
        <item x="1779"/>
        <item x="4174"/>
        <item x="2730"/>
        <item x="1585"/>
        <item x="569"/>
        <item x="3496"/>
        <item x="1290"/>
        <item x="4030"/>
        <item x="2143"/>
        <item x="1155"/>
        <item x="2340"/>
        <item x="1119"/>
        <item x="3457"/>
        <item x="3469"/>
        <item x="1276"/>
        <item x="2303"/>
        <item x="809"/>
        <item x="603"/>
        <item x="926"/>
        <item x="633"/>
        <item x="60"/>
        <item x="2943"/>
        <item x="2521"/>
        <item x="763"/>
        <item x="2183"/>
        <item x="1496"/>
        <item x="2377"/>
        <item x="1349"/>
        <item x="2723"/>
        <item x="2957"/>
        <item x="4889"/>
        <item x="10"/>
        <item x="770"/>
        <item x="4071"/>
        <item x="2760"/>
        <item x="721"/>
        <item x="2567"/>
        <item x="715"/>
        <item x="1209"/>
        <item x="3567"/>
        <item x="821"/>
        <item x="4676"/>
        <item x="1282"/>
        <item x="2405"/>
        <item x="3042"/>
        <item x="3755"/>
        <item x="4843"/>
        <item x="1653"/>
        <item x="3397"/>
        <item x="2169"/>
        <item x="3874"/>
        <item x="3411"/>
        <item x="2956"/>
        <item x="1754"/>
        <item x="528"/>
        <item x="1167"/>
        <item x="2789"/>
        <item x="1620"/>
        <item x="4477"/>
        <item x="3377"/>
        <item x="1967"/>
        <item x="392"/>
        <item x="1330"/>
        <item x="576"/>
        <item x="133"/>
        <item x="2034"/>
        <item x="3694"/>
        <item x="2447"/>
        <item x="4545"/>
        <item x="1040"/>
        <item x="3679"/>
        <item x="3138"/>
        <item x="4591"/>
        <item x="4464"/>
        <item x="746"/>
        <item x="3160"/>
        <item x="3627"/>
        <item x="4474"/>
        <item x="1049"/>
        <item x="2815"/>
        <item x="4652"/>
        <item x="2886"/>
        <item x="2177"/>
        <item x="2671"/>
        <item x="3470"/>
        <item x="900"/>
        <item x="3277"/>
        <item x="3954"/>
        <item x="3426"/>
        <item x="1584"/>
        <item x="2211"/>
        <item x="4340"/>
        <item x="4278"/>
        <item x="1694"/>
        <item x="1134"/>
        <item x="3232"/>
        <item x="317"/>
        <item x="4310"/>
        <item x="1522"/>
        <item x="698"/>
        <item x="3786"/>
        <item x="4740"/>
        <item x="3935"/>
        <item x="3077"/>
        <item x="1878"/>
        <item x="3999"/>
        <item x="4666"/>
        <item x="2433"/>
        <item x="4518"/>
        <item x="2181"/>
        <item x="2814"/>
        <item x="4223"/>
        <item x="2263"/>
        <item x="145"/>
        <item x="1528"/>
        <item x="661"/>
        <item x="240"/>
        <item x="1826"/>
        <item x="3588"/>
        <item x="685"/>
        <item x="1833"/>
        <item x="589"/>
        <item x="2371"/>
        <item x="774"/>
        <item x="3255"/>
        <item x="4635"/>
        <item x="1681"/>
        <item x="1742"/>
        <item x="4121"/>
        <item x="4742"/>
        <item x="2369"/>
        <item x="1794"/>
        <item x="2319"/>
        <item x="1738"/>
        <item x="4505"/>
        <item x="3647"/>
        <item x="705"/>
        <item x="4578"/>
        <item x="2702"/>
        <item x="1026"/>
        <item x="3513"/>
        <item x="4724"/>
        <item x="3241"/>
        <item x="2332"/>
        <item x="2927"/>
        <item x="1149"/>
        <item x="213"/>
        <item x="1305"/>
        <item x="3912"/>
        <item x="2150"/>
        <item x="1015"/>
        <item x="620"/>
        <item x="1595"/>
        <item x="4907"/>
        <item x="4729"/>
        <item x="3546"/>
        <item x="4782"/>
        <item x="3192"/>
        <item x="2758"/>
        <item x="858"/>
        <item x="1157"/>
        <item x="579"/>
        <item x="713"/>
        <item x="4019"/>
        <item x="199"/>
        <item x="168"/>
        <item x="4536"/>
        <item x="134"/>
        <item x="1112"/>
        <item x="242"/>
        <item x="4446"/>
        <item x="4514"/>
        <item x="4301"/>
        <item x="1549"/>
        <item x="1489"/>
        <item x="4224"/>
        <item x="1082"/>
        <item x="2312"/>
        <item x="3771"/>
        <item x="3684"/>
        <item x="739"/>
        <item x="446"/>
        <item x="1875"/>
        <item x="3371"/>
        <item x="468"/>
        <item x="2611"/>
        <item x="2162"/>
        <item x="2893"/>
        <item x="1999"/>
        <item x="1778"/>
        <item x="3163"/>
        <item x="1656"/>
        <item x="4251"/>
        <item x="3409"/>
        <item x="4915"/>
        <item x="4930"/>
        <item x="4318"/>
        <item x="1895"/>
        <item x="1551"/>
        <item x="1512"/>
        <item x="2386"/>
        <item x="3934"/>
        <item x="3915"/>
        <item x="2606"/>
        <item x="4393"/>
        <item x="3461"/>
        <item x="2540"/>
        <item x="629"/>
        <item x="4521"/>
        <item x="2431"/>
        <item x="3050"/>
        <item x="2499"/>
        <item x="891"/>
        <item x="3022"/>
        <item x="4133"/>
        <item x="1009"/>
        <item x="1961"/>
        <item x="3165"/>
        <item x="104"/>
        <item x="4590"/>
        <item x="3661"/>
        <item x="1677"/>
        <item x="525"/>
        <item x="2048"/>
        <item x="276"/>
        <item x="2136"/>
        <item x="4368"/>
        <item x="2060"/>
        <item x="153"/>
        <item x="2229"/>
        <item x="930"/>
        <item x="1004"/>
        <item x="2997"/>
        <item x="555"/>
        <item x="3720"/>
        <item x="3449"/>
        <item x="1312"/>
        <item x="22"/>
        <item x="4602"/>
        <item x="3630"/>
        <item x="3578"/>
        <item x="23"/>
        <item x="3980"/>
        <item x="2074"/>
        <item x="493"/>
        <item x="4380"/>
        <item x="3660"/>
        <item x="890"/>
        <item x="3111"/>
        <item x="4801"/>
        <item x="943"/>
        <item x="1352"/>
        <item x="2633"/>
        <item x="2635"/>
        <item x="1486"/>
        <item x="346"/>
        <item x="1156"/>
        <item x="3451"/>
        <item x="4420"/>
        <item x="524"/>
        <item x="1077"/>
        <item x="1892"/>
        <item x="1706"/>
        <item x="2862"/>
        <item x="4555"/>
        <item x="2947"/>
        <item x="2517"/>
        <item x="4032"/>
        <item x="4428"/>
        <item x="4065"/>
        <item x="2388"/>
        <item x="1465"/>
        <item x="662"/>
        <item x="1281"/>
        <item x="2776"/>
        <item x="3155"/>
        <item x="1949"/>
        <item x="2373"/>
        <item x="3166"/>
        <item x="3711"/>
        <item x="2899"/>
        <item x="1989"/>
        <item x="2035"/>
        <item x="2184"/>
        <item x="2190"/>
        <item x="4001"/>
        <item x="3136"/>
        <item x="1159"/>
        <item x="3196"/>
        <item x="1609"/>
        <item x="660"/>
        <item x="3239"/>
        <item x="916"/>
        <item x="2089"/>
        <item x="955"/>
        <item x="3928"/>
        <item x="750"/>
        <item x="2719"/>
        <item x="2053"/>
        <item x="4389"/>
        <item x="4341"/>
        <item x="819"/>
        <item x="2018"/>
        <item x="3599"/>
        <item x="2700"/>
        <item x="4110"/>
        <item x="1353"/>
        <item x="2950"/>
        <item x="2807"/>
        <item x="1408"/>
        <item x="382"/>
        <item x="1869"/>
        <item x="923"/>
        <item x="3636"/>
        <item x="4692"/>
        <item x="2636"/>
        <item x="2188"/>
        <item x="3769"/>
        <item x="3892"/>
        <item x="3218"/>
        <item x="1755"/>
        <item x="1455"/>
        <item x="2665"/>
        <item x="981"/>
        <item x="4047"/>
        <item x="1017"/>
        <item x="513"/>
        <item x="2414"/>
        <item x="4002"/>
        <item x="998"/>
        <item x="3116"/>
        <item x="3899"/>
        <item x="4170"/>
        <item x="2965"/>
        <item x="1152"/>
        <item x="4228"/>
        <item x="1908"/>
        <item x="421"/>
        <item x="3389"/>
        <item x="1435"/>
        <item x="470"/>
        <item x="243"/>
        <item x="3009"/>
        <item x="4199"/>
        <item x="389"/>
        <item x="1183"/>
        <item x="2584"/>
        <item x="4662"/>
        <item x="1646"/>
        <item x="2885"/>
        <item x="149"/>
        <item x="4377"/>
        <item x="2091"/>
        <item x="2687"/>
        <item x="1579"/>
        <item x="1708"/>
        <item x="4046"/>
        <item x="3151"/>
        <item x="4822"/>
        <item x="1202"/>
        <item x="1747"/>
        <item x="4463"/>
        <item x="2375"/>
        <item x="565"/>
        <item x="1673"/>
        <item x="1607"/>
        <item x="2214"/>
        <item x="1749"/>
        <item x="1111"/>
        <item x="972"/>
        <item x="223"/>
        <item x="864"/>
        <item x="4679"/>
        <item x="1120"/>
        <item x="2532"/>
        <item x="630"/>
        <item x="1224"/>
        <item x="454"/>
        <item x="466"/>
        <item x="3969"/>
        <item x="3331"/>
        <item x="2002"/>
        <item x="1241"/>
        <item x="4686"/>
        <item x="3995"/>
        <item x="552"/>
        <item x="316"/>
        <item x="3101"/>
        <item x="275"/>
        <item x="1402"/>
        <item x="1912"/>
        <item x="3523"/>
        <item x="3319"/>
        <item x="4688"/>
        <item x="1527"/>
        <item x="2906"/>
        <item x="1859"/>
        <item x="4820"/>
        <item x="1060"/>
        <item x="1007"/>
        <item x="1266"/>
        <item x="4796"/>
        <item x="3723"/>
        <item x="580"/>
        <item x="1308"/>
        <item x="3773"/>
        <item x="4193"/>
        <item x="2085"/>
        <item x="3725"/>
        <item x="76"/>
        <item x="586"/>
        <item x="3318"/>
        <item x="2793"/>
        <item x="4280"/>
        <item x="1529"/>
        <item x="3994"/>
        <item x="4558"/>
        <item x="3471"/>
        <item x="8"/>
        <item x="3562"/>
        <item x="1128"/>
        <item x="1966"/>
        <item x="4851"/>
        <item x="2976"/>
        <item x="4000"/>
        <item x="244"/>
        <item x="1596"/>
        <item x="1534"/>
        <item x="3726"/>
        <item x="1144"/>
        <item x="3251"/>
        <item x="962"/>
        <item x="2478"/>
        <item x="369"/>
        <item x="3114"/>
        <item x="169"/>
        <item x="4466"/>
        <item x="1376"/>
        <item x="1432"/>
        <item x="1411"/>
        <item x="1306"/>
        <item x="465"/>
        <item x="1088"/>
        <item x="24"/>
        <item x="65"/>
        <item x="2466"/>
        <item x="417"/>
        <item x="3896"/>
        <item x="443"/>
        <item x="3306"/>
        <item x="86"/>
        <item x="942"/>
        <item x="4025"/>
        <item x="828"/>
        <item x="3500"/>
        <item x="3981"/>
        <item x="3303"/>
        <item x="1232"/>
        <item x="4595"/>
        <item x="3264"/>
        <item x="3866"/>
        <item x="3439"/>
        <item x="723"/>
        <item x="2490"/>
        <item x="3795"/>
        <item x="1019"/>
        <item x="4743"/>
        <item x="1696"/>
        <item x="3178"/>
        <item x="2749"/>
        <item x="53"/>
        <item x="520"/>
        <item x="2706"/>
        <item x="2960"/>
        <item x="1466"/>
        <item x="1740"/>
        <item x="117"/>
        <item x="1691"/>
        <item x="2561"/>
        <item x="2783"/>
        <item x="4803"/>
        <item x="845"/>
        <item x="4712"/>
        <item x="4252"/>
        <item x="3394"/>
        <item x="1984"/>
        <item x="2114"/>
        <item x="1006"/>
        <item x="1796"/>
        <item x="2234"/>
        <item x="3968"/>
        <item x="4644"/>
        <item x="2721"/>
        <item x="2367"/>
        <item x="4102"/>
        <item x="4443"/>
        <item x="471"/>
        <item x="3698"/>
        <item x="1350"/>
        <item x="2356"/>
        <item x="2455"/>
        <item x="1261"/>
        <item x="613"/>
        <item x="2222"/>
        <item x="3850"/>
        <item x="873"/>
        <item x="4748"/>
        <item x="1492"/>
        <item x="3494"/>
        <item x="3549"/>
        <item x="3564"/>
        <item x="1234"/>
        <item x="4708"/>
        <item x="4908"/>
        <item x="4626"/>
        <item x="3556"/>
        <item x="4576"/>
        <item x="643"/>
        <item x="4447"/>
        <item x="2823"/>
        <item x="3585"/>
        <item x="397"/>
        <item x="3369"/>
        <item x="2400"/>
        <item x="4709"/>
        <item x="1037"/>
        <item x="2033"/>
        <item x="3957"/>
        <item x="2325"/>
        <item x="2811"/>
        <item x="4503"/>
        <item x="4785"/>
        <item x="3043"/>
        <item x="318"/>
        <item x="4902"/>
        <item x="4648"/>
        <item x="379"/>
        <item x="4168"/>
        <item x="937"/>
        <item x="4541"/>
        <item x="439"/>
        <item x="3621"/>
        <item x="4332"/>
        <item x="2297"/>
        <item x="1477"/>
        <item x="2117"/>
        <item x="2501"/>
        <item x="1876"/>
        <item x="3104"/>
        <item x="4805"/>
        <item x="85"/>
        <item x="2888"/>
        <item x="4811"/>
        <item x="1576"/>
        <item x="2335"/>
        <item x="1198"/>
        <item x="1307"/>
        <item x="4277"/>
        <item x="2948"/>
        <item x="3781"/>
        <item x="1873"/>
        <item x="2167"/>
        <item x="2549"/>
        <item x="4546"/>
        <item x="886"/>
        <item x="1471"/>
        <item x="1201"/>
        <item x="2459"/>
        <item x="1313"/>
        <item x="2008"/>
        <item x="1861"/>
        <item x="762"/>
        <item x="1659"/>
        <item x="1817"/>
        <item x="1917"/>
        <item x="1033"/>
        <item x="3190"/>
        <item x="4814"/>
        <item x="2496"/>
        <item x="2717"/>
        <item x="2038"/>
        <item x="1508"/>
        <item x="621"/>
        <item x="2955"/>
        <item x="4338"/>
        <item x="3506"/>
        <item x="3096"/>
        <item x="3560"/>
        <item x="3713"/>
        <item x="2911"/>
        <item x="800"/>
        <item x="4388"/>
        <item x="1687"/>
        <item x="2848"/>
        <item x="1945"/>
        <item x="28"/>
        <item x="4746"/>
        <item x="2052"/>
        <item x="4523"/>
        <item x="2905"/>
        <item x="2249"/>
        <item x="56"/>
        <item x="1936"/>
        <item x="4253"/>
        <item x="4914"/>
        <item x="1816"/>
        <item x="3145"/>
        <item x="3691"/>
        <item x="3285"/>
        <item x="4611"/>
        <item x="270"/>
        <item x="1903"/>
        <item x="2041"/>
        <item x="2735"/>
        <item x="3975"/>
        <item x="4266"/>
        <item x="78"/>
        <item x="2615"/>
        <item x="16"/>
        <item x="499"/>
        <item x="2293"/>
        <item x="3700"/>
        <item x="651"/>
        <item x="3920"/>
        <item x="1080"/>
        <item x="2895"/>
        <item x="2556"/>
        <item x="648"/>
        <item x="3993"/>
        <item x="3135"/>
        <item x="3491"/>
        <item x="3790"/>
        <item x="4885"/>
        <item x="2942"/>
        <item x="3871"/>
        <item x="3520"/>
        <item x="2790"/>
        <item x="181"/>
        <item x="4873"/>
        <item x="2218"/>
        <item x="4188"/>
        <item x="4917"/>
        <item x="1909"/>
        <item x="4787"/>
        <item x="2404"/>
        <item x="3919"/>
        <item x="4912"/>
        <item x="625"/>
        <item x="298"/>
        <item x="2062"/>
        <item x="2233"/>
        <item x="3357"/>
        <item x="3231"/>
        <item x="1726"/>
        <item x="3308"/>
        <item x="4535"/>
        <item x="2156"/>
        <item x="740"/>
        <item x="3668"/>
        <item x="2873"/>
        <item x="1709"/>
        <item x="720"/>
        <item x="1482"/>
        <item x="2115"/>
        <item x="358"/>
        <item x="4255"/>
        <item x="1660"/>
        <item x="4345"/>
        <item x="1874"/>
        <item x="1375"/>
        <item x="3613"/>
        <item x="4242"/>
        <item x="4533"/>
        <item x="4831"/>
        <item x="2123"/>
        <item x="2573"/>
        <item x="4816"/>
        <item x="3425"/>
        <item x="703"/>
        <item x="1326"/>
        <item x="4410"/>
        <item x="1916"/>
        <item x="2072"/>
        <item x="3970"/>
        <item x="4187"/>
        <item x="631"/>
        <item x="2393"/>
        <item x="993"/>
        <item x="3219"/>
        <item x="4484"/>
        <item x="1317"/>
        <item x="4628"/>
        <item x="4269"/>
        <item x="1069"/>
        <item x="1942"/>
        <item x="1862"/>
        <item x="4582"/>
        <item x="2645"/>
        <item x="2364"/>
        <item x="2842"/>
        <item x="3316"/>
        <item x="2637"/>
        <item x="4167"/>
        <item x="1484"/>
        <item x="2707"/>
        <item x="4913"/>
        <item x="2968"/>
        <item x="1476"/>
        <item x="4356"/>
        <item x="4240"/>
        <item x="188"/>
        <item x="1337"/>
        <item x="4328"/>
        <item x="932"/>
        <item x="1378"/>
        <item x="3644"/>
        <item x="624"/>
        <item x="4751"/>
        <item x="3261"/>
        <item x="1765"/>
        <item x="3322"/>
        <item x="295"/>
        <item x="608"/>
        <item x="3027"/>
        <item x="824"/>
        <item x="4407"/>
        <item x="162"/>
        <item x="969"/>
        <item x="749"/>
        <item x="3374"/>
        <item x="694"/>
        <item x="639"/>
        <item x="1067"/>
        <item x="3805"/>
        <item x="2768"/>
        <item x="1178"/>
        <item x="1038"/>
        <item x="4012"/>
        <item x="2318"/>
        <item x="4077"/>
        <item x="992"/>
        <item x="4847"/>
        <item x="1979"/>
        <item x="2187"/>
        <item x="2092"/>
        <item x="4727"/>
        <item x="1775"/>
        <item x="3741"/>
        <item x="4911"/>
        <item x="4549"/>
        <item x="3173"/>
        <item x="3162"/>
        <item x="2179"/>
        <item x="1502"/>
        <item x="4206"/>
        <item x="3442"/>
        <item x="1645"/>
        <item x="1931"/>
        <item x="4076"/>
        <item x="332"/>
        <item x="4101"/>
        <item x="2519"/>
        <item x="4346"/>
        <item x="2647"/>
        <item x="3242"/>
        <item x="2416"/>
        <item x="1424"/>
        <item x="3589"/>
        <item x="1640"/>
        <item x="1022"/>
        <item x="3073"/>
        <item x="3106"/>
        <item x="3859"/>
        <item x="1139"/>
        <item x="2747"/>
        <item x="2205"/>
        <item x="901"/>
        <item x="4770"/>
        <item x="3548"/>
        <item x="1852"/>
        <item x="3748"/>
        <item x="3207"/>
        <item x="1394"/>
        <item x="3710"/>
        <item x="2857"/>
        <item x="2609"/>
        <item x="2871"/>
        <item x="2485"/>
        <item x="1382"/>
        <item x="4849"/>
        <item x="968"/>
        <item x="997"/>
        <item x="4496"/>
        <item x="3126"/>
        <item x="482"/>
        <item x="3784"/>
        <item x="456"/>
        <item x="2664"/>
        <item x="4200"/>
        <item x="2070"/>
        <item x="2013"/>
        <item x="4566"/>
        <item x="111"/>
        <item x="1444"/>
        <item x="2761"/>
        <item x="3541"/>
        <item x="353"/>
        <item x="2260"/>
        <item x="1158"/>
        <item x="435"/>
        <item x="2945"/>
        <item x="4456"/>
        <item x="167"/>
        <item x="2365"/>
        <item x="4475"/>
        <item x="2712"/>
        <item x="1977"/>
        <item x="2349"/>
        <item x="1146"/>
        <item x="730"/>
        <item x="154"/>
        <item x="4108"/>
        <item x="1322"/>
        <item x="4363"/>
        <item x="263"/>
        <item x="2329"/>
        <item x="994"/>
        <item x="485"/>
        <item x="3066"/>
        <item x="4279"/>
        <item x="3018"/>
        <item x="1558"/>
        <item x="1520"/>
        <item x="4215"/>
        <item x="3064"/>
        <item x="1880"/>
        <item x="3296"/>
        <item x="536"/>
        <item x="2110"/>
        <item x="1165"/>
        <item x="4663"/>
        <item x="1956"/>
        <item x="3302"/>
        <item x="1025"/>
        <item x="572"/>
        <item x="120"/>
        <item x="4550"/>
        <item x="371"/>
        <item x="2774"/>
        <item x="2610"/>
        <item x="4243"/>
        <item x="2728"/>
        <item x="2306"/>
        <item x="1566"/>
        <item x="69"/>
        <item x="919"/>
        <item x="2203"/>
        <item x="100"/>
        <item x="2491"/>
        <item x="3887"/>
        <item x="3499"/>
        <item x="2590"/>
        <item x="398"/>
        <item x="532"/>
        <item x="1191"/>
        <item x="619"/>
        <item x="2465"/>
        <item x="4172"/>
        <item x="420"/>
        <item x="2069"/>
        <item x="2542"/>
        <item x="4685"/>
        <item x="1272"/>
        <item x="1064"/>
        <item x="1856"/>
        <item x="4841"/>
        <item x="4526"/>
        <item x="54"/>
        <item x="3286"/>
        <item x="1578"/>
        <item x="3712"/>
        <item x="1812"/>
        <item x="3824"/>
        <item x="1785"/>
        <item x="3646"/>
        <item x="1058"/>
        <item x="3907"/>
        <item x="2630"/>
        <item x="4511"/>
        <item x="912"/>
        <item x="1360"/>
        <item x="935"/>
        <item x="2099"/>
        <item x="3367"/>
        <item x="4465"/>
        <item x="2970"/>
        <item x="544"/>
        <item x="1311"/>
        <item x="3320"/>
        <item x="2738"/>
        <item x="855"/>
        <item x="1744"/>
        <item x="2148"/>
        <item x="1076"/>
        <item x="204"/>
        <item x="2870"/>
        <item x="3076"/>
        <item x="4354"/>
        <item x="1927"/>
        <item x="1814"/>
        <item x="366"/>
        <item x="1213"/>
        <item x="2479"/>
        <item x="2922"/>
        <item x="2874"/>
        <item x="3486"/>
        <item x="2021"/>
        <item x="642"/>
        <item x="3257"/>
        <item x="1014"/>
        <item x="1051"/>
        <item x="842"/>
        <item x="3904"/>
        <item x="2782"/>
        <item x="729"/>
        <item x="35"/>
        <item x="2146"/>
        <item x="2471"/>
        <item x="1454"/>
        <item x="1827"/>
        <item x="4828"/>
        <item x="3058"/>
        <item x="3813"/>
        <item x="3164"/>
        <item x="2734"/>
        <item x="907"/>
        <item x="4017"/>
        <item x="1853"/>
        <item x="356"/>
        <item x="3963"/>
        <item x="868"/>
        <item x="594"/>
        <item x="1721"/>
        <item x="3869"/>
        <item x="12"/>
        <item x="4682"/>
        <item x="1557"/>
        <item x="330"/>
        <item x="4061"/>
        <item x="1866"/>
        <item x="3023"/>
        <item x="2112"/>
        <item x="4264"/>
        <item x="3141"/>
        <item x="2961"/>
        <item x="1428"/>
        <item x="4869"/>
        <item x="2338"/>
        <item x="2109"/>
        <item x="1214"/>
        <item x="480"/>
        <item x="4657"/>
        <item x="2868"/>
        <item x="4583"/>
        <item x="4008"/>
        <item x="4039"/>
        <item x="235"/>
        <item x="2497"/>
        <item x="3910"/>
        <item x="755"/>
        <item x="3612"/>
        <item x="3832"/>
        <item x="4306"/>
        <item x="3752"/>
        <item x="3288"/>
        <item x="2621"/>
        <item x="3177"/>
        <item x="1724"/>
        <item x="1885"/>
        <item x="4878"/>
        <item x="1265"/>
        <item x="197"/>
        <item x="2709"/>
        <item x="2578"/>
        <item x="989"/>
        <item x="4181"/>
        <item x="3253"/>
        <item x="2267"/>
        <item x="794"/>
        <item x="857"/>
        <item x="2343"/>
        <item x="4235"/>
        <item x="290"/>
        <item x="3831"/>
        <item x="2933"/>
        <item x="839"/>
        <item x="4845"/>
        <item x="4330"/>
        <item x="1354"/>
        <item x="2897"/>
        <item x="1003"/>
        <item x="4114"/>
        <item x="3717"/>
        <item x="138"/>
        <item x="334"/>
        <item x="3757"/>
        <item x="1395"/>
        <item x="831"/>
        <item x="292"/>
        <item x="4695"/>
        <item x="1693"/>
        <item x="2913"/>
        <item x="911"/>
        <item x="548"/>
        <item x="2003"/>
        <item x="1461"/>
        <item x="4867"/>
        <item x="1464"/>
        <item x="4859"/>
        <item x="4414"/>
        <item x="3031"/>
        <item x="3607"/>
        <item x="4621"/>
        <item x="3244"/>
        <item x="1087"/>
        <item x="4760"/>
        <item x="3020"/>
        <item x="4179"/>
        <item x="2907"/>
        <item x="1723"/>
        <item x="216"/>
        <item x="2481"/>
        <item x="4290"/>
        <item x="3643"/>
        <item x="710"/>
        <item x="2453"/>
        <item x="686"/>
        <item x="1783"/>
        <item x="4569"/>
        <item x="328"/>
        <item x="3338"/>
        <item x="1048"/>
        <item x="628"/>
        <item x="383"/>
        <item x="4906"/>
        <item x="2308"/>
        <item x="4081"/>
        <item x="4601"/>
        <item x="4336"/>
        <item x="4669"/>
        <item x="3592"/>
        <item x="908"/>
        <item x="1171"/>
        <item x="1278"/>
        <item x="2378"/>
        <item x="3765"/>
        <item x="3056"/>
        <item x="3352"/>
        <item x="4893"/>
        <item x="3699"/>
        <item x="1839"/>
        <item x="2973"/>
        <item x="4092"/>
        <item x="3197"/>
        <item x="2889"/>
        <item x="4129"/>
        <item x="3731"/>
        <item x="1061"/>
        <item x="733"/>
        <item x="2634"/>
        <item x="4333"/>
        <item x="2901"/>
        <item x="3744"/>
        <item x="1197"/>
        <item x="4592"/>
        <item x="1095"/>
        <item x="4034"/>
        <item x="1701"/>
        <item x="3298"/>
        <item x="2962"/>
        <item x="3254"/>
        <item x="2878"/>
        <item x="461"/>
        <item x="89"/>
        <item x="3724"/>
        <item x="3170"/>
        <item x="707"/>
        <item x="2591"/>
        <item x="600"/>
        <item x="4189"/>
        <item x="4088"/>
        <item x="314"/>
        <item x="2599"/>
        <item x="1024"/>
        <item x="184"/>
        <item x="1137"/>
        <item x="4759"/>
        <item x="1469"/>
        <item x="4844"/>
        <item x="764"/>
        <item x="2722"/>
        <item x="2095"/>
        <item x="563"/>
        <item x="4467"/>
        <item x="3806"/>
        <item x="2518"/>
        <item x="3465"/>
        <item x="3008"/>
        <item x="4837"/>
        <item x="4617"/>
        <item x="1734"/>
        <item x="1574"/>
        <item x="68"/>
        <item x="3000"/>
        <item x="2912"/>
        <item x="3718"/>
        <item x="1173"/>
        <item x="489"/>
        <item x="380"/>
        <item x="3509"/>
        <item x="2936"/>
        <item x="4160"/>
        <item x="3838"/>
        <item x="940"/>
        <item x="26"/>
        <item x="2977"/>
        <item x="1717"/>
        <item x="1383"/>
        <item x="4636"/>
        <item x="483"/>
        <item x="2704"/>
        <item x="3351"/>
        <item x="3624"/>
        <item x="2199"/>
        <item x="1338"/>
        <item x="309"/>
        <item x="547"/>
        <item x="3742"/>
        <item x="3681"/>
        <item x="3809"/>
        <item x="4562"/>
        <item x="1926"/>
        <item x="3531"/>
        <item x="1027"/>
        <item x="1247"/>
        <item x="3498"/>
        <item x="1420"/>
        <item x="2305"/>
        <item x="712"/>
        <item x="4732"/>
        <item x="3144"/>
        <item x="2163"/>
        <item x="557"/>
        <item x="2333"/>
        <item x="3936"/>
        <item x="55"/>
        <item x="4417"/>
        <item x="2694"/>
        <item x="3475"/>
        <item x="859"/>
        <item x="2565"/>
        <item x="219"/>
        <item x="2816"/>
        <item x="2867"/>
        <item x="656"/>
        <item x="2529"/>
        <item x="3221"/>
        <item x="3345"/>
        <item x="4825"/>
        <item x="2902"/>
        <item x="995"/>
        <item x="2937"/>
        <item x="2261"/>
        <item x="3673"/>
        <item x="2623"/>
        <item x="597"/>
        <item x="1172"/>
        <item x="4322"/>
        <item x="3424"/>
        <item x="2818"/>
        <item x="3926"/>
        <item x="1837"/>
        <item x="4036"/>
        <item x="3074"/>
        <item x="976"/>
        <item x="2321"/>
        <item x="744"/>
        <item x="657"/>
        <item x="2106"/>
        <item x="1393"/>
        <item x="4448"/>
        <item x="492"/>
        <item x="4435"/>
        <item x="3034"/>
        <item x="1745"/>
        <item x="3454"/>
        <item x="2917"/>
        <item x="4800"/>
        <item x="4302"/>
        <item x="2458"/>
        <item x="1001"/>
        <item x="1332"/>
        <item x="731"/>
        <item x="3568"/>
        <item x="1310"/>
        <item x="1314"/>
        <item x="2403"/>
        <item x="14"/>
        <item x="2705"/>
        <item x="2579"/>
        <item x="1735"/>
        <item x="3767"/>
        <item x="1336"/>
        <item x="359"/>
        <item x="708"/>
        <item x="3204"/>
        <item x="1286"/>
        <item x="2725"/>
        <item x="1122"/>
        <item x="2352"/>
        <item x="1028"/>
        <item x="1384"/>
        <item x="3529"/>
        <item x="4922"/>
        <item x="4678"/>
        <item x="2301"/>
        <item x="1743"/>
        <item x="1267"/>
        <item x="4854"/>
        <item x="291"/>
        <item x="2510"/>
        <item x="4159"/>
        <item x="2359"/>
        <item x="3545"/>
        <item x="3147"/>
        <item x="4482"/>
        <item x="3645"/>
        <item x="3477"/>
        <item x="664"/>
        <item x="3759"/>
        <item x="856"/>
        <item x="3709"/>
        <item x="4349"/>
        <item x="1163"/>
        <item x="2523"/>
        <item x="2392"/>
        <item x="3682"/>
        <item x="2993"/>
        <item x="2632"/>
        <item x="2132"/>
        <item x="808"/>
        <item x="2929"/>
        <item x="2641"/>
        <item x="4623"/>
        <item x="1974"/>
        <item x="561"/>
        <item x="3516"/>
        <item x="596"/>
        <item x="2863"/>
        <item x="4355"/>
        <item x="2757"/>
        <item x="2015"/>
        <item x="1419"/>
        <item x="4184"/>
        <item x="4080"/>
        <item x="2256"/>
        <item x="3902"/>
        <item x="3130"/>
        <item x="2915"/>
        <item x="1333"/>
        <item x="1374"/>
        <item x="607"/>
        <item x="1284"/>
        <item x="4668"/>
        <item x="570"/>
        <item x="321"/>
        <item x="3025"/>
        <item x="4287"/>
        <item x="811"/>
        <item x="4868"/>
        <item x="767"/>
        <item x="2320"/>
        <item x="2809"/>
        <item x="3921"/>
        <item x="2987"/>
        <item x="1991"/>
        <item x="395"/>
        <item x="1614"/>
        <item x="2368"/>
        <item x="2385"/>
        <item x="4866"/>
        <item x="3858"/>
        <item x="4471"/>
        <item x="2982"/>
        <item x="3"/>
        <item x="4327"/>
        <item x="1103"/>
        <item x="1572"/>
        <item x="949"/>
        <item x="3363"/>
        <item x="224"/>
        <item x="4006"/>
        <item x="2255"/>
        <item x="1638"/>
        <item x="1200"/>
        <item x="4136"/>
        <item x="1221"/>
        <item x="3312"/>
        <item x="986"/>
        <item x="4050"/>
        <item x="4769"/>
        <item x="3028"/>
        <item x="4066"/>
        <item x="2108"/>
        <item x="1679"/>
        <item x="3551"/>
        <item x="4653"/>
        <item x="487"/>
        <item x="2531"/>
        <item x="3099"/>
        <item x="3401"/>
        <item x="4881"/>
        <item x="4374"/>
        <item x="4162"/>
        <item x="4303"/>
        <item x="3796"/>
        <item x="464"/>
        <item x="2740"/>
        <item x="1763"/>
        <item x="3505"/>
        <item x="3199"/>
        <item x="367"/>
        <item x="559"/>
        <item x="2036"/>
        <item x="142"/>
        <item x="3785"/>
        <item x="1626"/>
        <item x="577"/>
        <item x="1430"/>
        <item x="422"/>
        <item x="9"/>
        <item x="1188"/>
        <item x="1600"/>
        <item x="450"/>
        <item x="3639"/>
        <item x="357"/>
        <item x="4699"/>
        <item x="914"/>
        <item x="2173"/>
        <item x="1733"/>
        <item x="3880"/>
        <item x="4005"/>
        <item x="3576"/>
        <item x="1227"/>
        <item x="2522"/>
        <item x="108"/>
        <item x="2576"/>
        <item x="175"/>
        <item x="4756"/>
        <item x="2125"/>
        <item x="1992"/>
        <item x="19"/>
        <item x="2739"/>
        <item x="3798"/>
        <item x="2928"/>
        <item x="4038"/>
        <item x="3632"/>
        <item x="875"/>
        <item x="3898"/>
        <item x="3051"/>
        <item x="2894"/>
        <item x="933"/>
        <item x="3059"/>
        <item x="3378"/>
        <item x="4691"/>
        <item x="2660"/>
        <item x="827"/>
        <item x="3311"/>
        <item x="178"/>
        <item x="4016"/>
        <item x="909"/>
        <item x="4472"/>
        <item x="2124"/>
        <item x="3080"/>
        <item x="4010"/>
        <item x="3240"/>
        <item x="4527"/>
        <item x="3984"/>
        <item x="1500"/>
        <item x="3097"/>
        <item x="2442"/>
        <item x="4929"/>
        <item x="1325"/>
        <item x="1633"/>
        <item x="4694"/>
        <item x="3128"/>
        <item x="1962"/>
        <item x="4504"/>
        <item x="1438"/>
        <item x="3037"/>
        <item x="3628"/>
        <item x="404"/>
        <item x="1888"/>
        <item x="3606"/>
        <item x="1532"/>
        <item x="2830"/>
        <item x="1531"/>
        <item x="3046"/>
        <item x="786"/>
        <item x="2366"/>
        <item x="2773"/>
        <item x="1581"/>
        <item x="4584"/>
        <item x="3330"/>
        <item x="1340"/>
        <item x="2663"/>
        <item x="2541"/>
        <item x="4716"/>
        <item x="401"/>
        <item x="4736"/>
        <item x="2086"/>
        <item x="4246"/>
        <item x="2105"/>
        <item x="3674"/>
        <item x="2028"/>
        <item x="445"/>
        <item x="3052"/>
        <item x="4415"/>
        <item x="3554"/>
        <item x="2174"/>
        <item x="229"/>
        <item x="2605"/>
        <item x="2104"/>
        <item x="2484"/>
        <item x="1587"/>
        <item x="1807"/>
        <item x="4281"/>
        <item x="1830"/>
        <item x="4127"/>
        <item x="4781"/>
        <item x="2430"/>
        <item x="1277"/>
        <item x="719"/>
        <item x="3695"/>
        <item x="2489"/>
        <item x="717"/>
        <item x="2800"/>
        <item x="2176"/>
        <item x="3812"/>
        <item x="3492"/>
        <item x="3635"/>
        <item x="2200"/>
        <item x="3649"/>
        <item x="2345"/>
        <item x="3118"/>
        <item x="1392"/>
        <item x="3550"/>
        <item x="2825"/>
        <item x="1537"/>
        <item x="394"/>
        <item x="965"/>
        <item x="4797"/>
        <item x="140"/>
        <item x="1758"/>
        <item x="4358"/>
        <item x="282"/>
        <item x="1822"/>
        <item x="2389"/>
        <item x="3429"/>
        <item x="2057"/>
        <item x="220"/>
        <item x="3403"/>
        <item x="2729"/>
        <item x="2851"/>
        <item x="1993"/>
        <item x="3225"/>
        <item x="283"/>
        <item x="1042"/>
        <item x="701"/>
        <item x="910"/>
        <item x="691"/>
        <item x="751"/>
        <item x="527"/>
        <item x="3437"/>
        <item x="3524"/>
        <item x="2295"/>
        <item x="3004"/>
        <item x="301"/>
        <item x="3304"/>
        <item x="1371"/>
        <item x="269"/>
        <item x="924"/>
        <item x="3115"/>
        <item x="2919"/>
        <item x="2010"/>
        <item x="1963"/>
        <item x="2984"/>
        <item x="3282"/>
        <item x="4212"/>
        <item x="3581"/>
        <item x="4540"/>
        <item x="3393"/>
        <item x="4308"/>
        <item x="2043"/>
        <item x="350"/>
        <item x="2265"/>
        <item x="753"/>
        <item x="4920"/>
        <item x="1546"/>
        <item x="236"/>
        <item x="2446"/>
        <item x="1674"/>
        <item x="1199"/>
        <item x="1032"/>
        <item x="4473"/>
        <item x="3764"/>
        <item x="4810"/>
        <item x="4086"/>
        <item x="4612"/>
        <item x="3906"/>
        <item x="1279"/>
        <item x="3227"/>
        <item x="432"/>
        <item x="4575"/>
        <item x="2232"/>
        <item x="1346"/>
        <item x="17"/>
        <item x="3774"/>
        <item x="4780"/>
        <item x="3035"/>
        <item x="4784"/>
        <item x="2971"/>
        <item x="2327"/>
        <item x="251"/>
        <item x="4864"/>
        <item x="408"/>
        <item x="4565"/>
        <item x="3808"/>
        <item x="373"/>
        <item x="636"/>
        <item x="1289"/>
        <item x="1791"/>
        <item x="3355"/>
        <item x="4315"/>
        <item x="530"/>
        <item x="3690"/>
        <item x="4142"/>
        <item x="2577"/>
        <item x="2436"/>
        <item x="1495"/>
        <item x="3280"/>
        <item x="2596"/>
        <item x="4373"/>
        <item x="3140"/>
        <item x="192"/>
        <item x="3156"/>
        <item x="2992"/>
        <item x="4262"/>
        <item x="3634"/>
        <item x="3762"/>
        <item x="3326"/>
        <item x="4872"/>
        <item x="877"/>
        <item x="1753"/>
        <item x="2116"/>
        <item x="4103"/>
        <item x="1536"/>
        <item x="3640"/>
        <item x="3819"/>
        <item x="4067"/>
        <item x="2395"/>
        <item x="1422"/>
        <item x="1166"/>
        <item x="3610"/>
        <item x="2063"/>
        <item x="4901"/>
        <item x="3001"/>
        <item x="883"/>
        <item x="4897"/>
        <item x="771"/>
        <item x="82"/>
        <item x="4139"/>
        <item x="3243"/>
        <item x="13"/>
        <item x="4750"/>
        <item x="2752"/>
        <item x="604"/>
        <item x="4396"/>
        <item x="114"/>
        <item x="2831"/>
        <item x="799"/>
        <item x="688"/>
        <item x="3446"/>
        <item x="3501"/>
        <item x="1565"/>
        <item x="3856"/>
        <item x="272"/>
        <item x="2118"/>
        <item x="3017"/>
        <item x="4794"/>
        <item x="2347"/>
        <item x="3706"/>
        <item x="2128"/>
        <item x="1220"/>
        <item x="4423"/>
        <item x="1366"/>
        <item x="2900"/>
        <item x="4573"/>
        <item x="3061"/>
        <item x="2593"/>
        <item x="645"/>
        <item x="4151"/>
        <item x="440"/>
        <item x="361"/>
        <item x="2444"/>
        <item x="3271"/>
        <item x="3134"/>
        <item x="1257"/>
        <item x="4823"/>
        <item x="4672"/>
        <item x="4898"/>
        <item x="1154"/>
        <item x="4741"/>
        <item x="1889"/>
        <item x="3332"/>
        <item x="131"/>
        <item x="1372"/>
        <item x="4613"/>
        <item x="535"/>
        <item x="4757"/>
        <item x="3559"/>
        <item x="4488"/>
        <item x="4378"/>
        <item x="1238"/>
        <item x="1406"/>
        <item x="3260"/>
        <item x="271"/>
        <item x="4267"/>
        <item x="222"/>
        <item x="2742"/>
        <item x="951"/>
        <item x="2017"/>
        <item x="4627"/>
        <item x="1448"/>
        <item x="871"/>
        <item x="2147"/>
        <item x="3779"/>
        <item x="1550"/>
        <item x="307"/>
        <item x="4141"/>
        <item x="1622"/>
        <item x="2617"/>
        <item x="765"/>
        <item x="4444"/>
        <item x="515"/>
        <item x="2777"/>
        <item x="1533"/>
        <item x="171"/>
        <item x="543"/>
        <item x="996"/>
        <item x="1617"/>
        <item x="541"/>
        <item x="1504"/>
        <item x="3918"/>
        <item x="2627"/>
        <item x="3751"/>
        <item x="4788"/>
        <item x="2903"/>
        <item x="2513"/>
        <item x="880"/>
        <item x="2931"/>
        <item x="3972"/>
        <item x="210"/>
        <item x="3095"/>
        <item x="2401"/>
        <item x="3553"/>
        <item x="817"/>
        <item x="1415"/>
        <item x="284"/>
        <item x="2294"/>
        <item x="4478"/>
        <item x="4369"/>
        <item x="2592"/>
        <item x="2224"/>
        <item x="297"/>
        <item x="4134"/>
        <item x="545"/>
        <item x="4619"/>
        <item x="985"/>
        <item x="1524"/>
        <item x="3540"/>
        <item x="2572"/>
        <item x="3799"/>
        <item x="1175"/>
        <item x="4376"/>
        <item x="2595"/>
        <item x="4375"/>
        <item x="2674"/>
        <item x="3834"/>
        <item x="4593"/>
        <item x="2175"/>
        <item x="143"/>
        <item x="4082"/>
        <item x="1860"/>
        <item x="791"/>
        <item x="4860"/>
        <item x="1264"/>
        <item x="141"/>
        <item x="3259"/>
        <item x="737"/>
        <item x="4538"/>
        <item x="2005"/>
        <item x="2808"/>
        <item x="2083"/>
        <item x="252"/>
        <item x="4231"/>
        <item x="2472"/>
        <item x="1560"/>
        <item x="4451"/>
        <item x="696"/>
        <item x="2904"/>
        <item x="3408"/>
        <item x="190"/>
        <item x="1099"/>
        <item x="742"/>
        <item x="279"/>
        <item x="2806"/>
        <item x="267"/>
        <item x="3460"/>
        <item x="3070"/>
        <item x="3474"/>
        <item x="2946"/>
        <item x="4450"/>
        <item x="29"/>
        <item x="2264"/>
        <item x="433"/>
        <item x="1702"/>
        <item x="4119"/>
        <item x="865"/>
        <item x="3067"/>
        <item x="2309"/>
        <item x="3897"/>
        <item x="159"/>
        <item x="2165"/>
        <item x="3129"/>
        <item x="2581"/>
        <item x="1883"/>
        <item x="64"/>
        <item x="4720"/>
        <item x="94"/>
        <item x="501"/>
        <item x="1364"/>
        <item x="3821"/>
        <item x="4630"/>
        <item x="895"/>
        <item x="2006"/>
        <item x="4060"/>
        <item x="2539"/>
        <item x="2051"/>
        <item x="3452"/>
        <item x="34"/>
        <item x="1501"/>
        <item x="3290"/>
        <item x="3146"/>
        <item x="1513"/>
        <item x="4203"/>
        <item x="3209"/>
        <item x="3047"/>
        <item x="4347"/>
        <item x="1835"/>
        <item x="3572"/>
        <item x="793"/>
        <item x="3063"/>
        <item x="3543"/>
        <item x="3960"/>
        <item x="4577"/>
        <item x="4701"/>
        <item x="4137"/>
        <item x="3200"/>
        <item x="854"/>
        <item x="876"/>
        <item x="3571"/>
        <item x="3584"/>
        <item x="1710"/>
        <item x="1195"/>
        <item x="1605"/>
        <item x="3447"/>
        <item x="2159"/>
        <item x="3608"/>
        <item x="498"/>
        <item x="1179"/>
        <item x="844"/>
        <item x="2939"/>
        <item x="1329"/>
        <item x="2860"/>
        <item x="1773"/>
        <item x="4135"/>
        <item x="1836"/>
        <item x="4276"/>
        <item x="2047"/>
        <item x="4702"/>
        <item x="931"/>
        <item x="3214"/>
        <item x="1990"/>
        <item x="3229"/>
        <item x="4871"/>
        <item x="2207"/>
        <item x="1269"/>
        <item x="1913"/>
        <item x="3455"/>
        <item x="2847"/>
        <item x="2855"/>
        <item x="2872"/>
        <item x="1621"/>
        <item x="1192"/>
        <item x="4384"/>
        <item x="2277"/>
        <item x="3293"/>
        <item x="4818"/>
        <item x="1309"/>
        <item x="4408"/>
        <item x="583"/>
        <item x="1831"/>
        <item x="4275"/>
        <item x="3670"/>
        <item x="4710"/>
        <item x="754"/>
        <item x="3068"/>
        <item x="4185"/>
        <item x="1186"/>
        <item x="1071"/>
        <item x="4580"/>
        <item x="2251"/>
        <item x="3272"/>
        <item x="2445"/>
        <item x="4118"/>
        <item x="4401"/>
        <item x="2890"/>
        <item x="2107"/>
        <item x="3823"/>
        <item x="887"/>
        <item x="2571"/>
        <item x="2244"/>
        <item x="1761"/>
        <item x="756"/>
        <item x="4842"/>
        <item x="1405"/>
        <item x="1470"/>
        <item x="2608"/>
        <item x="2170"/>
        <item x="4747"/>
        <item x="1100"/>
        <item x="4404"/>
        <item x="4131"/>
        <item x="4715"/>
        <item x="2844"/>
        <item x="3950"/>
        <item x="3414"/>
        <item x="2887"/>
        <item x="4926"/>
        <item x="4581"/>
        <item x="4391"/>
        <item x="15"/>
        <item x="896"/>
        <item x="1177"/>
        <item x="2019"/>
        <item x="3976"/>
        <item x="3847"/>
        <item x="3292"/>
        <item x="3884"/>
        <item x="2765"/>
        <item x="3953"/>
        <item x="2029"/>
        <item x="2160"/>
        <item x="4755"/>
        <item x="1050"/>
        <item x="2056"/>
        <item x="709"/>
        <item x="4164"/>
        <item x="4919"/>
        <item x="4084"/>
        <item x="4749"/>
        <item x="1388"/>
        <item x="2210"/>
        <item x="3325"/>
        <item x="3747"/>
        <item x="3797"/>
        <item x="3772"/>
        <item x="170"/>
        <item x="2061"/>
        <item x="4836"/>
        <item x="4311"/>
        <item x="1739"/>
        <item x="232"/>
        <item x="4432"/>
        <item x="3069"/>
        <item x="1503"/>
        <item x="469"/>
        <item x="4441"/>
        <item x="508"/>
        <item x="2624"/>
        <item x="4023"/>
        <item x="1988"/>
        <item x="3822"/>
        <item x="2951"/>
        <item x="4921"/>
        <item x="2932"/>
        <item x="3949"/>
        <item x="2330"/>
        <item x="2235"/>
        <item x="3419"/>
        <item x="2677"/>
        <item x="2482"/>
        <item x="4771"/>
        <item x="1021"/>
        <item x="4299"/>
        <item x="1811"/>
        <item x="1130"/>
        <item x="4877"/>
        <item x="4439"/>
        <item x="1324"/>
        <item x="1288"/>
        <item x="2245"/>
        <item x="438"/>
        <item x="3758"/>
        <item x="805"/>
        <item x="4856"/>
        <item x="2909"/>
        <item x="4850"/>
        <item x="1126"/>
        <item x="2407"/>
        <item x="2846"/>
        <item x="265"/>
        <item x="2417"/>
        <item x="3702"/>
        <item x="4147"/>
        <item x="368"/>
        <item x="4260"/>
        <item x="3937"/>
        <item x="4721"/>
        <item x="4104"/>
        <item x="3656"/>
        <item x="2164"/>
        <item x="1135"/>
        <item x="1413"/>
        <item x="1757"/>
        <item x="4166"/>
        <item x="4029"/>
        <item x="1868"/>
        <item x="2558"/>
        <item x="1429"/>
        <item x="1391"/>
        <item x="2271"/>
        <item x="3802"/>
        <item x="4411"/>
        <item x="2064"/>
        <item x="2975"/>
        <item x="822"/>
        <item x="3448"/>
        <item x="863"/>
        <item x="2396"/>
        <item x="1630"/>
        <item x="479"/>
        <item x="1162"/>
        <item x="1380"/>
        <item x="952"/>
        <item x="428"/>
        <item x="3343"/>
        <item x="804"/>
        <item x="2711"/>
        <item x="2494"/>
        <item x="1233"/>
        <item x="2282"/>
        <item x="4198"/>
        <item x="2094"/>
        <item x="98"/>
        <item x="1906"/>
        <item x="2299"/>
        <item x="560"/>
        <item x="4726"/>
        <item x="4640"/>
        <item x="1263"/>
        <item x="601"/>
        <item x="2428"/>
        <item x="1121"/>
        <item x="3626"/>
        <item x="2307"/>
        <item x="462"/>
        <item x="2585"/>
        <item x="3891"/>
        <item x="4928"/>
        <item x="4232"/>
        <item x="1194"/>
        <item x="4486"/>
        <item x="3579"/>
        <item x="1678"/>
        <item x="4045"/>
        <item x="2821"/>
        <item x="4343"/>
        <item x="81"/>
        <item x="2771"/>
        <item x="486"/>
        <item x="2853"/>
        <item x="336"/>
        <item x="1541"/>
        <item x="2598"/>
        <item x="893"/>
        <item x="1665"/>
        <item x="1732"/>
        <item x="1832"/>
        <item x="4007"/>
        <item x="669"/>
        <item x="2769"/>
        <item x="964"/>
        <item x="2690"/>
        <item x="1965"/>
        <item x="526"/>
        <item x="3188"/>
        <item x="2168"/>
        <item x="59"/>
        <item x="1148"/>
        <item x="602"/>
        <item x="825"/>
        <item x="2243"/>
        <item x="388"/>
        <item x="833"/>
        <item x="1951"/>
        <item x="2944"/>
        <item x="830"/>
        <item x="748"/>
        <item x="3032"/>
        <item x="2198"/>
        <item x="2646"/>
        <item x="155"/>
        <item x="2916"/>
        <item x="4799"/>
        <item x="641"/>
        <item x="4690"/>
        <item x="1494"/>
        <item x="4171"/>
        <item x="3517"/>
        <item x="3390"/>
        <item x="1363"/>
        <item x="4779"/>
        <item x="203"/>
        <item x="3062"/>
        <item x="3167"/>
        <item x="248"/>
        <item x="818"/>
        <item x="948"/>
        <item x="2474"/>
        <item x="3827"/>
        <item x="3885"/>
        <item x="1983"/>
        <item x="1488"/>
        <item x="2253"/>
        <item x="1479"/>
        <item x="584"/>
        <item x="3391"/>
        <item x="1056"/>
        <item x="4689"/>
        <item x="3380"/>
        <item x="4876"/>
        <item x="1564"/>
        <item x="1554"/>
        <item x="832"/>
        <item x="2236"/>
        <item x="3358"/>
        <item x="3299"/>
        <item x="3093"/>
        <item x="2861"/>
        <item x="3816"/>
        <item x="1367"/>
        <item x="815"/>
        <item x="917"/>
        <item x="1206"/>
        <item x="680"/>
        <item x="4163"/>
        <item x="2683"/>
        <item x="3154"/>
        <item x="2880"/>
        <item x="3991"/>
        <item x="3372"/>
        <item x="1683"/>
        <item x="2030"/>
        <item x="2733"/>
        <item x="1820"/>
        <item x="4359"/>
        <item x="4507"/>
        <item x="1857"/>
        <item x="2039"/>
        <item x="4634"/>
        <item x="3536"/>
        <item x="3191"/>
        <item x="1922"/>
        <item x="797"/>
        <item x="806"/>
        <item x="3040"/>
        <item x="2504"/>
        <item x="945"/>
        <item x="2155"/>
        <item x="2208"/>
        <item x="2963"/>
        <item x="4553"/>
        <item x="2759"/>
        <item x="928"/>
        <item x="4887"/>
        <item x="1368"/>
        <item x="2129"/>
        <item x="1344"/>
        <item x="2149"/>
        <item x="2220"/>
        <item x="4861"/>
        <item x="1052"/>
        <item x="3256"/>
        <item x="2616"/>
        <item x="616"/>
        <item x="4658"/>
        <item x="1575"/>
        <item x="812"/>
        <item x="1253"/>
        <item x="2720"/>
        <item x="4234"/>
        <item x="2098"/>
        <item x="2835"/>
        <item x="4403"/>
        <item x="354"/>
        <item x="634"/>
        <item x="1786"/>
        <item x="3131"/>
        <item x="3525"/>
        <item x="4383"/>
        <item x="3329"/>
        <item x="4208"/>
        <item x="4809"/>
        <item x="2696"/>
        <item x="2409"/>
        <item x="789"/>
        <item x="3407"/>
        <item x="2875"/>
        <item x="4250"/>
        <item x="3807"/>
        <item x="3347"/>
        <item x="3342"/>
        <item x="407"/>
        <item x="3721"/>
        <item x="655"/>
        <item x="1635"/>
        <item x="2468"/>
        <item x="1769"/>
        <item x="1359"/>
        <item x="4100"/>
        <item x="472"/>
        <item x="2662"/>
        <item x="1928"/>
        <item x="3992"/>
        <item x="1784"/>
        <item x="2185"/>
        <item x="2689"/>
        <item x="2644"/>
        <item x="3349"/>
        <item x="4054"/>
        <item x="4271"/>
        <item x="3841"/>
        <item x="3361"/>
        <item x="598"/>
        <item x="2141"/>
        <item x="139"/>
        <item x="4497"/>
        <item x="3638"/>
        <item x="3905"/>
        <item x="2452"/>
        <item x="211"/>
        <item x="3385"/>
        <item x="1514"/>
        <item x="2113"/>
        <item x="2257"/>
        <item x="4880"/>
        <item x="867"/>
        <item x="3619"/>
        <item x="4572"/>
        <item x="1218"/>
        <item x="3594"/>
        <item x="3580"/>
        <item x="782"/>
        <item x="2833"/>
        <item x="3341"/>
        <item x="2622"/>
        <item x="3220"/>
        <item x="2985"/>
        <item x="4557"/>
        <item x="4586"/>
        <item x="1110"/>
        <item x="4610"/>
        <item x="351"/>
        <item x="2692"/>
        <item x="4744"/>
        <item x="792"/>
        <item x="554"/>
        <item x="1552"/>
        <item x="3558"/>
        <item x="3881"/>
        <item x="2924"/>
        <item x="1553"/>
        <item x="4481"/>
        <item x="3820"/>
        <item x="1054"/>
        <item x="706"/>
        <item x="714"/>
        <item x="3833"/>
        <item x="3826"/>
        <item x="4107"/>
        <item x="542"/>
        <item x="3575"/>
        <item x="2986"/>
        <item x="3961"/>
        <item x="2191"/>
        <item x="166"/>
        <item x="2418"/>
        <item x="2799"/>
        <item x="2959"/>
        <item x="4362"/>
        <item x="2898"/>
        <item x="2079"/>
        <item x="667"/>
        <item x="1548"/>
        <item x="2280"/>
        <item x="4722"/>
        <item x="1150"/>
        <item x="2553"/>
        <item x="3362"/>
        <item x="4360"/>
        <item x="2614"/>
        <item x="112"/>
        <item x="2746"/>
        <item x="1490"/>
        <item x="75"/>
        <item x="3889"/>
        <item x="2316"/>
        <item x="795"/>
        <item x="3168"/>
        <item x="1652"/>
        <item x="954"/>
        <item x="1718"/>
        <item x="4605"/>
        <item x="3854"/>
        <item x="2324"/>
        <item x="4138"/>
        <item x="3959"/>
        <item x="606"/>
        <item x="2969"/>
        <item x="1766"/>
        <item x="74"/>
        <item x="372"/>
        <item x="3065"/>
        <item x="3753"/>
        <item x="3677"/>
        <item x="2289"/>
        <item x="2045"/>
        <item x="1283"/>
        <item x="4752"/>
        <item x="1450"/>
        <item x="1254"/>
        <item x="1805"/>
        <item x="4462"/>
        <item x="3561"/>
        <item x="4096"/>
        <item x="262"/>
        <item x="1117"/>
        <item x="1216"/>
        <item x="132"/>
        <item x="676"/>
        <item x="4772"/>
        <item x="1850"/>
        <item x="2077"/>
        <item x="410"/>
        <item x="403"/>
        <item x="3110"/>
        <item x="4656"/>
        <item x="3444"/>
        <item x="4588"/>
        <item x="3247"/>
        <item x="2331"/>
        <item x="423"/>
        <item x="4924"/>
        <item x="2443"/>
        <item x="566"/>
        <item x="1657"/>
        <item x="3431"/>
        <item x="2566"/>
        <item x="3479"/>
        <item x="2597"/>
        <item x="1011"/>
        <item x="4319"/>
        <item x="1847"/>
        <item x="820"/>
        <item x="4056"/>
        <item x="2461"/>
        <item x="1840"/>
        <item x="4365"/>
        <item x="280"/>
        <item x="118"/>
        <item x="1219"/>
        <item x="627"/>
        <item x="3890"/>
        <item x="4852"/>
        <item x="4493"/>
        <item x="4329"/>
        <item x="4282"/>
        <item x="2221"/>
        <item x="344"/>
        <item x="3211"/>
        <item x="4440"/>
        <item x="1588"/>
        <item x="4923"/>
        <item x="2413"/>
        <item x="250"/>
        <item x="1509"/>
        <item x="3777"/>
        <item x="2827"/>
        <item x="1792"/>
        <item x="3842"/>
        <item x="878"/>
        <item x="4361"/>
        <item x="4399"/>
        <item x="2133"/>
        <item x="2374"/>
        <item x="2102"/>
        <item x="2869"/>
        <item x="3519"/>
        <item x="1036"/>
        <item x="3782"/>
        <item x="3511"/>
        <item x="724"/>
        <item x="671"/>
        <item x="4221"/>
        <item x="3922"/>
        <item x="4620"/>
        <item x="591"/>
        <item x="1303"/>
        <item x="163"/>
        <item x="4519"/>
        <item x="1661"/>
        <item x="3958"/>
        <item x="387"/>
        <item x="4544"/>
        <item x="3873"/>
        <item x="776"/>
        <item x="564"/>
        <item x="2934"/>
        <item x="3198"/>
        <item x="4846"/>
        <item x="4106"/>
        <item x="1443"/>
        <item x="3235"/>
        <item x="1672"/>
        <item x="448"/>
        <item x="3301"/>
        <item x="3925"/>
        <item x="3149"/>
        <item x="1934"/>
        <item x="829"/>
        <item x="2716"/>
        <item x="741"/>
        <item x="3216"/>
        <item x="70"/>
        <item x="3956"/>
        <item x="4125"/>
        <item x="672"/>
        <item x="2450"/>
        <item x="2500"/>
        <item x="3988"/>
        <item x="1222"/>
        <item x="4531"/>
        <item x="3450"/>
        <item x="1327"/>
        <item x="4502"/>
        <item x="906"/>
        <item x="393"/>
        <item x="950"/>
        <item x="2274"/>
        <item x="286"/>
        <item x="3366"/>
        <item x="429"/>
        <item x="1109"/>
        <item x="1031"/>
        <item x="2376"/>
        <item x="2420"/>
        <item x="2794"/>
        <item x="1901"/>
        <item x="1029"/>
        <item x="3012"/>
        <item x="1727"/>
        <item x="1243"/>
        <item x="947"/>
        <item x="463"/>
        <item x="1068"/>
        <item x="4272"/>
        <item x="768"/>
        <item x="3443"/>
        <item x="1593"/>
        <item x="3365"/>
        <item x="3481"/>
        <item x="3602"/>
        <item x="2493"/>
        <item x="3844"/>
        <item x="1671"/>
        <item x="1141"/>
        <item x="3413"/>
        <item x="3026"/>
        <item x="4028"/>
        <item x="3213"/>
        <item x="2679"/>
        <item x="400"/>
        <item x="3894"/>
        <item x="3623"/>
        <item x="1132"/>
        <item x="3428"/>
        <item x="4112"/>
        <item x="4244"/>
        <item x="3672"/>
        <item x="3705"/>
        <item x="4551"/>
        <item x="3862"/>
        <item x="2419"/>
        <item x="697"/>
        <item x="1715"/>
        <item x="3222"/>
        <item x="693"/>
        <item x="3828"/>
        <item x="2829"/>
        <item x="3916"/>
        <item x="3565"/>
        <item x="126"/>
        <item x="637"/>
        <item x="3112"/>
        <item x="3250"/>
        <item x="1918"/>
        <item x="3091"/>
        <item x="1268"/>
        <item x="2427"/>
        <item x="4245"/>
        <item x="4326"/>
        <item x="378"/>
        <item x="3557"/>
        <item x="2732"/>
        <item x="442"/>
        <item x="156"/>
        <item x="4896"/>
        <item x="1045"/>
        <item x="801"/>
        <item x="1298"/>
        <item x="2180"/>
        <item x="3829"/>
        <item x="3268"/>
        <item x="3908"/>
        <item x="4599"/>
        <item x="4153"/>
        <item x="517"/>
        <item x="2810"/>
        <item x="3839"/>
        <item x="1561"/>
        <item x="3810"/>
        <item x="4886"/>
        <item x="1813"/>
        <item x="3153"/>
        <item x="2438"/>
        <item x="3931"/>
        <item x="4498"/>
        <item x="2675"/>
        <item x="4696"/>
        <item x="2680"/>
        <item x="322"/>
        <item x="494"/>
        <item x="3987"/>
        <item x="260"/>
        <item x="2425"/>
        <item x="287"/>
        <item x="2000"/>
        <item x="1924"/>
        <item x="1940"/>
        <item x="1294"/>
        <item x="2283"/>
        <item x="3544"/>
        <item x="4424"/>
        <item x="4698"/>
        <item x="1335"/>
        <item x="4348"/>
        <item x="4367"/>
        <item x="490"/>
        <item x="2788"/>
        <item x="414"/>
        <item x="3490"/>
        <item x="1321"/>
        <item x="3510"/>
        <item x="3730"/>
        <item x="2604"/>
        <item x="4819"/>
        <item x="88"/>
        <item x="1697"/>
        <item x="1958"/>
        <item x="4372"/>
        <item x="2980"/>
        <item x="3055"/>
        <item x="3693"/>
        <item x="711"/>
        <item x="320"/>
        <item x="3279"/>
        <item x="411"/>
        <item x="1387"/>
        <item x="2967"/>
        <item x="684"/>
        <item x="1515"/>
        <item x="3675"/>
        <item x="2673"/>
        <item x="540"/>
        <item x="1712"/>
        <item x="1556"/>
        <item x="4552"/>
        <item x="496"/>
        <item x="285"/>
        <item x="3456"/>
        <item x="2050"/>
        <item x="4528"/>
        <item x="522"/>
        <item x="4857"/>
        <item x="96"/>
        <item x="381"/>
        <item x="3837"/>
        <item x="2228"/>
        <item x="2341"/>
        <item x="172"/>
        <item x="3590"/>
        <item x="1062"/>
        <item x="2134"/>
        <item x="4879"/>
        <item x="105"/>
        <item x="218"/>
        <item x="2640"/>
        <item x="3801"/>
        <item x="1998"/>
        <item x="347"/>
        <item x="2152"/>
        <item x="4149"/>
        <item x="1225"/>
        <item x="1610"/>
        <item x="3814"/>
        <item x="4728"/>
        <item x="1699"/>
        <item x="2426"/>
        <item x="3029"/>
        <item x="1986"/>
        <item x="4615"/>
        <item x="4229"/>
        <item x="3783"/>
        <item x="4009"/>
        <item x="1236"/>
        <item x="3583"/>
        <item x="4074"/>
        <item x="1863"/>
        <item x="2602"/>
        <item x="4021"/>
        <item x="898"/>
        <item x="813"/>
        <item x="1654"/>
        <item x="4352"/>
        <item x="3019"/>
        <item x="670"/>
        <item x="1400"/>
        <item x="4520"/>
        <item x="1000"/>
        <item x="2876"/>
        <item x="1302"/>
        <item x="2695"/>
        <item x="1523"/>
        <item x="1669"/>
        <item x="4431"/>
        <item x="1938"/>
        <item x="1356"/>
        <item x="4524"/>
        <item x="3090"/>
        <item x="1611"/>
        <item x="987"/>
        <item x="4761"/>
        <item x="1834"/>
        <item x="2448"/>
        <item x="549"/>
        <item x="4489"/>
        <item x="3468"/>
        <item x="1153"/>
        <item x="3955"/>
        <item x="2994"/>
        <item x="3917"/>
        <item x="1604"/>
        <item x="4687"/>
        <item x="3745"/>
        <item x="2477"/>
        <item x="745"/>
        <item x="259"/>
        <item x="3676"/>
        <item x="2172"/>
        <item x="3736"/>
        <item x="1250"/>
        <item x="2629"/>
        <item x="426"/>
        <item x="3932"/>
        <item x="699"/>
        <item x="1320"/>
        <item x="1670"/>
        <item x="3252"/>
        <item x="2688"/>
        <item x="3703"/>
        <item x="2031"/>
        <item x="1341"/>
        <item x="3283"/>
        <item x="193"/>
        <item x="4293"/>
        <item x="3002"/>
        <item x="2803"/>
        <item x="640"/>
        <item x="4437"/>
        <item x="2334"/>
        <item x="590"/>
        <item x="4122"/>
        <item x="1116"/>
        <item x="4711"/>
        <item x="2138"/>
        <item x="4733"/>
        <item x="3348"/>
        <item x="1582"/>
        <item x="2575"/>
        <item x="1774"/>
        <item x="3662"/>
        <item x="4204"/>
        <item x="4422"/>
        <item x="4884"/>
        <item x="999"/>
        <item x="3924"/>
        <item x="2882"/>
        <item x="4606"/>
        <item x="4904"/>
        <item x="2250"/>
        <item x="4485"/>
        <item x="1978"/>
        <item x="4427"/>
        <item x="769"/>
        <item x="2270"/>
        <item x="3172"/>
        <item x="2881"/>
        <item x="1084"/>
        <item x="4745"/>
        <item x="3485"/>
        <item x="1187"/>
        <item x="2281"/>
        <item x="1651"/>
        <item x="3084"/>
        <item x="4807"/>
        <item x="632"/>
        <item x="1571"/>
        <item x="4571"/>
        <item x="1690"/>
        <item x="2300"/>
        <item x="690"/>
        <item x="4058"/>
        <item x="4737"/>
        <item x="3974"/>
        <item x="2262"/>
        <item x="1762"/>
        <item x="3088"/>
        <item x="3373"/>
        <item x="241"/>
        <item x="2989"/>
        <item x="3038"/>
        <item x="2684"/>
        <item x="3603"/>
        <item x="1939"/>
        <item x="1315"/>
        <item x="247"/>
        <item x="3655"/>
        <item x="4492"/>
        <item x="370"/>
        <item x="3600"/>
        <item x="1316"/>
        <item x="1790"/>
        <item x="1884"/>
        <item x="2328"/>
        <item x="2476"/>
        <item x="1370"/>
        <item x="3189"/>
        <item x="936"/>
        <item x="1899"/>
        <item x="3804"/>
        <item x="4018"/>
        <item x="1"/>
        <item x="2865"/>
        <item x="2049"/>
        <item x="1369"/>
        <item x="3060"/>
        <item x="4152"/>
        <item x="3861"/>
        <item x="2241"/>
        <item x="1995"/>
        <item x="2246"/>
        <item x="2832"/>
        <item x="4792"/>
        <item x="2288"/>
        <item x="1698"/>
        <item x="4031"/>
        <item x="4707"/>
        <item x="3714"/>
        <item x="1797"/>
        <item x="135"/>
        <item x="1381"/>
        <item x="2620"/>
        <item x="2506"/>
        <item x="1473"/>
        <item x="1567"/>
        <item x="324"/>
        <item x="2737"/>
        <item x="2462"/>
        <item x="4024"/>
        <item x="377"/>
        <item x="1096"/>
        <item x="4802"/>
        <item x="2087"/>
        <item x="1713"/>
        <item x="3289"/>
        <item x="44"/>
        <item x="1170"/>
        <item x="500"/>
        <item x="3217"/>
        <item x="2284"/>
        <item x="3281"/>
        <item x="4145"/>
        <item x="1854"/>
        <item x="2703"/>
        <item x="1210"/>
        <item x="4191"/>
        <item x="2290"/>
        <item x="3857"/>
        <item x="722"/>
        <item x="1348"/>
        <item x="2925"/>
        <item x="2194"/>
        <item x="516"/>
        <item x="4220"/>
        <item x="2216"/>
        <item x="673"/>
        <item x="176"/>
        <item x="4665"/>
        <item x="4641"/>
        <item x="1138"/>
        <item x="1098"/>
        <item x="3853"/>
        <item x="575"/>
        <item x="2528"/>
        <item x="826"/>
        <item x="413"/>
        <item x="3534"/>
        <item x="2026"/>
        <item x="3087"/>
        <item x="3210"/>
        <item x="497"/>
        <item x="4124"/>
        <item x="3951"/>
        <item x="4910"/>
        <item x="1606"/>
        <item x="264"/>
        <item x="4512"/>
        <item x="4500"/>
        <item x="3967"/>
        <item x="727"/>
        <item x="3527"/>
        <item x="225"/>
        <item x="1882"/>
        <item x="3016"/>
        <item x="3697"/>
        <item x="2667"/>
        <item x="4320"/>
        <item x="4381"/>
        <item x="3618"/>
        <item x="1704"/>
        <item x="3139"/>
        <item x="1798"/>
        <item x="1401"/>
        <item x="1746"/>
        <item x="872"/>
        <item x="4731"/>
        <item x="884"/>
        <item x="2715"/>
        <item x="2226"/>
        <item x="4195"/>
        <item x="115"/>
        <item x="4259"/>
        <item x="3930"/>
        <item x="390"/>
        <item x="1161"/>
        <item x="1270"/>
        <item x="2382"/>
        <item x="45"/>
        <item x="3464"/>
        <item x="2145"/>
        <item x="4931"/>
        <item x="1016"/>
        <item x="4455"/>
        <item x="1955"/>
        <item x="92"/>
        <item x="4738"/>
        <item x="2323"/>
        <item x="1577"/>
        <item x="780"/>
        <item x="158"/>
        <item x="4386"/>
        <item x="1810"/>
        <item x="2569"/>
        <item x="1530"/>
        <item x="93"/>
        <item x="1846"/>
        <item x="1412"/>
        <item x="3157"/>
        <item x="849"/>
        <item x="150"/>
        <item x="2755"/>
        <item x="783"/>
        <item x="3202"/>
        <item x="2612"/>
        <item x="467"/>
        <item x="2718"/>
        <item x="814"/>
        <item x="2372"/>
        <item x="217"/>
        <item x="659"/>
        <item x="2075"/>
        <item x="385"/>
        <item x="1972"/>
        <item x="1280"/>
        <item x="975"/>
        <item x="3041"/>
        <item x="4594"/>
        <item x="3344"/>
        <item x="3201"/>
        <item x="1047"/>
        <item x="4883"/>
        <item x="953"/>
        <item x="2219"/>
        <item x="2488"/>
        <item x="4064"/>
        <item x="1505"/>
        <item x="37"/>
        <item x="4442"/>
        <item x="1446"/>
        <item x="4210"/>
        <item x="700"/>
        <item x="2892"/>
        <item x="2512"/>
        <item x="2691"/>
        <item x="2826"/>
        <item x="2884"/>
        <item x="455"/>
        <item x="101"/>
        <item x="1449"/>
        <item x="4529"/>
        <item x="4062"/>
        <item x="4087"/>
        <item x="3267"/>
        <item x="3458"/>
        <item x="73"/>
        <item x="2574"/>
        <item x="4515"/>
        <item x="3265"/>
        <item x="823"/>
        <item x="2543"/>
        <item x="758"/>
        <item x="2775"/>
        <item x="4070"/>
        <item x="326"/>
        <item x="4835"/>
        <item x="1417"/>
        <item x="562"/>
        <item x="2012"/>
        <item x="1905"/>
        <item x="2938"/>
        <item x="1535"/>
        <item x="3518"/>
        <item x="3780"/>
        <item x="1921"/>
        <item x="1030"/>
        <item x="3573"/>
        <item x="1093"/>
        <item x="558"/>
        <item x="578"/>
        <item x="3978"/>
        <item x="1237"/>
        <item x="3122"/>
        <item x="2795"/>
        <item x="4723"/>
        <item x="226"/>
        <item x="3098"/>
        <item x="3538"/>
        <item x="2786"/>
        <item x="1105"/>
        <item x="3013"/>
        <item x="418"/>
        <item x="511"/>
        <item x="1643"/>
        <item x="3335"/>
        <item x="618"/>
        <item x="2502"/>
        <item x="689"/>
        <item x="1925"/>
        <item x="961"/>
        <item x="313"/>
        <item x="1180"/>
        <item x="3766"/>
        <item x="3945"/>
        <item x="1287"/>
        <item x="3420"/>
        <item x="4033"/>
        <item x="677"/>
        <item x="3547"/>
        <item x="3641"/>
        <item x="3754"/>
        <item x="3127"/>
        <item x="460"/>
        <item x="1131"/>
        <item x="342"/>
        <item x="2097"/>
        <item x="274"/>
        <item x="451"/>
        <item x="1741"/>
        <item x="1365"/>
        <item x="4316"/>
        <item x="4205"/>
        <item x="2530"/>
        <item x="4178"/>
        <item x="4703"/>
        <item x="2073"/>
        <item x="2100"/>
        <item x="861"/>
        <item x="4848"/>
        <item x="4192"/>
        <item x="4233"/>
        <item x="4218"/>
        <item x="311"/>
        <item x="970"/>
        <item x="130"/>
        <item x="4140"/>
        <item x="1389"/>
        <item x="3132"/>
        <item x="2292"/>
        <item x="3888"/>
        <item x="1973"/>
        <item x="3657"/>
        <item x="1770"/>
        <item x="273"/>
        <item x="3704"/>
        <item x="1923"/>
        <item x="1803"/>
        <item x="4392"/>
        <item x="1877"/>
        <item x="2082"/>
        <item x="1782"/>
        <item x="1519"/>
        <item x="4026"/>
        <item x="1689"/>
        <item x="960"/>
        <item x="2751"/>
        <item x="99"/>
        <item x="1886"/>
        <item x="230"/>
        <item x="209"/>
        <item x="4216"/>
        <item x="4430"/>
        <item x="4194"/>
        <item x="1230"/>
        <item x="3079"/>
        <item x="1900"/>
        <item x="4157"/>
        <item x="1731"/>
        <item x="2524"/>
        <item x="212"/>
        <item x="2601"/>
        <item x="4567"/>
        <item x="3327"/>
        <item x="2084"/>
        <item x="644"/>
        <item x="1954"/>
        <item x="4364"/>
        <item x="4768"/>
        <item x="3011"/>
        <item x="2046"/>
        <item x="510"/>
        <item x="128"/>
        <item x="702"/>
        <item x="2383"/>
        <item x="4554"/>
        <item x="2845"/>
        <item x="2285"/>
        <item x="4767"/>
        <item x="3175"/>
        <item x="2843"/>
        <item x="2498"/>
        <item x="1994"/>
        <item x="3388"/>
        <item x="1343"/>
        <item x="2979"/>
        <item x="4813"/>
        <item x="3791"/>
        <item x="430"/>
        <item x="1598"/>
        <item x="3270"/>
        <item x="3336"/>
        <item x="305"/>
        <item x="278"/>
        <item x="3350"/>
        <item x="1843"/>
        <item x="3746"/>
        <item x="2731"/>
        <item x="2828"/>
        <item x="2926"/>
        <item x="2212"/>
        <item x="974"/>
        <item x="4649"/>
        <item x="3182"/>
        <item x="459"/>
        <item x="1801"/>
        <item x="3787"/>
        <item x="1969"/>
        <item x="2009"/>
        <item x="4730"/>
        <item x="3297"/>
        <item x="4351"/>
        <item x="2819"/>
        <item x="2055"/>
        <item x="1751"/>
        <item x="1887"/>
        <item x="3339"/>
        <item x="4609"/>
        <item x="2326"/>
        <item x="110"/>
        <item x="988"/>
        <item x="186"/>
        <item x="2511"/>
        <item x="2588"/>
        <item x="1871"/>
        <item x="3633"/>
        <item x="4894"/>
        <item x="978"/>
        <item x="4874"/>
        <item x="3180"/>
        <item x="1487"/>
        <item x="1802"/>
        <item x="4433"/>
        <item x="4156"/>
        <item x="4146"/>
        <item x="3269"/>
        <item x="2981"/>
        <item x="3659"/>
        <item x="1458"/>
        <item x="4624"/>
        <item x="529"/>
        <item x="106"/>
        <item x="4739"/>
        <item x="4226"/>
        <item x="3947"/>
        <item x="803"/>
        <item x="3982"/>
        <item x="340"/>
        <item x="4406"/>
        <item x="125"/>
        <item x="1707"/>
        <item x="4412"/>
        <item x="2582"/>
        <item x="2071"/>
        <item x="1838"/>
        <item x="3817"/>
        <item x="980"/>
        <item x="4639"/>
        <item x="3794"/>
        <item x="902"/>
        <item x="2437"/>
        <item x="3570"/>
        <item x="144"/>
        <item x="3075"/>
        <item x="2120"/>
        <item x="807"/>
        <item x="2353"/>
        <item x="1806"/>
        <item x="3727"/>
        <item x="3577"/>
        <item x="894"/>
        <item x="1666"/>
        <item x="2440"/>
        <item x="920"/>
        <item x="146"/>
        <item x="1493"/>
        <item x="1590"/>
        <item x="1968"/>
        <item x="650"/>
        <item x="40"/>
        <item x="4201"/>
        <item x="2670"/>
        <item x="3392"/>
        <item x="2032"/>
        <item x="205"/>
        <item x="1357"/>
        <item x="1345"/>
        <item x="4296"/>
        <item x="20"/>
        <item x="3107"/>
        <item x="2785"/>
        <item x="103"/>
        <item x="2503"/>
        <item x="1127"/>
        <item x="3089"/>
        <item x="1193"/>
        <item x="2920"/>
        <item x="3800"/>
        <item x="4289"/>
        <item x="2078"/>
        <item x="4806"/>
        <item x="1722"/>
        <item x="3113"/>
        <item x="3395"/>
        <item x="4020"/>
        <item x="581"/>
        <item x="2054"/>
        <item x="1829"/>
        <item x="2817"/>
        <item x="1752"/>
        <item x="734"/>
        <item x="2279"/>
        <item x="3275"/>
        <item x="1682"/>
        <item x="2406"/>
        <item x="3398"/>
        <item x="249"/>
        <item x="2767"/>
        <item x="4587"/>
        <item x="2469"/>
        <item x="4321"/>
        <item x="3181"/>
        <item x="1229"/>
        <item x="726"/>
        <item x="4013"/>
        <item x="3815"/>
        <item x="3314"/>
        <item x="509"/>
        <item x="1005"/>
        <item x="2507"/>
        <item x="1618"/>
        <item x="2686"/>
        <item x="851"/>
        <item x="2023"/>
        <item x="42"/>
        <item x="1010"/>
        <item x="2355"/>
        <item x="2834"/>
        <item x="4063"/>
        <item x="3877"/>
        <item x="2463"/>
        <item x="3863"/>
        <item x="1086"/>
        <item x="2"/>
        <item x="4004"/>
        <item x="1447"/>
        <item x="4629"/>
        <item x="778"/>
        <item x="1304"/>
        <item x="2254"/>
        <item x="2656"/>
        <item x="4855"/>
        <item x="3305"/>
        <item x="2594"/>
        <item x="2111"/>
        <item x="4078"/>
        <item x="3609"/>
        <item x="399"/>
        <item x="4111"/>
        <item x="1644"/>
        <item x="3669"/>
        <item x="2648"/>
        <item x="3983"/>
        <item x="1404"/>
        <item x="531"/>
        <item x="1619"/>
        <item x="2544"/>
        <item x="638"/>
        <item x="3400"/>
        <item x="956"/>
        <item x="2076"/>
        <item x="4093"/>
        <item x="2439"/>
        <item x="4027"/>
        <item x="2127"/>
        <item x="256"/>
        <item x="1108"/>
        <item x="760"/>
        <item x="95"/>
        <item x="3467"/>
        <item x="304"/>
        <item x="4758"/>
        <item x="72"/>
        <item x="4778"/>
        <item x="3137"/>
        <item x="3879"/>
        <item x="4237"/>
        <item x="1439"/>
        <item x="71"/>
        <item x="3743"/>
        <item x="2618"/>
        <item x="2311"/>
        <item x="3224"/>
        <item x="4405"/>
        <item x="1650"/>
        <item x="2225"/>
        <item x="3291"/>
        <item x="2653"/>
        <item x="1390"/>
        <item x="738"/>
        <item x="4501"/>
        <item x="2121"/>
        <item x="1226"/>
        <item x="3184"/>
        <item x="537"/>
        <item x="2304"/>
        <item x="2953"/>
        <item x="850"/>
        <item x="2363"/>
        <item x="355"/>
        <item x="1478"/>
        <item x="4891"/>
        <item x="2314"/>
        <item x="1823"/>
        <item x="1545"/>
        <item x="2535"/>
        <item x="4126"/>
        <item x="1092"/>
        <item x="3433"/>
        <item x="2802"/>
        <item x="2952"/>
        <item x="3376"/>
        <item x="1641"/>
        <item x="2864"/>
        <item x="646"/>
        <item x="91"/>
        <item x="3855"/>
        <item x="3203"/>
        <item x="3552"/>
        <item x="4370"/>
        <item x="1959"/>
        <item x="2879"/>
        <item x="946"/>
        <item x="539"/>
        <item x="4833"/>
        <item x="2659"/>
        <item x="3493"/>
        <item x="668"/>
        <item x="4379"/>
        <item x="4900"/>
        <item x="556"/>
        <item x="1055"/>
        <item x="4506"/>
        <item x="4817"/>
        <item x="2638"/>
        <item x="2547"/>
        <item x="3533"/>
        <item x="1239"/>
        <item x="227"/>
        <item x="4099"/>
        <item x="2583"/>
        <item x="1475"/>
        <item x="3941"/>
        <item x="30"/>
        <item x="538"/>
        <item x="3054"/>
        <item x="3215"/>
        <item x="979"/>
        <item x="2856"/>
        <item x="1467"/>
        <item x="233"/>
        <item x="3048"/>
        <item x="191"/>
        <item x="4337"/>
        <item x="3484"/>
        <item x="67"/>
        <item x="1685"/>
        <item x="1039"/>
        <item x="2883"/>
        <item x="2545"/>
        <item x="221"/>
        <item x="1781"/>
        <item x="1764"/>
        <item x="2126"/>
        <item x="3033"/>
        <item x="2247"/>
        <item x="1164"/>
        <item x="2824"/>
        <item x="2390"/>
        <item x="1418"/>
        <item x="239"/>
        <item x="1013"/>
        <item x="2360"/>
        <item x="2908"/>
        <item x="3072"/>
        <item x="4642"/>
        <item x="1445"/>
        <item x="425"/>
        <item x="1043"/>
        <item x="874"/>
        <item x="512"/>
        <item x="3476"/>
        <item x="4256"/>
        <item x="1563"/>
        <item x="1981"/>
        <item x="2991"/>
        <item x="2805"/>
        <item x="293"/>
        <item x="615"/>
        <item x="4909"/>
        <item x="207"/>
        <item x="3387"/>
        <item x="1292"/>
        <item x="4044"/>
        <item x="678"/>
        <item x="1897"/>
        <item x="759"/>
        <item x="4085"/>
        <item x="4459"/>
        <item x="2972"/>
        <item x="2918"/>
        <item x="2449"/>
        <item x="2068"/>
        <item x="136"/>
        <item x="2708"/>
        <item x="2248"/>
        <item x="2557"/>
        <item x="97"/>
        <item x="4598"/>
        <item x="3843"/>
        <item x="4072"/>
        <item x="3685"/>
        <item x="277"/>
        <item x="2536"/>
        <item x="215"/>
        <item x="4713"/>
        <item x="982"/>
        <item x="1599"/>
        <item x="3845"/>
        <item x="1474"/>
        <item x="2237"/>
        <item x="3569"/>
        <item x="1870"/>
        <item x="474"/>
        <item x="3258"/>
        <item x="4826"/>
        <item x="48"/>
        <item x="4186"/>
        <item x="1453"/>
        <item x="477"/>
        <item x="2669"/>
        <item x="1539"/>
        <item x="1463"/>
        <item x="2269"/>
        <item x="2797"/>
        <item x="4798"/>
        <item x="1634"/>
        <item x="4014"/>
        <item x="1543"/>
        <item x="3851"/>
        <item x="4284"/>
        <item x="1089"/>
        <item x="3537"/>
        <item x="374"/>
        <item x="4297"/>
        <item x="3405"/>
        <item x="2429"/>
        <item x="4684"/>
        <item x="38"/>
        <item x="2533"/>
        <item x="4436"/>
        <item x="21"/>
        <item x="3353"/>
        <item x="3194"/>
        <item x="3948"/>
        <item x="3789"/>
        <item x="1136"/>
        <item x="3081"/>
        <item x="4132"/>
        <item x="1057"/>
        <item x="4115"/>
        <item x="4667"/>
        <item x="208"/>
        <item x="2454"/>
        <item x="2380"/>
        <item x="2910"/>
        <item x="4225"/>
        <item x="695"/>
        <item x="2171"/>
        <item x="3183"/>
        <item x="255"/>
        <item x="312"/>
        <item x="4258"/>
        <item x="306"/>
        <item x="787"/>
        <item x="921"/>
        <item x="2607"/>
        <item x="1034"/>
        <item x="1431"/>
        <item x="1957"/>
        <item x="4"/>
        <item x="4113"/>
        <item x="4762"/>
        <item x="3406"/>
        <item x="1793"/>
        <item x="3946"/>
        <item x="2726"/>
        <item x="1569"/>
        <item x="1864"/>
        <item x="3049"/>
        <item x="116"/>
        <item x="3445"/>
        <item x="254"/>
        <item x="2007"/>
        <item x="3324"/>
        <item x="2949"/>
        <item x="4098"/>
        <item x="1185"/>
        <item x="2534"/>
        <item x="2022"/>
        <item x="3846"/>
        <item x="4419"/>
        <item x="1627"/>
        <item x="2259"/>
        <item x="3868"/>
        <item x="362"/>
        <item x="1204"/>
        <item x="4314"/>
        <item x="929"/>
        <item x="3435"/>
        <item x="4079"/>
        <item x="1920"/>
        <item x="1063"/>
        <item x="518"/>
        <item x="3453"/>
        <item x="2744"/>
        <item x="4075"/>
        <item x="449"/>
        <item x="966"/>
        <item x="848"/>
        <item x="3886"/>
        <item x="2813"/>
        <item x="2204"/>
        <item x="1964"/>
        <item x="2784"/>
        <item x="2131"/>
        <item x="2473"/>
        <item x="3686"/>
        <item x="3359"/>
        <item x="4398"/>
        <item x="4285"/>
        <item x="339"/>
        <item x="2135"/>
        <item x="888"/>
        <item x="3729"/>
        <item x="1780"/>
        <item x="573"/>
        <item x="3738"/>
        <item x="4458"/>
        <item x="4776"/>
        <item x="3109"/>
        <item x="2348"/>
        <item x="3487"/>
        <item x="2298"/>
        <item x="4706"/>
        <item x="3825"/>
        <item x="3036"/>
        <item x="3715"/>
        <item x="2193"/>
        <item x="4196"/>
        <item x="2434"/>
        <item x="3652"/>
        <item x="3193"/>
        <item x="860"/>
        <item x="3005"/>
        <item x="3539"/>
        <item x="4283"/>
        <item x="1181"/>
        <item x="1547"/>
        <item x="352"/>
        <item x="409"/>
        <item x="1091"/>
        <item x="2153"/>
        <item x="4925"/>
        <item x="2850"/>
        <item x="3370"/>
        <item x="3666"/>
        <item x="189"/>
        <item x="1123"/>
        <item x="1102"/>
        <item x="4273"/>
        <item x="519"/>
        <item x="810"/>
        <item x="1538"/>
        <item x="3179"/>
        <item x="973"/>
        <item x="2538"/>
        <item x="2781"/>
        <item x="2157"/>
        <item x="503"/>
        <item x="2791"/>
        <item x="4559"/>
        <item x="1485"/>
        <item x="781"/>
        <item x="1692"/>
        <item x="3410"/>
        <item x="1948"/>
        <item x="2037"/>
        <item x="4202"/>
        <item x="3973"/>
        <item x="1373"/>
        <item x="363"/>
        <item x="196"/>
        <item x="4268"/>
        <item x="4783"/>
        <item x="2562"/>
        <item x="3663"/>
        <item x="550"/>
        <item x="7"/>
        <item x="62"/>
        <item x="1235"/>
        <item x="507"/>
        <item x="1655"/>
        <item x="2231"/>
        <item x="4394"/>
        <item x="1252"/>
        <item x="228"/>
        <item x="3483"/>
        <item x="1212"/>
        <item x="4829"/>
        <item x="1729"/>
        <item x="4390"/>
        <item x="571"/>
        <item x="1800"/>
        <item x="944"/>
        <item x="870"/>
        <item x="3120"/>
        <item x="3535"/>
        <item x="687"/>
        <item x="666"/>
        <item x="3760"/>
        <item x="3438"/>
        <item x="2394"/>
        <item x="4888"/>
        <item x="1440"/>
        <item x="3944"/>
        <item x="2754"/>
        <item x="1331"/>
        <item x="337"/>
        <item x="1472"/>
        <item x="4834"/>
        <item x="1118"/>
        <item x="838"/>
        <item x="3278"/>
        <item x="4674"/>
        <item x="2122"/>
        <item x="2142"/>
        <item x="4718"/>
        <item x="2213"/>
        <item x="1555"/>
        <item x="419"/>
        <item x="3195"/>
        <item x="2223"/>
        <item x="2550"/>
        <item x="1700"/>
        <item x="2302"/>
        <item x="1891"/>
        <item x="2272"/>
        <item x="4625"/>
        <item x="299"/>
        <item x="2995"/>
        <item x="4295"/>
        <item x="679"/>
        <item x="1361"/>
        <item x="1300"/>
        <item x="3427"/>
        <item x="1184"/>
        <item x="2339"/>
        <item x="4510"/>
        <item x="4236"/>
        <item x="1601"/>
        <item x="4059"/>
        <item x="4793"/>
        <item x="2764"/>
        <item x="1980"/>
        <item x="1716"/>
        <item x="4607"/>
        <item x="2998"/>
        <item x="152"/>
        <item x="775"/>
        <item x="2698"/>
        <item x="2391"/>
        <item x="1720"/>
        <item x="4786"/>
        <item x="2186"/>
        <item x="802"/>
        <item x="3489"/>
        <item x="3310"/>
        <item x="889"/>
        <item x="4561"/>
        <item x="3430"/>
        <item x="1133"/>
        <item x="2505"/>
        <item x="4445"/>
        <item x="2370"/>
        <item x="3105"/>
        <item x="903"/>
        <item x="4556"/>
        <item x="892"/>
        <item x="3620"/>
        <item x="4840"/>
        <item x="2230"/>
        <item x="3100"/>
        <item x="1145"/>
        <item x="1403"/>
        <item x="4563"/>
        <item x="4916"/>
        <item x="3174"/>
        <item x="4217"/>
        <item x="4918"/>
        <item x="2467"/>
        <item x="4003"/>
        <item x="2337"/>
        <item x="2649"/>
        <item x="728"/>
        <item x="3574"/>
        <item x="4890"/>
        <item x="4468"/>
        <item x="938"/>
        <item x="3416"/>
        <item x="3015"/>
        <item x="2358"/>
        <item x="4043"/>
        <item x="177"/>
        <item x="2268"/>
        <item x="2877"/>
        <item t="default"/>
      </items>
    </pivotField>
    <pivotField numFmtId="164" showAll="0"/>
    <pivotField showAll="0"/>
    <pivotField showAll="0"/>
    <pivotField showAll="0">
      <items count="3">
        <item x="0"/>
        <item x="1"/>
        <item t="default"/>
      </items>
    </pivotField>
  </pivotFields>
  <rowFields count="1">
    <field x="-2"/>
  </rowFields>
  <rowItems count="5">
    <i>
      <x/>
    </i>
    <i i="1">
      <x v="1"/>
    </i>
    <i i="2">
      <x v="2"/>
    </i>
    <i i="3">
      <x v="3"/>
    </i>
    <i i="4">
      <x v="4"/>
    </i>
  </rowItems>
  <colItems count="1">
    <i/>
  </colItems>
  <dataFields count="5">
    <dataField name="Ventas de Maquillaje" fld="8" baseField="0" baseItem="40042760" numFmtId="164"/>
    <dataField name="Ventas de Cuerpo" fld="11" baseField="0" baseItem="10617065" numFmtId="164"/>
    <dataField name="Ventas de Skincare" fld="9" baseField="0" baseItem="61669999"/>
    <dataField name="Ventas de Perfumería" fld="12" baseField="0" baseItem="0"/>
    <dataField name="Ventas de Cabello" fld="10" baseField="0" baseItem="0"/>
  </dataFields>
  <formats count="2">
    <format dxfId="2">
      <pivotArea collapsedLevelsAreSubtotals="1" fieldPosition="0">
        <references count="1">
          <reference field="4294967294" count="3">
            <x v="2"/>
            <x v="3"/>
            <x v="4"/>
          </reference>
        </references>
      </pivotArea>
    </format>
    <format dxfId="1">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1">
          <reference field="4294967294" count="1" selected="0">
            <x v="0"/>
          </reference>
        </references>
      </pivotArea>
    </chartFormat>
    <chartFormat chart="7" format="9">
      <pivotArea type="data" outline="0" fieldPosition="0">
        <references count="1">
          <reference field="4294967294" count="1" selected="0">
            <x v="1"/>
          </reference>
        </references>
      </pivotArea>
    </chartFormat>
    <chartFormat chart="7" format="10">
      <pivotArea type="data" outline="0" fieldPosition="0">
        <references count="1">
          <reference field="4294967294" count="1" selected="0">
            <x v="2"/>
          </reference>
        </references>
      </pivotArea>
    </chartFormat>
    <chartFormat chart="7" format="11">
      <pivotArea type="data" outline="0" fieldPosition="0">
        <references count="1">
          <reference field="4294967294" count="1" selected="0">
            <x v="3"/>
          </reference>
        </references>
      </pivotArea>
    </chartFormat>
    <chartFormat chart="7" format="12">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0D5866-D2FF-4737-9181-0D8217DED931}" name="Total de Ventas por Departamento"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4" rowHeaderCaption="Localidad">
  <location ref="B4:C9" firstHeaderRow="1" firstDataRow="1" firstDataCol="1"/>
  <pivotFields count="18">
    <pivotField numFmtId="1" showAll="0">
      <items count="5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t="default"/>
      </items>
    </pivotField>
    <pivotField numFmtId="1" showAll="0"/>
    <pivotField numFmtId="1" showAll="0"/>
    <pivotField numFmtId="1" showAll="0"/>
    <pivotField axis="axisRow" showAll="0">
      <items count="5">
        <item x="3"/>
        <item x="1"/>
        <item x="2"/>
        <item x="0"/>
        <item t="default"/>
      </items>
    </pivotField>
    <pivotField showAll="0">
      <items count="3">
        <item x="0"/>
        <item x="1"/>
        <item t="default"/>
      </items>
    </pivotField>
    <pivotField showAll="0">
      <items count="3">
        <item x="0"/>
        <item x="1"/>
        <item t="default"/>
      </items>
    </pivotField>
    <pivotField showAll="0">
      <items count="3">
        <item x="1"/>
        <item x="0"/>
        <item t="default"/>
      </items>
    </pivotField>
    <pivotField numFmtId="164" showAll="0">
      <items count="4893">
        <item x="3268"/>
        <item x="3590"/>
        <item x="2457"/>
        <item x="321"/>
        <item x="658"/>
        <item x="2748"/>
        <item x="1513"/>
        <item x="4667"/>
        <item x="2898"/>
        <item x="161"/>
        <item x="3964"/>
        <item x="2729"/>
        <item x="2567"/>
        <item x="2219"/>
        <item x="3565"/>
        <item x="579"/>
        <item x="3871"/>
        <item x="3445"/>
        <item x="2167"/>
        <item x="1173"/>
        <item x="25"/>
        <item x="2289"/>
        <item x="4085"/>
        <item x="4872"/>
        <item x="4381"/>
        <item x="1917"/>
        <item x="1254"/>
        <item x="3591"/>
        <item x="1376"/>
        <item x="506"/>
        <item x="543"/>
        <item x="1283"/>
        <item x="877"/>
        <item x="2385"/>
        <item x="4138"/>
        <item x="3346"/>
        <item x="1209"/>
        <item x="392"/>
        <item x="4569"/>
        <item x="4313"/>
        <item x="2651"/>
        <item x="1667"/>
        <item x="2917"/>
        <item x="1959"/>
        <item x="2362"/>
        <item x="3110"/>
        <item x="2825"/>
        <item x="3831"/>
        <item x="3809"/>
        <item x="214"/>
        <item x="1233"/>
        <item x="4014"/>
        <item x="3945"/>
        <item x="3241"/>
        <item x="3163"/>
        <item x="2150"/>
        <item x="504"/>
        <item x="3704"/>
        <item x="1898"/>
        <item x="4649"/>
        <item x="492"/>
        <item x="78"/>
        <item x="490"/>
        <item x="4757"/>
        <item x="4510"/>
        <item x="3658"/>
        <item x="3603"/>
        <item x="1324"/>
        <item x="1719"/>
        <item x="4650"/>
        <item x="751"/>
        <item x="3668"/>
        <item x="2004"/>
        <item x="1546"/>
        <item x="2861"/>
        <item x="4355"/>
        <item x="1359"/>
        <item x="2812"/>
        <item x="2764"/>
        <item x="4791"/>
        <item x="3566"/>
        <item x="1487"/>
        <item x="388"/>
        <item x="2562"/>
        <item x="3441"/>
        <item x="281"/>
        <item x="2805"/>
        <item x="3154"/>
        <item x="4828"/>
        <item x="716"/>
        <item x="2814"/>
        <item x="3815"/>
        <item x="1778"/>
        <item x="2858"/>
        <item x="1652"/>
        <item x="1671"/>
        <item x="2079"/>
        <item x="3808"/>
        <item x="994"/>
        <item x="1169"/>
        <item x="3156"/>
        <item x="174"/>
        <item x="4371"/>
        <item x="1743"/>
        <item x="4363"/>
        <item x="705"/>
        <item x="3549"/>
        <item x="2809"/>
        <item x="2559"/>
        <item x="2855"/>
        <item x="1213"/>
        <item x="3108"/>
        <item x="1597"/>
        <item x="4450"/>
        <item x="36"/>
        <item x="2869"/>
        <item x="1657"/>
        <item x="1804"/>
        <item x="1058"/>
        <item x="3882"/>
        <item x="2501"/>
        <item x="1915"/>
        <item x="1012"/>
        <item x="4252"/>
        <item x="1052"/>
        <item x="1739"/>
        <item x="282"/>
        <item x="2997"/>
        <item x="3613"/>
        <item x="622"/>
        <item x="2500"/>
        <item x="1051"/>
        <item x="2094"/>
        <item x="991"/>
        <item x="3482"/>
        <item x="4557"/>
        <item x="162"/>
        <item x="909"/>
        <item x="2243"/>
        <item x="3249"/>
        <item x="700"/>
        <item x="1400"/>
        <item x="1603"/>
        <item x="1799"/>
        <item x="271"/>
        <item x="2404"/>
        <item x="1367"/>
        <item x="1077"/>
        <item x="3915"/>
        <item x="2192"/>
        <item x="3849"/>
        <item x="1954"/>
        <item x="3969"/>
        <item x="3943"/>
        <item x="3139"/>
        <item x="1551"/>
        <item x="1810"/>
        <item x="2687"/>
        <item x="1984"/>
        <item x="4798"/>
        <item x="4702"/>
        <item x="2636"/>
        <item x="298"/>
        <item x="181"/>
        <item x="1991"/>
        <item x="1798"/>
        <item x="1078"/>
        <item x="4515"/>
        <item x="4564"/>
        <item x="3895"/>
        <item x="4605"/>
        <item x="2124"/>
        <item x="2782"/>
        <item x="4720"/>
        <item x="1899"/>
        <item x="1003"/>
        <item x="1391"/>
        <item x="3770"/>
        <item x="2724"/>
        <item x="1073"/>
        <item x="4789"/>
        <item x="1553"/>
        <item x="2451"/>
        <item x="4540"/>
        <item x="3683"/>
        <item x="4487"/>
        <item x="39"/>
        <item x="4629"/>
        <item x="4656"/>
        <item x="3971"/>
        <item x="1704"/>
        <item x="83"/>
        <item x="1468"/>
        <item x="4087"/>
        <item x="1458"/>
        <item x="3540"/>
        <item x="2682"/>
        <item x="2639"/>
        <item x="3148"/>
        <item x="335"/>
        <item x="1829"/>
        <item x="4285"/>
        <item x="2452"/>
        <item x="2432"/>
        <item x="4360"/>
        <item x="275"/>
        <item x="4434"/>
        <item x="2005"/>
        <item x="4509"/>
        <item x="2143"/>
        <item x="3686"/>
        <item x="3262"/>
        <item x="4463"/>
        <item x="3015"/>
        <item x="926"/>
        <item x="2765"/>
        <item x="1205"/>
        <item x="266"/>
        <item x="2731"/>
        <item x="4887"/>
        <item x="263"/>
        <item x="2250"/>
        <item x="3593"/>
        <item x="2254"/>
        <item x="4411"/>
        <item x="2223"/>
        <item x="3377"/>
        <item x="4508"/>
        <item x="1044"/>
        <item x="415"/>
        <item x="2255"/>
        <item x="4589"/>
        <item x="1358"/>
        <item x="4427"/>
        <item x="1950"/>
        <item x="1978"/>
        <item x="4161"/>
        <item x="3558"/>
        <item x="603"/>
        <item x="2840"/>
        <item x="635"/>
        <item x="4107"/>
        <item x="3860"/>
        <item x="2975"/>
        <item x="3057"/>
        <item x="410"/>
        <item x="3663"/>
        <item x="2552"/>
        <item x="1529"/>
        <item x="2541"/>
        <item x="2508"/>
        <item x="1403"/>
        <item x="1495"/>
        <item x="3076"/>
        <item x="1963"/>
        <item x="3400"/>
        <item x="2948"/>
        <item x="958"/>
        <item x="2262"/>
        <item x="4203"/>
        <item x="3754"/>
        <item x="1082"/>
        <item x="4741"/>
        <item x="439"/>
        <item x="3353"/>
        <item x="2244"/>
        <item x="1446"/>
        <item x="1666"/>
        <item x="799"/>
        <item x="2185"/>
        <item x="1177"/>
        <item x="532"/>
        <item x="2895"/>
        <item x="4556"/>
        <item x="1966"/>
        <item x="270"/>
        <item x="2321"/>
        <item x="4266"/>
        <item x="2773"/>
        <item x="4118"/>
        <item x="147"/>
        <item x="1674"/>
        <item x="3131"/>
        <item x="4109"/>
        <item x="2635"/>
        <item x="3258"/>
        <item x="4084"/>
        <item x="3561"/>
        <item x="1222"/>
        <item x="2401"/>
        <item x="297"/>
        <item x="47"/>
        <item x="3419"/>
        <item x="4485"/>
        <item x="4277"/>
        <item x="2591"/>
        <item x="755"/>
        <item x="2646"/>
        <item x="3404"/>
        <item x="840"/>
        <item x="2546"/>
        <item x="3854"/>
        <item x="1270"/>
        <item x="1402"/>
        <item x="3611"/>
        <item x="2179"/>
        <item x="1354"/>
        <item x="1694"/>
        <item x="1050"/>
        <item x="1424"/>
        <item x="3734"/>
        <item x="3192"/>
        <item x="556"/>
        <item x="2711"/>
        <item x="2438"/>
        <item x="3173"/>
        <item x="721"/>
        <item x="4513"/>
        <item x="2098"/>
        <item x="1796"/>
        <item x="2625"/>
        <item x="773"/>
        <item x="1703"/>
        <item x="2834"/>
        <item x="3452"/>
        <item x="1654"/>
        <item x="3134"/>
        <item x="2896"/>
        <item x="4648"/>
        <item x="4812"/>
        <item x="2574"/>
        <item x="3263"/>
        <item x="41"/>
        <item x="1586"/>
        <item x="157"/>
        <item x="182"/>
        <item x="2758"/>
        <item x="165"/>
        <item x="962"/>
        <item x="3973"/>
        <item x="1002"/>
        <item x="8"/>
        <item x="1373"/>
        <item x="4712"/>
        <item x="2696"/>
        <item x="1368"/>
        <item x="1497"/>
        <item x="12"/>
        <item x="4332"/>
        <item x="2511"/>
        <item x="790"/>
        <item x="3850"/>
        <item x="2903"/>
        <item x="3655"/>
        <item x="4797"/>
        <item x="1760"/>
        <item x="1934"/>
        <item x="4048"/>
        <item x="3777"/>
        <item x="4829"/>
        <item x="2092"/>
        <item x="748"/>
        <item x="2269"/>
        <item x="4851"/>
        <item x="2877"/>
        <item x="3662"/>
        <item x="924"/>
        <item x="140"/>
        <item x="1023"/>
        <item x="1638"/>
        <item x="257"/>
        <item x="2886"/>
        <item x="4882"/>
        <item x="3231"/>
        <item x="699"/>
        <item x="1064"/>
        <item x="195"/>
        <item x="3618"/>
        <item x="3555"/>
        <item x="3986"/>
        <item x="1964"/>
        <item x="4878"/>
        <item x="2122"/>
        <item x="3970"/>
        <item x="4301"/>
        <item x="2980"/>
        <item x="2671"/>
        <item x="2989"/>
        <item x="2756"/>
        <item x="3047"/>
        <item x="1746"/>
        <item x="4643"/>
        <item x="3089"/>
        <item x="2979"/>
        <item x="1343"/>
        <item x="3703"/>
        <item x="1872"/>
        <item x="428"/>
        <item x="3846"/>
        <item x="4461"/>
        <item x="4577"/>
        <item x="2620"/>
        <item x="2132"/>
        <item x="2578"/>
        <item x="4865"/>
        <item x="605"/>
        <item x="3296"/>
        <item x="4226"/>
        <item x="160"/>
        <item x="842"/>
        <item x="827"/>
        <item x="2514"/>
        <item x="296"/>
        <item x="4630"/>
        <item x="3592"/>
        <item x="2986"/>
        <item x="4315"/>
        <item x="4570"/>
        <item x="1014"/>
        <item x="3135"/>
        <item x="104"/>
        <item x="3050"/>
        <item x="3672"/>
        <item x="3121"/>
        <item x="3361"/>
        <item x="1975"/>
        <item x="1833"/>
        <item x="249"/>
        <item x="594"/>
        <item x="1520"/>
        <item x="3578"/>
        <item x="3111"/>
        <item x="2465"/>
        <item x="3213"/>
        <item x="4015"/>
        <item x="1074"/>
        <item x="84"/>
        <item x="3234"/>
        <item x="3403"/>
        <item x="2576"/>
        <item x="2954"/>
        <item x="3525"/>
        <item x="3955"/>
        <item x="2586"/>
        <item x="3485"/>
        <item x="417"/>
        <item x="3947"/>
        <item x="2464"/>
        <item x="3829"/>
        <item x="3766"/>
        <item x="4447"/>
        <item x="3323"/>
        <item x="3936"/>
        <item x="2629"/>
        <item x="1776"/>
        <item x="477"/>
        <item x="2141"/>
        <item x="3728"/>
        <item x="1106"/>
        <item x="2193"/>
        <item x="1904"/>
        <item x="2050"/>
        <item x="576"/>
        <item x="1787"/>
        <item x="2683"/>
        <item x="3348"/>
        <item x="884"/>
        <item x="2628"/>
        <item x="4047"/>
        <item x="2614"/>
        <item x="4672"/>
        <item x="1385"/>
        <item x="2507"/>
        <item x="302"/>
        <item x="1309"/>
        <item x="3422"/>
        <item x="2700"/>
        <item x="2863"/>
        <item x="1200"/>
        <item x="889"/>
        <item x="4501"/>
        <item x="187"/>
        <item x="2911"/>
        <item x="3528"/>
        <item x="4528"/>
        <item x="3066"/>
        <item x="567"/>
        <item x="2744"/>
        <item x="386"/>
        <item x="682"/>
        <item x="1192"/>
        <item x="4378"/>
        <item x="4211"/>
        <item x="4291"/>
        <item x="4152"/>
        <item x="3504"/>
        <item x="2471"/>
        <item x="284"/>
        <item x="2207"/>
        <item x="2728"/>
        <item x="4583"/>
        <item x="4230"/>
        <item x="348"/>
        <item x="4735"/>
        <item x="1936"/>
        <item x="4001"/>
        <item x="1226"/>
        <item x="1320"/>
        <item x="4191"/>
        <item x="1191"/>
        <item x="4579"/>
        <item x="839"/>
        <item x="1272"/>
        <item x="3995"/>
        <item x="2149"/>
        <item x="1500"/>
        <item x="4403"/>
        <item x="993"/>
        <item x="663"/>
        <item x="4855"/>
        <item x="1583"/>
        <item x="1210"/>
        <item x="3269"/>
        <item x="2196"/>
        <item x="1431"/>
        <item x="4679"/>
        <item x="316"/>
        <item x="949"/>
        <item x="129"/>
        <item x="2070"/>
        <item x="3079"/>
        <item x="1906"/>
        <item x="1865"/>
        <item x="2836"/>
        <item x="3221"/>
        <item x="3142"/>
        <item x="3614"/>
        <item x="2118"/>
        <item x="816"/>
        <item x="1421"/>
        <item x="2303"/>
        <item x="2545"/>
        <item x="2107"/>
        <item x="243"/>
        <item x="4706"/>
        <item x="1788"/>
        <item x="3625"/>
        <item x="3153"/>
        <item x="2859"/>
        <item x="3056"/>
        <item x="4437"/>
        <item x="2846"/>
        <item x="948"/>
        <item x="3505"/>
        <item x="4619"/>
        <item x="2987"/>
        <item x="346"/>
        <item x="3286"/>
        <item x="2659"/>
        <item x="2152"/>
        <item x="4612"/>
        <item x="3363"/>
        <item x="2054"/>
        <item x="4523"/>
        <item x="1956"/>
        <item x="2699"/>
        <item x="2158"/>
        <item x="3612"/>
        <item x="4131"/>
        <item x="1133"/>
        <item x="1908"/>
        <item x="1747"/>
        <item x="4805"/>
        <item x="2335"/>
        <item x="2409"/>
        <item x="1699"/>
        <item x="3471"/>
        <item x="2217"/>
        <item x="983"/>
        <item x="3626"/>
        <item x="2376"/>
        <item x="4328"/>
        <item x="525"/>
        <item x="4448"/>
        <item x="828"/>
        <item x="876"/>
        <item x="2791"/>
        <item x="4730"/>
        <item x="3639"/>
        <item x="1278"/>
        <item x="1020"/>
        <item x="2157"/>
        <item x="3428"/>
        <item x="2910"/>
        <item x="3304"/>
        <item x="4060"/>
        <item x="3740"/>
        <item x="1630"/>
        <item x="4697"/>
        <item x="2946"/>
        <item x="1079"/>
        <item x="2708"/>
        <item x="2139"/>
        <item x="1140"/>
        <item x="2003"/>
        <item x="821"/>
        <item x="1575"/>
        <item x="3635"/>
        <item x="2823"/>
        <item x="2865"/>
        <item x="1491"/>
        <item x="528"/>
        <item x="2788"/>
        <item x="2974"/>
        <item x="564"/>
        <item x="1846"/>
        <item x="3444"/>
        <item x="1942"/>
        <item x="2029"/>
        <item x="4390"/>
        <item x="1670"/>
        <item x="4494"/>
        <item x="1958"/>
        <item x="3851"/>
        <item x="4782"/>
        <item x="1045"/>
        <item x="3600"/>
        <item x="4037"/>
        <item x="421"/>
        <item x="4099"/>
        <item x="4102"/>
        <item x="855"/>
        <item x="933"/>
        <item x="1637"/>
        <item x="2320"/>
        <item x="1096"/>
        <item x="4817"/>
        <item x="2197"/>
        <item x="1557"/>
        <item x="2180"/>
        <item x="1072"/>
        <item x="137"/>
        <item x="4830"/>
        <item x="4068"/>
        <item x="2410"/>
        <item x="99"/>
        <item x="3890"/>
        <item x="402"/>
        <item x="2643"/>
        <item x="1717"/>
        <item x="2621"/>
        <item x="2692"/>
        <item x="4323"/>
        <item x="4586"/>
        <item x="595"/>
        <item x="3456"/>
        <item x="434"/>
        <item x="2408"/>
        <item x="1661"/>
        <item x="1692"/>
        <item x="2230"/>
        <item x="4542"/>
        <item x="1027"/>
        <item x="3976"/>
        <item x="3440"/>
        <item x="4478"/>
        <item x="3636"/>
        <item x="959"/>
        <item x="4207"/>
        <item x="26"/>
        <item x="4294"/>
        <item x="1037"/>
        <item x="4732"/>
        <item x="1448"/>
        <item x="639"/>
        <item x="540"/>
        <item x="4856"/>
        <item x="1745"/>
        <item x="347"/>
        <item x="2311"/>
        <item x="2379"/>
        <item x="666"/>
        <item x="486"/>
        <item x="3746"/>
        <item x="1951"/>
        <item x="1256"/>
        <item x="2137"/>
        <item x="3055"/>
        <item x="1897"/>
        <item x="1903"/>
        <item x="2540"/>
        <item x="3902"/>
        <item x="2957"/>
        <item x="662"/>
        <item x="4302"/>
        <item x="288"/>
        <item x="4265"/>
        <item x="2959"/>
        <item x="1102"/>
        <item x="931"/>
        <item x="2397"/>
        <item x="1540"/>
        <item x="1202"/>
        <item x="636"/>
        <item x="1785"/>
        <item x="1993"/>
        <item x="3694"/>
        <item x="2734"/>
        <item x="3481"/>
        <item x="1056"/>
        <item x="3276"/>
        <item x="4237"/>
        <item x="1015"/>
        <item x="789"/>
        <item x="4695"/>
        <item x="4731"/>
        <item x="2502"/>
        <item x="1269"/>
        <item x="2000"/>
        <item x="199"/>
        <item x="4335"/>
        <item x="881"/>
        <item x="3789"/>
        <item x="612"/>
        <item x="2674"/>
        <item x="4719"/>
        <item x="3392"/>
        <item x="3921"/>
        <item x="1165"/>
        <item x="611"/>
        <item x="1803"/>
        <item x="3060"/>
        <item x="4133"/>
        <item x="3743"/>
        <item x="4269"/>
        <item x="3961"/>
        <item x="1764"/>
        <item x="1369"/>
        <item x="1196"/>
        <item x="2885"/>
        <item x="3220"/>
        <item x="87"/>
        <item x="749"/>
        <item x="1220"/>
        <item x="1900"/>
        <item x="4174"/>
        <item x="3571"/>
        <item x="1629"/>
        <item x="2839"/>
        <item x="2443"/>
        <item x="2267"/>
        <item x="3311"/>
        <item x="1572"/>
        <item x="4120"/>
        <item x="3104"/>
        <item x="382"/>
        <item x="2413"/>
        <item x="2631"/>
        <item x="37"/>
        <item x="4028"/>
        <item x="3477"/>
        <item x="79"/>
        <item x="4243"/>
        <item x="4321"/>
        <item x="1137"/>
        <item x="1733"/>
        <item x="805"/>
        <item x="2264"/>
        <item x="4412"/>
        <item x="3084"/>
        <item x="301"/>
        <item x="4105"/>
        <item x="4317"/>
        <item x="575"/>
        <item x="3671"/>
        <item x="3573"/>
        <item x="1198"/>
        <item x="3174"/>
        <item x="4836"/>
        <item x="4736"/>
        <item x="4639"/>
        <item x="4344"/>
        <item x="474"/>
        <item x="4309"/>
        <item x="3726"/>
        <item x="279"/>
        <item x="359"/>
        <item x="1305"/>
        <item x="767"/>
        <item x="3218"/>
        <item x="1081"/>
        <item x="4725"/>
        <item x="211"/>
        <item x="14"/>
        <item x="1860"/>
        <item x="4034"/>
        <item x="1955"/>
        <item x="4604"/>
        <item x="4278"/>
        <item x="4641"/>
        <item x="3512"/>
        <item x="3017"/>
        <item x="2894"/>
        <item x="3158"/>
        <item x="779"/>
        <item x="2389"/>
        <item x="786"/>
        <item x="1229"/>
        <item x="2407"/>
        <item x="2938"/>
        <item x="3000"/>
        <item x="1029"/>
        <item x="3491"/>
        <item x="3423"/>
        <item x="1622"/>
        <item x="2689"/>
        <item x="142"/>
        <item x="201"/>
        <item x="1418"/>
        <item x="906"/>
        <item x="4486"/>
        <item x="3575"/>
        <item x="957"/>
        <item x="4205"/>
        <item x="1084"/>
        <item x="3019"/>
        <item x="3185"/>
        <item x="171"/>
        <item x="2002"/>
        <item x="3058"/>
        <item x="4183"/>
        <item x="1470"/>
        <item x="1066"/>
        <item x="63"/>
        <item x="1768"/>
        <item x="1702"/>
        <item x="4004"/>
        <item x="2904"/>
        <item x="268"/>
        <item x="2276"/>
        <item x="743"/>
        <item x="4019"/>
        <item x="1303"/>
        <item x="1612"/>
        <item x="798"/>
        <item x="4747"/>
        <item x="2421"/>
        <item x="1830"/>
        <item x="1299"/>
        <item x="1004"/>
        <item x="733"/>
        <item x="57"/>
        <item x="4818"/>
        <item x="2089"/>
        <item x="1282"/>
        <item x="3098"/>
        <item x="4499"/>
        <item x="3906"/>
        <item x="220"/>
        <item x="3682"/>
        <item x="1832"/>
        <item x="1549"/>
        <item x="352"/>
        <item x="3605"/>
        <item x="4260"/>
        <item x="3962"/>
        <item x="4123"/>
        <item x="3009"/>
        <item x="2470"/>
        <item x="1366"/>
        <item x="389"/>
        <item x="3833"/>
        <item x="737"/>
        <item x="2599"/>
        <item x="2929"/>
        <item x="1813"/>
        <item x="4009"/>
        <item x="894"/>
        <item x="1871"/>
        <item x="4264"/>
        <item x="4303"/>
        <item x="4616"/>
        <item x="300"/>
        <item x="4686"/>
        <item x="2775"/>
        <item x="3254"/>
        <item x="1887"/>
        <item x="4854"/>
        <item x="4176"/>
        <item x="1429"/>
        <item x="4232"/>
        <item x="3816"/>
        <item x="3298"/>
        <item x="1807"/>
        <item x="568"/>
        <item x="77"/>
        <item x="3438"/>
        <item x="2428"/>
        <item x="169"/>
        <item x="693"/>
        <item x="2006"/>
        <item x="1604"/>
        <item x="710"/>
        <item x="1249"/>
        <item x="1932"/>
        <item x="2080"/>
        <item x="1103"/>
        <item x="1526"/>
        <item x="3398"/>
        <item x="4169"/>
        <item x="3493"/>
        <item x="4538"/>
        <item x="1901"/>
        <item x="3645"/>
        <item x="3889"/>
        <item x="371"/>
        <item x="3172"/>
        <item x="1463"/>
        <item x="451"/>
        <item x="3822"/>
        <item x="4121"/>
        <item x="2340"/>
        <item x="2236"/>
        <item x="1379"/>
        <item x="1036"/>
        <item x="4150"/>
        <item x="2339"/>
        <item x="124"/>
        <item x="3661"/>
        <item x="3521"/>
        <item x="4530"/>
        <item x="3733"/>
        <item x="2759"/>
        <item x="3717"/>
        <item x="4240"/>
        <item x="2945"/>
        <item x="3228"/>
        <item x="3716"/>
        <item x="1279"/>
        <item x="2085"/>
        <item x="2547"/>
        <item x="3933"/>
        <item x="1928"/>
        <item x="2653"/>
        <item x="1126"/>
        <item x="1139"/>
        <item x="2406"/>
        <item x="2976"/>
        <item x="3688"/>
        <item x="2173"/>
        <item x="3206"/>
        <item x="3828"/>
        <item x="1510"/>
        <item x="865"/>
        <item x="600"/>
        <item x="1779"/>
        <item x="397"/>
        <item x="3633"/>
        <item x="1055"/>
        <item x="4366"/>
        <item x="341"/>
        <item x="245"/>
        <item x="4514"/>
        <item x="4122"/>
        <item x="3710"/>
        <item x="2977"/>
        <item x="2703"/>
        <item x="329"/>
        <item x="2116"/>
        <item x="4783"/>
        <item x="3597"/>
        <item x="4869"/>
        <item x="601"/>
        <item x="342"/>
        <item x="465"/>
        <item x="9"/>
        <item x="475"/>
        <item x="3106"/>
        <item x="2371"/>
        <item x="4281"/>
        <item x="3038"/>
        <item x="2131"/>
        <item x="206"/>
        <item x="1563"/>
        <item x="1250"/>
        <item x="1168"/>
        <item x="4749"/>
        <item x="581"/>
        <item x="4415"/>
        <item x="1660"/>
        <item x="1870"/>
        <item x="2032"/>
        <item x="378"/>
        <item x="1831"/>
        <item x="3800"/>
        <item x="2295"/>
        <item x="4696"/>
        <item x="2736"/>
        <item x="4231"/>
        <item x="4491"/>
        <item x="3651"/>
        <item x="927"/>
        <item x="4212"/>
        <item x="4777"/>
        <item x="2892"/>
        <item x="3196"/>
        <item x="3151"/>
        <item x="4039"/>
        <item x="502"/>
        <item x="1405"/>
        <item x="3364"/>
        <item x="2512"/>
        <item x="3122"/>
        <item x="1352"/>
        <item x="4558"/>
        <item x="4003"/>
        <item x="1442"/>
        <item x="2234"/>
        <item x="479"/>
        <item x="2275"/>
        <item x="907"/>
        <item x="4644"/>
        <item x="1019"/>
        <item x="1447"/>
        <item x="4663"/>
        <item x="3551"/>
        <item x="3081"/>
        <item x="3072"/>
        <item x="2763"/>
        <item x="4399"/>
        <item x="1499"/>
        <item x="533"/>
        <item x="3574"/>
        <item x="4838"/>
        <item x="758"/>
        <item x="561"/>
        <item x="3143"/>
        <item x="2990"/>
        <item x="4490"/>
        <item x="2627"/>
        <item x="1112"/>
        <item x="4809"/>
        <item x="80"/>
        <item x="1875"/>
        <item x="650"/>
        <item x="126"/>
        <item x="1460"/>
        <item x="3200"/>
        <item x="2374"/>
        <item x="2117"/>
        <item x="4454"/>
        <item x="3022"/>
        <item x="4044"/>
        <item x="4391"/>
        <item x="707"/>
        <item x="391"/>
        <item x="4565"/>
        <item x="3274"/>
        <item x="2998"/>
        <item x="4584"/>
        <item x="3695"/>
        <item x="3209"/>
        <item x="524"/>
        <item x="544"/>
        <item x="1174"/>
        <item x="2048"/>
        <item x="1836"/>
        <item x="3802"/>
        <item x="4517"/>
        <item x="2090"/>
        <item x="2933"/>
        <item x="4030"/>
        <item x="68"/>
        <item x="1311"/>
        <item x="1967"/>
        <item x="1409"/>
        <item x="4100"/>
        <item x="1848"/>
        <item x="4807"/>
        <item x="646"/>
        <item x="992"/>
        <item x="539"/>
        <item x="2078"/>
        <item x="815"/>
        <item x="4276"/>
        <item x="1506"/>
        <item x="652"/>
        <item x="4660"/>
        <item x="1156"/>
        <item x="2074"/>
        <item x="2754"/>
        <item x="2790"/>
        <item x="527"/>
        <item x="1816"/>
        <item x="4543"/>
        <item x="1716"/>
        <item x="2120"/>
        <item x="464"/>
        <item x="3994"/>
        <item x="2382"/>
        <item x="3893"/>
        <item x="833"/>
        <item x="4683"/>
        <item x="4548"/>
        <item x="952"/>
        <item x="1392"/>
        <item x="4654"/>
        <item x="3886"/>
        <item x="435"/>
        <item x="1288"/>
        <item x="4326"/>
        <item x="3784"/>
        <item x="2047"/>
        <item x="2030"/>
        <item x="1514"/>
        <item x="2930"/>
        <item x="314"/>
        <item x="746"/>
        <item x="183"/>
        <item x="2256"/>
        <item x="2503"/>
        <item x="4096"/>
        <item x="4813"/>
        <item x="1639"/>
        <item x="178"/>
        <item x="1477"/>
        <item x="1750"/>
        <item x="3919"/>
        <item x="3325"/>
        <item x="2950"/>
        <item x="2676"/>
        <item x="3640"/>
        <item x="4603"/>
        <item x="4272"/>
        <item x="2619"/>
        <item x="613"/>
        <item x="2551"/>
        <item x="463"/>
        <item x="4184"/>
        <item x="4020"/>
        <item x="796"/>
        <item x="146"/>
        <item x="3679"/>
        <item x="4029"/>
        <item x="1974"/>
        <item x="2598"/>
        <item x="3930"/>
        <item x="1236"/>
        <item x="1357"/>
        <item x="3300"/>
        <item x="2083"/>
        <item x="3926"/>
        <item x="443"/>
        <item x="238"/>
        <item x="538"/>
        <item x="1253"/>
        <item x="2046"/>
        <item x="2108"/>
        <item x="2786"/>
        <item x="52"/>
        <item x="3219"/>
        <item x="2305"/>
        <item x="4675"/>
        <item x="2487"/>
        <item x="2944"/>
        <item x="483"/>
        <item x="4257"/>
        <item x="3739"/>
        <item x="2317"/>
        <item x="1503"/>
        <item x="1697"/>
        <item x="763"/>
        <item x="3373"/>
        <item x="938"/>
        <item x="1319"/>
        <item x="512"/>
        <item x="3708"/>
        <item x="2498"/>
        <item x="4259"/>
        <item x="2522"/>
        <item x="1295"/>
        <item x="452"/>
        <item x="55"/>
        <item x="240"/>
        <item x="1252"/>
        <item x="2817"/>
        <item x="3497"/>
        <item x="1814"/>
        <item x="418"/>
        <item x="3442"/>
        <item x="1713"/>
        <item x="3697"/>
        <item x="1861"/>
        <item x="3458"/>
        <item x="1415"/>
        <item x="3913"/>
        <item x="4331"/>
        <item x="2308"/>
        <item x="536"/>
        <item x="4769"/>
        <item x="255"/>
        <item x="1001"/>
        <item x="4615"/>
        <item x="2055"/>
        <item x="2333"/>
        <item x="3065"/>
        <item x="2705"/>
        <item x="3230"/>
        <item x="4646"/>
        <item x="966"/>
        <item x="3483"/>
        <item x="3810"/>
        <item x="3332"/>
        <item x="1554"/>
        <item x="2880"/>
        <item x="2924"/>
        <item x="1793"/>
        <item x="1291"/>
        <item x="4300"/>
        <item x="4460"/>
        <item x="3329"/>
        <item x="1531"/>
        <item x="3725"/>
        <item x="4229"/>
        <item x="1143"/>
        <item x="4079"/>
        <item x="4153"/>
        <item x="726"/>
        <item x="3560"/>
        <item x="971"/>
        <item x="3464"/>
        <item x="4779"/>
        <item x="1757"/>
        <item x="2600"/>
        <item x="1306"/>
        <item x="2129"/>
        <item x="3845"/>
        <item x="460"/>
        <item x="4071"/>
        <item x="109"/>
        <item x="1438"/>
        <item x="3243"/>
        <item x="2934"/>
        <item x="4416"/>
        <item x="2670"/>
        <item x="3797"/>
        <item x="775"/>
        <item x="2483"/>
        <item x="4739"/>
        <item x="3278"/>
        <item x="2752"/>
        <item x="148"/>
        <item x="3912"/>
        <item x="2928"/>
        <item x="2597"/>
        <item x="3718"/>
        <item x="1880"/>
        <item x="1416"/>
        <item x="4192"/>
        <item x="2284"/>
        <item x="1714"/>
        <item x="3486"/>
        <item x="135"/>
        <item x="1839"/>
        <item x="2652"/>
        <item x="90"/>
        <item x="3314"/>
        <item x="3667"/>
        <item x="3490"/>
        <item x="2445"/>
        <item x="844"/>
        <item x="1924"/>
        <item x="1035"/>
        <item x="803"/>
        <item x="3410"/>
        <item x="4823"/>
        <item x="4006"/>
        <item x="2270"/>
        <item x="4059"/>
        <item x="3929"/>
        <item x="1601"/>
        <item x="4728"/>
        <item x="4666"/>
        <item x="4193"/>
        <item x="1076"/>
        <item x="1206"/>
        <item x="3544"/>
        <item x="4234"/>
        <item x="2622"/>
        <item x="1297"/>
        <item x="967"/>
        <item x="4635"/>
        <item x="1819"/>
        <item x="3793"/>
        <item x="1877"/>
        <item x="1801"/>
        <item x="2849"/>
        <item x="1150"/>
        <item x="4199"/>
        <item x="4537"/>
        <item x="2077"/>
        <item x="175"/>
        <item x="108"/>
        <item x="3786"/>
        <item x="4816"/>
        <item x="2101"/>
        <item x="4862"/>
        <item x="1469"/>
        <item x="1386"/>
        <item x="1605"/>
        <item x="1351"/>
        <item x="3292"/>
        <item x="1075"/>
        <item x="219"/>
        <item x="2854"/>
        <item x="3048"/>
        <item x="2745"/>
        <item x="659"/>
        <item x="4070"/>
        <item x="3657"/>
        <item x="4342"/>
        <item x="4389"/>
        <item x="4433"/>
        <item x="2663"/>
        <item x="2481"/>
        <item x="4681"/>
        <item x="117"/>
        <item x="1444"/>
        <item x="155"/>
        <item x="18"/>
        <item x="491"/>
        <item x="963"/>
        <item x="1754"/>
        <item x="4607"/>
        <item x="1748"/>
        <item x="1481"/>
        <item x="4013"/>
        <item x="3125"/>
        <item x="3934"/>
        <item x="2955"/>
        <item x="4572"/>
        <item x="331"/>
        <item x="1223"/>
        <item x="3701"/>
        <item x="2664"/>
        <item x="2205"/>
        <item x="2518"/>
        <item x="841"/>
        <item x="2112"/>
        <item x="2200"/>
        <item x="2871"/>
        <item x="200"/>
        <item x="2081"/>
        <item x="1356"/>
        <item x="3938"/>
        <item x="2746"/>
        <item x="1895"/>
        <item x="396"/>
        <item x="4770"/>
        <item x="3498"/>
        <item x="4745"/>
        <item x="1498"/>
        <item x="2893"/>
        <item x="2807"/>
        <item x="1611"/>
        <item x="1818"/>
        <item x="458"/>
        <item x="4713"/>
        <item x="218"/>
        <item x="4480"/>
        <item x="1128"/>
        <item x="4198"/>
        <item x="4139"/>
        <item x="3494"/>
        <item x="4312"/>
        <item x="4128"/>
        <item x="4111"/>
        <item x="376"/>
        <item x="3152"/>
        <item x="3511"/>
        <item x="3719"/>
        <item x="2020"/>
        <item x="3735"/>
        <item x="4428"/>
        <item x="3446"/>
        <item x="1868"/>
        <item x="19"/>
        <item x="838"/>
        <item x="4197"/>
        <item x="4112"/>
        <item x="4634"/>
        <item x="1243"/>
        <item x="2666"/>
        <item x="3236"/>
        <item x="4521"/>
        <item x="4398"/>
        <item x="3415"/>
        <item x="2405"/>
        <item x="4443"/>
        <item x="715"/>
        <item x="3744"/>
        <item x="834"/>
        <item x="2693"/>
        <item x="810"/>
        <item x="3320"/>
        <item x="3979"/>
        <item x="4200"/>
        <item x="1701"/>
        <item x="683"/>
        <item x="4284"/>
        <item x="59"/>
        <item x="3401"/>
        <item x="2398"/>
        <item x="3339"/>
        <item x="3351"/>
        <item x="132"/>
        <item x="4714"/>
        <item x="3577"/>
        <item x="1492"/>
        <item x="480"/>
        <item x="2040"/>
        <item x="3012"/>
        <item x="2377"/>
        <item x="3334"/>
        <item x="66"/>
        <item x="4627"/>
        <item x="2297"/>
        <item x="835"/>
        <item x="154"/>
        <item x="2061"/>
        <item x="49"/>
        <item x="1242"/>
        <item x="3407"/>
        <item x="185"/>
        <item x="704"/>
        <item x="2448"/>
        <item x="508"/>
        <item x="369"/>
        <item x="2182"/>
        <item x="112"/>
        <item x="2800"/>
        <item x="3852"/>
        <item x="1994"/>
        <item x="4580"/>
        <item x="242"/>
        <item x="3627"/>
        <item x="939"/>
        <item x="1245"/>
        <item x="2720"/>
        <item x="4815"/>
        <item x="1434"/>
        <item x="1821"/>
        <item x="1632"/>
        <item x="1931"/>
        <item x="610"/>
        <item x="3112"/>
        <item x="2280"/>
        <item x="4413"/>
        <item x="2761"/>
        <item x="4186"/>
        <item x="1710"/>
        <item x="1047"/>
        <item x="4845"/>
        <item x="3750"/>
        <item x="1108"/>
        <item x="4651"/>
        <item x="1148"/>
        <item x="2449"/>
        <item x="3095"/>
        <item x="2523"/>
        <item x="2444"/>
        <item x="427"/>
        <item x="3676"/>
        <item x="1049"/>
        <item x="3097"/>
        <item x="1580"/>
        <item x="753"/>
        <item x="990"/>
        <item x="2936"/>
        <item x="3965"/>
        <item x="1797"/>
        <item x="1591"/>
        <item x="687"/>
        <item x="856"/>
        <item x="1867"/>
        <item x="4353"/>
        <item x="2801"/>
        <item x="2667"/>
        <item x="2776"/>
        <item x="4600"/>
        <item x="4533"/>
        <item x="4147"/>
        <item x="1992"/>
        <item x="4246"/>
        <item x="597"/>
        <item x="3656"/>
        <item x="4397"/>
        <item x="4224"/>
        <item x="3584"/>
        <item x="1886"/>
        <item x="2024"/>
        <item x="3588"/>
        <item x="1916"/>
        <item x="4610"/>
        <item x="438"/>
        <item x="367"/>
        <item x="2966"/>
        <item x="1609"/>
        <item x="4471"/>
        <item x="2939"/>
        <item x="4008"/>
        <item x="4380"/>
        <item x="4444"/>
        <item x="619"/>
        <item x="4754"/>
        <item x="562"/>
        <item x="2640"/>
        <item x="1098"/>
        <item x="1850"/>
        <item x="4870"/>
        <item x="4727"/>
        <item x="4468"/>
        <item x="2312"/>
        <item x="4790"/>
        <item x="2084"/>
        <item x="1663"/>
        <item x="2760"/>
        <item x="3878"/>
        <item x="1111"/>
        <item x="2278"/>
        <item x="2263"/>
        <item x="4420"/>
        <item x="2550"/>
        <item x="61"/>
        <item x="1988"/>
        <item x="1859"/>
        <item x="4063"/>
        <item x="645"/>
        <item x="3696"/>
        <item x="1127"/>
        <item x="521"/>
        <item x="4374"/>
        <item x="976"/>
        <item x="1298"/>
        <item x="822"/>
        <item x="1219"/>
        <item x="4040"/>
        <item x="593"/>
        <item x="11"/>
        <item x="4511"/>
        <item x="3345"/>
        <item x="3387"/>
        <item x="3102"/>
        <item x="2891"/>
        <item x="1628"/>
        <item x="3362"/>
        <item x="3171"/>
        <item x="3216"/>
        <item x="1723"/>
        <item x="3839"/>
        <item x="723"/>
        <item x="697"/>
        <item x="1122"/>
        <item x="4518"/>
        <item x="1664"/>
        <item x="3931"/>
        <item x="4701"/>
        <item x="2427"/>
        <item x="970"/>
        <item x="4402"/>
        <item x="2346"/>
        <item x="912"/>
        <item x="3149"/>
        <item x="941"/>
        <item x="4162"/>
        <item x="1439"/>
        <item x="3146"/>
        <item x="1348"/>
        <item x="1653"/>
        <item x="3949"/>
        <item x="1065"/>
        <item x="1755"/>
        <item x="2351"/>
        <item x="2211"/>
        <item x="4614"/>
        <item x="2787"/>
        <item x="173"/>
        <item x="1330"/>
        <item x="3073"/>
        <item x="4740"/>
        <item x="2073"/>
        <item x="1980"/>
        <item x="2947"/>
        <item x="3431"/>
        <item x="1726"/>
        <item x="3033"/>
        <item x="2902"/>
        <item x="4550"/>
        <item x="1062"/>
        <item x="2818"/>
        <item x="4814"/>
        <item x="1913"/>
        <item x="4624"/>
        <item x="904"/>
        <item x="783"/>
        <item x="31"/>
        <item x="684"/>
        <item x="2260"/>
        <item x="3699"/>
        <item x="1228"/>
        <item x="3360"/>
        <item x="1527"/>
        <item x="3891"/>
        <item x="2239"/>
        <item x="1724"/>
        <item x="54"/>
        <item x="2691"/>
        <item x="934"/>
        <item x="4074"/>
        <item x="3678"/>
        <item x="1949"/>
        <item x="2069"/>
        <item x="3807"/>
        <item x="4710"/>
        <item x="4189"/>
        <item x="2016"/>
        <item x="1627"/>
        <item x="3414"/>
        <item x="3939"/>
        <item x="4884"/>
        <item x="3355"/>
        <item x="88"/>
        <item x="809"/>
        <item x="3141"/>
        <item x="1100"/>
        <item x="3031"/>
        <item x="3395"/>
        <item x="3941"/>
        <item x="229"/>
        <item x="1929"/>
        <item x="4525"/>
        <item x="4275"/>
        <item x="3280"/>
        <item x="4395"/>
        <item x="4671"/>
        <item x="660"/>
        <item x="969"/>
        <item x="4061"/>
        <item x="2827"/>
        <item x="2828"/>
        <item x="885"/>
        <item x="3330"/>
        <item x="1030"/>
        <item x="3282"/>
        <item x="2466"/>
        <item x="1087"/>
        <item x="2505"/>
        <item x="661"/>
        <item x="4694"/>
        <item x="3115"/>
        <item x="4849"/>
        <item x="1882"/>
        <item x="1307"/>
        <item x="4841"/>
        <item x="3587"/>
        <item x="3959"/>
        <item x="3449"/>
        <item x="4026"/>
        <item x="1643"/>
        <item x="2422"/>
        <item x="2429"/>
        <item x="51"/>
        <item x="1999"/>
        <item x="4451"/>
        <item x="2538"/>
        <item x="2212"/>
        <item x="4196"/>
        <item x="3532"/>
        <item x="2735"/>
        <item x="1166"/>
        <item x="246"/>
        <item x="2637"/>
        <item x="4503"/>
        <item x="3265"/>
        <item x="3953"/>
        <item x="1530"/>
        <item x="4431"/>
        <item x="1008"/>
        <item x="1141"/>
        <item x="1399"/>
        <item x="1677"/>
        <item x="2375"/>
        <item x="3620"/>
        <item x="1237"/>
        <item x="4163"/>
        <item x="1069"/>
        <item x="4738"/>
        <item x="2208"/>
        <item x="405"/>
        <item x="4255"/>
        <item x="1971"/>
        <item x="3212"/>
        <item x="915"/>
        <item x="3383"/>
        <item x="514"/>
        <item x="1592"/>
        <item x="332"/>
        <item x="3030"/>
        <item x="2965"/>
        <item x="4290"/>
        <item x="499"/>
        <item x="2534"/>
        <item x="2426"/>
        <item x="2617"/>
        <item x="4456"/>
        <item x="4316"/>
        <item x="1041"/>
        <item x="232"/>
        <item x="2318"/>
        <item x="4768"/>
        <item x="4239"/>
        <item x="3489"/>
        <item x="2983"/>
        <item x="2821"/>
        <item x="2784"/>
        <item x="3624"/>
        <item x="58"/>
        <item x="3004"/>
        <item x="1828"/>
        <item x="1413"/>
        <item x="3570"/>
        <item x="127"/>
        <item x="1123"/>
        <item x="4890"/>
        <item x="686"/>
        <item x="2394"/>
        <item x="4792"/>
        <item x="3042"/>
        <item x="940"/>
        <item x="1184"/>
        <item x="235"/>
        <item x="3250"/>
        <item x="573"/>
        <item x="4560"/>
        <item x="3539"/>
        <item x="1519"/>
        <item x="3390"/>
        <item x="1784"/>
        <item x="1578"/>
        <item x="4140"/>
        <item x="4146"/>
        <item x="3533"/>
        <item x="3187"/>
        <item x="294"/>
        <item x="3215"/>
        <item x="1053"/>
        <item x="925"/>
        <item x="3124"/>
        <item x="2159"/>
        <item x="2104"/>
        <item x="2739"/>
        <item x="344"/>
        <item x="1022"/>
        <item x="1613"/>
        <item x="4482"/>
        <item x="456"/>
        <item x="4307"/>
        <item x="202"/>
        <item x="3713"/>
        <item x="920"/>
        <item x="4108"/>
        <item x="3922"/>
        <item x="3264"/>
        <item x="4333"/>
        <item x="1147"/>
        <item x="4546"/>
        <item x="179"/>
        <item x="1144"/>
        <item x="2259"/>
        <item x="138"/>
        <item x="119"/>
        <item x="4875"/>
        <item x="4215"/>
        <item x="4094"/>
        <item x="336"/>
        <item x="4522"/>
        <item x="170"/>
        <item x="343"/>
        <item x="4082"/>
        <item x="1522"/>
        <item x="3496"/>
        <item x="2722"/>
        <item x="4296"/>
        <item x="3086"/>
        <item x="3998"/>
        <item x="16"/>
        <item x="3966"/>
        <item x="375"/>
        <item x="2402"/>
        <item x="3468"/>
        <item x="1862"/>
        <item x="2794"/>
        <item x="2718"/>
        <item x="4637"/>
        <item x="2824"/>
        <item x="1849"/>
        <item x="846"/>
        <item x="1727"/>
        <item x="1382"/>
        <item x="1738"/>
        <item x="2345"/>
        <item x="1744"/>
        <item x="623"/>
        <item x="1775"/>
        <item x="4497"/>
        <item x="2585"/>
        <item x="4781"/>
        <item x="2183"/>
        <item x="324"/>
        <item x="446"/>
        <item x="4349"/>
        <item x="4668"/>
        <item x="330"/>
        <item x="3245"/>
        <item x="1863"/>
        <item x="714"/>
        <item x="1308"/>
        <item x="4160"/>
        <item x="3487"/>
        <item x="2870"/>
        <item x="1559"/>
        <item x="1678"/>
        <item x="3835"/>
        <item x="4045"/>
        <item x="1835"/>
        <item x="2342"/>
        <item x="3396"/>
        <item x="406"/>
        <item x="2102"/>
        <item x="3439"/>
        <item x="3700"/>
        <item x="3261"/>
        <item x="1665"/>
        <item x="578"/>
        <item x="1646"/>
        <item x="4338"/>
        <item x="398"/>
        <item x="621"/>
        <item x="2125"/>
        <item x="3665"/>
        <item x="550"/>
        <item x="626"/>
        <item x="4568"/>
        <item x="4891"/>
        <item x="2580"/>
        <item x="1342"/>
        <item x="2400"/>
        <item x="466"/>
        <item x="4400"/>
        <item x="3453"/>
        <item x="3279"/>
        <item x="3316"/>
        <item x="3880"/>
        <item x="2665"/>
        <item x="2095"/>
        <item x="2105"/>
        <item x="4248"/>
        <item x="4744"/>
        <item x="2926"/>
        <item x="253"/>
        <item x="1502"/>
        <item x="4325"/>
        <item x="4405"/>
        <item x="1555"/>
        <item x="1046"/>
        <item x="1791"/>
        <item x="3843"/>
        <item x="2331"/>
        <item x="1545"/>
        <item x="2028"/>
        <item x="111"/>
        <item x="2455"/>
        <item x="4794"/>
        <item x="831"/>
        <item x="448"/>
        <item x="27"/>
        <item x="4175"/>
        <item x="4180"/>
        <item x="4606"/>
        <item x="3813"/>
        <item x="2994"/>
        <item x="2123"/>
        <item x="33"/>
        <item x="968"/>
        <item x="3814"/>
        <item x="4811"/>
        <item x="4209"/>
        <item x="4435"/>
        <item x="4638"/>
        <item x="385"/>
        <item x="4066"/>
        <item x="3381"/>
        <item x="2841"/>
        <item x="3883"/>
        <item x="289"/>
        <item x="1346"/>
        <item x="2163"/>
        <item x="261"/>
        <item x="2249"/>
        <item x="134"/>
        <item x="2866"/>
        <item x="559"/>
        <item x="2373"/>
        <item x="740"/>
        <item x="2045"/>
        <item x="947"/>
        <item x="2755"/>
        <item x="3366"/>
        <item x="1762"/>
        <item x="1260"/>
        <item x="946"/>
        <item x="3349"/>
        <item x="3183"/>
        <item x="4345"/>
        <item x="484"/>
        <item x="3741"/>
        <item x="1930"/>
        <item x="1756"/>
        <item x="1455"/>
        <item x="4114"/>
        <item x="882"/>
        <item x="4559"/>
        <item x="3451"/>
        <item x="2363"/>
        <item x="2300"/>
        <item x="4465"/>
        <item x="299"/>
        <item x="3356"/>
        <item x="542"/>
        <item x="1997"/>
        <item x="4166"/>
        <item x="4021"/>
        <item x="2387"/>
        <item x="86"/>
        <item x="2446"/>
        <item x="4283"/>
        <item x="3990"/>
        <item x="4626"/>
        <item x="3093"/>
        <item x="1258"/>
        <item x="2462"/>
        <item x="217"/>
        <item x="534"/>
        <item x="4097"/>
        <item x="1449"/>
        <item x="2595"/>
        <item x="1230"/>
        <item x="3916"/>
        <item x="1675"/>
        <item x="2037"/>
        <item x="2164"/>
        <item x="2601"/>
        <item x="517"/>
        <item x="1054"/>
        <item x="795"/>
        <item x="2459"/>
        <item x="1031"/>
        <item x="3117"/>
        <item x="1567"/>
        <item x="3176"/>
        <item x="4165"/>
        <item x="1193"/>
        <item x="4247"/>
        <item x="898"/>
        <item x="2610"/>
        <item x="2354"/>
        <item x="3996"/>
        <item x="2753"/>
        <item x="1441"/>
        <item x="4833"/>
        <item x="2368"/>
        <item x="832"/>
        <item x="3897"/>
        <item x="845"/>
        <item x="2879"/>
        <item x="3094"/>
        <item x="228"/>
        <item x="3747"/>
        <item x="4270"/>
        <item x="3569"/>
        <item x="1523"/>
        <item x="1826"/>
        <item x="945"/>
        <item x="2560"/>
        <item x="3992"/>
        <item x="2768"/>
        <item x="1370"/>
        <item x="3749"/>
        <item x="955"/>
        <item x="4481"/>
        <item x="1533"/>
        <item x="4703"/>
        <item x="319"/>
        <item x="3606"/>
        <item x="4483"/>
        <item x="455"/>
        <item x="4547"/>
        <item x="3025"/>
        <item x="3105"/>
        <item x="4601"/>
        <item x="4144"/>
        <item x="1486"/>
        <item x="2856"/>
        <item x="1618"/>
        <item x="4860"/>
        <item x="4476"/>
        <item x="2437"/>
        <item x="874"/>
        <item x="2802"/>
        <item x="708"/>
        <item x="3853"/>
        <item x="2991"/>
        <item x="2252"/>
        <item x="3709"/>
        <item x="3985"/>
        <item x="2912"/>
        <item x="3559"/>
        <item x="3623"/>
        <item x="3454"/>
        <item x="308"/>
        <item x="2009"/>
        <item x="2969"/>
        <item x="2579"/>
        <item x="1767"/>
        <item x="1266"/>
        <item x="1920"/>
        <item x="4753"/>
        <item x="2555"/>
        <item x="4687"/>
        <item x="1943"/>
        <item x="1970"/>
        <item x="70"/>
        <item x="3475"/>
        <item x="113"/>
        <item x="1374"/>
        <item x="407"/>
        <item x="4726"/>
        <item x="3847"/>
        <item x="2228"/>
        <item x="3150"/>
        <item x="1453"/>
        <item x="3123"/>
        <item x="1340"/>
        <item x="403"/>
        <item x="3188"/>
        <item x="3837"/>
        <item x="2781"/>
        <item x="1164"/>
        <item x="4552"/>
        <item x="1891"/>
        <item x="323"/>
        <item x="589"/>
        <item x="4167"/>
        <item x="4684"/>
        <item x="3649"/>
        <item x="3160"/>
        <item x="2660"/>
        <item x="1410"/>
        <item x="1662"/>
        <item x="2178"/>
        <item x="4532"/>
        <item x="384"/>
        <item x="2964"/>
        <item x="3467"/>
        <item x="4613"/>
        <item x="1408"/>
        <item x="4337"/>
        <item x="4622"/>
        <item x="1024"/>
        <item x="4718"/>
        <item x="2473"/>
        <item x="114"/>
        <item x="1625"/>
        <item x="2713"/>
        <item x="4631"/>
        <item x="1910"/>
        <item x="665"/>
        <item x="3773"/>
        <item x="172"/>
        <item x="577"/>
        <item x="1876"/>
        <item x="2796"/>
        <item x="2434"/>
        <item x="1267"/>
        <item x="2497"/>
        <item x="272"/>
        <item x="545"/>
        <item x="1095"/>
        <item x="4418"/>
        <item x="4776"/>
        <item x="2121"/>
        <item x="552"/>
        <item x="742"/>
        <item x="3874"/>
        <item x="615"/>
        <item x="1558"/>
        <item x="2596"/>
        <item x="2707"/>
        <item x="1289"/>
        <item x="2909"/>
        <item x="766"/>
        <item x="1211"/>
        <item x="442"/>
        <item x="725"/>
        <item x="2564"/>
        <item x="4756"/>
        <item x="184"/>
        <item x="1350"/>
        <item x="3659"/>
        <item x="1377"/>
        <item x="4598"/>
        <item x="2956"/>
        <item x="2668"/>
        <item x="1422"/>
        <item x="3430"/>
        <item x="3643"/>
        <item x="1197"/>
        <item x="364"/>
        <item x="2571"/>
        <item x="4089"/>
        <item x="3673"/>
        <item x="3872"/>
        <item x="2299"/>
        <item x="4409"/>
        <item x="3257"/>
        <item x="3552"/>
        <item x="3070"/>
        <item x="765"/>
        <item x="1596"/>
        <item x="2344"/>
        <item x="1435"/>
        <item x="4347"/>
        <item x="1187"/>
        <item x="1286"/>
        <item x="4422"/>
        <item x="100"/>
        <item x="4867"/>
        <item x="2001"/>
        <item x="44"/>
        <item x="2245"/>
        <item x="1476"/>
        <item x="1650"/>
        <item x="1735"/>
        <item x="3013"/>
        <item x="73"/>
        <item x="3632"/>
        <item x="4628"/>
        <item x="1124"/>
        <item x="3499"/>
        <item x="401"/>
        <item x="1105"/>
        <item x="4154"/>
        <item x="2008"/>
        <item x="505"/>
        <item x="1505"/>
        <item x="2307"/>
        <item x="379"/>
        <item x="4743"/>
        <item x="3331"/>
        <item x="1582"/>
        <item x="1218"/>
        <item x="3281"/>
        <item x="4279"/>
        <item x="2588"/>
        <item x="1565"/>
        <item x="1940"/>
        <item x="1145"/>
        <item x="3664"/>
        <item x="3405"/>
        <item x="2795"/>
        <item x="1471"/>
        <item x="338"/>
        <item x="2542"/>
        <item x="531"/>
        <item x="48"/>
        <item x="3492"/>
        <item x="4354"/>
        <item x="1387"/>
        <item x="2632"/>
        <item x="2615"/>
        <item x="167"/>
        <item x="1905"/>
        <item x="349"/>
        <item x="2575"/>
        <item x="1312"/>
        <item x="3416"/>
        <item x="1874"/>
        <item x="1273"/>
        <item x="2590"/>
        <item x="599"/>
        <item x="3772"/>
        <item x="1845"/>
        <item x="362"/>
        <item x="3868"/>
        <item x="914"/>
        <item x="2658"/>
        <item x="4585"/>
        <item x="2174"/>
        <item x="310"/>
        <item x="2315"/>
        <item x="1414"/>
        <item x="792"/>
        <item x="4132"/>
        <item x="744"/>
        <item x="1783"/>
        <item x="2563"/>
        <item x="2949"/>
        <item x="2554"/>
        <item x="3375"/>
        <item x="3776"/>
        <item x="3546"/>
        <item x="76"/>
        <item x="1104"/>
        <item x="4507"/>
        <item x="3324"/>
        <item x="3266"/>
        <item x="1890"/>
        <item x="2476"/>
        <item x="3503"/>
        <item x="4137"/>
        <item x="2984"/>
        <item x="4164"/>
        <item x="2023"/>
        <item x="426"/>
        <item x="929"/>
        <item x="259"/>
        <item x="4698"/>
        <item x="2847"/>
        <item x="4457"/>
        <item x="1568"/>
        <item x="1221"/>
        <item x="4729"/>
        <item x="3530"/>
        <item x="2923"/>
        <item x="4441"/>
        <item x="1397"/>
        <item x="516"/>
        <item x="1722"/>
        <item x="422"/>
        <item x="1149"/>
        <item x="2602"/>
        <item x="1208"/>
        <item x="2889"/>
        <item x="3007"/>
        <item x="450"/>
        <item x="2258"/>
        <item x="4723"/>
        <item x="3402"/>
        <item x="372"/>
        <item x="4238"/>
        <item x="2838"/>
        <item x="1060"/>
        <item x="2537"/>
        <item x="586"/>
        <item x="3067"/>
        <item x="1659"/>
        <item x="3318"/>
        <item x="3909"/>
        <item x="2698"/>
        <item x="4373"/>
        <item x="357"/>
        <item x="3077"/>
        <item x="2306"/>
        <item x="1093"/>
        <item x="628"/>
        <item x="488"/>
        <item x="4733"/>
        <item x="2285"/>
        <item x="4477"/>
        <item x="4590"/>
        <item x="1268"/>
        <item x="164"/>
        <item x="3238"/>
        <item x="2147"/>
        <item x="4392"/>
        <item x="592"/>
        <item x="2727"/>
        <item x="4288"/>
        <item x="4218"/>
        <item x="3462"/>
        <item x="3711"/>
        <item x="3604"/>
        <item x="291"/>
        <item x="801"/>
        <item x="2778"/>
        <item x="1276"/>
        <item x="2360"/>
        <item x="1656"/>
        <item x="1998"/>
        <item x="2166"/>
        <item x="4268"/>
        <item x="472"/>
        <item x="1598"/>
        <item x="641"/>
        <item x="345"/>
        <item x="3448"/>
        <item x="776"/>
        <item x="4516"/>
        <item x="2993"/>
        <item x="1812"/>
        <item x="2609"/>
        <item x="2669"/>
        <item x="4863"/>
        <item x="4011"/>
        <item x="1574"/>
        <item x="3461"/>
        <item x="1634"/>
        <item x="3484"/>
        <item x="2558"/>
        <item x="3518"/>
        <item x="152"/>
        <item x="1696"/>
        <item x="4496"/>
        <item x="2747"/>
        <item x="849"/>
        <item x="4808"/>
        <item x="1240"/>
        <item x="774"/>
        <item x="3972"/>
        <item x="709"/>
        <item x="1996"/>
        <item x="4117"/>
        <item x="1617"/>
        <item x="50"/>
        <item x="2366"/>
        <item x="430"/>
        <item x="3622"/>
        <item x="2325"/>
        <item x="2396"/>
        <item x="1561"/>
        <item x="1383"/>
        <item x="141"/>
        <item x="3537"/>
        <item x="1919"/>
        <item x="1195"/>
        <item x="2853"/>
        <item x="4760"/>
        <item x="2271"/>
        <item x="1990"/>
        <item x="2059"/>
        <item x="4541"/>
        <item x="4874"/>
        <item x="231"/>
        <item x="2096"/>
        <item x="3794"/>
        <item x="457"/>
        <item x="965"/>
        <item x="122"/>
        <item x="2535"/>
        <item x="327"/>
        <item x="2873"/>
        <item x="4143"/>
        <item x="3554"/>
        <item x="1467"/>
        <item x="4362"/>
        <item x="1562"/>
        <item x="60"/>
        <item x="4665"/>
        <item x="4339"/>
        <item x="107"/>
        <item x="852"/>
        <item x="560"/>
        <item x="1331"/>
        <item x="3478"/>
        <item x="1227"/>
        <item x="4382"/>
        <item x="3182"/>
        <item x="2369"/>
        <item x="4611"/>
        <item x="2417"/>
        <item x="1705"/>
        <item x="1475"/>
        <item x="2450"/>
        <item x="3634"/>
        <item x="4064"/>
        <item x="2940"/>
        <item x="2962"/>
        <item x="3805"/>
        <item x="900"/>
        <item x="1620"/>
        <item x="4236"/>
        <item x="3780"/>
        <item x="3026"/>
        <item x="4364"/>
        <item x="910"/>
        <item x="3291"/>
        <item x="2187"/>
        <item x="2494"/>
        <item x="4002"/>
        <item x="1602"/>
        <item x="4642"/>
        <item x="1691"/>
        <item x="2175"/>
        <item x="4383"/>
        <item x="2324"/>
        <item x="3495"/>
        <item x="667"/>
        <item x="4151"/>
        <item x="4716"/>
        <item x="4095"/>
        <item x="1326"/>
        <item x="2015"/>
        <item x="3078"/>
        <item x="4417"/>
        <item x="2915"/>
        <item x="761"/>
        <item x="3545"/>
        <item x="4842"/>
        <item x="436"/>
        <item x="3252"/>
        <item x="3372"/>
        <item x="4334"/>
        <item x="2332"/>
        <item x="890"/>
        <item x="4188"/>
        <item x="905"/>
        <item x="922"/>
        <item x="1644"/>
        <item x="1063"/>
        <item x="1203"/>
        <item x="3159"/>
        <item x="857"/>
        <item x="3764"/>
        <item x="489"/>
        <item x="287"/>
        <item x="222"/>
        <item x="3227"/>
        <item x="4241"/>
        <item x="2412"/>
        <item x="4041"/>
        <item x="3975"/>
        <item x="4488"/>
        <item x="1159"/>
        <item x="3823"/>
        <item x="4227"/>
        <item x="3303"/>
        <item x="3455"/>
        <item x="541"/>
        <item x="6"/>
        <item x="3519"/>
        <item x="3382"/>
        <item x="3859"/>
        <item x="4799"/>
        <item x="2380"/>
        <item x="1287"/>
        <item x="4027"/>
        <item x="2386"/>
        <item x="2510"/>
        <item x="778"/>
        <item x="3138"/>
        <item x="2932"/>
        <item x="2486"/>
        <item x="549"/>
        <item x="4311"/>
        <item x="283"/>
        <item x="2680"/>
        <item x="4439"/>
        <item x="3706"/>
        <item x="649"/>
        <item x="2813"/>
        <item x="1728"/>
        <item x="1296"/>
        <item x="2573"/>
        <item x="2103"/>
        <item x="869"/>
        <item x="3384"/>
        <item x="1411"/>
        <item x="2204"/>
        <item x="2272"/>
        <item x="3480"/>
        <item x="145"/>
        <item x="2304"/>
        <item x="2766"/>
        <item x="4858"/>
        <item x="1700"/>
        <item x="812"/>
        <item x="1619"/>
        <item x="3771"/>
        <item x="995"/>
        <item x="3935"/>
        <item x="757"/>
        <item x="4155"/>
        <item x="4306"/>
        <item x="15"/>
        <item x="2240"/>
        <item x="3129"/>
        <item x="1687"/>
        <item x="4767"/>
        <item x="2706"/>
        <item x="4659"/>
        <item x="2062"/>
        <item x="3755"/>
        <item x="2845"/>
        <item x="3877"/>
        <item x="94"/>
        <item x="2888"/>
        <item x="1766"/>
        <item x="4737"/>
        <item x="150"/>
        <item x="1212"/>
        <item x="3014"/>
        <item x="4375"/>
        <item x="230"/>
        <item x="4843"/>
        <item x="1721"/>
        <item x="3529"/>
        <item x="3581"/>
        <item x="903"/>
        <item x="3864"/>
        <item x="986"/>
        <item x="168"/>
        <item x="2355"/>
        <item x="1795"/>
        <item x="476"/>
        <item x="1395"/>
        <item x="3417"/>
        <item x="3114"/>
        <item x="1040"/>
        <item x="3169"/>
        <item x="2399"/>
        <item x="3147"/>
        <item x="1158"/>
        <item x="1680"/>
        <item x="2093"/>
        <item x="2214"/>
        <item x="3101"/>
        <item x="1478"/>
        <item x="2803"/>
        <item x="1972"/>
        <item x="4282"/>
        <item x="1119"/>
        <item x="1805"/>
        <item x="2819"/>
        <item x="1725"/>
        <item x="3107"/>
        <item x="4680"/>
        <item x="4445"/>
        <item x="2056"/>
        <item x="75"/>
        <item x="2478"/>
        <item x="4305"/>
        <item x="4341"/>
        <item x="3259"/>
        <item x="471"/>
        <item x="3768"/>
        <item x="863"/>
        <item x="106"/>
        <item x="360"/>
        <item x="159"/>
        <item x="587"/>
        <item x="897"/>
        <item x="618"/>
        <item x="2296"/>
        <item x="1322"/>
        <item x="4286"/>
        <item x="4386"/>
        <item x="4223"/>
        <item x="3989"/>
        <item x="3199"/>
        <item x="4775"/>
        <item x="194"/>
        <item x="3722"/>
        <item x="3244"/>
        <item x="917"/>
        <item x="2341"/>
        <item x="82"/>
        <item x="2384"/>
        <item x="1239"/>
        <item x="366"/>
        <item x="2057"/>
        <item x="4473"/>
        <item x="258"/>
        <item x="2679"/>
        <item x="1474"/>
        <item x="2017"/>
        <item x="2364"/>
        <item x="3855"/>
        <item x="647"/>
        <item x="207"/>
        <item x="315"/>
        <item x="139"/>
        <item x="1178"/>
        <item x="850"/>
        <item x="1688"/>
        <item x="339"/>
        <item x="198"/>
        <item x="7"/>
        <item x="1957"/>
        <item x="3669"/>
        <item x="2431"/>
        <item x="3527"/>
        <item x="3127"/>
        <item x="4751"/>
        <item x="4178"/>
        <item x="3804"/>
        <item x="1401"/>
        <item x="4136"/>
        <item x="1335"/>
        <item x="3531"/>
        <item x="752"/>
        <item x="1621"/>
        <item x="2226"/>
        <item x="3226"/>
        <item x="4049"/>
        <item x="3190"/>
        <item x="2882"/>
        <item x="4201"/>
        <item x="4407"/>
        <item x="102"/>
        <item x="1593"/>
        <item x="3617"/>
        <item x="4773"/>
        <item x="2411"/>
        <item x="151"/>
        <item x="1426"/>
        <item x="1347"/>
        <item x="1512"/>
        <item x="3118"/>
        <item x="3608"/>
        <item x="22"/>
        <item x="1185"/>
        <item x="964"/>
        <item x="3729"/>
        <item x="4806"/>
        <item x="1116"/>
        <item x="65"/>
        <item x="373"/>
        <item x="2769"/>
        <item x="523"/>
        <item x="2336"/>
        <item x="4721"/>
        <item x="3841"/>
        <item x="3132"/>
        <item x="1941"/>
        <item x="2606"/>
        <item x="4367"/>
        <item x="4535"/>
        <item x="872"/>
        <item x="3457"/>
        <item x="1808"/>
        <item x="2890"/>
        <item x="2424"/>
        <item x="4216"/>
        <item x="3988"/>
        <item x="830"/>
        <item x="2958"/>
        <item x="1018"/>
        <item x="2165"/>
        <item x="123"/>
        <item x="3305"/>
        <item x="1573"/>
        <item x="4595"/>
        <item x="950"/>
        <item x="3321"/>
        <item x="1866"/>
        <item x="1695"/>
        <item x="1948"/>
        <item x="1089"/>
        <item x="3080"/>
        <item x="3984"/>
        <item x="236"/>
        <item x="4669"/>
        <item x="4406"/>
        <item x="2905"/>
        <item x="237"/>
        <item x="4505"/>
        <item x="3885"/>
        <item x="2140"/>
        <item x="1201"/>
        <item x="1525"/>
        <item x="166"/>
        <item x="3509"/>
        <item x="1962"/>
        <item x="2733"/>
        <item x="4844"/>
        <item x="317"/>
        <item x="3687"/>
        <item x="886"/>
        <item x="4000"/>
        <item x="3691"/>
        <item x="3705"/>
        <item x="854"/>
        <item x="1336"/>
        <item x="3858"/>
        <item x="1117"/>
        <item x="1251"/>
        <item x="2709"/>
        <item x="1834"/>
        <item x="1809"/>
        <item x="4655"/>
        <item x="1167"/>
        <item x="2519"/>
        <item x="4596"/>
        <item x="1854"/>
        <item x="353"/>
        <item x="4846"/>
        <item x="1262"/>
        <item x="3602"/>
        <item x="4012"/>
        <item x="105"/>
        <item x="1321"/>
        <item x="1155"/>
        <item x="462"/>
        <item x="2981"/>
        <item x="4534"/>
        <item x="2582"/>
        <item x="4159"/>
        <item x="3572"/>
        <item x="2526"/>
        <item x="4110"/>
        <item x="2265"/>
        <item x="3791"/>
        <item x="3201"/>
        <item x="3237"/>
        <item x="4018"/>
        <item x="1802"/>
        <item x="4857"/>
        <item x="328"/>
        <item x="2440"/>
        <item x="1304"/>
        <item x="3856"/>
        <item x="1361"/>
        <item x="1301"/>
        <item x="2862"/>
        <item x="3535"/>
        <item x="3826"/>
        <item x="972"/>
        <item x="982"/>
        <item x="4553"/>
        <item x="987"/>
        <item x="30"/>
        <item x="3288"/>
        <item x="1614"/>
        <item x="4819"/>
        <item x="3350"/>
        <item x="3534"/>
        <item x="2916"/>
        <item x="4322"/>
        <item x="309"/>
        <item x="3175"/>
        <item x="668"/>
        <item x="1938"/>
        <item x="2391"/>
        <item x="3465"/>
        <item x="1594"/>
        <item x="131"/>
        <item x="1541"/>
        <item x="4876"/>
        <item x="1313"/>
        <item x="3145"/>
        <item x="3069"/>
        <item x="4708"/>
        <item x="998"/>
        <item x="197"/>
        <item x="4134"/>
        <item x="3799"/>
        <item x="3742"/>
        <item x="1736"/>
        <item x="3520"/>
        <item x="3358"/>
        <item x="3059"/>
        <item x="2492"/>
        <item x="2128"/>
        <item x="209"/>
        <item x="3275"/>
        <item x="808"/>
        <item x="1543"/>
        <item x="2463"/>
        <item x="2361"/>
        <item x="3884"/>
        <item x="2468"/>
        <item x="2031"/>
        <item x="1534"/>
        <item x="103"/>
        <item x="4506"/>
        <item x="3543"/>
        <item x="3246"/>
        <item x="1294"/>
        <item x="820"/>
        <item x="2127"/>
        <item x="3526"/>
        <item x="1851"/>
        <item x="2035"/>
        <item x="85"/>
        <item x="3840"/>
        <item x="2967"/>
        <item x="1214"/>
        <item x="2594"/>
        <item x="2506"/>
        <item x="2645"/>
        <item x="2353"/>
        <item x="1115"/>
        <item x="1130"/>
        <item x="1235"/>
        <item x="3120"/>
        <item x="4545"/>
        <item x="3313"/>
        <item x="1275"/>
        <item x="2943"/>
        <item x="4520"/>
        <item x="2021"/>
        <item x="1511"/>
        <item x="2329"/>
        <item x="4250"/>
        <item x="3950"/>
        <item x="1274"/>
        <item x="875"/>
        <item x="4025"/>
        <item x="3418"/>
        <item x="496"/>
        <item x="596"/>
        <item x="4195"/>
        <item x="3787"/>
        <item x="657"/>
        <item x="2835"/>
        <item x="3034"/>
        <item x="4658"/>
        <item x="685"/>
        <item x="2215"/>
        <item x="2568"/>
        <item x="745"/>
        <item x="2482"/>
        <item x="3610"/>
        <item x="2358"/>
        <item x="760"/>
        <item x="190"/>
        <item x="3133"/>
        <item x="895"/>
        <item x="2171"/>
        <item x="4106"/>
        <item x="1535"/>
        <item x="1626"/>
        <item x="572"/>
        <item x="2216"/>
        <item x="515"/>
        <item x="334"/>
        <item x="3790"/>
        <item x="1649"/>
        <item x="4031"/>
        <item x="3322"/>
        <item x="251"/>
        <item x="2134"/>
        <item x="3005"/>
        <item x="4472"/>
        <item x="588"/>
        <item x="4593"/>
        <item x="3327"/>
        <item x="2767"/>
        <item x="3928"/>
        <item x="1162"/>
        <item x="3774"/>
        <item x="3942"/>
        <item x="2485"/>
        <item x="1560"/>
        <item x="180"/>
        <item x="1238"/>
        <item x="3207"/>
        <item x="3248"/>
        <item x="793"/>
        <item x="870"/>
        <item x="1673"/>
        <item x="2294"/>
        <item x="4761"/>
        <item x="4549"/>
        <item x="4249"/>
        <item x="2277"/>
        <item x="2952"/>
        <item x="4670"/>
        <item x="1982"/>
        <item x="996"/>
        <item x="2447"/>
        <item x="4254"/>
        <item x="3319"/>
        <item x="120"/>
        <item x="4401"/>
        <item x="2314"/>
        <item x="4387"/>
        <item x="3803"/>
        <item x="511"/>
        <item x="518"/>
        <item x="3297"/>
        <item x="1284"/>
        <item x="3781"/>
        <item x="1844"/>
        <item x="1669"/>
        <item x="1092"/>
        <item x="3242"/>
        <item x="413"/>
        <item x="624"/>
        <item x="604"/>
        <item x="2418"/>
        <item x="188"/>
        <item x="2454"/>
        <item x="2033"/>
        <item x="4802"/>
        <item x="1853"/>
        <item x="1986"/>
        <item x="276"/>
        <item x="2169"/>
        <item x="2504"/>
        <item x="4271"/>
        <item x="3113"/>
        <item x="1277"/>
        <item x="3224"/>
        <item x="951"/>
        <item x="433"/>
        <item x="1985"/>
        <item x="1349"/>
        <item x="3881"/>
        <item x="1080"/>
        <item x="3991"/>
        <item x="1163"/>
        <item x="2453"/>
        <item x="2556"/>
        <item x="4755"/>
        <item x="3960"/>
        <item x="887"/>
        <item x="445"/>
        <item x="633"/>
        <item x="1921"/>
        <item x="4103"/>
        <item x="1473"/>
        <item x="625"/>
        <item x="1215"/>
        <item x="390"/>
        <item x="1271"/>
        <item x="4219"/>
        <item x="2484"/>
        <item x="3476"/>
        <item x="3788"/>
        <item x="2186"/>
        <item x="794"/>
        <item x="3692"/>
        <item x="3184"/>
        <item x="1711"/>
        <item x="4692"/>
        <item x="71"/>
        <item x="4563"/>
        <item x="1707"/>
        <item x="2051"/>
        <item x="4495"/>
        <item x="1564"/>
        <item x="1729"/>
        <item x="1328"/>
        <item x="370"/>
        <item x="3424"/>
        <item x="29"/>
        <item x="485"/>
        <item x="1375"/>
        <item x="4324"/>
        <item x="675"/>
        <item x="1610"/>
        <item x="735"/>
        <item x="1393"/>
        <item x="1172"/>
        <item x="69"/>
        <item x="1537"/>
        <item x="213"/>
        <item x="3857"/>
        <item x="2106"/>
        <item x="1484"/>
        <item x="1068"/>
        <item x="1761"/>
        <item x="3061"/>
        <item x="1161"/>
        <item x="2525"/>
        <item x="2908"/>
        <item x="643"/>
        <item x="2343"/>
        <item x="843"/>
        <item x="2633"/>
        <item x="3918"/>
        <item x="2247"/>
        <item x="2495"/>
        <item x="1482"/>
        <item x="3648"/>
        <item x="481"/>
        <item x="878"/>
        <item x="4866"/>
        <item x="4287"/>
        <item x="320"/>
        <item x="2860"/>
        <item x="3128"/>
        <item x="311"/>
        <item x="2521"/>
        <item x="4057"/>
        <item x="4149"/>
        <item x="1261"/>
        <item x="425"/>
        <item x="3767"/>
        <item x="3879"/>
        <item x="1009"/>
        <item x="2611"/>
        <item x="3760"/>
        <item x="2657"/>
        <item x="1579"/>
        <item x="1741"/>
        <item x="1490"/>
        <item x="2136"/>
        <item x="551"/>
        <item x="2022"/>
        <item x="2715"/>
        <item x="2151"/>
        <item x="1464"/>
        <item x="713"/>
        <item x="2154"/>
        <item x="2350"/>
        <item x="901"/>
        <item x="2126"/>
        <item x="4233"/>
        <item x="1244"/>
        <item x="10"/>
        <item x="738"/>
        <item x="3309"/>
        <item x="4055"/>
        <item x="4181"/>
        <item x="4821"/>
        <item x="4539"/>
        <item x="1406"/>
        <item x="2071"/>
        <item x="3285"/>
        <item x="21"/>
        <item x="2160"/>
        <item x="2475"/>
        <item x="3641"/>
        <item x="2789"/>
        <item x="4091"/>
        <item x="3806"/>
        <item x="2181"/>
        <item x="4625"/>
        <item x="3385"/>
        <item x="3616"/>
        <item x="337"/>
        <item x="4327"/>
        <item x="1204"/>
        <item x="3924"/>
        <item x="3352"/>
        <item x="3607"/>
        <item x="4763"/>
        <item x="3062"/>
        <item x="2572"/>
        <item x="2988"/>
        <item x="4772"/>
        <item x="1341"/>
        <item x="1232"/>
        <item x="1039"/>
        <item x="814"/>
        <item x="2172"/>
        <item x="2229"/>
        <item x="3562"/>
        <item x="2480"/>
        <item x="1587"/>
        <item x="1584"/>
        <item x="756"/>
        <item x="4210"/>
        <item x="13"/>
        <item x="3434"/>
        <item x="226"/>
        <item x="3644"/>
        <item x="4462"/>
        <item x="2310"/>
        <item x="4187"/>
        <item x="2007"/>
        <item x="671"/>
        <item x="2188"/>
        <item x="192"/>
        <item x="2474"/>
        <item x="4081"/>
        <item x="493"/>
        <item x="3957"/>
        <item x="529"/>
        <item x="754"/>
        <item x="2662"/>
        <item x="210"/>
        <item x="1837"/>
        <item x="3289"/>
        <item x="1248"/>
        <item x="3178"/>
        <item x="4765"/>
        <item x="2202"/>
        <item x="2678"/>
        <item x="4404"/>
        <item x="469"/>
        <item x="4889"/>
        <item x="2012"/>
        <item x="1318"/>
        <item x="1389"/>
        <item x="2177"/>
        <item x="4145"/>
        <item x="62"/>
        <item x="267"/>
        <item x="2914"/>
        <item x="3792"/>
        <item x="125"/>
        <item x="2114"/>
        <item x="3161"/>
        <item x="4297"/>
        <item x="4251"/>
        <item x="3783"/>
        <item x="3782"/>
        <item x="2742"/>
        <item x="2672"/>
        <item x="4861"/>
        <item x="1452"/>
        <item x="4124"/>
        <item x="3421"/>
        <item x="4682"/>
        <item x="1894"/>
        <item x="3341"/>
        <item x="2441"/>
        <item x="176"/>
        <item x="3681"/>
        <item x="4310"/>
        <item x="2014"/>
        <item x="4864"/>
        <item x="4394"/>
        <item x="1456"/>
        <item x="1843"/>
        <item x="867"/>
        <item x="3460"/>
        <item x="614"/>
        <item x="3087"/>
        <item x="3836"/>
        <item x="4852"/>
        <item x="4581"/>
        <item x="4699"/>
        <item x="2623"/>
        <item x="590"/>
        <item x="980"/>
        <item x="2577"/>
        <item x="3051"/>
        <item x="1981"/>
        <item x="1425"/>
        <item x="654"/>
        <item x="2060"/>
        <item x="3003"/>
        <item x="565"/>
        <item x="3796"/>
        <item x="2337"/>
        <item x="3011"/>
        <item x="4519"/>
        <item x="1479"/>
        <item x="4426"/>
        <item x="46"/>
        <item x="1616"/>
        <item x="3917"/>
        <item x="1182"/>
        <item x="2757"/>
        <item x="1973"/>
        <item x="2850"/>
        <item x="4171"/>
        <item x="3225"/>
        <item x="1937"/>
        <item x="3952"/>
        <item x="0"/>
        <item x="1947"/>
        <item x="3413"/>
        <item x="4835"/>
        <item x="4771"/>
        <item x="2907"/>
        <item x="1323"/>
        <item x="4822"/>
        <item x="784"/>
        <item x="2068"/>
        <item x="1365"/>
        <item x="1501"/>
        <item x="4436"/>
        <item x="1507"/>
        <item x="2072"/>
        <item x="4500"/>
        <item x="501"/>
        <item x="1532"/>
        <item x="3479"/>
        <item x="3168"/>
        <item x="1315"/>
        <item x="3501"/>
        <item x="3899"/>
        <item x="977"/>
        <item x="4704"/>
        <item x="1496"/>
        <item x="2052"/>
        <item x="4228"/>
        <item x="1889"/>
        <item x="4430"/>
        <item x="2919"/>
        <item x="1869"/>
        <item x="1293"/>
        <item x="4056"/>
        <item x="4526"/>
        <item x="3035"/>
        <item x="3357"/>
        <item x="1888"/>
        <item x="432"/>
        <item x="1255"/>
        <item x="2960"/>
        <item x="2063"/>
        <item x="4206"/>
        <item x="1824"/>
        <item x="1684"/>
        <item x="4662"/>
        <item x="4544"/>
        <item x="2808"/>
        <item x="208"/>
        <item x="4647"/>
        <item x="4067"/>
        <item x="3447"/>
        <item x="674"/>
        <item x="3848"/>
        <item x="3642"/>
        <item x="3637"/>
        <item x="3354"/>
        <item x="35"/>
        <item x="3944"/>
        <item x="2041"/>
        <item x="4080"/>
        <item x="960"/>
        <item x="4678"/>
        <item x="1026"/>
        <item x="2419"/>
        <item x="2607"/>
        <item x="3082"/>
        <item x="3978"/>
        <item x="4352"/>
        <item x="196"/>
        <item x="771"/>
        <item x="1857"/>
        <item x="4492"/>
        <item x="1138"/>
        <item x="4636"/>
        <item x="4588"/>
        <item x="1770"/>
        <item x="829"/>
        <item x="3599"/>
        <item x="4222"/>
        <item x="2042"/>
        <item x="879"/>
        <item x="3335"/>
        <item x="1683"/>
        <item x="4308"/>
        <item x="724"/>
        <item x="1132"/>
        <item x="2162"/>
        <item x="3684"/>
        <item x="1588"/>
        <item x="3876"/>
        <item x="1225"/>
        <item x="3674"/>
        <item x="1581"/>
        <item x="3751"/>
        <item x="1642"/>
        <item x="3838"/>
        <item x="1316"/>
        <item x="3714"/>
        <item x="3328"/>
        <item x="653"/>
        <item x="3775"/>
        <item x="4470"/>
        <item x="617"/>
        <item x="3598"/>
        <item x="4621"/>
        <item x="3778"/>
        <item x="189"/>
        <item x="3801"/>
        <item x="2189"/>
        <item x="130"/>
        <item x="42"/>
        <item x="1043"/>
        <item x="1265"/>
        <item x="1345"/>
        <item x="1181"/>
        <item x="3563"/>
        <item x="4786"/>
        <item x="1979"/>
        <item x="1842"/>
        <item x="3235"/>
        <item x="1631"/>
        <item x="4536"/>
        <item x="2352"/>
        <item x="2392"/>
        <item x="3294"/>
        <item x="681"/>
        <item x="1538"/>
        <item x="1515"/>
        <item x="1241"/>
        <item x="3523"/>
        <item x="4827"/>
        <item x="569"/>
        <item x="1751"/>
        <item x="2604"/>
        <item x="3271"/>
        <item x="826"/>
        <item x="4104"/>
        <item x="3753"/>
        <item x="4839"/>
        <item x="4414"/>
        <item x="4766"/>
        <item x="3908"/>
        <item x="1902"/>
        <item x="4489"/>
        <item x="3954"/>
        <item x="3083"/>
        <item x="163"/>
        <item x="1635"/>
        <item x="3140"/>
        <item x="1259"/>
        <item x="984"/>
        <item x="227"/>
        <item x="4449"/>
        <item x="3914"/>
        <item x="880"/>
        <item x="730"/>
        <item x="3901"/>
        <item x="3896"/>
        <item x="3564"/>
        <item x="2852"/>
        <item x="3074"/>
        <item x="3443"/>
        <item x="503"/>
        <item x="1720"/>
        <item x="478"/>
        <item x="574"/>
        <item x="944"/>
        <item x="1847"/>
        <item x="429"/>
        <item x="2774"/>
        <item x="2822"/>
        <item x="4385"/>
        <item x="2874"/>
        <item x="3888"/>
        <item x="1310"/>
        <item x="449"/>
        <item x="3583"/>
        <item x="1823"/>
        <item x="1885"/>
        <item x="648"/>
        <item x="1651"/>
        <item x="204"/>
        <item x="4384"/>
        <item x="3653"/>
        <item x="3875"/>
        <item x="656"/>
        <item x="634"/>
        <item x="2222"/>
        <item x="4758"/>
        <item x="2695"/>
        <item x="2190"/>
        <item x="4423"/>
        <item x="4888"/>
        <item x="2529"/>
        <item x="28"/>
        <item x="494"/>
        <item x="3812"/>
        <item x="2490"/>
        <item x="241"/>
        <item x="2433"/>
        <item x="3376"/>
        <item x="788"/>
        <item x="1686"/>
        <item x="1013"/>
        <item x="1180"/>
        <item x="4645"/>
        <item x="1570"/>
        <item x="440"/>
        <item x="732"/>
        <item x="3063"/>
        <item x="547"/>
        <item x="1109"/>
        <item x="3821"/>
        <item x="225"/>
        <item x="3165"/>
        <item x="1136"/>
        <item x="997"/>
        <item x="2612"/>
        <item x="1483"/>
        <item x="3096"/>
        <item x="3757"/>
        <item x="1021"/>
        <item x="836"/>
        <item x="2677"/>
        <item x="791"/>
        <item x="728"/>
        <item x="3247"/>
        <item x="553"/>
        <item x="871"/>
        <item x="1186"/>
        <item x="921"/>
        <item x="3090"/>
        <item x="3217"/>
        <item x="1417"/>
        <item x="4657"/>
        <item x="4062"/>
        <item x="3312"/>
        <item x="2843"/>
        <item x="664"/>
        <item x="2469"/>
        <item x="2065"/>
        <item x="2973"/>
        <item x="4562"/>
        <item x="1892"/>
        <item x="3194"/>
        <item x="1371"/>
        <item x="2156"/>
        <item x="3763"/>
        <item x="4083"/>
        <item x="2113"/>
        <item x="1742"/>
        <item x="4787"/>
        <item x="264"/>
        <item x="1175"/>
        <item x="441"/>
        <item x="3654"/>
        <item x="1280"/>
        <item x="467"/>
        <item x="1685"/>
        <item x="4440"/>
        <item x="3732"/>
        <item x="554"/>
        <item x="3515"/>
        <item x="2195"/>
        <item x="4571"/>
        <item x="2049"/>
        <item x="1521"/>
        <item x="718"/>
        <item x="3359"/>
        <item x="777"/>
        <item x="4608"/>
        <item x="3023"/>
        <item x="701"/>
        <item x="365"/>
        <item x="1740"/>
        <item x="1606"/>
        <item x="1825"/>
        <item x="2292"/>
        <item x="2218"/>
        <item x="1157"/>
        <item x="239"/>
        <item x="981"/>
        <item x="2232"/>
        <item x="4005"/>
        <item x="953"/>
        <item x="1378"/>
        <item x="2064"/>
        <item x="4879"/>
        <item x="3365"/>
        <item x="2780"/>
        <item x="3068"/>
        <item x="1715"/>
        <item x="695"/>
        <item x="2798"/>
        <item x="1333"/>
        <item x="3761"/>
        <item x="1384"/>
        <item x="762"/>
        <item x="419"/>
        <item x="3463"/>
        <item x="2690"/>
        <item x="153"/>
        <item x="2771"/>
        <item x="1781"/>
        <item x="1753"/>
        <item x="4280"/>
        <item x="2461"/>
        <item x="3164"/>
        <item x="34"/>
        <item x="1153"/>
        <item x="3997"/>
        <item x="2826"/>
        <item x="837"/>
        <item x="3827"/>
        <item x="2592"/>
        <item x="1566"/>
        <item x="1732"/>
        <item x="4504"/>
        <item x="787"/>
        <item x="118"/>
        <item x="1777"/>
        <item x="2557"/>
        <item x="3712"/>
        <item x="1154"/>
        <item x="4677"/>
        <item x="2082"/>
        <item x="535"/>
        <item x="1462"/>
        <item x="2395"/>
        <item x="4587"/>
        <item x="1094"/>
        <item x="630"/>
        <item x="24"/>
        <item x="1792"/>
        <item x="2347"/>
        <item x="1552"/>
        <item x="4346"/>
        <item x="2918"/>
        <item x="2458"/>
        <item x="3406"/>
        <item x="4148"/>
        <item x="1207"/>
        <item x="4886"/>
        <item x="2553"/>
        <item x="694"/>
        <item x="3647"/>
        <item x="1231"/>
        <item x="2779"/>
        <item x="4810"/>
        <item x="4388"/>
        <item x="454"/>
        <item x="4242"/>
        <item x="2527"/>
        <item x="2673"/>
        <item x="4691"/>
        <item x="4859"/>
        <item x="4065"/>
        <item x="121"/>
        <item x="4574"/>
        <item x="1550"/>
        <item x="2533"/>
        <item x="3223"/>
        <item x="98"/>
        <item x="2242"/>
        <item x="4778"/>
        <item x="3963"/>
        <item x="978"/>
        <item x="689"/>
        <item x="3167"/>
        <item x="144"/>
        <item x="3798"/>
        <item x="1494"/>
        <item x="1057"/>
        <item x="3429"/>
        <item x="1647"/>
        <item x="1325"/>
        <item x="2467"/>
        <item x="3197"/>
        <item x="1965"/>
        <item x="3524"/>
        <item x="1960"/>
        <item x="2712"/>
        <item x="911"/>
        <item x="2963"/>
        <item x="2044"/>
        <item x="4024"/>
        <item x="4035"/>
        <item x="3420"/>
        <item x="1388"/>
        <item x="2135"/>
        <item x="1"/>
        <item x="2642"/>
        <item x="973"/>
        <item x="4217"/>
        <item x="4609"/>
        <item x="942"/>
        <item x="1451"/>
        <item x="3435"/>
        <item x="3586"/>
        <item x="3041"/>
        <item x="3469"/>
        <item x="1113"/>
        <item x="3433"/>
        <item x="269"/>
        <item x="4090"/>
        <item x="4058"/>
        <item x="4113"/>
        <item x="4314"/>
        <item x="719"/>
        <item x="3951"/>
        <item x="409"/>
        <item x="629"/>
        <item x="67"/>
        <item x="2367"/>
        <item x="2356"/>
        <item x="318"/>
        <item x="999"/>
        <item x="1097"/>
        <item x="4592"/>
        <item x="918"/>
        <item x="3155"/>
        <item x="1547"/>
        <item x="3287"/>
        <item x="2013"/>
        <item x="1025"/>
        <item x="17"/>
        <item x="2867"/>
        <item x="672"/>
        <item x="3720"/>
        <item x="4582"/>
        <item x="1794"/>
        <item x="1217"/>
        <item x="1445"/>
        <item x="3344"/>
        <item x="4664"/>
        <item x="4801"/>
        <item x="4717"/>
        <item x="862"/>
        <item x="3506"/>
        <item x="1539"/>
        <item x="2091"/>
        <item x="1327"/>
        <item x="2792"/>
        <item x="868"/>
        <item x="1640"/>
        <item x="1300"/>
        <item x="4722"/>
        <item x="2328"/>
        <item x="2142"/>
        <item x="4190"/>
        <item x="4348"/>
        <item x="3432"/>
        <item x="3295"/>
        <item x="3675"/>
        <item x="4379"/>
        <item x="2133"/>
        <item x="4022"/>
        <item x="4602"/>
        <item x="1731"/>
        <item x="4298"/>
        <item x="4803"/>
        <item x="1556"/>
        <item x="4007"/>
        <item x="2883"/>
        <item x="312"/>
        <item x="3001"/>
        <item x="2857"/>
        <item x="1968"/>
        <item x="158"/>
        <item x="101"/>
        <item x="4424"/>
        <item x="2647"/>
        <item x="2783"/>
        <item x="1749"/>
        <item x="2710"/>
        <item x="2725"/>
        <item x="374"/>
        <item x="2931"/>
        <item x="482"/>
        <item x="2323"/>
        <item x="3091"/>
        <item x="223"/>
        <item x="3027"/>
        <item x="1679"/>
        <item x="1234"/>
        <item x="1815"/>
        <item x="437"/>
        <item x="2581"/>
        <item x="2138"/>
        <item x="780"/>
        <item x="3337"/>
        <item x="2191"/>
        <item x="913"/>
        <item x="1257"/>
        <item x="3900"/>
        <item x="4774"/>
        <item x="1599"/>
        <item x="2349"/>
        <item x="3046"/>
        <item x="128"/>
        <item x="3863"/>
        <item x="1412"/>
        <item x="2359"/>
        <item x="1987"/>
        <item x="519"/>
        <item x="2655"/>
        <item x="4127"/>
        <item x="1504"/>
        <item x="3619"/>
        <item x="38"/>
        <item x="4141"/>
        <item x="956"/>
        <item x="620"/>
        <item x="3723"/>
        <item x="3333"/>
        <item x="40"/>
        <item x="3737"/>
        <item x="3181"/>
        <item x="3195"/>
        <item x="4073"/>
        <item x="3910"/>
        <item x="2493"/>
        <item x="265"/>
        <item x="642"/>
        <item x="4076"/>
        <item x="706"/>
        <item x="2416"/>
        <item x="520"/>
        <item x="395"/>
        <item x="3010"/>
        <item x="2273"/>
        <item x="2925"/>
        <item x="899"/>
        <item x="3769"/>
        <item x="2378"/>
        <item x="4408"/>
        <item x="4709"/>
        <item x="2616"/>
        <item x="325"/>
        <item x="2613"/>
        <item x="3660"/>
        <item x="692"/>
        <item x="585"/>
        <item x="2225"/>
        <item x="1577"/>
        <item x="3374"/>
        <item x="2644"/>
        <item x="4245"/>
        <item x="2281"/>
        <item x="1034"/>
        <item x="2436"/>
        <item x="1360"/>
        <item x="2286"/>
        <item x="2403"/>
        <item x="1912"/>
        <item x="3842"/>
        <item x="453"/>
        <item x="2038"/>
        <item x="3277"/>
        <item x="676"/>
        <item x="824"/>
        <item x="322"/>
        <item x="2851"/>
        <item x="1179"/>
        <item x="3958"/>
        <item x="2561"/>
        <item x="2499"/>
        <item x="609"/>
        <item x="772"/>
        <item x="3394"/>
        <item x="1878"/>
        <item x="2694"/>
        <item x="4377"/>
        <item x="582"/>
        <item x="1091"/>
        <item x="3092"/>
        <item x="1789"/>
        <item x="2309"/>
        <item x="3819"/>
        <item x="3193"/>
        <item x="2785"/>
        <item x="4370"/>
        <item x="4115"/>
        <item x="2241"/>
        <item x="4351"/>
        <item x="4673"/>
        <item x="4591"/>
        <item x="1708"/>
        <item x="4179"/>
        <item x="1120"/>
        <item x="4529"/>
        <item x="2472"/>
        <item x="2460"/>
        <item x="557"/>
        <item x="3166"/>
        <item x="1800"/>
        <item x="3470"/>
        <item x="4185"/>
        <item x="1952"/>
        <item x="1763"/>
        <item x="186"/>
        <item x="2799"/>
        <item x="769"/>
        <item x="468"/>
        <item x="2357"/>
        <item x="3119"/>
        <item x="954"/>
        <item x="2816"/>
        <item x="4365"/>
        <item x="1858"/>
        <item x="4432"/>
        <item x="1668"/>
        <item x="4077"/>
        <item x="1922"/>
        <item x="4010"/>
        <item x="3508"/>
        <item x="497"/>
        <item x="631"/>
        <item x="722"/>
        <item x="1292"/>
        <item x="3126"/>
        <item x="930"/>
        <item x="3817"/>
        <item x="4871"/>
        <item x="290"/>
        <item x="2524"/>
        <item x="4093"/>
        <item x="3301"/>
        <item x="513"/>
        <item x="644"/>
        <item x="3222"/>
        <item x="1909"/>
        <item x="1457"/>
        <item x="32"/>
        <item x="4700"/>
        <item x="1806"/>
        <item x="387"/>
        <item x="4088"/>
        <item x="3210"/>
        <item x="2618"/>
        <item x="1709"/>
        <item x="2675"/>
        <item x="4632"/>
        <item x="4038"/>
        <item x="3116"/>
        <item x="3338"/>
        <item x="4"/>
        <item x="888"/>
        <item x="2829"/>
        <item x="3894"/>
        <item x="2832"/>
        <item x="149"/>
        <item x="1224"/>
        <item x="2322"/>
        <item x="498"/>
        <item x="734"/>
        <item x="1774"/>
        <item x="1517"/>
        <item x="3233"/>
        <item x="4795"/>
        <item x="4172"/>
        <item x="2797"/>
        <item x="608"/>
        <item x="3904"/>
        <item x="1151"/>
        <item x="3974"/>
        <item x="3347"/>
        <item x="1146"/>
        <item x="537"/>
        <item x="2067"/>
        <item x="1190"/>
        <item x="177"/>
        <item x="3036"/>
        <item x="1314"/>
        <item x="1914"/>
        <item x="74"/>
        <item x="1918"/>
        <item x="4834"/>
        <item x="4748"/>
        <item x="1571"/>
        <item x="1969"/>
        <item x="1246"/>
        <item x="2261"/>
        <item x="3820"/>
        <item x="307"/>
        <item x="3040"/>
        <item x="262"/>
        <item x="3255"/>
        <item x="937"/>
        <item x="3340"/>
        <item x="703"/>
        <item x="1822"/>
        <item x="3758"/>
        <item x="3391"/>
        <item x="3336"/>
        <item x="4881"/>
        <item x="3516"/>
        <item x="2282"/>
        <item x="2837"/>
        <item x="1817"/>
        <item x="4396"/>
        <item x="1516"/>
        <item x="2587"/>
        <item x="3541"/>
        <item x="4674"/>
        <item x="303"/>
        <item x="2951"/>
        <item x="3982"/>
        <item x="1398"/>
        <item x="806"/>
        <item x="2053"/>
        <item x="4652"/>
        <item x="1216"/>
        <item x="3473"/>
        <item x="2266"/>
        <item x="750"/>
        <item x="81"/>
        <item x="4204"/>
        <item x="1372"/>
        <item x="727"/>
        <item x="4343"/>
        <item x="3689"/>
        <item x="1317"/>
        <item x="64"/>
        <item x="1855"/>
        <item x="4832"/>
        <item x="1508"/>
        <item x="3109"/>
        <item x="333"/>
        <item x="2110"/>
        <item x="4043"/>
        <item x="3517"/>
        <item x="3870"/>
        <item x="1083"/>
        <item x="4032"/>
        <item x="2184"/>
        <item x="3946"/>
        <item x="23"/>
        <item x="781"/>
        <item x="3514"/>
        <item x="2714"/>
        <item x="4359"/>
        <item x="1090"/>
        <item x="1879"/>
        <item x="2732"/>
        <item x="1752"/>
        <item x="3260"/>
        <item x="2913"/>
        <item x="1121"/>
        <item x="2901"/>
        <item x="975"/>
        <item x="4046"/>
        <item x="4676"/>
        <item x="943"/>
        <item x="1339"/>
        <item x="4289"/>
        <item x="3553"/>
        <item x="1135"/>
        <item x="3367"/>
        <item x="3937"/>
        <item x="2719"/>
        <item x="2528"/>
        <item x="2027"/>
        <item x="1338"/>
        <item x="2246"/>
        <item x="4880"/>
        <item x="4078"/>
        <item x="2516"/>
        <item x="4479"/>
        <item x="3903"/>
        <item x="2985"/>
        <item x="3198"/>
        <item x="3177"/>
        <item x="2750"/>
        <item x="1589"/>
        <item x="2626"/>
        <item x="4173"/>
        <item x="1344"/>
        <item x="3861"/>
        <item x="248"/>
        <item x="273"/>
        <item x="2381"/>
        <item x="3510"/>
        <item x="3100"/>
        <item x="277"/>
        <item x="2224"/>
        <item x="1011"/>
        <item x="3907"/>
        <item x="2820"/>
        <item x="1585"/>
        <item x="2168"/>
        <item x="3981"/>
        <item x="4689"/>
        <item x="215"/>
        <item x="3342"/>
        <item x="2251"/>
        <item x="3054"/>
        <item x="916"/>
        <item x="3189"/>
        <item x="1681"/>
        <item x="2697"/>
        <item x="4759"/>
        <item x="4752"/>
        <item x="97"/>
        <item x="4051"/>
        <item x="305"/>
        <item x="2227"/>
        <item x="1067"/>
        <item x="698"/>
        <item x="2334"/>
        <item x="2201"/>
        <item x="2927"/>
        <item x="3500"/>
        <item x="3721"/>
        <item x="4762"/>
        <item x="1099"/>
        <item x="3825"/>
        <item x="2751"/>
        <item x="280"/>
        <item x="1759"/>
        <item x="2650"/>
        <item x="4125"/>
        <item x="278"/>
        <item x="3542"/>
        <item x="4293"/>
        <item x="2489"/>
        <item x="3016"/>
        <item x="4633"/>
        <item x="3284"/>
        <item x="4793"/>
        <item x="638"/>
        <item x="1712"/>
        <item x="3302"/>
        <item x="1183"/>
        <item x="1489"/>
        <item x="1114"/>
        <item x="4295"/>
        <item x="368"/>
        <item x="1459"/>
        <item x="759"/>
        <item x="4244"/>
        <item x="1394"/>
        <item x="2388"/>
        <item x="4693"/>
        <item x="1404"/>
        <item x="1976"/>
        <item x="156"/>
        <item x="1006"/>
        <item x="224"/>
        <item x="739"/>
        <item x="1428"/>
        <item x="1007"/>
        <item x="4527"/>
        <item x="690"/>
        <item x="2830"/>
        <item x="558"/>
        <item x="444"/>
        <item x="3759"/>
        <item x="285"/>
        <item x="2365"/>
        <item x="3795"/>
        <item x="2199"/>
        <item x="1977"/>
        <item x="2010"/>
        <item x="1536"/>
        <item x="2423"/>
        <item x="853"/>
        <item x="883"/>
        <item x="400"/>
        <item x="1380"/>
        <item x="2978"/>
        <item x="4554"/>
        <item x="244"/>
        <item x="2972"/>
        <item x="1509"/>
        <item x="2210"/>
        <item x="3579"/>
        <item x="3162"/>
        <item x="4688"/>
        <item x="1636"/>
        <item x="4742"/>
        <item x="4576"/>
        <item x="3748"/>
        <item x="3745"/>
        <item x="720"/>
        <item x="2153"/>
        <item x="1907"/>
        <item x="1118"/>
        <item x="711"/>
        <item x="3873"/>
        <item x="3911"/>
        <item x="3170"/>
        <item x="2995"/>
        <item x="3513"/>
        <item x="797"/>
        <item x="2532"/>
        <item x="4840"/>
        <item x="2999"/>
        <item x="2513"/>
        <item x="96"/>
        <item x="1676"/>
        <item x="847"/>
        <item x="3488"/>
        <item x="2515"/>
        <item x="1946"/>
        <item x="404"/>
        <item x="566"/>
        <item x="4319"/>
        <item x="3779"/>
        <item x="4566"/>
        <item x="4356"/>
        <item x="143"/>
        <item x="2831"/>
        <item x="4620"/>
        <item x="191"/>
        <item x="1615"/>
        <item x="2868"/>
        <item x="3923"/>
        <item x="3834"/>
        <item x="679"/>
        <item x="4853"/>
        <item x="234"/>
        <item x="91"/>
        <item x="1086"/>
        <item x="1085"/>
        <item x="2034"/>
        <item x="2897"/>
        <item x="1332"/>
        <item x="4617"/>
        <item x="1247"/>
        <item x="2066"/>
        <item x="2772"/>
        <item x="355"/>
        <item x="2479"/>
        <item x="4261"/>
        <item x="3685"/>
        <item x="1838"/>
        <item x="4320"/>
        <item x="1048"/>
        <item x="2543"/>
        <item x="1427"/>
        <item x="2019"/>
        <item x="2206"/>
        <item x="807"/>
        <item x="3085"/>
        <item x="3253"/>
        <item x="420"/>
        <item x="655"/>
        <item x="20"/>
        <item x="4707"/>
        <item x="3426"/>
        <item x="866"/>
        <item x="2316"/>
        <item x="3752"/>
        <item x="858"/>
        <item x="383"/>
        <item x="4780"/>
        <item x="555"/>
        <item x="4157"/>
        <item x="414"/>
        <item x="1944"/>
        <item x="2231"/>
        <item x="4119"/>
        <item x="358"/>
        <item x="510"/>
        <item x="1000"/>
        <item x="2477"/>
        <item x="3272"/>
        <item x="4263"/>
        <item x="1926"/>
        <item x="4340"/>
        <item x="4493"/>
        <item x="2327"/>
        <item x="2842"/>
        <item x="2872"/>
        <item x="1734"/>
        <item x="932"/>
        <item x="2721"/>
        <item x="864"/>
        <item x="412"/>
        <item x="2036"/>
        <item x="678"/>
        <item x="2961"/>
        <item x="4213"/>
        <item x="286"/>
        <item x="1189"/>
        <item x="2723"/>
        <item x="3646"/>
        <item x="292"/>
        <item x="2941"/>
        <item x="2509"/>
        <item x="2648"/>
        <item x="1607"/>
        <item x="2530"/>
        <item x="3"/>
        <item x="3214"/>
        <item x="2198"/>
        <item x="306"/>
        <item x="1925"/>
        <item x="1466"/>
        <item x="4831"/>
        <item x="2279"/>
        <item x="2425"/>
        <item x="4170"/>
        <item x="361"/>
        <item x="548"/>
        <item x="2221"/>
        <item x="3369"/>
        <item x="2531"/>
        <item x="2810"/>
        <item x="4848"/>
        <item x="1285"/>
        <item x="2900"/>
        <item x="3293"/>
        <item x="250"/>
        <item x="2415"/>
        <item x="860"/>
        <item x="4329"/>
        <item x="2420"/>
        <item x="1690"/>
        <item x="4750"/>
        <item x="447"/>
        <item x="3205"/>
        <item x="56"/>
        <item x="2298"/>
        <item x="2844"/>
        <item x="43"/>
        <item x="584"/>
        <item x="1945"/>
        <item x="2702"/>
        <item x="691"/>
        <item x="1590"/>
        <item x="3371"/>
        <item x="2881"/>
        <item x="377"/>
        <item x="221"/>
        <item x="591"/>
        <item x="93"/>
        <item x="1088"/>
        <item x="1780"/>
        <item x="110"/>
        <item x="935"/>
        <item x="4826"/>
        <item x="2738"/>
        <item x="2996"/>
        <item x="2018"/>
        <item x="3715"/>
        <item x="115"/>
        <item x="4458"/>
        <item x="4361"/>
        <item x="1152"/>
        <item x="1436"/>
        <item x="3999"/>
        <item x="4531"/>
        <item x="3299"/>
        <item x="2684"/>
        <item x="3071"/>
        <item x="3580"/>
        <item x="1693"/>
        <item x="2237"/>
        <item x="3472"/>
        <item x="3088"/>
        <item x="2920"/>
        <item x="2935"/>
        <item x="3507"/>
        <item x="2970"/>
        <item x="89"/>
        <item x="1131"/>
        <item x="2293"/>
        <item x="3002"/>
        <item x="2570"/>
        <item x="4847"/>
        <item x="4715"/>
        <item x="546"/>
        <item x="3585"/>
        <item x="3867"/>
        <item x="3343"/>
        <item x="2811"/>
        <item x="473"/>
        <item x="1689"/>
        <item x="1548"/>
        <item x="2630"/>
        <item x="3993"/>
        <item x="4069"/>
        <item x="1353"/>
        <item x="351"/>
        <item x="2726"/>
        <item x="1518"/>
        <item x="1827"/>
        <item x="4690"/>
        <item x="2589"/>
        <item x="2806"/>
        <item x="893"/>
        <item x="4464"/>
        <item x="825"/>
        <item x="4597"/>
        <item x="2743"/>
        <item x="363"/>
        <item x="1811"/>
        <item x="3399"/>
        <item x="3049"/>
        <item x="1194"/>
        <item x="3409"/>
        <item x="4475"/>
        <item x="4438"/>
        <item x="1160"/>
        <item x="3043"/>
        <item x="4129"/>
        <item x="3538"/>
        <item x="1472"/>
        <item x="1658"/>
        <item x="256"/>
        <item x="3615"/>
        <item x="133"/>
        <item x="212"/>
        <item x="4599"/>
        <item x="1440"/>
        <item x="632"/>
        <item x="4640"/>
        <item x="4256"/>
        <item x="205"/>
        <item x="2536"/>
        <item x="802"/>
        <item x="3638"/>
        <item x="487"/>
        <item x="3650"/>
        <item x="1569"/>
        <item x="1381"/>
        <item x="3594"/>
        <item x="293"/>
        <item x="4561"/>
        <item x="1281"/>
        <item x="571"/>
        <item x="3892"/>
        <item x="1961"/>
        <item x="848"/>
        <item x="3568"/>
        <item x="1465"/>
        <item x="1059"/>
        <item x="680"/>
        <item x="4372"/>
        <item x="1864"/>
        <item x="892"/>
        <item x="4318"/>
        <item x="4033"/>
        <item x="2235"/>
        <item x="3977"/>
        <item x="4474"/>
        <item x="3380"/>
        <item x="1362"/>
        <item x="4498"/>
        <item x="1038"/>
        <item x="818"/>
        <item x="770"/>
        <item x="2290"/>
        <item x="1528"/>
        <item x="3379"/>
        <item x="3211"/>
        <item x="1010"/>
        <item x="1576"/>
        <item x="233"/>
        <item x="2075"/>
        <item x="4052"/>
        <item x="3522"/>
        <item x="3099"/>
        <item x="640"/>
        <item x="4053"/>
        <item x="2233"/>
        <item x="3008"/>
        <item x="2086"/>
        <item x="3920"/>
        <item x="3698"/>
        <item x="2291"/>
        <item x="5"/>
        <item x="2777"/>
        <item x="459"/>
        <item x="3595"/>
        <item x="861"/>
        <item x="3925"/>
        <item x="3724"/>
        <item x="2971"/>
        <item x="4368"/>
        <item x="2076"/>
        <item x="2638"/>
        <item x="2878"/>
        <item x="3052"/>
        <item x="1641"/>
        <item x="326"/>
        <item x="2146"/>
        <item x="3727"/>
        <item x="2370"/>
        <item x="3310"/>
        <item x="3075"/>
        <item x="295"/>
        <item x="2704"/>
        <item x="2283"/>
        <item x="4573"/>
        <item x="902"/>
        <item x="1995"/>
        <item x="95"/>
        <item x="4873"/>
        <item x="3866"/>
        <item x="3024"/>
        <item x="813"/>
        <item x="1896"/>
        <item x="4292"/>
        <item x="2681"/>
        <item x="768"/>
        <item x="4225"/>
        <item x="1983"/>
        <item x="2039"/>
        <item x="530"/>
        <item x="4705"/>
        <item x="2119"/>
        <item x="2634"/>
        <item x="3045"/>
        <item x="4734"/>
        <item x="3459"/>
        <item x="2539"/>
        <item x="1856"/>
        <item x="4274"/>
        <item x="4788"/>
        <item x="1423"/>
        <item x="669"/>
        <item x="2130"/>
        <item x="4017"/>
        <item x="3028"/>
        <item x="3556"/>
        <item x="3983"/>
        <item x="4796"/>
        <item x="4023"/>
        <item x="819"/>
        <item x="3474"/>
        <item x="1600"/>
        <item x="2338"/>
        <item x="4220"/>
        <item x="1171"/>
        <item x="2876"/>
        <item x="1841"/>
        <item x="3466"/>
        <item x="817"/>
        <item x="4711"/>
        <item x="4764"/>
        <item x="4253"/>
        <item x="2654"/>
        <item x="3370"/>
        <item x="3180"/>
        <item x="216"/>
        <item x="1623"/>
        <item x="1698"/>
        <item x="702"/>
        <item x="116"/>
        <item x="2815"/>
        <item x="1134"/>
        <item x="1364"/>
        <item x="2026"/>
        <item x="4885"/>
        <item x="4446"/>
        <item x="4618"/>
        <item x="3229"/>
        <item x="1061"/>
        <item x="1125"/>
        <item x="4784"/>
        <item x="2520"/>
        <item x="1170"/>
        <item x="2097"/>
        <item x="3898"/>
        <item x="2488"/>
        <item x="507"/>
        <item x="2992"/>
        <item x="1363"/>
        <item x="3629"/>
        <item x="2248"/>
        <item x="4092"/>
        <item x="45"/>
        <item x="2302"/>
        <item x="1893"/>
        <item x="1302"/>
        <item x="3064"/>
        <item x="4466"/>
        <item x="2548"/>
        <item x="3609"/>
        <item x="3631"/>
        <item x="3905"/>
        <item x="399"/>
        <item x="1488"/>
        <item x="1648"/>
        <item x="3830"/>
        <item x="583"/>
        <item x="2649"/>
        <item x="1005"/>
        <item x="1624"/>
        <item x="3844"/>
        <item x="4050"/>
        <item x="3326"/>
        <item x="670"/>
        <item x="3756"/>
        <item x="2268"/>
        <item x="4116"/>
        <item x="2686"/>
        <item x="304"/>
        <item x="974"/>
        <item x="1390"/>
        <item x="2605"/>
        <item x="4042"/>
        <item x="4623"/>
        <item x="3557"/>
        <item x="3029"/>
        <item x="1420"/>
        <item x="2641"/>
        <item x="2887"/>
        <item x="4883"/>
        <item x="3436"/>
        <item x="1355"/>
        <item x="4336"/>
        <item x="717"/>
        <item x="2439"/>
        <item x="2155"/>
        <item x="1773"/>
        <item x="393"/>
        <item x="1883"/>
        <item x="4369"/>
        <item x="2544"/>
        <item x="2875"/>
        <item x="4182"/>
        <item x="4194"/>
        <item x="1432"/>
        <item x="3832"/>
        <item x="3267"/>
        <item x="500"/>
        <item x="3053"/>
        <item x="3730"/>
        <item x="4126"/>
        <item x="1433"/>
        <item x="3179"/>
        <item x="2922"/>
        <item x="3677"/>
        <item x="3940"/>
        <item x="92"/>
        <item x="2238"/>
        <item x="4661"/>
        <item x="394"/>
        <item x="3006"/>
        <item x="3762"/>
        <item x="3157"/>
        <item x="252"/>
        <item x="53"/>
        <item x="3251"/>
        <item x="908"/>
        <item x="4820"/>
        <item x="2144"/>
        <item x="4054"/>
        <item x="2685"/>
        <item x="1028"/>
        <item x="1852"/>
        <item x="4837"/>
        <item x="4214"/>
        <item x="4421"/>
        <item x="2737"/>
        <item x="764"/>
        <item x="4484"/>
        <item x="2088"/>
        <item x="1881"/>
        <item x="2804"/>
        <item x="729"/>
        <item x="3502"/>
        <item x="3239"/>
        <item x="3308"/>
        <item x="2517"/>
        <item x="2109"/>
        <item x="2"/>
        <item x="3680"/>
        <item x="3290"/>
        <item x="203"/>
        <item x="979"/>
        <item x="3386"/>
        <item x="4357"/>
        <item x="3862"/>
        <item x="651"/>
        <item x="3018"/>
        <item x="1480"/>
        <item x="3232"/>
        <item x="72"/>
        <item x="4419"/>
        <item x="2203"/>
        <item x="673"/>
        <item x="2770"/>
        <item x="2906"/>
        <item x="1927"/>
        <item x="3307"/>
        <item x="602"/>
        <item x="247"/>
        <item x="1682"/>
        <item x="2326"/>
        <item x="2848"/>
        <item x="1461"/>
        <item x="2194"/>
        <item x="3652"/>
        <item x="3869"/>
        <item x="3037"/>
        <item x="606"/>
        <item x="4036"/>
        <item x="3021"/>
        <item x="3044"/>
        <item x="3186"/>
        <item x="3690"/>
        <item x="3621"/>
        <item x="2549"/>
        <item x="1485"/>
        <item x="3411"/>
        <item x="3204"/>
        <item x="800"/>
        <item x="4098"/>
        <item x="2209"/>
        <item x="1070"/>
        <item x="2100"/>
        <item x="3589"/>
        <item x="2393"/>
        <item x="2762"/>
        <item x="2313"/>
        <item x="3736"/>
        <item x="274"/>
        <item x="2257"/>
        <item x="2624"/>
        <item x="1443"/>
        <item x="3437"/>
        <item x="1544"/>
        <item x="4429"/>
        <item x="1953"/>
        <item x="2058"/>
        <item x="2287"/>
        <item x="1334"/>
        <item x="2942"/>
        <item x="4156"/>
        <item x="3306"/>
        <item x="1840"/>
        <item x="4824"/>
        <item x="4072"/>
        <item x="2730"/>
        <item x="1493"/>
        <item x="923"/>
        <item x="2288"/>
        <item x="4685"/>
        <item x="1290"/>
        <item x="4455"/>
        <item x="2716"/>
        <item x="2793"/>
        <item x="2740"/>
        <item x="1758"/>
        <item x="2688"/>
        <item x="2968"/>
        <item x="380"/>
        <item x="1101"/>
        <item x="1129"/>
        <item x="696"/>
        <item x="4467"/>
        <item x="736"/>
        <item x="2442"/>
        <item x="193"/>
        <item x="3693"/>
        <item x="563"/>
        <item x="2253"/>
        <item x="4258"/>
        <item x="1790"/>
        <item x="1188"/>
        <item x="2565"/>
        <item x="3208"/>
        <item x="4410"/>
        <item x="3137"/>
        <item x="3256"/>
        <item x="4653"/>
        <item x="747"/>
        <item x="3397"/>
        <item x="2701"/>
        <item x="1176"/>
        <item x="4177"/>
        <item x="2390"/>
        <item x="1769"/>
        <item x="3203"/>
        <item x="1672"/>
        <item x="2456"/>
        <item x="1107"/>
        <item x="2884"/>
        <item x="3388"/>
        <item x="2603"/>
        <item x="136"/>
        <item x="4135"/>
        <item x="4221"/>
        <item x="731"/>
        <item x="3576"/>
        <item x="3317"/>
        <item x="254"/>
        <item x="4142"/>
        <item x="3968"/>
        <item x="4452"/>
        <item x="4850"/>
        <item x="3202"/>
        <item x="4235"/>
        <item x="4267"/>
        <item x="1437"/>
        <item x="2749"/>
        <item x="4273"/>
        <item x="1263"/>
        <item x="3948"/>
        <item x="356"/>
        <item x="3666"/>
        <item x="3818"/>
        <item x="3824"/>
        <item x="4512"/>
        <item x="3548"/>
        <item x="2593"/>
        <item x="989"/>
        <item x="712"/>
        <item x="2161"/>
        <item x="4442"/>
        <item x="1772"/>
        <item x="985"/>
        <item x="3412"/>
        <item x="4868"/>
        <item x="3273"/>
        <item x="3240"/>
        <item x="3315"/>
        <item x="2111"/>
        <item x="2220"/>
        <item x="1071"/>
        <item x="4304"/>
        <item x="2921"/>
        <item x="1782"/>
        <item x="823"/>
        <item x="2864"/>
        <item x="2953"/>
        <item x="580"/>
        <item x="4425"/>
        <item x="2372"/>
        <item x="3582"/>
        <item x="4724"/>
        <item x="2274"/>
        <item x="3731"/>
        <item x="3144"/>
        <item x="2899"/>
        <item x="3932"/>
        <item x="4877"/>
        <item x="2491"/>
        <item x="896"/>
        <item x="4376"/>
        <item x="1430"/>
        <item x="2414"/>
        <item x="1450"/>
        <item x="4262"/>
        <item x="1989"/>
        <item x="3738"/>
        <item x="2319"/>
        <item x="851"/>
        <item x="1407"/>
        <item x="2584"/>
        <item x="3702"/>
        <item x="598"/>
        <item x="3020"/>
        <item x="4393"/>
        <item x="1923"/>
        <item x="431"/>
        <item x="313"/>
        <item x="859"/>
        <item x="3980"/>
        <item x="4168"/>
        <item x="4086"/>
        <item x="3707"/>
        <item x="1419"/>
        <item x="3628"/>
        <item x="1935"/>
        <item x="4453"/>
        <item x="509"/>
        <item x="3956"/>
        <item x="4358"/>
        <item x="2213"/>
        <item x="570"/>
        <item x="961"/>
        <item x="607"/>
        <item x="2608"/>
        <item x="2087"/>
        <item x="1771"/>
        <item x="3032"/>
        <item x="522"/>
        <item x="340"/>
        <item x="411"/>
        <item x="2011"/>
        <item x="260"/>
        <item x="1608"/>
        <item x="2148"/>
        <item x="891"/>
        <item x="2115"/>
        <item x="2145"/>
        <item x="677"/>
        <item x="3393"/>
        <item x="2430"/>
        <item x="416"/>
        <item x="3547"/>
        <item x="3967"/>
        <item x="408"/>
        <item x="2566"/>
        <item x="470"/>
        <item x="1718"/>
        <item x="1337"/>
        <item x="2348"/>
        <item x="4524"/>
        <item x="3450"/>
        <item x="4459"/>
        <item x="495"/>
        <item x="3596"/>
        <item x="1032"/>
        <item x="423"/>
        <item x="1199"/>
        <item x="3425"/>
        <item x="804"/>
        <item x="616"/>
        <item x="1820"/>
        <item x="4101"/>
        <item x="1042"/>
        <item x="1329"/>
        <item x="1033"/>
        <item x="3136"/>
        <item x="3368"/>
        <item x="2099"/>
        <item x="873"/>
        <item x="1633"/>
        <item x="1884"/>
        <item x="936"/>
        <item x="2330"/>
        <item x="4567"/>
        <item x="3601"/>
        <item x="4469"/>
        <item x="4208"/>
        <item x="4785"/>
        <item x="3785"/>
        <item x="1765"/>
        <item x="3536"/>
        <item x="3039"/>
        <item x="4202"/>
        <item x="4575"/>
        <item x="1142"/>
        <item x="4075"/>
        <item x="3130"/>
        <item x="3630"/>
        <item x="919"/>
        <item x="1264"/>
        <item x="782"/>
        <item x="1396"/>
        <item x="1017"/>
        <item x="4330"/>
        <item x="2741"/>
        <item x="637"/>
        <item x="3378"/>
        <item x="2170"/>
        <item x="3670"/>
        <item x="4825"/>
        <item x="2937"/>
        <item x="4594"/>
        <item x="4158"/>
        <item x="4350"/>
        <item x="1933"/>
        <item x="350"/>
        <item x="1110"/>
        <item x="2025"/>
        <item x="2176"/>
        <item x="1016"/>
        <item x="381"/>
        <item x="3389"/>
        <item x="3408"/>
        <item x="3103"/>
        <item x="1911"/>
        <item x="1454"/>
        <item x="3811"/>
        <item x="354"/>
        <item x="4551"/>
        <item x="3283"/>
        <item x="461"/>
        <item x="3191"/>
        <item x="3567"/>
        <item x="4746"/>
        <item x="3865"/>
        <item x="4130"/>
        <item x="526"/>
        <item x="2435"/>
        <item x="4804"/>
        <item x="1939"/>
        <item x="1873"/>
        <item x="3987"/>
        <item x="2717"/>
        <item x="627"/>
        <item x="2301"/>
        <item x="2982"/>
        <item x="3270"/>
        <item x="4502"/>
        <item x="2569"/>
        <item x="688"/>
        <item x="2496"/>
        <item x="2661"/>
        <item x="785"/>
        <item x="4016"/>
        <item x="1706"/>
        <item x="3887"/>
        <item x="3550"/>
        <item x="4578"/>
        <item x="1645"/>
        <item x="424"/>
        <item x="3765"/>
        <item x="3427"/>
        <item x="4555"/>
        <item x="741"/>
        <item x="2383"/>
        <item x="1524"/>
        <item x="1655"/>
        <item x="1786"/>
        <item x="1730"/>
        <item x="2833"/>
        <item x="1542"/>
        <item x="3927"/>
        <item x="811"/>
        <item x="2583"/>
        <item x="988"/>
        <item x="2656"/>
        <item x="4299"/>
        <item x="1595"/>
        <item x="2043"/>
        <item x="4800"/>
        <item x="928"/>
        <item x="1737"/>
        <item t="default"/>
      </items>
    </pivotField>
    <pivotField numFmtId="164" showAll="0">
      <items count="4885">
        <item x="3106"/>
        <item x="928"/>
        <item x="4818"/>
        <item x="1764"/>
        <item x="2769"/>
        <item x="2440"/>
        <item x="2717"/>
        <item x="2545"/>
        <item x="266"/>
        <item x="2844"/>
        <item x="4021"/>
        <item x="983"/>
        <item x="2755"/>
        <item x="28"/>
        <item x="2190"/>
        <item x="1750"/>
        <item x="1148"/>
        <item x="340"/>
        <item x="587"/>
        <item x="2201"/>
        <item x="898"/>
        <item x="515"/>
        <item x="3600"/>
        <item x="3735"/>
        <item x="4845"/>
        <item x="3446"/>
        <item x="4606"/>
        <item x="3249"/>
        <item x="4358"/>
        <item x="2596"/>
        <item x="2815"/>
        <item x="1886"/>
        <item x="294"/>
        <item x="3642"/>
        <item x="4354"/>
        <item x="1781"/>
        <item x="3312"/>
        <item x="1907"/>
        <item x="942"/>
        <item x="2555"/>
        <item x="3667"/>
        <item x="650"/>
        <item x="4570"/>
        <item x="2430"/>
        <item x="4168"/>
        <item x="2505"/>
        <item x="4636"/>
        <item x="3391"/>
        <item x="1194"/>
        <item x="1813"/>
        <item x="4713"/>
        <item x="4425"/>
        <item x="4533"/>
        <item x="1937"/>
        <item x="1992"/>
        <item x="1810"/>
        <item x="2676"/>
        <item x="993"/>
        <item x="1587"/>
        <item x="470"/>
        <item x="2890"/>
        <item x="2259"/>
        <item x="216"/>
        <item x="2767"/>
        <item x="4002"/>
        <item x="1337"/>
        <item x="2360"/>
        <item x="3165"/>
        <item x="279"/>
        <item x="1522"/>
        <item x="1105"/>
        <item x="3991"/>
        <item x="1885"/>
        <item x="1981"/>
        <item x="3035"/>
        <item x="3905"/>
        <item x="1858"/>
        <item x="742"/>
        <item x="4081"/>
        <item x="2524"/>
        <item x="2221"/>
        <item x="2305"/>
        <item x="3120"/>
        <item x="2835"/>
        <item x="810"/>
        <item x="1439"/>
        <item x="4398"/>
        <item x="1751"/>
        <item x="2173"/>
        <item x="2752"/>
        <item x="2772"/>
        <item x="1912"/>
        <item x="1817"/>
        <item x="4513"/>
        <item x="1168"/>
        <item x="434"/>
        <item x="3613"/>
        <item x="1089"/>
        <item x="3450"/>
        <item x="3920"/>
        <item x="775"/>
        <item x="1467"/>
        <item x="4809"/>
        <item x="2829"/>
        <item x="3316"/>
        <item x="3141"/>
        <item x="2582"/>
        <item x="3209"/>
        <item x="4779"/>
        <item x="4336"/>
        <item x="457"/>
        <item x="3666"/>
        <item x="2874"/>
        <item x="3288"/>
        <item x="4516"/>
        <item x="1652"/>
        <item x="3243"/>
        <item x="3135"/>
        <item x="3356"/>
        <item x="1517"/>
        <item x="229"/>
        <item x="2376"/>
        <item x="4319"/>
        <item x="1762"/>
        <item x="4768"/>
        <item x="3878"/>
        <item x="3902"/>
        <item x="3997"/>
        <item x="1292"/>
        <item x="2740"/>
        <item x="3372"/>
        <item x="4286"/>
        <item x="3769"/>
        <item x="3076"/>
        <item x="1268"/>
        <item x="1422"/>
        <item x="2372"/>
        <item x="3516"/>
        <item x="4330"/>
        <item x="4015"/>
        <item x="4192"/>
        <item x="971"/>
        <item x="2657"/>
        <item x="586"/>
        <item x="4712"/>
        <item x="2675"/>
        <item x="3649"/>
        <item x="3272"/>
        <item x="2880"/>
        <item x="2370"/>
        <item x="2969"/>
        <item x="3708"/>
        <item x="3720"/>
        <item x="3867"/>
        <item x="4528"/>
        <item x="734"/>
        <item x="349"/>
        <item x="2136"/>
        <item x="3933"/>
        <item x="3734"/>
        <item x="1590"/>
        <item x="3192"/>
        <item x="4448"/>
        <item x="4561"/>
        <item x="3321"/>
        <item x="3484"/>
        <item x="1262"/>
        <item x="4551"/>
        <item x="2650"/>
        <item x="15"/>
        <item x="4389"/>
        <item x="774"/>
        <item x="1002"/>
        <item x="2013"/>
        <item x="2014"/>
        <item x="81"/>
        <item x="4298"/>
        <item x="188"/>
        <item x="4493"/>
        <item x="1865"/>
        <item x="3147"/>
        <item x="1521"/>
        <item x="1512"/>
        <item x="147"/>
        <item x="2516"/>
        <item x="4245"/>
        <item x="4291"/>
        <item x="2256"/>
        <item x="1690"/>
        <item x="3563"/>
        <item x="4802"/>
        <item x="1244"/>
        <item x="2074"/>
        <item x="3497"/>
        <item x="3303"/>
        <item x="3853"/>
        <item x="618"/>
        <item x="4459"/>
        <item x="1129"/>
        <item x="4238"/>
        <item x="3844"/>
        <item x="2848"/>
        <item x="2818"/>
        <item x="2567"/>
        <item x="2092"/>
        <item x="3687"/>
        <item x="3699"/>
        <item x="4152"/>
        <item x="1963"/>
        <item x="1681"/>
        <item x="333"/>
        <item x="3789"/>
        <item x="4401"/>
        <item x="1396"/>
        <item x="1000"/>
        <item x="1578"/>
        <item x="4159"/>
        <item x="173"/>
        <item x="1778"/>
        <item x="2196"/>
        <item x="2777"/>
        <item x="4541"/>
        <item x="2323"/>
        <item x="2904"/>
        <item x="854"/>
        <item x="3297"/>
        <item x="1355"/>
        <item x="2472"/>
        <item x="1259"/>
        <item x="1394"/>
        <item x="2036"/>
        <item x="654"/>
        <item x="308"/>
        <item x="3607"/>
        <item x="3534"/>
        <item x="3817"/>
        <item x="296"/>
        <item x="4346"/>
        <item x="1214"/>
        <item x="655"/>
        <item x="631"/>
        <item x="2500"/>
        <item x="3482"/>
        <item x="1850"/>
        <item x="3754"/>
        <item x="1463"/>
        <item x="564"/>
        <item x="4620"/>
        <item x="2649"/>
        <item x="4325"/>
        <item x="3487"/>
        <item x="1838"/>
        <item x="4851"/>
        <item x="1182"/>
        <item x="3464"/>
        <item x="1673"/>
        <item x="3785"/>
        <item x="92"/>
        <item x="596"/>
        <item x="2010"/>
        <item x="2690"/>
        <item x="1592"/>
        <item x="741"/>
        <item x="1766"/>
        <item x="2399"/>
        <item x="1012"/>
        <item x="2647"/>
        <item x="920"/>
        <item x="58"/>
        <item x="4307"/>
        <item x="2654"/>
        <item x="3550"/>
        <item x="2510"/>
        <item x="4633"/>
        <item x="1732"/>
        <item x="3174"/>
        <item x="4161"/>
        <item x="801"/>
        <item x="402"/>
        <item x="2102"/>
        <item x="2684"/>
        <item x="1889"/>
        <item x="2362"/>
        <item x="2192"/>
        <item x="4070"/>
        <item x="4507"/>
        <item x="4512"/>
        <item x="2281"/>
        <item x="3480"/>
        <item x="1257"/>
        <item x="2044"/>
        <item x="1767"/>
        <item x="3676"/>
        <item x="3020"/>
        <item x="3233"/>
        <item x="501"/>
        <item x="235"/>
        <item x="469"/>
        <item x="594"/>
        <item x="4546"/>
        <item x="4522"/>
        <item x="786"/>
        <item x="63"/>
        <item x="2253"/>
        <item x="3664"/>
        <item x="341"/>
        <item x="2931"/>
        <item x="4856"/>
        <item x="2733"/>
        <item x="4052"/>
        <item x="4732"/>
        <item x="3041"/>
        <item x="1336"/>
        <item x="1714"/>
        <item x="1945"/>
        <item x="4095"/>
        <item x="660"/>
        <item x="4497"/>
        <item x="190"/>
        <item x="1174"/>
        <item x="1598"/>
        <item x="252"/>
        <item x="2104"/>
        <item x="4299"/>
        <item x="2417"/>
        <item x="183"/>
        <item x="723"/>
        <item x="2571"/>
        <item x="2551"/>
        <item x="566"/>
        <item x="4565"/>
        <item x="1842"/>
        <item x="4131"/>
        <item x="4103"/>
        <item x="3683"/>
        <item x="1339"/>
        <item x="251"/>
        <item x="163"/>
        <item x="4596"/>
        <item x="328"/>
        <item x="4518"/>
        <item x="1465"/>
        <item x="2342"/>
        <item x="2118"/>
        <item x="3685"/>
        <item x="1133"/>
        <item x="1369"/>
        <item x="2300"/>
        <item x="3015"/>
        <item x="3111"/>
        <item x="606"/>
        <item x="348"/>
        <item x="94"/>
        <item x="4466"/>
        <item x="2060"/>
        <item x="4074"/>
        <item x="4432"/>
        <item x="4752"/>
        <item x="3413"/>
        <item x="1477"/>
        <item x="1372"/>
        <item x="3476"/>
        <item x="486"/>
        <item x="4183"/>
        <item x="1574"/>
        <item x="2404"/>
        <item x="4257"/>
        <item x="4722"/>
        <item x="3237"/>
        <item x="4586"/>
        <item x="3615"/>
        <item x="874"/>
        <item x="4687"/>
        <item x="437"/>
        <item x="2853"/>
        <item x="1667"/>
        <item x="651"/>
        <item x="2048"/>
        <item x="960"/>
        <item x="4611"/>
        <item x="2811"/>
        <item x="3137"/>
        <item x="3865"/>
        <item x="2534"/>
        <item x="319"/>
        <item x="2086"/>
        <item x="4317"/>
        <item x="1936"/>
        <item x="4039"/>
        <item x="1995"/>
        <item x="2081"/>
        <item x="3597"/>
        <item x="123"/>
        <item x="4480"/>
        <item x="3040"/>
        <item x="4082"/>
        <item x="880"/>
        <item x="917"/>
        <item x="585"/>
        <item x="2406"/>
        <item x="3481"/>
        <item x="3310"/>
        <item x="3858"/>
        <item x="4603"/>
        <item x="3369"/>
        <item x="2396"/>
        <item x="882"/>
        <item x="4702"/>
        <item x="445"/>
        <item x="18"/>
        <item x="1929"/>
        <item x="2251"/>
        <item x="2718"/>
        <item x="1423"/>
        <item x="2540"/>
        <item x="4294"/>
        <item x="3585"/>
        <item x="3779"/>
        <item x="2828"/>
        <item x="3109"/>
        <item x="87"/>
        <item x="314"/>
        <item x="4550"/>
        <item x="3629"/>
        <item x="3363"/>
        <item x="2333"/>
        <item x="3139"/>
        <item x="351"/>
        <item x="3566"/>
        <item x="3529"/>
        <item x="1451"/>
        <item x="670"/>
        <item x="3626"/>
        <item x="238"/>
        <item x="2529"/>
        <item x="327"/>
        <item x="863"/>
        <item x="2615"/>
        <item x="1294"/>
        <item x="4776"/>
        <item x="3880"/>
        <item x="3447"/>
        <item x="206"/>
        <item x="910"/>
        <item x="1404"/>
        <item x="2035"/>
        <item x="242"/>
        <item x="4624"/>
        <item x="3573"/>
        <item x="3701"/>
        <item x="160"/>
        <item x="4193"/>
        <item x="1215"/>
        <item x="2486"/>
        <item x="4017"/>
        <item x="65"/>
        <item x="47"/>
        <item x="524"/>
        <item x="3934"/>
        <item x="3306"/>
        <item x="3766"/>
        <item x="1196"/>
        <item x="537"/>
        <item x="2464"/>
        <item x="4823"/>
        <item x="665"/>
        <item x="2841"/>
        <item x="1272"/>
        <item x="2441"/>
        <item x="4288"/>
        <item x="2109"/>
        <item x="1495"/>
        <item x="4421"/>
        <item x="2639"/>
        <item x="373"/>
        <item x="2111"/>
        <item x="3673"/>
        <item x="1917"/>
        <item x="267"/>
        <item x="1754"/>
        <item x="2885"/>
        <item x="4087"/>
        <item x="358"/>
        <item x="2788"/>
        <item x="3916"/>
        <item x="113"/>
        <item x="4864"/>
        <item x="1738"/>
        <item x="2339"/>
        <item x="2569"/>
        <item x="2110"/>
        <item x="1303"/>
        <item x="567"/>
        <item x="2955"/>
        <item x="2765"/>
        <item x="3970"/>
        <item x="4191"/>
        <item x="827"/>
        <item x="1205"/>
        <item x="1933"/>
        <item x="3420"/>
        <item x="1803"/>
        <item x="2254"/>
        <item x="4141"/>
        <item x="1558"/>
        <item x="3635"/>
        <item x="194"/>
        <item x="3850"/>
        <item x="2412"/>
        <item x="241"/>
        <item x="4158"/>
        <item x="4093"/>
        <item x="1845"/>
        <item x="33"/>
        <item x="3398"/>
        <item x="248"/>
        <item x="2579"/>
        <item x="1942"/>
        <item x="3713"/>
        <item x="3903"/>
        <item x="3488"/>
        <item x="1113"/>
        <item x="4514"/>
        <item x="1073"/>
        <item x="998"/>
        <item x="4460"/>
        <item x="3218"/>
        <item x="4071"/>
        <item x="1197"/>
        <item x="4715"/>
        <item x="3910"/>
        <item x="1852"/>
        <item x="376"/>
        <item x="1853"/>
        <item x="602"/>
        <item x="4780"/>
        <item x="965"/>
        <item x="4033"/>
        <item x="3290"/>
        <item x="4616"/>
        <item x="1114"/>
        <item x="2211"/>
        <item x="2856"/>
        <item x="1448"/>
        <item x="4751"/>
        <item x="1791"/>
        <item x="2624"/>
        <item x="1701"/>
        <item x="102"/>
        <item x="1869"/>
        <item x="3946"/>
        <item x="335"/>
        <item x="837"/>
        <item x="1363"/>
        <item x="528"/>
        <item x="1524"/>
        <item x="3792"/>
        <item x="873"/>
        <item x="3320"/>
        <item x="2620"/>
        <item x="2405"/>
        <item x="3733"/>
        <item x="4162"/>
        <item x="4391"/>
        <item x="334"/>
        <item x="1061"/>
        <item x="2642"/>
        <item x="3788"/>
        <item x="4631"/>
        <item x="1859"/>
        <item x="1457"/>
        <item x="4164"/>
        <item x="706"/>
        <item x="1238"/>
        <item x="421"/>
        <item x="1526"/>
        <item x="1335"/>
        <item x="3580"/>
        <item x="1484"/>
        <item x="2662"/>
        <item x="3753"/>
        <item x="34"/>
        <item x="1925"/>
        <item x="4828"/>
        <item x="3538"/>
        <item x="649"/>
        <item x="2552"/>
        <item x="2287"/>
        <item x="883"/>
        <item x="371"/>
        <item x="4269"/>
        <item x="39"/>
        <item x="68"/>
        <item x="74"/>
        <item x="4838"/>
        <item x="2826"/>
        <item x="1022"/>
        <item x="3172"/>
        <item x="3194"/>
        <item x="424"/>
        <item x="4372"/>
        <item x="2628"/>
        <item x="489"/>
        <item x="3441"/>
        <item x="2622"/>
        <item x="4878"/>
        <item x="499"/>
        <item x="495"/>
        <item x="386"/>
        <item x="2359"/>
        <item x="1374"/>
        <item x="3736"/>
        <item x="2730"/>
        <item x="468"/>
        <item x="1586"/>
        <item x="2763"/>
        <item x="1397"/>
        <item x="3027"/>
        <item x="2981"/>
        <item x="506"/>
        <item x="2046"/>
        <item x="1478"/>
        <item x="1483"/>
        <item x="1175"/>
        <item x="2101"/>
        <item x="3672"/>
        <item x="1290"/>
        <item x="4457"/>
        <item x="2067"/>
        <item x="1076"/>
        <item x="2371"/>
        <item x="3380"/>
        <item x="4220"/>
        <item x="2879"/>
        <item x="4658"/>
        <item x="529"/>
        <item x="3803"/>
        <item x="894"/>
        <item x="3012"/>
        <item x="2846"/>
        <item x="1651"/>
        <item x="4617"/>
        <item x="4148"/>
        <item x="3084"/>
        <item x="3317"/>
        <item x="2572"/>
        <item x="4256"/>
        <item x="1021"/>
        <item x="2882"/>
        <item x="1029"/>
        <item x="4816"/>
        <item x="1876"/>
        <item x="356"/>
        <item x="3414"/>
        <item x="54"/>
        <item x="4097"/>
        <item x="3824"/>
        <item x="2953"/>
        <item x="2562"/>
        <item x="2950"/>
        <item x="3064"/>
        <item x="244"/>
        <item x="452"/>
        <item x="3938"/>
        <item x="937"/>
        <item x="2235"/>
        <item x="2795"/>
        <item x="1074"/>
        <item x="4527"/>
        <item x="4792"/>
        <item x="2799"/>
        <item x="170"/>
        <item x="1474"/>
        <item x="1201"/>
        <item x="4745"/>
        <item x="2394"/>
        <item x="1723"/>
        <item x="1015"/>
        <item x="4592"/>
        <item x="2797"/>
        <item x="4300"/>
        <item x="3668"/>
        <item x="2096"/>
        <item x="1698"/>
        <item x="1125"/>
        <item x="1662"/>
        <item x="1120"/>
        <item x="1737"/>
        <item x="4562"/>
        <item x="3235"/>
        <item x="2346"/>
        <item x="3763"/>
        <item x="2338"/>
        <item x="1302"/>
        <item x="3344"/>
        <item x="3639"/>
        <item x="3994"/>
        <item x="3875"/>
        <item x="3275"/>
        <item x="4219"/>
        <item x="3718"/>
        <item x="2990"/>
        <item x="88"/>
        <item x="4640"/>
        <item x="4048"/>
        <item x="4137"/>
        <item x="4557"/>
        <item x="2310"/>
        <item x="1742"/>
        <item x="3370"/>
        <item x="3551"/>
        <item x="1682"/>
        <item x="4080"/>
        <item x="2236"/>
        <item x="365"/>
        <item x="345"/>
        <item x="2726"/>
        <item x="2303"/>
        <item x="855"/>
        <item x="2178"/>
        <item x="2005"/>
        <item x="551"/>
        <item x="1342"/>
        <item x="759"/>
        <item x="1393"/>
        <item x="461"/>
        <item x="3325"/>
        <item x="1607"/>
        <item x="2609"/>
        <item x="3252"/>
        <item x="431"/>
        <item x="343"/>
        <item x="1135"/>
        <item x="2810"/>
        <item x="80"/>
        <item x="1116"/>
        <item x="1456"/>
        <item x="3510"/>
        <item x="3751"/>
        <item x="1617"/>
        <item x="2257"/>
        <item x="1188"/>
        <item x="4124"/>
        <item x="1604"/>
        <item x="1630"/>
        <item x="1659"/>
        <item x="900"/>
        <item x="1620"/>
        <item x="1613"/>
        <item x="224"/>
        <item x="1643"/>
        <item x="1436"/>
        <item x="2393"/>
        <item x="2556"/>
        <item x="3625"/>
        <item x="3900"/>
        <item x="2871"/>
        <item x="1928"/>
        <item x="3217"/>
        <item x="1908"/>
        <item x="3204"/>
        <item x="175"/>
        <item x="1186"/>
        <item x="3859"/>
        <item x="3894"/>
        <item x="1108"/>
        <item x="1130"/>
        <item x="1712"/>
        <item x="3185"/>
        <item x="4509"/>
        <item x="892"/>
        <item x="3327"/>
        <item x="2197"/>
        <item x="1862"/>
        <item x="300"/>
        <item x="483"/>
        <item x="162"/>
        <item x="1560"/>
        <item x="3132"/>
        <item x="1157"/>
        <item x="1731"/>
        <item x="3028"/>
        <item x="2161"/>
        <item x="2512"/>
        <item x="2076"/>
        <item x="4436"/>
        <item x="2041"/>
        <item x="2592"/>
        <item x="3197"/>
        <item x="2447"/>
        <item x="1529"/>
        <item x="2888"/>
        <item x="269"/>
        <item x="580"/>
        <item x="169"/>
        <item x="447"/>
        <item x="979"/>
        <item x="2910"/>
        <item x="1137"/>
        <item x="1960"/>
        <item x="2319"/>
        <item x="4069"/>
        <item x="465"/>
        <item x="3776"/>
        <item x="3511"/>
        <item x="247"/>
        <item x="4099"/>
        <item x="3301"/>
        <item x="2825"/>
        <item x="2680"/>
        <item x="2395"/>
        <item x="3812"/>
        <item x="1052"/>
        <item x="4210"/>
        <item x="2279"/>
        <item x="3219"/>
        <item x="360"/>
        <item x="3907"/>
        <item x="167"/>
        <item x="3150"/>
        <item x="959"/>
        <item x="4084"/>
        <item x="671"/>
        <item x="4049"/>
        <item x="3418"/>
        <item x="2919"/>
        <item x="4839"/>
        <item x="737"/>
        <item x="3811"/>
        <item x="3575"/>
        <item x="2891"/>
        <item x="4083"/>
        <item x="199"/>
        <item x="2693"/>
        <item x="1266"/>
        <item x="4677"/>
        <item x="1323"/>
        <item x="4117"/>
        <item x="994"/>
        <item x="3053"/>
        <item x="2590"/>
        <item x="3881"/>
        <item x="2157"/>
        <item x="458"/>
        <item x="4178"/>
        <item x="1359"/>
        <item x="694"/>
        <item x="2998"/>
        <item x="2929"/>
        <item x="2073"/>
        <item x="3909"/>
        <item x="1566"/>
        <item x="1288"/>
        <item x="1585"/>
        <item x="2670"/>
        <item x="3767"/>
        <item x="3404"/>
        <item x="2365"/>
        <item x="4309"/>
        <item x="4157"/>
        <item x="1254"/>
        <item x="629"/>
        <item x="1644"/>
        <item x="2414"/>
        <item x="2518"/>
        <item x="2105"/>
        <item x="809"/>
        <item x="310"/>
        <item x="288"/>
        <item x="2209"/>
        <item x="553"/>
        <item x="4622"/>
        <item x="31"/>
        <item x="3223"/>
        <item x="3263"/>
        <item x="1543"/>
        <item x="1206"/>
        <item x="3773"/>
        <item x="192"/>
        <item x="4626"/>
        <item x="1405"/>
        <item x="3662"/>
        <item x="2205"/>
        <item x="4725"/>
        <item x="1991"/>
        <item x="2618"/>
        <item x="3921"/>
        <item x="2832"/>
        <item x="4205"/>
        <item x="1211"/>
        <item x="799"/>
        <item x="3042"/>
        <item x="1100"/>
        <item x="3967"/>
        <item x="2845"/>
        <item x="3104"/>
        <item x="2903"/>
        <item x="3827"/>
        <item x="1334"/>
        <item x="1506"/>
        <item x="4728"/>
        <item x="56"/>
        <item x="4639"/>
        <item x="2093"/>
        <item x="4849"/>
        <item x="1239"/>
        <item x="2830"/>
        <item x="2852"/>
        <item x="488"/>
        <item x="2713"/>
        <item x="332"/>
        <item x="4447"/>
        <item x="4134"/>
        <item x="4114"/>
        <item x="3655"/>
        <item x="2306"/>
        <item x="4029"/>
        <item x="3262"/>
        <item x="2266"/>
        <item x="4494"/>
        <item x="491"/>
        <item x="4711"/>
        <item x="4045"/>
        <item x="3606"/>
        <item x="2454"/>
        <item x="3979"/>
        <item x="2719"/>
        <item x="2374"/>
        <item x="1783"/>
        <item x="739"/>
        <item x="4382"/>
        <item x="3031"/>
        <item x="3560"/>
        <item x="3582"/>
        <item x="4028"/>
        <item x="2511"/>
        <item x="4101"/>
        <item x="2449"/>
        <item x="2673"/>
        <item x="1207"/>
        <item x="4075"/>
        <item x="4615"/>
        <item x="435"/>
        <item x="4133"/>
        <item x="1968"/>
        <item x="3739"/>
        <item x="1815"/>
        <item x="2775"/>
        <item x="3231"/>
        <item x="1788"/>
        <item x="4226"/>
        <item x="4800"/>
        <item x="547"/>
        <item x="3438"/>
        <item x="1356"/>
        <item x="1946"/>
        <item x="306"/>
        <item x="2195"/>
        <item x="1633"/>
        <item x="413"/>
        <item x="3458"/>
        <item x="954"/>
        <item x="1241"/>
        <item x="3384"/>
        <item x="766"/>
        <item x="3205"/>
        <item x="3541"/>
        <item x="3836"/>
        <item x="914"/>
        <item x="479"/>
        <item x="727"/>
        <item x="3598"/>
        <item x="415"/>
        <item x="1820"/>
        <item x="3877"/>
        <item x="4197"/>
        <item x="2388"/>
        <item x="187"/>
        <item x="3453"/>
        <item x="4442"/>
        <item x="1868"/>
        <item x="4155"/>
        <item x="4130"/>
        <item x="2989"/>
        <item x="552"/>
        <item x="841"/>
        <item x="4037"/>
        <item x="237"/>
        <item x="4250"/>
        <item x="1547"/>
        <item x="2655"/>
        <item x="676"/>
        <item x="2084"/>
        <item x="2687"/>
        <item x="1812"/>
        <item x="2335"/>
        <item x="4400"/>
        <item x="3927"/>
        <item x="2200"/>
        <item x="1498"/>
        <item x="1221"/>
        <item x="1080"/>
        <item x="611"/>
        <item x="3837"/>
        <item x="1253"/>
        <item x="3663"/>
        <item x="2011"/>
        <item x="1213"/>
        <item x="3945"/>
        <item x="4857"/>
        <item x="1789"/>
        <item x="1828"/>
        <item x="1466"/>
        <item x="29"/>
        <item x="2702"/>
        <item x="3309"/>
        <item x="478"/>
        <item x="2941"/>
        <item x="1561"/>
        <item x="3794"/>
        <item x="4374"/>
        <item x="2623"/>
        <item x="2538"/>
        <item x="1036"/>
        <item x="1347"/>
        <item x="2224"/>
        <item x="532"/>
        <item x="4433"/>
        <item x="3507"/>
        <item x="1307"/>
        <item x="570"/>
        <item x="689"/>
        <item x="2062"/>
        <item x="4235"/>
        <item x="4870"/>
        <item x="3978"/>
        <item x="1637"/>
        <item x="4012"/>
        <item x="1549"/>
        <item x="2946"/>
        <item x="26"/>
        <item x="2541"/>
        <item x="3198"/>
        <item x="2329"/>
        <item x="1340"/>
        <item x="4424"/>
        <item x="1054"/>
        <item x="460"/>
        <item x="1510"/>
        <item x="2692"/>
        <item x="4644"/>
        <item x="4746"/>
        <item x="315"/>
        <item x="4879"/>
        <item x="4697"/>
        <item x="4263"/>
        <item x="3864"/>
        <item x="2768"/>
        <item x="1771"/>
        <item x="195"/>
        <item x="1939"/>
        <item x="2794"/>
        <item x="4224"/>
        <item x="545"/>
        <item x="1503"/>
        <item x="3725"/>
        <item x="2495"/>
        <item x="3394"/>
        <item x="4281"/>
        <item x="4765"/>
        <item x="2302"/>
        <item x="4882"/>
        <item x="3187"/>
        <item x="2816"/>
        <item x="1965"/>
        <item x="4508"/>
        <item x="688"/>
        <item x="3724"/>
        <item x="2172"/>
        <item x="2422"/>
        <item x="3091"/>
        <item x="3976"/>
        <item x="2916"/>
        <item x="3525"/>
        <item x="143"/>
        <item x="617"/>
        <item x="4855"/>
        <item x="436"/>
        <item x="4505"/>
        <item x="2812"/>
        <item x="1755"/>
        <item x="301"/>
        <item x="4293"/>
        <item x="2321"/>
        <item x="1479"/>
        <item x="3990"/>
        <item x="3386"/>
        <item x="4429"/>
        <item x="4109"/>
        <item x="2442"/>
        <item x="4649"/>
        <item x="4744"/>
        <item x="1713"/>
        <item x="2494"/>
        <item x="4024"/>
        <item x="1255"/>
        <item x="2866"/>
        <item x="1087"/>
        <item x="765"/>
        <item x="2614"/>
        <item x="2653"/>
        <item x="4185"/>
        <item x="3239"/>
        <item x="3842"/>
        <item x="2666"/>
        <item x="2436"/>
        <item x="3096"/>
        <item x="3489"/>
        <item x="2490"/>
        <item x="1082"/>
        <item x="3401"/>
        <item x="307"/>
        <item x="3001"/>
        <item x="1722"/>
        <item x="2390"/>
        <item x="4351"/>
        <item x="690"/>
        <item x="4569"/>
        <item x="789"/>
        <item x="2070"/>
        <item x="3000"/>
        <item x="1270"/>
        <item x="1774"/>
        <item x="2720"/>
        <item x="3651"/>
        <item x="772"/>
        <item x="3705"/>
        <item x="2125"/>
        <item x="4127"/>
        <item x="3989"/>
        <item x="1539"/>
        <item x="1392"/>
        <item x="1097"/>
        <item x="3526"/>
        <item x="4862"/>
        <item x="4108"/>
        <item x="482"/>
        <item x="1349"/>
        <item x="1959"/>
        <item x="758"/>
        <item x="4568"/>
        <item x="3778"/>
        <item x="4455"/>
        <item x="1279"/>
        <item x="32"/>
        <item x="3017"/>
        <item x="2037"/>
        <item x="2350"/>
        <item x="1023"/>
        <item x="1900"/>
        <item x="707"/>
        <item x="4587"/>
        <item x="2632"/>
        <item x="4044"/>
        <item x="2151"/>
        <item x="1187"/>
        <item x="2289"/>
        <item x="3620"/>
        <item x="3402"/>
        <item x="4217"/>
        <item x="4664"/>
        <item x="3686"/>
        <item x="4555"/>
        <item x="1166"/>
        <item x="3251"/>
        <item x="4729"/>
        <item x="1260"/>
        <item x="2413"/>
        <item x="3153"/>
        <item x="4634"/>
        <item x="1126"/>
        <item x="3444"/>
        <item x="1102"/>
        <item x="2208"/>
        <item x="3959"/>
        <item x="3256"/>
        <item x="2663"/>
        <item x="4607"/>
        <item x="1656"/>
        <item x="2561"/>
        <item x="2387"/>
        <item x="1518"/>
        <item x="2565"/>
        <item x="3855"/>
        <item x="2996"/>
        <item x="4794"/>
        <item x="3021"/>
        <item x="3914"/>
        <item x="1641"/>
        <item x="620"/>
        <item x="2143"/>
        <item x="2328"/>
        <item x="4766"/>
        <item x="2745"/>
        <item x="2218"/>
        <item x="2095"/>
        <item x="2619"/>
        <item x="2636"/>
        <item x="275"/>
        <item x="4105"/>
        <item x="2177"/>
        <item x="2460"/>
        <item x="145"/>
        <item x="3377"/>
        <item x="787"/>
        <item x="1628"/>
        <item x="3757"/>
        <item x="4819"/>
        <item x="1649"/>
        <item x="593"/>
        <item x="1092"/>
        <item x="473"/>
        <item x="2193"/>
        <item x="505"/>
        <item x="644"/>
        <item x="4144"/>
        <item x="4443"/>
        <item x="1418"/>
        <item x="2901"/>
        <item x="4691"/>
        <item x="1322"/>
        <item x="4723"/>
        <item x="913"/>
        <item x="3883"/>
        <item x="1452"/>
        <item x="4065"/>
        <item x="2731"/>
        <item x="3887"/>
        <item x="3093"/>
        <item x="2477"/>
        <item x="1749"/>
        <item x="1462"/>
        <item x="1406"/>
        <item x="4815"/>
        <item x="2238"/>
        <item x="2954"/>
        <item x="2052"/>
        <item x="3632"/>
        <item x="2591"/>
        <item x="3477"/>
        <item x="2155"/>
        <item x="1414"/>
        <item x="4826"/>
        <item x="2437"/>
        <item x="1041"/>
        <item x="456"/>
        <item x="632"/>
        <item x="1675"/>
        <item x="625"/>
        <item x="3653"/>
        <item x="2129"/>
        <item x="4668"/>
        <item x="4486"/>
        <item x="2842"/>
        <item x="3895"/>
        <item x="1281"/>
        <item x="895"/>
        <item x="213"/>
        <item x="3679"/>
        <item x="2704"/>
        <item x="1944"/>
        <item x="4831"/>
        <item x="906"/>
        <item x="3072"/>
        <item x="2526"/>
        <item x="2883"/>
        <item x="3861"/>
        <item x="201"/>
        <item x="100"/>
        <item x="3992"/>
        <item x="3846"/>
        <item x="1743"/>
        <item x="3061"/>
        <item x="3230"/>
        <item x="262"/>
        <item x="3599"/>
        <item x="1421"/>
        <item x="3146"/>
        <item x="622"/>
        <item x="405"/>
        <item x="3082"/>
        <item x="3518"/>
        <item x="4218"/>
        <item x="4648"/>
        <item x="168"/>
        <item x="3508"/>
        <item x="3236"/>
        <item x="3506"/>
        <item x="4445"/>
        <item x="4873"/>
        <item x="4468"/>
        <item x="4383"/>
        <item x="926"/>
        <item x="776"/>
        <item x="4539"/>
        <item x="1305"/>
        <item x="2295"/>
        <item x="2714"/>
        <item x="944"/>
        <item x="3611"/>
        <item x="2800"/>
        <item x="3595"/>
        <item x="3226"/>
        <item x="2022"/>
        <item x="22"/>
        <item x="4701"/>
        <item x="323"/>
        <item x="3657"/>
        <item x="640"/>
        <item x="4825"/>
        <item x="1380"/>
        <item x="423"/>
        <item x="4703"/>
        <item x="1217"/>
        <item x="1101"/>
        <item x="4154"/>
        <item x="4088"/>
        <item x="2375"/>
        <item x="3191"/>
        <item x="1745"/>
        <item x="2471"/>
        <item x="3913"/>
        <item x="174"/>
        <item x="1071"/>
        <item x="3659"/>
        <item x="656"/>
        <item x="3743"/>
        <item x="4782"/>
        <item x="935"/>
        <item x="1004"/>
        <item x="2710"/>
        <item x="2040"/>
        <item x="919"/>
        <item x="3145"/>
        <item x="1688"/>
        <item x="1034"/>
        <item x="1569"/>
        <item x="1830"/>
        <item x="2420"/>
        <item x="4096"/>
        <item x="4225"/>
        <item x="1773"/>
        <item x="2976"/>
        <item x="4791"/>
        <item x="135"/>
        <item x="3457"/>
        <item x="2886"/>
        <item x="3437"/>
        <item x="601"/>
        <item x="2694"/>
        <item x="2186"/>
        <item x="4543"/>
        <item x="353"/>
        <item x="389"/>
        <item x="3439"/>
        <item x="1716"/>
        <item x="2508"/>
        <item x="382"/>
        <item x="380"/>
        <item x="3247"/>
        <item x="1542"/>
        <item x="369"/>
        <item x="2203"/>
        <item x="2742"/>
        <item x="3816"/>
        <item x="2804"/>
        <item x="2470"/>
        <item x="2017"/>
        <item x="2964"/>
        <item x="2900"/>
        <item x="3577"/>
        <item x="844"/>
        <item x="3918"/>
        <item x="3460"/>
        <item x="4406"/>
        <item x="779"/>
        <item x="41"/>
        <item x="2860"/>
        <item x="4820"/>
        <item x="1642"/>
        <item x="3848"/>
        <item x="4402"/>
        <item x="4140"/>
        <item x="4750"/>
        <item x="3468"/>
        <item x="868"/>
        <item x="4705"/>
        <item x="2089"/>
        <item x="2027"/>
        <item x="2968"/>
        <item x="2313"/>
        <item x="1998"/>
        <item x="277"/>
        <item x="1242"/>
        <item x="318"/>
        <item x="116"/>
        <item x="4452"/>
        <item x="4604"/>
        <item x="2732"/>
        <item x="3752"/>
        <item x="2284"/>
        <item x="3465"/>
        <item x="934"/>
        <item x="4143"/>
        <item x="3977"/>
        <item x="1972"/>
        <item x="4035"/>
        <item x="3840"/>
        <item x="316"/>
        <item x="595"/>
        <item x="1274"/>
        <item x="1277"/>
        <item x="635"/>
        <item x="1389"/>
        <item x="4116"/>
        <item x="749"/>
        <item x="2992"/>
        <item x="4456"/>
        <item x="849"/>
        <item x="3547"/>
        <item x="3360"/>
        <item x="3786"/>
        <item x="3405"/>
        <item x="1887"/>
        <item x="4656"/>
        <item x="3144"/>
        <item x="1895"/>
        <item x="988"/>
        <item x="1883"/>
        <item x="264"/>
        <item x="3758"/>
        <item x="2421"/>
        <item x="3986"/>
        <item x="709"/>
        <item x="2248"/>
        <item x="4814"/>
        <item x="3068"/>
        <item x="1377"/>
        <item x="1535"/>
        <item x="361"/>
        <item x="612"/>
        <item x="4019"/>
        <item x="1383"/>
        <item x="609"/>
        <item x="1491"/>
        <item x="4198"/>
        <item x="1413"/>
        <item x="1545"/>
        <item x="90"/>
        <item x="3373"/>
        <item x="3693"/>
        <item x="1189"/>
        <item x="831"/>
        <item x="1623"/>
        <item x="2054"/>
        <item x="1300"/>
        <item x="268"/>
        <item x="246"/>
        <item x="4208"/>
        <item x="1507"/>
        <item x="3422"/>
        <item x="3982"/>
        <item x="1344"/>
        <item x="933"/>
        <item x="1179"/>
        <item x="3483"/>
        <item x="1516"/>
        <item x="2485"/>
        <item x="752"/>
        <item x="2469"/>
        <item x="2053"/>
        <item x="4415"/>
        <item x="678"/>
        <item x="1990"/>
        <item x="420"/>
        <item x="2906"/>
        <item x="383"/>
        <item x="3590"/>
        <item x="2738"/>
        <item x="1371"/>
        <item x="1078"/>
        <item x="157"/>
        <item x="1084"/>
        <item x="3094"/>
        <item x="3500"/>
        <item x="2751"/>
        <item x="3119"/>
        <item x="111"/>
        <item x="312"/>
        <item x="1969"/>
        <item x="4055"/>
        <item x="760"/>
        <item x="1528"/>
        <item x="4047"/>
        <item x="628"/>
        <item x="4609"/>
        <item x="3305"/>
        <item x="1083"/>
        <item x="2491"/>
        <item x="4202"/>
        <item x="2506"/>
        <item x="4764"/>
        <item x="2689"/>
        <item x="338"/>
        <item x="122"/>
        <item x="817"/>
        <item x="4642"/>
        <item x="4488"/>
        <item x="2706"/>
        <item x="399"/>
        <item x="2473"/>
        <item x="2708"/>
        <item x="1376"/>
        <item x="3782"/>
        <item x="3951"/>
        <item x="2664"/>
        <item x="1222"/>
        <item x="1829"/>
        <item x="1691"/>
        <item x="4167"/>
        <item x="2550"/>
        <item x="3163"/>
        <item x="4177"/>
        <item x="158"/>
        <item x="2962"/>
        <item x="1229"/>
        <item x="2148"/>
        <item x="4181"/>
        <item x="2432"/>
        <item x="2341"/>
        <item x="3603"/>
        <item x="3108"/>
        <item x="2535"/>
        <item x="1429"/>
        <item x="3570"/>
        <item x="2179"/>
        <item x="807"/>
        <item x="969"/>
        <item x="4384"/>
        <item x="1891"/>
        <item x="4511"/>
        <item x="3896"/>
        <item x="2560"/>
        <item x="2783"/>
        <item x="1636"/>
        <item x="3981"/>
        <item x="2993"/>
        <item x="2679"/>
        <item x="2246"/>
        <item x="1901"/>
        <item x="444"/>
        <item x="521"/>
        <item x="384"/>
        <item x="59"/>
        <item x="2361"/>
        <item x="610"/>
        <item x="3745"/>
        <item x="4360"/>
        <item x="2426"/>
        <item x="4296"/>
        <item x="3299"/>
        <item x="2226"/>
        <item x="3075"/>
        <item x="4635"/>
        <item x="3351"/>
        <item x="763"/>
        <item x="3631"/>
        <item x="4136"/>
        <item x="2951"/>
        <item x="226"/>
        <item x="3532"/>
        <item x="4265"/>
        <item x="3274"/>
        <item x="1669"/>
        <item x="4076"/>
        <item x="3996"/>
        <item x="554"/>
        <item x="4365"/>
        <item x="718"/>
        <item x="4474"/>
        <item x="2749"/>
        <item x="2803"/>
        <item x="4123"/>
        <item x="3630"/>
        <item x="1686"/>
        <item x="1703"/>
        <item x="93"/>
        <item x="646"/>
        <item x="3707"/>
        <item x="1950"/>
        <item x="1346"/>
        <item x="3126"/>
        <item x="2972"/>
        <item x="2776"/>
        <item x="3669"/>
        <item x="2097"/>
        <item x="2132"/>
        <item x="481"/>
        <item x="2608"/>
        <item x="626"/>
        <item x="2443"/>
        <item x="3624"/>
        <item x="6"/>
        <item x="4090"/>
        <item x="425"/>
        <item x="3164"/>
        <item x="541"/>
        <item x="4504"/>
        <item x="4580"/>
        <item x="2674"/>
        <item x="4026"/>
        <item x="902"/>
        <item x="930"/>
        <item x="1011"/>
        <item x="3055"/>
        <item x="3063"/>
        <item x="3706"/>
        <item x="4270"/>
        <item x="2926"/>
        <item x="2380"/>
        <item x="719"/>
        <item x="3658"/>
        <item x="4619"/>
        <item x="648"/>
        <item x="3116"/>
        <item x="364"/>
        <item x="1741"/>
        <item x="2862"/>
        <item x="1706"/>
        <item x="134"/>
        <item x="3892"/>
        <item x="1786"/>
        <item x="1315"/>
        <item x="2942"/>
        <item x="3717"/>
        <item x="2646"/>
        <item x="1647"/>
        <item x="1618"/>
        <item x="989"/>
        <item x="3965"/>
        <item x="4667"/>
        <item x="290"/>
        <item x="289"/>
        <item x="153"/>
        <item x="1184"/>
        <item x="2771"/>
        <item x="3469"/>
        <item x="853"/>
        <item x="3341"/>
        <item x="967"/>
        <item x="2898"/>
        <item x="2475"/>
        <item x="1559"/>
        <item x="1075"/>
        <item x="5"/>
        <item x="396"/>
        <item x="2249"/>
        <item x="3429"/>
        <item x="1049"/>
        <item x="4774"/>
        <item x="4032"/>
        <item x="4166"/>
        <item x="2445"/>
        <item x="84"/>
        <item x="2656"/>
        <item x="4804"/>
        <item x="1317"/>
        <item x="907"/>
        <item x="2400"/>
        <item x="4686"/>
        <item x="4463"/>
        <item x="1225"/>
        <item x="3498"/>
        <item x="3260"/>
        <item x="747"/>
        <item x="2956"/>
        <item x="1938"/>
        <item x="4278"/>
        <item x="1860"/>
        <item x="1420"/>
        <item x="2725"/>
        <item x="336"/>
        <item x="1772"/>
        <item x="2613"/>
        <item x="4431"/>
        <item x="1903"/>
        <item x="91"/>
        <item x="4145"/>
        <item x="3656"/>
        <item x="3780"/>
        <item x="3073"/>
        <item x="1699"/>
        <item x="921"/>
        <item x="886"/>
        <item x="1822"/>
        <item x="2009"/>
        <item x="2889"/>
        <item x="404"/>
        <item x="1395"/>
        <item x="3514"/>
        <item x="1515"/>
        <item x="2206"/>
        <item x="3512"/>
        <item x="3502"/>
        <item x="1488"/>
        <item x="217"/>
        <item x="4187"/>
        <item x="3565"/>
        <item x="1320"/>
        <item x="712"/>
        <item x="3154"/>
        <item x="1500"/>
        <item x="392"/>
        <item x="2481"/>
        <item x="3866"/>
        <item x="114"/>
        <item x="1696"/>
        <item x="4698"/>
        <item x="816"/>
        <item x="4228"/>
        <item x="2233"/>
        <item x="1138"/>
        <item x="2743"/>
        <item x="1331"/>
        <item x="1645"/>
        <item x="1758"/>
        <item x="1035"/>
        <item x="696"/>
        <item x="2798"/>
        <item x="4572"/>
        <item x="4366"/>
        <item x="4344"/>
        <item x="500"/>
        <item x="3898"/>
        <item x="912"/>
        <item x="4253"/>
        <item x="1551"/>
        <item x="261"/>
        <item x="4682"/>
        <item x="1050"/>
        <item x="1553"/>
        <item x="2268"/>
        <item x="3259"/>
        <item x="527"/>
        <item x="3043"/>
        <item x="2250"/>
        <item x="3545"/>
        <item x="4588"/>
        <item x="4464"/>
        <item x="2032"/>
        <item x="736"/>
        <item x="406"/>
        <item x="3368"/>
        <item x="43"/>
        <item x="643"/>
        <item x="1068"/>
        <item x="106"/>
        <item x="2489"/>
        <item x="1358"/>
        <item x="1932"/>
        <item x="4492"/>
        <item x="3764"/>
        <item x="2629"/>
        <item x="3324"/>
        <item x="3618"/>
        <item x="4308"/>
        <item x="4276"/>
        <item x="1740"/>
        <item x="4718"/>
        <item x="3697"/>
        <item x="958"/>
        <item x="3115"/>
        <item x="603"/>
        <item x="4467"/>
        <item x="1350"/>
        <item x="2112"/>
        <item x="1295"/>
        <item x="121"/>
        <item x="4418"/>
        <item x="745"/>
        <item x="1247"/>
        <item x="2309"/>
        <item x="3050"/>
        <item x="847"/>
        <item x="2480"/>
        <item x="2659"/>
        <item x="3493"/>
        <item x="416"/>
        <item x="3241"/>
        <item x="3283"/>
        <item x="3740"/>
        <item x="119"/>
        <item x="3222"/>
        <item x="1007"/>
        <item x="2934"/>
        <item x="2999"/>
        <item x="1390"/>
        <item x="4214"/>
        <item x="2617"/>
        <item x="1923"/>
        <item x="4483"/>
        <item x="4077"/>
        <item x="1047"/>
        <item x="3389"/>
        <item x="2043"/>
        <item x="1127"/>
        <item x="4775"/>
        <item x="3949"/>
        <item x="4439"/>
        <item x="1249"/>
        <item x="4450"/>
        <item x="1717"/>
        <item x="3574"/>
        <item x="1010"/>
        <item x="3787"/>
        <item x="2232"/>
        <item x="4142"/>
        <item x="1855"/>
        <item x="4190"/>
        <item x="684"/>
        <item x="4386"/>
        <item x="1679"/>
        <item x="2542"/>
        <item x="2064"/>
        <item x="30"/>
        <item x="838"/>
        <item x="3471"/>
        <item x="2028"/>
        <item x="4490"/>
        <item x="1471"/>
        <item x="2861"/>
        <item x="991"/>
        <item x="3813"/>
        <item x="1042"/>
        <item x="4598"/>
        <item x="3922"/>
        <item x="1780"/>
        <item x="4419"/>
        <item x="2229"/>
        <item x="2094"/>
        <item x="1583"/>
        <item x="1668"/>
        <item x="3156"/>
        <item x="257"/>
        <item x="4593"/>
        <item x="4552"/>
        <item x="1123"/>
        <item x="10"/>
        <item x="4242"/>
        <item x="4716"/>
        <item x="2455"/>
        <item x="4441"/>
        <item x="4599"/>
        <item x="1107"/>
        <item x="3166"/>
        <item x="3852"/>
        <item x="2677"/>
        <item x="1866"/>
        <item x="4057"/>
        <item x="3939"/>
        <item x="273"/>
        <item x="1440"/>
        <item x="1341"/>
        <item x="1096"/>
        <item x="3485"/>
        <item x="2160"/>
        <item x="4621"/>
        <item x="925"/>
        <item x="1326"/>
        <item x="3567"/>
        <item x="3862"/>
        <item x="3443"/>
        <item x="89"/>
        <item x="621"/>
        <item x="1622"/>
        <item x="117"/>
        <item x="3058"/>
        <item x="525"/>
        <item x="2260"/>
        <item x="4674"/>
        <item x="697"/>
        <item x="3509"/>
        <item x="1066"/>
        <item x="604"/>
        <item x="1818"/>
        <item x="1785"/>
        <item x="2080"/>
        <item x="259"/>
        <item x="3257"/>
        <item x="2379"/>
        <item x="3515"/>
        <item x="2887"/>
        <item x="223"/>
        <item x="1614"/>
        <item x="4485"/>
        <item x="2637"/>
        <item x="2959"/>
        <item x="1381"/>
        <item x="3527"/>
        <item x="806"/>
        <item x="3956"/>
        <item x="1665"/>
        <item x="1155"/>
        <item x="3960"/>
        <item x="2189"/>
        <item x="1362"/>
        <item x="156"/>
        <item x="1653"/>
        <item x="3700"/>
        <item x="1611"/>
        <item x="2918"/>
        <item x="4320"/>
        <item x="1849"/>
        <item x="2626"/>
        <item x="4089"/>
        <item x="2523"/>
        <item x="2"/>
        <item x="193"/>
        <item x="1832"/>
        <item x="3175"/>
        <item x="4623"/>
        <item x="2884"/>
        <item x="867"/>
        <item x="1677"/>
        <item x="2031"/>
        <item x="2576"/>
        <item x="1499"/>
        <item x="3424"/>
        <item x="3591"/>
        <item x="1799"/>
        <item x="583"/>
        <item x="2595"/>
        <item x="60"/>
        <item x="2961"/>
        <item x="2521"/>
        <item x="265"/>
        <item x="4022"/>
        <item x="137"/>
        <item x="3318"/>
        <item x="3741"/>
        <item x="1415"/>
        <item x="3032"/>
        <item x="4813"/>
        <item x="4324"/>
        <item x="652"/>
        <item x="2269"/>
        <item x="4254"/>
        <item x="3399"/>
        <item x="820"/>
        <item x="2543"/>
        <item x="2532"/>
        <item x="3123"/>
        <item x="1782"/>
        <item x="1005"/>
        <item x="2553"/>
        <item x="1685"/>
        <item x="3183"/>
        <item x="4761"/>
        <item x="2991"/>
        <item x="2327"/>
        <item x="3428"/>
        <item x="107"/>
        <item x="549"/>
        <item x="13"/>
        <item x="881"/>
        <item x="4735"/>
        <item x="2913"/>
        <item x="1519"/>
        <item x="2024"/>
        <item x="1562"/>
        <item x="1657"/>
        <item x="4594"/>
        <item x="148"/>
        <item x="3454"/>
        <item x="4416"/>
        <item x="2785"/>
        <item x="1541"/>
        <item x="530"/>
        <item x="2925"/>
        <item x="1160"/>
        <item x="2606"/>
        <item x="4693"/>
        <item x="109"/>
        <item x="3571"/>
        <item x="2583"/>
        <item x="2499"/>
        <item x="608"/>
        <item x="2078"/>
        <item x="71"/>
        <item x="2419"/>
        <item x="2150"/>
        <item x="3714"/>
        <item x="1338"/>
        <item x="507"/>
        <item x="3583"/>
        <item x="2106"/>
        <item x="1922"/>
        <item x="101"/>
        <item x="533"/>
        <item x="592"/>
        <item x="2593"/>
        <item x="3159"/>
        <item x="393"/>
        <item x="3426"/>
        <item x="3214"/>
        <item x="4200"/>
        <item x="2476"/>
        <item x="3479"/>
        <item x="46"/>
        <item x="3347"/>
        <item x="182"/>
        <item x="2474"/>
        <item x="215"/>
        <item x="127"/>
        <item x="2611"/>
        <item x="870"/>
        <item x="3474"/>
        <item x="4156"/>
        <item x="4239"/>
        <item x="3847"/>
        <item x="4388"/>
        <item x="1090"/>
        <item x="961"/>
        <item x="4585"/>
        <item x="1660"/>
        <item x="4188"/>
        <item x="4046"/>
        <item x="23"/>
        <item x="669"/>
        <item x="3904"/>
        <item x="3302"/>
        <item x="3815"/>
        <item x="1505"/>
        <item x="11"/>
        <item x="2930"/>
        <item x="4353"/>
        <item x="1291"/>
        <item x="4875"/>
        <item x="1975"/>
        <item x="4343"/>
        <item x="3628"/>
        <item x="219"/>
        <item x="840"/>
        <item x="1181"/>
        <item x="4246"/>
        <item x="4289"/>
        <item x="2977"/>
        <item x="1909"/>
        <item x="1425"/>
        <item x="1459"/>
        <item x="3329"/>
        <item x="514"/>
        <item x="1161"/>
        <item x="923"/>
        <item x="4567"/>
        <item x="1280"/>
        <item x="3660"/>
        <item x="1232"/>
        <item x="3872"/>
        <item x="2156"/>
        <item x="2894"/>
        <item x="3105"/>
        <item x="1663"/>
        <item x="3448"/>
        <item x="3400"/>
        <item x="2802"/>
        <item x="2948"/>
        <item x="4536"/>
        <item x="1984"/>
        <item x="3345"/>
        <item x="2245"/>
        <item x="2522"/>
        <item x="4285"/>
        <item x="1835"/>
        <item x="4482"/>
        <item x="4277"/>
        <item x="3627"/>
        <item x="2859"/>
        <item x="2130"/>
        <item x="2682"/>
        <item x="1003"/>
        <item x="1027"/>
        <item x="178"/>
        <item x="2635"/>
        <item x="284"/>
        <item x="4777"/>
        <item x="2002"/>
        <item x="565"/>
        <item x="4171"/>
        <item x="568"/>
        <item x="2007"/>
        <item x="3969"/>
        <item x="1316"/>
        <item x="2444"/>
        <item x="3771"/>
        <item x="3098"/>
        <item x="4341"/>
        <item x="544"/>
        <item x="4426"/>
        <item x="3089"/>
        <item x="627"/>
        <item x="3761"/>
        <item x="3459"/>
        <item x="4627"/>
        <item x="1324"/>
        <item x="209"/>
        <item x="4347"/>
        <item x="3466"/>
        <item x="1550"/>
        <item x="240"/>
        <item x="2607"/>
        <item x="3234"/>
        <item x="3308"/>
        <item x="4811"/>
        <item x="728"/>
        <item x="4241"/>
        <item x="3695"/>
        <item x="2672"/>
        <item x="1964"/>
        <item x="1834"/>
        <item x="1158"/>
        <item x="4453"/>
        <item x="4215"/>
        <item x="467"/>
        <item x="4212"/>
        <item x="1430"/>
        <item x="2527"/>
        <item x="2331"/>
        <item x="1823"/>
        <item x="4062"/>
        <item x="819"/>
        <item x="2391"/>
        <item x="1861"/>
        <item x="2408"/>
        <item x="1333"/>
        <item x="2917"/>
        <item x="3684"/>
        <item x="411"/>
        <item x="3899"/>
        <item x="3374"/>
        <item x="2809"/>
        <item x="4529"/>
        <item x="2194"/>
        <item x="2055"/>
        <item x="2402"/>
        <item x="557"/>
        <item x="1164"/>
        <item x="950"/>
        <item x="309"/>
        <item x="233"/>
        <item x="1626"/>
        <item x="905"/>
        <item x="3338"/>
        <item x="3195"/>
        <item x="784"/>
        <item x="2940"/>
        <item x="412"/>
        <item x="367"/>
        <item x="4477"/>
        <item x="2669"/>
        <item x="757"/>
        <item x="4538"/>
        <item x="2504"/>
        <item x="1625"/>
        <item x="1348"/>
        <item x="1619"/>
        <item x="1952"/>
        <item x="407"/>
        <item x="428"/>
        <item x="4625"/>
        <item x="3362"/>
        <item x="3681"/>
        <item x="1443"/>
        <item x="731"/>
        <item x="427"/>
        <item x="3287"/>
        <item x="359"/>
        <item x="735"/>
        <item x="589"/>
        <item x="497"/>
        <item x="1897"/>
        <item x="2163"/>
        <item x="245"/>
        <item x="4312"/>
        <item x="3644"/>
        <item x="4335"/>
        <item x="1994"/>
        <item x="4255"/>
        <item x="4078"/>
        <item x="3456"/>
        <item x="103"/>
        <item x="1606"/>
        <item x="210"/>
        <item x="2498"/>
        <item x="4833"/>
        <item x="448"/>
        <item x="3412"/>
        <item x="1051"/>
        <item x="4428"/>
        <item x="357"/>
        <item x="3941"/>
        <item x="2644"/>
        <item x="0"/>
        <item x="3579"/>
        <item x="3281"/>
        <item x="4499"/>
        <item x="4355"/>
        <item x="2966"/>
        <item x="3023"/>
        <item x="4778"/>
        <item x="4333"/>
        <item x="3215"/>
        <item x="3224"/>
        <item x="3798"/>
        <item x="3747"/>
        <item x="511"/>
        <item x="3284"/>
        <item x="2369"/>
        <item x="2899"/>
        <item x="1839"/>
        <item x="1209"/>
        <item x="2722"/>
        <item x="112"/>
        <item x="1269"/>
        <item x="522"/>
        <item x="2438"/>
        <item x="3696"/>
        <item x="429"/>
        <item x="1424"/>
        <item x="4758"/>
        <item x="4282"/>
        <item x="2051"/>
        <item x="1293"/>
        <item x="4369"/>
        <item x="1398"/>
        <item x="1046"/>
        <item x="4451"/>
        <item x="1709"/>
        <item x="2344"/>
        <item x="3125"/>
        <item x="1067"/>
        <item x="3901"/>
        <item x="2823"/>
        <item x="1245"/>
        <item x="1446"/>
        <item x="3070"/>
        <item x="685"/>
        <item x="4881"/>
        <item x="4853"/>
        <item x="3588"/>
        <item x="272"/>
        <item x="3703"/>
        <item x="2558"/>
        <item x="4671"/>
        <item x="3712"/>
        <item x="4850"/>
        <item x="4106"/>
        <item x="4727"/>
        <item x="98"/>
        <item x="3410"/>
        <item x="3719"/>
        <item x="4678"/>
        <item x="1493"/>
        <item x="970"/>
        <item x="3048"/>
        <item x="14"/>
        <item x="2280"/>
        <item x="3029"/>
        <item x="4118"/>
        <item x="3295"/>
        <item x="403"/>
        <item x="858"/>
        <item x="4258"/>
        <item x="3033"/>
        <item x="2318"/>
        <item x="2293"/>
        <item x="4563"/>
        <item x="4880"/>
        <item x="4659"/>
        <item x="2352"/>
        <item x="1378"/>
        <item x="4628"/>
        <item x="2580"/>
        <item x="1407"/>
        <item x="3576"/>
        <item x="3505"/>
        <item x="2927"/>
        <item x="4115"/>
        <item x="3999"/>
        <item x="325"/>
        <item x="2198"/>
        <item x="1589"/>
        <item x="653"/>
        <item x="387"/>
        <item x="4734"/>
        <item x="4808"/>
        <item x="4394"/>
        <item x="2594"/>
        <item x="3586"/>
        <item x="350"/>
        <item x="581"/>
        <item x="3729"/>
        <item x="715"/>
        <item x="3756"/>
        <item x="3"/>
        <item x="1199"/>
        <item x="2312"/>
        <item x="4660"/>
        <item x="3161"/>
        <item x="792"/>
        <item x="1388"/>
        <item x="1867"/>
        <item x="3601"/>
        <item x="2779"/>
        <item x="4231"/>
        <item x="4755"/>
        <item x="4685"/>
        <item x="69"/>
        <item x="2909"/>
        <item x="1475"/>
        <item x="986"/>
        <item x="3254"/>
        <item x="3170"/>
        <item x="4304"/>
        <item x="4173"/>
        <item x="4618"/>
        <item x="1926"/>
        <item x="3179"/>
        <item x="3169"/>
        <item x="1265"/>
        <item x="1070"/>
        <item x="2242"/>
        <item x="2892"/>
        <item x="1325"/>
        <item x="4584"/>
        <item x="2144"/>
        <item x="2691"/>
        <item x="2921"/>
        <item x="2114"/>
        <item x="1172"/>
        <item x="3814"/>
        <item x="2418"/>
        <item x="2705"/>
        <item x="2721"/>
        <item x="4796"/>
        <item x="3968"/>
        <item x="3728"/>
        <item x="4558"/>
        <item x="1525"/>
        <item x="4502"/>
        <item x="2980"/>
        <item x="1496"/>
        <item x="96"/>
        <item x="4582"/>
        <item x="1896"/>
        <item x="2299"/>
        <item x="2355"/>
        <item x="2831"/>
        <item x="2057"/>
        <item x="4501"/>
        <item x="4420"/>
        <item x="1243"/>
        <item x="2483"/>
        <item x="953"/>
        <item x="2357"/>
        <item x="2586"/>
        <item x="732"/>
        <item x="3826"/>
        <item x="1077"/>
        <item x="3408"/>
        <item x="4770"/>
        <item x="2298"/>
        <item x="4172"/>
        <item x="1017"/>
        <item x="3186"/>
        <item x="1252"/>
        <item x="1417"/>
        <item x="4614"/>
        <item x="3822"/>
        <item x="1283"/>
        <item x="869"/>
        <item x="924"/>
        <item x="1489"/>
        <item x="2683"/>
        <item x="1987"/>
        <item x="3265"/>
        <item x="4407"/>
        <item x="4189"/>
        <item x="4206"/>
        <item x="2453"/>
        <item x="2217"/>
        <item x="2385"/>
        <item x="1814"/>
        <item x="3107"/>
        <item x="908"/>
        <item x="2827"/>
        <item x="366"/>
        <item x="2907"/>
        <item x="3383"/>
        <item x="2686"/>
        <item x="3352"/>
        <item x="4273"/>
        <item x="1552"/>
        <item x="3129"/>
        <item x="3452"/>
        <item x="120"/>
        <item x="662"/>
        <item x="3820"/>
        <item x="740"/>
        <item x="1427"/>
        <item x="303"/>
        <item x="4498"/>
        <item x="4151"/>
        <item x="2681"/>
        <item x="769"/>
        <item x="3841"/>
        <item x="4560"/>
        <item x="2985"/>
        <item x="2875"/>
        <item x="4553"/>
        <item x="2600"/>
        <item x="2175"/>
        <item x="2140"/>
        <item x="1567"/>
        <item x="1438"/>
        <item x="3003"/>
        <item x="2833"/>
        <item x="1167"/>
        <item x="2699"/>
        <item x="4150"/>
        <item x="2428"/>
        <item x="4654"/>
        <item x="1582"/>
        <item x="687"/>
        <item x="4020"/>
        <item x="2158"/>
        <item x="2573"/>
        <item x="1695"/>
        <item x="374"/>
        <item x="829"/>
        <item x="1030"/>
        <item x="2836"/>
        <item x="3083"/>
        <item x="453"/>
        <item x="462"/>
        <item x="3889"/>
        <item x="1118"/>
        <item x="3034"/>
        <item x="2146"/>
        <item x="2872"/>
        <item x="814"/>
        <item x="3692"/>
        <item x="3958"/>
        <item x="4438"/>
        <item x="3193"/>
        <item x="3665"/>
        <item x="4610"/>
        <item x="857"/>
        <item x="638"/>
        <item x="946"/>
        <item x="3774"/>
        <item x="3535"/>
        <item x="1735"/>
        <item x="4612"/>
        <item x="3279"/>
        <item x="3339"/>
        <item x="3952"/>
        <item x="3548"/>
        <item x="2174"/>
        <item x="4059"/>
        <item x="2873"/>
        <item x="2139"/>
        <item x="4672"/>
        <item x="1399"/>
        <item x="1747"/>
        <item x="454"/>
        <item x="3556"/>
        <item x="852"/>
        <item x="1949"/>
        <item x="4240"/>
        <item x="2616"/>
        <item x="3882"/>
        <item x="3176"/>
        <item x="1687"/>
        <item x="1728"/>
        <item x="1540"/>
        <item x="3067"/>
        <item x="73"/>
        <item x="2169"/>
        <item x="577"/>
        <item x="1847"/>
        <item x="1063"/>
        <item x="2358"/>
        <item x="4475"/>
        <item x="17"/>
        <item x="693"/>
        <item x="3100"/>
        <item x="4247"/>
        <item x="214"/>
        <item x="3572"/>
        <item x="4373"/>
        <item x="2021"/>
        <item x="3261"/>
        <item x="2817"/>
        <item x="588"/>
        <item x="97"/>
        <item x="1200"/>
        <item x="724"/>
        <item x="77"/>
        <item x="4803"/>
        <item x="2570"/>
        <item x="3517"/>
        <item x="546"/>
        <item x="1930"/>
        <item x="2020"/>
        <item x="3490"/>
        <item x="3045"/>
        <item x="4521"/>
        <item x="4138"/>
        <item x="4011"/>
        <item x="4738"/>
        <item x="605"/>
        <item x="3461"/>
        <item x="3266"/>
        <item x="824"/>
        <item x="179"/>
        <item x="1919"/>
        <item x="1573"/>
        <item x="536"/>
        <item x="1454"/>
        <item x="634"/>
        <item x="3559"/>
        <item x="2933"/>
        <item x="3709"/>
        <item x="3995"/>
        <item x="4858"/>
        <item x="2056"/>
        <item x="2793"/>
        <item x="1576"/>
        <item x="1796"/>
        <item x="720"/>
        <item x="1330"/>
        <item x="3911"/>
        <item x="2914"/>
        <item x="624"/>
        <item x="1570"/>
        <item x="3349"/>
        <item x="3206"/>
        <item x="466"/>
        <item x="4063"/>
        <item x="833"/>
        <item x="1403"/>
        <item x="1401"/>
        <item x="3537"/>
        <item x="2922"/>
        <item x="1382"/>
        <item x="513"/>
        <item x="2533"/>
        <item x="151"/>
        <item x="3884"/>
        <item x="3806"/>
        <item x="4316"/>
        <item x="909"/>
        <item x="3730"/>
        <item x="185"/>
        <item x="2077"/>
        <item x="2834"/>
        <item x="4690"/>
        <item x="3562"/>
        <item x="722"/>
        <item x="1934"/>
        <item x="2868"/>
        <item x="3213"/>
        <item x="3988"/>
        <item x="1678"/>
        <item x="1509"/>
        <item x="1718"/>
        <item x="1874"/>
        <item x="4591"/>
        <item x="274"/>
        <item x="2423"/>
        <item x="3248"/>
        <item x="2703"/>
        <item x="76"/>
        <item x="762"/>
        <item x="3375"/>
        <item x="2184"/>
        <item x="3987"/>
        <item x="258"/>
        <item x="1557"/>
        <item x="1441"/>
        <item x="1958"/>
        <item x="4165"/>
        <item x="4469"/>
        <item x="804"/>
        <item x="4566"/>
        <item x="4657"/>
        <item x="3919"/>
        <item x="36"/>
        <item x="3849"/>
        <item x="276"/>
        <item x="1979"/>
        <item x="3102"/>
        <item x="1807"/>
        <item x="3423"/>
        <item x="4821"/>
        <item x="3802"/>
        <item x="503"/>
        <item x="260"/>
        <item x="4710"/>
        <item x="4043"/>
        <item x="3640"/>
        <item x="305"/>
        <item x="2090"/>
        <item x="4031"/>
        <item x="4363"/>
        <item x="2231"/>
        <item x="3871"/>
        <item x="2957"/>
        <item x="181"/>
        <item x="3052"/>
        <item x="2154"/>
        <item x="3434"/>
        <item x="4655"/>
        <item x="297"/>
        <item x="3364"/>
        <item x="4234"/>
        <item x="3906"/>
        <item x="1235"/>
        <item x="281"/>
        <item x="1110"/>
        <item x="1261"/>
        <item x="3589"/>
        <item x="1343"/>
        <item x="3008"/>
        <item x="1661"/>
        <item x="3610"/>
        <item x="390"/>
        <item x="3242"/>
        <item x="4040"/>
        <item x="2821"/>
        <item x="1947"/>
        <item x="4827"/>
        <item x="4280"/>
        <item x="302"/>
        <item x="2026"/>
        <item x="25"/>
        <item x="2944"/>
        <item x="4841"/>
        <item x="1684"/>
        <item x="1671"/>
        <item x="3710"/>
        <item x="1408"/>
        <item x="1902"/>
        <item x="234"/>
        <item x="3524"/>
        <item x="1001"/>
        <item x="3652"/>
        <item x="1062"/>
        <item x="4368"/>
        <item x="480"/>
        <item x="4339"/>
        <item x="3975"/>
        <item x="3874"/>
        <item x="1060"/>
        <item x="2446"/>
        <item x="4041"/>
        <item x="582"/>
        <item x="1872"/>
        <item x="2240"/>
        <item x="3280"/>
        <item x="791"/>
        <item x="4340"/>
        <item x="2612"/>
        <item x="1411"/>
        <item x="2122"/>
        <item x="4506"/>
        <item x="1276"/>
        <item x="2134"/>
        <item x="1282"/>
        <item x="4605"/>
        <item x="4125"/>
        <item x="614"/>
        <item x="3759"/>
        <item x="3935"/>
        <item x="4053"/>
        <item x="4216"/>
        <item x="202"/>
        <item x="3182"/>
        <item x="2063"/>
        <item x="2317"/>
        <item x="2801"/>
        <item x="1365"/>
        <item x="4576"/>
        <item x="771"/>
        <item x="713"/>
        <item x="1497"/>
        <item x="3158"/>
        <item x="1069"/>
        <item x="4535"/>
        <item x="973"/>
        <item x="3908"/>
        <item x="3332"/>
        <item x="459"/>
        <item x="1848"/>
        <item x="1976"/>
        <item x="4470"/>
        <item x="2482"/>
        <item x="729"/>
        <item x="3117"/>
        <item x="952"/>
        <item x="995"/>
        <item x="4484"/>
        <item x="1319"/>
        <item x="2974"/>
        <item x="86"/>
        <item x="992"/>
        <item x="3578"/>
        <item x="3004"/>
        <item x="3336"/>
        <item x="2932"/>
        <item x="231"/>
        <item x="2712"/>
        <item x="1827"/>
        <item x="3501"/>
        <item x="3821"/>
        <item x="2501"/>
        <item x="4597"/>
        <item x="295"/>
        <item x="2761"/>
        <item x="864"/>
        <item x="4495"/>
        <item x="1267"/>
        <item x="53"/>
        <item x="1658"/>
        <item x="4741"/>
        <item x="236"/>
        <item x="2325"/>
        <item x="4237"/>
        <item x="3873"/>
        <item x="1784"/>
        <item x="1514"/>
        <item x="3972"/>
        <item x="2382"/>
        <item x="493"/>
        <item x="2945"/>
        <item x="767"/>
        <item x="832"/>
        <item x="797"/>
        <item x="3103"/>
        <item x="1490"/>
        <item x="3929"/>
        <item x="2915"/>
        <item x="1271"/>
        <item x="2597"/>
        <item x="1473"/>
        <item x="4564"/>
        <item x="1841"/>
        <item x="1729"/>
        <item x="3523"/>
        <item x="916"/>
        <item x="2997"/>
        <item x="3931"/>
        <item x="1169"/>
        <item x="1128"/>
        <item x="4272"/>
        <item x="2131"/>
        <item x="2228"/>
        <item x="2658"/>
        <item x="1700"/>
        <item x="408"/>
        <item x="4719"/>
        <item x="3971"/>
        <item x="2307"/>
        <item x="1072"/>
        <item x="4414"/>
        <item x="3025"/>
        <item x="4085"/>
        <item x="2120"/>
        <item x="4327"/>
        <item x="1646"/>
        <item x="2431"/>
        <item x="484"/>
        <item x="4399"/>
        <item x="3238"/>
        <item x="150"/>
        <item x="1018"/>
        <item x="2707"/>
        <item x="4706"/>
        <item x="124"/>
        <item x="3854"/>
        <item x="502"/>
        <item x="4121"/>
        <item x="1469"/>
        <item x="3835"/>
        <item x="730"/>
        <item x="1178"/>
        <item x="3178"/>
        <item x="3828"/>
        <item x="51"/>
        <item x="823"/>
        <item x="4759"/>
        <item x="3980"/>
        <item x="3961"/>
        <item x="4556"/>
        <item x="2403"/>
        <item x="4018"/>
        <item x="2456"/>
        <item x="66"/>
        <item x="3530"/>
        <item x="2004"/>
        <item x="843"/>
        <item x="1508"/>
        <item x="1026"/>
        <item x="3160"/>
        <item x="4050"/>
        <item x="1571"/>
        <item x="4876"/>
        <item x="3885"/>
        <item x="2631"/>
        <item x="3343"/>
        <item x="1568"/>
        <item x="3200"/>
        <item x="2724"/>
        <item x="3167"/>
        <item x="4646"/>
        <item x="2668"/>
        <item x="1974"/>
        <item x="4544"/>
        <item x="3177"/>
        <item x="1304"/>
        <item x="835"/>
        <item x="2316"/>
        <item x="2806"/>
        <item x="2854"/>
        <item x="4525"/>
        <item x="773"/>
        <item x="2525"/>
        <item x="2290"/>
        <item x="3253"/>
        <item x="2117"/>
        <item x="3818"/>
        <item x="667"/>
        <item x="896"/>
        <item x="4510"/>
        <item x="751"/>
        <item x="2865"/>
        <item x="2935"/>
        <item x="1055"/>
        <item x="430"/>
        <item x="3646"/>
        <item x="2735"/>
        <item x="968"/>
        <item x="4446"/>
        <item x="4068"/>
        <item x="2739"/>
        <item x="2995"/>
        <item x="4781"/>
        <item x="1951"/>
        <item x="2554"/>
        <item x="4676"/>
        <item x="1612"/>
        <item x="2288"/>
        <item x="2285"/>
        <item x="186"/>
        <item x="1142"/>
        <item x="1492"/>
        <item x="1296"/>
        <item x="4559"/>
        <item x="2773"/>
        <item x="4422"/>
        <item x="717"/>
        <item x="1115"/>
        <item x="4283"/>
        <item x="1811"/>
        <item x="1109"/>
        <item x="3784"/>
        <item x="4754"/>
        <item x="2315"/>
        <item x="2023"/>
        <item x="2347"/>
        <item x="3392"/>
        <item x="1888"/>
        <item x="2276"/>
        <item x="1954"/>
        <item x="270"/>
        <item x="218"/>
        <item x="2734"/>
        <item x="395"/>
        <item x="2401"/>
        <item x="1790"/>
        <item x="3232"/>
        <item x="1240"/>
        <item x="2354"/>
        <item x="1746"/>
        <item x="2764"/>
        <item x="197"/>
        <item x="2515"/>
        <item x="2943"/>
        <item x="915"/>
        <item x="61"/>
        <item x="3799"/>
        <item x="3415"/>
        <item x="2988"/>
        <item x="3677"/>
        <item x="4331"/>
        <item x="2392"/>
        <item x="4377"/>
        <item x="1610"/>
        <item x="1624"/>
        <item x="3047"/>
        <item x="4824"/>
        <item x="324"/>
        <item x="2548"/>
        <item x="3721"/>
        <item x="1768"/>
        <item x="3942"/>
        <item x="4666"/>
        <item x="1725"/>
        <item x="2045"/>
        <item x="285"/>
        <item x="400"/>
        <item x="3334"/>
        <item x="133"/>
        <item x="3171"/>
        <item x="494"/>
        <item x="2697"/>
        <item x="2133"/>
        <item x="2805"/>
        <item x="861"/>
        <item x="3536"/>
        <item x="1986"/>
        <item x="3614"/>
        <item x="3592"/>
        <item x="4739"/>
        <item x="2274"/>
        <item x="1565"/>
        <item x="1056"/>
        <item x="4163"/>
        <item x="4641"/>
        <item x="9"/>
        <item x="4100"/>
        <item x="4385"/>
        <item x="702"/>
        <item x="2434"/>
        <item x="738"/>
        <item x="4789"/>
        <item x="4169"/>
        <item x="2563"/>
        <item x="3113"/>
        <item x="2781"/>
        <item x="1840"/>
        <item x="1198"/>
        <item x="2176"/>
        <item x="3492"/>
        <item x="3678"/>
        <item x="3943"/>
        <item x="4805"/>
        <item x="2839"/>
        <item x="4500"/>
        <item x="825"/>
        <item x="828"/>
        <item x="4350"/>
        <item x="836"/>
        <item x="4107"/>
        <item x="3838"/>
        <item x="637"/>
        <item x="600"/>
        <item x="414"/>
        <item x="1360"/>
        <item x="811"/>
        <item x="4427"/>
        <item x="203"/>
        <item x="1956"/>
        <item x="4061"/>
        <item x="4695"/>
        <item x="3049"/>
        <item x="3122"/>
        <item x="711"/>
        <item x="3207"/>
        <item x="859"/>
        <item x="2577"/>
        <item x="695"/>
        <item x="2458"/>
        <item x="2082"/>
        <item x="1533"/>
        <item x="1798"/>
        <item x="2383"/>
        <item x="3022"/>
        <item x="3504"/>
        <item x="821"/>
        <item x="3337"/>
        <item x="3609"/>
        <item x="1523"/>
        <item x="2695"/>
        <item x="4186"/>
        <item x="1674"/>
        <item x="948"/>
        <item x="3038"/>
        <item x="575"/>
        <item x="2349"/>
        <item x="4665"/>
        <item x="903"/>
        <item x="1032"/>
        <item x="878"/>
        <item x="4602"/>
        <item x="3142"/>
        <item x="2759"/>
        <item x="1655"/>
        <item x="3081"/>
        <item x="802"/>
        <item x="1453"/>
        <item x="4571"/>
        <item x="4708"/>
        <item x="3839"/>
        <item x="3030"/>
        <item x="1763"/>
        <item x="221"/>
        <item x="3682"/>
        <item x="4797"/>
        <item x="1085"/>
        <item x="4297"/>
        <item x="2058"/>
        <item x="1464"/>
        <item x="4311"/>
        <item x="1481"/>
        <item x="940"/>
        <item x="4859"/>
        <item x="633"/>
        <item x="3149"/>
        <item x="3602"/>
        <item x="822"/>
        <item x="1144"/>
        <item x="4822"/>
        <item x="4700"/>
        <item x="2467"/>
        <item x="2728"/>
        <item x="4120"/>
        <item x="1689"/>
        <item x="3993"/>
        <item x="2638"/>
        <item x="4840"/>
        <item x="362"/>
        <item x="4009"/>
        <item x="4079"/>
        <item x="3382"/>
        <item x="4328"/>
        <item x="3155"/>
        <item x="4267"/>
        <item x="1844"/>
        <item x="1527"/>
        <item x="4175"/>
        <item x="982"/>
        <item x="510"/>
        <item x="4135"/>
        <item x="3077"/>
        <item x="337"/>
        <item x="3553"/>
        <item x="3737"/>
        <item x="4126"/>
        <item x="35"/>
        <item x="24"/>
        <item x="2038"/>
        <item x="639"/>
        <item x="663"/>
        <item x="1836"/>
        <item x="1770"/>
        <item x="4524"/>
        <item x="2566"/>
        <item x="1595"/>
        <item x="3024"/>
        <item x="3890"/>
        <item x="3608"/>
        <item x="4051"/>
        <item x="4836"/>
        <item x="1809"/>
        <item x="3143"/>
        <item x="3893"/>
        <item x="1704"/>
        <item x="1273"/>
        <item x="818"/>
        <item x="3074"/>
        <item x="4119"/>
        <item x="1536"/>
        <item x="4673"/>
        <item x="381"/>
        <item x="1863"/>
        <item x="1802"/>
        <item x="768"/>
        <item x="3036"/>
        <item x="1037"/>
        <item x="2322"/>
        <item x="1603"/>
        <item x="3181"/>
        <item x="326"/>
        <item x="463"/>
        <item x="1008"/>
        <item x="1511"/>
        <item x="1596"/>
        <item x="3467"/>
        <item x="2187"/>
        <item x="3647"/>
        <item x="1824"/>
        <item x="996"/>
        <item x="2107"/>
        <item x="4232"/>
        <item x="3319"/>
        <item x="1881"/>
        <item x="4073"/>
        <item x="4601"/>
        <item x="3964"/>
        <item x="1006"/>
        <item x="1246"/>
        <item x="3917"/>
        <item x="3863"/>
        <item x="1759"/>
        <item x="613"/>
        <item x="842"/>
        <item x="154"/>
        <item x="2258"/>
        <item x="3930"/>
        <item x="4342"/>
        <item x="569"/>
        <item x="597"/>
        <item x="2384"/>
        <item x="1537"/>
        <item x="2159"/>
        <item x="509"/>
        <item x="3499"/>
        <item x="471"/>
        <item x="2039"/>
        <item x="1597"/>
        <item x="615"/>
        <item x="1162"/>
        <item x="3869"/>
        <item x="1913"/>
        <item x="3435"/>
        <item x="1139"/>
        <item x="2701"/>
        <item x="1278"/>
        <item x="55"/>
        <item x="3704"/>
        <item x="2271"/>
        <item x="1531"/>
        <item x="3587"/>
        <item x="4663"/>
        <item x="1311"/>
        <item x="2870"/>
        <item x="2952"/>
        <item x="4812"/>
        <item x="446"/>
        <item x="1892"/>
        <item x="4696"/>
        <item x="1878"/>
        <item x="3396"/>
        <item x="3641"/>
        <item x="149"/>
        <item x="2366"/>
        <item x="2588"/>
        <item x="401"/>
        <item x="3876"/>
        <item x="4542"/>
        <item x="3427"/>
        <item x="2278"/>
        <item x="555"/>
        <item x="57"/>
        <item x="2244"/>
        <item x="286"/>
        <item x="4122"/>
        <item x="2381"/>
        <item x="2979"/>
        <item x="3675"/>
        <item x="673"/>
        <item x="3289"/>
        <item x="1880"/>
        <item x="2610"/>
        <item x="985"/>
        <item x="4684"/>
        <item x="372"/>
        <item x="887"/>
        <item x="1287"/>
        <item x="1821"/>
        <item x="2493"/>
        <item x="476"/>
        <item x="498"/>
        <item x="3594"/>
        <item x="4476"/>
        <item x="3388"/>
        <item x="1428"/>
        <item x="2227"/>
        <item x="42"/>
        <item x="813"/>
        <item x="4321"/>
        <item x="938"/>
        <item x="1445"/>
        <item x="2170"/>
        <item x="3870"/>
        <item x="3702"/>
        <item x="1449"/>
        <item x="3953"/>
        <item x="2308"/>
        <item x="1318"/>
        <item x="4532"/>
        <item x="2356"/>
        <item x="2598"/>
        <item x="3698"/>
        <item x="3130"/>
        <item x="645"/>
        <item x="2343"/>
        <item x="1702"/>
        <item x="3304"/>
        <item x="2239"/>
        <item x="2272"/>
        <item x="1014"/>
        <item x="4271"/>
        <item x="2202"/>
        <item x="3051"/>
        <item x="3925"/>
        <item x="721"/>
        <item x="572"/>
        <item x="2625"/>
        <item x="848"/>
        <item x="3856"/>
        <item x="2015"/>
        <item x="3519"/>
        <item x="4004"/>
        <item x="3845"/>
        <item x="3832"/>
        <item x="3451"/>
        <item x="2304"/>
        <item x="1159"/>
        <item x="3101"/>
        <item x="1019"/>
        <item x="3087"/>
        <item x="3440"/>
        <item x="1203"/>
        <item x="1486"/>
        <item x="12"/>
        <item x="1460"/>
        <item x="579"/>
        <item x="1494"/>
        <item x="2243"/>
        <item x="3829"/>
        <item x="3791"/>
        <item x="4444"/>
        <item x="1600"/>
        <item x="3593"/>
        <item x="1289"/>
        <item x="4229"/>
        <item x="812"/>
        <item x="422"/>
        <item x="535"/>
        <item x="4632"/>
        <item x="2808"/>
        <item x="2530"/>
        <item x="1145"/>
        <item x="2330"/>
        <item x="1530"/>
        <item x="2645"/>
        <item x="4844"/>
        <item x="3311"/>
        <item x="1153"/>
        <item x="3831"/>
        <item x="2386"/>
        <item x="2528"/>
        <item x="888"/>
        <item x="2103"/>
        <item x="4348"/>
        <item x="677"/>
        <item x="1819"/>
        <item x="911"/>
        <item x="744"/>
        <item x="3891"/>
        <item x="4874"/>
        <item x="1898"/>
        <item x="3622"/>
        <item x="1111"/>
        <item x="785"/>
        <item x="2994"/>
        <item x="4578"/>
        <item x="1864"/>
        <item x="2478"/>
        <item x="2003"/>
        <item x="1458"/>
        <item x="4731"/>
        <item x="1367"/>
        <item x="2137"/>
        <item x="2770"/>
        <item x="2496"/>
        <item x="4066"/>
        <item x="3926"/>
        <item x="1171"/>
        <item x="701"/>
        <item x="3300"/>
        <item x="1094"/>
        <item x="4104"/>
        <item x="200"/>
        <item x="2741"/>
        <item x="754"/>
        <item x="4662"/>
        <item x="1502"/>
        <item x="3455"/>
        <item x="1765"/>
        <item x="3797"/>
        <item x="2796"/>
        <item x="3449"/>
        <item x="2459"/>
        <item x="329"/>
        <item x="4091"/>
        <item x="2181"/>
        <item x="1996"/>
        <item x="860"/>
        <item x="1941"/>
        <item x="4872"/>
        <item x="1873"/>
        <item x="3326"/>
        <item x="3208"/>
        <item x="2216"/>
        <item x="1151"/>
        <item x="2819"/>
        <item x="2661"/>
        <item x="118"/>
        <item x="2487"/>
        <item x="2792"/>
        <item x="3762"/>
        <item x="4638"/>
        <item x="1058"/>
        <item x="2923"/>
        <item x="3216"/>
        <item x="3915"/>
        <item x="138"/>
        <item x="1546"/>
        <item x="4160"/>
        <item x="683"/>
        <item x="1048"/>
        <item x="3540"/>
        <item x="249"/>
        <item x="710"/>
        <item x="3738"/>
        <item x="4176"/>
        <item x="176"/>
        <item x="2982"/>
        <item x="4408"/>
        <item x="1629"/>
        <item x="519"/>
        <item x="1033"/>
        <item x="4547"/>
        <item x="2292"/>
        <item x="419"/>
        <item x="49"/>
        <item x="4762"/>
        <item x="876"/>
        <item x="2042"/>
        <item x="3912"/>
        <item x="1983"/>
        <item x="3851"/>
        <item x="3637"/>
        <item x="4530"/>
        <item x="3056"/>
        <item x="2465"/>
        <item x="2813"/>
        <item x="4318"/>
        <item x="4303"/>
        <item x="64"/>
        <item x="4478"/>
        <item x="4395"/>
        <item x="3296"/>
        <item x="716"/>
        <item x="3494"/>
        <item x="3503"/>
        <item x="963"/>
        <item x="539"/>
        <item x="4650"/>
        <item x="2029"/>
        <item x="4274"/>
        <item x="1437"/>
        <item x="3833"/>
        <item x="1086"/>
        <item x="3314"/>
        <item x="3354"/>
        <item x="1670"/>
        <item x="3294"/>
        <item x="4771"/>
        <item x="3328"/>
        <item x="3355"/>
        <item x="2353"/>
        <item x="1299"/>
        <item x="3955"/>
        <item x="2748"/>
        <item x="956"/>
        <item x="2517"/>
        <item x="222"/>
        <item x="2378"/>
        <item x="2165"/>
        <item x="2326"/>
        <item x="1219"/>
        <item x="72"/>
        <item x="370"/>
        <item x="3019"/>
        <item x="2398"/>
        <item x="725"/>
        <item x="1329"/>
        <item x="280"/>
        <item x="1924"/>
        <item x="2083"/>
        <item x="1226"/>
        <item x="4209"/>
        <item x="805"/>
        <item x="4683"/>
        <item x="3546"/>
        <item x="485"/>
        <item x="4519"/>
        <item x="4295"/>
        <item x="2791"/>
        <item x="4503"/>
        <item x="4462"/>
        <item x="4194"/>
        <item x="2696"/>
        <item x="3315"/>
        <item x="4807"/>
        <item x="1236"/>
        <item x="607"/>
        <item x="3897"/>
        <item x="682"/>
        <item x="1112"/>
        <item x="523"/>
        <item x="4435"/>
        <item x="642"/>
        <item x="3808"/>
        <item x="128"/>
        <item x="3002"/>
        <item x="4014"/>
        <item x="2297"/>
        <item x="2461"/>
        <item x="346"/>
        <item x="1156"/>
        <item x="3768"/>
        <item x="658"/>
        <item x="1615"/>
        <item x="3121"/>
        <item x="1631"/>
        <item x="2544"/>
        <item x="2986"/>
        <item x="1192"/>
        <item x="1373"/>
        <item x="3095"/>
        <item x="4322"/>
        <item x="1793"/>
        <item x="2167"/>
        <item x="4170"/>
        <item x="4264"/>
        <item x="2782"/>
        <item x="2849"/>
        <item x="3974"/>
        <item x="1632"/>
        <item x="355"/>
        <item x="3190"/>
        <item x="1103"/>
        <item x="475"/>
        <item x="4412"/>
        <item x="1916"/>
        <item x="4182"/>
        <item x="3220"/>
        <item x="2502"/>
        <item x="2182"/>
        <item x="4573"/>
        <item x="3748"/>
        <item x="3136"/>
        <item x="4025"/>
        <item x="4221"/>
        <item x="4302"/>
        <item x="862"/>
        <item x="2320"/>
        <item x="50"/>
        <item x="943"/>
        <item x="171"/>
        <item x="1935"/>
        <item x="4261"/>
        <item x="2786"/>
        <item x="2514"/>
        <item x="1734"/>
        <item x="2334"/>
        <item x="2230"/>
        <item x="1013"/>
        <item x="2237"/>
        <item x="3431"/>
        <item x="3173"/>
        <item x="2324"/>
        <item x="4837"/>
        <item x="2559"/>
        <item x="1837"/>
        <item x="936"/>
        <item x="3196"/>
        <item x="1059"/>
        <item x="4016"/>
        <item x="1648"/>
        <item x="517"/>
        <item x="2497"/>
        <item x="2337"/>
        <item x="4375"/>
        <item x="4487"/>
        <item x="139"/>
        <item x="4763"/>
        <item x="1098"/>
        <item x="4313"/>
        <item x="1224"/>
        <item x="3744"/>
        <item x="3419"/>
        <item x="1391"/>
        <item x="4146"/>
        <item x="4753"/>
        <item x="1386"/>
        <item x="1039"/>
        <item x="1871"/>
        <item x="3353"/>
        <item x="1825"/>
        <item x="1195"/>
        <item x="542"/>
        <item x="2949"/>
        <item x="4688"/>
        <item x="4361"/>
        <item x="3291"/>
        <item x="3221"/>
        <item x="1433"/>
        <item x="2166"/>
        <item x="1191"/>
        <item x="871"/>
        <item x="2787"/>
        <item x="4393"/>
        <item x="161"/>
        <item x="3472"/>
        <item x="1447"/>
        <item x="208"/>
        <item x="2439"/>
        <item x="2667"/>
        <item x="780"/>
        <item x="4721"/>
        <item x="2142"/>
        <item x="1025"/>
        <item x="132"/>
        <item x="981"/>
        <item x="19"/>
        <item x="2737"/>
        <item x="3092"/>
        <item x="1218"/>
        <item x="2468"/>
        <item x="3879"/>
        <item x="3775"/>
        <item x="2234"/>
        <item x="3307"/>
        <item x="599"/>
        <item x="3634"/>
        <item x="3210"/>
        <item x="2536"/>
        <item x="1301"/>
        <item x="3180"/>
        <item x="2466"/>
        <item x="4517"/>
        <item x="538"/>
        <item x="2411"/>
        <item x="703"/>
        <item x="1412"/>
        <item x="4392"/>
        <item x="3228"/>
        <item x="875"/>
        <item x="1384"/>
        <item x="1795"/>
        <item x="27"/>
        <item x="571"/>
        <item x="21"/>
        <item x="4380"/>
        <item x="4473"/>
        <item x="2824"/>
        <item x="748"/>
        <item x="866"/>
        <item x="2270"/>
        <item x="504"/>
        <item x="2920"/>
        <item x="4531"/>
        <item x="1513"/>
        <item x="4222"/>
        <item x="2723"/>
        <item x="680"/>
        <item x="2121"/>
        <item x="3013"/>
        <item x="2877"/>
        <item x="2484"/>
        <item x="2479"/>
        <item x="2433"/>
        <item x="3533"/>
        <item x="708"/>
        <item x="1877"/>
        <item x="1434"/>
        <item x="3406"/>
        <item x="2225"/>
        <item x="2973"/>
        <item x="352"/>
        <item x="2665"/>
        <item x="1826"/>
        <item x="4260"/>
        <item x="3473"/>
        <item x="1564"/>
        <item x="584"/>
        <item x="4788"/>
        <item x="4515"/>
        <item x="3378"/>
        <item x="4767"/>
        <item x="1978"/>
        <item x="1915"/>
        <item x="2351"/>
        <item x="4381"/>
        <item x="3432"/>
        <item x="152"/>
        <item x="788"/>
        <item x="2138"/>
        <item x="3340"/>
        <item x="897"/>
        <item x="3225"/>
        <item x="4681"/>
        <item x="1308"/>
        <item x="3760"/>
        <item x="2958"/>
        <item x="140"/>
        <item x="3065"/>
        <item x="2135"/>
        <item x="1237"/>
        <item x="4129"/>
        <item x="1132"/>
        <item x="1119"/>
        <item x="3009"/>
        <item x="2531"/>
        <item x="1361"/>
        <item x="755"/>
        <item x="1708"/>
        <item x="2513"/>
        <item x="666"/>
        <item x="691"/>
        <item x="2079"/>
        <item x="4310"/>
        <item x="4411"/>
        <item x="4213"/>
        <item x="899"/>
        <item x="4434"/>
        <item x="1588"/>
        <item x="2881"/>
        <item x="4196"/>
        <item x="1204"/>
        <item x="3810"/>
        <item x="931"/>
        <item x="778"/>
        <item x="794"/>
        <item x="556"/>
        <item x="1980"/>
        <item x="141"/>
        <item x="1616"/>
        <item x="3868"/>
        <item x="4707"/>
        <item x="1911"/>
        <item x="3491"/>
        <item x="2367"/>
        <item x="99"/>
        <item x="1298"/>
        <item x="1627"/>
        <item x="808"/>
        <item x="1461"/>
        <item x="699"/>
        <item x="4010"/>
        <item x="4737"/>
        <item x="1248"/>
        <item x="2153"/>
        <item x="4575"/>
        <item x="3371"/>
        <item x="4834"/>
        <item x="4007"/>
        <item x="1210"/>
        <item x="1736"/>
        <item x="4362"/>
        <item x="845"/>
        <item x="3793"/>
        <item x="196"/>
        <item x="205"/>
        <item x="4223"/>
        <item x="2199"/>
        <item x="2267"/>
        <item x="2756"/>
        <item x="2168"/>
        <item x="52"/>
        <item x="2345"/>
        <item x="4268"/>
        <item x="1890"/>
        <item x="1122"/>
        <item x="1621"/>
        <item x="4352"/>
        <item x="3128"/>
        <item x="1532"/>
        <item x="1906"/>
        <item x="4643"/>
        <item x="3569"/>
        <item x="733"/>
        <item x="1310"/>
        <item x="4379"/>
        <item x="487"/>
        <item x="2971"/>
        <item x="1028"/>
        <item x="4180"/>
        <item x="1997"/>
        <item x="2033"/>
        <item x="1727"/>
        <item x="3645"/>
        <item x="3014"/>
        <item x="2574"/>
        <item x="2747"/>
        <item x="2207"/>
        <item x="2141"/>
        <item x="4410"/>
        <item x="2000"/>
        <item x="1843"/>
        <item x="932"/>
        <item x="2275"/>
        <item x="363"/>
        <item x="4733"/>
        <item x="1899"/>
        <item x="450"/>
        <item x="1345"/>
        <item x="2549"/>
        <item x="4680"/>
        <item x="3711"/>
        <item x="1251"/>
        <item x="4481"/>
        <item x="1432"/>
        <item x="3691"/>
        <item x="2633"/>
        <item x="4378"/>
        <item x="368"/>
        <item x="1212"/>
        <item x="764"/>
        <item x="254"/>
        <item x="4332"/>
        <item x="3957"/>
        <item x="540"/>
        <item x="4203"/>
        <item x="2947"/>
        <item x="4338"/>
        <item x="3819"/>
        <item x="2222"/>
        <item x="4413"/>
        <item x="1223"/>
        <item x="3054"/>
        <item x="1816"/>
        <item x="877"/>
        <item x="2867"/>
        <item x="1520"/>
        <item x="2061"/>
        <item x="126"/>
        <item x="4523"/>
        <item x="3212"/>
        <item x="3830"/>
        <item x="4860"/>
        <item x="4653"/>
        <item x="3016"/>
        <item x="4595"/>
        <item x="344"/>
        <item x="2069"/>
        <item x="82"/>
        <item x="3857"/>
        <item x="3007"/>
        <item x="4645"/>
        <item x="2893"/>
        <item x="4589"/>
        <item x="619"/>
        <item x="4709"/>
        <item x="3985"/>
        <item x="2837"/>
        <item x="1332"/>
        <item x="283"/>
        <item x="746"/>
        <item x="2754"/>
        <item x="3463"/>
        <item x="4801"/>
        <item x="4670"/>
        <item x="377"/>
        <item x="4153"/>
        <item x="180"/>
        <item x="3376"/>
        <item x="1973"/>
        <item x="2191"/>
        <item x="4454"/>
        <item x="2564"/>
        <item x="1779"/>
        <item x="1720"/>
        <item x="2291"/>
        <item x="2220"/>
        <item x="4060"/>
        <item x="4243"/>
        <item x="1504"/>
        <item x="3790"/>
        <item x="3387"/>
        <item x="4613"/>
        <item x="4370"/>
        <item x="1797"/>
        <item x="4832"/>
        <item x="1794"/>
        <item x="2790"/>
        <item x="191"/>
        <item x="2145"/>
        <item x="3039"/>
        <item x="976"/>
        <item x="2273"/>
        <item x="4760"/>
        <item x="2183"/>
        <item x="2492"/>
        <item x="3080"/>
        <item x="1487"/>
        <item x="1833"/>
        <item x="2049"/>
        <item x="2847"/>
        <item x="636"/>
        <item x="657"/>
        <item x="1777"/>
        <item x="4471"/>
        <item x="3348"/>
        <item x="397"/>
        <item x="705"/>
        <item x="304"/>
        <item x="3770"/>
        <item x="321"/>
        <item x="4496"/>
        <item x="1143"/>
        <item x="292"/>
        <item x="2147"/>
        <item x="2462"/>
        <item x="3564"/>
        <item x="62"/>
        <item x="2283"/>
        <item x="3269"/>
        <item x="623"/>
        <item x="4534"/>
        <item x="1787"/>
        <item x="3694"/>
        <item x="3937"/>
        <item x="3923"/>
        <item x="4207"/>
        <item x="3335"/>
        <item x="1602"/>
        <item x="700"/>
        <item x="1134"/>
        <item x="490"/>
        <item x="2660"/>
        <item x="2507"/>
        <item x="3162"/>
        <item x="2188"/>
        <item x="2332"/>
        <item x="3963"/>
        <item x="4669"/>
        <item x="4724"/>
        <item x="777"/>
        <item x="904"/>
        <item x="2373"/>
        <item x="4357"/>
        <item x="3331"/>
        <item x="3140"/>
        <item x="3554"/>
        <item x="3229"/>
        <item x="313"/>
        <item x="4861"/>
        <item x="4795"/>
        <item x="2928"/>
        <item x="2124"/>
        <item x="4866"/>
        <item x="4251"/>
        <item x="2643"/>
        <item x="4195"/>
        <item x="3800"/>
        <item x="675"/>
        <item x="4726"/>
        <item x="16"/>
        <item x="83"/>
        <item x="4852"/>
        <item x="1485"/>
        <item x="2709"/>
        <item x="4520"/>
        <item x="1043"/>
        <item x="3549"/>
        <item x="1575"/>
        <item x="1313"/>
        <item x="418"/>
        <item x="4579"/>
        <item x="941"/>
        <item x="664"/>
        <item x="4058"/>
        <item x="67"/>
        <item x="4356"/>
        <item x="2575"/>
        <item x="1634"/>
        <item x="3612"/>
        <item x="1009"/>
        <item x="3513"/>
        <item x="1352"/>
        <item x="672"/>
        <item x="3298"/>
        <item x="4072"/>
        <item x="4403"/>
        <item x="3604"/>
        <item x="1416"/>
        <item x="1692"/>
        <item x="1065"/>
        <item x="574"/>
        <item x="1581"/>
        <item x="1190"/>
        <item x="108"/>
        <item x="426"/>
        <item x="4694"/>
        <item x="2780"/>
        <item x="984"/>
        <item x="3462"/>
        <item x="439"/>
        <item x="3276"/>
        <item x="3346"/>
        <item x="3133"/>
        <item x="464"/>
        <item x="433"/>
        <item x="3596"/>
        <item x="2746"/>
        <item x="1150"/>
        <item x="4306"/>
        <item x="3984"/>
        <item x="955"/>
        <item x="4769"/>
        <item x="548"/>
        <item x="3805"/>
        <item x="1599"/>
        <item x="293"/>
        <item x="1321"/>
        <item x="4652"/>
        <item x="3543"/>
        <item x="159"/>
        <item x="4772"/>
        <item x="1594"/>
        <item x="2568"/>
        <item x="3636"/>
        <item x="966"/>
        <item x="1228"/>
        <item x="1893"/>
        <item x="1854"/>
        <item x="131"/>
        <item x="225"/>
        <item x="4128"/>
        <item x="3445"/>
        <item x="2700"/>
        <item x="4806"/>
        <item x="1555"/>
        <item x="3357"/>
        <item x="1879"/>
        <item x="164"/>
        <item x="2149"/>
        <item x="679"/>
        <item x="1967"/>
        <item x="331"/>
        <item x="2840"/>
        <item x="2936"/>
        <item x="1476"/>
        <item x="4865"/>
        <item x="2255"/>
        <item x="4376"/>
        <item x="3772"/>
        <item x="972"/>
        <item x="2547"/>
        <item x="743"/>
        <item x="4465"/>
        <item x="3203"/>
        <item x="3436"/>
        <item x="4334"/>
        <item x="1117"/>
        <item x="1480"/>
        <item x="398"/>
        <item x="4008"/>
        <item x="3716"/>
        <item x="1726"/>
        <item x="3661"/>
        <item x="2758"/>
        <item x="3731"/>
        <item x="1165"/>
        <item x="1572"/>
        <item x="901"/>
        <item x="4843"/>
        <item x="661"/>
        <item x="1744"/>
        <item x="4266"/>
        <item x="3781"/>
        <item x="4284"/>
        <item x="2869"/>
        <item x="144"/>
        <item x="692"/>
        <item x="4111"/>
        <item x="2621"/>
        <item x="2252"/>
        <item x="3544"/>
        <item x="477"/>
        <item x="2059"/>
        <item x="330"/>
        <item x="1910"/>
        <item x="4179"/>
        <item x="2294"/>
        <item x="441"/>
        <item x="3366"/>
        <item x="1605"/>
        <item x="1608"/>
        <item x="2457"/>
        <item x="2509"/>
        <item x="3742"/>
        <item x="2241"/>
        <item x="3227"/>
        <item x="2599"/>
        <item x="3244"/>
        <item x="3350"/>
        <item x="4786"/>
        <item x="1664"/>
        <item x="4147"/>
        <item x="534"/>
        <item x="591"/>
        <item x="4489"/>
        <item x="2685"/>
        <item x="2857"/>
        <item x="1748"/>
        <item x="1948"/>
        <item x="2729"/>
        <item x="1719"/>
        <item x="3796"/>
        <item x="256"/>
        <item x="4748"/>
        <item x="1544"/>
        <item x="298"/>
        <item x="2744"/>
        <item x="3131"/>
        <item x="2311"/>
        <item x="1776"/>
        <item x="2301"/>
        <item x="110"/>
        <item x="4314"/>
        <item x="2757"/>
        <item x="1351"/>
        <item x="48"/>
        <item x="2116"/>
        <item x="1982"/>
        <item x="1760"/>
        <item x="4869"/>
        <item x="951"/>
        <item x="4756"/>
        <item x="4329"/>
        <item x="3110"/>
        <item x="2126"/>
        <item x="1548"/>
        <item x="1918"/>
        <item x="2450"/>
        <item x="287"/>
        <item x="4526"/>
        <item x="2340"/>
        <item x="4699"/>
        <item x="1534"/>
        <item x="455"/>
        <item x="1104"/>
        <item x="1088"/>
        <item x="561"/>
        <item x="449"/>
        <item x="211"/>
        <item x="472"/>
        <item x="4236"/>
        <item x="2128"/>
        <item x="4574"/>
        <item x="1357"/>
        <item x="2099"/>
        <item x="543"/>
        <item x="1193"/>
        <item x="3112"/>
        <item x="2634"/>
        <item x="1250"/>
        <item x="4064"/>
        <item x="1501"/>
        <item x="4854"/>
        <item x="3199"/>
        <item x="1753"/>
        <item x="516"/>
        <item x="3689"/>
        <item x="1962"/>
        <item x="3342"/>
        <item x="228"/>
        <item x="2778"/>
        <item x="3888"/>
        <item x="3973"/>
        <item x="3037"/>
        <item x="1705"/>
        <item x="2838"/>
        <item x="3433"/>
        <item x="2006"/>
        <item x="3358"/>
        <item x="4479"/>
        <item x="2034"/>
        <item x="394"/>
        <item x="1584"/>
        <item x="1038"/>
        <item x="115"/>
        <item x="885"/>
        <item x="2895"/>
        <item x="1379"/>
        <item x="189"/>
        <item x="4540"/>
        <item x="438"/>
        <item x="3617"/>
        <item x="3085"/>
        <item x="1856"/>
        <item x="2185"/>
        <item x="2286"/>
        <item x="1846"/>
        <item x="451"/>
        <item x="1314"/>
        <item x="3270"/>
        <item x="3843"/>
        <item x="1328"/>
        <item x="2314"/>
        <item x="342"/>
        <item x="1554"/>
        <item x="391"/>
        <item x="3605"/>
        <item x="2262"/>
        <item x="681"/>
        <item x="4006"/>
        <item x="1638"/>
        <item x="4877"/>
        <item x="44"/>
        <item x="4233"/>
        <item x="4013"/>
        <item x="4784"/>
        <item x="3486"/>
        <item x="3983"/>
        <item x="1870"/>
        <item x="1775"/>
        <item x="3746"/>
        <item x="4743"/>
        <item x="204"/>
        <item x="3118"/>
        <item x="2424"/>
        <item x="2519"/>
        <item x="4630"/>
        <item x="4112"/>
        <item x="1419"/>
        <item x="2368"/>
        <item x="177"/>
        <item x="3277"/>
        <item x="4244"/>
        <item x="4842"/>
        <item x="2978"/>
        <item x="815"/>
        <item x="2851"/>
        <item x="3240"/>
        <item x="3323"/>
        <item x="2975"/>
        <item x="1894"/>
        <item x="2963"/>
        <item x="2762"/>
        <item x="1806"/>
        <item x="2589"/>
        <item x="3539"/>
        <item x="1081"/>
        <item x="232"/>
        <item x="4027"/>
        <item x="2451"/>
        <item x="104"/>
        <item x="3478"/>
        <item x="1966"/>
        <item x="3285"/>
        <item x="253"/>
        <item x="2858"/>
        <item x="3062"/>
        <item x="3962"/>
        <item x="3944"/>
        <item x="945"/>
        <item x="1227"/>
        <item x="1579"/>
        <item x="198"/>
        <item x="2425"/>
        <item x="2902"/>
        <item x="978"/>
        <item x="239"/>
        <item x="2389"/>
        <item x="4287"/>
        <item x="95"/>
        <item x="573"/>
        <item x="3359"/>
        <item x="562"/>
        <item x="3267"/>
        <item x="496"/>
        <item x="2071"/>
        <item x="4783"/>
        <item x="2008"/>
        <item x="4227"/>
        <item x="2204"/>
        <item x="3059"/>
        <item x="2641"/>
        <item x="1563"/>
        <item x="2152"/>
        <item x="4720"/>
        <item x="3521"/>
        <item x="4742"/>
        <item x="2924"/>
        <item x="4554"/>
        <item x="220"/>
        <item x="2850"/>
        <item x="3134"/>
        <item x="3765"/>
        <item x="4249"/>
        <item x="2601"/>
        <item x="1106"/>
        <item x="3282"/>
        <item x="4054"/>
        <item x="4371"/>
        <item x="2025"/>
        <item x="4704"/>
        <item x="3670"/>
        <item x="3379"/>
        <item x="1927"/>
        <item x="1"/>
        <item x="129"/>
        <item x="975"/>
        <item x="3783"/>
        <item x="2878"/>
        <item x="4092"/>
        <item x="1053"/>
        <item x="1045"/>
        <item x="3409"/>
        <item x="3690"/>
        <item x="4581"/>
        <item x="3520"/>
        <item x="2896"/>
        <item x="4675"/>
        <item x="2091"/>
        <item x="826"/>
        <item x="3715"/>
        <item x="698"/>
        <item x="2604"/>
        <item x="1639"/>
        <item x="1804"/>
        <item x="4871"/>
        <item x="1693"/>
        <item x="4387"/>
        <item x="803"/>
        <item x="1650"/>
        <item x="1177"/>
        <item x="3638"/>
        <item x="1472"/>
        <item x="526"/>
        <item x="2937"/>
        <item x="879"/>
        <item x="3801"/>
        <item x="4773"/>
        <item x="964"/>
        <item x="2970"/>
        <item x="3090"/>
        <item x="2715"/>
        <item x="2164"/>
        <item x="1426"/>
        <item x="3470"/>
        <item x="1993"/>
        <item x="4067"/>
        <item x="3616"/>
        <item x="1124"/>
        <item x="1808"/>
        <item x="2627"/>
        <item x="1031"/>
        <item x="2448"/>
        <item x="3726"/>
        <item x="4305"/>
        <item x="1220"/>
        <item x="2119"/>
        <item x="2087"/>
        <item x="4472"/>
        <item x="4583"/>
        <item x="291"/>
        <item x="2416"/>
        <item x="1353"/>
        <item x="1953"/>
        <item x="2171"/>
        <item x="929"/>
        <item x="3189"/>
        <item x="531"/>
        <item x="3495"/>
        <item x="1940"/>
        <item x="770"/>
        <item x="3804"/>
        <item x="3151"/>
        <item x="4230"/>
        <item x="1761"/>
        <item x="375"/>
        <item x="3568"/>
        <item x="659"/>
        <item x="3152"/>
        <item x="726"/>
        <item x="3860"/>
        <item x="3425"/>
        <item x="3381"/>
        <item x="3411"/>
        <item x="40"/>
        <item x="2911"/>
        <item x="1185"/>
        <item x="1724"/>
        <item x="1136"/>
        <item x="3138"/>
        <item x="798"/>
        <item x="4259"/>
        <item x="1769"/>
        <item x="2348"/>
        <item x="1385"/>
        <item x="4577"/>
        <item x="1482"/>
        <item x="4"/>
        <item x="4275"/>
        <item x="1131"/>
        <item x="3057"/>
        <item x="410"/>
        <item x="1609"/>
        <item x="4651"/>
        <item x="2711"/>
        <item x="3330"/>
        <item x="1831"/>
        <item x="3313"/>
        <item x="271"/>
        <item x="3293"/>
        <item x="3385"/>
        <item x="3286"/>
        <item x="4349"/>
        <item x="1752"/>
        <item x="1985"/>
        <item x="2855"/>
        <item x="4717"/>
        <item x="3268"/>
        <item x="3648"/>
        <item x="2030"/>
        <item x="45"/>
        <item x="1857"/>
        <item x="761"/>
        <item x="2716"/>
        <item x="3071"/>
        <item x="3998"/>
        <item x="3292"/>
        <item x="3621"/>
        <item x="3046"/>
        <item x="1208"/>
        <item x="4730"/>
        <item x="891"/>
        <item x="1285"/>
        <item x="378"/>
        <item x="1079"/>
        <item x="4679"/>
        <item x="3273"/>
        <item x="385"/>
        <item x="1370"/>
        <item x="2876"/>
        <item x="2651"/>
        <item x="3245"/>
        <item x="2584"/>
        <item x="3114"/>
        <item x="2001"/>
        <item x="2912"/>
        <item x="3928"/>
        <item x="508"/>
        <item x="3936"/>
        <item x="2085"/>
        <item x="1099"/>
        <item x="2557"/>
        <item x="3954"/>
        <item x="2789"/>
        <item x="834"/>
        <item x="1577"/>
        <item x="4034"/>
        <item x="3947"/>
        <item x="2488"/>
        <item x="1757"/>
        <item x="714"/>
        <item x="2581"/>
        <item x="2407"/>
        <item x="3365"/>
        <item x="793"/>
        <item x="1163"/>
        <item x="3584"/>
        <item x="4204"/>
        <item x="1064"/>
        <item x="3258"/>
        <item x="3619"/>
        <item x="518"/>
        <item x="1258"/>
        <item x="2539"/>
        <item x="974"/>
        <item x="1364"/>
        <item x="4545"/>
        <item x="3948"/>
        <item x="1387"/>
        <item x="79"/>
        <item x="2100"/>
        <item x="865"/>
        <item x="4038"/>
        <item x="1739"/>
        <item x="590"/>
        <item x="839"/>
        <item x="4404"/>
        <item x="3264"/>
        <item x="136"/>
        <item x="4689"/>
        <item x="1140"/>
        <item x="2774"/>
        <item x="2075"/>
        <item x="1715"/>
        <item x="2587"/>
        <item x="322"/>
        <item x="1040"/>
        <item x="2605"/>
        <item x="4787"/>
        <item x="4847"/>
        <item x="3932"/>
        <item x="347"/>
        <item x="1955"/>
        <item x="1905"/>
        <item x="78"/>
        <item x="1149"/>
        <item x="1593"/>
        <item x="4199"/>
        <item x="1256"/>
        <item x="3680"/>
        <item x="4440"/>
        <item x="2984"/>
        <item x="4248"/>
        <item x="3407"/>
        <item x="1091"/>
        <item x="4491"/>
        <item x="432"/>
        <item x="4396"/>
        <item x="4449"/>
        <item x="800"/>
        <item x="4461"/>
        <item x="1943"/>
        <item x="2066"/>
        <item x="1202"/>
        <item x="2180"/>
        <item x="4001"/>
        <item x="1121"/>
        <item x="2652"/>
        <item x="1230"/>
        <item x="3395"/>
        <item x="4863"/>
        <item x="105"/>
        <item x="3124"/>
        <item x="3322"/>
        <item x="795"/>
        <item x="1640"/>
        <item x="2736"/>
        <item x="4315"/>
        <item x="2520"/>
        <item x="255"/>
        <item x="4359"/>
        <item x="630"/>
        <item x="3442"/>
        <item x="2863"/>
        <item x="230"/>
        <item x="1020"/>
        <item x="3211"/>
        <item x="379"/>
        <item x="2784"/>
        <item x="440"/>
        <item x="4830"/>
        <item x="2630"/>
        <item x="750"/>
        <item x="2905"/>
        <item x="2047"/>
        <item x="2688"/>
        <item x="1683"/>
        <item x="1970"/>
        <item x="2113"/>
        <item x="2162"/>
        <item x="1366"/>
        <item x="4810"/>
        <item x="4397"/>
        <item x="2068"/>
        <item x="3650"/>
        <item x="20"/>
        <item x="1591"/>
        <item x="2435"/>
        <item x="4367"/>
        <item x="977"/>
        <item x="4005"/>
        <item x="2277"/>
        <item x="3654"/>
        <item x="1680"/>
        <item x="3750"/>
        <item x="1327"/>
        <item x="4692"/>
        <item x="1354"/>
        <item x="3924"/>
        <item x="3555"/>
        <item x="783"/>
        <item x="3026"/>
        <item x="3722"/>
        <item x="3732"/>
        <item x="1057"/>
        <item x="4262"/>
        <item x="686"/>
        <item x="4036"/>
        <item x="3475"/>
        <item x="927"/>
        <item x="1601"/>
        <item x="1264"/>
        <item x="1468"/>
        <item x="2983"/>
        <item x="3006"/>
        <item x="796"/>
        <item x="2377"/>
        <item x="4798"/>
        <item x="2016"/>
        <item x="3558"/>
        <item x="4102"/>
        <item x="2939"/>
        <item x="4785"/>
        <item x="1676"/>
        <item x="8"/>
        <item x="4139"/>
        <item x="3723"/>
        <item x="4629"/>
        <item x="85"/>
        <item x="850"/>
        <item x="1800"/>
        <item x="3496"/>
        <item x="4740"/>
        <item x="250"/>
        <item x="1801"/>
        <item x="830"/>
        <item x="1016"/>
        <item x="2123"/>
        <item x="957"/>
        <item x="1697"/>
        <item x="263"/>
        <item x="3674"/>
        <item x="4757"/>
        <item x="2410"/>
        <item x="782"/>
        <item x="1368"/>
        <item x="3010"/>
        <item x="2127"/>
        <item x="563"/>
        <item x="2671"/>
        <item x="282"/>
        <item x="2897"/>
        <item x="2585"/>
        <item x="1884"/>
        <item x="2215"/>
        <item x="2965"/>
        <item x="7"/>
        <item x="1961"/>
        <item x="3421"/>
        <item x="2098"/>
        <item x="1920"/>
        <item x="1730"/>
        <item x="4409"/>
        <item x="1141"/>
        <item x="3202"/>
        <item x="409"/>
        <item x="2807"/>
        <item x="3086"/>
        <item x="4867"/>
        <item x="2967"/>
        <item x="3168"/>
        <item x="756"/>
        <item x="4790"/>
        <item x="4086"/>
        <item x="1431"/>
        <item x="3201"/>
        <item x="207"/>
        <item x="2727"/>
        <item x="1710"/>
        <item x="3333"/>
        <item x="3643"/>
        <item x="4647"/>
        <item x="2214"/>
        <item x="1231"/>
        <item x="1312"/>
        <item x="1470"/>
        <item x="1176"/>
        <item x="4110"/>
        <item x="4600"/>
        <item x="753"/>
        <item x="1216"/>
        <item x="3088"/>
        <item x="4292"/>
        <item x="2602"/>
        <item x="1309"/>
        <item x="1721"/>
        <item x="1654"/>
        <item x="1263"/>
        <item x="492"/>
        <item x="790"/>
        <item x="990"/>
        <item x="3795"/>
        <item x="2364"/>
        <item x="3552"/>
        <item x="2212"/>
        <item x="2546"/>
        <item x="2265"/>
        <item x="3809"/>
        <item x="2072"/>
        <item x="2219"/>
        <item x="3188"/>
        <item x="311"/>
        <item x="4345"/>
        <item x="3755"/>
        <item x="243"/>
        <item x="1284"/>
        <item x="520"/>
        <item x="4201"/>
        <item x="1173"/>
        <item x="3367"/>
        <item x="872"/>
        <item x="278"/>
        <item x="2820"/>
        <item x="1402"/>
        <item x="2210"/>
        <item x="3005"/>
        <item x="1999"/>
        <item x="1044"/>
        <item x="4000"/>
        <item x="2750"/>
        <item x="388"/>
        <item x="2012"/>
        <item x="2843"/>
        <item x="1666"/>
        <item x="2336"/>
        <item x="641"/>
        <item x="1556"/>
        <item x="3623"/>
        <item x="3393"/>
        <item x="4848"/>
        <item x="2363"/>
        <item x="3522"/>
        <item x="166"/>
        <item x="3097"/>
        <item x="560"/>
        <item x="890"/>
        <item x="4023"/>
        <item x="4290"/>
        <item x="2018"/>
        <item x="889"/>
        <item x="4430"/>
        <item x="3148"/>
        <item x="3011"/>
        <item x="2960"/>
        <item x="1410"/>
        <item x="4364"/>
        <item x="2640"/>
        <item x="3390"/>
        <item x="3528"/>
        <item x="1152"/>
        <item x="1375"/>
        <item x="4714"/>
        <item x="781"/>
        <item x="3060"/>
        <item x="4405"/>
        <item x="1286"/>
        <item x="987"/>
        <item x="1971"/>
        <item x="3069"/>
        <item x="1442"/>
        <item x="1694"/>
        <item x="3079"/>
        <item x="3184"/>
        <item x="846"/>
        <item x="4868"/>
        <item x="4829"/>
        <item x="1455"/>
        <item x="997"/>
        <item x="1400"/>
        <item x="2864"/>
        <item x="2296"/>
        <item x="4417"/>
        <item x="4437"/>
        <item x="2987"/>
        <item x="38"/>
        <item x="962"/>
        <item x="2282"/>
        <item x="2753"/>
        <item x="1233"/>
        <item x="1707"/>
        <item x="1538"/>
        <item x="4423"/>
        <item x="980"/>
        <item x="668"/>
        <item x="1147"/>
        <item x="4548"/>
        <item x="442"/>
        <item x="1093"/>
        <item x="3066"/>
        <item x="4252"/>
        <item x="2429"/>
        <item x="1672"/>
        <item x="3823"/>
        <item x="1792"/>
        <item x="184"/>
        <item x="3417"/>
        <item x="576"/>
        <item x="443"/>
        <item x="4301"/>
        <item x="2503"/>
        <item x="3807"/>
        <item x="1635"/>
        <item x="155"/>
        <item x="647"/>
        <item x="3246"/>
        <item x="1444"/>
        <item x="2908"/>
        <item x="3688"/>
        <item x="2397"/>
        <item x="3777"/>
        <item x="1409"/>
        <item x="4042"/>
        <item x="2019"/>
        <item x="4184"/>
        <item x="4132"/>
        <item x="1914"/>
        <item x="2678"/>
        <item x="3044"/>
        <item x="674"/>
        <item x="227"/>
        <item x="1275"/>
        <item x="4030"/>
        <item x="3727"/>
        <item x="3825"/>
        <item x="142"/>
        <item x="4747"/>
        <item x="4736"/>
        <item x="4637"/>
        <item x="4458"/>
        <item x="417"/>
        <item x="317"/>
        <item x="1170"/>
        <item x="75"/>
        <item x="4661"/>
        <item x="4279"/>
        <item x="2050"/>
        <item x="3940"/>
        <item x="3671"/>
        <item x="4846"/>
        <item x="947"/>
        <item x="1180"/>
        <item x="4549"/>
        <item x="856"/>
        <item x="3966"/>
        <item x="559"/>
        <item x="918"/>
        <item x="3255"/>
        <item x="4056"/>
        <item x="2578"/>
        <item x="1989"/>
        <item x="4835"/>
        <item x="1154"/>
        <item x="1146"/>
        <item x="2814"/>
        <item x="1711"/>
        <item x="558"/>
        <item x="3557"/>
        <item x="578"/>
        <item x="1450"/>
        <item x="3834"/>
        <item x="1435"/>
        <item x="1183"/>
        <item x="70"/>
        <item x="3749"/>
        <item x="3127"/>
        <item x="4749"/>
        <item x="3157"/>
        <item x="474"/>
        <item x="4323"/>
        <item x="851"/>
        <item x="2088"/>
        <item x="1882"/>
        <item x="884"/>
        <item x="3950"/>
        <item x="2427"/>
        <item x="4211"/>
        <item x="2766"/>
        <item x="2264"/>
        <item x="704"/>
        <item x="1805"/>
        <item x="212"/>
        <item x="2452"/>
        <item x="3278"/>
        <item x="3633"/>
        <item x="4883"/>
        <item x="1988"/>
        <item x="2463"/>
        <item x="320"/>
        <item x="2537"/>
        <item x="4537"/>
        <item x="598"/>
        <item x="4590"/>
        <item x="4799"/>
        <item x="1875"/>
        <item x="550"/>
        <item x="3078"/>
        <item x="3018"/>
        <item x="4149"/>
        <item x="4003"/>
        <item x="1957"/>
        <item x="3403"/>
        <item x="1851"/>
        <item x="616"/>
        <item x="299"/>
        <item x="2223"/>
        <item x="2065"/>
        <item x="165"/>
        <item x="146"/>
        <item x="354"/>
        <item x="2415"/>
        <item x="339"/>
        <item x="125"/>
        <item x="2247"/>
        <item x="1977"/>
        <item x="172"/>
        <item x="1580"/>
        <item x="1306"/>
        <item x="4174"/>
        <item x="3561"/>
        <item x="2108"/>
        <item x="2760"/>
        <item x="130"/>
        <item x="1234"/>
        <item x="1931"/>
        <item x="2213"/>
        <item x="2115"/>
        <item x="2822"/>
        <item x="4817"/>
        <item x="1904"/>
        <item x="949"/>
        <item x="4337"/>
        <item x="2648"/>
        <item x="3531"/>
        <item x="1921"/>
        <item x="2409"/>
        <item x="2603"/>
        <item x="4608"/>
        <item x="3099"/>
        <item x="1095"/>
        <item x="3361"/>
        <item x="37"/>
        <item x="3397"/>
        <item x="922"/>
        <item x="4390"/>
        <item x="3416"/>
        <item x="4098"/>
        <item x="1733"/>
        <item x="4326"/>
        <item x="1297"/>
        <item x="2263"/>
        <item x="3542"/>
        <item x="3430"/>
        <item x="3581"/>
        <item x="3271"/>
        <item x="4793"/>
        <item x="1756"/>
        <item x="999"/>
        <item x="4094"/>
        <item x="2698"/>
        <item x="3886"/>
        <item x="4113"/>
        <item x="1024"/>
        <item x="3250"/>
        <item x="2261"/>
        <item x="939"/>
        <item x="2938"/>
        <item x="893"/>
        <item x="512"/>
        <item t="default"/>
      </items>
    </pivotField>
    <pivotField numFmtId="164" showAll="0">
      <items count="4867">
        <item x="828"/>
        <item x="4119"/>
        <item x="4236"/>
        <item x="887"/>
        <item x="1895"/>
        <item x="4717"/>
        <item x="1455"/>
        <item x="4582"/>
        <item x="737"/>
        <item x="4752"/>
        <item x="3805"/>
        <item x="1139"/>
        <item x="3676"/>
        <item x="705"/>
        <item x="754"/>
        <item x="3009"/>
        <item x="2361"/>
        <item x="4816"/>
        <item x="1902"/>
        <item x="3486"/>
        <item x="344"/>
        <item x="1287"/>
        <item x="2872"/>
        <item x="1314"/>
        <item x="1904"/>
        <item x="2770"/>
        <item x="4041"/>
        <item x="1096"/>
        <item x="2684"/>
        <item x="4077"/>
        <item x="1436"/>
        <item x="4287"/>
        <item x="289"/>
        <item x="440"/>
        <item x="1154"/>
        <item x="2994"/>
        <item x="1614"/>
        <item x="4481"/>
        <item x="3396"/>
        <item x="4006"/>
        <item x="3721"/>
        <item x="2079"/>
        <item x="1836"/>
        <item x="1864"/>
        <item x="863"/>
        <item x="4553"/>
        <item x="1310"/>
        <item x="1123"/>
        <item x="1671"/>
        <item x="1043"/>
        <item x="1147"/>
        <item x="608"/>
        <item x="480"/>
        <item x="3638"/>
        <item x="4370"/>
        <item x="2628"/>
        <item x="2960"/>
        <item x="579"/>
        <item x="2331"/>
        <item x="4394"/>
        <item x="2772"/>
        <item x="472"/>
        <item x="1717"/>
        <item x="4657"/>
        <item x="23"/>
        <item x="3826"/>
        <item x="179"/>
        <item x="2248"/>
        <item x="1506"/>
        <item x="795"/>
        <item x="1090"/>
        <item x="1827"/>
        <item x="1469"/>
        <item x="1529"/>
        <item x="2080"/>
        <item x="2147"/>
        <item x="2934"/>
        <item x="4603"/>
        <item x="2348"/>
        <item x="4572"/>
        <item x="2640"/>
        <item x="4289"/>
        <item x="3037"/>
        <item x="4842"/>
        <item x="1685"/>
        <item x="3922"/>
        <item x="3131"/>
        <item x="2029"/>
        <item x="4690"/>
        <item x="1142"/>
        <item x="3275"/>
        <item x="159"/>
        <item x="4391"/>
        <item x="1313"/>
        <item x="75"/>
        <item x="3439"/>
        <item x="2606"/>
        <item x="3736"/>
        <item x="973"/>
        <item x="3843"/>
        <item x="1318"/>
        <item x="128"/>
        <item x="4454"/>
        <item x="2330"/>
        <item x="1998"/>
        <item x="2571"/>
        <item x="986"/>
        <item x="2407"/>
        <item x="3125"/>
        <item x="3140"/>
        <item x="4156"/>
        <item x="3355"/>
        <item x="2049"/>
        <item x="213"/>
        <item x="787"/>
        <item x="1016"/>
        <item x="2146"/>
        <item x="4086"/>
        <item x="2698"/>
        <item x="4277"/>
        <item x="2479"/>
        <item x="4757"/>
        <item x="11"/>
        <item x="1124"/>
        <item x="530"/>
        <item x="2653"/>
        <item x="3490"/>
        <item x="2246"/>
        <item x="937"/>
        <item x="2709"/>
        <item x="4143"/>
        <item x="1444"/>
        <item x="3987"/>
        <item x="4282"/>
        <item x="182"/>
        <item x="3057"/>
        <item x="1186"/>
        <item x="3535"/>
        <item x="1105"/>
        <item x="4180"/>
        <item x="853"/>
        <item x="825"/>
        <item x="4101"/>
        <item x="4052"/>
        <item x="926"/>
        <item x="1449"/>
        <item x="3559"/>
        <item x="765"/>
        <item x="4591"/>
        <item x="2185"/>
        <item x="4689"/>
        <item x="3739"/>
        <item x="83"/>
        <item x="1823"/>
        <item x="2168"/>
        <item x="4510"/>
        <item x="1258"/>
        <item x="3919"/>
        <item x="1157"/>
        <item x="1512"/>
        <item x="3857"/>
        <item x="1174"/>
        <item x="3925"/>
        <item x="3277"/>
        <item x="3927"/>
        <item x="3325"/>
        <item x="2205"/>
        <item x="2978"/>
        <item x="4413"/>
        <item x="2230"/>
        <item x="33"/>
        <item x="4561"/>
        <item x="4841"/>
        <item x="3438"/>
        <item x="4188"/>
        <item x="265"/>
        <item x="3471"/>
        <item x="401"/>
        <item x="416"/>
        <item x="955"/>
        <item x="683"/>
        <item x="2493"/>
        <item x="1430"/>
        <item x="2371"/>
        <item x="656"/>
        <item x="3662"/>
        <item x="3285"/>
        <item x="1225"/>
        <item x="3323"/>
        <item x="1296"/>
        <item x="3151"/>
        <item x="1119"/>
        <item x="3518"/>
        <item x="3578"/>
        <item x="572"/>
        <item x="378"/>
        <item x="526"/>
        <item x="4380"/>
        <item x="2784"/>
        <item x="2861"/>
        <item x="8"/>
        <item x="596"/>
        <item x="2618"/>
        <item x="3006"/>
        <item x="911"/>
        <item x="4296"/>
        <item x="2815"/>
        <item x="3884"/>
        <item x="748"/>
        <item x="4578"/>
        <item x="2106"/>
        <item x="2183"/>
        <item x="374"/>
        <item x="3943"/>
        <item x="3351"/>
        <item x="2181"/>
        <item x="4149"/>
        <item x="1881"/>
        <item x="3113"/>
        <item x="1350"/>
        <item x="1304"/>
        <item x="2365"/>
        <item x="836"/>
        <item x="1712"/>
        <item x="1180"/>
        <item x="1818"/>
        <item x="1505"/>
        <item x="591"/>
        <item x="2104"/>
        <item x="1991"/>
        <item x="4320"/>
        <item x="268"/>
        <item x="654"/>
        <item x="2661"/>
        <item x="3427"/>
        <item x="2347"/>
        <item x="385"/>
        <item x="4854"/>
        <item x="67"/>
        <item x="589"/>
        <item x="46"/>
        <item x="1666"/>
        <item x="3297"/>
        <item x="1705"/>
        <item x="3762"/>
        <item x="791"/>
        <item x="1152"/>
        <item x="850"/>
        <item x="1729"/>
        <item x="677"/>
        <item x="1052"/>
        <item x="1887"/>
        <item x="3749"/>
        <item x="2863"/>
        <item x="200"/>
        <item x="4548"/>
        <item x="1245"/>
        <item x="4157"/>
        <item x="3348"/>
        <item x="109"/>
        <item x="4385"/>
        <item x="1099"/>
        <item x="960"/>
        <item x="3186"/>
        <item x="4589"/>
        <item x="4661"/>
        <item x="4576"/>
        <item x="234"/>
        <item x="4817"/>
        <item x="2001"/>
        <item x="2786"/>
        <item x="4593"/>
        <item x="453"/>
        <item x="1281"/>
        <item x="3774"/>
        <item x="278"/>
        <item x="2056"/>
        <item x="3096"/>
        <item x="4373"/>
        <item x="651"/>
        <item x="202"/>
        <item x="343"/>
        <item x="4659"/>
        <item x="430"/>
        <item x="3601"/>
        <item x="1767"/>
        <item x="3212"/>
        <item x="2236"/>
        <item x="1654"/>
        <item x="2692"/>
        <item x="3476"/>
        <item x="2780"/>
        <item x="4113"/>
        <item x="3528"/>
        <item x="423"/>
        <item x="1017"/>
        <item x="3072"/>
        <item x="3218"/>
        <item x="3181"/>
        <item x="2672"/>
        <item x="2505"/>
        <item x="1787"/>
        <item x="4577"/>
        <item x="2869"/>
        <item x="1852"/>
        <item x="4131"/>
        <item x="4015"/>
        <item x="4366"/>
        <item x="1570"/>
        <item x="2442"/>
        <item x="2836"/>
        <item x="3995"/>
        <item x="1149"/>
        <item x="3401"/>
        <item x="2266"/>
        <item x="3908"/>
        <item x="1342"/>
        <item x="4010"/>
        <item x="1923"/>
        <item x="4031"/>
        <item x="2088"/>
        <item x="1289"/>
        <item x="2569"/>
        <item x="129"/>
        <item x="3678"/>
        <item x="296"/>
        <item x="2732"/>
        <item x="3742"/>
        <item x="2931"/>
        <item x="66"/>
        <item x="1496"/>
        <item x="4089"/>
        <item x="1428"/>
        <item x="2359"/>
        <item x="3003"/>
        <item x="2759"/>
        <item x="918"/>
        <item x="167"/>
        <item x="2553"/>
        <item x="292"/>
        <item x="315"/>
        <item x="4376"/>
        <item x="3790"/>
        <item x="1975"/>
        <item x="4223"/>
        <item x="3684"/>
        <item x="732"/>
        <item x="1986"/>
        <item x="2310"/>
        <item x="3613"/>
        <item x="3899"/>
        <item x="1913"/>
        <item x="3740"/>
        <item x="3022"/>
        <item x="4840"/>
        <item x="1595"/>
        <item x="2041"/>
        <item x="1615"/>
        <item x="3067"/>
        <item x="3040"/>
        <item x="4169"/>
        <item x="593"/>
        <item x="2712"/>
        <item x="703"/>
        <item x="3714"/>
        <item x="3926"/>
        <item x="2848"/>
        <item x="4730"/>
        <item x="2704"/>
        <item x="1828"/>
        <item x="2283"/>
        <item x="2860"/>
        <item x="3629"/>
        <item x="2242"/>
        <item x="1248"/>
        <item x="2930"/>
        <item x="1241"/>
        <item x="1898"/>
        <item x="495"/>
        <item x="790"/>
        <item x="1746"/>
        <item x="1064"/>
        <item x="4207"/>
        <item x="3485"/>
        <item x="3382"/>
        <item x="4081"/>
        <item x="1431"/>
        <item x="238"/>
        <item x="50"/>
        <item x="744"/>
        <item x="3706"/>
        <item x="632"/>
        <item x="4219"/>
        <item x="3114"/>
        <item x="4107"/>
        <item x="2065"/>
        <item x="4127"/>
        <item x="3560"/>
        <item x="4345"/>
        <item x="3163"/>
        <item x="2753"/>
        <item x="931"/>
        <item x="1311"/>
        <item x="4811"/>
        <item x="1432"/>
        <item x="775"/>
        <item x="4005"/>
        <item x="721"/>
        <item x="4158"/>
        <item x="1621"/>
        <item x="180"/>
        <item x="357"/>
        <item x="1765"/>
        <item x="1038"/>
        <item x="20"/>
        <item x="3588"/>
        <item x="3597"/>
        <item x="3389"/>
        <item x="501"/>
        <item x="3816"/>
        <item x="2612"/>
        <item x="3058"/>
        <item x="165"/>
        <item x="4559"/>
        <item x="3364"/>
        <item x="2888"/>
        <item x="4211"/>
        <item x="1613"/>
        <item x="363"/>
        <item x="3728"/>
        <item x="2163"/>
        <item x="4797"/>
        <item x="582"/>
        <item x="2667"/>
        <item x="3575"/>
        <item x="1543"/>
        <item x="2010"/>
        <item x="984"/>
        <item x="3921"/>
        <item x="3008"/>
        <item x="4779"/>
        <item x="1352"/>
        <item x="584"/>
        <item x="4465"/>
        <item x="138"/>
        <item x="735"/>
        <item x="2197"/>
        <item x="481"/>
        <item x="3223"/>
        <item x="2923"/>
        <item x="718"/>
        <item x="898"/>
        <item x="4686"/>
        <item x="3700"/>
        <item x="3235"/>
        <item x="3837"/>
        <item x="4106"/>
        <item x="2355"/>
        <item x="1609"/>
        <item x="1335"/>
        <item x="2546"/>
        <item x="3264"/>
        <item x="2549"/>
        <item x="1925"/>
        <item x="962"/>
        <item x="1996"/>
        <item x="122"/>
        <item x="1004"/>
        <item x="2215"/>
        <item x="2513"/>
        <item x="4055"/>
        <item x="3838"/>
        <item x="489"/>
        <item x="4626"/>
        <item x="870"/>
        <item x="3865"/>
        <item x="4787"/>
        <item x="2721"/>
        <item x="3201"/>
        <item x="3879"/>
        <item x="927"/>
        <item x="2986"/>
        <item x="882"/>
        <item x="3035"/>
        <item x="4664"/>
        <item x="2212"/>
        <item x="674"/>
        <item x="1329"/>
        <item x="901"/>
        <item x="2430"/>
        <item x="486"/>
        <item x="4128"/>
        <item x="2832"/>
        <item x="4302"/>
        <item x="820"/>
        <item x="782"/>
        <item x="784"/>
        <item x="3013"/>
        <item x="437"/>
        <item x="3820"/>
        <item x="698"/>
        <item x="312"/>
        <item x="2431"/>
        <item x="1155"/>
        <item x="2354"/>
        <item x="104"/>
        <item x="3891"/>
        <item x="919"/>
        <item x="2281"/>
        <item x="1295"/>
        <item x="1419"/>
        <item x="205"/>
        <item x="2779"/>
        <item x="3672"/>
        <item x="2043"/>
        <item x="880"/>
        <item x="326"/>
        <item x="2638"/>
        <item x="2474"/>
        <item x="623"/>
        <item x="2153"/>
        <item x="1386"/>
        <item x="1403"/>
        <item x="404"/>
        <item x="1638"/>
        <item x="2778"/>
        <item x="1768"/>
        <item x="4446"/>
        <item x="1552"/>
        <item x="1462"/>
        <item x="4142"/>
        <item x="2360"/>
        <item x="3863"/>
        <item x="57"/>
        <item x="303"/>
        <item x="2142"/>
        <item x="2350"/>
        <item x="2788"/>
        <item x="4679"/>
        <item x="3979"/>
        <item x="1226"/>
        <item x="3737"/>
        <item x="3265"/>
        <item x="2663"/>
        <item x="4457"/>
        <item x="4547"/>
        <item x="4270"/>
        <item x="2379"/>
        <item x="1551"/>
        <item x="3859"/>
        <item x="4323"/>
        <item x="1919"/>
        <item x="3536"/>
        <item x="2289"/>
        <item x="4571"/>
        <item x="569"/>
        <item x="1522"/>
        <item x="3305"/>
        <item x="1520"/>
        <item x="3215"/>
        <item x="1583"/>
        <item x="4012"/>
        <item x="353"/>
        <item x="4482"/>
        <item x="358"/>
        <item x="3757"/>
        <item x="3408"/>
        <item x="1966"/>
        <item x="3288"/>
        <item x="53"/>
        <item x="3352"/>
        <item x="4425"/>
        <item x="76"/>
        <item x="3716"/>
        <item x="743"/>
        <item x="1593"/>
        <item x="214"/>
        <item x="2654"/>
        <item x="2388"/>
        <item x="1885"/>
        <item x="3233"/>
        <item x="4430"/>
        <item x="4778"/>
        <item x="1402"/>
        <item x="3473"/>
        <item x="2503"/>
        <item x="4444"/>
        <item x="4614"/>
        <item x="3864"/>
        <item x="2022"/>
        <item x="164"/>
        <item x="3653"/>
        <item x="3648"/>
        <item x="383"/>
        <item x="1677"/>
        <item x="2730"/>
        <item x="4315"/>
        <item x="565"/>
        <item x="1415"/>
        <item x="1908"/>
        <item x="1846"/>
        <item x="2370"/>
        <item x="4741"/>
        <item x="2471"/>
        <item x="4565"/>
        <item x="4344"/>
        <item x="3287"/>
        <item x="3563"/>
        <item x="3532"/>
        <item x="1627"/>
        <item x="3954"/>
        <item x="2913"/>
        <item x="3147"/>
        <item x="3126"/>
        <item x="3725"/>
        <item x="197"/>
        <item x="3241"/>
        <item x="2910"/>
        <item x="885"/>
        <item x="3071"/>
        <item x="4649"/>
        <item x="3978"/>
        <item x="1649"/>
        <item x="1839"/>
        <item x="2014"/>
        <item x="1353"/>
        <item x="2906"/>
        <item x="3269"/>
        <item x="778"/>
        <item x="393"/>
        <item x="2305"/>
        <item x="2545"/>
        <item x="1775"/>
        <item x="855"/>
        <item x="1587"/>
        <item x="3399"/>
        <item x="1858"/>
        <item x="431"/>
        <item x="865"/>
        <item x="1974"/>
        <item x="2383"/>
        <item x="3531"/>
        <item x="1035"/>
        <item x="4130"/>
        <item x="2737"/>
        <item x="3673"/>
        <item x="1800"/>
        <item x="2327"/>
        <item x="4633"/>
        <item x="4695"/>
        <item x="2166"/>
        <item x="1193"/>
        <item x="3690"/>
        <item x="4489"/>
        <item x="4049"/>
        <item x="1816"/>
        <item x="997"/>
        <item x="4233"/>
        <item x="3103"/>
        <item x="5"/>
        <item x="915"/>
        <item x="1835"/>
        <item x="3225"/>
        <item x="684"/>
        <item x="3199"/>
        <item x="107"/>
        <item x="1778"/>
        <item x="4235"/>
        <item x="1327"/>
        <item x="4044"/>
        <item x="675"/>
        <item x="1967"/>
        <item x="322"/>
        <item x="4340"/>
        <item x="2224"/>
        <item x="588"/>
        <item x="1028"/>
        <item x="324"/>
        <item x="2515"/>
        <item x="2516"/>
        <item x="55"/>
        <item x="4681"/>
        <item x="1764"/>
        <item x="1008"/>
        <item x="4766"/>
        <item x="3530"/>
        <item x="826"/>
        <item x="3555"/>
        <item x="1889"/>
        <item x="4403"/>
        <item x="3197"/>
        <item x="3649"/>
        <item x="2139"/>
        <item x="2969"/>
        <item x="761"/>
        <item x="1810"/>
        <item x="3192"/>
        <item x="1199"/>
        <item x="4796"/>
        <item x="2335"/>
        <item x="1927"/>
        <item x="1585"/>
        <item x="2046"/>
        <item x="79"/>
        <item x="3541"/>
        <item x="3216"/>
        <item x="3479"/>
        <item x="860"/>
        <item x="3702"/>
        <item x="3180"/>
        <item x="1367"/>
        <item x="1909"/>
        <item x="3507"/>
        <item x="2752"/>
        <item x="1721"/>
        <item x="1211"/>
        <item x="2629"/>
        <item x="1943"/>
        <item x="1762"/>
        <item x="4710"/>
        <item x="3302"/>
        <item x="2161"/>
        <item x="587"/>
        <item x="2124"/>
        <item x="4630"/>
        <item x="964"/>
        <item x="4050"/>
        <item x="1667"/>
        <item x="4316"/>
        <item x="316"/>
        <item x="4526"/>
        <item x="3934"/>
        <item x="1192"/>
        <item x="1257"/>
        <item x="1128"/>
        <item x="1803"/>
        <item x="3688"/>
        <item x="4723"/>
        <item x="3496"/>
        <item x="4074"/>
        <item x="2391"/>
        <item x="2597"/>
        <item x="2171"/>
        <item x="2326"/>
        <item x="3018"/>
        <item x="4228"/>
        <item x="2222"/>
        <item x="1040"/>
        <item x="3259"/>
        <item x="1983"/>
        <item x="1284"/>
        <item x="1563"/>
        <item x="1825"/>
        <item x="4853"/>
        <item x="3661"/>
        <item x="2736"/>
        <item x="2476"/>
        <item x="2706"/>
        <item x="2297"/>
        <item x="3561"/>
        <item x="2541"/>
        <item x="3869"/>
        <item x="2357"/>
        <item x="115"/>
        <item x="3388"/>
        <item x="3682"/>
        <item x="4431"/>
        <item x="3711"/>
        <item x="3119"/>
        <item x="3524"/>
        <item x="2627"/>
        <item x="3540"/>
        <item x="917"/>
        <item x="2070"/>
        <item x="1896"/>
        <item x="753"/>
        <item x="309"/>
        <item x="2856"/>
        <item x="4471"/>
        <item x="3076"/>
        <item x="1687"/>
        <item x="94"/>
        <item x="2685"/>
        <item x="2337"/>
        <item x="3271"/>
        <item x="663"/>
        <item x="583"/>
        <item x="2649"/>
        <item x="3631"/>
        <item x="1077"/>
        <item x="1137"/>
        <item x="720"/>
        <item x="1058"/>
        <item x="4160"/>
        <item x="3783"/>
        <item x="3917"/>
        <item x="2473"/>
        <item x="4804"/>
        <item x="3390"/>
        <item x="4073"/>
        <item x="1171"/>
        <item x="2966"/>
        <item x="1650"/>
        <item x="3492"/>
        <item x="2435"/>
        <item x="3031"/>
        <item x="3095"/>
        <item x="859"/>
        <item x="1358"/>
        <item x="4805"/>
        <item x="1716"/>
        <item x="4773"/>
        <item x="438"/>
        <item x="3415"/>
        <item x="4338"/>
        <item x="4063"/>
        <item x="2470"/>
        <item x="781"/>
        <item x="1843"/>
        <item x="3327"/>
        <item x="1111"/>
        <item x="1286"/>
        <item x="3616"/>
        <item x="4685"/>
        <item x="3472"/>
        <item x="3498"/>
        <item x="3935"/>
        <item x="3460"/>
        <item x="516"/>
        <item x="4280"/>
        <item x="3991"/>
        <item x="1446"/>
        <item x="660"/>
        <item x="1952"/>
        <item x="2071"/>
        <item x="333"/>
        <item x="630"/>
        <item x="1776"/>
        <item x="435"/>
        <item x="4"/>
        <item x="3249"/>
        <item x="2192"/>
        <item x="4206"/>
        <item x="1942"/>
        <item x="2808"/>
        <item x="3426"/>
        <item x="4491"/>
        <item x="433"/>
        <item x="1690"/>
        <item x="426"/>
        <item x="612"/>
        <item x="1620"/>
        <item x="3769"/>
        <item x="2810"/>
        <item x="3452"/>
        <item x="3367"/>
        <item x="4309"/>
        <item x="1714"/>
        <item x="474"/>
        <item x="770"/>
        <item x="1773"/>
        <item x="237"/>
        <item x="1483"/>
        <item x="4512"/>
        <item x="281"/>
        <item x="4195"/>
        <item x="2319"/>
        <item x="4483"/>
        <item x="3242"/>
        <item x="2773"/>
        <item x="1071"/>
        <item x="1453"/>
        <item x="1308"/>
        <item x="4496"/>
        <item x="153"/>
        <item x="3406"/>
        <item x="3573"/>
        <item x="1382"/>
        <item x="4221"/>
        <item x="2989"/>
        <item x="27"/>
        <item x="2446"/>
        <item x="266"/>
        <item x="3296"/>
        <item x="1409"/>
        <item x="2613"/>
        <item x="3454"/>
        <item x="4311"/>
        <item x="4330"/>
        <item x="2486"/>
        <item x="1007"/>
        <item x="2751"/>
        <item x="1478"/>
        <item x="2820"/>
        <item x="823"/>
        <item x="3557"/>
        <item x="3952"/>
        <item x="611"/>
        <item x="1618"/>
        <item x="801"/>
        <item x="2417"/>
        <item x="1728"/>
        <item x="4606"/>
        <item x="2012"/>
        <item x="1026"/>
        <item x="4488"/>
        <item x="1598"/>
        <item x="4203"/>
        <item x="1208"/>
        <item x="2907"/>
        <item x="592"/>
        <item x="2799"/>
        <item x="3708"/>
        <item x="4617"/>
        <item x="2625"/>
        <item x="3343"/>
        <item x="1162"/>
        <item x="2398"/>
        <item x="2367"/>
        <item x="621"/>
        <item x="1233"/>
        <item x="975"/>
        <item x="3319"/>
        <item x="1169"/>
        <item x="475"/>
        <item x="3627"/>
        <item x="1741"/>
        <item x="3337"/>
        <item x="2538"/>
        <item x="985"/>
        <item x="1659"/>
        <item x="1375"/>
        <item x="972"/>
        <item x="2110"/>
        <item x="2511"/>
        <item x="2441"/>
        <item x="3409"/>
        <item x="1679"/>
        <item x="275"/>
        <item x="352"/>
        <item x="2244"/>
        <item x="1429"/>
        <item x="4462"/>
        <item x="2063"/>
        <item x="1833"/>
        <item x="2176"/>
        <item x="4374"/>
        <item x="3187"/>
        <item x="1789"/>
        <item x="2011"/>
        <item x="3932"/>
        <item x="2645"/>
        <item x="1032"/>
        <item x="3188"/>
        <item x="3760"/>
        <item x="1212"/>
        <item x="3177"/>
        <item x="4213"/>
        <item x="1511"/>
        <item x="3266"/>
        <item x="3931"/>
        <item x="4251"/>
        <item x="4177"/>
        <item x="347"/>
        <item x="3604"/>
        <item x="2300"/>
        <item x="714"/>
        <item x="2149"/>
        <item x="3562"/>
        <item x="884"/>
        <item x="1906"/>
        <item x="3546"/>
        <item x="1840"/>
        <item x="1920"/>
        <item x="120"/>
        <item x="2068"/>
        <item x="4400"/>
        <item x="280"/>
        <item x="832"/>
        <item x="4392"/>
        <item x="3915"/>
        <item x="3001"/>
        <item x="240"/>
        <item x="3417"/>
        <item x="1763"/>
        <item x="328"/>
        <item x="2540"/>
        <item x="2273"/>
        <item x="4138"/>
        <item x="4332"/>
        <item x="2646"/>
        <item x="3179"/>
        <item x="1964"/>
        <item x="1872"/>
        <item x="2228"/>
        <item x="607"/>
        <item x="246"/>
        <item x="1675"/>
        <item x="3105"/>
        <item x="2429"/>
        <item x="4751"/>
        <item x="3836"/>
        <item x="636"/>
        <item x="4259"/>
        <item x="4070"/>
        <item x="2217"/>
        <item x="4272"/>
        <item x="4472"/>
        <item x="4613"/>
        <item x="2343"/>
        <item x="1972"/>
        <item x="1740"/>
        <item x="2329"/>
        <item x="2420"/>
        <item x="2125"/>
        <item x="2282"/>
        <item x="598"/>
        <item x="3081"/>
        <item x="2250"/>
        <item x="4415"/>
        <item x="2108"/>
        <item x="722"/>
        <item x="28"/>
        <item x="253"/>
        <item x="3794"/>
        <item x="31"/>
        <item x="1815"/>
        <item x="1754"/>
        <item x="1894"/>
        <item x="1870"/>
        <item x="3630"/>
        <item x="3577"/>
        <item x="1672"/>
        <item x="2584"/>
        <item x="1790"/>
        <item x="1569"/>
        <item x="2307"/>
        <item x="4441"/>
        <item x="3116"/>
        <item x="3477"/>
        <item x="1601"/>
        <item x="3365"/>
        <item x="3951"/>
        <item x="3550"/>
        <item x="84"/>
        <item x="4569"/>
        <item x="1254"/>
        <item x="3576"/>
        <item x="1557"/>
        <item x="137"/>
        <item x="2232"/>
        <item x="900"/>
        <item x="4417"/>
        <item x="3310"/>
        <item x="1961"/>
        <item x="4794"/>
        <item x="842"/>
        <item x="561"/>
        <item x="4268"/>
        <item x="3293"/>
        <item x="3397"/>
        <item x="1757"/>
        <item x="3957"/>
        <item x="1586"/>
        <item x="987"/>
        <item x="3696"/>
        <item x="1933"/>
        <item x="1379"/>
        <item x="3403"/>
        <item x="3"/>
        <item x="4693"/>
        <item x="891"/>
        <item x="1144"/>
        <item x="1369"/>
        <item x="1985"/>
        <item x="3731"/>
        <item x="3164"/>
        <item x="1607"/>
        <item x="3785"/>
        <item x="1859"/>
        <item x="4754"/>
        <item x="3084"/>
        <item x="4133"/>
        <item x="2220"/>
        <item x="4382"/>
        <item x="436"/>
        <item x="4628"/>
        <item x="2030"/>
        <item x="665"/>
        <item x="1187"/>
        <item x="4537"/>
        <item x="3733"/>
        <item x="1694"/>
        <item x="2781"/>
        <item x="3797"/>
        <item x="2073"/>
        <item x="4508"/>
        <item x="2924"/>
        <item x="3487"/>
        <item x="2195"/>
        <item x="3694"/>
        <item x="3905"/>
        <item x="1857"/>
        <item x="3808"/>
        <item x="2272"/>
        <item x="4814"/>
        <item x="3359"/>
        <item x="4062"/>
        <item x="1113"/>
        <item x="1700"/>
        <item x="4618"/>
        <item x="3379"/>
        <item x="4217"/>
        <item x="522"/>
        <item x="1892"/>
        <item x="1936"/>
        <item x="4819"/>
        <item x="90"/>
        <item x="4108"/>
        <item x="4861"/>
        <item x="916"/>
        <item x="4799"/>
        <item x="1110"/>
        <item x="4849"/>
        <item x="2015"/>
        <item x="3121"/>
        <item x="1534"/>
        <item x="2739"/>
        <item x="332"/>
        <item x="4812"/>
        <item x="3914"/>
        <item x="3253"/>
        <item x="4354"/>
        <item x="3720"/>
        <item x="2997"/>
        <item x="4532"/>
        <item x="455"/>
        <item x="1274"/>
        <item x="1292"/>
        <item x="1435"/>
        <item x="2480"/>
        <item x="4288"/>
        <item x="3478"/>
        <item x="125"/>
        <item x="4252"/>
        <item x="2245"/>
        <item x="198"/>
        <item x="2135"/>
        <item x="1408"/>
        <item x="666"/>
        <item x="1548"/>
        <item x="461"/>
        <item x="3599"/>
        <item x="3569"/>
        <item x="4310"/>
        <item x="4772"/>
        <item x="4851"/>
        <item x="1461"/>
        <item x="4829"/>
        <item x="1200"/>
        <item x="1668"/>
        <item x="2594"/>
        <item x="1093"/>
        <item x="1844"/>
        <item x="3074"/>
        <item x="2180"/>
        <item x="1114"/>
        <item x="302"/>
        <item x="2311"/>
        <item x="894"/>
        <item x="148"/>
        <item x="4579"/>
        <item x="3329"/>
        <item x="1122"/>
        <item x="1785"/>
        <item x="1416"/>
        <item x="822"/>
        <item x="3191"/>
        <item x="3238"/>
        <item x="2170"/>
        <item x="2833"/>
        <item x="4432"/>
        <item x="4426"/>
        <item x="3243"/>
        <item x="1982"/>
        <item x="314"/>
        <item x="1355"/>
        <item x="150"/>
        <item x="2186"/>
        <item x="3581"/>
        <item x="2202"/>
        <item x="2514"/>
        <item x="2210"/>
        <item x="3611"/>
        <item x="337"/>
        <item x="3526"/>
        <item x="905"/>
        <item x="2963"/>
        <item x="3942"/>
        <item x="4581"/>
        <item x="1759"/>
        <item x="414"/>
        <item x="4855"/>
        <item x="300"/>
        <item x="3385"/>
        <item x="2939"/>
        <item x="1536"/>
        <item x="3494"/>
        <item x="22"/>
        <item x="2364"/>
        <item x="525"/>
        <item x="909"/>
        <item x="844"/>
        <item x="3989"/>
        <item x="3646"/>
        <item x="263"/>
        <item x="163"/>
        <item x="1390"/>
        <item x="1603"/>
        <item x="4729"/>
        <item x="2127"/>
        <item x="3580"/>
        <item x="2754"/>
        <item x="941"/>
        <item x="3664"/>
        <item x="655"/>
        <item x="2747"/>
        <item x="3727"/>
        <item x="4204"/>
        <item x="3608"/>
        <item x="2660"/>
        <item x="2223"/>
        <item x="4678"/>
        <item x="2114"/>
        <item x="3747"/>
        <item x="977"/>
        <item x="1143"/>
        <item x="1940"/>
        <item x="1214"/>
        <item x="2946"/>
        <item x="4848"/>
        <item x="3262"/>
        <item x="1270"/>
        <item x="4722"/>
        <item x="841"/>
        <item x="614"/>
        <item x="2741"/>
        <item x="483"/>
        <item x="1628"/>
        <item x="2534"/>
        <item x="1873"/>
        <item x="3322"/>
        <item x="3802"/>
        <item x="2198"/>
        <item x="4623"/>
        <item x="2825"/>
        <item x="2188"/>
        <item x="4216"/>
        <item x="2162"/>
        <item x="2614"/>
        <item x="4402"/>
        <item x="24"/>
        <item x="1230"/>
        <item x="3988"/>
        <item x="2587"/>
        <item x="1417"/>
        <item x="2395"/>
        <item x="2005"/>
        <item x="3966"/>
        <item x="2261"/>
        <item x="4748"/>
        <item x="261"/>
        <item x="1464"/>
        <item x="1404"/>
        <item x="529"/>
        <item x="2550"/>
        <item x="4082"/>
        <item x="4399"/>
        <item x="2845"/>
        <item x="4214"/>
        <item x="3533"/>
        <item x="1385"/>
        <item x="3732"/>
        <item x="2834"/>
        <item x="3286"/>
        <item x="755"/>
        <item x="2630"/>
        <item x="3442"/>
        <item x="2027"/>
        <item x="2608"/>
        <item x="872"/>
        <item x="4121"/>
        <item x="3791"/>
        <item x="835"/>
        <item x="2831"/>
        <item x="4007"/>
        <item x="3936"/>
        <item x="3482"/>
        <item x="2418"/>
        <item x="2094"/>
        <item x="1567"/>
        <item x="1015"/>
        <item x="2116"/>
        <item x="627"/>
        <item x="3712"/>
        <item x="886"/>
        <item x="231"/>
        <item x="1589"/>
        <item x="3971"/>
        <item x="1606"/>
        <item x="1102"/>
        <item x="604"/>
        <item x="102"/>
        <item x="2992"/>
        <item x="4265"/>
        <item x="3149"/>
        <item x="4620"/>
        <item x="2959"/>
        <item x="41"/>
        <item x="4776"/>
        <item x="1112"/>
        <item x="4249"/>
        <item x="3792"/>
        <item x="2657"/>
        <item x="3939"/>
        <item x="123"/>
        <item x="3619"/>
        <item x="379"/>
        <item x="2610"/>
        <item x="4433"/>
        <item x="2886"/>
        <item x="4393"/>
        <item x="4365"/>
        <item x="3290"/>
        <item x="2373"/>
        <item x="151"/>
        <item x="4250"/>
        <item x="2537"/>
        <item x="3967"/>
        <item x="3734"/>
        <item x="1158"/>
        <item x="4562"/>
        <item x="4230"/>
        <item x="4662"/>
        <item x="4830"/>
        <item x="4352"/>
        <item x="168"/>
        <item x="484"/>
        <item x="633"/>
        <item x="227"/>
        <item x="2840"/>
        <item x="2031"/>
        <item x="1616"/>
        <item x="3758"/>
        <item x="2386"/>
        <item x="3897"/>
        <item x="2353"/>
        <item x="2922"/>
        <item x="2416"/>
        <item x="4640"/>
        <item x="3300"/>
        <item x="710"/>
        <item x="749"/>
        <item x="2601"/>
        <item x="4421"/>
        <item x="4803"/>
        <item x="2797"/>
        <item x="1897"/>
        <item x="3511"/>
        <item x="318"/>
        <item x="2899"/>
        <item x="3920"/>
        <item x="1640"/>
        <item x="1884"/>
        <item x="4175"/>
        <item x="2126"/>
        <item x="3410"/>
        <item x="3495"/>
        <item x="4011"/>
        <item x="2600"/>
        <item x="4669"/>
        <item x="4810"/>
        <item x="2867"/>
        <item x="4191"/>
        <item x="3042"/>
        <item x="2267"/>
        <item x="2385"/>
        <item x="1921"/>
        <item x="1341"/>
        <item x="396"/>
        <item x="3982"/>
        <item x="2985"/>
        <item x="1934"/>
        <item x="2857"/>
        <item x="1094"/>
        <item x="2252"/>
        <item x="3609"/>
        <item x="329"/>
        <item x="1451"/>
        <item x="1081"/>
        <item x="1150"/>
        <item x="1344"/>
        <item x="600"/>
        <item x="1731"/>
        <item x="3120"/>
        <item x="65"/>
        <item x="3651"/>
        <item x="650"/>
        <item x="1939"/>
        <item x="4453"/>
        <item x="457"/>
        <item x="1477"/>
        <item x="1779"/>
        <item x="1871"/>
        <item x="4549"/>
        <item x="620"/>
        <item x="1371"/>
        <item x="1086"/>
        <item x="726"/>
        <item x="4174"/>
        <item x="3592"/>
        <item x="1910"/>
        <item x="1866"/>
        <item x="2231"/>
        <item x="4749"/>
        <item x="2444"/>
        <item x="348"/>
        <item x="883"/>
        <item x="1095"/>
        <item x="3582"/>
        <item x="504"/>
        <item x="4237"/>
        <item x="4580"/>
        <item x="239"/>
        <item x="2949"/>
        <item x="161"/>
        <item x="3683"/>
        <item x="3849"/>
        <item x="19"/>
        <item x="4843"/>
        <item x="3276"/>
        <item x="2155"/>
        <item x="4714"/>
        <item x="958"/>
        <item x="4348"/>
        <item x="2276"/>
        <item x="4632"/>
        <item x="2745"/>
        <item x="134"/>
        <item x="2952"/>
        <item x="432"/>
        <item x="4612"/>
        <item x="1847"/>
        <item x="1421"/>
        <item x="1006"/>
        <item x="1163"/>
        <item x="4291"/>
        <item x="4594"/>
        <item x="121"/>
        <item x="3065"/>
        <item x="1019"/>
        <item x="0"/>
        <item x="258"/>
        <item x="834"/>
        <item x="4611"/>
        <item x="3707"/>
        <item x="4284"/>
        <item x="2325"/>
        <item x="505"/>
        <item x="520"/>
        <item x="2233"/>
        <item x="4834"/>
        <item x="3512"/>
        <item x="2708"/>
        <item x="733"/>
        <item x="1400"/>
        <item x="4703"/>
        <item x="4506"/>
        <item x="2112"/>
        <item x="233"/>
        <item x="4246"/>
        <item x="764"/>
        <item x="2898"/>
        <item x="2121"/>
        <item x="355"/>
        <item x="798"/>
        <item x="366"/>
        <item x="1033"/>
        <item x="3751"/>
        <item x="1929"/>
        <item x="3157"/>
        <item x="1523"/>
        <item x="4464"/>
        <item x="3465"/>
        <item x="1366"/>
        <item x="4409"/>
        <item x="169"/>
        <item x="687"/>
        <item x="105"/>
        <item x="1060"/>
        <item x="80"/>
        <item x="1349"/>
        <item x="3023"/>
        <item x="2792"/>
        <item x="3782"/>
        <item x="1057"/>
        <item x="3500"/>
        <item x="498"/>
        <item x="3994"/>
        <item x="1059"/>
        <item x="1337"/>
        <item x="3026"/>
        <item x="3502"/>
        <item x="2802"/>
        <item x="2227"/>
        <item x="3200"/>
        <item x="4067"/>
        <item x="3021"/>
        <item x="3691"/>
        <item x="4631"/>
        <item x="1053"/>
        <item x="3804"/>
        <item x="3386"/>
        <item x="4198"/>
        <item x="2912"/>
        <item x="3637"/>
        <item x="2279"/>
        <item x="4434"/>
        <item x="2119"/>
        <item x="1951"/>
        <item x="4263"/>
        <item x="3551"/>
        <item x="345"/>
        <item x="4167"/>
        <item x="4479"/>
        <item x="2374"/>
        <item x="2449"/>
        <item x="923"/>
        <item x="4388"/>
        <item x="3377"/>
        <item x="1669"/>
        <item x="2976"/>
        <item x="4566"/>
        <item x="4522"/>
        <item x="713"/>
        <item x="287"/>
        <item x="4815"/>
        <item x="3933"/>
        <item x="908"/>
        <item x="773"/>
        <item x="82"/>
        <item x="3093"/>
        <item x="2060"/>
        <item x="4112"/>
        <item x="1448"/>
        <item x="1829"/>
        <item x="1079"/>
        <item x="1168"/>
        <item x="867"/>
        <item x="631"/>
        <item x="3501"/>
        <item x="3726"/>
        <item x="1268"/>
        <item x="1328"/>
        <item x="2897"/>
        <item x="4308"/>
        <item x="3719"/>
        <item x="3568"/>
        <item x="1577"/>
        <item x="3958"/>
        <item x="1457"/>
        <item x="2036"/>
        <item x="1492"/>
        <item x="671"/>
        <item x="4590"/>
        <item x="445"/>
        <item x="2085"/>
        <item x="1002"/>
        <item x="40"/>
        <item x="963"/>
        <item x="4733"/>
        <item x="875"/>
        <item x="2855"/>
        <item x="1980"/>
        <item x="3885"/>
        <item x="1739"/>
        <item x="133"/>
        <item x="2051"/>
        <item x="3796"/>
        <item x="45"/>
        <item x="2668"/>
        <item x="4224"/>
        <item x="294"/>
        <item x="2240"/>
        <item x="2928"/>
        <item x="2542"/>
        <item x="3315"/>
        <item x="4667"/>
        <item x="4639"/>
        <item x="2842"/>
        <item x="2133"/>
        <item x="2652"/>
        <item x="4665"/>
        <item x="1255"/>
        <item x="3603"/>
        <item x="3681"/>
        <item x="1246"/>
        <item x="2956"/>
        <item x="2437"/>
        <item x="1824"/>
        <item x="1769"/>
        <item x="3953"/>
        <item x="2731"/>
        <item x="702"/>
        <item x="4034"/>
        <item x="2494"/>
        <item x="2101"/>
        <item x="658"/>
        <item x="3845"/>
        <item x="1023"/>
        <item x="3414"/>
        <item x="2206"/>
        <item x="3333"/>
        <item x="4801"/>
        <item x="3211"/>
        <item x="1346"/>
        <item x="1724"/>
        <item x="4788"/>
        <item x="3880"/>
        <item x="3585"/>
        <item x="2277"/>
        <item x="1238"/>
        <item x="2580"/>
        <item x="2342"/>
        <item x="1280"/>
        <item x="2458"/>
        <item x="1591"/>
        <item x="1307"/>
        <item x="98"/>
        <item x="2771"/>
        <item x="4414"/>
        <item x="771"/>
        <item x="2034"/>
        <item x="1984"/>
        <item x="4448"/>
        <item x="2942"/>
        <item x="2734"/>
        <item x="3461"/>
        <item x="4014"/>
        <item x="1855"/>
        <item x="815"/>
        <item x="2264"/>
        <item x="3205"/>
        <item x="1229"/>
        <item x="77"/>
        <item x="3701"/>
        <item x="173"/>
        <item x="2573"/>
        <item x="715"/>
        <item x="768"/>
        <item x="4671"/>
        <item x="1960"/>
        <item x="1267"/>
        <item x="1559"/>
        <item x="409"/>
        <item x="594"/>
        <item x="3626"/>
        <item x="63"/>
        <item x="1979"/>
        <item x="64"/>
        <item x="837"/>
        <item x="1584"/>
        <item x="1932"/>
        <item x="4066"/>
        <item x="1103"/>
        <item x="494"/>
        <item x="2321"/>
        <item x="679"/>
        <item x="838"/>
        <item x="367"/>
        <item x="1903"/>
        <item x="3928"/>
        <item x="3574"/>
        <item x="2099"/>
        <item x="3514"/>
        <item x="3011"/>
        <item x="910"/>
        <item x="2921"/>
        <item x="420"/>
        <item x="1623"/>
        <item x="1743"/>
        <item x="3689"/>
        <item x="473"/>
        <item x="2320"/>
        <item x="3959"/>
        <item x="4857"/>
        <item x="3039"/>
        <item x="1069"/>
        <item x="1651"/>
        <item x="1054"/>
        <item x="2209"/>
        <item x="819"/>
        <item x="2551"/>
        <item x="681"/>
        <item x="6"/>
        <item x="2817"/>
        <item x="3134"/>
        <item x="4604"/>
        <item x="559"/>
        <item x="3910"/>
        <item x="2204"/>
        <item x="4782"/>
        <item x="2023"/>
        <item x="709"/>
        <item x="2818"/>
        <item x="331"/>
        <item x="2200"/>
        <item x="1708"/>
        <item x="1250"/>
        <item x="1877"/>
        <item x="4550"/>
        <item x="4102"/>
        <item x="1237"/>
        <item x="3544"/>
        <item x="2408"/>
        <item x="2619"/>
        <item x="1063"/>
        <item x="330"/>
        <item x="814"/>
        <item x="3590"/>
        <item x="4688"/>
        <item x="3618"/>
        <item x="2917"/>
        <item x="763"/>
        <item x="2892"/>
        <item x="2890"/>
        <item x="4269"/>
        <item x="1574"/>
        <item x="599"/>
        <item x="930"/>
        <item x="2844"/>
        <item x="3070"/>
        <item x="2352"/>
        <item x="4725"/>
        <item x="3075"/>
        <item x="2482"/>
        <item x="4839"/>
        <item x="4860"/>
        <item x="3069"/>
        <item x="502"/>
        <item x="93"/>
        <item x="634"/>
        <item x="1845"/>
        <item x="4035"/>
        <item x="989"/>
        <item x="286"/>
        <item x="1516"/>
        <item x="2641"/>
        <item x="3871"/>
        <item x="1244"/>
        <item x="757"/>
        <item x="1742"/>
        <item x="417"/>
        <item x="1956"/>
        <item x="3895"/>
        <item x="4292"/>
        <item x="2404"/>
        <item x="4275"/>
        <item x="1048"/>
        <item x="3860"/>
        <item x="1594"/>
        <item x="4141"/>
        <item x="647"/>
        <item x="4711"/>
        <item x="993"/>
        <item x="2748"/>
        <item x="552"/>
        <item x="3303"/>
        <item x="1538"/>
        <item x="680"/>
        <item x="769"/>
        <item x="2456"/>
        <item x="375"/>
        <item x="3332"/>
        <item x="3620"/>
        <item x="568"/>
        <item x="1197"/>
        <item x="513"/>
        <item x="2016"/>
        <item x="2090"/>
        <item x="1291"/>
        <item x="3024"/>
        <item x="813"/>
        <item x="2876"/>
        <item x="1795"/>
        <item x="2280"/>
        <item x="1231"/>
        <item x="881"/>
        <item x="4732"/>
        <item x="3370"/>
        <item x="2"/>
        <item x="2961"/>
        <item x="1682"/>
        <item x="4514"/>
        <item x="3133"/>
        <item x="3947"/>
        <item x="2396"/>
        <item x="4485"/>
        <item x="2757"/>
        <item x="3834"/>
        <item x="2666"/>
        <item x="3523"/>
        <item x="2483"/>
        <item x="3324"/>
        <item x="1383"/>
        <item x="2650"/>
        <item x="283"/>
        <item x="4525"/>
        <item x="2527"/>
        <item x="25"/>
        <item x="2167"/>
        <item x="4687"/>
        <item x="1012"/>
        <item x="1688"/>
        <item x="690"/>
        <item x="3654"/>
        <item x="1222"/>
        <item x="4574"/>
        <item x="4078"/>
        <item x="742"/>
        <item x="4477"/>
        <item x="751"/>
        <item x="3831"/>
        <item x="2791"/>
        <item x="2774"/>
        <item x="4428"/>
        <item x="4530"/>
        <item x="3371"/>
        <item x="4125"/>
        <item x="2729"/>
        <item x="4666"/>
        <item x="452"/>
        <item x="411"/>
        <item x="3950"/>
        <item x="3553"/>
        <item x="2512"/>
        <item x="209"/>
        <item x="3467"/>
        <item x="2958"/>
        <item x="616"/>
        <item x="1794"/>
        <item x="4105"/>
        <item x="415"/>
        <item x="4637"/>
        <item x="685"/>
        <item x="1752"/>
        <item x="2447"/>
        <item x="1819"/>
        <item x="4364"/>
        <item x="210"/>
        <item x="3663"/>
        <item x="805"/>
        <item x="3434"/>
        <item x="3470"/>
        <item x="4088"/>
        <item x="1047"/>
        <item x="4467"/>
        <item x="4356"/>
        <item x="4000"/>
        <item x="2695"/>
        <item x="1774"/>
        <item x="1218"/>
        <item x="4515"/>
        <item x="4450"/>
        <item x="189"/>
        <item x="199"/>
        <item x="39"/>
        <item x="3904"/>
        <item x="364"/>
        <item x="613"/>
        <item x="1865"/>
        <item x="669"/>
        <item x="4324"/>
        <item x="974"/>
        <item x="2045"/>
        <item x="402"/>
        <item x="3017"/>
        <item x="4182"/>
        <item x="3085"/>
        <item x="1165"/>
        <item x="403"/>
        <item x="206"/>
        <item x="1494"/>
        <item x="629"/>
        <item x="3722"/>
        <item x="4094"/>
        <item x="4212"/>
        <item x="4520"/>
        <item x="4342"/>
        <item x="3882"/>
        <item x="2568"/>
        <item x="2991"/>
        <item x="4350"/>
        <item x="4745"/>
        <item x="3777"/>
        <item x="2639"/>
        <item x="1992"/>
        <item x="4257"/>
        <item x="4029"/>
        <item x="3889"/>
        <item x="4727"/>
        <item x="1072"/>
        <item x="2674"/>
        <item x="3254"/>
        <item x="4314"/>
        <item x="2828"/>
        <item x="2375"/>
        <item x="2853"/>
        <item x="16"/>
        <item x="1319"/>
        <item x="3549"/>
        <item x="4146"/>
        <item x="2972"/>
        <item x="2118"/>
        <item x="2816"/>
        <item x="1744"/>
        <item x="649"/>
        <item x="1145"/>
        <item x="3088"/>
        <item x="2539"/>
        <item x="496"/>
        <item x="3866"/>
        <item x="2507"/>
        <item x="4307"/>
        <item x="626"/>
        <item x="4013"/>
        <item x="3624"/>
        <item x="521"/>
        <item x="4114"/>
        <item x="2936"/>
        <item x="1348"/>
        <item x="3680"/>
        <item x="3815"/>
        <item x="1251"/>
        <item x="866"/>
        <item x="998"/>
        <item x="1325"/>
        <item x="3911"/>
        <item x="1912"/>
        <item x="3344"/>
        <item x="2381"/>
        <item x="2318"/>
        <item x="187"/>
        <item x="1045"/>
        <item x="3193"/>
        <item x="1575"/>
        <item x="4763"/>
        <item x="2150"/>
        <item x="3175"/>
        <item x="597"/>
        <item x="2275"/>
        <item x="2017"/>
        <item x="2940"/>
        <item x="3606"/>
        <item x="4599"/>
        <item x="1181"/>
        <item x="2095"/>
        <item x="2755"/>
        <item x="2909"/>
        <item x="4395"/>
        <item x="1878"/>
        <item x="2285"/>
        <item x="3855"/>
        <item x="1205"/>
        <item x="2696"/>
        <item x="535"/>
        <item x="4466"/>
        <item x="1978"/>
        <item x="772"/>
        <item x="3819"/>
        <item x="618"/>
        <item x="2445"/>
        <item x="921"/>
        <item x="1146"/>
        <item x="1156"/>
        <item x="1554"/>
        <item x="1228"/>
        <item x="2971"/>
        <item x="3675"/>
        <item x="1160"/>
        <item x="1413"/>
        <item x="365"/>
        <item x="3612"/>
        <item x="637"/>
        <item x="2066"/>
        <item x="1167"/>
        <item x="1041"/>
        <item x="3171"/>
        <item x="1883"/>
        <item x="1977"/>
        <item x="4798"/>
        <item x="1392"/>
        <item x="1202"/>
        <item x="493"/>
        <item x="3894"/>
        <item x="4828"/>
        <item x="2467"/>
        <item x="1976"/>
        <item x="4209"/>
        <item x="2131"/>
        <item x="1533"/>
        <item x="3906"/>
        <item x="4721"/>
        <item x="945"/>
        <item x="3137"/>
        <item x="1247"/>
        <item x="3245"/>
        <item x="2490"/>
        <item x="4239"/>
        <item x="1410"/>
        <item x="2076"/>
        <item x="87"/>
        <item x="2982"/>
        <item x="2136"/>
        <item x="3144"/>
        <item x="4673"/>
        <item x="1786"/>
        <item x="3623"/>
        <item x="204"/>
        <item x="112"/>
        <item x="2740"/>
        <item x="1427"/>
        <item x="4554"/>
        <item x="4281"/>
        <item x="3641"/>
        <item x="2214"/>
        <item x="1391"/>
        <item x="421"/>
        <item x="2164"/>
        <item x="4704"/>
        <item x="2682"/>
        <item x="2633"/>
        <item x="470"/>
        <item x="609"/>
        <item x="156"/>
        <item x="3368"/>
        <item x="1100"/>
        <item x="2896"/>
        <item x="2838"/>
        <item x="4538"/>
        <item x="3440"/>
        <item x="2760"/>
        <item x="4616"/>
        <item x="3049"/>
        <item x="2805"/>
        <item x="3668"/>
        <item x="3622"/>
        <item x="2578"/>
        <item x="4140"/>
        <item x="308"/>
        <item x="4636"/>
        <item x="1195"/>
        <item x="1702"/>
        <item x="2596"/>
        <item x="3257"/>
        <item x="3607"/>
        <item x="812"/>
        <item x="1332"/>
        <item x="219"/>
        <item x="523"/>
        <item x="543"/>
        <item x="4333"/>
        <item x="3346"/>
        <item x="2819"/>
        <item x="4306"/>
        <item x="1684"/>
        <item x="1733"/>
        <item x="4189"/>
        <item x="1701"/>
        <item x="515"/>
        <item x="1501"/>
        <item x="4334"/>
        <item x="4765"/>
        <item x="3632"/>
        <item x="1545"/>
        <item x="4701"/>
        <item x="1780"/>
        <item x="2077"/>
        <item x="1217"/>
        <item x="2725"/>
        <item x="2411"/>
        <item x="830"/>
        <item x="2303"/>
        <item x="2081"/>
        <item x="2920"/>
        <item x="3828"/>
        <item x="2841"/>
        <item x="1206"/>
        <item x="1339"/>
        <item x="676"/>
        <item x="4445"/>
        <item x="487"/>
        <item x="586"/>
        <item x="117"/>
        <item x="3633"/>
        <item x="2673"/>
        <item x="3002"/>
        <item x="4299"/>
        <item x="2472"/>
        <item x="4682"/>
        <item x="4024"/>
        <item x="574"/>
        <item x="1918"/>
        <item x="1899"/>
        <item x="2464"/>
        <item x="4172"/>
        <item x="2138"/>
        <item x="3376"/>
        <item x="2098"/>
        <item x="3007"/>
        <item x="854"/>
        <item x="2783"/>
        <item x="2443"/>
        <item x="818"/>
        <item x="847"/>
        <item x="3506"/>
        <item x="4122"/>
        <item x="446"/>
        <item x="692"/>
        <item x="2525"/>
        <item x="1995"/>
        <item x="4176"/>
        <item x="1372"/>
        <item x="3710"/>
        <item x="657"/>
        <item x="1653"/>
        <item x="1808"/>
        <item x="4478"/>
        <item x="4185"/>
        <item x="1198"/>
        <item x="1133"/>
        <item x="1484"/>
        <item x="3468"/>
        <item x="3307"/>
        <item x="2796"/>
        <item x="1686"/>
        <item x="2738"/>
        <item x="3483"/>
        <item x="3786"/>
        <item x="1020"/>
        <item x="4800"/>
        <item x="672"/>
        <item x="1788"/>
        <item x="2334"/>
        <item x="3570"/>
        <item x="3817"/>
        <item x="524"/>
        <item x="3746"/>
        <item x="4396"/>
        <item x="4001"/>
        <item x="760"/>
        <item x="1474"/>
        <item x="995"/>
        <item x="479"/>
        <item x="766"/>
        <item x="1907"/>
        <item x="821"/>
        <item x="3937"/>
        <item x="3488"/>
        <item x="606"/>
        <item x="2937"/>
        <item x="1571"/>
        <item x="4321"/>
        <item x="2499"/>
        <item x="3248"/>
        <item x="3564"/>
        <item x="1293"/>
        <item x="3615"/>
        <item x="1422"/>
        <item x="3240"/>
        <item x="2144"/>
        <item x="2477"/>
        <item x="2262"/>
        <item x="3521"/>
        <item x="471"/>
        <item x="2973"/>
        <item x="4739"/>
        <item x="786"/>
        <item x="2055"/>
        <item x="2733"/>
        <item x="4258"/>
        <item x="723"/>
        <item x="1841"/>
        <item x="1317"/>
        <item x="2501"/>
        <item x="2859"/>
        <item x="478"/>
        <item x="1561"/>
        <item x="2024"/>
        <item x="2590"/>
        <item x="1476"/>
        <item x="1799"/>
        <item x="342"/>
        <item x="2574"/>
        <item x="3955"/>
        <item x="3052"/>
        <item x="147"/>
        <item x="694"/>
        <item x="2950"/>
        <item x="3141"/>
        <item x="4543"/>
        <item x="3505"/>
        <item x="1842"/>
        <item x="220"/>
        <item x="1793"/>
        <item x="1499"/>
        <item x="4261"/>
        <item x="2190"/>
        <item x="1727"/>
        <item x="201"/>
        <item x="797"/>
        <item x="81"/>
        <item x="3856"/>
        <item x="2911"/>
        <item x="4862"/>
        <item x="3437"/>
        <item x="4116"/>
        <item x="3156"/>
        <item x="943"/>
        <item x="4317"/>
        <item x="1340"/>
        <item x="2509"/>
        <item x="4440"/>
        <item x="2775"/>
        <item x="1106"/>
        <item x="2165"/>
        <item x="4329"/>
        <item x="2096"/>
        <item x="1880"/>
        <item x="3567"/>
        <item x="2265"/>
        <item x="3196"/>
        <item x="1153"/>
        <item x="172"/>
        <item x="2812"/>
        <item x="3811"/>
        <item x="4286"/>
        <item x="1393"/>
        <item x="1418"/>
        <item x="2979"/>
        <item x="3883"/>
        <item x="1592"/>
        <item x="4486"/>
        <item x="3876"/>
        <item x="745"/>
        <item x="2644"/>
        <item x="2291"/>
        <item x="4061"/>
        <item x="3176"/>
        <item x="1647"/>
        <item x="3614"/>
        <item x="4564"/>
        <item x="3110"/>
        <item x="2535"/>
        <item x="1981"/>
        <item x="796"/>
        <item x="3852"/>
        <item x="2189"/>
        <item x="4124"/>
        <item x="2824"/>
        <item x="3393"/>
        <item x="327"/>
        <item x="4744"/>
        <item x="2362"/>
        <item x="4407"/>
        <item x="149"/>
        <item x="295"/>
        <item x="2870"/>
        <item x="1596"/>
        <item x="3946"/>
        <item x="644"/>
        <item x="848"/>
        <item x="1239"/>
        <item x="1083"/>
        <item x="2795"/>
        <item x="2678"/>
        <item x="1637"/>
        <item x="2713"/>
        <item x="3109"/>
        <item x="4183"/>
        <item x="3391"/>
        <item x="1357"/>
        <item x="499"/>
        <item x="3295"/>
        <item x="2498"/>
        <item x="534"/>
        <item x="3130"/>
        <item x="2598"/>
        <item x="3735"/>
        <item x="1568"/>
        <item x="1772"/>
        <item x="2363"/>
        <item x="4490"/>
        <item x="2478"/>
        <item x="3887"/>
        <item x="44"/>
        <item x="2532"/>
        <item x="1928"/>
        <item x="2028"/>
        <item x="1330"/>
        <item x="662"/>
        <item x="4791"/>
        <item x="4516"/>
        <item x="4401"/>
        <item x="269"/>
        <item x="1715"/>
        <item x="2624"/>
        <item x="1183"/>
        <item x="3270"/>
        <item x="779"/>
        <item x="1893"/>
        <item x="4208"/>
        <item x="1515"/>
        <item x="1009"/>
        <item x="532"/>
        <item x="902"/>
        <item x="1273"/>
        <item x="1526"/>
        <item x="4215"/>
        <item x="1141"/>
        <item x="1508"/>
        <item x="4793"/>
        <item x="100"/>
        <item x="793"/>
        <item x="3291"/>
        <item x="1378"/>
        <item x="3539"/>
        <item x="462"/>
        <item x="4405"/>
        <item x="4227"/>
        <item x="3098"/>
        <item x="949"/>
        <item x="758"/>
        <item x="3961"/>
        <item x="3209"/>
        <item x="3190"/>
        <item x="1406"/>
        <item x="2270"/>
        <item x="4642"/>
        <item x="940"/>
        <item x="3464"/>
        <item x="4781"/>
        <item x="3124"/>
        <item x="390"/>
        <item x="864"/>
        <item x="4460"/>
        <item x="1703"/>
        <item x="4645"/>
        <item x="3818"/>
        <item x="3730"/>
        <item x="1753"/>
        <item x="3369"/>
        <item x="4255"/>
        <item x="2087"/>
        <item x="2004"/>
        <item x="1175"/>
        <item x="4674"/>
        <item x="2000"/>
        <item x="2724"/>
        <item x="4846"/>
        <item x="1605"/>
        <item x="4806"/>
        <item x="2003"/>
        <item x="3340"/>
        <item x="2294"/>
        <item x="3122"/>
        <item x="2530"/>
        <item x="12"/>
        <item x="4032"/>
        <item x="2052"/>
        <item x="1660"/>
        <item x="2904"/>
        <item x="1802"/>
        <item x="4592"/>
        <item x="4318"/>
        <item x="3375"/>
        <item x="2615"/>
        <item x="1540"/>
        <item x="1389"/>
        <item x="3268"/>
        <item x="845"/>
        <item x="1527"/>
        <item x="1458"/>
        <item x="3436"/>
        <item x="256"/>
        <item x="3433"/>
        <item x="272"/>
        <item x="4245"/>
        <item x="3112"/>
        <item x="2207"/>
        <item x="1941"/>
        <item x="2157"/>
        <item x="43"/>
        <item x="1134"/>
        <item x="2617"/>
        <item x="3909"/>
        <item x="4240"/>
        <item x="4285"/>
        <item x="990"/>
        <item x="897"/>
        <item x="2548"/>
        <item x="3918"/>
        <item x="3807"/>
        <item x="2184"/>
        <item x="4232"/>
        <item x="1166"/>
        <item x="37"/>
        <item x="2009"/>
        <item x="2191"/>
        <item x="3231"/>
        <item x="1014"/>
        <item x="2137"/>
        <item x="349"/>
        <item x="388"/>
        <item x="1068"/>
        <item x="712"/>
        <item x="1172"/>
        <item x="906"/>
        <item x="2241"/>
        <item x="1831"/>
        <item x="1488"/>
        <item x="4197"/>
        <item x="2148"/>
        <item x="2830"/>
        <item x="2008"/>
        <item x="4786"/>
        <item x="3279"/>
        <item x="1850"/>
        <item x="4521"/>
        <item x="2675"/>
        <item x="688"/>
        <item x="1938"/>
        <item x="465"/>
        <item x="3274"/>
        <item x="3610"/>
        <item x="1407"/>
        <item x="1987"/>
        <item x="2903"/>
        <item x="1316"/>
        <item x="4480"/>
        <item x="1812"/>
        <item x="3066"/>
        <item x="3853"/>
        <item x="4135"/>
        <item x="590"/>
        <item x="789"/>
        <item x="1955"/>
        <item x="734"/>
        <item x="1863"/>
        <item x="1473"/>
        <item x="2699"/>
        <item x="1070"/>
        <item x="3097"/>
        <item x="3643"/>
        <item x="4709"/>
        <item x="1530"/>
        <item x="4059"/>
        <item x="4162"/>
        <item x="2957"/>
        <item x="4173"/>
        <item x="4331"/>
        <item x="1521"/>
        <item x="4148"/>
        <item x="2521"/>
        <item x="2013"/>
        <item x="38"/>
        <item x="3083"/>
        <item x="922"/>
        <item x="4826"/>
        <item x="2901"/>
        <item x="2683"/>
        <item x="1401"/>
        <item x="1362"/>
        <item x="2794"/>
        <item x="1207"/>
        <item x="3617"/>
        <item x="3227"/>
        <item x="1107"/>
        <item x="119"/>
        <item x="1005"/>
        <item x="89"/>
        <item x="840"/>
        <item x="3463"/>
        <item x="731"/>
        <item x="270"/>
        <item x="1164"/>
        <item x="3038"/>
        <item x="4789"/>
        <item x="2643"/>
        <item x="3313"/>
        <item x="4019"/>
        <item x="740"/>
        <item x="3195"/>
        <item x="2255"/>
        <item x="554"/>
        <item x="913"/>
        <item x="389"/>
        <item x="4560"/>
        <item x="548"/>
        <item x="4186"/>
        <item x="1080"/>
        <item x="3754"/>
        <item x="3825"/>
        <item x="1503"/>
        <item x="2889"/>
        <item x="3459"/>
        <item x="1801"/>
        <item x="4556"/>
        <item x="1680"/>
        <item x="4539"/>
        <item x="3054"/>
        <item x="1564"/>
        <item x="3100"/>
        <item x="3091"/>
        <item x="428"/>
        <item x="3320"/>
        <item x="3674"/>
        <item x="3178"/>
        <item x="1758"/>
        <item x="3923"/>
        <item x="3028"/>
        <item x="4218"/>
        <item x="4770"/>
        <item x="183"/>
        <item x="2502"/>
        <item x="3584"/>
        <item x="2544"/>
        <item x="3419"/>
        <item x="1388"/>
        <item x="229"/>
        <item x="1963"/>
        <item x="3407"/>
        <item x="603"/>
        <item x="4357"/>
        <item x="1971"/>
        <item x="1126"/>
        <item x="2414"/>
        <item x="4038"/>
        <item x="4008"/>
        <item x="2459"/>
        <item x="1490"/>
        <item x="4587"/>
        <item x="334"/>
        <item x="2460"/>
        <item x="488"/>
        <item x="69"/>
        <item x="3183"/>
        <item x="3743"/>
        <item x="1867"/>
        <item x="3639"/>
        <item x="1263"/>
        <item x="3184"/>
        <item x="2697"/>
        <item x="506"/>
        <item x="4740"/>
        <item x="725"/>
        <item x="3985"/>
        <item x="103"/>
        <item x="3868"/>
        <item x="1745"/>
        <item x="856"/>
        <item x="1580"/>
        <item x="2497"/>
        <item x="3334"/>
        <item x="3015"/>
        <item x="124"/>
        <item x="3053"/>
        <item x="2642"/>
        <item x="252"/>
        <item x="95"/>
        <item x="454"/>
        <item x="3010"/>
        <item x="2263"/>
        <item x="340"/>
        <item x="4545"/>
        <item x="297"/>
        <item x="136"/>
        <item x="2651"/>
        <item x="2609"/>
        <item x="3516"/>
        <item x="3430"/>
        <item x="1781"/>
        <item x="4540"/>
        <item x="4528"/>
        <item x="1243"/>
        <item x="3247"/>
        <item x="4683"/>
        <item x="1504"/>
        <item x="1253"/>
        <item x="1853"/>
        <item x="1136"/>
        <item x="4533"/>
        <item x="2595"/>
        <item x="35"/>
        <item x="2178"/>
        <item x="4355"/>
        <item x="3045"/>
        <item x="4199"/>
        <item x="2018"/>
        <item x="49"/>
        <item x="641"/>
        <item x="1565"/>
        <item x="1297"/>
        <item x="2390"/>
        <item x="166"/>
        <item x="2434"/>
        <item x="360"/>
        <item x="4715"/>
        <item x="3107"/>
        <item x="4758"/>
        <item x="2604"/>
        <item x="4808"/>
        <item x="2871"/>
        <item x="4410"/>
        <item x="3206"/>
        <item x="257"/>
        <item x="3283"/>
        <item x="2554"/>
        <item x="2351"/>
        <item x="4021"/>
        <item x="1302"/>
        <item x="3875"/>
        <item x="155"/>
        <item x="957"/>
        <item x="1320"/>
        <item x="4056"/>
        <item x="3841"/>
        <item x="1364"/>
        <item x="3299"/>
        <item x="4605"/>
        <item x="276"/>
        <item x="2069"/>
        <item x="1662"/>
        <item x="4447"/>
        <item x="1856"/>
        <item x="3068"/>
        <item x="3776"/>
        <item x="2735"/>
        <item x="2919"/>
        <item x="1814"/>
        <item x="2301"/>
        <item x="4328"/>
        <item x="1619"/>
        <item x="2702"/>
        <item x="4832"/>
        <item x="4655"/>
        <item x="2401"/>
        <item x="3082"/>
        <item x="2432"/>
        <item x="956"/>
        <item x="1489"/>
        <item x="1931"/>
        <item x="1804"/>
        <item x="290"/>
        <item x="1905"/>
        <item x="1425"/>
        <item x="3997"/>
        <item x="1269"/>
        <item x="293"/>
        <item x="697"/>
        <item x="1730"/>
        <item x="2829"/>
        <item x="3136"/>
        <item x="4271"/>
        <item x="1566"/>
        <item x="3750"/>
        <item x="14"/>
        <item x="4201"/>
        <item x="4371"/>
        <item x="1465"/>
        <item x="4166"/>
        <item x="1962"/>
        <item x="241"/>
        <item x="1602"/>
        <item x="2636"/>
        <item x="298"/>
        <item x="1204"/>
        <item x="4184"/>
        <item x="2634"/>
        <item x="2822"/>
        <item x="4387"/>
        <item x="686"/>
        <item x="2421"/>
        <item x="1693"/>
        <item x="4060"/>
        <item x="1917"/>
        <item x="1965"/>
        <item x="4139"/>
        <item x="1792"/>
        <item x="3086"/>
        <item x="2599"/>
        <item x="3314"/>
        <item x="2716"/>
        <item x="1673"/>
        <item x="2020"/>
        <item x="4586"/>
        <item x="1259"/>
        <item x="2492"/>
        <item x="1481"/>
        <item x="965"/>
        <item x="2025"/>
        <item x="3267"/>
        <item x="3256"/>
        <item x="691"/>
        <item x="1562"/>
        <item x="2315"/>
        <item x="2761"/>
        <item x="491"/>
        <item x="3509"/>
        <item x="1256"/>
        <item x="1631"/>
        <item x="2714"/>
        <item x="34"/>
        <item x="1826"/>
        <item x="2865"/>
        <item x="2040"/>
        <item x="4743"/>
        <item x="4202"/>
        <item x="1699"/>
        <item x="4231"/>
        <item x="3289"/>
        <item x="3273"/>
        <item x="70"/>
        <item x="3944"/>
        <item x="184"/>
        <item x="2050"/>
        <item x="3542"/>
        <item x="2875"/>
        <item x="3228"/>
        <item x="4104"/>
        <item x="1624"/>
        <item x="3968"/>
        <item x="3767"/>
        <item x="146"/>
        <item x="1191"/>
        <item x="3990"/>
        <item x="3060"/>
        <item x="2933"/>
        <item x="2843"/>
        <item x="1482"/>
        <item x="3047"/>
        <item x="251"/>
        <item x="359"/>
        <item x="4349"/>
        <item x="4505"/>
        <item x="4238"/>
        <item x="4750"/>
        <item x="667"/>
        <item x="4635"/>
        <item x="1085"/>
        <item x="140"/>
        <item x="4777"/>
        <item x="1177"/>
        <item x="3456"/>
        <item x="2567"/>
        <item x="546"/>
        <item x="2415"/>
        <item x="4266"/>
        <item x="3764"/>
        <item x="3404"/>
        <item x="4372"/>
        <item x="3347"/>
        <item x="4634"/>
        <item x="3255"/>
        <item x="1509"/>
        <item x="1573"/>
        <item x="4527"/>
        <item x="2575"/>
        <item x="1555"/>
        <item x="4336"/>
        <item x="3671"/>
        <item x="42"/>
        <item x="3309"/>
        <item x="1282"/>
        <item x="3431"/>
        <item x="1493"/>
        <item x="4420"/>
        <item x="1830"/>
        <item x="4424"/>
        <item x="319"/>
        <item x="4267"/>
        <item x="2593"/>
        <item x="1629"/>
        <item x="1220"/>
        <item x="1678"/>
        <item x="833"/>
        <item x="560"/>
        <item x="244"/>
        <item x="2461"/>
        <item x="3230"/>
        <item x="2380"/>
        <item x="4042"/>
        <item x="274"/>
        <item x="3111"/>
        <item x="1644"/>
        <item x="3360"/>
        <item x="4054"/>
        <item x="285"/>
        <item x="2225"/>
        <item x="3338"/>
        <item x="605"/>
        <item x="3328"/>
        <item x="2518"/>
        <item x="4650"/>
        <item x="1636"/>
        <item x="291"/>
        <item x="2075"/>
        <item x="1343"/>
        <item x="2328"/>
        <item x="2083"/>
        <item x="1159"/>
        <item x="1736"/>
        <item x="2193"/>
        <item x="2187"/>
        <item x="2701"/>
        <item x="536"/>
        <item x="3729"/>
        <item x="4126"/>
        <item x="3517"/>
        <item x="3874"/>
        <item x="2397"/>
        <item x="3960"/>
        <item x="143"/>
        <item x="3129"/>
        <item x="2107"/>
        <item x="61"/>
        <item x="1599"/>
        <item x="2622"/>
        <item x="3117"/>
        <item x="4110"/>
        <item x="1652"/>
        <item x="1726"/>
        <item x="2453"/>
        <item x="2323"/>
        <item x="4760"/>
        <item x="3579"/>
        <item x="3543"/>
        <item x="2877"/>
        <item x="1475"/>
        <item x="4004"/>
        <item x="456"/>
        <item x="2583"/>
        <item x="2988"/>
        <item x="188"/>
        <item x="4835"/>
        <item x="1950"/>
        <item x="469"/>
        <item x="2827"/>
        <item x="2382"/>
        <item x="1900"/>
        <item x="362"/>
        <item x="4654"/>
        <item x="4123"/>
        <item x="3846"/>
        <item x="1696"/>
        <item x="1710"/>
        <item x="4283"/>
        <item x="4473"/>
        <item x="3656"/>
        <item x="3282"/>
        <item x="4767"/>
        <item x="2132"/>
        <item x="1396"/>
        <item x="114"/>
        <item x="2585"/>
        <item x="1013"/>
        <item x="394"/>
        <item x="4304"/>
        <item x="3050"/>
        <item x="3246"/>
        <item x="399"/>
        <item x="1550"/>
        <item x="1084"/>
        <item x="2900"/>
        <item x="3318"/>
        <item x="746"/>
        <item x="3829"/>
        <item x="3306"/>
        <item x="3548"/>
        <item x="3491"/>
        <item x="3062"/>
        <item x="3336"/>
        <item x="2883"/>
        <item x="3667"/>
        <item x="4085"/>
        <item x="3940"/>
        <item x="1578"/>
        <item x="4134"/>
        <item x="3598"/>
        <item x="4498"/>
        <item x="1138"/>
        <item x="3416"/>
        <item x="4096"/>
        <item x="3748"/>
        <item x="3204"/>
        <item x="32"/>
        <item x="738"/>
        <item x="3602"/>
        <item x="3170"/>
        <item x="4692"/>
        <item x="4273"/>
        <item x="3924"/>
        <item x="2174"/>
        <item x="3226"/>
        <item x="4436"/>
        <item x="216"/>
        <item x="3745"/>
        <item x="1749"/>
        <item x="1722"/>
        <item x="4118"/>
        <item x="912"/>
        <item x="1663"/>
        <item x="1604"/>
        <item x="2517"/>
        <item x="3839"/>
        <item x="1639"/>
        <item x="1323"/>
        <item x="3529"/>
        <item x="2312"/>
        <item x="3292"/>
        <item x="2800"/>
        <item x="1285"/>
        <item x="1725"/>
        <item x="3572"/>
        <item x="3063"/>
        <item x="2057"/>
        <item x="2744"/>
        <item x="3666"/>
        <item x="4557"/>
        <item x="3308"/>
        <item x="2954"/>
        <item x="1813"/>
        <item x="4625"/>
        <item x="3660"/>
        <item x="2743"/>
        <item x="1000"/>
        <item x="3867"/>
        <item x="2152"/>
        <item x="78"/>
        <item x="2948"/>
        <item x="3566"/>
        <item x="3260"/>
        <item x="1697"/>
        <item x="3999"/>
        <item x="2981"/>
        <item x="3005"/>
        <item x="2577"/>
        <item x="2481"/>
        <item x="2100"/>
        <item x="1875"/>
        <item x="282"/>
        <item x="1582"/>
        <item x="4517"/>
        <item x="157"/>
        <item x="794"/>
        <item x="555"/>
        <item x="903"/>
        <item x="888"/>
        <item x="968"/>
        <item x="511"/>
        <item x="47"/>
        <item x="2768"/>
        <item x="4416"/>
        <item x="2728"/>
        <item x="4827"/>
        <item x="4389"/>
        <item x="1732"/>
        <item x="1525"/>
        <item x="1665"/>
        <item x="36"/>
        <item x="3033"/>
        <item x="4429"/>
        <item x="944"/>
        <item x="185"/>
        <item x="1252"/>
        <item x="4531"/>
        <item x="1438"/>
        <item x="648"/>
        <item x="2662"/>
        <item x="3600"/>
        <item x="4837"/>
        <item x="2882"/>
        <item x="193"/>
        <item x="4529"/>
        <item x="307"/>
        <item x="2524"/>
        <item x="4734"/>
        <item x="3713"/>
        <item x="4159"/>
        <item x="2929"/>
        <item x="4736"/>
        <item x="3752"/>
        <item x="4737"/>
        <item x="4499"/>
        <item x="162"/>
        <item x="2953"/>
        <item x="2508"/>
        <item x="3974"/>
        <item x="2387"/>
        <item x="2384"/>
        <item x="1387"/>
        <item x="3912"/>
        <item x="664"/>
        <item x="131"/>
        <item x="4668"/>
        <item x="59"/>
        <item x="3234"/>
        <item x="3929"/>
        <item x="622"/>
        <item x="4047"/>
        <item x="2727"/>
        <item x="4386"/>
        <item x="2558"/>
        <item x="4497"/>
        <item x="1485"/>
        <item x="422"/>
        <item x="2218"/>
        <item x="2670"/>
        <item x="1811"/>
        <item x="639"/>
        <item x="2656"/>
        <item x="2671"/>
        <item x="4362"/>
        <item x="2821"/>
        <item x="2389"/>
        <item x="2260"/>
        <item x="4068"/>
        <item x="3475"/>
        <item x="4341"/>
        <item x="3744"/>
        <item x="4610"/>
        <item x="645"/>
        <item x="3350"/>
        <item x="1734"/>
        <item x="86"/>
        <item x="144"/>
        <item x="2035"/>
        <item x="2987"/>
        <item x="1711"/>
        <item x="1380"/>
        <item x="3913"/>
        <item x="643"/>
        <item x="1278"/>
        <item x="1450"/>
        <item x="2372"/>
        <item x="774"/>
        <item x="759"/>
        <item x="999"/>
        <item x="482"/>
        <item x="242"/>
        <item x="2927"/>
        <item x="4638"/>
        <item x="1066"/>
        <item x="2436"/>
        <item x="3972"/>
        <item x="271"/>
        <item x="3159"/>
        <item x="3761"/>
        <item x="1655"/>
        <item x="99"/>
        <item x="4597"/>
        <item x="2287"/>
        <item x="4368"/>
        <item x="232"/>
        <item x="4536"/>
        <item x="1189"/>
        <item x="2177"/>
        <item x="4170"/>
        <item x="3383"/>
        <item x="3169"/>
        <item x="4570"/>
        <item x="392"/>
        <item x="2062"/>
        <item x="2269"/>
        <item x="976"/>
        <item x="3830"/>
        <item x="4278"/>
        <item x="3158"/>
        <item x="519"/>
        <item x="4437"/>
        <item x="1027"/>
        <item x="994"/>
        <item x="2943"/>
        <item x="2565"/>
        <item x="3272"/>
        <item x="18"/>
        <item x="3012"/>
        <item x="2766"/>
        <item x="2048"/>
        <item x="1420"/>
        <item x="3898"/>
        <item x="1121"/>
        <item x="3650"/>
        <item x="2302"/>
        <item x="4053"/>
        <item x="299"/>
        <item x="4792"/>
        <item x="2850"/>
        <item x="3583"/>
        <item x="380"/>
        <item x="2465"/>
        <item x="4476"/>
        <item x="236"/>
        <item x="30"/>
        <item x="537"/>
        <item x="971"/>
        <item x="4322"/>
        <item x="2336"/>
        <item x="981"/>
        <item x="3779"/>
        <item x="1315"/>
        <item x="3229"/>
        <item x="1384"/>
        <item x="192"/>
        <item x="2531"/>
        <item x="3998"/>
        <item x="800"/>
        <item x="3219"/>
        <item x="2042"/>
        <item x="871"/>
        <item x="4290"/>
        <item x="4117"/>
        <item x="2428"/>
        <item x="2313"/>
        <item x="3717"/>
        <item x="2084"/>
        <item x="2203"/>
        <item x="190"/>
        <item x="1381"/>
        <item x="224"/>
        <item x="1751"/>
        <item x="1556"/>
        <item x="2809"/>
        <item x="2455"/>
        <item x="3781"/>
        <item x="3222"/>
        <item x="397"/>
        <item x="2873"/>
        <item x="1219"/>
        <item x="4672"/>
        <item x="624"/>
        <item x="3766"/>
        <item x="507"/>
        <item x="991"/>
        <item x="4358"/>
        <item x="3835"/>
        <item x="1104"/>
        <item x="1426"/>
        <item x="2561"/>
        <item x="3810"/>
        <item x="2413"/>
        <item x="2402"/>
        <item x="4390"/>
        <item x="2093"/>
        <item x="2172"/>
        <item x="497"/>
        <item x="4295"/>
        <item x="1265"/>
        <item x="127"/>
        <item x="4346"/>
        <item x="4706"/>
        <item x="1924"/>
        <item x="1735"/>
        <item x="4573"/>
        <item x="1820"/>
        <item x="1528"/>
        <item x="3888"/>
        <item x="3520"/>
        <item x="2243"/>
        <item x="2679"/>
        <item x="551"/>
        <item x="3870"/>
        <item x="4518"/>
        <item x="72"/>
        <item x="4260"/>
        <item x="306"/>
        <item x="3443"/>
        <item x="3556"/>
        <item x="2257"/>
        <item x="652"/>
        <item x="1398"/>
        <item x="2556"/>
        <item x="259"/>
        <item x="4115"/>
        <item x="2092"/>
        <item x="3020"/>
        <item x="245"/>
        <item x="4065"/>
        <item x="1127"/>
        <item x="3705"/>
        <item x="4264"/>
        <item x="1161"/>
        <item x="2006"/>
        <item x="4406"/>
        <item x="2457"/>
        <item x="3981"/>
        <item x="4601"/>
        <item x="451"/>
        <item x="2409"/>
        <item x="3451"/>
        <item x="4079"/>
        <item x="4541"/>
        <item x="4091"/>
        <item x="3699"/>
        <item x="3194"/>
        <item x="2686"/>
        <item x="707"/>
        <item x="2932"/>
        <item x="3665"/>
        <item x="1131"/>
        <item x="544"/>
        <item x="4048"/>
        <item x="1074"/>
        <item x="4707"/>
        <item x="914"/>
        <item x="2306"/>
        <item x="4037"/>
        <item x="1365"/>
        <item x="2324"/>
        <item x="3301"/>
        <item x="139"/>
        <item x="442"/>
        <item x="4663"/>
        <item x="2378"/>
        <item x="4229"/>
        <item x="1782"/>
        <item x="441"/>
        <item x="3373"/>
        <item x="3669"/>
        <item x="4775"/>
        <item x="868"/>
        <item x="1832"/>
        <item x="3527"/>
        <item x="893"/>
        <item x="4747"/>
        <item x="1377"/>
        <item x="1834"/>
        <item x="2681"/>
        <item x="1513"/>
        <item x="2400"/>
        <item x="1424"/>
        <item x="4836"/>
        <item x="1657"/>
        <item x="2196"/>
        <item x="2999"/>
        <item x="444"/>
        <item x="3552"/>
        <item x="4187"/>
        <item x="2208"/>
        <item x="2254"/>
        <item x="3150"/>
        <item x="2097"/>
        <item x="2790"/>
        <item x="1817"/>
        <item x="1542"/>
        <item x="48"/>
        <item x="387"/>
        <item x="2918"/>
        <item x="3224"/>
        <item x="2926"/>
        <item x="3381"/>
        <item x="628"/>
        <item x="1953"/>
        <item x="3311"/>
        <item x="250"/>
        <item x="4790"/>
        <item x="116"/>
        <item x="1879"/>
        <item x="1235"/>
        <item x="1997"/>
        <item x="3321"/>
        <item x="2308"/>
        <item x="3858"/>
        <item x="2105"/>
        <item x="2258"/>
        <item x="3510"/>
        <item x="2102"/>
        <item x="1456"/>
        <item x="3801"/>
        <item x="585"/>
        <item x="2304"/>
        <item x="154"/>
        <item x="4474"/>
        <item x="4179"/>
        <item x="4027"/>
        <item x="464"/>
        <item x="2631"/>
        <item x="2711"/>
        <item x="2616"/>
        <item x="4076"/>
        <item x="756"/>
        <item x="4680"/>
        <item x="3658"/>
        <item x="2237"/>
        <item x="509"/>
        <item x="2710"/>
        <item x="1713"/>
        <item x="171"/>
        <item x="1806"/>
        <item x="4297"/>
        <item x="1454"/>
        <item x="2393"/>
        <item x="2581"/>
        <item x="4064"/>
        <item x="1097"/>
        <item x="827"/>
        <item x="4045"/>
        <item x="4738"/>
        <item x="3945"/>
        <item x="730"/>
        <item x="3962"/>
        <item x="3703"/>
        <item x="925"/>
        <item x="1695"/>
        <item x="615"/>
        <item x="1486"/>
        <item x="1459"/>
        <item x="4858"/>
        <item x="2955"/>
        <item x="2620"/>
        <item x="1213"/>
        <item x="3378"/>
        <item x="2216"/>
        <item x="9"/>
        <item x="4546"/>
        <item x="3513"/>
        <item x="673"/>
        <item x="4769"/>
        <item x="2117"/>
        <item x="661"/>
        <item x="547"/>
        <item x="3127"/>
        <item x="2586"/>
        <item x="2975"/>
        <item x="160"/>
        <item x="3210"/>
        <item x="4598"/>
        <item x="4020"/>
        <item x="3162"/>
        <item x="4129"/>
        <item x="1170"/>
        <item x="2564"/>
        <item x="4584"/>
        <item x="2691"/>
        <item x="1480"/>
        <item x="1487"/>
        <item x="839"/>
        <item x="4026"/>
        <item x="4451"/>
        <item x="2648"/>
        <item x="542"/>
        <item x="492"/>
        <item x="3980"/>
        <item x="1303"/>
        <item x="4247"/>
        <item x="4092"/>
        <item x="3948"/>
        <item x="260"/>
        <item x="2703"/>
        <item x="2893"/>
        <item x="610"/>
        <item x="2268"/>
        <item x="4475"/>
        <item x="3214"/>
        <item x="767"/>
        <item x="4084"/>
        <item x="545"/>
        <item x="3642"/>
        <item x="2495"/>
        <item x="4327"/>
        <item x="4595"/>
        <item x="3956"/>
        <item x="1901"/>
        <item x="2064"/>
        <item x="4761"/>
        <item x="1990"/>
        <item x="3094"/>
        <item x="1088"/>
        <item x="3873"/>
        <item x="3806"/>
        <item x="788"/>
        <item x="1050"/>
        <item x="4542"/>
        <item x="843"/>
        <item x="4408"/>
        <item x="1664"/>
        <item x="4058"/>
        <item x="4500"/>
        <item x="3160"/>
        <item x="1862"/>
        <item x="2253"/>
        <item x="3449"/>
        <item x="980"/>
        <item x="4361"/>
        <item x="1277"/>
        <item x="3763"/>
        <item x="829"/>
        <item x="3861"/>
        <item x="1968"/>
        <item x="3679"/>
        <item x="1345"/>
        <item x="3554"/>
        <item x="1949"/>
        <item x="1334"/>
        <item x="2592"/>
        <item x="1201"/>
        <item x="1916"/>
        <item x="3596"/>
        <item x="4676"/>
        <item x="4818"/>
        <item x="2916"/>
        <item x="858"/>
        <item x="1460"/>
        <item x="4716"/>
        <item x="4222"/>
        <item x="2274"/>
        <item x="4152"/>
        <item x="2346"/>
        <item x="699"/>
        <item x="2451"/>
        <item x="1546"/>
        <item x="3481"/>
        <item x="1989"/>
        <item x="570"/>
        <item x="776"/>
        <item x="2742"/>
        <item x="4375"/>
        <item x="581"/>
        <item x="2970"/>
        <item x="4363"/>
        <item x="1891"/>
        <item x="1597"/>
        <item x="528"/>
        <item x="3778"/>
        <item x="4774"/>
        <item x="4071"/>
        <item x="1947"/>
        <item x="60"/>
        <item x="1851"/>
        <item x="1049"/>
        <item x="225"/>
        <item x="3366"/>
        <item x="3625"/>
        <item x="4484"/>
        <item x="1394"/>
        <item x="1648"/>
        <item x="2394"/>
        <item x="1261"/>
        <item x="1179"/>
        <item x="1630"/>
        <item x="3587"/>
        <item x="1670"/>
        <item x="1176"/>
        <item x="1723"/>
        <item x="4629"/>
        <item x="2719"/>
        <item x="3412"/>
        <item x="2333"/>
        <item x="966"/>
        <item x="1309"/>
        <item x="3025"/>
        <item x="1495"/>
        <item x="2964"/>
        <item x="3411"/>
        <item x="2776"/>
        <item x="3128"/>
        <item x="1622"/>
        <item x="3469"/>
        <item x="1196"/>
        <item x="1633"/>
        <item x="2033"/>
        <item x="2332"/>
        <item x="2356"/>
        <item x="135"/>
        <item x="2756"/>
        <item x="450"/>
        <item x="3102"/>
        <item x="1210"/>
        <item x="3844"/>
        <item x="4712"/>
        <item x="386"/>
        <item x="377"/>
        <item x="4210"/>
        <item x="573"/>
        <item x="1370"/>
        <item x="1397"/>
        <item x="3697"/>
        <item x="3326"/>
        <item x="3759"/>
        <item x="1022"/>
        <item x="1025"/>
        <item x="1973"/>
        <item x="1010"/>
        <item x="1704"/>
        <item x="4242"/>
        <item x="1890"/>
        <item x="2880"/>
        <item x="1076"/>
        <item x="4660"/>
        <item x="890"/>
        <item x="4337"/>
        <item x="3522"/>
        <item x="1783"/>
        <item x="3165"/>
        <item x="4254"/>
        <item x="4030"/>
        <item x="3489"/>
        <item x="2293"/>
        <item x="1236"/>
        <item x="969"/>
        <item x="4192"/>
        <item x="1809"/>
        <item x="2607"/>
        <item x="4040"/>
        <item x="711"/>
        <item x="2376"/>
        <item x="381"/>
        <item x="4351"/>
        <item x="3213"/>
        <item x="951"/>
        <item x="2345"/>
        <item x="2868"/>
        <item x="4608"/>
        <item x="4080"/>
        <item x="1118"/>
        <item x="3146"/>
        <item x="2054"/>
        <item x="4137"/>
        <item x="2341"/>
        <item x="376"/>
        <item x="4648"/>
        <item x="304"/>
        <item x="3537"/>
        <item x="4087"/>
        <item x="2637"/>
        <item x="3317"/>
        <item x="4856"/>
        <item x="2450"/>
        <item x="1178"/>
        <item x="4501"/>
        <item x="1517"/>
        <item x="563"/>
        <item x="459"/>
        <item x="4165"/>
        <item x="3795"/>
        <item x="2074"/>
        <item x="3357"/>
        <item x="3174"/>
        <item x="1018"/>
        <item x="3571"/>
        <item x="1999"/>
        <item x="935"/>
        <item x="1689"/>
        <item x="4833"/>
        <item x="3992"/>
        <item x="2947"/>
        <item x="2129"/>
        <item x="736"/>
        <item x="2405"/>
        <item x="4190"/>
        <item x="4845"/>
        <item x="4025"/>
        <item x="463"/>
        <item x="2676"/>
        <item x="3903"/>
        <item x="335"/>
        <item x="52"/>
        <item x="4755"/>
        <item x="3444"/>
        <item x="942"/>
        <item x="1600"/>
        <item x="3594"/>
        <item x="4023"/>
        <item x="3392"/>
        <item x="1290"/>
        <item x="51"/>
        <item x="2938"/>
        <item x="2339"/>
        <item x="1433"/>
        <item x="3969"/>
        <item x="952"/>
        <item x="3493"/>
        <item x="4036"/>
        <item x="3975"/>
        <item x="1148"/>
        <item x="3148"/>
        <item x="4439"/>
        <item x="4551"/>
        <item x="447"/>
        <item x="1709"/>
        <item x="1541"/>
        <item x="2826"/>
        <item x="2032"/>
        <item x="85"/>
        <item x="3892"/>
        <item x="2835"/>
        <item x="2935"/>
        <item x="3709"/>
        <item x="1092"/>
        <item x="4865"/>
        <item x="175"/>
        <item x="4456"/>
        <item x="3640"/>
        <item x="2338"/>
        <item x="126"/>
        <item x="4699"/>
        <item x="313"/>
        <item x="2039"/>
        <item x="2887"/>
        <item x="1706"/>
        <item x="1300"/>
        <item x="3032"/>
        <item x="395"/>
        <item x="2377"/>
        <item x="2690"/>
        <item x="3902"/>
        <item x="1849"/>
        <item x="533"/>
        <item x="191"/>
        <item x="3087"/>
        <item x="4109"/>
        <item x="959"/>
        <item x="2720"/>
        <item x="4822"/>
        <item x="407"/>
        <item x="4802"/>
        <item x="3398"/>
        <item x="970"/>
        <item x="3425"/>
        <item x="857"/>
        <item x="1065"/>
        <item x="3462"/>
        <item x="1262"/>
        <item x="3848"/>
        <item x="3435"/>
        <item x="3784"/>
        <item x="1988"/>
        <item x="4155"/>
        <item x="4147"/>
        <item x="1368"/>
        <item x="467"/>
        <item x="1958"/>
        <item x="3793"/>
        <item x="3484"/>
        <item x="2854"/>
        <item x="701"/>
        <item x="1946"/>
        <item x="118"/>
        <item x="142"/>
        <item x="3644"/>
        <item x="4756"/>
        <item x="3775"/>
        <item x="3586"/>
        <item x="400"/>
        <item x="211"/>
        <item x="4153"/>
        <item x="1612"/>
        <item x="3330"/>
        <item x="1646"/>
        <item x="4824"/>
        <item x="321"/>
        <item x="1260"/>
        <item x="4103"/>
        <item x="1439"/>
        <item x="3823"/>
        <item x="924"/>
        <item x="2134"/>
        <item x="212"/>
        <item x="1203"/>
        <item x="3715"/>
        <item x="178"/>
        <item x="2687"/>
        <item x="3108"/>
        <item x="803"/>
        <item x="4656"/>
        <item x="3593"/>
        <item x="4163"/>
        <item x="3349"/>
        <item x="4422"/>
        <item x="4563"/>
        <item x="2140"/>
        <item x="1770"/>
        <item x="2158"/>
        <item x="3258"/>
        <item x="1547"/>
        <item x="1351"/>
        <item x="739"/>
        <item x="802"/>
        <item x="2392"/>
        <item x="4524"/>
        <item x="2967"/>
        <item x="1994"/>
        <item x="4783"/>
        <item x="2635"/>
        <item x="1087"/>
        <item x="4057"/>
        <item x="2037"/>
        <item x="2463"/>
        <item x="3154"/>
        <item x="1531"/>
        <item x="4705"/>
        <item x="2067"/>
        <item x="4567"/>
        <item x="4503"/>
        <item x="1761"/>
        <item x="807"/>
        <item x="3872"/>
        <item x="1108"/>
        <item x="879"/>
        <item x="113"/>
        <item x="4423"/>
        <item x="419"/>
        <item x="3854"/>
        <item x="2433"/>
        <item x="2423"/>
        <item x="2902"/>
        <item x="2475"/>
        <item x="3000"/>
        <item x="3341"/>
        <item x="29"/>
        <item x="4677"/>
        <item x="2213"/>
        <item x="3659"/>
        <item x="3984"/>
        <item x="1356"/>
        <item x="3964"/>
        <item x="3278"/>
        <item x="354"/>
        <item x="230"/>
        <item x="1272"/>
        <item x="3106"/>
        <item x="1468"/>
        <item x="1911"/>
        <item x="4136"/>
        <item x="2179"/>
        <item x="640"/>
        <item x="3061"/>
        <item x="2983"/>
        <item x="4850"/>
        <item x="3558"/>
        <item x="2767"/>
        <item x="4298"/>
        <item x="1075"/>
        <item x="4205"/>
        <item x="1738"/>
        <item x="873"/>
        <item x="1874"/>
        <item x="635"/>
        <item x="4602"/>
        <item x="141"/>
        <item x="1500"/>
        <item x="4864"/>
        <item x="1209"/>
        <item x="1321"/>
        <item x="3316"/>
        <item x="503"/>
        <item x="439"/>
        <item x="2086"/>
        <item x="2506"/>
        <item x="1470"/>
        <item x="4463"/>
        <item x="1234"/>
        <item x="2603"/>
        <item x="2278"/>
        <item x="4493"/>
        <item x="382"/>
        <item x="874"/>
        <item x="2412"/>
        <item x="96"/>
        <item x="4220"/>
        <item x="2944"/>
        <item x="2566"/>
        <item x="983"/>
        <item x="3595"/>
        <item x="4017"/>
        <item x="2439"/>
        <item x="1959"/>
        <item x="4383"/>
        <item x="3645"/>
        <item x="1129"/>
        <item x="1232"/>
        <item x="510"/>
        <item x="1036"/>
        <item x="2120"/>
        <item x="877"/>
        <item x="10"/>
        <item x="678"/>
        <item x="3628"/>
        <item x="1359"/>
        <item x="3335"/>
        <item x="181"/>
        <item x="2519"/>
        <item x="4495"/>
        <item x="816"/>
        <item x="4847"/>
        <item x="1760"/>
        <item x="4384"/>
        <item x="2019"/>
        <item x="2980"/>
        <item x="21"/>
        <item x="4494"/>
        <item x="1305"/>
        <item x="878"/>
        <item x="1312"/>
        <item x="785"/>
        <item x="310"/>
        <item x="3424"/>
        <item x="4234"/>
        <item x="2199"/>
        <item x="2547"/>
        <item x="3239"/>
        <item x="3850"/>
        <item x="2500"/>
        <item x="1240"/>
        <item x="2072"/>
        <item x="876"/>
        <item x="3634"/>
        <item x="578"/>
        <item x="4742"/>
        <item x="4552"/>
        <item x="2995"/>
        <item x="4647"/>
        <item x="861"/>
        <item x="3400"/>
        <item x="2717"/>
        <item x="2562"/>
        <item x="1691"/>
        <item x="564"/>
        <item x="2427"/>
        <item x="273"/>
        <item x="194"/>
        <item x="2974"/>
        <item x="3657"/>
        <item x="3252"/>
        <item x="4718"/>
        <item x="408"/>
        <item x="2469"/>
        <item x="4502"/>
        <item x="4658"/>
        <item x="724"/>
        <item x="1869"/>
        <item x="792"/>
        <item x="1957"/>
        <item x="2718"/>
        <item x="4377"/>
        <item x="1937"/>
        <item x="3788"/>
        <item x="954"/>
        <item x="4256"/>
        <item x="1676"/>
        <item x="4784"/>
        <item x="4694"/>
        <item x="2271"/>
        <item x="3172"/>
        <item x="1399"/>
        <item x="4132"/>
        <item x="3250"/>
        <item x="2238"/>
        <item x="3423"/>
        <item x="3280"/>
        <item x="3704"/>
        <item x="4600"/>
        <item x="1"/>
        <item x="1681"/>
        <item x="4596"/>
        <item x="2309"/>
        <item x="208"/>
        <item x="2496"/>
        <item x="2526"/>
        <item x="1326"/>
        <item x="1777"/>
        <item x="3167"/>
        <item x="1395"/>
        <item x="2570"/>
        <item x="1945"/>
        <item x="3770"/>
        <item x="369"/>
        <item x="3132"/>
        <item x="540"/>
        <item x="2894"/>
        <item x="71"/>
        <item x="1132"/>
        <item x="4443"/>
        <item x="1442"/>
        <item x="4226"/>
        <item x="3429"/>
        <item x="3217"/>
        <item x="4326"/>
        <item x="2763"/>
        <item x="3446"/>
        <item x="477"/>
        <item x="619"/>
        <item x="1021"/>
        <item x="892"/>
        <item x="1479"/>
        <item x="255"/>
        <item x="2201"/>
        <item x="2905"/>
        <item x="2448"/>
        <item x="3840"/>
        <item x="2143"/>
        <item x="2846"/>
        <item x="1055"/>
        <item x="3064"/>
        <item x="1861"/>
        <item x="3800"/>
        <item x="243"/>
        <item x="1610"/>
        <item x="4544"/>
        <item x="3232"/>
        <item x="3827"/>
        <item x="2349"/>
        <item x="4274"/>
        <item x="4360"/>
        <item x="2807"/>
        <item x="4487"/>
        <item x="2715"/>
        <item x="4168"/>
        <item x="284"/>
        <item x="1373"/>
        <item x="418"/>
        <item x="2647"/>
        <item x="4615"/>
        <item x="3014"/>
        <item x="4120"/>
        <item x="2316"/>
        <item x="1423"/>
        <item x="3963"/>
        <item x="4294"/>
        <item x="391"/>
        <item x="3251"/>
        <item x="3123"/>
        <item x="3677"/>
        <item x="961"/>
        <item x="1098"/>
        <item x="3168"/>
        <item x="1376"/>
        <item x="1360"/>
        <item x="2998"/>
        <item x="653"/>
        <item x="2522"/>
        <item x="862"/>
        <item x="704"/>
        <item x="3044"/>
        <item x="1784"/>
        <item x="3354"/>
        <item x="4151"/>
        <item x="2582"/>
        <item x="3497"/>
        <item x="4813"/>
        <item x="2159"/>
        <item x="56"/>
        <item x="3881"/>
        <item x="1747"/>
        <item x="1805"/>
        <item x="1748"/>
        <item x="4033"/>
        <item x="325"/>
        <item x="3413"/>
        <item x="3447"/>
        <item x="3907"/>
        <item x="567"/>
        <item x="4090"/>
        <item x="717"/>
        <item x="1719"/>
        <item x="576"/>
        <item x="228"/>
        <item x="2002"/>
        <item x="4248"/>
        <item x="223"/>
        <item x="221"/>
        <item x="3474"/>
        <item x="557"/>
        <item x="1062"/>
        <item x="2504"/>
        <item x="2814"/>
        <item x="4764"/>
        <item x="4276"/>
        <item x="3034"/>
        <item x="207"/>
        <item x="4438"/>
        <item x="4863"/>
        <item x="2026"/>
        <item x="514"/>
        <item x="595"/>
        <item x="3986"/>
        <item x="2226"/>
        <item x="4771"/>
        <item x="4193"/>
        <item x="4379"/>
        <item x="4145"/>
        <item x="1215"/>
        <item x="1791"/>
        <item x="4468"/>
        <item x="3079"/>
        <item x="2533"/>
        <item x="1558"/>
        <item x="2123"/>
        <item x="3813"/>
        <item x="4458"/>
        <item x="4459"/>
        <item x="3004"/>
        <item x="3080"/>
        <item x="1544"/>
        <item x="3949"/>
        <item x="512"/>
        <item x="3504"/>
        <item x="625"/>
        <item x="2251"/>
        <item x="2543"/>
        <item x="3916"/>
        <item x="1914"/>
        <item x="3803"/>
        <item x="2602"/>
        <item x="2523"/>
        <item x="4624"/>
        <item x="3421"/>
        <item x="1331"/>
        <item x="4641"/>
        <item x="3983"/>
        <item x="3101"/>
        <item x="3420"/>
        <item x="3432"/>
        <item x="617"/>
        <item x="2340"/>
        <item x="1854"/>
        <item x="4009"/>
        <item x="2290"/>
        <item x="2128"/>
        <item x="4303"/>
        <item x="3312"/>
        <item x="2572"/>
        <item x="3973"/>
        <item x="2908"/>
        <item x="553"/>
        <item x="4555"/>
        <item x="4534"/>
        <item x="3515"/>
        <item x="1502"/>
        <item x="3996"/>
        <item x="1625"/>
        <item x="3824"/>
        <item x="2160"/>
        <item x="3405"/>
        <item x="531"/>
        <item x="4724"/>
        <item x="1441"/>
        <item x="979"/>
        <item x="2677"/>
        <item x="2803"/>
        <item x="3029"/>
        <item x="1755"/>
        <item x="1044"/>
        <item x="1576"/>
        <item x="831"/>
        <item x="62"/>
        <item x="4735"/>
        <item x="4300"/>
        <item x="3339"/>
        <item x="288"/>
        <item x="2044"/>
        <item x="947"/>
        <item x="4670"/>
        <item x="1306"/>
        <item x="370"/>
        <item x="4809"/>
        <item x="3787"/>
        <item x="4644"/>
        <item x="575"/>
        <item x="4627"/>
        <item x="1089"/>
        <item x="2462"/>
        <item x="4378"/>
        <item x="106"/>
        <item x="2369"/>
        <item x="2358"/>
        <item x="2520"/>
        <item x="4470"/>
        <item x="4319"/>
        <item x="3221"/>
        <item x="1363"/>
        <item x="729"/>
        <item x="3798"/>
        <item x="1617"/>
        <item x="2705"/>
        <item x="3152"/>
        <item x="1886"/>
        <item x="1151"/>
        <item x="1635"/>
        <item x="1497"/>
        <item x="638"/>
        <item x="468"/>
        <item x="247"/>
        <item x="174"/>
        <item x="2288"/>
        <item x="3203"/>
        <item x="3695"/>
        <item x="1223"/>
        <item x="762"/>
        <item x="4807"/>
        <item x="3153"/>
        <item x="26"/>
        <item x="2466"/>
        <item x="1324"/>
        <item x="3161"/>
        <item x="3361"/>
        <item x="1082"/>
        <item x="1491"/>
        <item x="2884"/>
        <item x="992"/>
        <item x="716"/>
        <item x="3692"/>
        <item x="3048"/>
        <item x="2866"/>
        <item x="500"/>
        <item x="4359"/>
        <item x="3056"/>
        <item x="2259"/>
        <item x="4780"/>
        <item x="1190"/>
        <item x="2722"/>
        <item x="145"/>
        <item x="4621"/>
        <item x="3189"/>
        <item x="3941"/>
        <item x="2141"/>
        <item x="3099"/>
        <item x="1572"/>
        <item x="2286"/>
        <item x="1109"/>
        <item x="2659"/>
        <item x="1188"/>
        <item x="4753"/>
        <item x="2485"/>
        <item x="3647"/>
        <item x="4305"/>
        <item x="3374"/>
        <item x="4164"/>
        <item x="3930"/>
        <item x="1737"/>
        <item x="1532"/>
        <item x="1414"/>
        <item x="809"/>
        <item x="3455"/>
        <item x="262"/>
        <item x="2484"/>
        <item x="4046"/>
        <item x="4455"/>
        <item x="111"/>
        <item x="1674"/>
        <item x="1467"/>
        <item x="2941"/>
        <item x="1718"/>
        <item x="1535"/>
        <item x="3768"/>
        <item x="1264"/>
        <item x="2769"/>
        <item x="2878"/>
        <item x="1579"/>
        <item x="933"/>
        <item x="3030"/>
        <item x="541"/>
        <item x="1954"/>
        <item x="996"/>
        <item x="946"/>
        <item x="3636"/>
        <item x="3832"/>
        <item x="3198"/>
        <item x="708"/>
        <item x="2965"/>
        <item x="1024"/>
        <item x="3342"/>
        <item x="817"/>
        <item x="4469"/>
        <item x="215"/>
        <item x="398"/>
        <item x="3718"/>
        <item x="1539"/>
        <item x="2750"/>
        <item x="458"/>
        <item x="869"/>
        <item x="2403"/>
        <item x="1514"/>
        <item x="3814"/>
        <item x="2557"/>
        <item x="2173"/>
        <item x="92"/>
        <item x="3773"/>
        <item x="410"/>
        <item x="4684"/>
        <item x="4452"/>
        <item x="3780"/>
        <item x="4442"/>
        <item x="2993"/>
        <item x="3545"/>
        <item x="2996"/>
        <item x="3298"/>
        <item x="808"/>
        <item x="3281"/>
        <item x="1194"/>
        <item x="4583"/>
        <item x="4585"/>
        <item x="2764"/>
        <item x="4093"/>
        <item x="222"/>
        <item x="1860"/>
        <item x="2576"/>
        <item x="3878"/>
        <item x="3345"/>
        <item x="3822"/>
        <item x="323"/>
        <item x="4367"/>
        <item x="752"/>
        <item x="3118"/>
        <item x="3525"/>
        <item x="351"/>
        <item x="1707"/>
        <item x="1073"/>
        <item x="2229"/>
        <item x="2452"/>
        <item x="3380"/>
        <item x="4461"/>
        <item x="2089"/>
        <item x="320"/>
        <item x="3078"/>
        <item x="558"/>
        <item x="1216"/>
        <item x="4016"/>
        <item x="4523"/>
        <item x="2399"/>
        <item x="3698"/>
        <item x="1001"/>
        <item x="4719"/>
        <item x="217"/>
        <item x="2560"/>
        <item x="689"/>
        <item x="3448"/>
        <item x="2700"/>
        <item x="2555"/>
        <item x="4697"/>
        <item x="4241"/>
        <item x="170"/>
        <item x="203"/>
        <item x="1642"/>
        <item x="3756"/>
        <item x="2626"/>
        <item x="2234"/>
        <item x="4097"/>
        <item x="556"/>
        <item x="3090"/>
        <item x="3862"/>
        <item x="4653"/>
        <item x="2847"/>
        <item x="2777"/>
        <item x="1185"/>
        <item x="2059"/>
        <item x="17"/>
        <item x="3077"/>
        <item x="2885"/>
        <item x="2317"/>
        <item x="3046"/>
        <item x="1993"/>
        <item x="4852"/>
        <item x="2811"/>
        <item x="2694"/>
        <item x="2879"/>
        <item x="1634"/>
        <item x="3051"/>
        <item x="728"/>
        <item x="1298"/>
        <item x="1301"/>
        <item x="2782"/>
        <item x="3372"/>
        <item x="406"/>
        <item x="1683"/>
        <item x="4838"/>
        <item x="1299"/>
        <item x="3621"/>
        <item x="356"/>
        <item x="97"/>
        <item x="2664"/>
        <item x="3457"/>
        <item x="1221"/>
        <item x="4831"/>
        <item x="4347"/>
        <item x="350"/>
        <item x="4575"/>
        <item x="4698"/>
        <item x="2968"/>
        <item x="132"/>
        <item x="1125"/>
        <item x="427"/>
        <item x="1037"/>
        <item x="248"/>
        <item x="2292"/>
        <item x="4622"/>
        <item x="4702"/>
        <item x="4427"/>
        <item x="1798"/>
        <item x="1922"/>
        <item x="889"/>
        <item x="3055"/>
        <item x="4651"/>
        <item x="1519"/>
        <item x="3480"/>
        <item x="2047"/>
        <item x="1915"/>
        <item x="4039"/>
        <item x="3450"/>
        <item x="3358"/>
        <item x="4072"/>
        <item x="373"/>
        <item x="934"/>
        <item x="3799"/>
        <item x="929"/>
        <item x="3833"/>
        <item x="264"/>
        <item x="602"/>
        <item x="2425"/>
        <item x="4100"/>
        <item x="3284"/>
        <item x="2536"/>
        <item x="2605"/>
        <item x="2156"/>
        <item x="4726"/>
        <item x="1838"/>
        <item x="1276"/>
        <item x="4418"/>
        <item x="1184"/>
        <item x="2314"/>
        <item x="3019"/>
        <item x="429"/>
        <item x="3847"/>
        <item x="2122"/>
        <item x="443"/>
        <item x="2984"/>
        <item x="2914"/>
        <item x="3395"/>
        <item x="849"/>
        <item x="3384"/>
        <item x="4083"/>
        <item x="1641"/>
        <item x="4759"/>
        <item x="1101"/>
        <item x="3445"/>
        <item x="4412"/>
        <item x="413"/>
        <item x="3685"/>
        <item x="1117"/>
        <item x="4339"/>
        <item x="2344"/>
        <item x="4178"/>
        <item x="4397"/>
        <item x="750"/>
        <item x="696"/>
        <item x="2680"/>
        <item x="4398"/>
        <item x="4018"/>
        <item x="176"/>
        <item x="1140"/>
        <item x="1067"/>
        <item x="3635"/>
        <item x="550"/>
        <item x="577"/>
        <item x="4558"/>
        <item x="948"/>
        <item x="2422"/>
        <item x="539"/>
        <item x="4419"/>
        <item x="3965"/>
        <item x="2851"/>
        <item x="566"/>
        <item x="2219"/>
        <item x="2804"/>
        <item x="2247"/>
        <item x="1643"/>
        <item x="3244"/>
        <item x="693"/>
        <item x="3422"/>
        <item x="4675"/>
        <item x="3139"/>
        <item x="1173"/>
        <item x="1498"/>
        <item x="1581"/>
        <item x="3605"/>
        <item x="2726"/>
        <item x="3755"/>
        <item x="1440"/>
        <item x="659"/>
        <item x="235"/>
        <item x="3458"/>
        <item x="2151"/>
        <item x="1039"/>
        <item x="920"/>
        <item x="562"/>
        <item x="15"/>
        <item x="852"/>
        <item x="2299"/>
        <item x="1115"/>
        <item x="4075"/>
        <item x="4728"/>
        <item x="4028"/>
        <item x="449"/>
        <item x="2915"/>
        <item x="2962"/>
        <item x="2589"/>
        <item x="424"/>
        <item x="2552"/>
        <item x="2182"/>
        <item x="3185"/>
        <item x="1626"/>
        <item x="4381"/>
        <item x="3059"/>
        <item x="1876"/>
        <item x="1030"/>
        <item x="3294"/>
        <item x="1266"/>
        <item x="4411"/>
        <item x="1120"/>
        <item x="279"/>
        <item x="3356"/>
        <item x="1078"/>
        <item x="1935"/>
        <item x="4243"/>
        <item x="3765"/>
        <item x="3208"/>
        <item x="668"/>
        <item x="2082"/>
        <item x="1347"/>
        <item x="2874"/>
        <item x="1275"/>
        <item x="3547"/>
        <item x="3362"/>
        <item x="2591"/>
        <item x="3821"/>
        <item x="2038"/>
        <item x="3976"/>
        <item x="4111"/>
        <item x="4301"/>
        <item x="3842"/>
        <item x="2487"/>
        <item x="2322"/>
        <item x="3428"/>
        <item x="2021"/>
        <item x="3145"/>
        <item x="1756"/>
        <item x="2688"/>
        <item x="549"/>
        <item x="3016"/>
        <item x="2579"/>
        <item x="741"/>
        <item x="4200"/>
        <item x="4293"/>
        <item x="2488"/>
        <item x="2103"/>
        <item x="2426"/>
        <item x="518"/>
        <item x="4353"/>
        <item x="4844"/>
        <item x="3896"/>
        <item x="2789"/>
        <item x="2061"/>
        <item x="2925"/>
        <item x="2611"/>
        <item x="1888"/>
        <item x="3771"/>
        <item x="1944"/>
        <item x="2798"/>
        <item x="783"/>
        <item x="3402"/>
        <item x="1437"/>
        <item x="3220"/>
        <item x="824"/>
        <item x="3104"/>
        <item x="152"/>
        <item x="1271"/>
        <item x="3789"/>
        <item x="1837"/>
        <item x="4746"/>
        <item x="4161"/>
        <item x="13"/>
        <item x="4643"/>
        <item x="186"/>
        <item x="3812"/>
        <item x="953"/>
        <item x="2977"/>
        <item x="4696"/>
        <item x="4002"/>
        <item x="3353"/>
        <item x="2249"/>
        <item x="195"/>
        <item x="1031"/>
        <item x="405"/>
        <item x="2113"/>
        <item x="2945"/>
        <item x="3143"/>
        <item x="1445"/>
        <item x="4325"/>
        <item x="196"/>
        <item x="2211"/>
        <item x="3993"/>
        <item x="101"/>
        <item x="1750"/>
        <item x="3877"/>
        <item x="4099"/>
        <item x="928"/>
        <item x="218"/>
        <item x="3073"/>
        <item x="3977"/>
        <item x="338"/>
        <item x="1658"/>
        <item x="7"/>
        <item x="3036"/>
        <item x="1361"/>
        <item x="1608"/>
        <item x="1091"/>
        <item x="1029"/>
        <item x="2665"/>
        <item x="2175"/>
        <item x="2621"/>
        <item x="3027"/>
        <item x="1463"/>
        <item x="706"/>
        <item x="3970"/>
        <item x="2468"/>
        <item x="4043"/>
        <item x="811"/>
        <item x="1322"/>
        <item x="1288"/>
        <item x="4609"/>
        <item x="580"/>
        <item x="4519"/>
        <item x="3135"/>
        <item x="4731"/>
        <item x="904"/>
        <item x="1661"/>
        <item x="249"/>
        <item x="3237"/>
        <item x="3043"/>
        <item x="939"/>
        <item x="1283"/>
        <item x="1224"/>
        <item x="2693"/>
        <item x="799"/>
        <item x="2823"/>
        <item x="1970"/>
        <item x="2053"/>
        <item x="4343"/>
        <item x="2588"/>
        <item x="1720"/>
        <item x="3466"/>
        <item x="4171"/>
        <item x="2111"/>
        <item x="1466"/>
        <item x="4194"/>
        <item x="2145"/>
        <item x="3670"/>
        <item x="1632"/>
        <item x="1434"/>
        <item x="1354"/>
        <item x="1692"/>
        <item x="1034"/>
        <item x="2256"/>
        <item x="4150"/>
        <item x="1560"/>
        <item x="490"/>
        <item x="2489"/>
        <item x="2707"/>
        <item x="3893"/>
        <item x="2765"/>
        <item x="311"/>
        <item x="4244"/>
        <item x="3723"/>
        <item x="2746"/>
        <item x="899"/>
        <item x="2749"/>
        <item x="110"/>
        <item x="2895"/>
        <item x="1116"/>
        <item x="3565"/>
        <item x="2559"/>
        <item x="2813"/>
        <item x="1061"/>
        <item x="571"/>
        <item x="846"/>
        <item x="1518"/>
        <item x="460"/>
        <item x="108"/>
        <item x="1051"/>
        <item x="1848"/>
        <item x="1507"/>
        <item x="810"/>
        <item x="527"/>
        <item x="1969"/>
        <item x="2563"/>
        <item x="1279"/>
        <item x="2864"/>
        <item x="2091"/>
        <item x="3741"/>
        <item x="466"/>
        <item x="806"/>
        <item x="4509"/>
        <item x="2529"/>
        <item x="158"/>
        <item x="2858"/>
        <item x="3693"/>
        <item x="4588"/>
        <item x="2623"/>
        <item x="2194"/>
        <item x="4196"/>
        <item x="670"/>
        <item x="2762"/>
        <item x="58"/>
        <item x="2115"/>
        <item x="895"/>
        <item x="2295"/>
        <item x="727"/>
        <item x="4335"/>
        <item x="1227"/>
        <item x="2990"/>
        <item x="907"/>
        <item x="982"/>
        <item x="3738"/>
        <item x="1645"/>
        <item x="4795"/>
        <item x="4859"/>
        <item x="305"/>
        <item x="1242"/>
        <item x="3652"/>
        <item x="317"/>
        <item x="804"/>
        <item x="719"/>
        <item x="3886"/>
        <item x="434"/>
        <item x="517"/>
        <item x="2758"/>
        <item x="1471"/>
        <item x="301"/>
        <item x="277"/>
        <item x="4098"/>
        <item x="3453"/>
        <item x="1042"/>
        <item x="372"/>
        <item x="485"/>
        <item x="1549"/>
        <item x="646"/>
        <item x="91"/>
        <item x="1510"/>
        <item x="2410"/>
        <item x="2130"/>
        <item x="341"/>
        <item x="448"/>
        <item x="3261"/>
        <item x="4619"/>
        <item x="2058"/>
        <item x="1411"/>
        <item x="2951"/>
        <item x="1003"/>
        <item x="2528"/>
        <item x="695"/>
        <item x="3900"/>
        <item x="425"/>
        <item x="2284"/>
        <item x="3534"/>
        <item x="3173"/>
        <item x="4369"/>
        <item x="2723"/>
        <item x="1452"/>
        <item x="3263"/>
        <item x="2239"/>
        <item x="4720"/>
        <item x="4513"/>
        <item x="3901"/>
        <item x="2078"/>
        <item x="777"/>
        <item x="2419"/>
        <item x="412"/>
        <item x="4154"/>
        <item x="747"/>
        <item x="2632"/>
        <item x="3236"/>
        <item x="4700"/>
        <item x="3851"/>
        <item x="4713"/>
        <item x="780"/>
        <item x="2801"/>
        <item x="2169"/>
        <item x="936"/>
        <item x="2839"/>
        <item x="2438"/>
        <item x="4144"/>
        <item x="1698"/>
        <item x="1537"/>
        <item x="2235"/>
        <item x="4646"/>
        <item x="346"/>
        <item x="4708"/>
        <item x="967"/>
        <item x="2007"/>
        <item x="2837"/>
        <item x="2787"/>
        <item x="3142"/>
        <item x="642"/>
        <item x="2852"/>
        <item x="4607"/>
        <item x="3508"/>
        <item x="1374"/>
        <item x="1294"/>
        <item x="1405"/>
        <item x="4821"/>
        <item x="3363"/>
        <item x="2440"/>
        <item x="226"/>
        <item x="1656"/>
        <item x="1588"/>
        <item x="4435"/>
        <item x="4181"/>
        <item x="371"/>
        <item x="1882"/>
        <item x="4003"/>
        <item x="3092"/>
        <item x="4404"/>
        <item x="2806"/>
        <item x="932"/>
        <item x="4507"/>
        <item x="130"/>
        <item x="1130"/>
        <item x="2689"/>
        <item x="3418"/>
        <item x="3589"/>
        <item x="1447"/>
        <item x="601"/>
        <item x="1336"/>
        <item x="3519"/>
        <item x="4768"/>
        <item x="978"/>
        <item x="1182"/>
        <item x="2655"/>
        <item x="2368"/>
        <item x="1472"/>
        <item x="2296"/>
        <item x="4313"/>
        <item x="4785"/>
        <item x="4051"/>
        <item x="682"/>
        <item x="2793"/>
        <item x="4535"/>
        <item x="2862"/>
        <item x="177"/>
        <item x="3115"/>
        <item x="4262"/>
        <item x="3753"/>
        <item x="2454"/>
        <item x="1333"/>
        <item x="2669"/>
        <item x="1796"/>
        <item x="3538"/>
        <item x="2221"/>
        <item x="1056"/>
        <item x="3687"/>
        <item x="1821"/>
        <item x="2154"/>
        <item x="74"/>
        <item x="1011"/>
        <item x="4511"/>
        <item x="1553"/>
        <item x="361"/>
        <item x="4253"/>
        <item x="3655"/>
        <item x="4820"/>
        <item x="3724"/>
        <item x="267"/>
        <item x="3772"/>
        <item x="3938"/>
        <item x="336"/>
        <item x="1412"/>
        <item x="2406"/>
        <item x="4504"/>
        <item x="3041"/>
        <item x="3387"/>
        <item x="3503"/>
        <item x="3304"/>
        <item x="1443"/>
        <item x="1948"/>
        <item x="2109"/>
        <item x="4022"/>
        <item x="68"/>
        <item x="2366"/>
        <item x="4095"/>
        <item x="2491"/>
        <item x="1338"/>
        <item x="2891"/>
        <item x="988"/>
        <item x="3686"/>
        <item x="254"/>
        <item x="1797"/>
        <item x="896"/>
        <item x="4823"/>
        <item x="1926"/>
        <item x="2881"/>
        <item x="73"/>
        <item x="4762"/>
        <item x="4691"/>
        <item x="3331"/>
        <item x="1930"/>
        <item x="1766"/>
        <item x="4449"/>
        <item x="538"/>
        <item x="4225"/>
        <item x="3394"/>
        <item x="1249"/>
        <item x="1135"/>
        <item x="3166"/>
        <item x="3207"/>
        <item x="3182"/>
        <item x="938"/>
        <item x="3138"/>
        <item x="54"/>
        <item x="4652"/>
        <item x="1046"/>
        <item x="508"/>
        <item x="384"/>
        <item x="851"/>
        <item x="3441"/>
        <item x="1868"/>
        <item x="88"/>
        <item x="2658"/>
        <item x="4825"/>
        <item x="4492"/>
        <item x="3499"/>
        <item x="4279"/>
        <item x="2510"/>
        <item x="2785"/>
        <item x="3890"/>
        <item x="950"/>
        <item x="368"/>
        <item x="1590"/>
        <item x="3155"/>
        <item x="3591"/>
        <item x="1807"/>
        <item x="1611"/>
        <item x="1524"/>
        <item x="2298"/>
        <item x="3202"/>
        <item x="3809"/>
        <item x="4069"/>
        <item x="2849"/>
        <item x="1822"/>
        <item x="2424"/>
        <item x="1771"/>
        <item x="3089"/>
        <item x="4568"/>
        <item x="476"/>
        <item x="700"/>
        <item x="339"/>
        <item x="4312"/>
        <item t="default"/>
      </items>
    </pivotField>
    <pivotField numFmtId="164" showAll="0">
      <items count="4846">
        <item x="1510"/>
        <item x="3249"/>
        <item x="2586"/>
        <item x="2339"/>
        <item x="4701"/>
        <item x="1174"/>
        <item x="4066"/>
        <item x="4366"/>
        <item x="980"/>
        <item x="1137"/>
        <item x="3315"/>
        <item x="3375"/>
        <item x="4562"/>
        <item x="2347"/>
        <item x="3355"/>
        <item x="4409"/>
        <item x="1395"/>
        <item x="107"/>
        <item x="2940"/>
        <item x="4084"/>
        <item x="4281"/>
        <item x="2037"/>
        <item x="198"/>
        <item x="1056"/>
        <item x="4138"/>
        <item x="3937"/>
        <item x="3811"/>
        <item x="3882"/>
        <item x="1021"/>
        <item x="447"/>
        <item x="1370"/>
        <item x="2998"/>
        <item x="561"/>
        <item x="1761"/>
        <item x="2939"/>
        <item x="787"/>
        <item x="2966"/>
        <item x="2293"/>
        <item x="2194"/>
        <item x="3222"/>
        <item x="3834"/>
        <item x="2707"/>
        <item x="3266"/>
        <item x="2987"/>
        <item x="3766"/>
        <item x="923"/>
        <item x="1357"/>
        <item x="1575"/>
        <item x="4063"/>
        <item x="548"/>
        <item x="2054"/>
        <item x="757"/>
        <item x="2846"/>
        <item x="4098"/>
        <item x="2202"/>
        <item x="619"/>
        <item x="1496"/>
        <item x="10"/>
        <item x="2000"/>
        <item x="847"/>
        <item x="3696"/>
        <item x="3301"/>
        <item x="3911"/>
        <item x="3116"/>
        <item x="594"/>
        <item x="2615"/>
        <item x="4398"/>
        <item x="2152"/>
        <item x="1929"/>
        <item x="514"/>
        <item x="1071"/>
        <item x="2013"/>
        <item x="839"/>
        <item x="2756"/>
        <item x="4518"/>
        <item x="444"/>
        <item x="4381"/>
        <item x="2695"/>
        <item x="471"/>
        <item x="2040"/>
        <item x="3736"/>
        <item x="1443"/>
        <item x="1573"/>
        <item x="2675"/>
        <item x="2716"/>
        <item x="4128"/>
        <item x="2575"/>
        <item x="3371"/>
        <item x="2009"/>
        <item x="2959"/>
        <item x="1797"/>
        <item x="1829"/>
        <item x="58"/>
        <item x="1473"/>
        <item x="468"/>
        <item x="624"/>
        <item x="2295"/>
        <item x="4735"/>
        <item x="4581"/>
        <item x="3074"/>
        <item x="1340"/>
        <item x="1403"/>
        <item x="674"/>
        <item x="1609"/>
        <item x="704"/>
        <item x="4212"/>
        <item x="1485"/>
        <item x="1169"/>
        <item x="2948"/>
        <item x="3889"/>
        <item x="1015"/>
        <item x="4453"/>
        <item x="2686"/>
        <item x="1785"/>
        <item x="2175"/>
        <item x="4324"/>
        <item x="631"/>
        <item x="1718"/>
        <item x="1959"/>
        <item x="4607"/>
        <item x="3339"/>
        <item x="3744"/>
        <item x="1965"/>
        <item x="2164"/>
        <item x="3253"/>
        <item x="3368"/>
        <item x="1018"/>
        <item x="1348"/>
        <item x="3124"/>
        <item x="4823"/>
        <item x="381"/>
        <item x="4415"/>
        <item x="4302"/>
        <item x="1726"/>
        <item x="2513"/>
        <item x="3741"/>
        <item x="1655"/>
        <item x="4417"/>
        <item x="866"/>
        <item x="1325"/>
        <item x="231"/>
        <item x="4354"/>
        <item x="4322"/>
        <item x="2997"/>
        <item x="1285"/>
        <item x="3183"/>
        <item x="549"/>
        <item x="4506"/>
        <item x="976"/>
        <item x="1801"/>
        <item x="3861"/>
        <item x="3986"/>
        <item x="795"/>
        <item x="1653"/>
        <item x="1497"/>
        <item x="3483"/>
        <item x="85"/>
        <item x="1401"/>
        <item x="1924"/>
        <item x="3579"/>
        <item x="2583"/>
        <item x="3848"/>
        <item x="3304"/>
        <item x="556"/>
        <item x="3694"/>
        <item x="24"/>
        <item x="2121"/>
        <item x="897"/>
        <item x="496"/>
        <item x="749"/>
        <item x="2290"/>
        <item x="1751"/>
        <item x="2679"/>
        <item x="1074"/>
        <item x="1031"/>
        <item x="1763"/>
        <item x="4475"/>
        <item x="3858"/>
        <item x="49"/>
        <item x="2825"/>
        <item x="3883"/>
        <item x="3136"/>
        <item x="4760"/>
        <item x="4483"/>
        <item x="1477"/>
        <item x="2976"/>
        <item x="4403"/>
        <item x="3021"/>
        <item x="3347"/>
        <item x="4014"/>
        <item x="4724"/>
        <item x="4239"/>
        <item x="622"/>
        <item x="1304"/>
        <item x="1758"/>
        <item x="2785"/>
        <item x="2952"/>
        <item x="928"/>
        <item x="1433"/>
        <item x="1834"/>
        <item x="1310"/>
        <item x="746"/>
        <item x="3479"/>
        <item x="3647"/>
        <item x="3878"/>
        <item x="3767"/>
        <item x="375"/>
        <item x="3086"/>
        <item x="2682"/>
        <item x="3850"/>
        <item x="1468"/>
        <item x="3099"/>
        <item x="1981"/>
        <item x="4071"/>
        <item x="1455"/>
        <item x="481"/>
        <item x="491"/>
        <item x="398"/>
        <item x="4136"/>
        <item x="683"/>
        <item x="416"/>
        <item x="2753"/>
        <item x="2167"/>
        <item x="1412"/>
        <item x="147"/>
        <item x="2761"/>
        <item x="3063"/>
        <item x="2289"/>
        <item x="569"/>
        <item x="1081"/>
        <item x="174"/>
        <item x="3843"/>
        <item x="577"/>
        <item x="4109"/>
        <item x="3200"/>
        <item x="611"/>
        <item x="4249"/>
        <item x="245"/>
        <item x="4471"/>
        <item x="52"/>
        <item x="4611"/>
        <item x="3334"/>
        <item x="2328"/>
        <item x="3496"/>
        <item x="2211"/>
        <item x="1523"/>
        <item x="687"/>
        <item x="2304"/>
        <item x="913"/>
        <item x="1281"/>
        <item x="1506"/>
        <item x="1036"/>
        <item x="1865"/>
        <item x="1746"/>
        <item x="3620"/>
        <item x="809"/>
        <item x="677"/>
        <item x="2663"/>
        <item x="331"/>
        <item x="2613"/>
        <item x="1919"/>
        <item x="32"/>
        <item x="3926"/>
        <item x="4836"/>
        <item x="1452"/>
        <item x="587"/>
        <item x="1944"/>
        <item x="2193"/>
        <item x="3639"/>
        <item x="3431"/>
        <item x="810"/>
        <item x="204"/>
        <item x="4516"/>
        <item x="2243"/>
        <item x="2472"/>
        <item x="956"/>
        <item x="1699"/>
        <item x="2397"/>
        <item x="4470"/>
        <item x="830"/>
        <item x="2720"/>
        <item x="1926"/>
        <item x="2302"/>
        <item x="4584"/>
        <item x="3826"/>
        <item x="1090"/>
        <item x="2964"/>
        <item x="600"/>
        <item x="333"/>
        <item x="2814"/>
        <item x="4077"/>
        <item x="4827"/>
        <item x="4747"/>
        <item x="1500"/>
        <item x="3005"/>
        <item x="3707"/>
        <item x="2957"/>
        <item x="3870"/>
        <item x="1016"/>
        <item x="3109"/>
        <item x="934"/>
        <item x="1863"/>
        <item x="454"/>
        <item x="915"/>
        <item x="654"/>
        <item x="3635"/>
        <item x="3093"/>
        <item x="2165"/>
        <item x="616"/>
        <item x="3801"/>
        <item x="1843"/>
        <item x="3947"/>
        <item x="4654"/>
        <item x="4055"/>
        <item x="3984"/>
        <item x="361"/>
        <item x="1295"/>
        <item x="1067"/>
        <item x="2063"/>
        <item x="2250"/>
        <item x="2787"/>
        <item x="450"/>
        <item x="87"/>
        <item x="1912"/>
        <item x="2561"/>
        <item x="2089"/>
        <item x="3348"/>
        <item x="1427"/>
        <item x="2235"/>
        <item x="3552"/>
        <item x="61"/>
        <item x="2951"/>
        <item x="2064"/>
        <item x="2496"/>
        <item x="547"/>
        <item x="4784"/>
        <item x="1765"/>
        <item x="2640"/>
        <item x="898"/>
        <item x="2983"/>
        <item x="3580"/>
        <item x="1306"/>
        <item x="25"/>
        <item x="2204"/>
        <item x="1271"/>
        <item x="124"/>
        <item x="1574"/>
        <item x="1171"/>
        <item x="1259"/>
        <item x="4800"/>
        <item x="694"/>
        <item x="1416"/>
        <item x="1486"/>
        <item x="3711"/>
        <item x="1526"/>
        <item x="2862"/>
        <item x="3336"/>
        <item x="668"/>
        <item x="1478"/>
        <item x="2502"/>
        <item x="3141"/>
        <item x="589"/>
        <item x="3823"/>
        <item x="720"/>
        <item x="1118"/>
        <item x="2589"/>
        <item x="424"/>
        <item x="43"/>
        <item x="2393"/>
        <item x="1633"/>
        <item x="700"/>
        <item x="848"/>
        <item x="2443"/>
        <item x="3759"/>
        <item x="3198"/>
        <item x="2738"/>
        <item x="4278"/>
        <item x="512"/>
        <item x="1942"/>
        <item x="4270"/>
        <item x="3250"/>
        <item x="50"/>
        <item x="3427"/>
        <item x="3553"/>
        <item x="734"/>
        <item x="1983"/>
        <item x="2792"/>
        <item x="3406"/>
        <item x="964"/>
        <item x="1697"/>
        <item x="3072"/>
        <item x="3706"/>
        <item x="201"/>
        <item x="2106"/>
        <item x="1628"/>
        <item x="56"/>
        <item x="2993"/>
        <item x="4283"/>
        <item x="4595"/>
        <item x="2809"/>
        <item x="441"/>
        <item x="4349"/>
        <item x="2369"/>
        <item x="3387"/>
        <item x="3979"/>
        <item x="4102"/>
        <item x="1646"/>
        <item x="776"/>
        <item x="1619"/>
        <item x="1297"/>
        <item x="1854"/>
        <item x="3353"/>
        <item x="36"/>
        <item x="4583"/>
        <item x="4437"/>
        <item x="298"/>
        <item x="4054"/>
        <item x="1807"/>
        <item x="2297"/>
        <item x="4361"/>
        <item x="3246"/>
        <item x="2712"/>
        <item x="3201"/>
        <item x="2049"/>
        <item x="3567"/>
        <item x="392"/>
        <item x="3215"/>
        <item x="591"/>
        <item x="3189"/>
        <item x="3919"/>
        <item x="2638"/>
        <item x="3484"/>
        <item x="4226"/>
        <item x="1568"/>
        <item x="3259"/>
        <item x="3311"/>
        <item x="4183"/>
        <item x="4074"/>
        <item x="4637"/>
        <item x="1793"/>
        <item x="3560"/>
        <item x="4749"/>
        <item x="4529"/>
        <item x="3656"/>
        <item x="2161"/>
        <item x="4710"/>
        <item x="397"/>
        <item x="4746"/>
        <item x="4673"/>
        <item x="4384"/>
        <item x="767"/>
        <item x="1896"/>
        <item x="756"/>
        <item x="2732"/>
        <item x="614"/>
        <item x="4282"/>
        <item x="2109"/>
        <item x="2868"/>
        <item x="2678"/>
        <item x="3546"/>
        <item x="412"/>
        <item x="3842"/>
        <item x="790"/>
        <item x="27"/>
        <item x="3584"/>
        <item x="1210"/>
        <item x="1714"/>
        <item x="1548"/>
        <item x="1421"/>
        <item x="4616"/>
        <item x="1988"/>
        <item x="4016"/>
        <item x="1551"/>
        <item x="2816"/>
        <item x="3194"/>
        <item x="4593"/>
        <item x="1701"/>
        <item x="1114"/>
        <item x="1163"/>
        <item x="3603"/>
        <item x="1621"/>
        <item x="2189"/>
        <item x="2547"/>
        <item x="1920"/>
        <item x="4560"/>
        <item x="4172"/>
        <item x="643"/>
        <item x="3864"/>
        <item x="1812"/>
        <item x="4099"/>
        <item x="2453"/>
        <item x="793"/>
        <item x="1470"/>
        <item x="1498"/>
        <item x="2441"/>
        <item x="2606"/>
        <item x="4185"/>
        <item x="2781"/>
        <item x="4844"/>
        <item x="876"/>
        <item x="4756"/>
        <item x="2802"/>
        <item x="3057"/>
        <item x="1197"/>
        <item x="2739"/>
        <item x="1880"/>
        <item x="2591"/>
        <item x="3680"/>
        <item x="4191"/>
        <item x="505"/>
        <item x="1634"/>
        <item x="1774"/>
        <item x="3028"/>
        <item x="709"/>
        <item x="129"/>
        <item x="2260"/>
        <item x="3934"/>
        <item x="385"/>
        <item x="329"/>
        <item x="3332"/>
        <item x="925"/>
        <item x="1661"/>
        <item x="1250"/>
        <item x="3999"/>
        <item x="3477"/>
        <item x="1112"/>
        <item x="4223"/>
        <item x="3952"/>
        <item x="1139"/>
        <item x="1648"/>
        <item x="1586"/>
        <item x="3408"/>
        <item x="1448"/>
        <item x="625"/>
        <item x="3317"/>
        <item x="751"/>
        <item x="3547"/>
        <item x="3863"/>
        <item x="4774"/>
        <item x="4351"/>
        <item x="1239"/>
        <item x="2327"/>
        <item x="4198"/>
        <item x="3229"/>
        <item x="3891"/>
        <item x="1592"/>
        <item x="3888"/>
        <item x="3048"/>
        <item x="3309"/>
        <item x="3678"/>
        <item x="1173"/>
        <item x="2224"/>
        <item x="995"/>
        <item x="1483"/>
        <item x="1747"/>
        <item x="554"/>
        <item x="4775"/>
        <item x="4293"/>
        <item x="2285"/>
        <item x="3419"/>
        <item x="3699"/>
        <item x="4626"/>
        <item x="4394"/>
        <item x="1459"/>
        <item x="3237"/>
        <item x="1220"/>
        <item x="3658"/>
        <item x="243"/>
        <item x="458"/>
        <item x="4786"/>
        <item x="3604"/>
        <item x="1570"/>
        <item x="2236"/>
        <item x="2416"/>
        <item x="4554"/>
        <item x="2072"/>
        <item x="2120"/>
        <item x="3892"/>
        <item x="4778"/>
        <item x="4705"/>
        <item x="1378"/>
        <item x="3245"/>
        <item x="1652"/>
        <item x="1562"/>
        <item x="891"/>
        <item x="1267"/>
        <item x="3742"/>
        <item x="3356"/>
        <item x="4168"/>
        <item x="1248"/>
        <item x="3190"/>
        <item x="963"/>
        <item x="1538"/>
        <item x="3713"/>
        <item x="3549"/>
        <item x="3207"/>
        <item x="4510"/>
        <item x="1077"/>
        <item x="818"/>
        <item x="1398"/>
        <item x="2300"/>
        <item x="4192"/>
        <item x="3270"/>
        <item x="2567"/>
        <item x="2056"/>
        <item x="1345"/>
        <item x="2464"/>
        <item x="3442"/>
        <item x="2335"/>
        <item x="3771"/>
        <item x="180"/>
        <item x="3582"/>
        <item x="868"/>
        <item x="1928"/>
        <item x="4184"/>
        <item x="51"/>
        <item x="575"/>
        <item x="2628"/>
        <item x="1263"/>
        <item x="39"/>
        <item x="550"/>
        <item x="4121"/>
        <item x="3111"/>
        <item x="564"/>
        <item x="4355"/>
        <item x="3066"/>
        <item x="1888"/>
        <item x="3595"/>
        <item x="119"/>
        <item x="3277"/>
        <item x="2576"/>
        <item x="1331"/>
        <item x="141"/>
        <item x="3226"/>
        <item x="3016"/>
        <item x="122"/>
        <item x="4630"/>
        <item x="2308"/>
        <item x="4628"/>
        <item x="4296"/>
        <item x="4732"/>
        <item x="3789"/>
        <item x="3846"/>
        <item x="3930"/>
        <item x="3092"/>
        <item x="3642"/>
        <item x="1676"/>
        <item x="2870"/>
        <item x="2996"/>
        <item x="2341"/>
        <item x="1950"/>
        <item x="1585"/>
        <item x="3504"/>
        <item x="2497"/>
        <item x="4614"/>
        <item x="1691"/>
        <item x="1773"/>
        <item x="2158"/>
        <item x="4538"/>
        <item x="1817"/>
        <item x="4693"/>
        <item x="1151"/>
        <item x="3482"/>
        <item x="1333"/>
        <item x="1962"/>
        <item x="4352"/>
        <item x="4761"/>
        <item x="1068"/>
        <item x="4708"/>
        <item x="2222"/>
        <item x="355"/>
        <item x="4347"/>
        <item x="2928"/>
        <item x="230"/>
        <item x="2363"/>
        <item x="2461"/>
        <item x="1739"/>
        <item x="1943"/>
        <item x="3350"/>
        <item x="3031"/>
        <item x="476"/>
        <item x="4532"/>
        <item x="318"/>
        <item x="1874"/>
        <item x="3108"/>
        <item x="3541"/>
        <item x="3927"/>
        <item x="2867"/>
        <item x="3202"/>
        <item x="4715"/>
        <item x="3747"/>
        <item x="4020"/>
        <item x="3960"/>
        <item x="2907"/>
        <item x="2111"/>
        <item x="286"/>
        <item x="2367"/>
        <item x="1543"/>
        <item x="1559"/>
        <item x="3161"/>
        <item x="3608"/>
        <item x="4540"/>
        <item x="1802"/>
        <item x="701"/>
        <item x="2050"/>
        <item x="2798"/>
        <item x="1040"/>
        <item x="768"/>
        <item x="2424"/>
        <item x="3395"/>
        <item x="1064"/>
        <item x="1242"/>
        <item x="939"/>
        <item x="395"/>
        <item x="708"/>
        <item x="452"/>
        <item x="707"/>
        <item x="4463"/>
        <item x="1934"/>
        <item x="1063"/>
        <item x="2680"/>
        <item x="1082"/>
        <item x="1531"/>
        <item x="845"/>
        <item x="17"/>
        <item x="4332"/>
        <item x="3409"/>
        <item x="2390"/>
        <item x="1092"/>
        <item x="2876"/>
        <item x="4357"/>
        <item x="1076"/>
        <item x="937"/>
        <item x="713"/>
        <item x="3474"/>
        <item x="4620"/>
        <item x="3818"/>
        <item x="4350"/>
        <item x="3551"/>
        <item x="2275"/>
        <item x="3689"/>
        <item x="3094"/>
        <item x="2312"/>
        <item x="4544"/>
        <item x="1195"/>
        <item x="842"/>
        <item x="1343"/>
        <item x="2889"/>
        <item x="244"/>
        <item x="77"/>
        <item x="258"/>
        <item x="2146"/>
        <item x="3054"/>
        <item x="792"/>
        <item x="1157"/>
        <item x="3935"/>
        <item x="1630"/>
        <item x="4580"/>
        <item x="4219"/>
        <item x="2621"/>
        <item x="779"/>
        <item x="1601"/>
        <item x="183"/>
        <item x="4478"/>
        <item x="811"/>
        <item x="3195"/>
        <item x="3176"/>
        <item x="3192"/>
        <item x="2649"/>
        <item x="1830"/>
        <item x="4019"/>
        <item x="78"/>
        <item x="3564"/>
        <item x="3205"/>
        <item x="2624"/>
        <item x="568"/>
        <item x="650"/>
        <item x="1277"/>
        <item x="345"/>
        <item x="2010"/>
        <item x="3577"/>
        <item x="2031"/>
        <item x="738"/>
        <item x="2967"/>
        <item x="2476"/>
        <item x="4534"/>
        <item x="193"/>
        <item x="3876"/>
        <item x="2733"/>
        <item x="1006"/>
        <item x="3568"/>
        <item x="1755"/>
        <item x="610"/>
        <item x="1663"/>
        <item x="4726"/>
        <item x="4656"/>
        <item x="323"/>
        <item x="2153"/>
        <item x="2653"/>
        <item x="29"/>
        <item x="2915"/>
        <item x="291"/>
        <item x="305"/>
        <item x="2643"/>
        <item x="2772"/>
        <item x="2687"/>
        <item x="1893"/>
        <item x="1480"/>
        <item x="741"/>
        <item x="4679"/>
        <item x="4007"/>
        <item x="4004"/>
        <item x="4210"/>
        <item x="3772"/>
        <item x="2635"/>
        <item x="3212"/>
        <item x="2492"/>
        <item x="2799"/>
        <item x="2698"/>
        <item x="3631"/>
        <item x="3372"/>
        <item x="798"/>
        <item x="2046"/>
        <item x="1113"/>
        <item x="725"/>
        <item x="2759"/>
        <item x="4505"/>
        <item x="2618"/>
        <item x="4504"/>
        <item x="3634"/>
        <item x="2999"/>
        <item x="1598"/>
        <item x="149"/>
        <item x="2938"/>
        <item x="1816"/>
        <item x="675"/>
        <item x="443"/>
        <item x="2822"/>
        <item x="3980"/>
        <item x="2991"/>
        <item x="376"/>
        <item x="1428"/>
        <item x="2534"/>
        <item x="783"/>
        <item x="22"/>
        <item x="607"/>
        <item x="1099"/>
        <item x="2629"/>
        <item x="1149"/>
        <item x="1724"/>
        <item x="3014"/>
        <item x="2744"/>
        <item x="127"/>
        <item x="121"/>
        <item x="4541"/>
        <item x="261"/>
        <item x="4793"/>
        <item x="636"/>
        <item x="3799"/>
        <item x="1909"/>
        <item x="4112"/>
        <item x="4513"/>
        <item x="3757"/>
        <item x="4436"/>
        <item x="2506"/>
        <item x="2718"/>
        <item x="4606"/>
        <item x="1876"/>
        <item x="3416"/>
        <item x="1172"/>
        <item x="3989"/>
        <item x="1208"/>
        <item x="484"/>
        <item x="855"/>
        <item x="3377"/>
        <item x="407"/>
        <item x="5"/>
        <item x="3594"/>
        <item x="3480"/>
        <item x="2407"/>
        <item x="1886"/>
        <item x="4806"/>
        <item x="1307"/>
        <item x="2927"/>
        <item x="1237"/>
        <item x="4025"/>
        <item x="295"/>
        <item x="1608"/>
        <item x="317"/>
        <item x="656"/>
        <item x="1170"/>
        <item x="2124"/>
        <item x="2280"/>
        <item x="448"/>
        <item x="4310"/>
        <item x="2385"/>
        <item x="341"/>
        <item x="203"/>
        <item x="905"/>
        <item x="4117"/>
        <item x="4720"/>
        <item x="2701"/>
        <item x="1204"/>
        <item x="3948"/>
        <item x="1160"/>
        <item x="748"/>
        <item x="1241"/>
        <item x="4819"/>
        <item x="3862"/>
        <item x="2543"/>
        <item x="952"/>
        <item x="294"/>
        <item x="3284"/>
        <item x="3263"/>
        <item x="509"/>
        <item x="2466"/>
        <item x="3257"/>
        <item x="525"/>
        <item x="3810"/>
        <item x="1667"/>
        <item x="1308"/>
        <item x="2459"/>
        <item x="3299"/>
        <item x="4685"/>
        <item x="3627"/>
        <item x="3417"/>
        <item x="1279"/>
        <item x="2811"/>
        <item x="3497"/>
        <item x="2724"/>
        <item x="1256"/>
        <item x="2383"/>
        <item x="406"/>
        <item x="3349"/>
        <item x="1623"/>
        <item x="4814"/>
        <item x="3875"/>
        <item x="1745"/>
        <item x="2138"/>
        <item x="35"/>
        <item x="4229"/>
        <item x="4304"/>
        <item x="3610"/>
        <item x="2885"/>
        <item x="629"/>
        <item x="2827"/>
        <item x="108"/>
        <item x="4040"/>
        <item x="2008"/>
        <item x="2865"/>
        <item x="3515"/>
        <item x="2566"/>
        <item x="1057"/>
        <item x="697"/>
        <item x="1441"/>
        <item x="1882"/>
        <item x="2597"/>
        <item x="3542"/>
        <item x="3449"/>
        <item x="1104"/>
        <item x="3760"/>
        <item x="2925"/>
        <item x="3164"/>
        <item x="1004"/>
        <item x="1206"/>
        <item x="4111"/>
        <item x="2673"/>
        <item x="1252"/>
        <item x="1251"/>
        <item x="223"/>
        <item x="2098"/>
        <item x="2218"/>
        <item x="1379"/>
        <item x="4235"/>
        <item x="3816"/>
        <item x="857"/>
        <item x="1641"/>
        <item x="1753"/>
        <item x="2522"/>
        <item x="1624"/>
        <item x="3954"/>
        <item x="95"/>
        <item x="4418"/>
        <item x="1111"/>
        <item x="2828"/>
        <item x="3224"/>
        <item x="0"/>
        <item x="3184"/>
        <item x="4431"/>
        <item x="3274"/>
        <item x="1716"/>
        <item x="1324"/>
        <item x="1636"/>
        <item x="1487"/>
        <item x="3434"/>
        <item x="1122"/>
        <item x="3520"/>
        <item x="1803"/>
        <item x="3098"/>
        <item x="1693"/>
        <item x="2942"/>
        <item x="1637"/>
        <item x="560"/>
        <item x="1022"/>
        <item x="4194"/>
        <item x="922"/>
        <item x="4034"/>
        <item x="200"/>
        <item x="3020"/>
        <item x="133"/>
        <item x="3118"/>
        <item x="3106"/>
        <item x="4268"/>
        <item x="863"/>
        <item x="1023"/>
        <item x="4245"/>
        <item x="47"/>
        <item x="2044"/>
        <item x="3865"/>
        <item x="3196"/>
        <item x="2171"/>
        <item x="1291"/>
        <item x="3518"/>
        <item x="3182"/>
        <item x="3563"/>
        <item x="1217"/>
        <item x="571"/>
        <item x="3684"/>
        <item x="3517"/>
        <item x="1491"/>
        <item x="310"/>
        <item x="3536"/>
        <item x="861"/>
        <item x="3022"/>
        <item x="194"/>
        <item x="354"/>
        <item x="3436"/>
        <item x="1756"/>
        <item x="3432"/>
        <item x="2012"/>
        <item x="4771"/>
        <item x="4000"/>
        <item x="2277"/>
        <item x="3533"/>
        <item x="113"/>
        <item x="3688"/>
        <item x="3720"/>
        <item x="717"/>
        <item x="2388"/>
        <item x="2947"/>
        <item x="3881"/>
        <item x="1474"/>
        <item x="4001"/>
        <item x="2452"/>
        <item x="4763"/>
        <item x="3790"/>
        <item x="1805"/>
        <item x="1870"/>
        <item x="151"/>
        <item x="1824"/>
        <item x="3032"/>
        <item x="2884"/>
        <item x="2468"/>
        <item x="2830"/>
        <item x="457"/>
        <item x="1392"/>
        <item x="2268"/>
        <item x="3510"/>
        <item x="391"/>
        <item x="1644"/>
        <item x="1073"/>
        <item x="3964"/>
        <item x="4035"/>
        <item x="1009"/>
        <item x="2137"/>
        <item x="4399"/>
        <item x="1119"/>
        <item x="2754"/>
        <item x="4048"/>
        <item x="3614"/>
        <item x="1706"/>
        <item x="3800"/>
        <item x="1956"/>
        <item x="1353"/>
        <item x="3939"/>
        <item x="270"/>
        <item x="1679"/>
        <item x="1668"/>
        <item x="2527"/>
        <item x="1869"/>
        <item x="2902"/>
        <item x="2651"/>
        <item x="4380"/>
        <item x="2910"/>
        <item x="1426"/>
        <item x="4696"/>
        <item x="3365"/>
        <item x="1372"/>
        <item x="3646"/>
        <item x="53"/>
        <item x="780"/>
        <item x="4173"/>
        <item x="1597"/>
        <item x="1447"/>
        <item x="446"/>
        <item x="3827"/>
        <item x="590"/>
        <item x="3234"/>
        <item x="1811"/>
        <item x="3278"/>
        <item x="1335"/>
        <item x="3326"/>
        <item x="1221"/>
        <item x="2704"/>
        <item x="4612"/>
        <item x="4808"/>
        <item x="2047"/>
        <item x="958"/>
        <item x="1457"/>
        <item x="364"/>
        <item x="1918"/>
        <item x="1733"/>
        <item x="2143"/>
        <item x="1042"/>
        <item x="2314"/>
        <item x="2963"/>
        <item x="123"/>
        <item x="1600"/>
        <item x="4448"/>
        <item x="919"/>
        <item x="109"/>
        <item x="1399"/>
        <item x="4329"/>
        <item x="1572"/>
        <item x="3521"/>
        <item x="4290"/>
        <item x="2562"/>
        <item x="1507"/>
        <item x="4314"/>
        <item x="1535"/>
        <item x="3170"/>
        <item x="3235"/>
        <item x="1627"/>
        <item x="4762"/>
        <item x="2981"/>
        <item x="3727"/>
        <item x="1852"/>
        <item x="1734"/>
        <item x="2448"/>
        <item x="1342"/>
        <item x="4344"/>
        <item x="288"/>
        <item x="2467"/>
        <item x="2677"/>
        <item x="237"/>
        <item x="179"/>
        <item x="4280"/>
        <item x="4416"/>
        <item x="3129"/>
        <item x="1671"/>
        <item x="3822"/>
        <item x="2011"/>
        <item x="1083"/>
        <item x="4386"/>
        <item x="686"/>
        <item x="1442"/>
        <item x="4224"/>
        <item x="442"/>
        <item x="250"/>
        <item x="3733"/>
        <item x="1602"/>
        <item x="2321"/>
        <item x="2074"/>
        <item x="1957"/>
        <item x="4421"/>
        <item x="221"/>
        <item x="300"/>
        <item x="3104"/>
        <item x="4839"/>
        <item x="1505"/>
        <item x="206"/>
        <item x="4196"/>
        <item x="4773"/>
        <item x="1258"/>
        <item x="926"/>
        <item x="3905"/>
        <item x="2715"/>
        <item x="2051"/>
        <item x="2028"/>
        <item x="3613"/>
        <item x="3929"/>
        <item x="3498"/>
        <item x="2180"/>
        <item x="2949"/>
        <item x="2076"/>
        <item x="234"/>
        <item x="2813"/>
        <item x="4449"/>
        <item x="2482"/>
        <item x="1689"/>
        <item x="4714"/>
        <item x="3178"/>
        <item x="4473"/>
        <item x="4633"/>
        <item x="3137"/>
        <item x="2070"/>
        <item x="559"/>
        <item x="4028"/>
        <item x="4158"/>
        <item x="2671"/>
        <item x="3575"/>
        <item x="2611"/>
        <item x="3319"/>
        <item x="4695"/>
        <item x="181"/>
        <item x="3957"/>
        <item x="1916"/>
        <item x="3321"/>
        <item x="1017"/>
        <item x="3107"/>
        <item x="3166"/>
        <item x="195"/>
        <item x="2198"/>
        <item x="2710"/>
        <item x="3154"/>
        <item x="4115"/>
        <item x="586"/>
        <item x="4594"/>
        <item x="4042"/>
        <item x="1678"/>
        <item x="3987"/>
        <item x="4400"/>
        <item x="2329"/>
        <item x="2372"/>
        <item x="3043"/>
        <item x="2269"/>
        <item x="82"/>
        <item x="3027"/>
        <item x="4828"/>
        <item x="2259"/>
        <item x="1615"/>
        <item x="3721"/>
        <item x="2535"/>
        <item x="130"/>
        <item x="3654"/>
        <item x="1715"/>
        <item x="1520"/>
        <item x="1214"/>
        <item x="3287"/>
        <item x="4796"/>
        <item x="89"/>
        <item x="733"/>
        <item x="1895"/>
        <item x="400"/>
        <item x="3583"/>
        <item x="368"/>
        <item x="2366"/>
        <item x="1791"/>
        <item x="4509"/>
        <item x="1513"/>
        <item x="4600"/>
        <item x="3901"/>
        <item x="188"/>
        <item x="888"/>
        <item x="1879"/>
        <item x="356"/>
        <item x="1509"/>
        <item x="1612"/>
        <item x="2599"/>
        <item x="1875"/>
        <item x="3216"/>
        <item x="2460"/>
        <item x="620"/>
        <item x="3869"/>
        <item x="96"/>
        <item x="1925"/>
        <item x="2815"/>
        <item x="3440"/>
        <item x="727"/>
        <item x="1825"/>
        <item x="813"/>
        <item x="2728"/>
        <item x="4407"/>
        <item x="3884"/>
        <item x="2105"/>
        <item x="719"/>
        <item x="1456"/>
        <item x="1778"/>
        <item x="1656"/>
        <item x="1640"/>
        <item x="1948"/>
        <item x="3"/>
        <item x="2593"/>
        <item x="338"/>
        <item x="1391"/>
        <item x="2693"/>
        <item x="4770"/>
        <item x="769"/>
        <item x="4632"/>
        <item x="73"/>
        <item x="4738"/>
        <item x="2148"/>
        <item x="4328"/>
        <item x="4147"/>
        <item x="3528"/>
        <item x="2336"/>
        <item x="4177"/>
        <item x="404"/>
        <item x="4564"/>
        <item x="1625"/>
        <item x="3110"/>
        <item x="3716"/>
        <item x="3415"/>
        <item x="1454"/>
        <item x="977"/>
        <item x="3812"/>
        <item x="3532"/>
        <item x="4531"/>
        <item x="2833"/>
        <item x="2734"/>
        <item x="3539"/>
        <item x="1692"/>
        <item x="2935"/>
        <item x="292"/>
        <item x="1952"/>
        <item x="4465"/>
        <item x="2984"/>
        <item x="1039"/>
        <item x="4167"/>
        <item x="522"/>
        <item x="4599"/>
        <item x="2041"/>
        <item x="2149"/>
        <item x="136"/>
        <item x="2213"/>
        <item x="2184"/>
        <item x="900"/>
        <item x="3357"/>
        <item x="184"/>
        <item x="3283"/>
        <item x="4080"/>
        <item x="2665"/>
        <item x="1270"/>
        <item x="4711"/>
        <item x="1424"/>
        <item x="4740"/>
        <item x="2334"/>
        <item x="3423"/>
        <item x="2475"/>
        <item x="1481"/>
        <item x="3051"/>
        <item x="4094"/>
        <item x="1257"/>
        <item x="408"/>
        <item x="3758"/>
        <item x="826"/>
        <item x="3648"/>
        <item x="2364"/>
        <item x="2782"/>
        <item x="1147"/>
        <item x="3543"/>
        <item x="2953"/>
        <item x="750"/>
        <item x="1841"/>
        <item x="2746"/>
        <item x="396"/>
        <item x="2488"/>
        <item x="800"/>
        <item x="4813"/>
        <item x="4791"/>
        <item x="515"/>
        <item x="4312"/>
        <item x="3805"/>
        <item x="2351"/>
        <item x="4717"/>
        <item x="673"/>
        <item x="1153"/>
        <item x="1471"/>
        <item x="666"/>
        <item x="971"/>
        <item x="854"/>
        <item x="4364"/>
        <item x="4547"/>
        <item x="695"/>
        <item x="2454"/>
        <item x="4420"/>
        <item x="4046"/>
        <item x="4256"/>
        <item x="503"/>
        <item x="3280"/>
        <item x="4263"/>
        <item x="3735"/>
        <item x="266"/>
        <item x="3362"/>
        <item x="4750"/>
        <item x="4663"/>
        <item x="4533"/>
        <item x="983"/>
        <item x="3238"/>
        <item x="1293"/>
        <item x="3877"/>
        <item x="4085"/>
        <item x="4754"/>
        <item x="2882"/>
        <item x="3397"/>
        <item x="3228"/>
        <item x="635"/>
        <item x="4193"/>
        <item x="4376"/>
        <item x="3045"/>
        <item x="974"/>
        <item x="1422"/>
        <item x="393"/>
        <item x="1264"/>
        <item x="1000"/>
        <item x="1794"/>
        <item x="1980"/>
        <item x="4623"/>
        <item x="2773"/>
        <item x="774"/>
        <item x="4801"/>
        <item x="330"/>
        <item x="799"/>
        <item x="3512"/>
        <item x="161"/>
        <item x="4576"/>
        <item x="4646"/>
        <item x="2973"/>
        <item x="3845"/>
        <item x="3473"/>
        <item x="1317"/>
        <item x="4306"/>
        <item x="1164"/>
        <item x="4369"/>
        <item x="3643"/>
        <item x="1685"/>
        <item x="988"/>
        <item x="2924"/>
        <item x="3709"/>
        <item x="289"/>
        <item x="3770"/>
        <item x="657"/>
        <item x="3817"/>
        <item x="4792"/>
        <item x="360"/>
        <item x="781"/>
        <item x="1035"/>
        <item x="1567"/>
        <item x="1910"/>
        <item x="2532"/>
        <item x="2872"/>
        <item x="3457"/>
        <item x="2494"/>
        <item x="3081"/>
        <item x="2136"/>
        <item x="4132"/>
        <item x="9"/>
        <item x="1987"/>
        <item x="2396"/>
        <item x="1078"/>
        <item x="2557"/>
        <item x="1007"/>
        <item x="2419"/>
        <item x="2688"/>
        <item x="3160"/>
        <item x="3942"/>
        <item x="3385"/>
        <item x="2956"/>
        <item x="3114"/>
        <item x="1128"/>
        <item x="534"/>
        <item x="2931"/>
        <item x="134"/>
        <item x="2905"/>
        <item x="1958"/>
        <item x="3293"/>
        <item x="953"/>
        <item x="4333"/>
        <item x="2457"/>
        <item x="3091"/>
        <item x="1192"/>
        <item x="432"/>
        <item x="2702"/>
        <item x="2145"/>
        <item x="1283"/>
        <item x="557"/>
        <item x="3459"/>
        <item x="1284"/>
        <item x="1690"/>
        <item x="4258"/>
        <item x="2887"/>
        <item x="1584"/>
        <item x="606"/>
        <item x="2342"/>
        <item x="2294"/>
        <item x="4337"/>
        <item x="3105"/>
        <item x="2434"/>
        <item x="1479"/>
        <item x="1831"/>
        <item x="2950"/>
        <item x="3288"/>
        <item x="1899"/>
        <item x="3130"/>
        <item x="3142"/>
        <item x="1591"/>
        <item x="4546"/>
        <item x="3501"/>
        <item x="4702"/>
        <item x="4647"/>
        <item x="1148"/>
        <item x="4114"/>
        <item x="933"/>
        <item x="1840"/>
        <item x="1853"/>
        <item x="1389"/>
        <item x="4802"/>
        <item x="3683"/>
        <item x="2988"/>
        <item x="2087"/>
        <item x="4255"/>
        <item x="2936"/>
        <item x="2418"/>
        <item x="1080"/>
        <item x="1930"/>
        <item x="3972"/>
        <item x="4029"/>
        <item x="2523"/>
        <item x="4233"/>
        <item x="4041"/>
        <item x="1864"/>
        <item x="1539"/>
        <item x="4680"/>
        <item x="978"/>
        <item x="3922"/>
        <item x="4572"/>
        <item x="3186"/>
        <item x="1494"/>
        <item x="867"/>
        <item x="4712"/>
        <item x="2415"/>
        <item x="2544"/>
        <item x="1850"/>
        <item x="786"/>
        <item x="989"/>
        <item x="4526"/>
        <item x="2097"/>
        <item x="2982"/>
        <item x="2002"/>
        <item x="3578"/>
        <item x="3860"/>
        <item x="4410"/>
        <item x="2242"/>
        <item x="1712"/>
        <item x="2420"/>
        <item x="4075"/>
        <item x="2700"/>
        <item x="3296"/>
        <item x="4665"/>
        <item x="1141"/>
        <item x="1140"/>
        <item x="3113"/>
        <item x="918"/>
        <item x="370"/>
        <item x="1894"/>
        <item x="1300"/>
        <item x="3649"/>
        <item x="4830"/>
        <item x="2878"/>
        <item x="1960"/>
        <item x="493"/>
        <item x="4411"/>
        <item x="3322"/>
        <item x="3793"/>
        <item x="1318"/>
        <item x="2166"/>
        <item x="1255"/>
        <item x="3252"/>
        <item x="573"/>
        <item x="347"/>
        <item x="2933"/>
        <item x="3217"/>
        <item x="3729"/>
        <item x="2326"/>
        <item x="2538"/>
        <item x="601"/>
        <item x="1188"/>
        <item x="2525"/>
        <item x="3001"/>
        <item x="3191"/>
        <item x="1476"/>
        <item x="3067"/>
        <item x="649"/>
        <item x="158"/>
        <item x="4767"/>
        <item x="2163"/>
        <item x="1346"/>
        <item x="386"/>
        <item x="1051"/>
        <item x="1838"/>
        <item x="3585"/>
        <item x="2307"/>
        <item x="2150"/>
        <item x="1826"/>
        <item x="807"/>
        <item x="1415"/>
        <item x="2181"/>
        <item x="2325"/>
        <item x="2371"/>
        <item x="1514"/>
        <item x="3657"/>
        <item x="4335"/>
        <item x="2800"/>
        <item x="4056"/>
        <item x="4276"/>
        <item x="578"/>
        <item x="427"/>
        <item x="2914"/>
        <item x="4816"/>
        <item x="882"/>
        <item x="1302"/>
        <item x="3351"/>
        <item x="401"/>
        <item x="4052"/>
        <item x="943"/>
        <item x="1364"/>
        <item x="3444"/>
        <item x="4550"/>
        <item x="3158"/>
        <item x="632"/>
        <item x="3895"/>
        <item x="4334"/>
        <item x="1530"/>
        <item x="662"/>
        <item x="572"/>
        <item x="3469"/>
        <item x="272"/>
        <item x="3407"/>
        <item x="11"/>
        <item x="4561"/>
        <item x="3687"/>
        <item x="705"/>
        <item x="4843"/>
        <item x="563"/>
        <item x="2223"/>
        <item x="4684"/>
        <item x="1385"/>
        <item x="2035"/>
        <item x="303"/>
        <item x="1419"/>
        <item x="1789"/>
        <item x="655"/>
        <item x="3665"/>
        <item x="1191"/>
        <item x="3169"/>
        <item x="4527"/>
        <item x="4143"/>
        <item x="4266"/>
        <item x="1274"/>
        <item x="4251"/>
        <item x="3264"/>
        <item x="2714"/>
        <item x="1107"/>
        <item x="4537"/>
        <item x="3866"/>
        <item x="4825"/>
        <item x="3127"/>
        <item x="325"/>
        <item x="1162"/>
        <item x="2318"/>
        <item x="729"/>
        <item x="3734"/>
        <item x="2520"/>
        <item x="118"/>
        <item x="1911"/>
        <item x="172"/>
        <item x="2024"/>
        <item x="3495"/>
        <item x="114"/>
        <item x="1792"/>
        <item x="3829"/>
        <item x="4146"/>
        <item x="322"/>
        <item x="678"/>
        <item x="3366"/>
        <item x="4461"/>
        <item x="2639"/>
        <item x="4247"/>
        <item x="2107"/>
        <item x="4277"/>
        <item x="3328"/>
        <item x="4157"/>
        <item x="3616"/>
        <item x="4423"/>
        <item x="4018"/>
        <item x="2960"/>
        <item x="972"/>
        <item x="3039"/>
        <item x="1632"/>
        <item x="1579"/>
        <item x="2030"/>
        <item x="8"/>
        <item x="637"/>
        <item x="535"/>
        <item x="2020"/>
        <item x="2395"/>
        <item x="1371"/>
        <item x="4428"/>
        <item x="3425"/>
        <item x="832"/>
        <item x="4118"/>
        <item x="1620"/>
        <item x="859"/>
        <item x="3117"/>
        <item x="3261"/>
        <item x="1045"/>
        <item x="3455"/>
        <item x="4073"/>
        <item x="4206"/>
        <item x="464"/>
        <item x="2473"/>
        <item x="302"/>
        <item x="641"/>
        <item x="2483"/>
        <item x="3175"/>
        <item x="86"/>
        <item x="3243"/>
        <item x="1150"/>
        <item x="1155"/>
        <item x="1366"/>
        <item x="378"/>
        <item x="436"/>
        <item x="2205"/>
        <item x="2274"/>
        <item x="79"/>
        <item x="3726"/>
        <item x="4783"/>
        <item x="1557"/>
        <item x="2374"/>
        <item x="1101"/>
        <item x="4608"/>
        <item x="3638"/>
        <item x="2719"/>
        <item x="1108"/>
        <item x="2156"/>
        <item x="4744"/>
        <item x="706"/>
        <item x="98"/>
        <item x="4248"/>
        <item x="1571"/>
        <item x="1262"/>
        <item x="1522"/>
        <item x="1835"/>
        <item x="639"/>
        <item x="1872"/>
        <item x="2023"/>
        <item x="2491"/>
        <item x="2603"/>
        <item x="4382"/>
        <item x="1332"/>
        <item x="4587"/>
        <item x="4459"/>
        <item x="3522"/>
        <item x="1968"/>
        <item x="4629"/>
        <item x="4033"/>
        <item x="2890"/>
        <item x="2690"/>
        <item x="794"/>
        <item x="3337"/>
        <item x="3177"/>
        <item x="1243"/>
        <item x="4737"/>
        <item x="2103"/>
        <item x="1184"/>
        <item x="1488"/>
        <item x="2521"/>
        <item x="3540"/>
        <item x="366"/>
        <item x="478"/>
        <item x="246"/>
        <item x="3451"/>
        <item x="437"/>
        <item x="3030"/>
        <item x="3599"/>
        <item x="3786"/>
        <item x="3916"/>
        <item x="906"/>
        <item x="222"/>
        <item x="2660"/>
        <item x="1158"/>
        <item x="2765"/>
        <item x="157"/>
        <item x="814"/>
        <item x="1079"/>
        <item x="4634"/>
        <item x="1672"/>
        <item x="3456"/>
        <item x="1377"/>
        <item x="4664"/>
        <item x="1260"/>
        <item x="869"/>
        <item x="2425"/>
        <item x="4524"/>
        <item x="1780"/>
        <item x="4232"/>
        <item x="4050"/>
        <item x="2916"/>
        <item x="4743"/>
        <item x="2179"/>
        <item x="1066"/>
        <item x="2183"/>
        <item x="2053"/>
        <item x="371"/>
        <item x="2384"/>
        <item x="2288"/>
        <item x="2863"/>
        <item x="2908"/>
        <item x="2691"/>
        <item x="1227"/>
        <item x="553"/>
        <item x="834"/>
        <item x="3318"/>
        <item x="2835"/>
        <item x="3115"/>
        <item x="4174"/>
        <item x="4631"/>
        <item x="2423"/>
        <item x="3047"/>
        <item x="3056"/>
        <item x="1898"/>
        <item x="1695"/>
        <item x="2033"/>
        <item x="1554"/>
        <item x="1580"/>
        <item x="4032"/>
        <item x="2016"/>
        <item x="3275"/>
        <item x="3974"/>
        <item x="3018"/>
        <item x="3983"/>
        <item x="3833"/>
        <item x="4739"/>
        <item x="3701"/>
        <item x="379"/>
        <item x="4810"/>
        <item x="2267"/>
        <item x="426"/>
        <item x="3872"/>
        <item x="3344"/>
        <item x="3715"/>
        <item x="994"/>
        <item x="2365"/>
        <item x="4718"/>
        <item x="4119"/>
        <item x="2426"/>
        <item x="2102"/>
        <item x="912"/>
        <item x="311"/>
        <item x="2573"/>
        <item x="2406"/>
        <item x="3503"/>
        <item x="2600"/>
        <item x="2541"/>
        <item x="2758"/>
        <item x="2774"/>
        <item x="1717"/>
        <item x="144"/>
        <item x="4601"/>
        <item x="942"/>
        <item x="2348"/>
        <item x="3693"/>
        <item x="1434"/>
        <item x="3352"/>
        <item x="4666"/>
        <item x="1062"/>
        <item x="2901"/>
        <item x="4272"/>
        <item x="164"/>
        <item x="1986"/>
        <item x="4619"/>
        <item x="3424"/>
        <item x="3938"/>
        <item x="260"/>
        <item x="3780"/>
        <item x="2903"/>
        <item x="2847"/>
        <item x="1411"/>
        <item x="644"/>
        <item x="2192"/>
        <item x="65"/>
        <item x="4311"/>
        <item x="3679"/>
        <item x="1269"/>
        <item x="1110"/>
        <item x="4487"/>
        <item x="1469"/>
        <item x="4577"/>
        <item x="2994"/>
        <item x="4789"/>
        <item x="1093"/>
        <item x="827"/>
        <item x="4150"/>
        <item x="3076"/>
        <item x="1247"/>
        <item x="3297"/>
        <item x="1862"/>
        <item x="1682"/>
        <item x="4330"/>
        <item x="1229"/>
        <item x="539"/>
        <item x="483"/>
        <item x="3025"/>
        <item x="3903"/>
        <item x="4824"/>
        <item x="3590"/>
        <item x="2856"/>
        <item x="2323"/>
        <item x="1088"/>
        <item x="2848"/>
        <item x="2974"/>
        <item x="2783"/>
        <item x="1989"/>
        <item x="1033"/>
        <item x="445"/>
        <item x="31"/>
        <item x="2790"/>
        <item x="4155"/>
        <item x="280"/>
        <item x="2400"/>
        <item x="3389"/>
        <item x="1429"/>
        <item x="4591"/>
        <item x="2315"/>
        <item x="2559"/>
        <item x="846"/>
        <item x="4686"/>
        <item x="60"/>
        <item x="2125"/>
        <item x="3403"/>
        <item x="4145"/>
        <item x="2571"/>
        <item x="3782"/>
        <item x="232"/>
        <item x="626"/>
        <item x="2451"/>
        <item x="327"/>
        <item x="3815"/>
        <item x="1742"/>
        <item x="3971"/>
        <item x="1145"/>
        <item x="931"/>
        <item x="3393"/>
        <item x="3398"/>
        <item x="2129"/>
        <item x="2370"/>
        <item x="721"/>
        <item x="2620"/>
        <item x="4061"/>
        <item x="2172"/>
        <item x="2873"/>
        <item x="165"/>
        <item x="3163"/>
        <item x="4088"/>
        <item x="1218"/>
        <item x="4105"/>
        <item x="365"/>
        <item x="1413"/>
        <item x="2844"/>
        <item x="1662"/>
        <item x="865"/>
        <item x="4464"/>
        <item x="585"/>
        <item x="1466"/>
        <item x="3102"/>
        <item x="3255"/>
        <item x="3125"/>
        <item x="528"/>
        <item x="2169"/>
        <item x="3225"/>
        <item x="935"/>
        <item x="4396"/>
        <item x="2897"/>
        <item x="3936"/>
        <item x="1935"/>
        <item x="4341"/>
        <item x="4833"/>
        <item x="4590"/>
        <item x="4492"/>
        <item x="2894"/>
        <item x="3908"/>
        <item x="1914"/>
        <item x="1595"/>
        <item x="984"/>
        <item x="3825"/>
        <item x="3065"/>
        <item x="2729"/>
        <item x="1044"/>
        <item x="968"/>
        <item x="2871"/>
        <item x="1196"/>
        <item x="2644"/>
        <item x="3046"/>
        <item x="4079"/>
        <item x="3673"/>
        <item x="1268"/>
        <item x="263"/>
        <item x="930"/>
        <item x="3343"/>
        <item x="4024"/>
        <item x="284"/>
        <item x="1351"/>
        <item x="4307"/>
        <item x="3500"/>
        <item x="2003"/>
        <item x="1971"/>
        <item x="2073"/>
        <item x="2200"/>
        <item x="4234"/>
        <item x="1940"/>
        <item x="993"/>
        <item x="3204"/>
        <item x="3932"/>
        <item x="3791"/>
        <item x="4834"/>
        <item x="3420"/>
        <item x="3346"/>
        <item x="2350"/>
        <item x="2258"/>
        <item x="3555"/>
        <item x="4284"/>
        <item x="4657"/>
        <item x="1750"/>
        <item x="1643"/>
        <item x="4575"/>
        <item x="235"/>
        <item x="3991"/>
        <item x="1631"/>
        <item x="3133"/>
        <item x="2777"/>
        <item x="2079"/>
        <item x="2670"/>
        <item x="1154"/>
        <item x="1183"/>
        <item x="4821"/>
        <item x="3838"/>
        <item x="4271"/>
        <item x="735"/>
        <item x="3886"/>
        <item x="2648"/>
        <item x="1050"/>
        <item x="4086"/>
        <item x="3550"/>
        <item x="477"/>
        <item x="4477"/>
        <item x="2320"/>
        <item x="745"/>
        <item x="4659"/>
        <item x="2359"/>
        <item x="2203"/>
        <item x="4469"/>
        <item x="2435"/>
        <item x="4496"/>
        <item x="1754"/>
        <item x="3855"/>
        <item x="4781"/>
        <item x="3185"/>
        <item x="1086"/>
        <item x="4439"/>
        <item x="699"/>
        <item x="4126"/>
        <item x="438"/>
        <item x="4200"/>
        <item x="1091"/>
        <item x="516"/>
        <item x="1933"/>
        <item x="1881"/>
        <item x="1521"/>
        <item x="772"/>
        <item x="3392"/>
        <item x="3685"/>
        <item x="3728"/>
        <item x="3331"/>
        <item x="301"/>
        <item x="1569"/>
        <item x="290"/>
        <item x="2727"/>
        <item x="4260"/>
        <item x="3052"/>
        <item x="3781"/>
        <item x="833"/>
        <item x="3511"/>
        <item x="3670"/>
        <item x="3478"/>
        <item x="1848"/>
        <item x="710"/>
        <item x="1651"/>
        <item x="2883"/>
        <item x="1777"/>
        <item x="2917"/>
        <item x="2357"/>
        <item x="2249"/>
        <item x="1046"/>
        <item x="1594"/>
        <item x="4113"/>
        <item x="3917"/>
        <item x="4768"/>
        <item x="4348"/>
        <item x="2117"/>
        <item x="1292"/>
        <item x="242"/>
        <item x="2810"/>
        <item x="4723"/>
        <item x="4154"/>
        <item x="1464"/>
        <item x="3640"/>
        <item x="4805"/>
        <item x="3887"/>
        <item x="1674"/>
        <item x="3669"/>
        <item x="3914"/>
        <item x="212"/>
        <item x="3548"/>
        <item x="2207"/>
        <item x="1589"/>
        <item x="1176"/>
        <item x="3467"/>
        <item x="4413"/>
        <item x="598"/>
        <item x="2519"/>
        <item x="2178"/>
        <item x="2282"/>
        <item x="2911"/>
        <item x="4450"/>
        <item x="2550"/>
        <item x="1126"/>
        <item x="4689"/>
        <item x="3487"/>
        <item x="4262"/>
        <item x="618"/>
        <item x="3470"/>
        <item x="3466"/>
        <item x="1529"/>
        <item x="693"/>
        <item x="1800"/>
        <item x="488"/>
        <item x="2247"/>
        <item x="3168"/>
        <item x="3746"/>
        <item x="440"/>
        <item x="4295"/>
        <item x="2637"/>
        <item x="1610"/>
        <item x="3762"/>
        <item x="2768"/>
        <item x="4130"/>
        <item x="2930"/>
        <item x="4598"/>
        <item x="3171"/>
        <item x="4327"/>
        <item x="1985"/>
        <item x="4237"/>
        <item x="3574"/>
        <item x="2581"/>
        <item x="4555"/>
        <item x="2619"/>
        <item x="382"/>
        <item x="3088"/>
        <item x="4166"/>
        <item x="1109"/>
        <item x="3394"/>
        <item x="226"/>
        <item x="2345"/>
        <item x="1611"/>
        <item x="3682"/>
        <item x="714"/>
        <item x="1060"/>
        <item x="1547"/>
        <item x="2672"/>
        <item x="1084"/>
        <item x="4060"/>
        <item x="2580"/>
        <item x="3615"/>
        <item x="543"/>
        <item x="253"/>
        <item x="238"/>
        <item x="2498"/>
        <item x="2216"/>
        <item x="4820"/>
        <item x="340"/>
        <item x="2043"/>
        <item x="3756"/>
        <item x="3269"/>
        <item x="3265"/>
        <item x="2484"/>
        <item x="1639"/>
        <item x="4124"/>
        <item x="1186"/>
        <item x="4757"/>
        <item x="3531"/>
        <item x="388"/>
        <item x="2572"/>
        <item x="3359"/>
        <item x="604"/>
        <item x="2747"/>
        <item x="285"/>
        <item x="1878"/>
        <item x="4142"/>
        <item x="4363"/>
        <item x="2553"/>
        <item x="2866"/>
        <item x="3601"/>
        <item x="4570"/>
        <item x="335"/>
        <item x="420"/>
        <item x="4190"/>
        <item x="1367"/>
        <item x="1967"/>
        <item x="2588"/>
        <item x="3404"/>
        <item x="3211"/>
        <item x="2391"/>
        <item x="4009"/>
        <item x="3630"/>
        <item x="3755"/>
        <item x="4127"/>
        <item x="3333"/>
        <item x="4141"/>
        <item x="1727"/>
        <item x="2254"/>
        <item x="642"/>
        <item x="4186"/>
        <item x="2439"/>
        <item x="3841"/>
        <item x="66"/>
        <item x="2749"/>
        <item x="414"/>
        <item x="4116"/>
        <item x="4588"/>
        <item x="2007"/>
        <item x="3050"/>
        <item x="3661"/>
        <item x="3516"/>
        <item x="3946"/>
        <item x="4199"/>
        <item x="2310"/>
        <item x="1445"/>
        <item x="3951"/>
        <item x="526"/>
        <item x="1941"/>
        <item x="2389"/>
        <item x="276"/>
        <item x="904"/>
        <item x="1187"/>
        <item x="1722"/>
        <item x="3961"/>
        <item x="1847"/>
        <item x="4039"/>
        <item x="726"/>
        <item x="1177"/>
        <item x="1846"/>
        <item x="2190"/>
        <item x="4252"/>
        <item x="4261"/>
        <item x="211"/>
        <item x="2805"/>
        <item x="4799"/>
        <item x="4175"/>
        <item x="1393"/>
        <item x="3513"/>
        <item x="2526"/>
        <item x="1418"/>
        <item x="2879"/>
        <item x="1731"/>
        <item x="3783"/>
        <item x="1436"/>
        <item x="191"/>
        <item x="558"/>
        <item x="4681"/>
        <item x="3292"/>
        <item x="3651"/>
        <item x="3155"/>
        <item x="3849"/>
        <item x="3298"/>
        <item x="4068"/>
        <item x="4095"/>
        <item x="461"/>
        <item x="4803"/>
        <item x="2060"/>
        <item x="667"/>
        <item x="2655"/>
        <item x="3544"/>
        <item x="2843"/>
        <item x="4579"/>
        <item x="199"/>
        <item x="3910"/>
        <item x="1757"/>
        <item x="3341"/>
        <item x="3645"/>
        <item x="3373"/>
        <item x="80"/>
        <item x="1901"/>
        <item x="3126"/>
        <item x="3055"/>
        <item x="1728"/>
        <item x="1041"/>
        <item x="718"/>
        <item x="2182"/>
        <item x="1993"/>
        <item x="473"/>
        <item x="328"/>
        <item x="2278"/>
        <item x="672"/>
        <item x="1414"/>
        <item x="3854"/>
        <item x="2921"/>
        <item x="1973"/>
        <item x="252"/>
        <item x="987"/>
        <item x="1903"/>
        <item x="3271"/>
        <item x="3844"/>
        <item x="3970"/>
        <item x="4367"/>
        <item x="808"/>
        <item x="3435"/>
        <item x="3468"/>
        <item x="2962"/>
        <item x="982"/>
        <item x="1617"/>
        <item x="1105"/>
        <item x="4498"/>
        <item x="3761"/>
        <item x="2036"/>
        <item x="3581"/>
        <item x="979"/>
        <item x="4373"/>
        <item x="3509"/>
        <item x="4586"/>
        <item x="4387"/>
        <item x="965"/>
        <item x="510"/>
        <item x="4091"/>
        <item x="2558"/>
        <item x="593"/>
        <item x="256"/>
        <item x="1606"/>
        <item x="4211"/>
        <item x="782"/>
        <item x="1577"/>
        <item x="3221"/>
        <item x="3650"/>
        <item x="1604"/>
        <item x="1142"/>
        <item x="4402"/>
        <item x="2737"/>
        <item x="2769"/>
        <item x="645"/>
        <item x="4374"/>
        <item x="4752"/>
        <item x="520"/>
        <item x="2551"/>
        <item x="732"/>
        <item x="2082"/>
        <item x="2605"/>
        <item x="1566"/>
        <item x="4641"/>
        <item x="4037"/>
        <item x="449"/>
        <item x="3967"/>
        <item x="2796"/>
        <item x="1961"/>
        <item x="1025"/>
        <item x="1001"/>
        <item x="2140"/>
        <item x="4728"/>
        <item x="4011"/>
        <item x="208"/>
        <item x="3197"/>
        <item x="3851"/>
        <item x="3073"/>
        <item x="1219"/>
        <item x="588"/>
        <item x="1684"/>
        <item x="3995"/>
        <item x="2529"/>
        <item x="1827"/>
        <item x="518"/>
        <item x="1054"/>
        <item x="4755"/>
        <item x="2986"/>
        <item x="3485"/>
        <item x="3691"/>
        <item x="3085"/>
        <item x="2995"/>
        <item x="3778"/>
        <item x="3367"/>
        <item x="1997"/>
        <item x="4422"/>
        <item x="533"/>
        <item x="4265"/>
        <item x="2989"/>
        <item x="2699"/>
        <item x="2071"/>
        <item x="2210"/>
        <item x="2944"/>
        <item x="4672"/>
        <item x="2770"/>
        <item x="1647"/>
        <item x="819"/>
        <item x="2818"/>
        <item x="4528"/>
        <item x="1005"/>
        <item x="2838"/>
        <item x="1873"/>
        <item x="4605"/>
        <item x="3070"/>
        <item x="752"/>
        <item x="1280"/>
        <item x="3852"/>
        <item x="383"/>
        <item x="1814"/>
        <item x="2568"/>
        <item x="271"/>
        <item x="176"/>
        <item x="3557"/>
        <item x="4687"/>
        <item x="3285"/>
        <item x="544"/>
        <item x="1360"/>
        <item x="3303"/>
        <item x="4842"/>
        <item x="1029"/>
        <item x="1449"/>
        <item x="1189"/>
        <item x="2797"/>
        <item x="1502"/>
        <item x="3668"/>
        <item x="467"/>
        <item x="3430"/>
        <item x="2306"/>
        <item x="1129"/>
        <item x="3149"/>
        <item x="1945"/>
        <item x="584"/>
        <item x="3837"/>
        <item x="145"/>
        <item x="1355"/>
        <item x="1565"/>
        <item x="1322"/>
        <item x="1844"/>
        <item x="3209"/>
        <item x="1990"/>
        <item x="3379"/>
        <item x="4658"/>
        <item x="519"/>
        <item x="131"/>
        <item x="1387"/>
        <item x="2403"/>
        <item x="2413"/>
        <item x="4573"/>
        <item x="2133"/>
        <item x="2646"/>
        <item x="1915"/>
        <item x="998"/>
        <item x="4520"/>
        <item x="2528"/>
        <item x="1904"/>
        <item x="837"/>
        <item x="1744"/>
        <item x="3345"/>
        <item x="1182"/>
        <item x="2853"/>
        <item x="4216"/>
        <item x="500"/>
        <item x="2354"/>
        <item x="660"/>
        <item x="4414"/>
        <item x="4497"/>
        <item x="948"/>
        <item x="2442"/>
        <item x="2697"/>
        <item x="1245"/>
        <item x="4558"/>
        <item x="1190"/>
        <item x="523"/>
        <item x="4359"/>
        <item x="16"/>
        <item x="2450"/>
        <item x="3100"/>
        <item x="4125"/>
        <item x="3653"/>
        <item x="2317"/>
        <item x="2945"/>
        <item x="941"/>
        <item x="2313"/>
        <item x="3787"/>
        <item x="742"/>
        <item x="924"/>
        <item x="4013"/>
        <item x="3703"/>
        <item x="2669"/>
        <item x="806"/>
        <item x="3981"/>
        <item x="72"/>
        <item x="2836"/>
        <item x="1995"/>
        <item x="463"/>
        <item x="402"/>
        <item x="2823"/>
        <item x="4446"/>
        <item x="3390"/>
        <item x="110"/>
        <item x="4460"/>
        <item x="387"/>
        <item x="3079"/>
        <item x="2026"/>
        <item x="394"/>
        <item x="4316"/>
        <item x="453"/>
        <item x="2656"/>
        <item x="1228"/>
        <item x="1212"/>
        <item x="1313"/>
        <item x="3663"/>
        <item x="3596"/>
        <item x="4339"/>
        <item x="2262"/>
        <item x="3476"/>
        <item x="1583"/>
        <item x="2059"/>
        <item x="1"/>
        <item x="3904"/>
        <item x="3698"/>
        <item x="1760"/>
        <item x="4742"/>
        <item x="766"/>
        <item x="2717"/>
        <item x="2617"/>
        <item x="3340"/>
        <item x="1563"/>
        <item x="1205"/>
        <item x="991"/>
        <item x="2723"/>
        <item x="3697"/>
        <item x="1194"/>
        <item x="2609"/>
        <item x="1890"/>
        <item x="3836"/>
        <item x="2195"/>
        <item x="1748"/>
        <item x="3784"/>
        <item x="240"/>
        <item x="2231"/>
        <item x="627"/>
        <item x="4137"/>
        <item x="4123"/>
        <item x="1425"/>
        <item x="3306"/>
        <item x="1199"/>
        <item x="711"/>
        <item x="4078"/>
        <item x="2283"/>
        <item x="4170"/>
        <item x="4134"/>
        <item x="874"/>
        <item x="1804"/>
        <item x="3330"/>
        <item x="1819"/>
        <item x="844"/>
        <item x="2085"/>
        <item x="4153"/>
        <item x="3078"/>
        <item x="4731"/>
        <item x="3461"/>
        <item x="4826"/>
        <item x="2353"/>
        <item x="3413"/>
        <item x="45"/>
        <item x="1917"/>
        <item x="2462"/>
        <item x="3060"/>
        <item x="4215"/>
        <item x="1658"/>
        <item x="1314"/>
        <item x="2398"/>
        <item x="2888"/>
        <item x="613"/>
        <item x="2633"/>
        <item x="13"/>
        <item x="2018"/>
        <item x="4655"/>
        <item x="4058"/>
        <item x="3587"/>
        <item x="3752"/>
        <item x="143"/>
        <item x="102"/>
        <item x="1490"/>
        <item x="2349"/>
        <item x="3928"/>
        <item x="4289"/>
        <item x="357"/>
        <item x="689"/>
        <item x="2694"/>
        <item x="3605"/>
        <item x="1977"/>
        <item x="2918"/>
        <item x="592"/>
        <item x="1837"/>
        <item x="2402"/>
        <item x="2255"/>
        <item x="1534"/>
        <item x="494"/>
        <item x="4176"/>
        <item x="3135"/>
        <item x="3374"/>
        <item x="4500"/>
        <item x="3534"/>
        <item x="696"/>
        <item x="4643"/>
        <item x="3561"/>
        <item x="3918"/>
        <item x="4313"/>
        <item x="1453"/>
        <item x="1605"/>
        <item x="350"/>
        <item x="210"/>
        <item x="2817"/>
        <item x="1939"/>
        <item x="1517"/>
        <item x="1303"/>
        <item x="1798"/>
        <item x="1762"/>
        <item x="4642"/>
        <item x="1435"/>
        <item x="849"/>
        <item x="3943"/>
        <item x="185"/>
        <item x="2298"/>
        <item x="1616"/>
        <item x="2066"/>
        <item x="4678"/>
        <item x="4236"/>
        <item x="2470"/>
        <item x="3405"/>
        <item x="2487"/>
        <item x="3754"/>
        <item x="3112"/>
        <item x="3730"/>
        <item x="1135"/>
        <item x="1298"/>
        <item x="1766"/>
        <item x="4434"/>
        <item x="4433"/>
        <item x="1296"/>
        <item x="4542"/>
        <item x="2373"/>
        <item x="877"/>
        <item x="4408"/>
        <item x="3997"/>
        <item x="599"/>
        <item x="775"/>
        <item x="4340"/>
        <item x="3740"/>
        <item x="1288"/>
        <item x="2114"/>
        <item x="2622"/>
        <item x="1030"/>
        <item x="4442"/>
        <item x="4181"/>
        <item x="4021"/>
        <item x="4209"/>
        <item x="1272"/>
        <item x="967"/>
        <item x="3381"/>
        <item x="4669"/>
        <item x="1444"/>
        <item x="2896"/>
        <item x="1430"/>
        <item x="3134"/>
        <item x="2857"/>
        <item x="1740"/>
        <item x="4432"/>
        <item x="1984"/>
        <item x="1024"/>
        <item x="2980"/>
        <item x="936"/>
        <item x="4675"/>
        <item x="3138"/>
        <item x="3664"/>
        <item x="2405"/>
        <item x="2892"/>
        <item x="2965"/>
        <item x="3273"/>
        <item x="2444"/>
        <item x="4159"/>
        <item x="1749"/>
        <item x="2577"/>
        <item x="2065"/>
        <item x="2757"/>
        <item x="55"/>
        <item x="2881"/>
        <item x="2803"/>
        <item x="1344"/>
        <item x="3369"/>
        <item x="2831"/>
        <item x="4395"/>
        <item x="2421"/>
        <item x="4003"/>
        <item x="1059"/>
        <item x="3944"/>
        <item x="3279"/>
        <item x="2108"/>
        <item x="3821"/>
        <item x="4832"/>
        <item x="4027"/>
        <item x="101"/>
        <item x="3686"/>
        <item x="507"/>
        <item x="1725"/>
        <item x="1501"/>
        <item x="472"/>
        <item x="2978"/>
        <item x="469"/>
        <item x="2735"/>
        <item x="4521"/>
        <item x="1072"/>
        <item x="2808"/>
        <item x="2170"/>
        <item x="336"/>
        <item x="938"/>
        <item x="1626"/>
        <item x="2602"/>
        <item x="940"/>
        <item x="168"/>
        <item x="3717"/>
        <item x="3382"/>
        <item x="2552"/>
        <item x="2248"/>
        <item x="3788"/>
        <item x="634"/>
        <item x="3180"/>
        <item x="1144"/>
        <item x="3188"/>
        <item x="3768"/>
        <item x="3324"/>
        <item x="835"/>
        <item x="1836"/>
        <item x="4427"/>
        <item x="4788"/>
        <item x="3471"/>
        <item x="2128"/>
        <item x="369"/>
        <item x="2078"/>
        <item x="1266"/>
        <item x="1087"/>
        <item x="2281"/>
        <item x="2778"/>
        <item x="1383"/>
        <item x="1096"/>
        <item x="126"/>
        <item x="7"/>
        <item x="3994"/>
        <item x="3558"/>
        <item x="3753"/>
        <item x="3458"/>
        <item x="1390"/>
        <item x="1730"/>
        <item x="2880"/>
        <item x="3302"/>
        <item x="1813"/>
        <item x="1438"/>
        <item x="1669"/>
        <item x="4635"/>
        <item x="3565"/>
        <item x="2144"/>
        <item x="4522"/>
        <item x="3659"/>
        <item x="2755"/>
        <item x="1294"/>
        <item x="399"/>
        <item x="2821"/>
        <item x="747"/>
        <item x="69"/>
        <item x="990"/>
        <item x="3069"/>
        <item x="3856"/>
        <item x="3418"/>
        <item x="2560"/>
        <item x="2084"/>
        <item x="4122"/>
        <item x="1683"/>
        <item x="2212"/>
        <item x="2382"/>
        <item x="2650"/>
        <item x="3660"/>
        <item x="1877"/>
        <item x="1305"/>
        <item x="894"/>
        <item x="4474"/>
        <item x="576"/>
        <item x="192"/>
        <item x="4044"/>
        <item x="880"/>
        <item x="907"/>
        <item x="1321"/>
        <item x="2251"/>
        <item x="1337"/>
        <item x="2208"/>
        <item x="4644"/>
        <item x="1681"/>
        <item x="647"/>
        <item x="173"/>
        <item x="4458"/>
        <item x="2795"/>
        <item x="2684"/>
        <item x="1460"/>
        <item x="2961"/>
        <item x="2898"/>
        <item x="4491"/>
        <item x="3913"/>
        <item x="1193"/>
        <item x="2387"/>
        <item x="4279"/>
        <item x="170"/>
        <item x="3973"/>
        <item x="4566"/>
        <item x="4447"/>
        <item x="2517"/>
        <item x="2481"/>
        <item x="3494"/>
        <item x="430"/>
        <item x="3281"/>
        <item x="3724"/>
        <item x="3256"/>
        <item x="4482"/>
        <item x="1650"/>
        <item x="2537"/>
        <item x="4298"/>
        <item x="83"/>
        <item x="14"/>
        <item x="1439"/>
        <item x="646"/>
        <item x="1768"/>
        <item x="4038"/>
        <item x="2436"/>
        <item x="1120"/>
        <item x="763"/>
        <item x="2094"/>
        <item x="334"/>
        <item x="4462"/>
        <item x="2123"/>
        <item x="3036"/>
        <item x="2239"/>
        <item x="4049"/>
        <item x="1976"/>
        <item x="374"/>
        <item x="3705"/>
        <item x="3053"/>
        <item x="3230"/>
        <item x="536"/>
        <item x="3950"/>
        <item x="1215"/>
        <item x="1645"/>
        <item x="216"/>
        <item x="4343"/>
        <item x="462"/>
        <item x="1499"/>
        <item x="4511"/>
        <item x="4208"/>
        <item x="15"/>
        <item x="4625"/>
        <item x="1131"/>
        <item x="3820"/>
        <item x="1451"/>
        <item x="90"/>
        <item x="2225"/>
        <item x="120"/>
        <item x="2276"/>
        <item x="2430"/>
        <item x="3058"/>
        <item x="12"/>
        <item x="4745"/>
        <item x="1240"/>
        <item x="2029"/>
        <item x="154"/>
        <item x="2766"/>
        <item x="2585"/>
        <item x="4841"/>
        <item x="805"/>
        <item x="4388"/>
        <item x="3472"/>
        <item x="4610"/>
        <item x="4320"/>
        <item x="3955"/>
        <item x="1518"/>
        <item x="1694"/>
        <item x="2118"/>
        <item x="3040"/>
        <item x="3920"/>
        <item x="37"/>
        <item x="2080"/>
        <item x="1511"/>
        <item x="1969"/>
        <item x="1528"/>
        <item x="932"/>
        <item x="3338"/>
        <item x="665"/>
        <item x="3764"/>
        <item x="3704"/>
        <item x="2404"/>
        <item x="4010"/>
        <item x="4393"/>
        <item x="4391"/>
        <item x="773"/>
        <item x="1759"/>
        <item x="3732"/>
        <item x="762"/>
        <item x="71"/>
        <item x="4059"/>
        <item x="1200"/>
        <item x="1541"/>
        <item x="1495"/>
        <item x="2042"/>
        <item x="3666"/>
        <item x="2185"/>
        <item x="3251"/>
        <item x="2217"/>
        <item x="41"/>
        <item x="1908"/>
        <item x="377"/>
        <item x="3909"/>
        <item x="1388"/>
        <item x="843"/>
        <item x="3874"/>
        <item x="3598"/>
        <item x="3751"/>
        <item x="680"/>
        <item x="3602"/>
        <item x="3090"/>
        <item x="4067"/>
        <item x="2934"/>
        <item x="1103"/>
        <item x="4563"/>
        <item x="1319"/>
        <item x="2437"/>
        <item x="2116"/>
        <item x="2654"/>
        <item x="363"/>
        <item x="1537"/>
        <item x="2657"/>
        <item x="3545"/>
        <item x="4156"/>
        <item x="1849"/>
        <item x="1810"/>
        <item x="670"/>
        <item x="1065"/>
        <item x="4476"/>
        <item x="421"/>
        <item x="532"/>
        <item x="676"/>
        <item x="2062"/>
        <item x="3506"/>
        <item x="3460"/>
        <item x="3774"/>
        <item x="3708"/>
        <item x="342"/>
        <item x="1013"/>
        <item x="692"/>
        <item x="870"/>
        <item x="3210"/>
        <item x="2508"/>
        <item x="3268"/>
        <item x="771"/>
        <item x="838"/>
        <item x="2266"/>
        <item x="2296"/>
        <item x="3400"/>
        <item x="4317"/>
        <item x="1996"/>
        <item x="1185"/>
        <item x="1472"/>
        <item x="1723"/>
        <item x="2261"/>
        <item x="2812"/>
        <item x="916"/>
        <item x="2227"/>
        <item x="1564"/>
        <item x="3894"/>
        <item x="3949"/>
        <item x="465"/>
        <item x="1156"/>
        <item x="3652"/>
        <item x="581"/>
        <item x="1328"/>
        <item x="2263"/>
        <item x="3426"/>
        <item x="2126"/>
        <item x="1049"/>
        <item x="1892"/>
        <item x="1326"/>
        <item x="4081"/>
        <item x="2077"/>
        <item x="1553"/>
        <item x="2683"/>
        <item x="4426"/>
        <item x="1320"/>
        <item x="2191"/>
        <item x="367"/>
        <item x="4012"/>
        <item x="4288"/>
        <item x="1951"/>
        <item x="4451"/>
        <item x="3152"/>
        <item x="2689"/>
        <item x="1883"/>
        <item x="2958"/>
        <item x="788"/>
        <item x="4165"/>
        <item x="1735"/>
        <item x="155"/>
        <item x="1075"/>
        <item x="2292"/>
        <item x="1721"/>
        <item x="2631"/>
        <item x="1622"/>
        <item x="1542"/>
        <item x="4346"/>
        <item x="1410"/>
        <item x="239"/>
        <item x="3035"/>
        <item x="602"/>
        <item x="4308"/>
        <item x="2019"/>
        <item x="2337"/>
        <item x="551"/>
        <item x="3033"/>
        <item x="1978"/>
        <item x="3128"/>
        <item x="1369"/>
        <item x="4455"/>
        <item x="2776"/>
        <item x="3071"/>
        <item x="4015"/>
        <item x="802"/>
        <item x="153"/>
        <item x="3122"/>
        <item x="2431"/>
        <item x="3003"/>
        <item x="4291"/>
        <item x="2356"/>
        <item x="3959"/>
        <item x="2736"/>
        <item x="4499"/>
        <item x="2286"/>
        <item x="3975"/>
        <item x="3690"/>
        <item x="138"/>
        <item x="1117"/>
        <item x="3276"/>
        <item x="3633"/>
        <item x="3012"/>
        <item x="1136"/>
        <item x="38"/>
        <item x="1613"/>
        <item x="3038"/>
        <item x="48"/>
        <item x="1946"/>
        <item x="3871"/>
        <item x="40"/>
        <item x="2696"/>
        <item x="3750"/>
        <item x="3223"/>
        <item x="1887"/>
        <item x="954"/>
        <item x="4257"/>
        <item x="2343"/>
        <item x="3013"/>
        <item x="4389"/>
        <item x="1698"/>
        <item x="609"/>
        <item x="1440"/>
        <item x="1002"/>
        <item x="4440"/>
        <item x="1552"/>
        <item x="320"/>
        <item x="3879"/>
        <item x="422"/>
        <item x="1964"/>
        <item x="4485"/>
        <item x="362"/>
        <item x="1503"/>
        <item x="3325"/>
        <item x="3794"/>
        <item x="754"/>
        <item x="1769"/>
        <item x="1201"/>
        <item x="4441"/>
        <item x="2504"/>
        <item x="3976"/>
        <item x="1115"/>
        <item x="3692"/>
        <item x="2975"/>
        <item x="1363"/>
        <item x="3969"/>
        <item x="789"/>
        <item x="439"/>
        <item x="2920"/>
        <item x="4205"/>
        <item x="3411"/>
        <item x="186"/>
        <item x="351"/>
        <item x="1516"/>
        <item x="142"/>
        <item x="3819"/>
        <item x="1238"/>
        <item x="1020"/>
        <item x="2045"/>
        <item x="1966"/>
        <item x="3041"/>
        <item x="1752"/>
        <item x="254"/>
        <item x="3519"/>
        <item x="2157"/>
        <item x="2626"/>
        <item x="3718"/>
        <item x="1282"/>
        <item x="3514"/>
        <item x="4092"/>
        <item x="2155"/>
        <item x="3151"/>
        <item x="264"/>
        <item x="2731"/>
        <item x="3933"/>
        <item x="2234"/>
        <item x="2549"/>
        <item x="3803"/>
        <item x="1159"/>
        <item x="2319"/>
        <item x="4152"/>
        <item x="2610"/>
        <item x="2378"/>
        <item x="840"/>
        <item x="349"/>
        <item x="722"/>
        <item x="3968"/>
        <item x="728"/>
        <item x="2709"/>
        <item x="2554"/>
        <item x="3199"/>
        <item x="1034"/>
        <item x="1953"/>
        <item x="4253"/>
        <item x="3675"/>
        <item x="4543"/>
        <item x="4777"/>
        <item x="283"/>
        <item x="2338"/>
        <item x="4220"/>
        <item x="582"/>
        <item x="1167"/>
        <item x="3589"/>
        <item x="92"/>
        <item x="3597"/>
        <item x="1178"/>
        <item x="2616"/>
        <item x="3082"/>
        <item x="3037"/>
        <item x="785"/>
        <item x="1299"/>
        <item x="3203"/>
        <item x="4514"/>
        <item x="3867"/>
        <item x="975"/>
        <item x="3873"/>
        <item x="1599"/>
        <item x="1972"/>
        <item x="1857"/>
        <item x="4490"/>
        <item x="423"/>
        <item x="3857"/>
        <item x="3700"/>
        <item x="4096"/>
        <item x="4536"/>
        <item x="1493"/>
        <item x="3538"/>
        <item x="2858"/>
        <item x="2401"/>
        <item x="415"/>
        <item x="1696"/>
        <item x="4748"/>
        <item x="1921"/>
        <item x="2465"/>
        <item x="1265"/>
        <item x="2368"/>
        <item x="1380"/>
        <item x="1181"/>
        <item x="3612"/>
        <item x="3655"/>
        <item x="4160"/>
        <item x="4107"/>
        <item x="220"/>
        <item x="3233"/>
        <item x="902"/>
        <item x="712"/>
        <item x="1127"/>
        <item x="46"/>
        <item x="68"/>
        <item x="215"/>
        <item x="4618"/>
        <item x="2131"/>
        <item x="485"/>
        <item x="1202"/>
        <item x="1703"/>
        <item x="3428"/>
        <item x="2021"/>
        <item x="2006"/>
        <item x="33"/>
        <item x="1540"/>
        <item x="1095"/>
        <item x="499"/>
        <item x="3463"/>
        <item x="1289"/>
        <item x="3262"/>
        <item x="1133"/>
        <item x="217"/>
        <item x="297"/>
        <item x="1937"/>
        <item x="4246"/>
        <item x="4776"/>
        <item x="2463"/>
        <item x="2841"/>
        <item x="4668"/>
        <item x="3412"/>
        <item x="1783"/>
        <item x="3388"/>
        <item x="3258"/>
        <item x="3011"/>
        <item x="1132"/>
        <item x="411"/>
        <item x="489"/>
        <item x="3172"/>
        <item x="2875"/>
        <item x="2764"/>
        <item x="1576"/>
        <item x="3329"/>
        <item x="417"/>
        <item x="1106"/>
        <item x="1446"/>
        <item x="2409"/>
        <item x="2762"/>
        <item x="1902"/>
        <item x="1253"/>
        <item x="3985"/>
        <item x="332"/>
        <item x="2264"/>
        <item x="269"/>
        <item x="196"/>
        <item x="1397"/>
        <item x="4370"/>
        <item x="778"/>
        <item x="3410"/>
        <item x="901"/>
        <item x="431"/>
        <item x="3156"/>
        <item x="1356"/>
        <item x="3749"/>
        <item x="3674"/>
        <item x="3723"/>
        <item x="1974"/>
        <item x="3450"/>
        <item x="2829"/>
        <item x="2069"/>
        <item x="671"/>
        <item x="896"/>
        <item x="2793"/>
        <item x="4660"/>
        <item x="1382"/>
        <item x="1165"/>
        <item x="1515"/>
        <item x="1519"/>
        <item x="459"/>
        <item x="567"/>
        <item x="2721"/>
        <item x="3448"/>
        <item x="100"/>
        <item x="2311"/>
        <item x="753"/>
        <item x="1603"/>
        <item x="3083"/>
        <item x="3119"/>
        <item x="920"/>
        <item x="3840"/>
        <item x="1094"/>
        <item x="4076"/>
        <item x="202"/>
        <item x="3462"/>
        <item x="2090"/>
        <item x="521"/>
        <item x="3893"/>
        <item x="1014"/>
        <item x="456"/>
        <item x="2303"/>
        <item x="4188"/>
        <item x="4764"/>
        <item x="3475"/>
        <item x="4008"/>
        <item x="4721"/>
        <item x="4254"/>
        <item x="4613"/>
        <item x="428"/>
        <item x="4589"/>
        <item x="2570"/>
        <item x="140"/>
        <item x="1927"/>
        <item x="3447"/>
        <item x="1709"/>
        <item x="1545"/>
        <item x="1889"/>
        <item x="740"/>
        <item x="4688"/>
        <item x="1713"/>
        <item x="640"/>
        <item x="2788"/>
        <item x="482"/>
        <item x="2428"/>
        <item x="2806"/>
        <item x="4495"/>
        <item x="2197"/>
        <item x="2386"/>
        <item x="4691"/>
        <item x="3737"/>
        <item x="3710"/>
        <item x="4097"/>
        <item x="2775"/>
        <item x="372"/>
        <item x="1821"/>
        <item x="1028"/>
        <item x="34"/>
        <item x="4406"/>
        <item x="2837"/>
        <item x="1402"/>
        <item x="4667"/>
        <item x="1003"/>
        <item x="4759"/>
        <item x="2399"/>
        <item x="3945"/>
        <item x="148"/>
        <item x="64"/>
        <item x="2578"/>
        <item x="2661"/>
        <item x="574"/>
        <item x="784"/>
        <item x="731"/>
        <item x="1991"/>
        <item x="879"/>
        <item x="4005"/>
        <item x="326"/>
        <item x="3824"/>
        <item x="3363"/>
        <item x="1406"/>
        <item x="824"/>
        <item x="3853"/>
        <item x="2845"/>
        <item x="470"/>
        <item x="1373"/>
        <item x="1235"/>
        <item x="2510"/>
        <item x="4336"/>
        <item x="125"/>
        <item x="2480"/>
        <item x="111"/>
        <item x="2219"/>
        <item x="2331"/>
        <item x="3923"/>
        <item x="828"/>
        <item x="4163"/>
        <item x="3291"/>
        <item x="661"/>
        <item x="1341"/>
        <item x="4556"/>
        <item x="4082"/>
        <item x="1992"/>
        <item x="3097"/>
        <item x="2932"/>
        <item x="1982"/>
        <item x="4790"/>
        <item x="3323"/>
        <item x="3618"/>
        <item x="3868"/>
        <item x="2440"/>
        <item x="887"/>
        <item x="1404"/>
        <item x="3206"/>
        <item x="1867"/>
        <item x="959"/>
        <item x="3358"/>
        <item x="2985"/>
        <item x="1038"/>
        <item x="62"/>
        <item x="2287"/>
        <item x="2489"/>
        <item x="3507"/>
        <item x="1922"/>
        <item x="2015"/>
        <item x="4225"/>
        <item x="1462"/>
        <item x="1555"/>
        <item x="831"/>
        <item x="4429"/>
        <item x="3010"/>
        <item x="1767"/>
        <item x="2807"/>
        <item x="3556"/>
        <item x="1053"/>
        <item x="2548"/>
        <item x="2859"/>
        <item x="4466"/>
        <item x="2743"/>
        <item x="139"/>
        <item x="1467"/>
        <item x="723"/>
        <item x="736"/>
        <item x="3131"/>
        <item x="597"/>
        <item x="3101"/>
        <item x="3681"/>
        <item x="825"/>
        <item x="2877"/>
        <item x="4671"/>
        <item x="4690"/>
        <item x="4553"/>
        <item x="224"/>
        <item x="2186"/>
        <item x="2752"/>
        <item x="1336"/>
        <item x="4545"/>
        <item x="492"/>
        <item x="229"/>
        <item x="3745"/>
        <item x="1665"/>
        <item x="389"/>
        <item x="2584"/>
        <item x="3310"/>
        <item x="2088"/>
        <item x="3244"/>
        <item x="679"/>
        <item x="4549"/>
        <item x="4552"/>
        <item x="2075"/>
        <item x="57"/>
        <item x="4133"/>
        <item x="1906"/>
        <item x="960"/>
        <item x="4222"/>
        <item x="4294"/>
        <item x="1587"/>
        <item x="2270"/>
        <item x="3006"/>
        <item x="875"/>
        <item x="3062"/>
        <item x="3900"/>
        <item x="4383"/>
        <item x="4736"/>
        <item x="1808"/>
        <item x="2708"/>
        <item x="3490"/>
        <item x="2358"/>
        <item x="652"/>
        <item x="2745"/>
        <item x="2001"/>
        <item x="2173"/>
        <item x="167"/>
        <item x="1975"/>
        <item x="2563"/>
        <item x="1782"/>
        <item x="2955"/>
        <item x="1664"/>
        <item x="4636"/>
        <item x="4539"/>
        <item x="2601"/>
        <item x="2271"/>
        <item x="4596"/>
        <item x="2652"/>
        <item x="1407"/>
        <item x="63"/>
        <item x="1994"/>
        <item x="4445"/>
        <item x="2206"/>
        <item x="3795"/>
        <item x="1276"/>
        <item x="3702"/>
        <item x="3899"/>
        <item x="4694"/>
        <item x="3677"/>
        <item x="4161"/>
        <item x="2531"/>
        <item x="2711"/>
        <item x="3880"/>
        <item x="986"/>
        <item x="3289"/>
        <item x="3859"/>
        <item x="944"/>
        <item x="4697"/>
        <item x="213"/>
        <item x="4139"/>
        <item x="884"/>
        <item x="2017"/>
        <item x="1913"/>
        <item x="106"/>
        <item x="2478"/>
        <item x="2438"/>
        <item x="3629"/>
        <item x="2922"/>
        <item x="715"/>
        <item x="2501"/>
        <item x="1707"/>
        <item x="2819"/>
        <item x="255"/>
        <item x="236"/>
        <item x="1492"/>
        <item x="1386"/>
        <item x="4468"/>
        <item x="3150"/>
        <item x="405"/>
        <item x="358"/>
        <item x="4319"/>
        <item x="945"/>
        <item x="4197"/>
        <item x="4662"/>
        <item x="1710"/>
        <item x="4072"/>
        <item x="555"/>
        <item x="2590"/>
        <item x="455"/>
        <item x="1629"/>
        <item x="4120"/>
        <item x="4301"/>
        <item x="2245"/>
        <item x="3153"/>
        <item x="821"/>
        <item x="4548"/>
        <item x="3725"/>
        <item x="1732"/>
        <item x="1323"/>
        <item x="265"/>
        <item x="3179"/>
        <item x="997"/>
        <item x="1146"/>
        <item x="3619"/>
        <item x="1211"/>
        <item x="895"/>
        <item x="3242"/>
        <item x="1309"/>
        <item x="1719"/>
        <item x="2741"/>
        <item x="716"/>
        <item x="419"/>
        <item x="3591"/>
        <item x="3421"/>
        <item x="3059"/>
        <item x="2623"/>
        <item x="4379"/>
        <item x="1432"/>
        <item x="2101"/>
        <item x="380"/>
        <item x="2794"/>
        <item x="2971"/>
        <item x="4502"/>
        <item x="4087"/>
        <item x="889"/>
        <item x="1578"/>
        <item x="4392"/>
        <item x="2139"/>
        <item x="691"/>
        <item x="3187"/>
        <item x="1855"/>
        <item x="2257"/>
        <item x="947"/>
        <item x="698"/>
        <item x="2127"/>
        <item x="3433"/>
        <item x="3523"/>
        <item x="247"/>
        <item x="2659"/>
        <item x="822"/>
        <item x="3992"/>
        <item x="1582"/>
        <item x="3290"/>
        <item x="1596"/>
        <item x="1203"/>
        <item x="1365"/>
        <item x="1437"/>
        <item x="1533"/>
        <item x="851"/>
        <item x="4557"/>
        <item x="2703"/>
        <item x="3019"/>
        <item x="4144"/>
        <item x="3231"/>
        <item x="872"/>
        <item x="4323"/>
        <item x="2598"/>
        <item x="171"/>
        <item x="2147"/>
        <item x="4360"/>
        <item x="2943"/>
        <item x="1102"/>
        <item x="2725"/>
        <item x="2092"/>
        <item x="1287"/>
        <item x="1635"/>
        <item x="881"/>
        <item x="1775"/>
        <item x="3307"/>
        <item x="3982"/>
        <item x="4530"/>
        <item x="1900"/>
        <item x="3017"/>
        <item x="4325"/>
        <item x="1175"/>
        <item x="595"/>
        <item x="1058"/>
        <item x="4766"/>
        <item x="2352"/>
        <item x="4412"/>
        <item x="3777"/>
        <item x="2607"/>
        <item x="605"/>
        <item x="1458"/>
        <item x="3763"/>
        <item x="1779"/>
        <item x="3743"/>
        <item x="1638"/>
        <item x="3722"/>
        <item x="3004"/>
        <item x="2579"/>
        <item x="758"/>
        <item x="4494"/>
        <item x="1168"/>
        <item x="3625"/>
        <item x="3260"/>
        <item x="3320"/>
        <item x="1461"/>
        <item x="2025"/>
        <item x="2904"/>
        <item x="1061"/>
        <item x="3632"/>
        <item x="2913"/>
        <item x="3148"/>
        <item x="4523"/>
        <item x="1244"/>
        <item x="955"/>
        <item x="190"/>
        <item x="4217"/>
        <item x="703"/>
        <item x="2630"/>
        <item x="1070"/>
        <item x="3809"/>
        <item x="2864"/>
        <item x="3286"/>
        <item x="2256"/>
        <item x="2832"/>
        <item x="435"/>
        <item x="429"/>
        <item x="2706"/>
        <item x="3123"/>
        <item x="4090"/>
        <item x="796"/>
        <item x="4779"/>
        <item x="1614"/>
        <item x="3641"/>
        <item x="3232"/>
        <item x="2474"/>
        <item x="921"/>
        <item x="2447"/>
        <item x="3765"/>
        <item x="4817"/>
        <item x="3162"/>
        <item x="1657"/>
        <item x="917"/>
        <item x="2614"/>
        <item x="4493"/>
        <item x="1368"/>
        <item x="3940"/>
        <item x="4578"/>
        <item x="1231"/>
        <item x="3796"/>
        <item x="4734"/>
        <item x="3835"/>
        <item x="3376"/>
        <item x="628"/>
        <item x="4331"/>
        <item x="1350"/>
        <item x="1795"/>
        <item x="2132"/>
        <item x="475"/>
        <item x="2641"/>
        <item x="2664"/>
        <item x="4195"/>
        <item x="1828"/>
        <item x="1069"/>
        <item x="2414"/>
        <item x="4650"/>
        <item x="3236"/>
        <item x="4649"/>
        <item x="3912"/>
        <item x="927"/>
        <item x="1138"/>
        <item x="4639"/>
        <item x="4345"/>
        <item x="4787"/>
        <item x="2634"/>
        <item x="4670"/>
        <item x="2556"/>
        <item x="1504"/>
        <item x="3089"/>
        <item x="4424"/>
        <item x="1700"/>
        <item x="4753"/>
        <item x="117"/>
        <item x="999"/>
        <item x="1970"/>
        <item x="2500"/>
        <item x="3026"/>
        <item x="2685"/>
        <item x="4479"/>
        <item x="4285"/>
        <item x="2177"/>
        <item x="337"/>
        <item x="583"/>
        <item x="4221"/>
        <item x="3808"/>
        <item x="1931"/>
        <item x="4676"/>
        <item x="2233"/>
        <item x="3847"/>
        <item x="2034"/>
        <item x="1833"/>
        <item x="1686"/>
        <item x="899"/>
        <item x="4372"/>
        <item x="3990"/>
        <item x="2332"/>
        <item x="2507"/>
        <item x="1806"/>
        <item x="4227"/>
        <item x="3219"/>
        <item x="3962"/>
        <item x="418"/>
        <item x="4244"/>
        <item x="2344"/>
        <item x="3174"/>
        <item x="2252"/>
        <item x="3401"/>
        <item x="4169"/>
        <item x="579"/>
        <item x="3378"/>
        <item x="1375"/>
        <item x="638"/>
        <item x="3360"/>
        <item x="4297"/>
        <item x="2410"/>
        <item x="1905"/>
        <item x="1233"/>
        <item x="552"/>
        <item x="2632"/>
        <item x="2067"/>
        <item x="765"/>
        <item x="2742"/>
        <item x="19"/>
        <item x="1936"/>
        <item x="1315"/>
        <item x="3617"/>
        <item x="862"/>
        <item x="2979"/>
        <item x="1224"/>
        <item x="630"/>
        <item x="664"/>
        <item x="2937"/>
        <item x="511"/>
        <item x="1261"/>
        <item x="2763"/>
        <item x="2751"/>
        <item x="4812"/>
        <item x="182"/>
        <item x="3537"/>
        <item x="2726"/>
        <item x="3802"/>
        <item x="128"/>
        <item x="1932"/>
        <item x="3525"/>
        <item x="1207"/>
        <item x="1338"/>
        <item x="3068"/>
        <item x="2130"/>
        <item x="3798"/>
        <item x="59"/>
        <item x="1097"/>
        <item x="1347"/>
        <item x="1100"/>
        <item x="486"/>
        <item x="2229"/>
        <item x="4275"/>
        <item x="1431"/>
        <item x="3314"/>
        <item x="2471"/>
        <item x="2647"/>
        <item x="3636"/>
        <item x="1381"/>
        <item x="856"/>
        <item x="2083"/>
        <item x="1687"/>
        <item x="1822"/>
        <item x="527"/>
        <item x="4401"/>
        <item x="3165"/>
        <item x="4240"/>
        <item x="1702"/>
        <item x="251"/>
        <item x="4187"/>
        <item x="4106"/>
        <item x="3792"/>
        <item x="4064"/>
        <item x="3804"/>
        <item x="2479"/>
        <item x="2780"/>
        <item x="4706"/>
        <item x="3508"/>
        <item x="4645"/>
        <item x="3623"/>
        <item x="658"/>
        <item x="4179"/>
        <item x="4624"/>
        <item x="4692"/>
        <item x="3831"/>
        <item x="4045"/>
        <item x="3064"/>
        <item x="566"/>
        <item x="1546"/>
        <item x="2893"/>
        <item x="4822"/>
        <item x="3312"/>
        <item x="3009"/>
        <item x="1947"/>
        <item x="1358"/>
        <item x="2990"/>
        <item x="2201"/>
        <item x="570"/>
        <item x="4840"/>
        <item x="580"/>
        <item x="3313"/>
        <item x="850"/>
        <item x="3890"/>
        <item x="685"/>
        <item x="4683"/>
        <item x="1213"/>
        <item x="2458"/>
        <item x="2851"/>
        <item x="18"/>
        <item x="4604"/>
        <item x="4321"/>
        <item x="225"/>
        <item x="1330"/>
        <item x="4385"/>
        <item x="2230"/>
        <item x="1465"/>
        <item x="2493"/>
        <item x="820"/>
        <item x="1790"/>
        <item x="4089"/>
        <item x="633"/>
        <item x="2096"/>
        <item x="2839"/>
        <item x="3254"/>
        <item x="1475"/>
        <item x="4519"/>
        <item x="1376"/>
        <item x="4609"/>
        <item x="804"/>
        <item x="4653"/>
        <item x="146"/>
        <item x="498"/>
        <item x="4342"/>
        <item x="3797"/>
        <item x="4162"/>
        <item x="2604"/>
        <item x="909"/>
        <item x="2929"/>
        <item x="2895"/>
        <item x="3637"/>
        <item x="4457"/>
        <item x="1130"/>
        <item x="612"/>
        <item x="187"/>
        <item x="3002"/>
        <item x="4083"/>
        <item x="344"/>
        <item x="1450"/>
        <item x="4397"/>
        <item x="1891"/>
        <item x="115"/>
        <item x="2748"/>
        <item x="3087"/>
        <item x="3024"/>
        <item x="4269"/>
        <item x="2767"/>
        <item x="4574"/>
        <item x="3384"/>
        <item x="951"/>
        <item x="3042"/>
        <item x="2241"/>
        <item x="4093"/>
        <item x="1225"/>
        <item x="343"/>
        <item x="2381"/>
        <item x="3573"/>
        <item x="3146"/>
        <item x="1374"/>
        <item x="1688"/>
        <item x="166"/>
        <item x="3396"/>
        <item x="91"/>
        <item x="1198"/>
        <item x="1907"/>
        <item x="3132"/>
        <item x="275"/>
        <item x="4006"/>
        <item x="4100"/>
        <item x="3731"/>
        <item x="4559"/>
        <item x="4729"/>
        <item x="760"/>
        <item x="4798"/>
        <item x="770"/>
        <item x="2923"/>
        <item x="1019"/>
        <item x="1861"/>
        <item x="259"/>
        <item x="4811"/>
        <item x="1809"/>
        <item x="2154"/>
        <item x="4213"/>
        <item x="156"/>
        <item x="2674"/>
        <item x="2874"/>
        <item x="3193"/>
        <item x="2666"/>
        <item x="2392"/>
        <item x="359"/>
        <item x="4131"/>
        <item x="293"/>
        <item x="653"/>
        <item x="890"/>
        <item x="4508"/>
        <item x="3559"/>
        <item x="2099"/>
        <item x="873"/>
        <item x="1010"/>
        <item x="4207"/>
        <item x="1026"/>
        <item x="2422"/>
        <item x="2587"/>
        <item x="4062"/>
        <item x="1550"/>
        <item x="2750"/>
        <item x="3095"/>
        <item x="2834"/>
        <item x="860"/>
        <item x="3963"/>
        <item x="3592"/>
        <item x="1923"/>
        <item x="4769"/>
        <item x="3145"/>
        <item x="4309"/>
        <item x="3300"/>
        <item x="104"/>
        <item x="2850"/>
        <item x="2279"/>
        <item x="93"/>
        <item x="2582"/>
        <item x="546"/>
        <item x="4472"/>
        <item x="4794"/>
        <item x="3029"/>
        <item x="1234"/>
        <item x="3399"/>
        <item x="2273"/>
        <item x="2801"/>
        <item x="479"/>
        <item x="3075"/>
        <item x="4338"/>
        <item x="112"/>
        <item x="233"/>
        <item x="274"/>
        <item x="169"/>
        <item x="403"/>
        <item x="816"/>
        <item x="2906"/>
        <item x="2536"/>
        <item x="413"/>
        <item x="4838"/>
        <item x="3529"/>
        <item x="4785"/>
        <item x="524"/>
        <item x="957"/>
        <item x="1085"/>
        <item x="3621"/>
        <item x="2417"/>
        <item x="2855"/>
        <item x="3439"/>
        <item x="4489"/>
        <item x="3676"/>
        <item x="3806"/>
        <item x="2658"/>
        <item x="4617"/>
        <item x="315"/>
        <item x="4274"/>
        <item x="1384"/>
        <item x="4698"/>
        <item x="3247"/>
        <item x="2625"/>
        <item x="743"/>
        <item x="4129"/>
        <item x="4648"/>
        <item x="3965"/>
        <item x="81"/>
        <item x="1704"/>
        <item x="160"/>
        <item x="2134"/>
        <item x="268"/>
        <item x="885"/>
        <item x="6"/>
        <item x="2048"/>
        <item x="2667"/>
        <item x="1012"/>
        <item x="3208"/>
        <item x="2209"/>
        <item x="4202"/>
        <item x="3305"/>
        <item x="4638"/>
        <item x="1708"/>
        <item x="1998"/>
        <item x="3295"/>
        <item x="2511"/>
        <item x="2162"/>
        <item x="2899"/>
        <item x="3499"/>
        <item x="4371"/>
        <item x="1048"/>
        <item x="737"/>
        <item x="4488"/>
        <item x="1868"/>
        <item x="545"/>
        <item x="4452"/>
        <item x="4228"/>
        <item x="4443"/>
        <item x="281"/>
        <item x="3839"/>
        <item x="949"/>
        <item x="2411"/>
        <item x="4362"/>
        <item x="2446"/>
        <item x="530"/>
        <item x="3719"/>
        <item x="1278"/>
        <item x="2135"/>
        <item x="3576"/>
        <item x="1799"/>
        <item x="2159"/>
        <item x="26"/>
        <item x="214"/>
        <item x="3220"/>
        <item x="1400"/>
        <item x="1362"/>
        <item x="2355"/>
        <item x="4108"/>
        <item x="2014"/>
        <item x="1532"/>
        <item x="228"/>
        <item x="2612"/>
        <item x="2789"/>
        <item x="755"/>
        <item x="3830"/>
        <item x="3593"/>
        <item x="4273"/>
        <item x="4677"/>
        <item x="2900"/>
        <item x="2284"/>
        <item x="596"/>
        <item x="3671"/>
        <item x="1781"/>
        <item x="1226"/>
        <item x="1286"/>
        <item x="961"/>
        <item x="3907"/>
        <item x="3748"/>
        <item x="3828"/>
        <item x="1216"/>
        <item x="1152"/>
        <item x="2692"/>
        <item x="852"/>
        <item x="84"/>
        <item x="3453"/>
        <item x="2740"/>
        <item x="1659"/>
        <item x="316"/>
        <item x="3993"/>
        <item x="3569"/>
        <item x="23"/>
        <item x="4807"/>
        <item x="4203"/>
        <item x="3572"/>
        <item x="2057"/>
        <item x="2824"/>
        <item x="1561"/>
        <item x="1871"/>
        <item x="1738"/>
        <item x="615"/>
        <item x="1312"/>
        <item x="4182"/>
        <item x="2004"/>
        <item x="2540"/>
        <item x="815"/>
        <item x="914"/>
        <item x="2676"/>
        <item x="903"/>
        <item x="1361"/>
        <item x="883"/>
        <item x="207"/>
        <item x="688"/>
        <item x="2854"/>
        <item x="4592"/>
        <item x="3738"/>
        <item x="4214"/>
        <item x="2861"/>
        <item x="3611"/>
        <item x="506"/>
        <item x="1642"/>
        <item x="1052"/>
        <item x="3502"/>
        <item x="4525"/>
        <item x="3248"/>
        <item x="1743"/>
        <item x="2969"/>
        <item x="2104"/>
        <item x="321"/>
        <item x="314"/>
        <item x="1420"/>
        <item x="2455"/>
        <item x="3924"/>
        <item x="1549"/>
        <item x="1590"/>
        <item x="962"/>
        <item x="4795"/>
        <item x="4365"/>
        <item x="1666"/>
        <item x="3773"/>
        <item x="1417"/>
        <item x="529"/>
        <item x="3570"/>
        <item x="339"/>
        <item x="1677"/>
        <item x="1711"/>
        <item x="1311"/>
        <item x="1166"/>
        <item x="4148"/>
        <item x="319"/>
        <item x="1008"/>
        <item x="2705"/>
        <item x="669"/>
        <item x="4568"/>
        <item x="950"/>
        <item x="4585"/>
        <item x="531"/>
        <item x="996"/>
        <item x="1680"/>
        <item x="4501"/>
        <item x="659"/>
        <item x="2909"/>
        <item x="1963"/>
        <item x="2176"/>
        <item x="1856"/>
        <item x="1885"/>
        <item x="1649"/>
        <item x="2240"/>
        <item x="4435"/>
        <item x="3103"/>
        <item x="3181"/>
        <item x="3626"/>
        <item x="3452"/>
        <item x="4569"/>
        <item x="2954"/>
        <item x="2427"/>
        <item x="2509"/>
        <item x="3120"/>
        <item x="279"/>
        <item x="1607"/>
        <item x="739"/>
        <item x="565"/>
        <item x="1815"/>
        <item x="663"/>
        <item x="3443"/>
        <item x="2569"/>
        <item x="409"/>
        <item x="307"/>
        <item x="3488"/>
        <item x="4103"/>
        <item x="410"/>
        <item x="4326"/>
        <item x="4377"/>
        <item x="2027"/>
        <item x="2779"/>
        <item x="3272"/>
        <item x="2516"/>
        <item x="1409"/>
        <item x="1489"/>
        <item x="2596"/>
        <item x="3785"/>
        <item x="2826"/>
        <item x="4241"/>
        <item x="2485"/>
        <item x="2886"/>
        <item x="3159"/>
        <item x="2055"/>
        <item x="1675"/>
        <item x="1588"/>
        <item x="2360"/>
        <item x="273"/>
        <item x="3906"/>
        <item x="2039"/>
        <item x="3361"/>
        <item x="1820"/>
        <item x="4026"/>
        <item x="4454"/>
        <item x="853"/>
        <item x="1544"/>
        <item x="4640"/>
        <item x="3941"/>
        <item x="2187"/>
        <item x="2784"/>
        <item x="3977"/>
        <item x="4135"/>
        <item x="304"/>
        <item x="4815"/>
        <item x="3562"/>
        <item x="1999"/>
        <item x="864"/>
        <item x="3402"/>
        <item x="2122"/>
        <item x="3023"/>
        <item x="2"/>
        <item x="3600"/>
        <item x="3121"/>
        <item x="2495"/>
        <item x="4231"/>
        <item x="97"/>
        <item x="2330"/>
        <item x="2093"/>
        <item x="4104"/>
        <item x="2820"/>
        <item x="2912"/>
        <item x="2977"/>
        <item x="1858"/>
        <item x="324"/>
        <item x="992"/>
        <item x="3282"/>
        <item x="282"/>
        <item x="2919"/>
        <item x="1352"/>
        <item x="841"/>
        <item x="3966"/>
        <item x="2214"/>
        <item x="1394"/>
        <item x="892"/>
        <item x="2842"/>
        <item x="3493"/>
        <item x="1772"/>
        <item x="2061"/>
        <item x="4480"/>
        <item x="2433"/>
        <item x="648"/>
        <item x="4140"/>
        <item x="4615"/>
        <item x="2232"/>
        <item x="1866"/>
        <item x="103"/>
        <item x="540"/>
        <item x="3695"/>
        <item x="4837"/>
        <item x="1618"/>
        <item x="3294"/>
        <item x="4772"/>
        <item x="2490"/>
        <item x="373"/>
        <item x="20"/>
        <item x="1764"/>
        <item x="1327"/>
        <item x="603"/>
        <item x="2058"/>
        <item x="28"/>
        <item x="3662"/>
        <item x="3588"/>
        <item x="4031"/>
        <item x="152"/>
        <item x="2226"/>
        <item x="4318"/>
        <item x="2432"/>
        <item x="4565"/>
        <item x="2253"/>
        <item x="99"/>
        <item x="3213"/>
        <item x="4707"/>
        <item x="2412"/>
        <item x="3481"/>
        <item x="1859"/>
        <item x="4303"/>
        <item x="3622"/>
        <item x="3769"/>
        <item x="2141"/>
        <item x="3606"/>
        <item x="3524"/>
        <item x="4829"/>
        <item x="2668"/>
        <item x="3316"/>
        <item x="21"/>
        <item x="4725"/>
        <item x="2627"/>
        <item x="433"/>
        <item x="2113"/>
        <item x="4267"/>
        <item x="2503"/>
        <item x="2151"/>
        <item x="1037"/>
        <item x="76"/>
        <item x="54"/>
        <item x="4719"/>
        <item x="502"/>
        <item x="3077"/>
        <item x="1788"/>
        <item x="4043"/>
        <item x="3173"/>
        <item x="3667"/>
        <item x="4597"/>
        <item x="4627"/>
        <item x="4444"/>
        <item x="3571"/>
        <item x="3628"/>
        <item x="3139"/>
        <item x="3354"/>
        <item x="2555"/>
        <item x="3807"/>
        <item x="2091"/>
        <item x="1729"/>
        <item x="2324"/>
        <item x="1423"/>
        <item x="2408"/>
        <item x="3465"/>
        <item x="3526"/>
        <item x="4180"/>
        <item x="4467"/>
        <item x="3779"/>
        <item x="817"/>
        <item x="2524"/>
        <item x="497"/>
        <item x="803"/>
        <item x="908"/>
        <item x="4651"/>
        <item x="2926"/>
        <item x="3996"/>
        <item x="4831"/>
        <item x="4017"/>
        <item x="4571"/>
        <item x="1851"/>
        <item x="175"/>
        <item x="1161"/>
        <item x="1593"/>
        <item x="1125"/>
        <item x="2375"/>
        <item x="4700"/>
        <item x="1011"/>
        <item x="474"/>
        <item x="608"/>
        <item x="1334"/>
        <item x="3624"/>
        <item x="2301"/>
        <item x="2594"/>
        <item x="542"/>
        <item x="1737"/>
        <item x="4535"/>
        <item x="2642"/>
        <item x="3644"/>
        <item x="966"/>
        <item x="2220"/>
        <item x="4204"/>
        <item x="309"/>
        <item x="1558"/>
        <item x="3414"/>
        <item x="4515"/>
        <item x="1273"/>
        <item x="1180"/>
        <item x="74"/>
        <item x="1741"/>
        <item x="3438"/>
        <item x="2791"/>
        <item x="4703"/>
        <item x="1359"/>
        <item x="1832"/>
        <item x="4602"/>
        <item x="3370"/>
        <item x="1556"/>
        <item x="2005"/>
        <item x="3978"/>
        <item x="3489"/>
        <item x="1246"/>
        <item x="2565"/>
        <item x="4201"/>
        <item x="2564"/>
        <item x="150"/>
        <item x="4110"/>
        <item x="4305"/>
        <item x="2038"/>
        <item x="189"/>
        <item x="682"/>
        <item x="501"/>
        <item x="3527"/>
        <item x="248"/>
        <item x="4782"/>
        <item x="1560"/>
        <item x="3486"/>
        <item x="1776"/>
        <item x="4765"/>
        <item x="460"/>
        <item x="4036"/>
        <item x="2299"/>
        <item x="296"/>
        <item x="4780"/>
        <item x="2456"/>
        <item x="1955"/>
        <item x="2972"/>
        <item x="2316"/>
        <item x="3143"/>
        <item x="929"/>
        <item x="3218"/>
        <item x="2608"/>
        <item x="1673"/>
        <item x="761"/>
        <item x="1786"/>
        <item x="1275"/>
        <item x="2333"/>
        <item x="2477"/>
        <item x="970"/>
        <item x="4051"/>
        <item x="3535"/>
        <item x="2722"/>
        <item x="2852"/>
        <item x="1349"/>
        <item x="3714"/>
        <item x="1290"/>
        <item x="2499"/>
        <item x="2112"/>
        <item x="2486"/>
        <item x="2469"/>
        <item x="3007"/>
        <item x="4002"/>
        <item x="4582"/>
        <item x="858"/>
        <item x="684"/>
        <item x="1339"/>
        <item x="1512"/>
        <item x="2244"/>
        <item x="2115"/>
        <item x="4378"/>
        <item x="3000"/>
        <item x="2346"/>
        <item x="3422"/>
        <item x="4704"/>
        <item x="1860"/>
        <item x="4259"/>
        <item x="2539"/>
        <item x="3492"/>
        <item x="2199"/>
        <item x="759"/>
        <item x="2546"/>
        <item x="312"/>
        <item x="2542"/>
        <item x="390"/>
        <item x="3441"/>
        <item x="3896"/>
        <item x="1405"/>
        <item x="287"/>
        <item x="4727"/>
        <item x="2309"/>
        <item x="2730"/>
        <item x="3956"/>
        <item x="348"/>
        <item x="3953"/>
        <item x="70"/>
        <item x="3902"/>
        <item x="3429"/>
        <item x="1525"/>
        <item x="262"/>
        <item x="4022"/>
        <item x="4419"/>
        <item x="1230"/>
        <item x="451"/>
        <item x="836"/>
        <item x="1845"/>
        <item x="3958"/>
        <item x="352"/>
        <item x="2081"/>
        <item x="3607"/>
        <item x="2574"/>
        <item x="116"/>
        <item x="2860"/>
        <item x="4722"/>
        <item x="3530"/>
        <item x="973"/>
        <item x="3140"/>
        <item x="1209"/>
        <item x="3446"/>
        <item x="2505"/>
        <item x="3586"/>
        <item x="2992"/>
        <item x="3061"/>
        <item x="3897"/>
        <item x="4404"/>
        <item x="797"/>
        <item x="2272"/>
        <item x="3712"/>
        <item x="4733"/>
        <item x="2068"/>
        <item x="1027"/>
        <item x="3454"/>
        <item x="3609"/>
        <item x="4356"/>
        <item x="2100"/>
        <item x="3391"/>
        <item x="4835"/>
        <item x="3167"/>
        <item x="2713"/>
        <item x="981"/>
        <item x="3096"/>
        <item x="517"/>
        <item x="313"/>
        <item x="306"/>
        <item x="2086"/>
        <item x="4456"/>
        <item x="4425"/>
        <item x="2160"/>
        <item x="2119"/>
        <item x="4751"/>
        <item x="132"/>
        <item x="4375"/>
        <item x="764"/>
        <item x="2771"/>
        <item x="4486"/>
        <item x="487"/>
        <item x="3227"/>
        <item x="1329"/>
        <item x="1842"/>
        <item x="4709"/>
        <item x="67"/>
        <item x="2238"/>
        <item x="1408"/>
        <item x="3241"/>
        <item x="1222"/>
        <item x="4484"/>
        <item x="1134"/>
        <item x="538"/>
        <item x="4047"/>
        <item x="277"/>
        <item x="2840"/>
        <item x="4758"/>
        <item x="88"/>
        <item x="2891"/>
        <item x="299"/>
        <item x="3464"/>
        <item x="3814"/>
        <item x="384"/>
        <item x="3240"/>
        <item x="4218"/>
        <item x="2380"/>
        <item x="690"/>
        <item x="4512"/>
        <item x="2512"/>
        <item x="177"/>
        <item x="3566"/>
        <item x="4741"/>
        <item x="30"/>
        <item x="4353"/>
        <item x="2221"/>
        <item x="1354"/>
        <item x="1524"/>
        <item x="4230"/>
        <item x="4730"/>
        <item x="1236"/>
        <item x="4797"/>
        <item x="871"/>
        <item x="3084"/>
        <item x="791"/>
        <item x="1484"/>
        <item x="985"/>
        <item x="2237"/>
        <item x="75"/>
        <item x="1938"/>
        <item x="2941"/>
        <item x="4652"/>
        <item x="2636"/>
        <item x="346"/>
        <item x="2849"/>
        <item x="4065"/>
        <item x="278"/>
        <item x="4567"/>
        <item x="3672"/>
        <item x="2968"/>
        <item x="3386"/>
        <item x="2970"/>
        <item x="1482"/>
        <item x="724"/>
        <item x="135"/>
        <item x="681"/>
        <item x="4368"/>
        <item x="617"/>
        <item x="2168"/>
        <item x="4804"/>
        <item x="4621"/>
        <item x="829"/>
        <item x="2662"/>
        <item x="651"/>
        <item x="267"/>
        <item x="2377"/>
        <item x="1143"/>
        <item x="1818"/>
        <item x="1179"/>
        <item x="241"/>
        <item x="2228"/>
        <item x="1670"/>
        <item x="3915"/>
        <item x="3505"/>
        <item x="2515"/>
        <item x="1316"/>
        <item x="2645"/>
        <item x="3008"/>
        <item x="1771"/>
        <item x="1654"/>
        <item x="2530"/>
        <item x="42"/>
        <item x="1055"/>
        <item x="1508"/>
        <item x="3239"/>
        <item x="308"/>
        <item x="3383"/>
        <item x="495"/>
        <item x="3739"/>
        <item x="4818"/>
        <item x="249"/>
        <item x="911"/>
        <item x="2804"/>
        <item x="1720"/>
        <item x="205"/>
        <item x="3364"/>
        <item x="227"/>
        <item x="4030"/>
        <item x="3308"/>
        <item x="4299"/>
        <item x="823"/>
        <item x="2265"/>
        <item x="4189"/>
        <item x="3898"/>
        <item x="257"/>
        <item x="4438"/>
        <item x="4622"/>
        <item x="3049"/>
        <item x="4699"/>
        <item x="1032"/>
        <item x="1463"/>
        <item x="4101"/>
        <item x="2142"/>
        <item x="508"/>
        <item x="3813"/>
        <item x="1839"/>
        <item x="4264"/>
        <item x="1954"/>
        <item x="1736"/>
        <item x="2246"/>
        <item x="219"/>
        <item x="4286"/>
        <item x="2760"/>
        <item x="3491"/>
        <item x="3988"/>
        <item x="4430"/>
        <item x="1232"/>
        <item x="4603"/>
        <item x="946"/>
        <item x="4661"/>
        <item x="2196"/>
        <item x="702"/>
        <item x="1949"/>
        <item x="1047"/>
        <item x="2110"/>
        <item x="1089"/>
        <item x="2518"/>
        <item x="3034"/>
        <item x="4243"/>
        <item x="4149"/>
        <item x="886"/>
        <item x="3044"/>
        <item x="4507"/>
        <item x="1116"/>
        <item x="3147"/>
        <item x="2291"/>
        <item x="159"/>
        <item x="4151"/>
        <item x="1396"/>
        <item x="1884"/>
        <item x="94"/>
        <item x="3931"/>
        <item x="3885"/>
        <item x="4250"/>
        <item x="744"/>
        <item x="4517"/>
        <item x="1784"/>
        <item x="2215"/>
        <item x="2361"/>
        <item x="3437"/>
        <item x="1897"/>
        <item x="2394"/>
        <item x="2052"/>
        <item x="2188"/>
        <item x="2322"/>
        <item x="562"/>
        <item x="434"/>
        <item x="1787"/>
        <item x="1223"/>
        <item x="4069"/>
        <item x="4674"/>
        <item x="1527"/>
        <item x="4315"/>
        <item x="2022"/>
        <item x="3335"/>
        <item x="1796"/>
        <item x="3015"/>
        <item x="466"/>
        <item x="3832"/>
        <item x="3776"/>
        <item x="4164"/>
        <item x="2681"/>
        <item x="1301"/>
        <item x="1660"/>
        <item x="2592"/>
        <item x="425"/>
        <item x="537"/>
        <item x="541"/>
        <item x="3214"/>
        <item x="105"/>
        <item x="4070"/>
        <item x="893"/>
        <item x="910"/>
        <item x="353"/>
        <item x="2362"/>
        <item x="3080"/>
        <item x="513"/>
        <item x="3445"/>
        <item x="621"/>
        <item x="4178"/>
        <item x="2340"/>
        <item x="4"/>
        <item x="969"/>
        <item x="3380"/>
        <item x="197"/>
        <item x="163"/>
        <item x="4057"/>
        <item x="2514"/>
        <item x="4292"/>
        <item x="4405"/>
        <item x="218"/>
        <item x="2545"/>
        <item x="162"/>
        <item x="2305"/>
        <item x="1705"/>
        <item x="4503"/>
        <item x="4171"/>
        <item x="1770"/>
        <item x="1121"/>
        <item x="4716"/>
        <item x="2445"/>
        <item x="3554"/>
        <item x="137"/>
        <item x="4809"/>
        <item x="3998"/>
        <item x="623"/>
        <item x="2533"/>
        <item x="4287"/>
        <item x="4238"/>
        <item x="777"/>
        <item x="1581"/>
        <item x="4300"/>
        <item x="2869"/>
        <item x="1124"/>
        <item x="2376"/>
        <item x="812"/>
        <item x="2946"/>
        <item x="1254"/>
        <item x="3925"/>
        <item x="1979"/>
        <item x="4481"/>
        <item x="4682"/>
        <item x="3144"/>
        <item x="4242"/>
        <item x="209"/>
        <item x="490"/>
        <item x="1536"/>
        <item x="1249"/>
        <item x="4390"/>
        <item x="2095"/>
        <item x="3342"/>
        <item x="504"/>
        <item x="4053"/>
        <item x="3921"/>
        <item x="3157"/>
        <item x="2174"/>
        <item x="2429"/>
        <item x="4358"/>
        <item x="801"/>
        <item x="878"/>
        <item x="2379"/>
        <item x="2032"/>
        <item x="4551"/>
        <item x="4023"/>
        <item x="178"/>
        <item x="1123"/>
        <item x="2449"/>
        <item x="2595"/>
        <item x="3267"/>
        <item x="1043"/>
        <item x="1823"/>
        <item x="730"/>
        <item x="1098"/>
        <item x="2786"/>
        <item x="3327"/>
        <item x="3775"/>
        <item x="44"/>
        <item x="4713"/>
        <item x="480"/>
        <item t="default"/>
      </items>
    </pivotField>
    <pivotField numFmtId="164" showAll="0">
      <items count="4887">
        <item x="4353"/>
        <item x="4677"/>
        <item x="1817"/>
        <item x="4313"/>
        <item x="6"/>
        <item x="4446"/>
        <item x="1306"/>
        <item x="102"/>
        <item x="4469"/>
        <item x="4740"/>
        <item x="2558"/>
        <item x="817"/>
        <item x="268"/>
        <item x="319"/>
        <item x="4418"/>
        <item x="253"/>
        <item x="3081"/>
        <item x="762"/>
        <item x="3608"/>
        <item x="536"/>
        <item x="1449"/>
        <item x="561"/>
        <item x="1566"/>
        <item x="3152"/>
        <item x="778"/>
        <item x="443"/>
        <item x="1733"/>
        <item x="4176"/>
        <item x="3062"/>
        <item x="2982"/>
        <item x="3049"/>
        <item x="1494"/>
        <item x="4064"/>
        <item x="2577"/>
        <item x="594"/>
        <item x="1906"/>
        <item x="3283"/>
        <item x="1369"/>
        <item x="466"/>
        <item x="4265"/>
        <item x="1184"/>
        <item x="85"/>
        <item x="2019"/>
        <item x="4005"/>
        <item x="1911"/>
        <item x="1090"/>
        <item x="4164"/>
        <item x="4867"/>
        <item x="4045"/>
        <item x="3564"/>
        <item x="166"/>
        <item x="662"/>
        <item x="3742"/>
        <item x="4875"/>
        <item x="949"/>
        <item x="4279"/>
        <item x="4251"/>
        <item x="2726"/>
        <item x="1980"/>
        <item x="848"/>
        <item x="4456"/>
        <item x="195"/>
        <item x="3202"/>
        <item x="142"/>
        <item x="496"/>
        <item x="4204"/>
        <item x="214"/>
        <item x="1355"/>
        <item x="3390"/>
        <item x="3491"/>
        <item x="1271"/>
        <item x="2778"/>
        <item x="3731"/>
        <item x="4422"/>
        <item x="2110"/>
        <item x="2184"/>
        <item x="2496"/>
        <item x="267"/>
        <item x="3594"/>
        <item x="1382"/>
        <item x="492"/>
        <item x="1801"/>
        <item x="2210"/>
        <item x="308"/>
        <item x="4057"/>
        <item x="1466"/>
        <item x="4413"/>
        <item x="3011"/>
        <item x="1208"/>
        <item x="4686"/>
        <item x="3209"/>
        <item x="4602"/>
        <item x="4546"/>
        <item x="1180"/>
        <item x="658"/>
        <item x="2605"/>
        <item x="533"/>
        <item x="4685"/>
        <item x="1683"/>
        <item x="2701"/>
        <item x="1721"/>
        <item x="4580"/>
        <item x="2536"/>
        <item x="4022"/>
        <item x="2591"/>
        <item x="4015"/>
        <item x="343"/>
        <item x="2505"/>
        <item x="1268"/>
        <item x="4105"/>
        <item x="70"/>
        <item x="800"/>
        <item x="1731"/>
        <item x="1933"/>
        <item x="2197"/>
        <item x="3228"/>
        <item x="3296"/>
        <item x="3968"/>
        <item x="3586"/>
        <item x="3040"/>
        <item x="3016"/>
        <item x="4755"/>
        <item x="3707"/>
        <item x="2553"/>
        <item x="4024"/>
        <item x="1798"/>
        <item x="3452"/>
        <item x="1552"/>
        <item x="2435"/>
        <item x="1497"/>
        <item x="145"/>
        <item x="1077"/>
        <item x="4284"/>
        <item x="3561"/>
        <item x="1134"/>
        <item x="2090"/>
        <item x="2217"/>
        <item x="1732"/>
        <item x="1781"/>
        <item x="2448"/>
        <item x="321"/>
        <item x="113"/>
        <item x="3688"/>
        <item x="1343"/>
        <item x="1977"/>
        <item x="2062"/>
        <item x="4315"/>
        <item x="4515"/>
        <item x="551"/>
        <item x="952"/>
        <item x="420"/>
        <item x="2892"/>
        <item x="2164"/>
        <item x="3153"/>
        <item x="2018"/>
        <item x="3414"/>
        <item x="1122"/>
        <item x="1855"/>
        <item x="3326"/>
        <item x="912"/>
        <item x="4127"/>
        <item x="3969"/>
        <item x="384"/>
        <item x="4597"/>
        <item x="3406"/>
        <item x="1020"/>
        <item x="3694"/>
        <item x="4137"/>
        <item x="1605"/>
        <item x="677"/>
        <item x="3875"/>
        <item x="276"/>
        <item x="4416"/>
        <item x="1519"/>
        <item x="4474"/>
        <item x="3932"/>
        <item x="257"/>
        <item x="4010"/>
        <item x="4643"/>
        <item x="331"/>
        <item x="622"/>
        <item x="1335"/>
        <item x="4224"/>
        <item x="1999"/>
        <item x="600"/>
        <item x="2333"/>
        <item x="541"/>
        <item x="1496"/>
        <item x="2185"/>
        <item x="2405"/>
        <item x="1838"/>
        <item x="411"/>
        <item x="132"/>
        <item x="2235"/>
        <item x="2621"/>
        <item x="3772"/>
        <item x="615"/>
        <item x="2337"/>
        <item x="1747"/>
        <item x="3106"/>
        <item x="2154"/>
        <item x="3050"/>
        <item x="877"/>
        <item x="3335"/>
        <item x="763"/>
        <item x="4441"/>
        <item x="433"/>
        <item x="2514"/>
        <item x="1875"/>
        <item x="296"/>
        <item x="54"/>
        <item x="2680"/>
        <item x="1274"/>
        <item x="4749"/>
        <item x="4678"/>
        <item x="1572"/>
        <item x="1903"/>
        <item x="4857"/>
        <item x="854"/>
        <item x="383"/>
        <item x="2655"/>
        <item x="4091"/>
        <item x="4694"/>
        <item x="1454"/>
        <item x="4236"/>
        <item x="4445"/>
        <item x="3524"/>
        <item x="2242"/>
        <item x="2513"/>
        <item x="1414"/>
        <item x="3515"/>
        <item x="2957"/>
        <item x="3518"/>
        <item x="4274"/>
        <item x="1014"/>
        <item x="262"/>
        <item x="2512"/>
        <item x="84"/>
        <item x="2711"/>
        <item x="4760"/>
        <item x="2133"/>
        <item x="1435"/>
        <item x="3691"/>
        <item x="1324"/>
        <item x="2850"/>
        <item x="4350"/>
        <item x="4019"/>
        <item x="4562"/>
        <item x="2452"/>
        <item x="2222"/>
        <item x="4739"/>
        <item x="4233"/>
        <item x="4071"/>
        <item x="424"/>
        <item x="3210"/>
        <item x="408"/>
        <item x="664"/>
        <item x="2910"/>
        <item x="789"/>
        <item x="43"/>
        <item x="1950"/>
        <item x="4023"/>
        <item x="4066"/>
        <item x="1255"/>
        <item x="706"/>
        <item x="4150"/>
        <item x="3637"/>
        <item x="1846"/>
        <item x="3284"/>
        <item x="1143"/>
        <item x="4645"/>
        <item x="4524"/>
        <item x="3575"/>
        <item x="2779"/>
        <item x="2568"/>
        <item x="859"/>
        <item x="4078"/>
        <item x="1591"/>
        <item x="714"/>
        <item x="39"/>
        <item x="1773"/>
        <item x="1593"/>
        <item x="1192"/>
        <item x="3374"/>
        <item x="3622"/>
        <item x="2556"/>
        <item x="654"/>
        <item x="1543"/>
        <item x="853"/>
        <item x="4535"/>
        <item x="1642"/>
        <item x="4627"/>
        <item x="3342"/>
        <item x="1525"/>
        <item x="4658"/>
        <item x="124"/>
        <item x="2664"/>
        <item x="2896"/>
        <item x="4582"/>
        <item x="3985"/>
        <item x="4004"/>
        <item x="1346"/>
        <item x="165"/>
        <item x="3813"/>
        <item x="2534"/>
        <item x="979"/>
        <item x="1477"/>
        <item x="3753"/>
        <item x="2151"/>
        <item x="412"/>
        <item x="2922"/>
        <item x="3510"/>
        <item x="4816"/>
        <item x="4128"/>
        <item x="4780"/>
        <item x="3393"/>
        <item x="2528"/>
        <item x="869"/>
        <item x="824"/>
        <item x="3982"/>
        <item x="842"/>
        <item x="4311"/>
        <item x="4283"/>
        <item x="835"/>
        <item x="1085"/>
        <item x="360"/>
        <item x="1757"/>
        <item x="2732"/>
        <item x="3783"/>
        <item x="2949"/>
        <item x="1580"/>
        <item x="4697"/>
        <item x="820"/>
        <item x="4722"/>
        <item x="1527"/>
        <item x="2763"/>
        <item x="2147"/>
        <item x="4622"/>
        <item x="4025"/>
        <item x="1129"/>
        <item x="74"/>
        <item x="2298"/>
        <item x="1441"/>
        <item x="2268"/>
        <item x="1037"/>
        <item x="441"/>
        <item x="2443"/>
        <item x="3266"/>
        <item x="2032"/>
        <item x="3583"/>
        <item x="3625"/>
        <item x="4086"/>
        <item x="3906"/>
        <item x="2465"/>
        <item x="2264"/>
        <item x="2808"/>
        <item x="4158"/>
        <item x="1277"/>
        <item x="962"/>
        <item x="4614"/>
        <item x="1171"/>
        <item x="223"/>
        <item x="137"/>
        <item x="4058"/>
        <item x="327"/>
        <item x="3857"/>
        <item x="1249"/>
        <item x="4563"/>
        <item x="1655"/>
        <item x="1556"/>
        <item x="612"/>
        <item x="2103"/>
        <item x="4735"/>
        <item x="3956"/>
        <item x="925"/>
        <item x="2084"/>
        <item x="4545"/>
        <item x="2559"/>
        <item x="3006"/>
        <item x="4821"/>
        <item x="4578"/>
        <item x="3134"/>
        <item x="3395"/>
        <item x="1928"/>
        <item x="1292"/>
        <item x="3734"/>
        <item x="2163"/>
        <item x="3396"/>
        <item x="4262"/>
        <item x="4818"/>
        <item x="4852"/>
        <item x="1378"/>
        <item x="730"/>
        <item x="2877"/>
        <item x="51"/>
        <item x="521"/>
        <item x="1698"/>
        <item x="4424"/>
        <item x="4433"/>
        <item x="1579"/>
        <item x="2054"/>
        <item x="2689"/>
        <item x="2845"/>
        <item x="1244"/>
        <item x="1594"/>
        <item x="2155"/>
        <item x="2789"/>
        <item x="4588"/>
        <item x="1515"/>
        <item x="1509"/>
        <item x="2966"/>
        <item x="4768"/>
        <item x="185"/>
        <item x="364"/>
        <item x="2686"/>
        <item x="304"/>
        <item x="3307"/>
        <item x="3371"/>
        <item x="3108"/>
        <item x="3146"/>
        <item x="3685"/>
        <item x="4245"/>
        <item x="943"/>
        <item x="847"/>
        <item x="1379"/>
        <item x="4112"/>
        <item x="1150"/>
        <item x="648"/>
        <item x="3832"/>
        <item x="1318"/>
        <item x="4659"/>
        <item x="248"/>
        <item x="1430"/>
        <item x="4492"/>
        <item x="3702"/>
        <item x="2166"/>
        <item x="3525"/>
        <item x="656"/>
        <item x="846"/>
        <item x="1154"/>
        <item x="4501"/>
        <item x="2094"/>
        <item x="1048"/>
        <item x="3532"/>
        <item x="3527"/>
        <item x="4147"/>
        <item x="3745"/>
        <item x="2875"/>
        <item x="60"/>
        <item x="2928"/>
        <item x="3234"/>
        <item x="3895"/>
        <item x="4364"/>
        <item x="3574"/>
        <item x="4676"/>
        <item x="2517"/>
        <item x="4003"/>
        <item x="1550"/>
        <item x="3297"/>
        <item x="346"/>
        <item x="3585"/>
        <item x="2150"/>
        <item x="1635"/>
        <item x="3859"/>
        <item x="723"/>
        <item x="4626"/>
        <item x="3399"/>
        <item x="3961"/>
        <item x="4435"/>
        <item x="2717"/>
        <item x="2885"/>
        <item x="23"/>
        <item x="2099"/>
        <item x="1009"/>
        <item x="4338"/>
        <item x="837"/>
        <item x="1158"/>
        <item x="4337"/>
        <item x="627"/>
        <item x="1457"/>
        <item x="4525"/>
        <item x="4439"/>
        <item x="4635"/>
        <item x="4194"/>
        <item x="372"/>
        <item x="2259"/>
        <item x="1567"/>
        <item x="660"/>
        <item x="1786"/>
        <item x="1983"/>
        <item x="2431"/>
        <item x="1282"/>
        <item x="4629"/>
        <item x="758"/>
        <item x="2736"/>
        <item x="1829"/>
        <item x="2348"/>
        <item x="3831"/>
        <item x="864"/>
        <item x="4476"/>
        <item x="1209"/>
        <item x="1874"/>
        <item x="878"/>
        <item x="4557"/>
        <item x="1665"/>
        <item x="1025"/>
        <item x="582"/>
        <item x="350"/>
        <item x="3402"/>
        <item x="4257"/>
        <item x="2735"/>
        <item x="1329"/>
        <item x="225"/>
        <item x="2618"/>
        <item x="3207"/>
        <item x="4468"/>
        <item x="133"/>
        <item x="1992"/>
        <item x="3219"/>
        <item x="1850"/>
        <item x="1782"/>
        <item x="4792"/>
        <item x="3211"/>
        <item x="2233"/>
        <item x="700"/>
        <item x="797"/>
        <item x="2245"/>
        <item x="3974"/>
        <item x="4790"/>
        <item x="1844"/>
        <item x="1299"/>
        <item x="736"/>
        <item x="458"/>
        <item x="2404"/>
        <item x="4655"/>
        <item x="3073"/>
        <item x="1272"/>
        <item x="2269"/>
        <item x="1600"/>
        <item x="1352"/>
        <item x="2089"/>
        <item x="3706"/>
        <item x="596"/>
        <item x="3997"/>
        <item x="4786"/>
        <item x="3655"/>
        <item x="110"/>
        <item x="1839"/>
        <item x="1110"/>
        <item x="4517"/>
        <item x="4556"/>
        <item x="437"/>
        <item x="3519"/>
        <item x="2458"/>
        <item x="369"/>
        <item x="4533"/>
        <item x="3271"/>
        <item x="3965"/>
        <item x="4037"/>
        <item x="4774"/>
        <item x="3962"/>
        <item x="341"/>
        <item x="325"/>
        <item x="1260"/>
        <item x="3823"/>
        <item x="3007"/>
        <item x="1656"/>
        <item x="2178"/>
        <item x="4615"/>
        <item x="3056"/>
        <item x="4213"/>
        <item x="3464"/>
        <item x="2142"/>
        <item x="2564"/>
        <item x="2097"/>
        <item x="377"/>
        <item x="2721"/>
        <item x="2279"/>
        <item x="1118"/>
        <item x="687"/>
        <item x="4227"/>
        <item x="576"/>
        <item x="678"/>
        <item x="3934"/>
        <item x="964"/>
        <item x="4830"/>
        <item x="4294"/>
        <item x="872"/>
        <item x="940"/>
        <item x="1039"/>
        <item x="4664"/>
        <item x="3409"/>
        <item x="1423"/>
        <item x="695"/>
        <item x="585"/>
        <item x="1051"/>
        <item x="52"/>
        <item x="2234"/>
        <item x="1234"/>
        <item x="4039"/>
        <item x="1754"/>
        <item x="951"/>
        <item x="1741"/>
        <item x="2424"/>
        <item x="187"/>
        <item x="1905"/>
        <item x="2491"/>
        <item x="3021"/>
        <item x="4214"/>
        <item x="1356"/>
        <item x="3816"/>
        <item x="851"/>
        <item x="1300"/>
        <item x="2544"/>
        <item x="2303"/>
        <item x="863"/>
        <item x="4374"/>
        <item x="349"/>
        <item x="2994"/>
        <item x="607"/>
        <item x="1935"/>
        <item x="754"/>
        <item x="4383"/>
        <item x="4737"/>
        <item x="718"/>
        <item x="3931"/>
        <item x="32"/>
        <item x="3843"/>
        <item x="785"/>
        <item x="624"/>
        <item x="4841"/>
        <item x="882"/>
        <item x="3044"/>
        <item x="406"/>
        <item x="1811"/>
        <item x="326"/>
        <item x="3054"/>
        <item x="488"/>
        <item x="3206"/>
        <item x="3462"/>
        <item x="1280"/>
        <item x="1347"/>
        <item x="3957"/>
        <item x="1805"/>
        <item x="2351"/>
        <item x="2827"/>
        <item x="1207"/>
        <item x="2361"/>
        <item x="3318"/>
        <item x="4341"/>
        <item x="1942"/>
        <item x="4021"/>
        <item x="2454"/>
        <item x="1848"/>
        <item x="4009"/>
        <item x="453"/>
        <item x="282"/>
        <item x="1421"/>
        <item x="3534"/>
        <item x="2979"/>
        <item x="796"/>
        <item x="3758"/>
        <item x="3792"/>
        <item x="373"/>
        <item x="1891"/>
        <item x="123"/>
        <item x="1354"/>
        <item x="4293"/>
        <item x="4310"/>
        <item x="1125"/>
        <item x="335"/>
        <item x="3556"/>
        <item x="1852"/>
        <item x="1405"/>
        <item x="2614"/>
        <item x="4017"/>
        <item x="3866"/>
        <item x="61"/>
        <item x="3992"/>
        <item x="4393"/>
        <item x="3167"/>
        <item x="567"/>
        <item x="822"/>
        <item x="66"/>
        <item x="2158"/>
        <item x="3480"/>
        <item x="4550"/>
        <item x="2028"/>
        <item x="2363"/>
        <item x="236"/>
        <item x="4514"/>
        <item x="3871"/>
        <item x="1194"/>
        <item x="2569"/>
        <item x="4579"/>
        <item x="1248"/>
        <item x="3291"/>
        <item x="149"/>
        <item x="657"/>
        <item x="3416"/>
        <item x="1290"/>
        <item x="3768"/>
        <item x="4377"/>
        <item x="2765"/>
        <item x="4464"/>
        <item x="1371"/>
        <item x="1555"/>
        <item x="1041"/>
        <item x="111"/>
        <item x="4759"/>
        <item x="3277"/>
        <item x="4317"/>
        <item x="1043"/>
        <item x="4729"/>
        <item x="1539"/>
        <item x="1444"/>
        <item x="2900"/>
        <item x="3461"/>
        <item x="764"/>
        <item x="4611"/>
        <item x="3025"/>
        <item x="178"/>
        <item x="891"/>
        <item x="2638"/>
        <item x="1873"/>
        <item x="2411"/>
        <item x="2105"/>
        <item x="2410"/>
        <item x="2347"/>
        <item x="2077"/>
        <item x="870"/>
        <item x="3582"/>
        <item x="18"/>
        <item x="2044"/>
        <item x="3970"/>
        <item x="4459"/>
        <item x="450"/>
        <item x="3185"/>
        <item x="2285"/>
        <item x="2693"/>
        <item x="1076"/>
        <item x="3838"/>
        <item x="3644"/>
        <item x="4157"/>
        <item x="2486"/>
        <item x="4493"/>
        <item x="1313"/>
        <item x="3143"/>
        <item x="856"/>
        <item x="2799"/>
        <item x="3114"/>
        <item x="1745"/>
        <item x="4159"/>
        <item x="4665"/>
        <item x="13"/>
        <item x="2186"/>
        <item x="3419"/>
        <item x="131"/>
        <item x="4595"/>
        <item x="2063"/>
        <item x="3312"/>
        <item x="1128"/>
        <item x="4063"/>
        <item x="2757"/>
        <item x="1439"/>
        <item x="1027"/>
        <item x="1714"/>
        <item x="3861"/>
        <item x="307"/>
        <item x="2643"/>
        <item x="151"/>
        <item x="1269"/>
        <item x="3299"/>
        <item x="3679"/>
        <item x="3804"/>
        <item x="1114"/>
        <item x="795"/>
        <item x="2573"/>
        <item x="880"/>
        <item x="1611"/>
        <item x="2119"/>
        <item x="4052"/>
        <item x="2329"/>
        <item x="3481"/>
        <item x="3100"/>
        <item x="4035"/>
        <item x="2539"/>
        <item x="3554"/>
        <item x="4101"/>
        <item x="2397"/>
        <item x="2484"/>
        <item x="3584"/>
        <item x="1528"/>
        <item x="3989"/>
        <item x="434"/>
        <item x="1"/>
        <item x="1526"/>
        <item x="80"/>
        <item x="523"/>
        <item x="1792"/>
        <item x="1489"/>
        <item x="2302"/>
        <item x="1425"/>
        <item x="3288"/>
        <item x="3797"/>
        <item x="3178"/>
        <item x="320"/>
        <item x="2663"/>
        <item x="3144"/>
        <item x="484"/>
        <item x="4644"/>
        <item x="1638"/>
        <item x="3713"/>
        <item x="2574"/>
        <item x="2860"/>
        <item x="212"/>
        <item x="3321"/>
        <item x="3295"/>
        <item x="414"/>
        <item x="4758"/>
        <item x="1615"/>
        <item x="1868"/>
        <item x="1505"/>
        <item x="4327"/>
        <item x="4693"/>
        <item x="436"/>
        <item x="1224"/>
        <item x="3606"/>
        <item x="997"/>
        <item x="318"/>
        <item x="197"/>
        <item x="1845"/>
        <item x="4762"/>
        <item x="2752"/>
        <item x="2345"/>
        <item x="780"/>
        <item x="1740"/>
        <item x="2715"/>
        <item x="3623"/>
        <item x="2176"/>
        <item x="194"/>
        <item x="4041"/>
        <item x="4209"/>
        <item x="2058"/>
        <item x="4144"/>
        <item x="3478"/>
        <item x="555"/>
        <item x="3450"/>
        <item x="3217"/>
        <item x="3942"/>
        <item x="4491"/>
        <item x="3361"/>
        <item x="799"/>
        <item x="3514"/>
        <item x="154"/>
        <item x="119"/>
        <item x="901"/>
        <item x="1994"/>
        <item x="4386"/>
        <item x="4767"/>
        <item x="1062"/>
        <item x="3692"/>
        <item x="2352"/>
        <item x="1446"/>
        <item x="416"/>
        <item x="1004"/>
        <item x="1927"/>
        <item x="2811"/>
        <item x="64"/>
        <item x="812"/>
        <item x="3204"/>
        <item x="1336"/>
        <item x="3030"/>
        <item x="3475"/>
        <item x="2009"/>
        <item x="3659"/>
        <item x="1017"/>
        <item x="683"/>
        <item x="1825"/>
        <item x="2088"/>
        <item x="3827"/>
        <item x="2311"/>
        <item x="4863"/>
        <item x="475"/>
        <item x="3555"/>
        <item x="3338"/>
        <item x="3009"/>
        <item x="4126"/>
        <item x="41"/>
        <item x="4500"/>
        <item x="1725"/>
        <item x="3263"/>
        <item x="4013"/>
        <item x="1622"/>
        <item x="2639"/>
        <item x="3889"/>
        <item x="2033"/>
        <item x="3601"/>
        <item x="4134"/>
        <item x="2376"/>
        <item x="3929"/>
        <item x="2773"/>
        <item x="3496"/>
        <item x="3470"/>
        <item x="3239"/>
        <item x="2623"/>
        <item x="1064"/>
        <item x="2927"/>
        <item x="1298"/>
        <item x="1723"/>
        <item x="651"/>
        <item x="4055"/>
        <item x="87"/>
        <item x="3761"/>
        <item x="3533"/>
        <item x="2108"/>
        <item x="394"/>
        <item x="3930"/>
        <item x="4221"/>
        <item x="4016"/>
        <item x="4650"/>
        <item x="1695"/>
        <item x="3603"/>
        <item x="725"/>
        <item x="4275"/>
        <item x="2091"/>
        <item x="4750"/>
        <item x="2970"/>
        <item x="641"/>
        <item x="1145"/>
        <item x="1946"/>
        <item x="250"/>
        <item x="4366"/>
        <item x="1886"/>
        <item x="3103"/>
        <item x="3878"/>
        <item x="2662"/>
        <item x="2682"/>
        <item x="1396"/>
        <item x="4243"/>
        <item x="4642"/>
        <item x="2547"/>
        <item x="805"/>
        <item x="160"/>
        <item x="931"/>
        <item x="3984"/>
        <item x="4833"/>
        <item x="1746"/>
        <item x="1137"/>
        <item x="888"/>
        <item x="4672"/>
        <item x="322"/>
        <item x="2692"/>
        <item x="1700"/>
        <item x="3417"/>
        <item x="2651"/>
        <item x="3177"/>
        <item x="3250"/>
        <item x="3740"/>
        <item x="3293"/>
        <item x="1034"/>
        <item x="4398"/>
        <item x="1870"/>
        <item x="559"/>
        <item x="802"/>
        <item x="4853"/>
        <item x="3860"/>
        <item x="3618"/>
        <item x="1003"/>
        <item x="4608"/>
        <item x="3476"/>
        <item x="4783"/>
        <item x="1381"/>
        <item x="303"/>
        <item x="4133"/>
        <item x="590"/>
        <item x="4814"/>
        <item x="3379"/>
        <item x="2674"/>
        <item x="884"/>
        <item x="918"/>
        <item x="4356"/>
        <item x="3057"/>
        <item x="1623"/>
        <item x="4351"/>
        <item x="3791"/>
        <item x="747"/>
        <item x="4407"/>
        <item x="696"/>
        <item x="1447"/>
        <item x="218"/>
        <item x="2060"/>
        <item x="3682"/>
        <item x="520"/>
        <item x="1819"/>
        <item x="1440"/>
        <item x="3232"/>
        <item x="955"/>
        <item x="202"/>
        <item x="4178"/>
        <item x="1660"/>
        <item x="2658"/>
        <item x="578"/>
        <item x="206"/>
        <item x="1385"/>
        <item x="1631"/>
        <item x="996"/>
        <item x="717"/>
        <item x="4143"/>
        <item x="2429"/>
        <item x="610"/>
        <item x="3213"/>
        <item x="396"/>
        <item x="3251"/>
        <item x="4817"/>
        <item x="1246"/>
        <item x="2342"/>
        <item x="63"/>
        <item x="3486"/>
        <item x="2441"/>
        <item x="1720"/>
        <item x="3357"/>
        <item x="517"/>
        <item x="3903"/>
        <item x="224"/>
        <item x="3102"/>
        <item x="4471"/>
        <item x="4193"/>
        <item x="69"/>
        <item x="818"/>
        <item x="365"/>
        <item x="2641"/>
        <item x="1230"/>
        <item x="4188"/>
        <item x="2650"/>
        <item x="1146"/>
        <item x="203"/>
        <item x="3687"/>
        <item x="471"/>
        <item x="965"/>
        <item x="2290"/>
        <item x="4451"/>
        <item x="2473"/>
        <item x="1585"/>
        <item x="636"/>
        <item x="3411"/>
        <item x="4429"/>
        <item x="862"/>
        <item x="936"/>
        <item x="2427"/>
        <item x="4358"/>
        <item x="4269"/>
        <item x="2848"/>
        <item x="1998"/>
        <item x="2575"/>
        <item x="2042"/>
        <item x="3088"/>
        <item x="3444"/>
        <item x="1172"/>
        <item x="4819"/>
        <item x="2594"/>
        <item x="744"/>
        <item x="1954"/>
        <item x="2069"/>
        <item x="857"/>
        <item x="2236"/>
        <item x="1931"/>
        <item x="2696"/>
        <item x="3043"/>
        <item x="4763"/>
        <item x="2950"/>
        <item x="3840"/>
        <item x="659"/>
        <item x="1213"/>
        <item x="3186"/>
        <item x="2759"/>
        <item x="2525"/>
        <item x="2183"/>
        <item x="4839"/>
        <item x="4348"/>
        <item x="4059"/>
        <item x="139"/>
        <item x="4807"/>
        <item x="4182"/>
        <item x="896"/>
        <item x="1266"/>
        <item x="4278"/>
        <item x="4631"/>
        <item x="1413"/>
        <item x="3814"/>
        <item x="4771"/>
        <item x="3077"/>
        <item x="530"/>
        <item x="4460"/>
        <item x="992"/>
        <item x="676"/>
        <item x="3071"/>
        <item x="1120"/>
        <item x="4321"/>
        <item x="2852"/>
        <item x="4537"/>
        <item x="1408"/>
        <item x="4116"/>
        <item x="4394"/>
        <item x="4132"/>
        <item x="3377"/>
        <item x="109"/>
        <item x="2597"/>
        <item x="3171"/>
        <item x="480"/>
        <item x="105"/>
        <item x="3909"/>
        <item x="1331"/>
        <item x="1419"/>
        <item x="3380"/>
        <item x="4791"/>
        <item x="4239"/>
        <item x="243"/>
        <item x="2400"/>
        <item x="4670"/>
        <item x="2803"/>
        <item x="4483"/>
        <item x="1753"/>
        <item x="3026"/>
        <item x="3334"/>
        <item x="2688"/>
        <item x="3332"/>
        <item x="3717"/>
        <item x="3360"/>
        <item x="2720"/>
        <item x="4032"/>
        <item x="2572"/>
        <item x="715"/>
        <item x="222"/>
        <item x="947"/>
        <item x="498"/>
        <item x="2743"/>
        <item x="3068"/>
        <item x="391"/>
        <item x="1965"/>
        <item x="2989"/>
        <item x="4618"/>
        <item x="3719"/>
        <item x="451"/>
        <item x="3092"/>
        <item x="127"/>
        <item x="184"/>
        <item x="3223"/>
        <item x="1291"/>
        <item x="4607"/>
        <item x="357"/>
        <item x="915"/>
        <item x="4619"/>
        <item x="4162"/>
        <item x="1275"/>
        <item x="1941"/>
        <item x="1140"/>
        <item x="3842"/>
        <item x="1910"/>
        <item x="58"/>
        <item x="4624"/>
        <item x="2978"/>
        <item x="3262"/>
        <item x="4062"/>
        <item x="1890"/>
        <item x="4452"/>
        <item x="2383"/>
        <item x="3716"/>
        <item x="897"/>
        <item x="3359"/>
        <item x="2932"/>
        <item x="2304"/>
        <item x="3629"/>
        <item x="990"/>
        <item x="3677"/>
        <item x="3222"/>
        <item x="3345"/>
        <item x="4542"/>
        <item x="1830"/>
        <item x="2421"/>
        <item x="1690"/>
        <item x="2560"/>
        <item x="16"/>
        <item x="2934"/>
        <item x="1258"/>
        <item x="1596"/>
        <item x="3901"/>
        <item x="1685"/>
        <item x="1161"/>
        <item x="3269"/>
        <item x="76"/>
        <item x="4432"/>
        <item x="4724"/>
        <item x="2322"/>
        <item x="4844"/>
        <item x="1742"/>
        <item x="3602"/>
        <item x="333"/>
        <item x="3482"/>
        <item x="2255"/>
        <item x="957"/>
        <item x="971"/>
        <item x="973"/>
        <item x="3394"/>
        <item x="1340"/>
        <item x="1495"/>
        <item x="295"/>
        <item x="959"/>
        <item x="4323"/>
        <item x="3160"/>
        <item x="1775"/>
        <item x="4332"/>
        <item x="2335"/>
        <item x="315"/>
        <item x="3531"/>
        <item x="2823"/>
        <item x="1327"/>
        <item x="3763"/>
        <item x="1674"/>
        <item x="3782"/>
        <item x="3285"/>
        <item x="4379"/>
        <item x="3595"/>
        <item x="2406"/>
        <item x="534"/>
        <item x="4139"/>
        <item x="3798"/>
        <item x="2206"/>
        <item x="1586"/>
        <item x="3920"/>
        <item x="2644"/>
        <item x="667"/>
        <item x="4249"/>
        <item x="1958"/>
        <item x="121"/>
        <item x="4744"/>
        <item x="1163"/>
        <item x="2309"/>
        <item x="4797"/>
        <item x="767"/>
        <item x="4449"/>
        <item x="4382"/>
        <item x="2948"/>
        <item x="4417"/>
        <item x="79"/>
        <item x="3329"/>
        <item x="2215"/>
        <item x="2497"/>
        <item x="1223"/>
        <item x="4151"/>
        <item x="2924"/>
        <item x="2584"/>
        <item x="1702"/>
        <item x="4395"/>
        <item x="3646"/>
        <item x="927"/>
        <item x="738"/>
        <item x="564"/>
        <item x="574"/>
        <item x="3633"/>
        <item x="4300"/>
        <item x="2417"/>
        <item x="2192"/>
        <item x="2890"/>
        <item x="46"/>
        <item x="1541"/>
        <item x="4232"/>
        <item x="1250"/>
        <item x="2849"/>
        <item x="245"/>
        <item x="1650"/>
        <item x="2908"/>
        <item x="4781"/>
        <item x="3872"/>
        <item x="4309"/>
        <item x="2389"/>
        <item x="4399"/>
        <item x="2168"/>
        <item x="3869"/>
        <item x="753"/>
        <item x="1026"/>
        <item x="4719"/>
        <item x="3856"/>
        <item x="865"/>
        <item x="638"/>
        <item x="2157"/>
        <item x="36"/>
        <item x="1424"/>
        <item x="1325"/>
        <item x="1468"/>
        <item x="3438"/>
        <item x="380"/>
        <item x="3590"/>
        <item x="1930"/>
        <item x="2700"/>
        <item x="2503"/>
        <item x="934"/>
        <item x="2755"/>
        <item x="2882"/>
        <item x="1788"/>
        <item x="1320"/>
        <item x="2141"/>
        <item x="317"/>
        <item x="935"/>
        <item x="1590"/>
        <item x="3739"/>
        <item x="3252"/>
        <item x="1692"/>
        <item x="3343"/>
        <item x="2967"/>
        <item x="3346"/>
        <item x="1648"/>
        <item x="2011"/>
        <item x="3212"/>
        <item x="1432"/>
        <item x="1152"/>
        <item x="4448"/>
        <item x="2748"/>
        <item x="3133"/>
        <item x="1044"/>
        <item x="1323"/>
        <item x="588"/>
        <item x="254"/>
        <item x="3502"/>
        <item x="1601"/>
        <item x="3195"/>
        <item x="1366"/>
        <item x="4717"/>
        <item x="2919"/>
        <item x="3542"/>
        <item x="3145"/>
        <item x="2740"/>
        <item x="4173"/>
        <item x="4107"/>
        <item x="147"/>
        <item x="4121"/>
        <item x="528"/>
        <item x="470"/>
        <item x="3725"/>
        <item x="4766"/>
        <item x="4617"/>
        <item x="1189"/>
        <item x="625"/>
        <item x="3086"/>
        <item x="4282"/>
        <item x="1386"/>
        <item x="1358"/>
        <item x="4654"/>
        <item x="4779"/>
        <item x="2947"/>
        <item x="3172"/>
        <item x="182"/>
        <item x="2274"/>
        <item x="3220"/>
        <item x="4877"/>
        <item x="3617"/>
        <item x="4276"/>
        <item x="4633"/>
        <item x="1681"/>
        <item x="3117"/>
        <item x="3820"/>
        <item x="2923"/>
        <item x="3226"/>
        <item x="643"/>
        <item x="1971"/>
        <item x="164"/>
        <item x="3428"/>
        <item x="2698"/>
        <item x="3648"/>
        <item x="2728"/>
        <item x="2092"/>
        <item x="2401"/>
        <item x="2831"/>
        <item x="829"/>
        <item x="2902"/>
        <item x="2082"/>
        <item x="2182"/>
        <item x="1774"/>
        <item x="752"/>
        <item x="2722"/>
        <item x="1923"/>
        <item x="2375"/>
        <item x="3750"/>
        <item x="1433"/>
        <item x="3173"/>
        <item x="1241"/>
        <item x="3616"/>
        <item x="1502"/>
        <item x="2244"/>
        <item x="1885"/>
        <item x="1403"/>
        <item x="4516"/>
        <item x="300"/>
        <item x="1637"/>
        <item x="1395"/>
        <item x="1165"/>
        <item x="4508"/>
        <item x="1814"/>
        <item x="3597"/>
        <item x="161"/>
        <item x="444"/>
        <item x="4589"/>
        <item x="3781"/>
        <item x="2468"/>
        <item x="1427"/>
        <item x="3936"/>
        <item x="2377"/>
        <item x="4733"/>
        <item x="3010"/>
        <item x="3570"/>
        <item x="769"/>
        <item x="3520"/>
        <item x="283"/>
        <item x="3952"/>
        <item x="4320"/>
        <item x="4189"/>
        <item x="684"/>
        <item x="3642"/>
        <item x="3580"/>
        <item x="4560"/>
        <item x="3255"/>
        <item x="1516"/>
        <item x="1294"/>
        <item x="3358"/>
        <item x="3943"/>
        <item x="3881"/>
        <item x="2723"/>
        <item x="2152"/>
        <item x="4220"/>
        <item x="4674"/>
        <item x="1762"/>
        <item x="3530"/>
        <item x="1569"/>
        <item x="4596"/>
        <item x="1112"/>
        <item x="1503"/>
        <item x="3457"/>
        <item x="2387"/>
        <item x="1278"/>
        <item x="198"/>
        <item x="1070"/>
        <item x="1151"/>
        <item x="923"/>
        <item x="2942"/>
        <item x="1902"/>
        <item x="1177"/>
        <item x="4732"/>
        <item x="10"/>
        <item x="3905"/>
        <item x="1261"/>
        <item x="4179"/>
        <item x="4089"/>
        <item x="2266"/>
        <item x="2770"/>
        <item x="2585"/>
        <item x="3099"/>
        <item x="1995"/>
        <item x="4436"/>
        <item x="4328"/>
        <item x="2872"/>
        <item x="2840"/>
        <item x="3063"/>
        <item x="2747"/>
        <item x="3455"/>
        <item x="3919"/>
        <item x="1790"/>
        <item x="579"/>
        <item x="704"/>
        <item x="1511"/>
        <item x="4152"/>
        <item x="1072"/>
        <item x="432"/>
        <item x="4512"/>
        <item x="1101"/>
        <item x="4118"/>
        <item x="4304"/>
        <item x="3667"/>
        <item x="906"/>
        <item x="969"/>
        <item x="3854"/>
        <item x="1520"/>
        <item x="1235"/>
        <item x="1411"/>
        <item x="1185"/>
        <item x="1715"/>
        <item x="2606"/>
        <item x="2915"/>
        <item x="345"/>
        <item x="27"/>
        <item x="4472"/>
        <item x="130"/>
        <item x="2288"/>
        <item x="104"/>
        <item x="4647"/>
        <item x="1028"/>
        <item x="4747"/>
        <item x="1703"/>
        <item x="1094"/>
        <item x="4536"/>
        <item x="4467"/>
        <item x="558"/>
        <item x="2294"/>
        <item x="86"/>
        <item x="4609"/>
        <item x="4308"/>
        <item x="1283"/>
        <item x="1894"/>
        <item x="3447"/>
        <item x="2938"/>
        <item x="153"/>
        <item x="4081"/>
        <item x="1531"/>
        <item x="2596"/>
        <item x="4723"/>
        <item x="2440"/>
        <item x="4423"/>
        <item x="506"/>
        <item x="4125"/>
        <item x="1628"/>
        <item x="4211"/>
        <item x="3035"/>
        <item x="3801"/>
        <item x="630"/>
        <item x="3382"/>
        <item x="3678"/>
        <item x="4870"/>
        <item x="4083"/>
        <item x="2851"/>
        <item x="5"/>
        <item x="44"/>
        <item x="3593"/>
        <item x="4675"/>
        <item x="3571"/>
        <item x="1673"/>
        <item x="3658"/>
        <item x="4883"/>
        <item x="1263"/>
        <item x="2457"/>
        <item x="2041"/>
        <item x="3362"/>
        <item x="3109"/>
        <item x="2578"/>
        <item x="1722"/>
        <item x="2390"/>
        <item x="4098"/>
        <item x="4713"/>
        <item x="3967"/>
        <item x="2794"/>
        <item x="4552"/>
        <item x="1238"/>
        <item x="25"/>
        <item x="2988"/>
        <item x="1581"/>
        <item x="3885"/>
        <item x="1878"/>
        <item x="4601"/>
        <item x="3557"/>
        <item x="634"/>
        <item x="1897"/>
        <item x="1584"/>
        <item x="2617"/>
        <item x="3805"/>
        <item x="1023"/>
        <item x="4303"/>
        <item x="274"/>
        <item x="4540"/>
        <item x="933"/>
        <item x="1944"/>
        <item x="4878"/>
        <item x="3773"/>
        <item x="234"/>
        <item x="4355"/>
        <item x="4494"/>
        <item x="148"/>
        <item x="887"/>
        <item x="4036"/>
        <item x="991"/>
        <item x="3853"/>
        <item x="1859"/>
        <item x="3101"/>
        <item x="4286"/>
        <item x="1777"/>
        <item x="3289"/>
        <item x="1000"/>
        <item x="1389"/>
        <item x="2307"/>
        <item x="4273"/>
        <item x="4575"/>
        <item x="4487"/>
        <item x="1559"/>
        <item x="3302"/>
        <item x="2314"/>
        <item x="1514"/>
        <item x="4253"/>
        <item x="2137"/>
        <item x="819"/>
        <item x="840"/>
        <item x="987"/>
        <item x="478"/>
        <item x="4201"/>
        <item x="1506"/>
        <item x="2649"/>
        <item x="843"/>
        <item x="1582"/>
        <item x="3125"/>
        <item x="2313"/>
        <item x="2081"/>
        <item x="4712"/>
        <item x="1991"/>
        <item x="4149"/>
        <item x="455"/>
        <item x="707"/>
        <item x="4610"/>
        <item x="4007"/>
        <item x="4794"/>
        <item x="4756"/>
        <item x="4681"/>
        <item x="3351"/>
        <item x="1535"/>
        <item x="186"/>
        <item x="2904"/>
        <item x="1221"/>
        <item x="2800"/>
        <item x="2843"/>
        <item x="2144"/>
        <item x="2034"/>
        <item x="2146"/>
        <item x="2204"/>
        <item x="3477"/>
        <item x="2201"/>
        <item x="1982"/>
        <item x="4148"/>
        <item x="2214"/>
        <item x="2507"/>
        <item x="1815"/>
        <item x="4271"/>
        <item x="2419"/>
        <item x="4336"/>
        <item x="4455"/>
        <item x="216"/>
        <item x="3460"/>
        <item x="941"/>
        <item x="3286"/>
        <item x="4541"/>
        <item x="273"/>
        <item x="4378"/>
        <item x="435"/>
        <item x="4623"/>
        <item x="3141"/>
        <item x="1334"/>
        <item x="1565"/>
        <item x="4259"/>
        <item x="3221"/>
        <item x="4570"/>
        <item x="3018"/>
        <item x="50"/>
        <item x="3089"/>
        <item x="737"/>
        <item x="874"/>
        <item x="1739"/>
        <item x="2599"/>
        <item x="4115"/>
        <item x="2753"/>
        <item x="3353"/>
        <item x="1431"/>
        <item x="2530"/>
        <item x="905"/>
        <item x="1598"/>
        <item x="2604"/>
        <item x="2413"/>
        <item x="3567"/>
        <item x="17"/>
        <item x="2479"/>
        <item x="2125"/>
        <item x="2495"/>
        <item x="2393"/>
        <item x="171"/>
        <item x="2078"/>
        <item x="3824"/>
        <item x="4773"/>
        <item x="501"/>
        <item x="1458"/>
        <item x="1672"/>
        <item x="3039"/>
        <item x="3649"/>
        <item x="3158"/>
        <item x="290"/>
        <item x="4548"/>
        <item x="4458"/>
        <item x="3324"/>
        <item x="665"/>
        <item x="4453"/>
        <item x="1716"/>
        <item x="423"/>
        <item x="2876"/>
        <item x="485"/>
        <item x="948"/>
        <item x="3273"/>
        <item x="1100"/>
        <item x="508"/>
        <item x="3432"/>
        <item x="569"/>
        <item x="3910"/>
        <item x="3149"/>
        <item x="1084"/>
        <item x="108"/>
        <item x="3367"/>
        <item x="1091"/>
        <item x="3003"/>
        <item x="1871"/>
        <item x="2653"/>
        <item x="2520"/>
        <item x="4485"/>
        <item x="258"/>
        <item x="90"/>
        <item x="1032"/>
        <item x="446"/>
        <item x="4776"/>
        <item x="1684"/>
        <item x="3815"/>
        <item x="4430"/>
        <item x="2634"/>
        <item x="3826"/>
        <item x="4466"/>
        <item x="2416"/>
        <item x="3487"/>
        <item x="1863"/>
        <item x="655"/>
        <item x="3420"/>
        <item x="1986"/>
        <item x="3728"/>
        <item x="4119"/>
        <item x="617"/>
        <item x="2551"/>
        <item x="2590"/>
        <item x="2903"/>
        <item x="2126"/>
        <item x="3521"/>
        <item x="3270"/>
        <item x="1738"/>
        <item x="693"/>
        <item x="1662"/>
        <item x="1191"/>
        <item x="1066"/>
        <item x="3093"/>
        <item x="1558"/>
        <item x="4478"/>
        <item x="339"/>
        <item x="3410"/>
        <item x="2543"/>
        <item x="3028"/>
        <item x="511"/>
        <item x="486"/>
        <item x="3118"/>
        <item x="1469"/>
        <item x="2334"/>
        <item x="2993"/>
        <item x="3328"/>
        <item x="439"/>
        <item x="4392"/>
        <item x="2612"/>
        <item x="2420"/>
        <item x="2030"/>
        <item x="3988"/>
        <item x="727"/>
        <item x="1806"/>
        <item x="2228"/>
        <item x="4210"/>
        <item x="1107"/>
        <item x="4181"/>
        <item x="4716"/>
        <item x="3422"/>
        <item x="2745"/>
        <item x="3189"/>
        <item x="1595"/>
        <item x="207"/>
        <item x="324"/>
        <item x="353"/>
        <item x="1659"/>
        <item x="2064"/>
        <item x="3121"/>
        <item x="2029"/>
        <item x="1123"/>
        <item x="3004"/>
        <item x="351"/>
        <item x="3369"/>
        <item x="3349"/>
        <item x="838"/>
        <item x="422"/>
        <item x="2709"/>
        <item x="771"/>
        <item x="4730"/>
        <item x="2632"/>
        <item x="3674"/>
        <item x="3261"/>
        <item x="2629"/>
        <item x="2281"/>
        <item x="56"/>
        <item x="1210"/>
        <item x="2478"/>
        <item x="2625"/>
        <item x="1534"/>
        <item x="772"/>
        <item x="4661"/>
        <item x="542"/>
        <item x="2511"/>
        <item x="4824"/>
        <item x="2684"/>
        <item x="3259"/>
        <item x="159"/>
        <item x="4549"/>
        <item x="1124"/>
        <item x="2300"/>
        <item x="3693"/>
        <item x="3862"/>
        <item x="260"/>
        <item x="2445"/>
        <item x="3495"/>
        <item x="4270"/>
        <item x="3819"/>
        <item x="1092"/>
        <item x="563"/>
        <item x="2891"/>
        <item x="2365"/>
        <item x="3599"/>
        <item x="4217"/>
        <item x="2567"/>
        <item x="1068"/>
        <item x="614"/>
        <item x="3132"/>
        <item x="1142"/>
        <item x="1393"/>
        <item x="3867"/>
        <item x="595"/>
        <item x="970"/>
        <item x="323"/>
        <item x="3825"/>
        <item x="2542"/>
        <item x="2461"/>
        <item x="4731"/>
        <item x="442"/>
        <item x="3065"/>
        <item x="3127"/>
        <item x="3060"/>
        <item x="2506"/>
        <item x="155"/>
        <item x="176"/>
        <item x="2963"/>
        <item x="1149"/>
        <item x="3896"/>
        <item x="1989"/>
        <item x="3327"/>
        <item x="2603"/>
        <item x="2174"/>
        <item x="409"/>
        <item x="1588"/>
        <item x="4671"/>
        <item x="2583"/>
        <item x="3978"/>
        <item x="3279"/>
        <item x="1920"/>
        <item x="515"/>
        <item x="1952"/>
        <item x="2295"/>
        <item x="3200"/>
        <item x="1058"/>
        <item x="3147"/>
        <item x="3072"/>
        <item x="4254"/>
        <item x="247"/>
        <item x="2283"/>
        <item x="313"/>
        <item x="944"/>
        <item x="1259"/>
        <item x="3543"/>
        <item x="3565"/>
        <item x="4426"/>
        <item x="287"/>
        <item x="720"/>
        <item x="3474"/>
        <item x="3348"/>
        <item x="3509"/>
        <item x="1626"/>
        <item x="3619"/>
        <item x="3151"/>
        <item x="3436"/>
        <item x="601"/>
        <item x="2532"/>
        <item x="2749"/>
        <item x="3705"/>
        <item x="2412"/>
        <item x="1206"/>
        <item x="3280"/>
        <item x="4639"/>
        <item x="4324"/>
        <item x="4569"/>
        <item x="1119"/>
        <item x="3755"/>
        <item x="3051"/>
        <item x="2414"/>
        <item x="3500"/>
        <item x="3243"/>
        <item x="1011"/>
        <item x="2751"/>
        <item x="4463"/>
        <item x="1031"/>
        <item x="35"/>
        <item x="4387"/>
        <item x="3119"/>
        <item x="2471"/>
        <item x="3240"/>
        <item x="974"/>
        <item x="1338"/>
        <item x="4656"/>
        <item x="1001"/>
        <item x="4564"/>
        <item x="11"/>
        <item x="902"/>
        <item x="4447"/>
        <item x="575"/>
        <item x="1661"/>
        <item x="2199"/>
        <item x="507"/>
        <item x="57"/>
        <item x="3235"/>
        <item x="1465"/>
        <item x="4861"/>
        <item x="986"/>
        <item x="4391"/>
        <item x="1339"/>
        <item x="3778"/>
        <item x="3886"/>
        <item x="1641"/>
        <item x="1573"/>
        <item x="4142"/>
        <item x="3850"/>
        <item x="4531"/>
        <item x="1326"/>
        <item x="117"/>
        <item x="1678"/>
        <item x="814"/>
        <item x="3225"/>
        <item x="4141"/>
        <item x="731"/>
        <item x="4714"/>
        <item x="2920"/>
        <item x="75"/>
        <item x="118"/>
        <item x="1086"/>
        <item x="1105"/>
        <item x="401"/>
        <item x="1024"/>
        <item x="548"/>
        <item x="2697"/>
        <item x="1319"/>
        <item x="3485"/>
        <item x="2415"/>
        <item x="1836"/>
        <item x="219"/>
        <item x="3013"/>
        <item x="1130"/>
        <item x="2914"/>
        <item x="204"/>
        <item x="2386"/>
        <item x="910"/>
        <item x="3916"/>
        <item x="2480"/>
        <item x="2588"/>
        <item x="4389"/>
        <item x="4519"/>
        <item x="1228"/>
        <item x="2256"/>
        <item x="663"/>
        <item x="491"/>
        <item x="1270"/>
        <item x="1487"/>
        <item x="1096"/>
        <item x="4419"/>
        <item x="1699"/>
        <item x="4571"/>
        <item x="3551"/>
        <item x="3218"/>
        <item x="4272"/>
        <item x="1630"/>
        <item x="309"/>
        <item x="1812"/>
        <item x="618"/>
        <item x="3484"/>
        <item x="4462"/>
        <item x="3304"/>
        <item x="1232"/>
        <item x="1188"/>
        <item x="4689"/>
        <item x="1239"/>
        <item x="2598"/>
        <item x="4815"/>
        <item x="682"/>
        <item x="1736"/>
        <item x="2135"/>
        <item x="2312"/>
        <item x="3182"/>
        <item x="2292"/>
        <item x="3467"/>
        <item x="3964"/>
        <item x="1203"/>
        <item x="3736"/>
        <item x="0"/>
        <item x="2243"/>
        <item x="4793"/>
        <item x="2509"/>
        <item x="3418"/>
        <item x="4326"/>
        <item x="3553"/>
        <item x="4373"/>
        <item x="291"/>
        <item x="3743"/>
        <item x="3038"/>
        <item x="1183"/>
        <item x="1691"/>
        <item x="978"/>
        <item x="1490"/>
        <item x="3506"/>
        <item x="593"/>
        <item x="4434"/>
        <item x="3463"/>
        <item x="426"/>
        <item x="1664"/>
        <item x="4438"/>
        <item x="4216"/>
        <item x="2940"/>
        <item x="2382"/>
        <item x="1500"/>
        <item x="4616"/>
        <item x="1613"/>
        <item x="3541"/>
        <item x="4496"/>
        <item x="3472"/>
        <item x="1610"/>
        <item x="989"/>
        <item x="4702"/>
        <item x="2200"/>
        <item x="4720"/>
        <item x="2140"/>
        <item x="2066"/>
        <item x="2607"/>
        <item x="3443"/>
        <item x="976"/>
        <item x="741"/>
        <item x="1939"/>
        <item x="464"/>
        <item x="545"/>
        <item x="1302"/>
        <item x="4297"/>
        <item x="547"/>
        <item x="4111"/>
        <item x="2070"/>
        <item x="3157"/>
        <item x="1854"/>
        <item x="2744"/>
        <item x="2196"/>
        <item x="1436"/>
        <item x="3168"/>
        <item x="387"/>
        <item x="3569"/>
        <item x="3697"/>
        <item x="1780"/>
        <item x="1705"/>
        <item x="3140"/>
        <item x="3431"/>
        <item x="3142"/>
        <item x="3375"/>
        <item x="2014"/>
        <item x="4177"/>
        <item x="474"/>
        <item x="220"/>
        <item x="1225"/>
        <item x="1682"/>
        <item x="3468"/>
        <item x="4299"/>
        <item x="2601"/>
        <item x="3036"/>
        <item x="3917"/>
        <item x="2613"/>
        <item x="3070"/>
        <item x="180"/>
        <item x="3150"/>
        <item x="1783"/>
        <item x="1856"/>
        <item x="1251"/>
        <item x="2941"/>
        <item x="4842"/>
        <item x="2670"/>
        <item x="1353"/>
        <item x="1865"/>
        <item x="1892"/>
        <item x="2861"/>
        <item x="1155"/>
        <item x="1676"/>
        <item x="900"/>
        <item x="1893"/>
        <item x="691"/>
        <item x="1609"/>
        <item x="1363"/>
        <item x="2958"/>
        <item x="1712"/>
        <item x="3833"/>
        <item x="2630"/>
        <item x="632"/>
        <item x="281"/>
        <item x="4277"/>
        <item x="3241"/>
        <item x="4584"/>
        <item x="2047"/>
        <item x="4707"/>
        <item x="4567"/>
        <item x="3055"/>
        <item x="1919"/>
        <item x="1279"/>
        <item x="3237"/>
        <item x="3198"/>
        <item x="2407"/>
        <item x="606"/>
        <item x="3215"/>
        <item x="2668"/>
        <item x="1426"/>
        <item x="4585"/>
        <item x="4184"/>
        <item x="4136"/>
        <item x="452"/>
        <item x="1082"/>
        <item x="4701"/>
        <item x="460"/>
        <item x="4047"/>
        <item x="3600"/>
        <item x="4199"/>
        <item x="3907"/>
        <item x="4513"/>
        <item x="3448"/>
        <item x="1410"/>
        <item x="999"/>
        <item x="97"/>
        <item x="1645"/>
        <item x="2039"/>
        <item x="89"/>
        <item x="2874"/>
        <item x="2120"/>
        <item x="2167"/>
        <item x="2772"/>
        <item x="1295"/>
        <item x="4401"/>
        <item x="4325"/>
        <item x="2463"/>
        <item x="1193"/>
        <item x="4014"/>
        <item x="53"/>
        <item x="3355"/>
        <item x="3887"/>
        <item x="1548"/>
        <item x="1979"/>
        <item x="3651"/>
        <item x="4085"/>
        <item x="3977"/>
        <item x="4040"/>
        <item x="4625"/>
        <item x="1308"/>
        <item x="2340"/>
        <item x="1898"/>
        <item x="3951"/>
        <item x="984"/>
        <item x="329"/>
        <item x="1996"/>
        <item x="231"/>
        <item x="2980"/>
        <item x="3882"/>
        <item x="4256"/>
        <item x="2737"/>
        <item x="3663"/>
        <item x="924"/>
        <item x="395"/>
        <item x="3876"/>
        <item x="2229"/>
        <item x="1045"/>
        <item x="3115"/>
        <item x="2007"/>
        <item x="2659"/>
        <item x="3300"/>
        <item x="1229"/>
        <item x="4002"/>
        <item x="1668"/>
        <item x="3844"/>
        <item x="115"/>
        <item x="293"/>
        <item x="3281"/>
        <item x="845"/>
        <item x="598"/>
        <item x="1010"/>
        <item x="2622"/>
        <item x="4484"/>
        <item x="1651"/>
        <item x="3676"/>
        <item x="2474"/>
        <item x="4708"/>
        <item x="4769"/>
        <item x="3023"/>
        <item x="440"/>
        <item x="3112"/>
        <item x="733"/>
        <item x="4738"/>
        <item x="26"/>
        <item x="3892"/>
        <item x="3190"/>
        <item x="1679"/>
        <item x="2626"/>
        <item x="1314"/>
        <item x="1415"/>
        <item x="2750"/>
        <item x="1078"/>
        <item x="83"/>
        <item x="462"/>
        <item x="2399"/>
        <item x="3347"/>
        <item x="2001"/>
        <item x="1546"/>
        <item x="3935"/>
        <item x="1247"/>
        <item x="3264"/>
        <item x="1050"/>
        <item x="2515"/>
        <item x="3494"/>
        <item x="4692"/>
        <item x="4879"/>
        <item x="4031"/>
        <item x="3704"/>
        <item x="3123"/>
        <item x="525"/>
        <item x="2624"/>
        <item x="472"/>
        <item x="1759"/>
        <item x="1847"/>
        <item x="3308"/>
        <item x="3184"/>
        <item x="807"/>
        <item x="2576"/>
        <item x="4174"/>
        <item x="1198"/>
        <item x="644"/>
        <item x="3587"/>
        <item x="3591"/>
        <item x="246"/>
        <item x="1088"/>
        <item x="597"/>
        <item x="4110"/>
        <item x="45"/>
        <item x="4854"/>
        <item x="4742"/>
        <item x="278"/>
        <item x="4668"/>
        <item x="3662"/>
        <item x="49"/>
        <item x="1524"/>
        <item x="4527"/>
        <item x="1666"/>
        <item x="626"/>
        <item x="4711"/>
        <item x="1926"/>
        <item x="3126"/>
        <item x="2657"/>
        <item x="2232"/>
        <item x="311"/>
        <item x="2764"/>
        <item x="1029"/>
        <item x="2483"/>
        <item x="2470"/>
        <item x="2571"/>
        <item x="920"/>
        <item x="2310"/>
        <item x="292"/>
        <item x="1312"/>
        <item x="4443"/>
        <item x="2527"/>
        <item x="2716"/>
        <item x="1220"/>
        <item x="3664"/>
        <item x="646"/>
        <item x="4208"/>
        <item x="2036"/>
        <item x="980"/>
        <item x="2055"/>
        <item x="3941"/>
        <item x="4667"/>
        <item x="2883"/>
        <item x="4748"/>
        <item x="3267"/>
        <item x="417"/>
        <item x="3370"/>
        <item x="4782"/>
        <item x="2052"/>
        <item x="4409"/>
        <item x="1633"/>
        <item x="1969"/>
        <item x="938"/>
        <item x="611"/>
        <item x="2005"/>
        <item x="2796"/>
        <item x="4652"/>
        <item x="2730"/>
        <item x="2395"/>
        <item x="4183"/>
        <item x="3309"/>
        <item x="4690"/>
        <item x="4166"/>
        <item x="19"/>
        <item x="1818"/>
        <item x="1985"/>
        <item x="3729"/>
        <item x="4369"/>
        <item x="1160"/>
        <item x="4390"/>
        <item x="4534"/>
        <item x="3950"/>
        <item x="2864"/>
        <item x="2490"/>
        <item x="1042"/>
        <item x="1677"/>
        <item x="1706"/>
        <item x="4267"/>
        <item x="42"/>
        <item x="2207"/>
        <item x="2230"/>
        <item x="3258"/>
        <item x="3260"/>
        <item x="1756"/>
        <item x="4850"/>
        <item x="4020"/>
        <item x="2475"/>
        <item x="1810"/>
        <item x="3512"/>
        <item x="2453"/>
        <item x="2284"/>
        <item x="4477"/>
        <item x="1808"/>
        <item x="1861"/>
        <item x="2270"/>
        <item x="977"/>
        <item x="2691"/>
        <item x="4302"/>
        <item x="3785"/>
        <item x="4856"/>
        <item x="68"/>
        <item x="2945"/>
        <item x="4343"/>
        <item x="1452"/>
        <item x="4787"/>
        <item x="3647"/>
        <item x="1115"/>
        <item x="2549"/>
        <item x="2844"/>
        <item x="3703"/>
        <item x="4772"/>
        <item x="3216"/>
        <item x="4175"/>
        <item x="4743"/>
        <item x="2510"/>
        <item x="1033"/>
        <item x="692"/>
        <item x="91"/>
        <item x="2981"/>
        <item x="3788"/>
        <item x="1592"/>
        <item x="568"/>
        <item x="175"/>
        <item x="750"/>
        <item x="2349"/>
        <item x="1765"/>
        <item x="179"/>
        <item x="4130"/>
        <item x="1455"/>
        <item x="4751"/>
        <item x="572"/>
        <item x="2974"/>
        <item x="1785"/>
        <item x="3490"/>
        <item x="2858"/>
        <item x="881"/>
        <item x="4577"/>
        <item x="801"/>
        <item x="2502"/>
        <item x="3404"/>
        <item x="3155"/>
        <item x="4715"/>
        <item x="1309"/>
        <item x="3552"/>
        <item x="4370"/>
        <item x="2391"/>
        <item x="1079"/>
        <item x="4651"/>
        <item x="1226"/>
        <item x="946"/>
        <item x="2436"/>
        <item x="3017"/>
        <item x="3681"/>
        <item x="972"/>
        <item x="3588"/>
        <item x="4049"/>
        <item x="3381"/>
        <item x="3136"/>
        <item x="798"/>
        <item x="2718"/>
        <item x="2555"/>
        <item x="2324"/>
        <item x="2504"/>
        <item x="4218"/>
        <item x="652"/>
        <item x="2925"/>
        <item x="3323"/>
        <item x="2136"/>
        <item x="3341"/>
        <item x="3803"/>
        <item x="4688"/>
        <item x="4565"/>
        <item x="3466"/>
        <item x="2566"/>
        <item x="3722"/>
        <item x="4499"/>
        <item x="379"/>
        <item x="815"/>
        <item x="3636"/>
        <item x="232"/>
        <item x="1802"/>
        <item x="930"/>
        <item x="386"/>
        <item x="4246"/>
        <item x="4406"/>
        <item x="447"/>
        <item x="2672"/>
        <item x="1133"/>
        <item x="156"/>
        <item x="732"/>
        <item x="1174"/>
        <item x="4295"/>
        <item x="2346"/>
        <item x="3812"/>
        <item x="608"/>
        <item x="1417"/>
        <item x="3737"/>
        <item x="553"/>
        <item x="1342"/>
        <item x="2059"/>
        <item x="4604"/>
        <item x="3996"/>
        <item x="2906"/>
        <item x="2109"/>
        <item x="1416"/>
        <item x="4033"/>
        <item x="502"/>
        <item x="3214"/>
        <item x="2652"/>
        <item x="886"/>
        <item x="2006"/>
        <item x="1744"/>
        <item x="3764"/>
        <item x="1030"/>
        <item x="3868"/>
        <item x="4488"/>
        <item x="4357"/>
        <item x="2955"/>
        <item x="4591"/>
        <item x="2806"/>
        <item x="786"/>
        <item x="3670"/>
        <item x="3686"/>
        <item x="398"/>
        <item x="1480"/>
        <item x="2912"/>
        <item x="4296"/>
        <item x="2733"/>
        <item x="3537"/>
        <item x="1388"/>
        <item x="1803"/>
        <item x="3566"/>
        <item x="3848"/>
        <item x="143"/>
        <item x="3000"/>
        <item x="429"/>
        <item x="1606"/>
        <item x="745"/>
        <item x="140"/>
        <item x="4092"/>
        <item x="2149"/>
        <item x="3391"/>
        <item x="101"/>
        <item x="2278"/>
        <item x="2074"/>
        <item x="2338"/>
        <item x="2545"/>
        <item x="3421"/>
        <item x="2010"/>
        <item x="120"/>
        <item x="3425"/>
        <item x="4234"/>
        <item x="430"/>
        <item x="3305"/>
        <item x="3166"/>
        <item x="495"/>
        <item x="2423"/>
        <item x="2582"/>
        <item x="2676"/>
        <item x="28"/>
        <item x="768"/>
        <item x="3628"/>
        <item x="3064"/>
        <item x="1337"/>
        <item x="2227"/>
        <item x="603"/>
        <item x="3401"/>
        <item x="1383"/>
        <item x="3096"/>
        <item x="724"/>
        <item x="1533"/>
        <item x="2379"/>
        <item x="826"/>
        <item x="2398"/>
        <item x="4465"/>
        <item x="3817"/>
        <item x="469"/>
        <item x="1918"/>
        <item x="4725"/>
        <item x="2917"/>
        <item x="3864"/>
        <item x="4698"/>
        <item x="2104"/>
        <item x="3104"/>
        <item x="4362"/>
        <item x="2476"/>
        <item x="3164"/>
        <item x="2847"/>
        <item x="913"/>
        <item x="581"/>
        <item x="3573"/>
        <item x="580"/>
        <item x="1755"/>
        <item x="821"/>
        <item x="4544"/>
        <item x="751"/>
        <item x="1394"/>
        <item x="2540"/>
        <item x="1899"/>
        <item x="3113"/>
        <item x="354"/>
        <item x="2804"/>
        <item x="285"/>
        <item x="1429"/>
        <item x="1370"/>
        <item x="852"/>
        <item x="719"/>
        <item x="3413"/>
        <item x="2810"/>
        <item x="413"/>
        <item x="4053"/>
        <item x="3501"/>
        <item x="1797"/>
        <item x="2754"/>
        <item x="277"/>
        <item x="1463"/>
        <item x="1574"/>
        <item x="4329"/>
        <item x="1896"/>
        <item x="4640"/>
        <item x="914"/>
        <item x="3378"/>
        <item x="390"/>
        <item x="168"/>
        <item x="3107"/>
        <item x="1624"/>
        <item x="1047"/>
        <item x="4008"/>
        <item x="2608"/>
        <item x="3091"/>
        <item x="1730"/>
        <item x="310"/>
        <item x="1518"/>
        <item x="4637"/>
        <item x="3356"/>
        <item x="1412"/>
        <item x="237"/>
        <item x="1658"/>
        <item x="3247"/>
        <item x="100"/>
        <item x="2782"/>
        <item x="3946"/>
        <item x="21"/>
        <item x="4335"/>
        <item x="3986"/>
        <item x="1257"/>
        <item x="2548"/>
        <item x="3095"/>
        <item x="3042"/>
        <item x="2918"/>
        <item x="2459"/>
        <item x="3373"/>
        <item x="2679"/>
        <item x="893"/>
        <item x="2238"/>
        <item x="2879"/>
        <item x="2321"/>
        <item x="4700"/>
        <item x="2554"/>
        <item x="2798"/>
        <item x="850"/>
        <item x="1571"/>
        <item x="1957"/>
        <item x="4820"/>
        <item x="2263"/>
        <item x="4770"/>
        <item x="389"/>
        <item x="4102"/>
        <item x="2895"/>
        <item x="3924"/>
        <item x="2013"/>
        <item x="3339"/>
        <item x="1821"/>
        <item x="4237"/>
        <item x="4502"/>
        <item x="213"/>
        <item x="1351"/>
        <item x="1686"/>
        <item x="1242"/>
        <item x="1627"/>
        <item x="4222"/>
        <item x="3368"/>
        <item x="3445"/>
        <item x="3631"/>
        <item x="3229"/>
        <item x="1311"/>
        <item x="2580"/>
        <item x="3015"/>
        <item x="2837"/>
        <item x="3839"/>
        <item x="3540"/>
        <item x="2026"/>
        <item x="1735"/>
        <item x="942"/>
        <item x="200"/>
        <item x="3959"/>
        <item x="894"/>
        <item x="4219"/>
        <item x="2727"/>
        <item x="4871"/>
        <item x="3668"/>
        <item x="836"/>
        <item x="3624"/>
        <item x="983"/>
        <item x="1407"/>
        <item x="2211"/>
        <item x="3037"/>
        <item x="4360"/>
        <item x="3699"/>
        <item x="2444"/>
        <item x="4628"/>
        <item x="2015"/>
        <item x="244"/>
        <item x="129"/>
        <item x="816"/>
        <item x="4826"/>
        <item x="1012"/>
        <item x="749"/>
        <item x="710"/>
        <item x="1959"/>
        <item x="2305"/>
        <item x="3747"/>
        <item x="1217"/>
        <item x="4160"/>
        <item x="1521"/>
        <item x="157"/>
        <item x="985"/>
        <item x="1877"/>
        <item x="504"/>
        <item x="589"/>
        <item x="3611"/>
        <item x="994"/>
        <item x="162"/>
        <item x="3388"/>
        <item x="1696"/>
        <item x="2095"/>
        <item x="4342"/>
        <item x="4354"/>
        <item x="2477"/>
        <item x="3576"/>
        <item x="2098"/>
        <item x="3163"/>
        <item x="2809"/>
        <item x="650"/>
        <item x="3940"/>
        <item x="937"/>
        <item x="2766"/>
        <item x="3526"/>
        <item x="314"/>
        <item x="2911"/>
        <item x="1097"/>
        <item x="4785"/>
        <item x="1359"/>
        <item x="465"/>
        <item x="2434"/>
        <item x="2102"/>
        <item x="88"/>
        <item x="3536"/>
        <item x="1236"/>
        <item x="2972"/>
        <item x="269"/>
        <item x="1904"/>
        <item x="1186"/>
        <item x="4695"/>
        <item x="1608"/>
        <item x="3726"/>
        <item x="3130"/>
        <item x="141"/>
        <item x="483"/>
        <item x="642"/>
        <item x="1073"/>
        <item x="2516"/>
        <item x="468"/>
        <item x="1784"/>
        <item x="2828"/>
        <item x="4746"/>
        <item x="1420"/>
        <item x="3560"/>
        <item x="3458"/>
        <item x="2702"/>
        <item x="4829"/>
        <item x="711"/>
        <item x="3052"/>
        <item x="2065"/>
        <item x="4811"/>
        <item x="227"/>
        <item x="1054"/>
        <item x="2425"/>
        <item x="1471"/>
        <item x="2239"/>
        <item x="3700"/>
        <item x="1644"/>
        <item x="4044"/>
        <item x="879"/>
        <item x="3779"/>
        <item x="532"/>
        <item x="2339"/>
        <item x="3960"/>
        <item x="1310"/>
        <item x="4532"/>
        <item x="620"/>
        <item x="4638"/>
        <item x="4404"/>
        <item x="3983"/>
        <item x="3128"/>
        <item x="1195"/>
        <item x="4331"/>
        <item x="2645"/>
        <item x="1629"/>
        <item x="1750"/>
        <item x="3479"/>
        <item x="4372"/>
        <item x="1019"/>
        <item x="2916"/>
        <item x="1368"/>
        <item x="1443"/>
        <item x="2359"/>
        <item x="988"/>
        <item x="2713"/>
        <item x="3708"/>
        <item x="342"/>
        <item x="2995"/>
        <item x="1139"/>
        <item x="3278"/>
        <item x="2289"/>
        <item x="3170"/>
        <item x="4838"/>
        <item x="4594"/>
        <item x="645"/>
        <item x="3162"/>
        <item x="3735"/>
        <item x="3426"/>
        <item x="2706"/>
        <item x="1240"/>
        <item x="3067"/>
        <item x="2541"/>
        <item x="4060"/>
        <item x="4330"/>
        <item x="3331"/>
        <item x="1069"/>
        <item x="2277"/>
        <item x="2734"/>
        <item x="1832"/>
        <item x="2021"/>
        <item x="1772"/>
        <item x="1557"/>
        <item x="1021"/>
        <item x="909"/>
        <item x="1912"/>
        <item x="1008"/>
        <item x="3877"/>
        <item x="3364"/>
        <item x="368"/>
        <item x="1472"/>
        <item x="2830"/>
        <item x="4103"/>
        <item x="522"/>
        <item x="4809"/>
        <item x="961"/>
        <item x="876"/>
        <item x="3620"/>
        <item x="1823"/>
        <item x="1162"/>
        <item x="861"/>
        <item x="3657"/>
        <item x="3837"/>
        <item x="967"/>
        <item x="20"/>
        <item x="4479"/>
        <item x="679"/>
        <item x="358"/>
        <item x="1987"/>
        <item x="3435"/>
        <item x="1881"/>
        <item x="2451"/>
        <item x="1116"/>
        <item x="510"/>
        <item x="1479"/>
        <item x="4745"/>
        <item x="690"/>
        <item x="2929"/>
        <item x="926"/>
        <item x="2240"/>
        <item x="1036"/>
        <item x="3897"/>
        <item x="3852"/>
        <item x="2976"/>
        <item x="4653"/>
        <item x="1376"/>
        <item x="3796"/>
        <item x="1504"/>
        <item x="904"/>
        <item x="4280"/>
        <item x="4114"/>
        <item x="2024"/>
        <item x="4077"/>
        <item x="4848"/>
        <item x="2712"/>
        <item x="2071"/>
        <item x="264"/>
        <item x="4054"/>
        <item x="3928"/>
        <item x="4741"/>
        <item x="1007"/>
        <item x="1866"/>
        <item x="2485"/>
        <item x="4001"/>
        <item x="3354"/>
        <item x="2111"/>
        <item x="493"/>
        <item x="963"/>
        <item x="4554"/>
        <item x="3572"/>
        <item x="2998"/>
        <item x="1851"/>
        <item x="2500"/>
        <item x="1328"/>
        <item x="1809"/>
        <item x="1202"/>
        <item x="457"/>
        <item x="2926"/>
        <item x="2960"/>
        <item x="382"/>
        <item x="1857"/>
        <item x="2519"/>
        <item x="701"/>
        <item x="993"/>
        <item x="546"/>
        <item x="554"/>
        <item x="3449"/>
        <item x="2785"/>
        <item x="1375"/>
        <item x="72"/>
        <item x="566"/>
        <item x="3187"/>
        <item x="2824"/>
        <item x="892"/>
        <item x="4754"/>
        <item x="1138"/>
        <item x="613"/>
        <item x="1925"/>
        <item x="490"/>
        <item x="3131"/>
        <item x="2529"/>
        <item x="699"/>
        <item x="1842"/>
        <item x="1764"/>
        <item x="415"/>
        <item x="192"/>
        <item x="538"/>
        <item x="1083"/>
        <item x="3405"/>
        <item x="2856"/>
        <item x="4203"/>
        <item x="1108"/>
        <item x="12"/>
        <item x="2017"/>
        <item x="1286"/>
        <item x="1103"/>
        <item x="1063"/>
        <item x="2913"/>
        <item x="3238"/>
        <item x="2835"/>
        <item x="2633"/>
        <item x="445"/>
        <item x="1693"/>
        <item x="2161"/>
        <item x="2562"/>
        <item x="3915"/>
        <item x="2494"/>
        <item x="2705"/>
        <item x="3473"/>
        <item x="3032"/>
        <item x="916"/>
        <item x="3563"/>
        <item x="4710"/>
        <item x="251"/>
        <item x="4765"/>
        <item x="3727"/>
        <item x="2123"/>
        <item x="2821"/>
        <item x="4522"/>
        <item x="4680"/>
        <item x="271"/>
        <item x="2635"/>
        <item x="1406"/>
        <item x="1482"/>
        <item x="4307"/>
        <item x="668"/>
        <item x="4761"/>
        <item x="4258"/>
        <item x="1204"/>
        <item x="1462"/>
        <item x="2008"/>
        <item x="24"/>
        <item x="885"/>
        <item x="3440"/>
        <item x="3256"/>
        <item x="1501"/>
        <item x="4312"/>
        <item x="205"/>
        <item x="4704"/>
        <item x="4866"/>
        <item x="2291"/>
        <item x="3024"/>
        <item x="2086"/>
        <item x="3841"/>
        <item x="4241"/>
        <item x="2203"/>
        <item x="4163"/>
        <item x="487"/>
        <item x="1603"/>
        <item x="1834"/>
        <item x="4123"/>
        <item x="721"/>
        <item x="4847"/>
        <item x="1680"/>
        <item x="4510"/>
        <item x="2000"/>
        <item x="2581"/>
        <item x="2323"/>
        <item x="514"/>
        <item x="3720"/>
        <item x="4168"/>
        <item x="3224"/>
        <item x="858"/>
        <item x="1102"/>
        <item x="2388"/>
        <item x="405"/>
        <item x="2579"/>
        <item x="2758"/>
        <item x="2114"/>
        <item x="2366"/>
        <item x="841"/>
        <item x="2826"/>
        <item x="3891"/>
        <item x="1816"/>
        <item x="639"/>
        <item x="3789"/>
        <item x="3766"/>
        <item x="3075"/>
        <item x="1804"/>
        <item x="2669"/>
        <item x="4795"/>
        <item x="3870"/>
        <item x="479"/>
        <item x="366"/>
        <item x="1307"/>
        <item x="1849"/>
        <item x="2225"/>
        <item x="956"/>
        <item x="2833"/>
        <item x="919"/>
        <item x="34"/>
        <item x="3559"/>
        <item x="3183"/>
        <item x="78"/>
        <item x="860"/>
        <item x="4333"/>
        <item x="1862"/>
        <item x="1040"/>
        <item x="4012"/>
        <item x="526"/>
        <item x="2341"/>
        <item x="1900"/>
        <item x="1214"/>
        <item x="2156"/>
        <item x="1734"/>
        <item x="3641"/>
        <item x="1349"/>
        <item x="2708"/>
        <item x="680"/>
        <item x="4402"/>
        <item x="211"/>
        <item x="3645"/>
        <item x="712"/>
        <item x="500"/>
        <item x="4457"/>
        <item x="4087"/>
        <item x="3352"/>
        <item x="1943"/>
        <item x="4106"/>
        <item x="740"/>
        <item x="2132"/>
        <item x="2326"/>
        <item x="834"/>
        <item x="4641"/>
        <item x="3665"/>
        <item x="4192"/>
        <item x="4490"/>
        <item x="2237"/>
        <item x="1321"/>
        <item x="3701"/>
        <item x="3489"/>
        <item x="3921"/>
        <item x="4586"/>
        <item x="3306"/>
        <item x="4082"/>
        <item x="2703"/>
        <item x="4684"/>
        <item x="4367"/>
        <item x="2469"/>
        <item x="2202"/>
        <item x="1132"/>
        <item x="1760"/>
        <item x="2620"/>
        <item x="4486"/>
        <item x="1639"/>
        <item x="3325"/>
        <item x="96"/>
        <item x="792"/>
        <item x="4186"/>
        <item x="3061"/>
        <item x="2694"/>
        <item x="2999"/>
        <item x="3958"/>
        <item x="783"/>
        <item x="3695"/>
        <item x="1907"/>
        <item x="4006"/>
        <item x="4090"/>
        <item x="1813"/>
        <item x="604"/>
        <item x="3672"/>
        <item x="2797"/>
        <item x="509"/>
        <item x="1348"/>
        <item x="3568"/>
        <item x="3607"/>
        <item x="4247"/>
        <item x="1544"/>
        <item x="1831"/>
        <item x="2272"/>
        <item x="4226"/>
        <item x="2975"/>
        <item x="3249"/>
        <item x="4365"/>
        <item x="810"/>
        <item x="1015"/>
        <item x="1974"/>
        <item x="3609"/>
        <item x="1708"/>
        <item x="191"/>
        <item x="605"/>
        <item x="4566"/>
        <item x="370"/>
        <item x="3340"/>
        <item x="2983"/>
        <item x="2056"/>
        <item x="3192"/>
        <item x="2250"/>
        <item x="3899"/>
        <item x="92"/>
        <item x="1038"/>
        <item x="1960"/>
        <item x="503"/>
        <item x="895"/>
        <item x="3925"/>
        <item x="4250"/>
        <item x="3094"/>
        <item x="2356"/>
        <item x="2781"/>
        <item x="438"/>
        <item x="302"/>
        <item x="4076"/>
        <item x="1947"/>
        <item x="3955"/>
        <item x="2173"/>
        <item x="1362"/>
        <item x="3497"/>
        <item x="4600"/>
        <item x="540"/>
        <item x="685"/>
        <item x="3806"/>
        <item x="4497"/>
        <item x="666"/>
        <item x="2076"/>
        <item x="2537"/>
        <item x="1621"/>
        <item x="3966"/>
        <item x="793"/>
        <item x="4088"/>
        <item x="3446"/>
        <item x="4385"/>
        <item x="748"/>
        <item x="190"/>
        <item x="1060"/>
        <item x="4140"/>
        <item x="3748"/>
        <item x="347"/>
        <item x="2488"/>
        <item x="4196"/>
        <item x="2267"/>
        <item x="330"/>
        <item x="3398"/>
        <item x="4352"/>
        <item x="4691"/>
        <item x="1663"/>
        <item x="2775"/>
        <item x="4244"/>
        <item x="2096"/>
        <item x="1936"/>
        <item x="2619"/>
        <item x="497"/>
        <item x="2430"/>
        <item x="1984"/>
        <item x="1858"/>
        <item x="2481"/>
        <item x="1267"/>
        <item x="3301"/>
        <item x="4238"/>
        <item x="4503"/>
        <item x="629"/>
        <item x="4298"/>
        <item x="1442"/>
        <item x="3787"/>
        <item x="126"/>
        <item x="3193"/>
        <item x="2675"/>
        <item x="3799"/>
        <item x="3248"/>
        <item x="2642"/>
        <item x="1211"/>
        <item x="2820"/>
        <item x="3613"/>
        <item x="1583"/>
        <item x="770"/>
        <item x="539"/>
        <item x="3652"/>
        <item x="1303"/>
        <item x="831"/>
        <item x="4346"/>
        <item x="2787"/>
        <item x="3434"/>
        <item x="1197"/>
        <item x="4229"/>
        <item x="1826"/>
        <item x="2593"/>
        <item x="4736"/>
        <item x="461"/>
        <item x="1576"/>
        <item x="950"/>
        <item x="2939"/>
        <item x="4590"/>
        <item x="1205"/>
        <item x="393"/>
        <item x="2725"/>
        <item x="249"/>
        <item x="3159"/>
        <item x="1022"/>
        <item x="3471"/>
        <item x="266"/>
        <item x="1117"/>
        <item x="2409"/>
        <item x="3630"/>
        <item x="1111"/>
        <item x="3615"/>
        <item x="81"/>
        <item x="2317"/>
        <item x="1618"/>
        <item x="3873"/>
        <item x="4855"/>
        <item x="1607"/>
        <item x="1498"/>
        <item x="3275"/>
        <item x="3242"/>
        <item x="2533"/>
        <item x="3257"/>
        <item x="473"/>
        <item x="400"/>
        <item x="3577"/>
        <item x="960"/>
        <item x="1438"/>
        <item x="584"/>
        <item x="1237"/>
        <item x="3733"/>
        <item x="425"/>
        <item x="1835"/>
        <item x="3316"/>
        <item x="1273"/>
        <item x="2328"/>
        <item x="3830"/>
        <item x="2145"/>
        <item x="3330"/>
        <item x="4679"/>
        <item x="4561"/>
        <item x="3698"/>
        <item x="2887"/>
        <item x="3669"/>
        <item x="2498"/>
        <item x="210"/>
        <item x="4281"/>
        <item x="1647"/>
        <item x="4828"/>
        <item x="3972"/>
        <item x="2027"/>
        <item x="2160"/>
        <item x="3954"/>
        <item x="2433"/>
        <item x="3639"/>
        <item x="3993"/>
        <item x="4613"/>
        <item x="3059"/>
        <item x="3581"/>
        <item x="2394"/>
        <item x="4505"/>
        <item x="4882"/>
        <item x="2933"/>
        <item x="4074"/>
        <item x="2112"/>
        <item x="2784"/>
        <item x="2179"/>
        <item x="2561"/>
        <item x="174"/>
        <item x="3227"/>
        <item x="312"/>
        <item x="3990"/>
        <item x="2951"/>
        <item x="1222"/>
        <item x="1945"/>
        <item x="1081"/>
        <item x="2189"/>
        <item x="3732"/>
        <item x="4683"/>
        <item x="1113"/>
        <item x="3730"/>
        <item x="3751"/>
        <item x="556"/>
        <item x="4027"/>
        <item x="2801"/>
        <item x="552"/>
        <item x="4065"/>
        <item x="1233"/>
        <item x="803"/>
        <item x="428"/>
        <item x="4632"/>
        <item x="2880"/>
        <item x="2563"/>
        <item x="138"/>
        <item x="448"/>
        <item x="3034"/>
        <item x="3319"/>
        <item x="1710"/>
        <item x="3741"/>
        <item x="1491"/>
        <item x="637"/>
        <item x="1884"/>
        <item x="825"/>
        <item x="1409"/>
        <item x="2072"/>
        <item x="4263"/>
        <item x="3403"/>
        <item x="2774"/>
        <item x="2273"/>
        <item x="1052"/>
        <item x="4165"/>
        <item x="4068"/>
        <item x="2756"/>
        <item x="3135"/>
        <item x="288"/>
        <item x="4822"/>
        <item x="3757"/>
        <item x="1587"/>
        <item x="2221"/>
        <item x="1473"/>
        <item x="2907"/>
        <item x="866"/>
        <item x="1532"/>
        <item x="3944"/>
        <item x="1538"/>
        <item x="2719"/>
        <item x="1071"/>
        <item x="1937"/>
        <item x="3080"/>
        <item x="2439"/>
        <item x="4169"/>
        <item x="2315"/>
        <item x="1707"/>
        <item x="3320"/>
        <item x="694"/>
        <item x="3201"/>
        <item x="602"/>
        <item x="2546"/>
        <item x="1287"/>
        <item x="3777"/>
        <item x="4028"/>
        <item x="3001"/>
        <item x="3046"/>
        <item x="3976"/>
        <item x="2249"/>
        <item x="2180"/>
        <item x="2964"/>
        <item x="1828"/>
        <item x="728"/>
        <item x="1748"/>
        <item x="2262"/>
        <item x="609"/>
        <item x="2353"/>
        <item x="1589"/>
        <item x="2587"/>
        <item x="3287"/>
        <item x="1144"/>
        <item x="3808"/>
        <item x="3874"/>
        <item x="431"/>
        <item x="2296"/>
        <item x="2814"/>
        <item x="235"/>
        <item x="2501"/>
        <item x="3079"/>
        <item x="1445"/>
        <item x="3538"/>
        <item x="1451"/>
        <item x="2464"/>
        <item x="2954"/>
        <item x="3376"/>
        <item x="381"/>
        <item x="4473"/>
        <item x="1005"/>
        <item x="544"/>
        <item x="1880"/>
        <item x="1779"/>
        <item x="252"/>
        <item x="4094"/>
        <item x="1167"/>
        <item x="1689"/>
        <item x="3196"/>
        <item x="1297"/>
        <item x="3337"/>
        <item x="4813"/>
        <item x="3911"/>
        <item x="1492"/>
        <item x="1199"/>
        <item x="3383"/>
        <item x="3675"/>
        <item x="2526"/>
        <item x="489"/>
        <item x="4046"/>
        <item x="3579"/>
        <item x="4860"/>
        <item x="3442"/>
        <item x="784"/>
        <item x="4858"/>
        <item x="2403"/>
        <item x="15"/>
        <item x="2308"/>
        <item x="4506"/>
        <item x="242"/>
        <item x="2080"/>
        <item x="1179"/>
        <item x="1402"/>
        <item x="1387"/>
        <item x="2707"/>
        <item x="2829"/>
        <item x="2867"/>
        <item x="4167"/>
        <item x="3005"/>
        <item x="33"/>
        <item x="3790"/>
        <item x="3963"/>
        <item x="1617"/>
        <item x="2134"/>
        <item x="2965"/>
        <item x="2254"/>
        <item x="259"/>
        <item x="38"/>
        <item x="107"/>
        <item x="4764"/>
        <item x="2188"/>
        <item x="3058"/>
        <item x="3710"/>
        <item x="932"/>
        <item x="2107"/>
        <item x="1289"/>
        <item x="1262"/>
        <item x="3020"/>
        <item x="1035"/>
        <item x="2031"/>
        <item x="3671"/>
        <item x="388"/>
        <item x="146"/>
        <item x="4620"/>
        <item x="3784"/>
        <item x="1478"/>
        <item x="1056"/>
        <item x="2866"/>
        <item x="4018"/>
        <item x="1867"/>
        <item x="649"/>
        <item x="4753"/>
        <item x="256"/>
        <item x="338"/>
        <item x="1570"/>
        <item x="1921"/>
        <item x="3120"/>
        <item x="2115"/>
        <item x="633"/>
        <item x="2139"/>
        <item x="3933"/>
        <item x="4316"/>
        <item x="1578"/>
        <item x="1649"/>
        <item x="40"/>
        <item x="2771"/>
        <item x="4454"/>
        <item x="2776"/>
        <item x="557"/>
        <item x="1949"/>
        <item x="4518"/>
        <item x="2327"/>
        <item x="2905"/>
        <item x="2936"/>
        <item x="4825"/>
        <item x="1978"/>
        <item x="1475"/>
        <item x="713"/>
        <item x="3908"/>
        <item x="3927"/>
        <item x="1827"/>
        <item x="3918"/>
        <item x="2357"/>
        <item x="3465"/>
        <item x="2499"/>
        <item x="1121"/>
        <item x="4810"/>
        <item x="3310"/>
        <item x="4095"/>
        <item x="2973"/>
        <item x="4205"/>
        <item x="549"/>
        <item x="2428"/>
        <item x="1460"/>
        <item x="832"/>
        <item x="3973"/>
        <item x="2191"/>
        <item x="2956"/>
        <item x="1602"/>
        <item x="3315"/>
        <item x="3786"/>
        <item x="2057"/>
        <item x="2508"/>
        <item x="2857"/>
        <item x="1967"/>
        <item x="4084"/>
        <item x="2838"/>
        <item x="3029"/>
        <item x="3855"/>
        <item x="1807"/>
        <item x="873"/>
        <item x="181"/>
        <item x="4673"/>
        <item x="1476"/>
        <item x="3712"/>
        <item x="2678"/>
        <item x="3511"/>
        <item x="125"/>
        <item x="348"/>
        <item x="1061"/>
        <item x="2783"/>
        <item x="2038"/>
        <item x="3031"/>
        <item x="4109"/>
        <item x="2986"/>
        <item x="1670"/>
        <item x="4872"/>
        <item x="1067"/>
        <item x="2260"/>
        <item x="899"/>
        <item x="4805"/>
        <item x="1968"/>
        <item x="1404"/>
        <item x="1966"/>
        <item x="3176"/>
        <item x="240"/>
        <item x="794"/>
        <item x="4529"/>
        <item x="399"/>
        <item x="3165"/>
        <item x="2293"/>
        <item x="2106"/>
        <item x="3610"/>
        <item x="2051"/>
        <item x="375"/>
        <item x="3714"/>
        <item x="3612"/>
        <item x="4405"/>
        <item x="3"/>
        <item x="1074"/>
        <item x="3562"/>
        <item x="2073"/>
        <item x="3041"/>
        <item x="1997"/>
        <item x="4606"/>
        <item x="628"/>
        <item x="4663"/>
        <item x="144"/>
        <item x="2589"/>
        <item x="4587"/>
        <item x="2194"/>
        <item x="577"/>
        <item x="4574"/>
        <item x="404"/>
        <item x="830"/>
        <item x="998"/>
        <item x="3048"/>
        <item x="1341"/>
        <item x="2371"/>
        <item x="1330"/>
        <item x="4212"/>
        <item x="410"/>
        <item x="3614"/>
        <item x="3890"/>
        <item x="3097"/>
        <item x="2372"/>
        <item x="4425"/>
        <item x="3780"/>
        <item x="2316"/>
        <item x="734"/>
        <item x="3604"/>
        <item x="3558"/>
        <item x="1728"/>
        <item x="742"/>
        <item x="2068"/>
        <item x="599"/>
        <item x="3863"/>
        <item x="1767"/>
        <item x="1147"/>
        <item x="2769"/>
        <item x="2012"/>
        <item x="2037"/>
        <item x="2987"/>
        <item x="570"/>
        <item x="3105"/>
        <item x="2761"/>
        <item x="3124"/>
        <item x="2336"/>
        <item x="2710"/>
        <item x="3033"/>
        <item x="2610"/>
        <item x="4862"/>
        <item x="4368"/>
        <item x="4475"/>
        <item x="2570"/>
        <item x="2432"/>
        <item x="2456"/>
        <item x="1652"/>
        <item x="1296"/>
        <item x="1166"/>
        <item x="3236"/>
        <item x="4030"/>
        <item x="3205"/>
        <item x="1109"/>
        <item x="14"/>
        <item x="2935"/>
        <item x="3322"/>
        <item x="2343"/>
        <item x="535"/>
        <item x="4207"/>
        <item x="4603"/>
        <item x="1196"/>
        <item x="773"/>
        <item x="173"/>
        <item x="476"/>
        <item x="1513"/>
        <item x="1620"/>
        <item x="3776"/>
        <item x="1924"/>
        <item x="279"/>
        <item x="1940"/>
        <item x="263"/>
        <item x="463"/>
        <item x="790"/>
        <item x="2462"/>
        <item x="1284"/>
        <item x="2181"/>
        <item x="3913"/>
        <item x="2128"/>
        <item x="2636"/>
        <item x="2600"/>
        <item x="4255"/>
        <item x="2130"/>
        <item x="402"/>
        <item x="1231"/>
        <item x="2067"/>
        <item x="3592"/>
        <item x="3045"/>
        <item x="2162"/>
        <item x="653"/>
        <item x="1253"/>
        <item x="3427"/>
        <item x="4411"/>
        <item x="241"/>
        <item x="4559"/>
        <item x="4576"/>
        <item x="4881"/>
        <item x="2893"/>
        <item x="616"/>
        <item x="1612"/>
        <item x="3539"/>
        <item x="3643"/>
        <item x="1540"/>
        <item x="2093"/>
        <item x="875"/>
        <item x="2521"/>
        <item x="1751"/>
        <item x="2807"/>
        <item x="4113"/>
        <item x="4240"/>
        <item x="2780"/>
        <item x="4408"/>
        <item x="674"/>
        <item x="2003"/>
        <item x="1227"/>
        <item x="587"/>
        <item x="2257"/>
        <item x="1793"/>
        <item x="4170"/>
        <item x="3012"/>
        <item x="1453"/>
        <item x="1175"/>
        <item x="3116"/>
        <item x="3344"/>
        <item x="196"/>
        <item x="3746"/>
        <item x="4153"/>
        <item x="4718"/>
        <item x="3923"/>
        <item x="4093"/>
        <item x="2791"/>
        <item x="4509"/>
        <item x="4145"/>
        <item x="3673"/>
        <item x="3709"/>
        <item x="2962"/>
        <item x="385"/>
        <item x="2354"/>
        <item x="3775"/>
        <item x="2127"/>
        <item x="3451"/>
        <item x="4798"/>
        <item x="2961"/>
        <item x="757"/>
        <item x="3294"/>
        <item x="3656"/>
        <item x="3987"/>
        <item x="3179"/>
        <item x="2946"/>
        <item x="1075"/>
        <item x="2487"/>
        <item x="565"/>
        <item x="1517"/>
        <item x="4669"/>
        <item x="2565"/>
        <item x="550"/>
        <item x="3083"/>
        <item x="4803"/>
        <item x="3847"/>
        <item x="1822"/>
        <item x="1726"/>
        <item x="2344"/>
        <item x="9"/>
        <item x="4242"/>
        <item x="2871"/>
        <item x="1619"/>
        <item x="2301"/>
        <item x="953"/>
        <item x="2355"/>
        <item x="1153"/>
        <item x="4131"/>
        <item x="4171"/>
        <item x="4728"/>
        <item x="47"/>
        <item x="2616"/>
        <item x="2213"/>
        <item x="169"/>
        <item x="172"/>
        <item x="427"/>
        <item x="929"/>
        <item x="3888"/>
        <item x="702"/>
        <item x="3233"/>
        <item x="4000"/>
        <item x="2020"/>
        <item x="907"/>
        <item x="82"/>
        <item x="1743"/>
        <item x="201"/>
        <item x="1973"/>
        <item x="3851"/>
        <item x="3879"/>
        <item x="4752"/>
        <item x="482"/>
        <item x="4520"/>
        <item x="4442"/>
        <item x="2901"/>
        <item x="4120"/>
        <item x="2251"/>
        <item x="31"/>
        <item x="1245"/>
        <item x="4359"/>
        <item x="356"/>
        <item x="3979"/>
        <item x="4539"/>
        <item x="4726"/>
        <item x="4108"/>
        <item x="4470"/>
        <item x="1895"/>
        <item x="1729"/>
        <item x="1055"/>
        <item x="93"/>
        <item x="4421"/>
        <item x="3053"/>
        <item x="3945"/>
        <item x="4"/>
        <item x="3762"/>
        <item x="2035"/>
        <item x="3578"/>
        <item x="3898"/>
        <item x="1869"/>
        <item x="1547"/>
        <item x="4851"/>
        <item x="305"/>
        <item x="4646"/>
        <item x="621"/>
        <item x="4322"/>
        <item x="336"/>
        <item x="903"/>
        <item x="1888"/>
        <item x="1938"/>
        <item x="1178"/>
        <item x="1333"/>
        <item x="1293"/>
        <item x="3181"/>
        <item x="3499"/>
        <item x="3995"/>
        <item x="4521"/>
        <item x="2878"/>
        <item x="3483"/>
        <item x="378"/>
        <item x="3849"/>
        <item x="4228"/>
        <item x="4880"/>
        <item x="1796"/>
        <item x="2116"/>
        <item x="2198"/>
        <item x="280"/>
        <item x="4345"/>
        <item x="215"/>
        <item x="4415"/>
        <item x="4202"/>
        <item x="2953"/>
        <item x="59"/>
        <item x="3384"/>
        <item x="4507"/>
        <item x="4480"/>
        <item x="3317"/>
        <item x="4290"/>
        <item x="376"/>
        <item x="2762"/>
        <item x="477"/>
        <item x="4553"/>
        <item x="3415"/>
        <item x="2280"/>
        <item x="3138"/>
        <item x="2"/>
        <item x="403"/>
        <item x="4135"/>
        <item x="4380"/>
        <item x="2177"/>
        <item x="3912"/>
        <item x="2841"/>
        <item x="2535"/>
        <item x="1675"/>
        <item x="3002"/>
        <item x="3110"/>
        <item x="4823"/>
        <item x="867"/>
        <item x="3505"/>
        <item x="4511"/>
        <item x="1993"/>
        <item x="2788"/>
        <item x="898"/>
        <item x="4061"/>
        <item x="2258"/>
        <item x="1771"/>
        <item x="759"/>
        <item x="808"/>
        <item x="183"/>
        <item x="4195"/>
        <item x="4489"/>
        <item x="1398"/>
        <item x="3818"/>
        <item x="2793"/>
        <item x="4340"/>
        <item x="3019"/>
        <item x="2648"/>
        <item x="4832"/>
        <item x="1216"/>
        <item x="1456"/>
        <item x="4397"/>
        <item x="1640"/>
        <item x="2331"/>
        <item x="2898"/>
        <item x="1922"/>
        <item x="3549"/>
        <item x="981"/>
        <item x="2297"/>
        <item x="1486"/>
        <item x="1372"/>
        <item x="4347"/>
        <item x="4836"/>
        <item x="995"/>
        <item x="494"/>
        <item x="170"/>
        <item x="3389"/>
        <item x="3508"/>
        <item x="1390"/>
        <item x="743"/>
        <item x="2101"/>
        <item x="2854"/>
        <item x="3208"/>
        <item x="1481"/>
        <item x="2647"/>
        <item x="4884"/>
        <item x="1913"/>
        <item x="1059"/>
        <item x="4523"/>
        <item x="2832"/>
        <item x="4703"/>
        <item x="2637"/>
        <item x="1493"/>
        <item x="4287"/>
        <item x="3800"/>
        <item x="1344"/>
        <item x="4551"/>
        <item x="3880"/>
        <item x="4266"/>
        <item x="4799"/>
        <item x="3161"/>
        <item x="3439"/>
        <item x="4318"/>
        <item x="2265"/>
        <item x="2538"/>
        <item x="4573"/>
        <item x="1156"/>
        <item x="1170"/>
        <item x="1522"/>
        <item x="1281"/>
        <item x="99"/>
        <item x="4802"/>
        <item x="2790"/>
        <item x="4376"/>
        <item x="2170"/>
        <item x="2992"/>
        <item x="1876"/>
        <item x="4096"/>
        <item x="456"/>
        <item x="158"/>
        <item x="2695"/>
        <item x="4097"/>
        <item x="3836"/>
        <item x="2418"/>
        <item x="2738"/>
        <item x="2802"/>
        <item x="1704"/>
        <item x="3516"/>
        <item x="1276"/>
        <item x="2282"/>
        <item x="1087"/>
        <item x="623"/>
        <item x="1763"/>
        <item x="4649"/>
        <item x="673"/>
        <item x="1687"/>
        <item x="4291"/>
        <item x="2881"/>
        <item x="4375"/>
        <item x="4431"/>
        <item x="2817"/>
        <item x="3154"/>
        <item x="966"/>
        <item x="3902"/>
        <item x="2977"/>
        <item x="4285"/>
        <item x="3290"/>
        <item x="1288"/>
        <item x="4361"/>
        <item x="4873"/>
        <item x="2884"/>
        <item x="2792"/>
        <item x="332"/>
        <item x="4705"/>
        <item x="3298"/>
        <item x="774"/>
        <item x="1778"/>
        <item x="2212"/>
        <item x="2148"/>
        <item x="3914"/>
        <item x="4583"/>
        <item x="3433"/>
        <item x="516"/>
        <item x="631"/>
        <item x="3111"/>
        <item x="3274"/>
        <item x="3634"/>
        <item x="3723"/>
        <item x="1872"/>
        <item x="226"/>
        <item x="122"/>
        <item x="4801"/>
        <item x="3230"/>
        <item x="3744"/>
        <item x="2460"/>
        <item x="116"/>
        <item x="975"/>
        <item x="2370"/>
        <item x="689"/>
        <item x="3650"/>
        <item x="2205"/>
        <item x="4777"/>
        <item x="2332"/>
        <item x="2075"/>
        <item x="3640"/>
        <item x="4363"/>
        <item x="4630"/>
        <item x="4605"/>
        <item x="3759"/>
        <item x="3834"/>
        <item x="945"/>
        <item x="3858"/>
        <item x="4225"/>
        <item x="1126"/>
        <item x="1694"/>
        <item x="2760"/>
        <item x="775"/>
        <item x="1657"/>
        <item x="298"/>
        <item x="4599"/>
        <item x="1422"/>
        <item x="1542"/>
        <item x="4344"/>
        <item x="1669"/>
        <item x="3949"/>
        <item x="4104"/>
        <item x="4789"/>
        <item x="7"/>
        <item x="4048"/>
        <item x="4868"/>
        <item x="2683"/>
        <item x="4223"/>
        <item x="1164"/>
        <item x="2859"/>
        <item x="261"/>
        <item x="573"/>
        <item x="1049"/>
        <item x="2731"/>
        <item x="640"/>
        <item x="1046"/>
        <item x="2113"/>
        <item x="4187"/>
        <item x="716"/>
        <item x="2873"/>
        <item x="619"/>
        <item x="2699"/>
        <item x="2984"/>
        <item x="2286"/>
        <item x="4197"/>
        <item x="2640"/>
        <item x="2100"/>
        <item x="3765"/>
        <item x="3807"/>
        <item x="134"/>
        <item x="2685"/>
        <item x="3548"/>
        <item x="3069"/>
        <item x="1013"/>
        <item x="4831"/>
        <item x="3994"/>
        <item x="1264"/>
        <item x="4481"/>
        <item x="2894"/>
        <item x="1350"/>
        <item x="2369"/>
        <item x="4056"/>
        <item x="1929"/>
        <item x="1909"/>
        <item x="1932"/>
        <item x="890"/>
        <item x="3948"/>
        <item x="1963"/>
        <item x="4804"/>
        <item x="3756"/>
        <item x="294"/>
        <item x="2193"/>
        <item x="62"/>
        <item x="3689"/>
        <item x="4621"/>
        <item x="3076"/>
        <item x="4806"/>
        <item x="1820"/>
        <item x="2665"/>
        <item x="1853"/>
        <item x="3605"/>
        <item x="1157"/>
        <item x="1688"/>
        <item x="3174"/>
        <item x="2165"/>
        <item x="670"/>
        <item x="4122"/>
        <item x="2261"/>
        <item x="2661"/>
        <item x="787"/>
        <item x="1401"/>
        <item x="1243"/>
        <item x="2048"/>
        <item x="1634"/>
        <item x="1135"/>
        <item x="531"/>
        <item x="726"/>
        <item x="106"/>
        <item x="571"/>
        <item x="3507"/>
        <item x="2384"/>
        <item x="4808"/>
        <item x="2681"/>
        <item x="1604"/>
        <item x="1654"/>
        <item x="209"/>
        <item x="301"/>
        <item x="2671"/>
        <item x="1561"/>
        <item x="499"/>
        <item x="855"/>
        <item x="3087"/>
        <item x="3991"/>
        <item x="2937"/>
        <item x="1972"/>
        <item x="1737"/>
        <item x="3386"/>
        <item x="3598"/>
        <item x="2241"/>
        <item x="2378"/>
        <item x="481"/>
        <item x="2330"/>
        <item x="2855"/>
        <item x="4482"/>
        <item x="2129"/>
        <item x="4495"/>
        <item x="1643"/>
        <item x="3829"/>
        <item x="374"/>
        <item x="3545"/>
        <item x="2455"/>
        <item x="1304"/>
        <item x="1752"/>
        <item x="4845"/>
        <item x="3188"/>
        <item x="2287"/>
        <item x="4073"/>
        <item x="2969"/>
        <item x="1934"/>
        <item x="4400"/>
        <item x="1065"/>
        <item x="1568"/>
        <item x="4757"/>
        <item x="3066"/>
        <item x="1882"/>
        <item x="1512"/>
        <item x="265"/>
        <item x="4371"/>
        <item x="849"/>
        <item x="3082"/>
        <item x="3752"/>
        <item x="1367"/>
        <item x="4215"/>
        <item x="3022"/>
        <item x="3589"/>
        <item x="1990"/>
        <item x="560"/>
        <item x="2226"/>
        <item x="1908"/>
        <item x="3754"/>
        <item x="4305"/>
        <item x="4206"/>
        <item x="1098"/>
        <item x="2358"/>
        <item x="3683"/>
        <item x="2467"/>
        <item x="3884"/>
        <item x="3811"/>
        <item x="4410"/>
        <item x="4420"/>
        <item x="1201"/>
        <item x="2550"/>
        <item x="2909"/>
        <item x="1776"/>
        <item x="4261"/>
        <item x="537"/>
        <item x="2231"/>
        <item x="4581"/>
        <item x="2396"/>
        <item x="672"/>
        <item x="454"/>
        <item x="2839"/>
        <item x="2271"/>
        <item x="2362"/>
        <item x="3311"/>
        <item x="1768"/>
        <item x="3999"/>
        <item x="1860"/>
        <item x="2888"/>
        <item x="340"/>
        <item x="1769"/>
        <item x="1614"/>
        <item x="1961"/>
        <item x="2016"/>
        <item x="4154"/>
        <item x="1632"/>
        <item x="2816"/>
        <item x="4547"/>
        <item x="3738"/>
        <item x="1787"/>
        <item x="136"/>
        <item x="2889"/>
        <item x="3939"/>
        <item x="1016"/>
        <item x="2392"/>
        <item x="562"/>
        <item x="4835"/>
        <item x="4172"/>
        <item x="392"/>
        <item x="1373"/>
        <item x="1315"/>
        <item x="1953"/>
        <item x="3265"/>
        <item x="8"/>
        <item x="1560"/>
        <item x="3794"/>
        <item x="4428"/>
        <item x="2690"/>
        <item x="4543"/>
        <item x="3638"/>
        <item x="1794"/>
        <item x="2169"/>
        <item x="4200"/>
        <item x="2061"/>
        <item x="1964"/>
        <item x="4427"/>
        <item x="217"/>
        <item x="3387"/>
        <item x="1265"/>
        <item x="883"/>
        <item x="1212"/>
        <item x="4721"/>
        <item x="4260"/>
        <item x="1450"/>
        <item x="1006"/>
        <item x="337"/>
        <item x="1727"/>
        <item x="1976"/>
        <item x="1392"/>
        <item x="2247"/>
        <item x="2023"/>
        <item x="3191"/>
        <item x="3385"/>
        <item x="2408"/>
        <item x="2865"/>
        <item x="188"/>
        <item x="3546"/>
        <item x="3627"/>
        <item x="4124"/>
        <item x="2319"/>
        <item x="2447"/>
        <item x="4682"/>
        <item x="1824"/>
        <item x="3767"/>
        <item x="1523"/>
        <item x="2422"/>
        <item x="2724"/>
        <item x="2025"/>
        <item x="2930"/>
        <item x="908"/>
        <item x="1789"/>
        <item x="686"/>
        <item x="371"/>
        <item x="3621"/>
        <item x="4129"/>
        <item x="4319"/>
        <item x="77"/>
        <item x="1159"/>
        <item x="3596"/>
        <item x="230"/>
        <item x="3456"/>
        <item x="4334"/>
        <item x="2822"/>
        <item x="1093"/>
        <item x="1549"/>
        <item x="3529"/>
        <item x="703"/>
        <item x="2124"/>
        <item x="1510"/>
        <item x="2777"/>
        <item x="2002"/>
        <item x="911"/>
        <item x="776"/>
        <item x="4289"/>
        <item x="2666"/>
        <item x="367"/>
        <item x="921"/>
        <item x="103"/>
        <item x="1791"/>
        <item x="112"/>
        <item x="1962"/>
        <item x="4827"/>
        <item x="467"/>
        <item x="1474"/>
        <item x="781"/>
        <item x="1464"/>
        <item x="1795"/>
        <item x="4185"/>
        <item x="2518"/>
        <item x="4191"/>
        <item x="3883"/>
        <item x="3276"/>
        <item x="3846"/>
        <item x="135"/>
        <item x="3517"/>
        <item x="1437"/>
        <item x="669"/>
        <item x="722"/>
        <item x="3947"/>
        <item x="1988"/>
        <item x="4504"/>
        <item x="3156"/>
        <item x="3666"/>
        <item x="4080"/>
        <item x="3194"/>
        <item x="1761"/>
        <item x="2325"/>
        <item x="459"/>
        <item x="2646"/>
        <item x="2040"/>
        <item x="766"/>
        <item x="809"/>
        <item x="4834"/>
        <item x="765"/>
        <item x="1104"/>
        <item x="1955"/>
        <item x="3333"/>
        <item x="3690"/>
        <item x="2218"/>
        <item x="4075"/>
        <item x="297"/>
        <item x="4029"/>
        <item x="3180"/>
        <item x="3437"/>
        <item x="2079"/>
        <item x="2493"/>
        <item x="2118"/>
        <item x="2175"/>
        <item x="2862"/>
        <item x="3632"/>
        <item x="3822"/>
        <item x="3711"/>
        <item x="4230"/>
        <item x="4314"/>
        <item x="1916"/>
        <item x="739"/>
        <item x="4727"/>
        <item x="2306"/>
        <item x="3090"/>
        <item x="4800"/>
        <item x="4876"/>
        <item x="1879"/>
        <item x="2083"/>
        <item x="2813"/>
        <item x="1364"/>
        <item x="4660"/>
        <item x="3014"/>
        <item x="3535"/>
        <item x="4657"/>
        <item x="4572"/>
        <item x="982"/>
        <item x="4070"/>
        <item x="4339"/>
        <item x="328"/>
        <item x="1483"/>
        <item x="3148"/>
        <item x="1380"/>
        <item x="2990"/>
        <item x="3769"/>
        <item x="512"/>
        <item x="4072"/>
        <item x="1864"/>
        <item x="3696"/>
        <item x="4666"/>
        <item x="3835"/>
        <item x="2819"/>
        <item x="4198"/>
        <item x="3684"/>
        <item x="4156"/>
        <item x="3981"/>
        <item x="255"/>
        <item x="98"/>
        <item x="1418"/>
        <item x="37"/>
        <item x="777"/>
        <item x="4292"/>
        <item x="228"/>
        <item x="3523"/>
        <item x="95"/>
        <item x="4843"/>
        <item x="1360"/>
        <item x="3493"/>
        <item x="361"/>
        <item x="150"/>
        <item x="3282"/>
        <item x="3503"/>
        <item x="2959"/>
        <item x="3938"/>
        <item x="3303"/>
        <item x="1883"/>
        <item x="3139"/>
        <item x="958"/>
        <item x="3372"/>
        <item x="2869"/>
        <item x="4734"/>
        <item x="1843"/>
        <item x="2022"/>
        <item x="3272"/>
        <item x="3980"/>
        <item x="1127"/>
        <item x="2523"/>
        <item x="1551"/>
        <item x="3953"/>
        <item x="1625"/>
        <item x="1053"/>
        <item x="1397"/>
        <item x="705"/>
        <item x="688"/>
        <item x="4306"/>
        <item x="2004"/>
        <item x="1459"/>
        <item x="1400"/>
        <item x="4558"/>
        <item x="2592"/>
        <item x="635"/>
        <item x="177"/>
        <item x="4612"/>
        <item x="4043"/>
        <item x="4859"/>
        <item x="839"/>
        <item x="3350"/>
        <item x="675"/>
        <item x="583"/>
        <item x="1131"/>
        <item x="193"/>
        <item x="3098"/>
        <item x="2195"/>
        <item x="2049"/>
        <item x="1374"/>
        <item x="527"/>
        <item x="1168"/>
        <item x="3998"/>
        <item x="2870"/>
        <item x="2531"/>
        <item x="4117"/>
        <item x="344"/>
        <item x="1917"/>
        <item x="2943"/>
        <item x="2143"/>
        <item x="2381"/>
        <item x="2045"/>
        <item x="1948"/>
        <item x="4568"/>
        <item x="3424"/>
        <item x="2187"/>
        <item x="3971"/>
        <item x="1485"/>
        <item x="3626"/>
        <item x="3078"/>
        <item x="1316"/>
        <item x="2609"/>
        <item x="2627"/>
        <item x="2374"/>
        <item x="3366"/>
        <item x="3314"/>
        <item x="1711"/>
        <item x="208"/>
        <item x="4414"/>
        <item x="2046"/>
        <item x="811"/>
        <item x="2863"/>
        <item x="2380"/>
        <item x="4699"/>
        <item x="3937"/>
        <item x="746"/>
        <item x="4696"/>
        <item x="189"/>
        <item x="519"/>
        <item x="1599"/>
        <item x="4042"/>
        <item x="2631"/>
        <item x="2795"/>
        <item x="3400"/>
        <item x="3802"/>
        <item x="316"/>
        <item x="3454"/>
        <item x="4403"/>
        <item x="2971"/>
        <item x="4885"/>
        <item x="543"/>
        <item x="4498"/>
        <item x="407"/>
        <item x="2050"/>
        <item x="2138"/>
        <item x="4538"/>
        <item x="4026"/>
        <item x="397"/>
        <item x="671"/>
        <item x="1562"/>
        <item x="3653"/>
        <item x="1218"/>
        <item x="2367"/>
        <item x="4252"/>
        <item x="55"/>
        <item x="284"/>
        <item x="1181"/>
        <item x="3715"/>
        <item x="2667"/>
        <item x="4592"/>
        <item x="3244"/>
        <item x="735"/>
        <item x="4796"/>
        <item x="4146"/>
        <item x="3429"/>
        <item x="4775"/>
        <item x="272"/>
        <item x="2122"/>
        <item x="163"/>
        <item x="4190"/>
        <item x="1305"/>
        <item x="3407"/>
        <item x="1200"/>
        <item x="761"/>
        <item x="4034"/>
        <item x="828"/>
        <item x="3550"/>
        <item x="363"/>
        <item x="2442"/>
        <item x="813"/>
        <item x="3795"/>
        <item x="3453"/>
        <item x="3922"/>
        <item x="1148"/>
        <item x="2224"/>
        <item x="114"/>
        <item x="868"/>
        <item x="270"/>
        <item x="4155"/>
        <item x="939"/>
        <item x="286"/>
        <item x="2482"/>
        <item x="4180"/>
        <item x="2426"/>
        <item x="1384"/>
        <item x="2812"/>
        <item x="513"/>
        <item x="1057"/>
        <item x="681"/>
        <item x="2746"/>
        <item x="1537"/>
        <item x="806"/>
        <item x="4038"/>
        <item x="4778"/>
        <item x="2615"/>
        <item x="1536"/>
        <item x="2673"/>
        <item x="2320"/>
        <item x="3865"/>
        <item x="2216"/>
        <item x="30"/>
        <item x="3893"/>
        <item x="782"/>
        <item x="2836"/>
        <item x="2739"/>
        <item x="1428"/>
        <item x="4412"/>
        <item x="2524"/>
        <item x="1252"/>
        <item x="3245"/>
        <item x="65"/>
        <item x="2172"/>
        <item x="1256"/>
        <item x="2602"/>
        <item x="1564"/>
        <item x="1169"/>
        <item x="362"/>
        <item x="4301"/>
        <item x="1332"/>
        <item x="3254"/>
        <item x="4687"/>
        <item x="1508"/>
        <item x="2786"/>
        <item x="1106"/>
        <item x="779"/>
        <item x="1399"/>
        <item x="2085"/>
        <item x="3313"/>
        <item x="804"/>
        <item x="1529"/>
        <item x="1499"/>
        <item x="2818"/>
        <item x="2373"/>
        <item x="2815"/>
        <item x="4662"/>
        <item x="1089"/>
        <item x="3199"/>
        <item x="1484"/>
        <item x="2853"/>
        <item x="4268"/>
        <item x="3721"/>
        <item x="2985"/>
        <item x="1717"/>
        <item x="2350"/>
        <item x="968"/>
        <item x="3828"/>
        <item x="3336"/>
        <item x="1671"/>
        <item x="2897"/>
        <item x="1701"/>
        <item x="524"/>
        <item x="4837"/>
        <item x="708"/>
        <item x="1914"/>
        <item x="221"/>
        <item x="4874"/>
        <item x="275"/>
        <item x="1956"/>
        <item x="1697"/>
        <item x="2805"/>
        <item x="3397"/>
        <item x="1724"/>
        <item x="3408"/>
        <item x="1530"/>
        <item x="1080"/>
        <item x="1636"/>
        <item x="2552"/>
        <item x="3894"/>
        <item x="1377"/>
        <item x="1357"/>
        <item x="827"/>
        <item x="299"/>
        <item x="4100"/>
        <item x="2153"/>
        <item x="833"/>
        <item x="2628"/>
        <item x="3900"/>
        <item x="3724"/>
        <item x="1345"/>
        <item x="1190"/>
        <item x="4069"/>
        <item x="3027"/>
        <item x="2825"/>
        <item x="3292"/>
        <item x="306"/>
        <item x="2087"/>
        <item x="2522"/>
        <item x="22"/>
        <item x="3760"/>
        <item x="4011"/>
        <item x="238"/>
        <item x="2131"/>
        <item x="2171"/>
        <item x="2450"/>
        <item x="2768"/>
        <item x="152"/>
        <item x="1470"/>
        <item x="3810"/>
        <item x="1766"/>
        <item x="4264"/>
        <item x="518"/>
        <item x="954"/>
        <item x="1322"/>
        <item x="928"/>
        <item x="4849"/>
        <item x="3821"/>
        <item x="2248"/>
        <item x="48"/>
        <item x="3084"/>
        <item x="1467"/>
        <item x="755"/>
        <item x="1018"/>
        <item x="1841"/>
        <item x="2997"/>
        <item x="2660"/>
        <item x="844"/>
        <item x="2886"/>
        <item x="2611"/>
        <item x="2472"/>
        <item x="29"/>
        <item x="4706"/>
        <item x="3492"/>
        <item x="67"/>
        <item x="4138"/>
        <item x="3246"/>
        <item x="2117"/>
        <item x="3085"/>
        <item x="4634"/>
        <item x="2489"/>
        <item x="2586"/>
        <item x="419"/>
        <item x="1901"/>
        <item x="3363"/>
        <item x="2252"/>
        <item x="73"/>
        <item x="4788"/>
        <item x="2385"/>
        <item x="3513"/>
        <item x="1219"/>
        <item x="1889"/>
        <item x="2557"/>
        <item x="3635"/>
        <item x="2595"/>
        <item x="2656"/>
        <item x="4437"/>
        <item x="2190"/>
        <item x="1833"/>
        <item x="3771"/>
        <item x="4388"/>
        <item x="4067"/>
        <item x="3137"/>
        <item x="697"/>
        <item x="661"/>
        <item x="1653"/>
        <item x="1215"/>
        <item x="2952"/>
        <item x="4381"/>
        <item x="3793"/>
        <item x="592"/>
        <item x="922"/>
        <item x="2318"/>
        <item x="1365"/>
        <item x="4235"/>
        <item x="791"/>
        <item x="355"/>
        <item x="4248"/>
        <item x="1099"/>
        <item x="3488"/>
        <item x="1616"/>
        <item x="4161"/>
        <item x="3047"/>
        <item x="3122"/>
        <item x="586"/>
        <item x="2921"/>
        <item x="4864"/>
        <item x="1317"/>
        <item x="2704"/>
        <item x="2931"/>
        <item x="3268"/>
        <item x="3654"/>
        <item x="3469"/>
        <item x="4846"/>
        <item x="1667"/>
        <item x="4709"/>
        <item x="199"/>
        <item x="4349"/>
        <item x="1577"/>
        <item x="1915"/>
        <item x="3074"/>
        <item x="4396"/>
        <item x="1970"/>
        <item x="4231"/>
        <item x="1461"/>
        <item x="3774"/>
        <item x="1361"/>
        <item x="3169"/>
        <item x="1719"/>
        <item x="1840"/>
        <item x="1187"/>
        <item x="1141"/>
        <item x="4555"/>
        <item x="3680"/>
        <item x="4530"/>
        <item x="289"/>
        <item x="1975"/>
        <item x="3522"/>
        <item x="71"/>
        <item x="94"/>
        <item x="3129"/>
        <item x="3175"/>
        <item x="4865"/>
        <item x="3430"/>
        <item x="4784"/>
        <item x="4812"/>
        <item x="1713"/>
        <item x="1646"/>
        <item x="2687"/>
        <item x="1136"/>
        <item x="3544"/>
        <item x="1488"/>
        <item x="4050"/>
        <item x="2446"/>
        <item x="2767"/>
        <item x="2299"/>
        <item x="3547"/>
        <item x="2834"/>
        <item x="1448"/>
        <item x="1887"/>
        <item x="529"/>
        <item x="2437"/>
        <item x="1718"/>
        <item x="2220"/>
        <item x="1434"/>
        <item x="4099"/>
        <item x="1563"/>
        <item x="698"/>
        <item x="359"/>
        <item x="128"/>
        <item x="2053"/>
        <item x="3904"/>
        <item x="1285"/>
        <item x="4288"/>
        <item x="1553"/>
        <item x="1709"/>
        <item x="760"/>
        <item x="889"/>
        <item x="917"/>
        <item x="2209"/>
        <item x="3749"/>
        <item x="2121"/>
        <item x="2368"/>
        <item x="449"/>
        <item x="1176"/>
        <item x="1981"/>
        <item x="591"/>
        <item x="788"/>
        <item x="3365"/>
        <item x="3770"/>
        <item x="334"/>
        <item x="2899"/>
        <item x="3459"/>
        <item x="2276"/>
        <item x="3008"/>
        <item x="2438"/>
        <item x="3809"/>
        <item x="1254"/>
        <item x="3231"/>
        <item x="4593"/>
        <item x="2360"/>
        <item x="4526"/>
        <item x="2944"/>
        <item x="229"/>
        <item x="2996"/>
        <item x="2253"/>
        <item x="1554"/>
        <item x="1770"/>
        <item x="3660"/>
        <item x="709"/>
        <item x="167"/>
        <item x="1391"/>
        <item x="4450"/>
        <item x="4079"/>
        <item x="1837"/>
        <item x="4869"/>
        <item x="2677"/>
        <item x="3423"/>
        <item x="2741"/>
        <item x="4598"/>
        <item x="4440"/>
        <item x="1301"/>
        <item x="3975"/>
        <item x="3203"/>
        <item x="756"/>
        <item x="3253"/>
        <item x="871"/>
        <item x="4461"/>
        <item x="1173"/>
        <item x="1800"/>
        <item x="4051"/>
        <item x="1182"/>
        <item x="729"/>
        <item x="1951"/>
        <item x="1597"/>
        <item x="2991"/>
        <item x="2043"/>
        <item x="2208"/>
        <item x="352"/>
        <item x="2492"/>
        <item x="3197"/>
        <item x="2364"/>
        <item x="647"/>
        <item x="2714"/>
        <item x="823"/>
        <item x="2654"/>
        <item x="1575"/>
        <item x="3441"/>
        <item x="239"/>
        <item x="2742"/>
        <item x="2275"/>
        <item x="2842"/>
        <item x="2466"/>
        <item x="421"/>
        <item x="3718"/>
        <item x="2219"/>
        <item x="3392"/>
        <item x="2159"/>
        <item x="2402"/>
        <item x="1545"/>
        <item x="3504"/>
        <item x="2246"/>
        <item x="1799"/>
        <item x="505"/>
        <item x="1507"/>
        <item x="3926"/>
        <item x="1758"/>
        <item x="2223"/>
        <item x="3528"/>
        <item x="4648"/>
        <item x="4840"/>
        <item x="2868"/>
        <item x="3498"/>
        <item x="1095"/>
        <item x="418"/>
        <item x="2449"/>
        <item x="1002"/>
        <item x="2729"/>
        <item x="2846"/>
        <item x="4636"/>
        <item x="4528"/>
        <item x="3661"/>
        <item x="4444"/>
        <item x="3412"/>
        <item x="4384"/>
        <item x="233"/>
        <item x="2968"/>
        <item x="3845"/>
        <item x="1749"/>
        <item t="default"/>
      </items>
    </pivotField>
    <pivotField dataField="1" numFmtId="164" showAll="0"/>
    <pivotField numFmtId="164" showAll="0"/>
    <pivotField showAll="0"/>
    <pivotField showAll="0"/>
    <pivotField showAll="0">
      <items count="3">
        <item x="0"/>
        <item x="1"/>
        <item t="default"/>
      </items>
    </pivotField>
  </pivotFields>
  <rowFields count="1">
    <field x="4"/>
  </rowFields>
  <rowItems count="5">
    <i>
      <x/>
    </i>
    <i>
      <x v="1"/>
    </i>
    <i>
      <x v="2"/>
    </i>
    <i>
      <x v="3"/>
    </i>
    <i t="grand">
      <x/>
    </i>
  </rowItems>
  <colItems count="1">
    <i/>
  </colItems>
  <dataFields count="1">
    <dataField name="Suma de Total" fld="13" baseField="0" baseItem="0" numFmtId="165"/>
  </dataFields>
  <formats count="1">
    <format dxfId="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D8777A-42A8-494B-889E-E1342EB8AD07}" name="TablaDinámica1" cacheId="0" applyNumberFormats="0" applyBorderFormats="0" applyFontFormats="0" applyPatternFormats="0" applyAlignmentFormats="0" applyWidthHeightFormats="1" dataCaption="Valores" updatedVersion="7" minRefreshableVersion="3" useAutoFormatting="1" itemPrintTitles="1" createdVersion="7" indent="0" outline="1" outlineData="1" multipleFieldFilters="0" chartFormat="4" rowHeaderCaption="¿Utiliza Redes Sociales?">
  <location ref="B4:C7" firstHeaderRow="1" firstDataRow="1" firstDataCol="1"/>
  <pivotFields count="18">
    <pivotField dataField="1" numFmtId="1" showAll="0">
      <items count="50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t="default"/>
      </items>
    </pivotField>
    <pivotField numFmtId="1" showAll="0">
      <items count="52">
        <item x="42"/>
        <item x="14"/>
        <item x="4"/>
        <item x="50"/>
        <item x="30"/>
        <item x="2"/>
        <item x="15"/>
        <item x="10"/>
        <item x="45"/>
        <item x="34"/>
        <item x="21"/>
        <item x="26"/>
        <item x="0"/>
        <item x="25"/>
        <item x="13"/>
        <item x="22"/>
        <item x="17"/>
        <item x="7"/>
        <item x="20"/>
        <item x="18"/>
        <item x="3"/>
        <item x="24"/>
        <item x="31"/>
        <item x="43"/>
        <item x="47"/>
        <item x="46"/>
        <item x="28"/>
        <item x="6"/>
        <item x="1"/>
        <item x="38"/>
        <item x="48"/>
        <item x="49"/>
        <item x="23"/>
        <item x="8"/>
        <item x="32"/>
        <item x="40"/>
        <item x="39"/>
        <item x="33"/>
        <item x="37"/>
        <item x="16"/>
        <item x="27"/>
        <item x="29"/>
        <item x="12"/>
        <item x="44"/>
        <item x="5"/>
        <item x="41"/>
        <item x="36"/>
        <item x="19"/>
        <item x="35"/>
        <item x="9"/>
        <item x="11"/>
        <item t="default"/>
      </items>
    </pivotField>
    <pivotField numFmtId="1" showAll="0"/>
    <pivotField numFmtId="1" showAll="0"/>
    <pivotField showAll="0"/>
    <pivotField showAll="0">
      <items count="3">
        <item x="0"/>
        <item x="1"/>
        <item t="default"/>
      </items>
    </pivotField>
    <pivotField showAll="0">
      <items count="3">
        <item x="0"/>
        <item x="1"/>
        <item t="default"/>
      </items>
    </pivotField>
    <pivotField axis="axisRow" showAll="0">
      <items count="3">
        <item x="1"/>
        <item x="0"/>
        <item t="default"/>
      </items>
    </pivotField>
    <pivotField numFmtId="164" showAll="0"/>
    <pivotField numFmtId="164" showAll="0"/>
    <pivotField numFmtId="164" showAll="0"/>
    <pivotField numFmtId="164" showAll="0"/>
    <pivotField numFmtId="164" showAll="0"/>
    <pivotField numFmtId="164" showAll="0"/>
    <pivotField numFmtId="164" showAll="0"/>
    <pivotField showAll="0"/>
    <pivotField showAll="0"/>
    <pivotField showAll="0">
      <items count="3">
        <item x="0"/>
        <item x="1"/>
        <item t="default"/>
      </items>
    </pivotField>
  </pivotFields>
  <rowFields count="1">
    <field x="7"/>
  </rowFields>
  <rowItems count="3">
    <i>
      <x/>
    </i>
    <i>
      <x v="1"/>
    </i>
    <i t="grand">
      <x/>
    </i>
  </rowItems>
  <colItems count="1">
    <i/>
  </colItems>
  <dataFields count="1">
    <dataField name="Cantidad de vendedores" fld="0" subtotal="countNums" baseField="7" baseItem="0"/>
  </dataFields>
  <chartFormats count="3">
    <chartFormat chart="3" format="4"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venta" xr10:uid="{DA2A60C2-03D7-46F0-90E7-ED714C13D0C0}" sourceName="Tipo de venta">
  <pivotTables>
    <pivotTable tabId="6" name="Total de Ventas por Departamento"/>
    <pivotTable tabId="10" name="Total de ventas por Categoría"/>
    <pivotTable tabId="11" name="TablaDinámica1"/>
    <pivotTable tabId="12" name="Envío bonificado"/>
  </pivotTables>
  <data>
    <tabular pivotCacheId="212212207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Localidad" xr10:uid="{CCB91259-524E-4A00-8E5F-288B8D2DA424}" sourceName="Localidad">
  <pivotTables>
    <pivotTable tabId="10" name="Total de ventas por Categoría"/>
    <pivotTable tabId="12" name="Envío bonificado"/>
  </pivotTables>
  <data>
    <tabular pivotCacheId="2122122074">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nvío_bonificado" xr10:uid="{1D37DEE5-9032-49F1-B7A0-952C31EF561F}" sourceName="Envío bonificado">
  <pivotTables>
    <pivotTable tabId="12" name="Envío bonificado"/>
    <pivotTable tabId="10" name="Total de ventas por Categoría"/>
    <pivotTable tabId="11" name="TablaDinámica1"/>
    <pivotTable tabId="6" name="Total de Ventas por Departamento"/>
  </pivotTables>
  <data>
    <tabular pivotCacheId="212212207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ipo de venta" xr10:uid="{054D89F4-0C38-4BD0-8D3E-74F097E8B614}" cache="SegmentaciónDeDatos_Tipo_de_venta" caption="Tipo de venta" rowHeight="234950"/>
  <slicer name="Localidad" xr10:uid="{610BD0C7-2C37-4384-A93F-388FF5D718E7}" cache="SegmentaciónDeDatos_Localidad" caption="Localidad" rowHeight="234950"/>
  <slicer name="Envío bonificado" xr10:uid="{628FD8DC-F41C-46A2-AB0F-BDEAD760DD6D}" cache="SegmentaciónDeDatos_Envío_bonificado" caption="Envío bonificado"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DEBBB74-9AC7-4698-A8A5-191A8B0ADC5C}" name="VentasC15" displayName="VentasC15" ref="A5:R5006" totalsRowShown="0" headerRowDxfId="37">
  <autoFilter ref="A5:R5006" xr:uid="{2DEBBB74-9AC7-4698-A8A5-191A8B0ADC5C}"/>
  <sortState xmlns:xlrd2="http://schemas.microsoft.com/office/spreadsheetml/2017/richdata2" ref="A6:R5006">
    <sortCondition ref="A5:A5006"/>
  </sortState>
  <tableColumns count="18">
    <tableColumn id="1" xr3:uid="{5FCEFE39-B889-42FD-BE52-85425A3E88E6}" name="ID" dataDxfId="36" totalsRowDxfId="35"/>
    <tableColumn id="2" xr3:uid="{ECD1655B-9915-4975-9EDD-2AFF68D09FCB}" name="Edad" dataDxfId="34" totalsRowDxfId="33"/>
    <tableColumn id="20" xr3:uid="{D90AA53E-A00E-4195-9BC4-D52550E082DC}" name="Antigüedad" dataDxfId="32" totalsRowDxfId="31"/>
    <tableColumn id="21" xr3:uid="{CBE1C298-C888-4364-8AD3-ECBA36F399AC}" name="Clientes" dataDxfId="30" totalsRowDxfId="29"/>
    <tableColumn id="3" xr3:uid="{F9BF3814-29D4-4F88-B017-1DEF0127D91D}" name="Localidad" dataDxfId="28" totalsRowDxfId="27"/>
    <tableColumn id="4" xr3:uid="{CD9226AB-62BE-4D4B-8C25-AE14824A373B}" name="Tipo de pago" dataDxfId="26" totalsRowDxfId="25"/>
    <tableColumn id="5" xr3:uid="{F55E10E6-5F9E-4323-B0A1-53D37B6C9FA8}" name="Tipo de venta" dataDxfId="24" totalsRowDxfId="23">
      <calculatedColumnFormula>IF(VentasC15[[#This Row],[Tipo de pago]]='Tablas auxiliares'!$B$6,"Venta física","Venta Online")</calculatedColumnFormula>
    </tableColumn>
    <tableColumn id="6" xr3:uid="{3DF1E972-D373-428D-8179-2A35134DE047}" name="¿Tiene Redes Sociales?" dataDxfId="22" totalsRowDxfId="21"/>
    <tableColumn id="8" xr3:uid="{378B3F33-9C14-4E87-BF4E-AF805640F30E}" name="Maquillaje" dataDxfId="20" totalsRowDxfId="19"/>
    <tableColumn id="9" xr3:uid="{9A441438-A583-44CD-AD22-7EC4E5846ACB}" name="Skincare" dataDxfId="18" totalsRowDxfId="17"/>
    <tableColumn id="10" xr3:uid="{CC562916-85C4-496E-9591-A871FD86C8B5}" name="Cabello" dataDxfId="16" totalsRowDxfId="15"/>
    <tableColumn id="11" xr3:uid="{1473BE79-20E5-4E04-B8D2-F1E4A40B5DAF}" name="Cuerpo" dataDxfId="14" totalsRowDxfId="13"/>
    <tableColumn id="12" xr3:uid="{2BB8263A-6962-4FA1-ABF8-6F23C9C3ECDA}" name="Perfumería" dataDxfId="12" totalsRowDxfId="11"/>
    <tableColumn id="13" xr3:uid="{769056B5-9B5F-4A66-A5D0-97BDACB045F8}" name="Total por vendedor" dataDxfId="10" totalsRowDxfId="9">
      <calculatedColumnFormula>SUM(#REF!)</calculatedColumnFormula>
    </tableColumn>
    <tableColumn id="22" xr3:uid="{2C91F28E-33FC-4705-B5B2-D05752A0B61B}" name="Media" dataDxfId="8" totalsRowDxfId="7">
      <calculatedColumnFormula>AVERAGE(#REF!)</calculatedColumnFormula>
    </tableColumn>
    <tableColumn id="14" xr3:uid="{CFF3975D-D268-4A03-B9F4-2B4C2C44F91C}" name="Más vendida">
      <calculatedColumnFormula>INDEX(#REF!,MATCH(MAX(#REF!),#REF!,0))</calculatedColumnFormula>
    </tableColumn>
    <tableColumn id="15" xr3:uid="{462F1AFE-81EF-4100-9EC8-96113FAD4390}" name="Menos vendida" dataDxfId="6" totalsRowDxfId="5">
      <calculatedColumnFormula>INDEX(#REF!,MATCH(MIN(#REF!),#REF!,0))</calculatedColumnFormula>
    </tableColumn>
    <tableColumn id="19" xr3:uid="{5D32191C-BEF2-4199-923F-55C9EB6DFBA9}" name="Envío bonificado" dataDxfId="4" totalsRowDxfId="3">
      <calculatedColumnFormula>IF(VentasC15[[#This Row],[Total por vendedor]]&gt;=250000,"SI","NO")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ACE3A5-C515-458F-823F-DF1E3642D4BB}" name="Tabla1" displayName="Tabla1" ref="B5:B7" totalsRowShown="0">
  <autoFilter ref="B5:B7" xr:uid="{13ACE3A5-C515-458F-823F-DF1E3642D4BB}"/>
  <tableColumns count="1">
    <tableColumn id="1" xr3:uid="{0863F9AC-BC19-4D3A-A6BB-98A06206E95B}" name="Tipo de pago"/>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91D2E9-D73C-4EEC-8A56-DB726CCDED28}" name="Tabla2" displayName="Tabla2" ref="D5:D11" totalsRowShown="0">
  <autoFilter ref="D5:D11" xr:uid="{AD91D2E9-D73C-4EEC-8A56-DB726CCDED28}"/>
  <tableColumns count="1">
    <tableColumn id="1" xr3:uid="{829569D6-7309-4693-AE06-A8554CC07A44}" name="Segmento"/>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D607306-E5EF-448F-861B-AA25935CCB70}" name="Tabla3" displayName="Tabla3" ref="F5:F9" totalsRowShown="0">
  <autoFilter ref="F5:F9" xr:uid="{2D607306-E5EF-448F-861B-AA25935CCB70}"/>
  <tableColumns count="1">
    <tableColumn id="1" xr3:uid="{638E4938-E821-412D-8436-9E7B157343E8}" name="Localidad"/>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DBEFF4A-420F-4361-B46C-F2E62CDE6B9E}" name="Tabla4" displayName="Tabla4" ref="H5:H7" totalsRowShown="0">
  <autoFilter ref="H5:H7" xr:uid="{4DBEFF4A-420F-4361-B46C-F2E62CDE6B9E}"/>
  <tableColumns count="1">
    <tableColumn id="1" xr3:uid="{F84B1AC5-C134-4744-8514-A773C8851F10}" name="Tipo de pago"/>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F596ED-D59A-47D4-8CB1-F9F3BDA64892}" name="Tabla5" displayName="Tabla5" ref="J5:J10" totalsRowShown="0">
  <autoFilter ref="J5:J10" xr:uid="{68F596ED-D59A-47D4-8CB1-F9F3BDA64892}"/>
  <tableColumns count="1">
    <tableColumn id="1" xr3:uid="{E418EB97-006A-4804-AD2A-432D5C68E6DC}" name="Categoría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519C7-0FE4-4493-8D90-94E42BFF4CE7}">
  <dimension ref="B2:L44"/>
  <sheetViews>
    <sheetView topLeftCell="A23" workbookViewId="0">
      <selection activeCell="B42" sqref="B42"/>
    </sheetView>
  </sheetViews>
  <sheetFormatPr defaultColWidth="11.5546875" defaultRowHeight="14.4" x14ac:dyDescent="0.3"/>
  <cols>
    <col min="4" max="4" width="19.6640625" bestFit="1" customWidth="1"/>
    <col min="5" max="5" width="74" bestFit="1" customWidth="1"/>
  </cols>
  <sheetData>
    <row r="2" spans="2:5" x14ac:dyDescent="0.3">
      <c r="B2" t="s">
        <v>59</v>
      </c>
    </row>
    <row r="4" spans="2:5" x14ac:dyDescent="0.3">
      <c r="B4" t="s">
        <v>15</v>
      </c>
    </row>
    <row r="5" spans="2:5" x14ac:dyDescent="0.3">
      <c r="B5" t="s">
        <v>16</v>
      </c>
    </row>
    <row r="6" spans="2:5" ht="15" thickBot="1" x14ac:dyDescent="0.35"/>
    <row r="7" spans="2:5" ht="14.4" customHeight="1" x14ac:dyDescent="0.3">
      <c r="C7" s="45" t="s">
        <v>7</v>
      </c>
      <c r="D7" s="7" t="s">
        <v>8</v>
      </c>
      <c r="E7" s="2" t="s">
        <v>35</v>
      </c>
    </row>
    <row r="8" spans="2:5" x14ac:dyDescent="0.3">
      <c r="C8" s="46"/>
      <c r="D8" s="8" t="s">
        <v>6</v>
      </c>
      <c r="E8" s="3" t="s">
        <v>36</v>
      </c>
    </row>
    <row r="9" spans="2:5" x14ac:dyDescent="0.3">
      <c r="C9" s="46"/>
      <c r="D9" s="8" t="s">
        <v>14</v>
      </c>
      <c r="E9" s="3" t="s">
        <v>37</v>
      </c>
    </row>
    <row r="10" spans="2:5" x14ac:dyDescent="0.3">
      <c r="C10" s="46"/>
      <c r="D10" s="8" t="s">
        <v>28</v>
      </c>
      <c r="E10" s="3" t="s">
        <v>38</v>
      </c>
    </row>
    <row r="11" spans="2:5" x14ac:dyDescent="0.3">
      <c r="C11" s="46"/>
      <c r="D11" s="8" t="s">
        <v>5</v>
      </c>
      <c r="E11" s="3" t="s">
        <v>39</v>
      </c>
    </row>
    <row r="12" spans="2:5" x14ac:dyDescent="0.3">
      <c r="C12" s="46"/>
      <c r="D12" s="8" t="s">
        <v>4</v>
      </c>
      <c r="E12" s="3" t="s">
        <v>40</v>
      </c>
    </row>
    <row r="13" spans="2:5" x14ac:dyDescent="0.3">
      <c r="C13" s="46"/>
      <c r="D13" s="8" t="s">
        <v>26</v>
      </c>
      <c r="E13" s="3" t="s">
        <v>41</v>
      </c>
    </row>
    <row r="14" spans="2:5" x14ac:dyDescent="0.3">
      <c r="C14" s="47"/>
      <c r="D14" s="9" t="s">
        <v>27</v>
      </c>
      <c r="E14" s="5" t="s">
        <v>42</v>
      </c>
    </row>
    <row r="15" spans="2:5" ht="16.2" customHeight="1" x14ac:dyDescent="0.3">
      <c r="C15" s="48" t="s">
        <v>13</v>
      </c>
      <c r="D15" s="10" t="s">
        <v>1</v>
      </c>
      <c r="E15" s="6" t="s">
        <v>43</v>
      </c>
    </row>
    <row r="16" spans="2:5" x14ac:dyDescent="0.3">
      <c r="C16" s="46"/>
      <c r="D16" s="8" t="s">
        <v>10</v>
      </c>
      <c r="E16" s="3" t="s">
        <v>44</v>
      </c>
    </row>
    <row r="17" spans="2:5" x14ac:dyDescent="0.3">
      <c r="C17" s="46"/>
      <c r="D17" s="8" t="s">
        <v>11</v>
      </c>
      <c r="E17" s="3" t="s">
        <v>45</v>
      </c>
    </row>
    <row r="18" spans="2:5" x14ac:dyDescent="0.3">
      <c r="C18" s="46"/>
      <c r="D18" s="8" t="s">
        <v>3</v>
      </c>
      <c r="E18" s="3" t="s">
        <v>46</v>
      </c>
    </row>
    <row r="19" spans="2:5" x14ac:dyDescent="0.3">
      <c r="C19" s="46"/>
      <c r="D19" s="8" t="s">
        <v>50</v>
      </c>
      <c r="E19" s="3" t="s">
        <v>51</v>
      </c>
    </row>
    <row r="20" spans="2:5" x14ac:dyDescent="0.3">
      <c r="C20" s="46"/>
      <c r="D20" s="8" t="s">
        <v>0</v>
      </c>
      <c r="E20" s="3" t="s">
        <v>47</v>
      </c>
    </row>
    <row r="21" spans="2:5" x14ac:dyDescent="0.3">
      <c r="C21" s="46"/>
      <c r="D21" s="8" t="s">
        <v>12</v>
      </c>
      <c r="E21" s="3" t="s">
        <v>48</v>
      </c>
    </row>
    <row r="22" spans="2:5" x14ac:dyDescent="0.3">
      <c r="C22" s="46"/>
      <c r="D22" s="8" t="s">
        <v>34</v>
      </c>
      <c r="E22" s="3" t="s">
        <v>49</v>
      </c>
    </row>
    <row r="23" spans="2:5" x14ac:dyDescent="0.3">
      <c r="C23" s="46"/>
      <c r="D23" s="8" t="s">
        <v>70</v>
      </c>
      <c r="E23" s="3" t="s">
        <v>72</v>
      </c>
    </row>
    <row r="24" spans="2:5" x14ac:dyDescent="0.3">
      <c r="C24" s="47"/>
      <c r="D24" s="9" t="s">
        <v>71</v>
      </c>
      <c r="E24" s="5" t="s">
        <v>73</v>
      </c>
    </row>
    <row r="25" spans="2:5" ht="15" thickBot="1" x14ac:dyDescent="0.35">
      <c r="C25" s="18" t="s">
        <v>76</v>
      </c>
      <c r="D25" s="11" t="s">
        <v>9</v>
      </c>
      <c r="E25" s="4" t="s">
        <v>77</v>
      </c>
    </row>
    <row r="27" spans="2:5" x14ac:dyDescent="0.3">
      <c r="B27" t="s">
        <v>17</v>
      </c>
    </row>
    <row r="28" spans="2:5" x14ac:dyDescent="0.3">
      <c r="B28" t="s">
        <v>61</v>
      </c>
    </row>
    <row r="29" spans="2:5" x14ac:dyDescent="0.3">
      <c r="B29" t="s">
        <v>18</v>
      </c>
    </row>
    <row r="30" spans="2:5" x14ac:dyDescent="0.3">
      <c r="B30" t="s">
        <v>19</v>
      </c>
    </row>
    <row r="31" spans="2:5" x14ac:dyDescent="0.3">
      <c r="B31" t="s">
        <v>65</v>
      </c>
    </row>
    <row r="32" spans="2:5" x14ac:dyDescent="0.3">
      <c r="B32" t="s">
        <v>64</v>
      </c>
    </row>
    <row r="33" spans="2:12" x14ac:dyDescent="0.3">
      <c r="B33" t="s">
        <v>63</v>
      </c>
    </row>
    <row r="34" spans="2:12" x14ac:dyDescent="0.3">
      <c r="B34" t="s">
        <v>62</v>
      </c>
    </row>
    <row r="35" spans="2:12" x14ac:dyDescent="0.3">
      <c r="B35" t="s">
        <v>66</v>
      </c>
    </row>
    <row r="36" spans="2:12" x14ac:dyDescent="0.3">
      <c r="B36" t="s">
        <v>52</v>
      </c>
    </row>
    <row r="37" spans="2:12" x14ac:dyDescent="0.3">
      <c r="B37" t="s">
        <v>60</v>
      </c>
    </row>
    <row r="38" spans="2:12" x14ac:dyDescent="0.3">
      <c r="B38" t="s">
        <v>78</v>
      </c>
    </row>
    <row r="39" spans="2:12" x14ac:dyDescent="0.3">
      <c r="B39" t="s">
        <v>86</v>
      </c>
    </row>
    <row r="40" spans="2:12" x14ac:dyDescent="0.3">
      <c r="B40" t="s">
        <v>89</v>
      </c>
    </row>
    <row r="41" spans="2:12" x14ac:dyDescent="0.3">
      <c r="B41" t="s">
        <v>90</v>
      </c>
    </row>
    <row r="43" spans="2:12" x14ac:dyDescent="0.3">
      <c r="B43" t="s">
        <v>31</v>
      </c>
    </row>
    <row r="44" spans="2:12" x14ac:dyDescent="0.3">
      <c r="B44" t="s">
        <v>32</v>
      </c>
      <c r="L44" s="1"/>
    </row>
  </sheetData>
  <mergeCells count="2">
    <mergeCell ref="C7:C14"/>
    <mergeCell ref="C15: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9835D-89DF-4FA6-B30A-DD04D00AEF29}">
  <dimension ref="A1"/>
  <sheetViews>
    <sheetView showGridLines="0" tabSelected="1" zoomScale="90" zoomScaleNormal="90" workbookViewId="0">
      <selection activeCell="M2" sqref="M2"/>
    </sheetView>
  </sheetViews>
  <sheetFormatPr defaultColWidth="11.5546875" defaultRowHeight="14.4" x14ac:dyDescent="0.3"/>
  <cols>
    <col min="1" max="2" width="11.5546875" style="44"/>
    <col min="3" max="7" width="17" style="44" customWidth="1"/>
    <col min="8" max="8" width="22.77734375" style="44" customWidth="1"/>
    <col min="9" max="9" width="22.109375" style="44" bestFit="1" customWidth="1"/>
    <col min="10" max="16384" width="11.5546875" style="44"/>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11AC9-885C-460E-B06F-F153D4B16DE0}">
  <dimension ref="A2:T5006"/>
  <sheetViews>
    <sheetView workbookViewId="0">
      <selection activeCell="N2" sqref="N2"/>
    </sheetView>
  </sheetViews>
  <sheetFormatPr defaultColWidth="11.5546875" defaultRowHeight="14.4" x14ac:dyDescent="0.3"/>
  <cols>
    <col min="4" max="4" width="13.77734375" customWidth="1"/>
    <col min="5" max="5" width="18.88671875" customWidth="1"/>
    <col min="7" max="7" width="12.21875" customWidth="1"/>
    <col min="8" max="8" width="11.77734375" customWidth="1"/>
    <col min="11" max="11" width="12.6640625" customWidth="1"/>
    <col min="14" max="14" width="12.44140625" customWidth="1"/>
    <col min="15" max="15" width="14.6640625" customWidth="1"/>
  </cols>
  <sheetData>
    <row r="2" spans="1:20" ht="18" x14ac:dyDescent="0.35">
      <c r="A2" s="28" t="s">
        <v>84</v>
      </c>
    </row>
    <row r="4" spans="1:20" x14ac:dyDescent="0.3">
      <c r="A4" s="49" t="s">
        <v>7</v>
      </c>
      <c r="B4" s="49"/>
      <c r="C4" s="49"/>
      <c r="D4" s="49"/>
      <c r="E4" s="49"/>
      <c r="F4" s="49"/>
      <c r="G4" s="49"/>
      <c r="H4" s="49"/>
      <c r="I4" s="49" t="s">
        <v>67</v>
      </c>
      <c r="J4" s="49"/>
      <c r="K4" s="49"/>
      <c r="L4" s="49"/>
      <c r="M4" s="49"/>
      <c r="N4" s="49"/>
      <c r="O4" s="49"/>
      <c r="P4" s="49"/>
      <c r="Q4" s="49"/>
      <c r="R4" s="12" t="s">
        <v>76</v>
      </c>
      <c r="S4" s="12"/>
      <c r="T4" s="12"/>
    </row>
    <row r="5" spans="1:20" s="15" customFormat="1" ht="28.8" x14ac:dyDescent="0.3">
      <c r="A5" s="15" t="s">
        <v>8</v>
      </c>
      <c r="B5" s="15" t="s">
        <v>6</v>
      </c>
      <c r="C5" s="15" t="s">
        <v>14</v>
      </c>
      <c r="D5" s="15" t="s">
        <v>28</v>
      </c>
      <c r="E5" s="15" t="s">
        <v>5</v>
      </c>
      <c r="F5" s="15" t="s">
        <v>4</v>
      </c>
      <c r="G5" s="15" t="s">
        <v>26</v>
      </c>
      <c r="H5" s="15" t="s">
        <v>27</v>
      </c>
      <c r="I5" s="15" t="s">
        <v>10</v>
      </c>
      <c r="J5" s="15" t="s">
        <v>11</v>
      </c>
      <c r="K5" s="15" t="s">
        <v>3</v>
      </c>
      <c r="L5" s="15" t="s">
        <v>50</v>
      </c>
      <c r="M5" s="15" t="s">
        <v>1</v>
      </c>
      <c r="N5" s="15" t="s">
        <v>91</v>
      </c>
      <c r="O5" s="15" t="s">
        <v>34</v>
      </c>
      <c r="P5" s="15" t="s">
        <v>70</v>
      </c>
      <c r="Q5" s="15" t="s">
        <v>71</v>
      </c>
      <c r="R5" s="15" t="s">
        <v>9</v>
      </c>
    </row>
    <row r="6" spans="1:20" x14ac:dyDescent="0.3">
      <c r="A6" s="16">
        <v>33497126</v>
      </c>
      <c r="B6" s="13">
        <v>37</v>
      </c>
      <c r="C6" s="13">
        <v>1</v>
      </c>
      <c r="D6" s="13">
        <v>74</v>
      </c>
      <c r="E6" t="s">
        <v>22</v>
      </c>
      <c r="F6" t="s">
        <v>20</v>
      </c>
      <c r="G6" t="str">
        <f>IF(VentasC15[[#This Row],[Tipo de pago]]='Tablas auxiliares'!$B$6,"Venta física","Venta Online")</f>
        <v>Venta física</v>
      </c>
      <c r="H6" t="s">
        <v>29</v>
      </c>
      <c r="I6" s="37">
        <v>64763</v>
      </c>
      <c r="J6" s="37">
        <v>45327</v>
      </c>
      <c r="K6" s="37">
        <v>30373</v>
      </c>
      <c r="L6" s="37">
        <v>20359</v>
      </c>
      <c r="M6" s="37">
        <v>41160</v>
      </c>
      <c r="N6" s="37">
        <f>SUM(VentasC15[[#This Row],[Maquillaje]:[Perfumería]])</f>
        <v>201982</v>
      </c>
      <c r="O6" s="14">
        <f>AVERAGE(VentasC15[[#This Row],[Maquillaje]:[Perfumería]])</f>
        <v>40396.400000000001</v>
      </c>
      <c r="P6" t="str">
        <f>INDEX(VentasC15[[#Headers],[Maquillaje]:[Perfumería]],MATCH(MAX(VentasC15[[#This Row],[Maquillaje]:[Perfumería]]),VentasC15[[#This Row],[Maquillaje]:[Perfumería]],0))</f>
        <v>Maquillaje</v>
      </c>
      <c r="Q6" t="str">
        <f>INDEX(VentasC15[[#Headers],[Maquillaje]:[Perfumería]],MATCH(MIN(VentasC15[[#This Row],[Maquillaje]:[Perfumería]]),VentasC15[[#This Row],[Maquillaje]:[Perfumería]],0))</f>
        <v>Cuerpo</v>
      </c>
      <c r="R6" s="19" t="str">
        <f>IF(VentasC15[[#This Row],[Total por vendedor]]&gt;=250000,"SI","NO")</f>
        <v>NO</v>
      </c>
    </row>
    <row r="7" spans="1:20" x14ac:dyDescent="0.3">
      <c r="A7" s="17">
        <v>33497127</v>
      </c>
      <c r="B7" s="13">
        <v>53</v>
      </c>
      <c r="C7" s="13">
        <v>1</v>
      </c>
      <c r="D7" s="13">
        <v>25</v>
      </c>
      <c r="E7" t="s">
        <v>23</v>
      </c>
      <c r="F7" t="s">
        <v>20</v>
      </c>
      <c r="G7" t="str">
        <f>IF(VentasC15[[#This Row],[Tipo de pago]]='Tablas auxiliares'!$B$6,"Venta física","Venta Online")</f>
        <v>Venta física</v>
      </c>
      <c r="H7" t="s">
        <v>30</v>
      </c>
      <c r="I7" s="37">
        <v>72877</v>
      </c>
      <c r="J7" s="37">
        <v>86600</v>
      </c>
      <c r="K7" s="37">
        <v>79676</v>
      </c>
      <c r="L7" s="37">
        <v>51525</v>
      </c>
      <c r="M7" s="37">
        <v>15553</v>
      </c>
      <c r="N7" s="37">
        <f>SUM(VentasC15[[#This Row],[Maquillaje]:[Perfumería]])</f>
        <v>306231</v>
      </c>
      <c r="O7" s="14">
        <f>AVERAGE(VentasC15[[#This Row],[Maquillaje]:[Perfumería]])</f>
        <v>61246.2</v>
      </c>
      <c r="P7" t="str">
        <f>INDEX(VentasC15[[#Headers],[Maquillaje]:[Perfumería]],MATCH(MAX(VentasC15[[#This Row],[Maquillaje]:[Perfumería]]),VentasC15[[#This Row],[Maquillaje]:[Perfumería]],0))</f>
        <v>Skincare</v>
      </c>
      <c r="Q7" t="str">
        <f>INDEX(VentasC15[[#Headers],[Maquillaje]:[Perfumería]],MATCH(MIN(VentasC15[[#This Row],[Maquillaje]:[Perfumería]]),VentasC15[[#This Row],[Maquillaje]:[Perfumería]],0))</f>
        <v>Perfumería</v>
      </c>
      <c r="R7" t="str">
        <f>IF(VentasC15[[#This Row],[Total por vendedor]]&gt;=250000,"SI","NO")</f>
        <v>SI</v>
      </c>
    </row>
    <row r="8" spans="1:20" x14ac:dyDescent="0.3">
      <c r="A8" s="16">
        <v>33497128</v>
      </c>
      <c r="B8" s="13">
        <v>30</v>
      </c>
      <c r="C8" s="13">
        <v>1</v>
      </c>
      <c r="D8" s="13">
        <v>13</v>
      </c>
      <c r="E8" t="s">
        <v>24</v>
      </c>
      <c r="F8" t="s">
        <v>21</v>
      </c>
      <c r="G8" t="str">
        <f>IF(VentasC15[[#This Row],[Tipo de pago]]='Tablas auxiliares'!$B$6,"Venta física","Venta Online")</f>
        <v>Venta Online</v>
      </c>
      <c r="H8" t="s">
        <v>30</v>
      </c>
      <c r="I8" s="37">
        <v>92397</v>
      </c>
      <c r="J8" s="37">
        <v>39680</v>
      </c>
      <c r="K8" s="37">
        <v>36979</v>
      </c>
      <c r="L8" s="37">
        <v>87676</v>
      </c>
      <c r="M8" s="37">
        <v>77273</v>
      </c>
      <c r="N8" s="37">
        <f>SUM(VentasC15[[#This Row],[Maquillaje]:[Perfumería]])</f>
        <v>334005</v>
      </c>
      <c r="O8" s="14">
        <f>AVERAGE(VentasC15[[#This Row],[Maquillaje]:[Perfumería]])</f>
        <v>66801</v>
      </c>
      <c r="P8" t="str">
        <f>INDEX(VentasC15[[#Headers],[Maquillaje]:[Perfumería]],MATCH(MAX(VentasC15[[#This Row],[Maquillaje]:[Perfumería]]),VentasC15[[#This Row],[Maquillaje]:[Perfumería]],0))</f>
        <v>Maquillaje</v>
      </c>
      <c r="Q8" t="str">
        <f>INDEX(VentasC15[[#Headers],[Maquillaje]:[Perfumería]],MATCH(MIN(VentasC15[[#This Row],[Maquillaje]:[Perfumería]]),VentasC15[[#This Row],[Maquillaje]:[Perfumería]],0))</f>
        <v>Cabello</v>
      </c>
      <c r="R8" t="str">
        <f>IF(VentasC15[[#This Row],[Total por vendedor]]&gt;=250000,"SI","NO")</f>
        <v>SI</v>
      </c>
    </row>
    <row r="9" spans="1:20" x14ac:dyDescent="0.3">
      <c r="A9" s="17">
        <v>33497129</v>
      </c>
      <c r="B9" s="13">
        <v>45</v>
      </c>
      <c r="C9" s="13">
        <v>1</v>
      </c>
      <c r="D9" s="13">
        <v>49</v>
      </c>
      <c r="E9" t="s">
        <v>23</v>
      </c>
      <c r="F9" t="s">
        <v>20</v>
      </c>
      <c r="G9" t="str">
        <f>IF(VentasC15[[#This Row],[Tipo de pago]]='Tablas auxiliares'!$B$6,"Venta física","Venta Online")</f>
        <v>Venta física</v>
      </c>
      <c r="H9" t="s">
        <v>30</v>
      </c>
      <c r="I9" s="37">
        <v>85137</v>
      </c>
      <c r="J9" s="37">
        <v>47349</v>
      </c>
      <c r="K9" s="37">
        <v>22292</v>
      </c>
      <c r="L9" s="37">
        <v>26582</v>
      </c>
      <c r="M9" s="37">
        <v>71822</v>
      </c>
      <c r="N9" s="37">
        <f>SUM(VentasC15[[#This Row],[Maquillaje]:[Perfumería]])</f>
        <v>253182</v>
      </c>
      <c r="O9" s="14">
        <f>AVERAGE(VentasC15[[#This Row],[Maquillaje]:[Perfumería]])</f>
        <v>50636.4</v>
      </c>
      <c r="P9" t="str">
        <f>INDEX(VentasC15[[#Headers],[Maquillaje]:[Perfumería]],MATCH(MAX(VentasC15[[#This Row],[Maquillaje]:[Perfumería]]),VentasC15[[#This Row],[Maquillaje]:[Perfumería]],0))</f>
        <v>Maquillaje</v>
      </c>
      <c r="Q9" t="str">
        <f>INDEX(VentasC15[[#Headers],[Maquillaje]:[Perfumería]],MATCH(MIN(VentasC15[[#This Row],[Maquillaje]:[Perfumería]]),VentasC15[[#This Row],[Maquillaje]:[Perfumería]],0))</f>
        <v>Cabello</v>
      </c>
      <c r="R9" t="str">
        <f>IF(VentasC15[[#This Row],[Total por vendedor]]&gt;=250000,"SI","NO")</f>
        <v>SI</v>
      </c>
    </row>
    <row r="10" spans="1:20" x14ac:dyDescent="0.3">
      <c r="A10" s="16">
        <v>33497130</v>
      </c>
      <c r="B10" s="13">
        <v>27</v>
      </c>
      <c r="C10" s="13">
        <v>1</v>
      </c>
      <c r="D10" s="13">
        <v>92</v>
      </c>
      <c r="E10" t="s">
        <v>24</v>
      </c>
      <c r="F10" t="s">
        <v>21</v>
      </c>
      <c r="G10" t="str">
        <f>IF(VentasC15[[#This Row],[Tipo de pago]]='Tablas auxiliares'!$B$6,"Venta física","Venta Online")</f>
        <v>Venta Online</v>
      </c>
      <c r="H10" t="s">
        <v>30</v>
      </c>
      <c r="I10" s="37">
        <v>77897</v>
      </c>
      <c r="J10" s="37">
        <v>88527</v>
      </c>
      <c r="K10" s="37">
        <v>17550</v>
      </c>
      <c r="L10" s="37">
        <v>98586</v>
      </c>
      <c r="M10" s="37">
        <v>76314</v>
      </c>
      <c r="N10" s="37">
        <f>SUM(VentasC15[[#This Row],[Maquillaje]:[Perfumería]])</f>
        <v>358874</v>
      </c>
      <c r="O10" s="14">
        <f>AVERAGE(VentasC15[[#This Row],[Maquillaje]:[Perfumería]])</f>
        <v>71774.8</v>
      </c>
      <c r="P10" t="str">
        <f>INDEX(VentasC15[[#Headers],[Maquillaje]:[Perfumería]],MATCH(MAX(VentasC15[[#This Row],[Maquillaje]:[Perfumería]]),VentasC15[[#This Row],[Maquillaje]:[Perfumería]],0))</f>
        <v>Cuerpo</v>
      </c>
      <c r="Q10" t="str">
        <f>INDEX(VentasC15[[#Headers],[Maquillaje]:[Perfumería]],MATCH(MIN(VentasC15[[#This Row],[Maquillaje]:[Perfumería]]),VentasC15[[#This Row],[Maquillaje]:[Perfumería]],0))</f>
        <v>Cabello</v>
      </c>
      <c r="R10" t="str">
        <f>IF(VentasC15[[#This Row],[Total por vendedor]]&gt;=250000,"SI","NO")</f>
        <v>SI</v>
      </c>
    </row>
    <row r="11" spans="1:20" x14ac:dyDescent="0.3">
      <c r="A11" s="17">
        <v>33497131</v>
      </c>
      <c r="B11" s="13">
        <v>69</v>
      </c>
      <c r="C11" s="13">
        <v>1</v>
      </c>
      <c r="D11" s="13">
        <v>55</v>
      </c>
      <c r="E11" t="s">
        <v>23</v>
      </c>
      <c r="F11" t="s">
        <v>20</v>
      </c>
      <c r="G11" t="str">
        <f>IF(VentasC15[[#This Row],[Tipo de pago]]='Tablas auxiliares'!$B$6,"Venta física","Venta Online")</f>
        <v>Venta física</v>
      </c>
      <c r="H11" t="s">
        <v>29</v>
      </c>
      <c r="I11" s="37">
        <v>88829</v>
      </c>
      <c r="J11" s="37">
        <v>33905</v>
      </c>
      <c r="K11" s="37">
        <v>13571</v>
      </c>
      <c r="L11" s="37">
        <v>18095</v>
      </c>
      <c r="M11" s="37">
        <v>31298</v>
      </c>
      <c r="N11" s="37">
        <f>SUM(VentasC15[[#This Row],[Maquillaje]:[Perfumería]])</f>
        <v>185698</v>
      </c>
      <c r="O11" s="14">
        <f>AVERAGE(VentasC15[[#This Row],[Maquillaje]:[Perfumería]])</f>
        <v>37139.599999999999</v>
      </c>
      <c r="P11" t="str">
        <f>INDEX(VentasC15[[#Headers],[Maquillaje]:[Perfumería]],MATCH(MAX(VentasC15[[#This Row],[Maquillaje]:[Perfumería]]),VentasC15[[#This Row],[Maquillaje]:[Perfumería]],0))</f>
        <v>Maquillaje</v>
      </c>
      <c r="Q11" t="str">
        <f>INDEX(VentasC15[[#Headers],[Maquillaje]:[Perfumería]],MATCH(MIN(VentasC15[[#This Row],[Maquillaje]:[Perfumería]]),VentasC15[[#This Row],[Maquillaje]:[Perfumería]],0))</f>
        <v>Cabello</v>
      </c>
      <c r="R11" t="str">
        <f>IF(VentasC15[[#This Row],[Total por vendedor]]&gt;=250000,"SI","NO")</f>
        <v>NO</v>
      </c>
    </row>
    <row r="12" spans="1:20" x14ac:dyDescent="0.3">
      <c r="A12" s="16">
        <v>33497132</v>
      </c>
      <c r="B12" s="13">
        <v>52</v>
      </c>
      <c r="C12" s="13">
        <v>1</v>
      </c>
      <c r="D12" s="13">
        <v>14</v>
      </c>
      <c r="E12" t="s">
        <v>23</v>
      </c>
      <c r="F12" t="s">
        <v>21</v>
      </c>
      <c r="G12" t="str">
        <f>IF(VentasC15[[#This Row],[Tipo de pago]]='Tablas auxiliares'!$B$6,"Venta física","Venta Online")</f>
        <v>Venta Online</v>
      </c>
      <c r="H12" t="s">
        <v>29</v>
      </c>
      <c r="I12" s="37">
        <v>50127</v>
      </c>
      <c r="J12" s="37">
        <v>32670</v>
      </c>
      <c r="K12" s="37">
        <v>34881</v>
      </c>
      <c r="L12" s="37">
        <v>82807</v>
      </c>
      <c r="M12" s="37">
        <v>84</v>
      </c>
      <c r="N12" s="37">
        <f>SUM(VentasC15[[#This Row],[Maquillaje]:[Perfumería]])</f>
        <v>200569</v>
      </c>
      <c r="O12" s="14">
        <f>AVERAGE(VentasC15[[#This Row],[Maquillaje]:[Perfumería]])</f>
        <v>40113.800000000003</v>
      </c>
      <c r="P12" t="str">
        <f>INDEX(VentasC15[[#Headers],[Maquillaje]:[Perfumería]],MATCH(MAX(VentasC15[[#This Row],[Maquillaje]:[Perfumería]]),VentasC15[[#This Row],[Maquillaje]:[Perfumería]],0))</f>
        <v>Cuerpo</v>
      </c>
      <c r="Q12" t="str">
        <f>INDEX(VentasC15[[#Headers],[Maquillaje]:[Perfumería]],MATCH(MIN(VentasC15[[#This Row],[Maquillaje]:[Perfumería]]),VentasC15[[#This Row],[Maquillaje]:[Perfumería]],0))</f>
        <v>Perfumería</v>
      </c>
      <c r="R12" t="str">
        <f>IF(VentasC15[[#This Row],[Total por vendedor]]&gt;=250000,"SI","NO")</f>
        <v>NO</v>
      </c>
    </row>
    <row r="13" spans="1:20" x14ac:dyDescent="0.3">
      <c r="A13" s="17">
        <v>33497133</v>
      </c>
      <c r="B13" s="13">
        <v>42</v>
      </c>
      <c r="C13" s="13">
        <v>1</v>
      </c>
      <c r="D13" s="13">
        <v>83</v>
      </c>
      <c r="E13" t="s">
        <v>22</v>
      </c>
      <c r="F13" t="s">
        <v>21</v>
      </c>
      <c r="G13" t="str">
        <f>IF(VentasC15[[#This Row],[Tipo de pago]]='Tablas auxiliares'!$B$6,"Venta física","Venta Online")</f>
        <v>Venta Online</v>
      </c>
      <c r="H13" t="s">
        <v>29</v>
      </c>
      <c r="I13" s="37">
        <v>53155</v>
      </c>
      <c r="J13" s="37">
        <v>93307</v>
      </c>
      <c r="K13" s="37">
        <v>92302</v>
      </c>
      <c r="L13" s="37">
        <v>56512</v>
      </c>
      <c r="M13" s="37">
        <v>80900</v>
      </c>
      <c r="N13" s="37">
        <f>SUM(VentasC15[[#This Row],[Maquillaje]:[Perfumería]])</f>
        <v>376176</v>
      </c>
      <c r="O13" s="14">
        <f>AVERAGE(VentasC15[[#This Row],[Maquillaje]:[Perfumería]])</f>
        <v>75235.199999999997</v>
      </c>
      <c r="P13" t="str">
        <f>INDEX(VentasC15[[#Headers],[Maquillaje]:[Perfumería]],MATCH(MAX(VentasC15[[#This Row],[Maquillaje]:[Perfumería]]),VentasC15[[#This Row],[Maquillaje]:[Perfumería]],0))</f>
        <v>Skincare</v>
      </c>
      <c r="Q13" t="str">
        <f>INDEX(VentasC15[[#Headers],[Maquillaje]:[Perfumería]],MATCH(MIN(VentasC15[[#This Row],[Maquillaje]:[Perfumería]]),VentasC15[[#This Row],[Maquillaje]:[Perfumería]],0))</f>
        <v>Maquillaje</v>
      </c>
      <c r="R13" t="str">
        <f>IF(VentasC15[[#This Row],[Total por vendedor]]&gt;=250000,"SI","NO")</f>
        <v>SI</v>
      </c>
    </row>
    <row r="14" spans="1:20" x14ac:dyDescent="0.3">
      <c r="A14" s="16">
        <v>33497134</v>
      </c>
      <c r="B14" s="13">
        <v>58</v>
      </c>
      <c r="C14" s="13">
        <v>1</v>
      </c>
      <c r="D14" s="13">
        <v>33</v>
      </c>
      <c r="E14" t="s">
        <v>23</v>
      </c>
      <c r="F14" t="s">
        <v>20</v>
      </c>
      <c r="G14" t="str">
        <f>IF(VentasC15[[#This Row],[Tipo de pago]]='Tablas auxiliares'!$B$6,"Venta física","Venta Online")</f>
        <v>Venta física</v>
      </c>
      <c r="H14" t="s">
        <v>30</v>
      </c>
      <c r="I14" s="37">
        <v>7200</v>
      </c>
      <c r="J14" s="37">
        <v>92701</v>
      </c>
      <c r="K14" s="37">
        <v>3992</v>
      </c>
      <c r="L14" s="37">
        <v>34768</v>
      </c>
      <c r="M14" s="37">
        <v>84701</v>
      </c>
      <c r="N14" s="37">
        <f>SUM(VentasC15[[#This Row],[Maquillaje]:[Perfumería]])</f>
        <v>223362</v>
      </c>
      <c r="O14" s="14">
        <f>AVERAGE(VentasC15[[#This Row],[Maquillaje]:[Perfumería]])</f>
        <v>44672.4</v>
      </c>
      <c r="P14" t="str">
        <f>INDEX(VentasC15[[#Headers],[Maquillaje]:[Perfumería]],MATCH(MAX(VentasC15[[#This Row],[Maquillaje]:[Perfumería]]),VentasC15[[#This Row],[Maquillaje]:[Perfumería]],0))</f>
        <v>Skincare</v>
      </c>
      <c r="Q14" t="str">
        <f>INDEX(VentasC15[[#Headers],[Maquillaje]:[Perfumería]],MATCH(MIN(VentasC15[[#This Row],[Maquillaje]:[Perfumería]]),VentasC15[[#This Row],[Maquillaje]:[Perfumería]],0))</f>
        <v>Cabello</v>
      </c>
      <c r="R14" t="str">
        <f>IF(VentasC15[[#This Row],[Total por vendedor]]&gt;=250000,"SI","NO")</f>
        <v>NO</v>
      </c>
    </row>
    <row r="15" spans="1:20" x14ac:dyDescent="0.3">
      <c r="A15" s="17">
        <v>33497135</v>
      </c>
      <c r="B15" s="13">
        <v>74</v>
      </c>
      <c r="C15" s="13">
        <v>1</v>
      </c>
      <c r="D15" s="13">
        <v>85</v>
      </c>
      <c r="E15" t="s">
        <v>23</v>
      </c>
      <c r="F15" t="s">
        <v>21</v>
      </c>
      <c r="G15" t="str">
        <f>IF(VentasC15[[#This Row],[Tipo de pago]]='Tablas auxiliares'!$B$6,"Venta física","Venta Online")</f>
        <v>Venta Online</v>
      </c>
      <c r="H15" t="s">
        <v>30</v>
      </c>
      <c r="I15" s="37">
        <v>20605</v>
      </c>
      <c r="J15" s="37">
        <v>60072</v>
      </c>
      <c r="K15" s="37">
        <v>69110</v>
      </c>
      <c r="L15" s="37">
        <v>30017</v>
      </c>
      <c r="M15" s="37">
        <v>75397</v>
      </c>
      <c r="N15" s="37">
        <f>SUM(VentasC15[[#This Row],[Maquillaje]:[Perfumería]])</f>
        <v>255201</v>
      </c>
      <c r="O15" s="14">
        <f>AVERAGE(VentasC15[[#This Row],[Maquillaje]:[Perfumería]])</f>
        <v>51040.2</v>
      </c>
      <c r="P15" t="str">
        <f>INDEX(VentasC15[[#Headers],[Maquillaje]:[Perfumería]],MATCH(MAX(VentasC15[[#This Row],[Maquillaje]:[Perfumería]]),VentasC15[[#This Row],[Maquillaje]:[Perfumería]],0))</f>
        <v>Perfumería</v>
      </c>
      <c r="Q15" t="str">
        <f>INDEX(VentasC15[[#Headers],[Maquillaje]:[Perfumería]],MATCH(MIN(VentasC15[[#This Row],[Maquillaje]:[Perfumería]]),VentasC15[[#This Row],[Maquillaje]:[Perfumería]],0))</f>
        <v>Maquillaje</v>
      </c>
      <c r="R15" t="str">
        <f>IF(VentasC15[[#This Row],[Total por vendedor]]&gt;=250000,"SI","NO")</f>
        <v>SI</v>
      </c>
    </row>
    <row r="16" spans="1:20" x14ac:dyDescent="0.3">
      <c r="A16" s="16">
        <v>33497136</v>
      </c>
      <c r="B16" s="13">
        <v>32</v>
      </c>
      <c r="C16" s="13">
        <v>1</v>
      </c>
      <c r="D16" s="13">
        <v>7</v>
      </c>
      <c r="E16" t="s">
        <v>22</v>
      </c>
      <c r="F16" t="s">
        <v>21</v>
      </c>
      <c r="G16" t="str">
        <f>IF(VentasC15[[#This Row],[Tipo de pago]]='Tablas auxiliares'!$B$6,"Venta física","Venta Online")</f>
        <v>Venta Online</v>
      </c>
      <c r="H16" t="s">
        <v>29</v>
      </c>
      <c r="I16" s="37">
        <v>61790</v>
      </c>
      <c r="J16" s="37">
        <v>38331</v>
      </c>
      <c r="K16" s="37">
        <v>77979</v>
      </c>
      <c r="L16" s="37">
        <v>1388</v>
      </c>
      <c r="M16" s="37">
        <v>29552</v>
      </c>
      <c r="N16" s="37">
        <f>SUM(VentasC15[[#This Row],[Maquillaje]:[Perfumería]])</f>
        <v>209040</v>
      </c>
      <c r="O16" s="14">
        <f>AVERAGE(VentasC15[[#This Row],[Maquillaje]:[Perfumería]])</f>
        <v>41808</v>
      </c>
      <c r="P16" t="str">
        <f>INDEX(VentasC15[[#Headers],[Maquillaje]:[Perfumería]],MATCH(MAX(VentasC15[[#This Row],[Maquillaje]:[Perfumería]]),VentasC15[[#This Row],[Maquillaje]:[Perfumería]],0))</f>
        <v>Cabello</v>
      </c>
      <c r="Q16" t="str">
        <f>INDEX(VentasC15[[#Headers],[Maquillaje]:[Perfumería]],MATCH(MIN(VentasC15[[#This Row],[Maquillaje]:[Perfumería]]),VentasC15[[#This Row],[Maquillaje]:[Perfumería]],0))</f>
        <v>Cuerpo</v>
      </c>
      <c r="R16" t="str">
        <f>IF(VentasC15[[#This Row],[Total por vendedor]]&gt;=250000,"SI","NO")</f>
        <v>NO</v>
      </c>
    </row>
    <row r="17" spans="1:18" x14ac:dyDescent="0.3">
      <c r="A17" s="17">
        <v>33497137</v>
      </c>
      <c r="B17" s="13">
        <v>75</v>
      </c>
      <c r="C17" s="13">
        <v>1</v>
      </c>
      <c r="D17" s="13">
        <v>97</v>
      </c>
      <c r="E17" t="s">
        <v>23</v>
      </c>
      <c r="F17" t="s">
        <v>20</v>
      </c>
      <c r="G17" t="str">
        <f>IF(VentasC15[[#This Row],[Tipo de pago]]='Tablas auxiliares'!$B$6,"Venta física","Venta Online")</f>
        <v>Venta física</v>
      </c>
      <c r="H17" t="s">
        <v>30</v>
      </c>
      <c r="I17" s="37">
        <v>32025</v>
      </c>
      <c r="J17" s="37">
        <v>42211</v>
      </c>
      <c r="K17" s="37">
        <v>2438</v>
      </c>
      <c r="L17" s="37">
        <v>33314</v>
      </c>
      <c r="M17" s="37">
        <v>39271</v>
      </c>
      <c r="N17" s="37">
        <f>SUM(VentasC15[[#This Row],[Maquillaje]:[Perfumería]])</f>
        <v>149259</v>
      </c>
      <c r="O17" s="14">
        <f>AVERAGE(VentasC15[[#This Row],[Maquillaje]:[Perfumería]])</f>
        <v>29851.8</v>
      </c>
      <c r="P17" t="str">
        <f>INDEX(VentasC15[[#Headers],[Maquillaje]:[Perfumería]],MATCH(MAX(VentasC15[[#This Row],[Maquillaje]:[Perfumería]]),VentasC15[[#This Row],[Maquillaje]:[Perfumería]],0))</f>
        <v>Skincare</v>
      </c>
      <c r="Q17" t="str">
        <f>INDEX(VentasC15[[#Headers],[Maquillaje]:[Perfumería]],MATCH(MIN(VentasC15[[#This Row],[Maquillaje]:[Perfumería]]),VentasC15[[#This Row],[Maquillaje]:[Perfumería]],0))</f>
        <v>Cabello</v>
      </c>
      <c r="R17" t="str">
        <f>IF(VentasC15[[#This Row],[Total por vendedor]]&gt;=250000,"SI","NO")</f>
        <v>NO</v>
      </c>
    </row>
    <row r="18" spans="1:18" x14ac:dyDescent="0.3">
      <c r="A18" s="16">
        <v>33497138</v>
      </c>
      <c r="B18" s="13">
        <v>52</v>
      </c>
      <c r="C18" s="13">
        <v>1</v>
      </c>
      <c r="D18" s="13">
        <v>35</v>
      </c>
      <c r="E18" t="s">
        <v>25</v>
      </c>
      <c r="F18" t="s">
        <v>20</v>
      </c>
      <c r="G18" t="str">
        <f>IF(VentasC15[[#This Row],[Tipo de pago]]='Tablas auxiliares'!$B$6,"Venta física","Venta Online")</f>
        <v>Venta física</v>
      </c>
      <c r="H18" t="s">
        <v>29</v>
      </c>
      <c r="I18" s="37">
        <v>7478</v>
      </c>
      <c r="J18" s="37">
        <v>66303</v>
      </c>
      <c r="K18" s="37">
        <v>49523</v>
      </c>
      <c r="L18" s="37">
        <v>59269</v>
      </c>
      <c r="M18" s="37">
        <v>59191</v>
      </c>
      <c r="N18" s="37">
        <f>SUM(VentasC15[[#This Row],[Maquillaje]:[Perfumería]])</f>
        <v>241764</v>
      </c>
      <c r="O18" s="14">
        <f>AVERAGE(VentasC15[[#This Row],[Maquillaje]:[Perfumería]])</f>
        <v>48352.800000000003</v>
      </c>
      <c r="P18" t="str">
        <f>INDEX(VentasC15[[#Headers],[Maquillaje]:[Perfumería]],MATCH(MAX(VentasC15[[#This Row],[Maquillaje]:[Perfumería]]),VentasC15[[#This Row],[Maquillaje]:[Perfumería]],0))</f>
        <v>Skincare</v>
      </c>
      <c r="Q18" t="str">
        <f>INDEX(VentasC15[[#Headers],[Maquillaje]:[Perfumería]],MATCH(MIN(VentasC15[[#This Row],[Maquillaje]:[Perfumería]]),VentasC15[[#This Row],[Maquillaje]:[Perfumería]],0))</f>
        <v>Maquillaje</v>
      </c>
      <c r="R18" t="str">
        <f>IF(VentasC15[[#This Row],[Total por vendedor]]&gt;=250000,"SI","NO")</f>
        <v>NO</v>
      </c>
    </row>
    <row r="19" spans="1:18" x14ac:dyDescent="0.3">
      <c r="A19" s="17">
        <v>33497139</v>
      </c>
      <c r="B19" s="13">
        <v>69</v>
      </c>
      <c r="C19" s="13">
        <v>1</v>
      </c>
      <c r="D19" s="13">
        <v>80</v>
      </c>
      <c r="E19" t="s">
        <v>22</v>
      </c>
      <c r="F19" t="s">
        <v>20</v>
      </c>
      <c r="G19" t="str">
        <f>IF(VentasC15[[#This Row],[Tipo de pago]]='Tablas auxiliares'!$B$6,"Venta física","Venta Online")</f>
        <v>Venta física</v>
      </c>
      <c r="H19" t="s">
        <v>29</v>
      </c>
      <c r="I19" s="37">
        <v>62549</v>
      </c>
      <c r="J19" s="37">
        <v>40765</v>
      </c>
      <c r="K19" s="37">
        <v>91704</v>
      </c>
      <c r="L19" s="37">
        <v>52956</v>
      </c>
      <c r="M19" s="37">
        <v>14856</v>
      </c>
      <c r="N19" s="37">
        <f>SUM(VentasC15[[#This Row],[Maquillaje]:[Perfumería]])</f>
        <v>262830</v>
      </c>
      <c r="O19" s="14">
        <f>AVERAGE(VentasC15[[#This Row],[Maquillaje]:[Perfumería]])</f>
        <v>52566</v>
      </c>
      <c r="P19" t="str">
        <f>INDEX(VentasC15[[#Headers],[Maquillaje]:[Perfumería]],MATCH(MAX(VentasC15[[#This Row],[Maquillaje]:[Perfumería]]),VentasC15[[#This Row],[Maquillaje]:[Perfumería]],0))</f>
        <v>Cabello</v>
      </c>
      <c r="Q19" t="str">
        <f>INDEX(VentasC15[[#Headers],[Maquillaje]:[Perfumería]],MATCH(MIN(VentasC15[[#This Row],[Maquillaje]:[Perfumería]]),VentasC15[[#This Row],[Maquillaje]:[Perfumería]],0))</f>
        <v>Perfumería</v>
      </c>
      <c r="R19" t="str">
        <f>IF(VentasC15[[#This Row],[Total por vendedor]]&gt;=250000,"SI","NO")</f>
        <v>SI</v>
      </c>
    </row>
    <row r="20" spans="1:18" x14ac:dyDescent="0.3">
      <c r="A20" s="16">
        <v>33497140</v>
      </c>
      <c r="B20" s="13">
        <v>42</v>
      </c>
      <c r="C20" s="13">
        <v>1</v>
      </c>
      <c r="D20" s="13">
        <v>22</v>
      </c>
      <c r="E20" t="s">
        <v>22</v>
      </c>
      <c r="F20" t="s">
        <v>21</v>
      </c>
      <c r="G20" t="str">
        <f>IF(VentasC15[[#This Row],[Tipo de pago]]='Tablas auxiliares'!$B$6,"Venta física","Venta Online")</f>
        <v>Venta Online</v>
      </c>
      <c r="H20" t="s">
        <v>30</v>
      </c>
      <c r="I20" s="37">
        <v>16994</v>
      </c>
      <c r="J20" s="37">
        <v>46560</v>
      </c>
      <c r="K20" s="37">
        <v>55548</v>
      </c>
      <c r="L20" s="37">
        <v>58297</v>
      </c>
      <c r="M20" s="37">
        <v>73103</v>
      </c>
      <c r="N20" s="37">
        <f>SUM(VentasC15[[#This Row],[Maquillaje]:[Perfumería]])</f>
        <v>250502</v>
      </c>
      <c r="O20" s="14">
        <f>AVERAGE(VentasC15[[#This Row],[Maquillaje]:[Perfumería]])</f>
        <v>50100.4</v>
      </c>
      <c r="P20" t="str">
        <f>INDEX(VentasC15[[#Headers],[Maquillaje]:[Perfumería]],MATCH(MAX(VentasC15[[#This Row],[Maquillaje]:[Perfumería]]),VentasC15[[#This Row],[Maquillaje]:[Perfumería]],0))</f>
        <v>Perfumería</v>
      </c>
      <c r="Q20" t="str">
        <f>INDEX(VentasC15[[#Headers],[Maquillaje]:[Perfumería]],MATCH(MIN(VentasC15[[#This Row],[Maquillaje]:[Perfumería]]),VentasC15[[#This Row],[Maquillaje]:[Perfumería]],0))</f>
        <v>Maquillaje</v>
      </c>
      <c r="R20" t="str">
        <f>IF(VentasC15[[#This Row],[Total por vendedor]]&gt;=250000,"SI","NO")</f>
        <v>SI</v>
      </c>
    </row>
    <row r="21" spans="1:18" x14ac:dyDescent="0.3">
      <c r="A21" s="17">
        <v>33497141</v>
      </c>
      <c r="B21" s="13">
        <v>67</v>
      </c>
      <c r="C21" s="13">
        <v>1</v>
      </c>
      <c r="D21" s="13">
        <v>7</v>
      </c>
      <c r="E21" t="s">
        <v>24</v>
      </c>
      <c r="F21" t="s">
        <v>20</v>
      </c>
      <c r="G21" t="str">
        <f>IF(VentasC15[[#This Row],[Tipo de pago]]='Tablas auxiliares'!$B$6,"Venta física","Venta Online")</f>
        <v>Venta física</v>
      </c>
      <c r="H21" t="s">
        <v>30</v>
      </c>
      <c r="I21" s="37">
        <v>51220</v>
      </c>
      <c r="J21" s="37">
        <v>3736</v>
      </c>
      <c r="K21" s="37">
        <v>90106</v>
      </c>
      <c r="L21" s="37">
        <v>59014</v>
      </c>
      <c r="M21" s="37">
        <v>68931</v>
      </c>
      <c r="N21" s="37">
        <f>SUM(VentasC15[[#This Row],[Maquillaje]:[Perfumería]])</f>
        <v>273007</v>
      </c>
      <c r="O21" s="14">
        <f>AVERAGE(VentasC15[[#This Row],[Maquillaje]:[Perfumería]])</f>
        <v>54601.4</v>
      </c>
      <c r="P21" t="str">
        <f>INDEX(VentasC15[[#Headers],[Maquillaje]:[Perfumería]],MATCH(MAX(VentasC15[[#This Row],[Maquillaje]:[Perfumería]]),VentasC15[[#This Row],[Maquillaje]:[Perfumería]],0))</f>
        <v>Cabello</v>
      </c>
      <c r="Q21" t="str">
        <f>INDEX(VentasC15[[#Headers],[Maquillaje]:[Perfumería]],MATCH(MIN(VentasC15[[#This Row],[Maquillaje]:[Perfumería]]),VentasC15[[#This Row],[Maquillaje]:[Perfumería]],0))</f>
        <v>Skincare</v>
      </c>
      <c r="R21" t="str">
        <f>IF(VentasC15[[#This Row],[Total por vendedor]]&gt;=250000,"SI","NO")</f>
        <v>SI</v>
      </c>
    </row>
    <row r="22" spans="1:18" x14ac:dyDescent="0.3">
      <c r="A22" s="16">
        <v>33497142</v>
      </c>
      <c r="B22" s="13">
        <v>39</v>
      </c>
      <c r="C22" s="13">
        <v>1</v>
      </c>
      <c r="D22" s="13">
        <v>16</v>
      </c>
      <c r="E22" t="s">
        <v>24</v>
      </c>
      <c r="F22" t="s">
        <v>20</v>
      </c>
      <c r="G22" t="str">
        <f>IF(VentasC15[[#This Row],[Tipo de pago]]='Tablas auxiliares'!$B$6,"Venta física","Venta Online")</f>
        <v>Venta física</v>
      </c>
      <c r="H22" t="s">
        <v>30</v>
      </c>
      <c r="I22" s="37">
        <v>37229</v>
      </c>
      <c r="J22" s="37">
        <v>79243</v>
      </c>
      <c r="K22" s="37">
        <v>39935</v>
      </c>
      <c r="L22" s="37">
        <v>50672</v>
      </c>
      <c r="M22" s="37">
        <v>23565</v>
      </c>
      <c r="N22" s="37">
        <f>SUM(VentasC15[[#This Row],[Maquillaje]:[Perfumería]])</f>
        <v>230644</v>
      </c>
      <c r="O22" s="14">
        <f>AVERAGE(VentasC15[[#This Row],[Maquillaje]:[Perfumería]])</f>
        <v>46128.800000000003</v>
      </c>
      <c r="P22" t="str">
        <f>INDEX(VentasC15[[#Headers],[Maquillaje]:[Perfumería]],MATCH(MAX(VentasC15[[#This Row],[Maquillaje]:[Perfumería]]),VentasC15[[#This Row],[Maquillaje]:[Perfumería]],0))</f>
        <v>Skincare</v>
      </c>
      <c r="Q22" t="str">
        <f>INDEX(VentasC15[[#Headers],[Maquillaje]:[Perfumería]],MATCH(MIN(VentasC15[[#This Row],[Maquillaje]:[Perfumería]]),VentasC15[[#This Row],[Maquillaje]:[Perfumería]],0))</f>
        <v>Perfumería</v>
      </c>
      <c r="R22" t="str">
        <f>IF(VentasC15[[#This Row],[Total por vendedor]]&gt;=250000,"SI","NO")</f>
        <v>NO</v>
      </c>
    </row>
    <row r="23" spans="1:18" x14ac:dyDescent="0.3">
      <c r="A23" s="17">
        <v>33497143</v>
      </c>
      <c r="B23" s="13">
        <v>26</v>
      </c>
      <c r="C23" s="13">
        <v>1</v>
      </c>
      <c r="D23" s="13">
        <v>39</v>
      </c>
      <c r="E23" t="s">
        <v>23</v>
      </c>
      <c r="F23" t="s">
        <v>20</v>
      </c>
      <c r="G23" t="str">
        <f>IF(VentasC15[[#This Row],[Tipo de pago]]='Tablas auxiliares'!$B$6,"Venta física","Venta Online")</f>
        <v>Venta física</v>
      </c>
      <c r="H23" t="s">
        <v>29</v>
      </c>
      <c r="I23" s="37">
        <v>73559</v>
      </c>
      <c r="J23" s="37">
        <v>50833</v>
      </c>
      <c r="K23" s="37">
        <v>86912</v>
      </c>
      <c r="L23" s="37">
        <v>14827</v>
      </c>
      <c r="M23" s="37">
        <v>34517</v>
      </c>
      <c r="N23" s="37">
        <f>SUM(VentasC15[[#This Row],[Maquillaje]:[Perfumería]])</f>
        <v>260648</v>
      </c>
      <c r="O23" s="14">
        <f>AVERAGE(VentasC15[[#This Row],[Maquillaje]:[Perfumería]])</f>
        <v>52129.599999999999</v>
      </c>
      <c r="P23" t="str">
        <f>INDEX(VentasC15[[#Headers],[Maquillaje]:[Perfumería]],MATCH(MAX(VentasC15[[#This Row],[Maquillaje]:[Perfumería]]),VentasC15[[#This Row],[Maquillaje]:[Perfumería]],0))</f>
        <v>Cabello</v>
      </c>
      <c r="Q23" t="str">
        <f>INDEX(VentasC15[[#Headers],[Maquillaje]:[Perfumería]],MATCH(MIN(VentasC15[[#This Row],[Maquillaje]:[Perfumería]]),VentasC15[[#This Row],[Maquillaje]:[Perfumería]],0))</f>
        <v>Cuerpo</v>
      </c>
      <c r="R23" t="str">
        <f>IF(VentasC15[[#This Row],[Total por vendedor]]&gt;=250000,"SI","NO")</f>
        <v>SI</v>
      </c>
    </row>
    <row r="24" spans="1:18" x14ac:dyDescent="0.3">
      <c r="A24" s="16">
        <v>33497144</v>
      </c>
      <c r="B24" s="13">
        <v>31</v>
      </c>
      <c r="C24" s="13">
        <v>1</v>
      </c>
      <c r="D24" s="13">
        <v>71</v>
      </c>
      <c r="E24" t="s">
        <v>22</v>
      </c>
      <c r="F24" t="s">
        <v>21</v>
      </c>
      <c r="G24" t="str">
        <f>IF(VentasC15[[#This Row],[Tipo de pago]]='Tablas auxiliares'!$B$6,"Venta física","Venta Online")</f>
        <v>Venta Online</v>
      </c>
      <c r="H24" t="s">
        <v>29</v>
      </c>
      <c r="I24" s="37">
        <v>27544</v>
      </c>
      <c r="J24" s="37">
        <v>8696</v>
      </c>
      <c r="K24" s="37">
        <v>64135</v>
      </c>
      <c r="L24" s="37">
        <v>78998</v>
      </c>
      <c r="M24" s="37">
        <v>14352</v>
      </c>
      <c r="N24" s="37">
        <f>SUM(VentasC15[[#This Row],[Maquillaje]:[Perfumería]])</f>
        <v>193725</v>
      </c>
      <c r="O24" s="14">
        <f>AVERAGE(VentasC15[[#This Row],[Maquillaje]:[Perfumería]])</f>
        <v>38745</v>
      </c>
      <c r="P24" t="str">
        <f>INDEX(VentasC15[[#Headers],[Maquillaje]:[Perfumería]],MATCH(MAX(VentasC15[[#This Row],[Maquillaje]:[Perfumería]]),VentasC15[[#This Row],[Maquillaje]:[Perfumería]],0))</f>
        <v>Cuerpo</v>
      </c>
      <c r="Q24" t="str">
        <f>INDEX(VentasC15[[#Headers],[Maquillaje]:[Perfumería]],MATCH(MIN(VentasC15[[#This Row],[Maquillaje]:[Perfumería]]),VentasC15[[#This Row],[Maquillaje]:[Perfumería]],0))</f>
        <v>Skincare</v>
      </c>
      <c r="R24" t="str">
        <f>IF(VentasC15[[#This Row],[Total por vendedor]]&gt;=250000,"SI","NO")</f>
        <v>NO</v>
      </c>
    </row>
    <row r="25" spans="1:18" x14ac:dyDescent="0.3">
      <c r="A25" s="17">
        <v>33497145</v>
      </c>
      <c r="B25" s="13">
        <v>64</v>
      </c>
      <c r="C25" s="13">
        <v>1</v>
      </c>
      <c r="D25" s="13">
        <v>49</v>
      </c>
      <c r="E25" t="s">
        <v>25</v>
      </c>
      <c r="F25" t="s">
        <v>21</v>
      </c>
      <c r="G25" t="str">
        <f>IF(VentasC15[[#This Row],[Tipo de pago]]='Tablas auxiliares'!$B$6,"Venta física","Venta Online")</f>
        <v>Venta Online</v>
      </c>
      <c r="H25" t="s">
        <v>30</v>
      </c>
      <c r="I25" s="37">
        <v>28593</v>
      </c>
      <c r="J25" s="37">
        <v>72711</v>
      </c>
      <c r="K25" s="37">
        <v>29910</v>
      </c>
      <c r="L25" s="37">
        <v>77177</v>
      </c>
      <c r="M25" s="37">
        <v>47285</v>
      </c>
      <c r="N25" s="37">
        <f>SUM(VentasC15[[#This Row],[Maquillaje]:[Perfumería]])</f>
        <v>255676</v>
      </c>
      <c r="O25" s="14">
        <f>AVERAGE(VentasC15[[#This Row],[Maquillaje]:[Perfumería]])</f>
        <v>51135.199999999997</v>
      </c>
      <c r="P25" t="str">
        <f>INDEX(VentasC15[[#Headers],[Maquillaje]:[Perfumería]],MATCH(MAX(VentasC15[[#This Row],[Maquillaje]:[Perfumería]]),VentasC15[[#This Row],[Maquillaje]:[Perfumería]],0))</f>
        <v>Cuerpo</v>
      </c>
      <c r="Q25" t="str">
        <f>INDEX(VentasC15[[#Headers],[Maquillaje]:[Perfumería]],MATCH(MIN(VentasC15[[#This Row],[Maquillaje]:[Perfumería]]),VentasC15[[#This Row],[Maquillaje]:[Perfumería]],0))</f>
        <v>Maquillaje</v>
      </c>
      <c r="R25" t="str">
        <f>IF(VentasC15[[#This Row],[Total por vendedor]]&gt;=250000,"SI","NO")</f>
        <v>SI</v>
      </c>
    </row>
    <row r="26" spans="1:18" x14ac:dyDescent="0.3">
      <c r="A26" s="16">
        <v>33497146</v>
      </c>
      <c r="B26" s="13">
        <v>41</v>
      </c>
      <c r="C26" s="13">
        <v>1</v>
      </c>
      <c r="D26" s="13">
        <v>42</v>
      </c>
      <c r="E26" t="s">
        <v>23</v>
      </c>
      <c r="F26" t="s">
        <v>21</v>
      </c>
      <c r="G26" t="str">
        <f>IF(VentasC15[[#This Row],[Tipo de pago]]='Tablas auxiliares'!$B$6,"Venta física","Venta Online")</f>
        <v>Venta Online</v>
      </c>
      <c r="H26" t="s">
        <v>29</v>
      </c>
      <c r="I26" s="37">
        <v>84205</v>
      </c>
      <c r="J26" s="37">
        <v>91912</v>
      </c>
      <c r="K26" s="37">
        <v>8082</v>
      </c>
      <c r="L26" s="37">
        <v>88509</v>
      </c>
      <c r="M26" s="37">
        <v>57076</v>
      </c>
      <c r="N26" s="37">
        <f>SUM(VentasC15[[#This Row],[Maquillaje]:[Perfumería]])</f>
        <v>329784</v>
      </c>
      <c r="O26" s="14">
        <f>AVERAGE(VentasC15[[#This Row],[Maquillaje]:[Perfumería]])</f>
        <v>65956.800000000003</v>
      </c>
      <c r="P26" t="str">
        <f>INDEX(VentasC15[[#Headers],[Maquillaje]:[Perfumería]],MATCH(MAX(VentasC15[[#This Row],[Maquillaje]:[Perfumería]]),VentasC15[[#This Row],[Maquillaje]:[Perfumería]],0))</f>
        <v>Skincare</v>
      </c>
      <c r="Q26" t="str">
        <f>INDEX(VentasC15[[#Headers],[Maquillaje]:[Perfumería]],MATCH(MIN(VentasC15[[#This Row],[Maquillaje]:[Perfumería]]),VentasC15[[#This Row],[Maquillaje]:[Perfumería]],0))</f>
        <v>Cabello</v>
      </c>
      <c r="R26" t="str">
        <f>IF(VentasC15[[#This Row],[Total por vendedor]]&gt;=250000,"SI","NO")</f>
        <v>SI</v>
      </c>
    </row>
    <row r="27" spans="1:18" x14ac:dyDescent="0.3">
      <c r="A27" s="17">
        <v>33497147</v>
      </c>
      <c r="B27" s="13">
        <v>69</v>
      </c>
      <c r="C27" s="13">
        <v>1</v>
      </c>
      <c r="D27" s="13">
        <v>34</v>
      </c>
      <c r="E27" t="s">
        <v>23</v>
      </c>
      <c r="F27" t="s">
        <v>21</v>
      </c>
      <c r="G27" t="str">
        <f>IF(VentasC15[[#This Row],[Tipo de pago]]='Tablas auxiliares'!$B$6,"Venta física","Venta Online")</f>
        <v>Venta Online</v>
      </c>
      <c r="H27" t="s">
        <v>29</v>
      </c>
      <c r="I27" s="37">
        <v>61890</v>
      </c>
      <c r="J27" s="37">
        <v>73250</v>
      </c>
      <c r="K27" s="37">
        <v>78294</v>
      </c>
      <c r="L27" s="37">
        <v>89250</v>
      </c>
      <c r="M27" s="37">
        <v>52710</v>
      </c>
      <c r="N27" s="37">
        <f>SUM(VentasC15[[#This Row],[Maquillaje]:[Perfumería]])</f>
        <v>355394</v>
      </c>
      <c r="O27" s="14">
        <f>AVERAGE(VentasC15[[#This Row],[Maquillaje]:[Perfumería]])</f>
        <v>71078.8</v>
      </c>
      <c r="P27" t="str">
        <f>INDEX(VentasC15[[#Headers],[Maquillaje]:[Perfumería]],MATCH(MAX(VentasC15[[#This Row],[Maquillaje]:[Perfumería]]),VentasC15[[#This Row],[Maquillaje]:[Perfumería]],0))</f>
        <v>Cuerpo</v>
      </c>
      <c r="Q27" t="str">
        <f>INDEX(VentasC15[[#Headers],[Maquillaje]:[Perfumería]],MATCH(MIN(VentasC15[[#This Row],[Maquillaje]:[Perfumería]]),VentasC15[[#This Row],[Maquillaje]:[Perfumería]],0))</f>
        <v>Perfumería</v>
      </c>
      <c r="R27" t="str">
        <f>IF(VentasC15[[#This Row],[Total por vendedor]]&gt;=250000,"SI","NO")</f>
        <v>SI</v>
      </c>
    </row>
    <row r="28" spans="1:18" x14ac:dyDescent="0.3">
      <c r="A28" s="16">
        <v>33497148</v>
      </c>
      <c r="B28" s="13">
        <v>44</v>
      </c>
      <c r="C28" s="13">
        <v>1</v>
      </c>
      <c r="D28" s="13">
        <v>49</v>
      </c>
      <c r="E28" t="s">
        <v>24</v>
      </c>
      <c r="F28" t="s">
        <v>21</v>
      </c>
      <c r="G28" t="str">
        <f>IF(VentasC15[[#This Row],[Tipo de pago]]='Tablas auxiliares'!$B$6,"Venta física","Venta Online")</f>
        <v>Venta Online</v>
      </c>
      <c r="H28" t="s">
        <v>29</v>
      </c>
      <c r="I28" s="37">
        <v>53866</v>
      </c>
      <c r="J28" s="37">
        <v>26793</v>
      </c>
      <c r="K28" s="37">
        <v>25021</v>
      </c>
      <c r="L28" s="37">
        <v>17554</v>
      </c>
      <c r="M28" s="37">
        <v>93717</v>
      </c>
      <c r="N28" s="37">
        <f>SUM(VentasC15[[#This Row],[Maquillaje]:[Perfumería]])</f>
        <v>216951</v>
      </c>
      <c r="O28" s="14">
        <f>AVERAGE(VentasC15[[#This Row],[Maquillaje]:[Perfumería]])</f>
        <v>43390.2</v>
      </c>
      <c r="P28" t="str">
        <f>INDEX(VentasC15[[#Headers],[Maquillaje]:[Perfumería]],MATCH(MAX(VentasC15[[#This Row],[Maquillaje]:[Perfumería]]),VentasC15[[#This Row],[Maquillaje]:[Perfumería]],0))</f>
        <v>Perfumería</v>
      </c>
      <c r="Q28" t="str">
        <f>INDEX(VentasC15[[#Headers],[Maquillaje]:[Perfumería]],MATCH(MIN(VentasC15[[#This Row],[Maquillaje]:[Perfumería]]),VentasC15[[#This Row],[Maquillaje]:[Perfumería]],0))</f>
        <v>Cuerpo</v>
      </c>
      <c r="R28" t="str">
        <f>IF(VentasC15[[#This Row],[Total por vendedor]]&gt;=250000,"SI","NO")</f>
        <v>NO</v>
      </c>
    </row>
    <row r="29" spans="1:18" x14ac:dyDescent="0.3">
      <c r="A29" s="17">
        <v>33497149</v>
      </c>
      <c r="B29" s="13">
        <v>72</v>
      </c>
      <c r="C29" s="13">
        <v>1</v>
      </c>
      <c r="D29" s="13">
        <v>52</v>
      </c>
      <c r="E29" t="s">
        <v>24</v>
      </c>
      <c r="F29" t="s">
        <v>21</v>
      </c>
      <c r="G29" t="str">
        <f>IF(VentasC15[[#This Row],[Tipo de pago]]='Tablas auxiliares'!$B$6,"Venta física","Venta Online")</f>
        <v>Venta Online</v>
      </c>
      <c r="H29" t="s">
        <v>30</v>
      </c>
      <c r="I29" s="37">
        <v>80001</v>
      </c>
      <c r="J29" s="37">
        <v>42103</v>
      </c>
      <c r="K29" s="37">
        <v>1279</v>
      </c>
      <c r="L29" s="37">
        <v>84587</v>
      </c>
      <c r="M29" s="37">
        <v>9169</v>
      </c>
      <c r="N29" s="37">
        <f>SUM(VentasC15[[#This Row],[Maquillaje]:[Perfumería]])</f>
        <v>217139</v>
      </c>
      <c r="O29" s="14">
        <f>AVERAGE(VentasC15[[#This Row],[Maquillaje]:[Perfumería]])</f>
        <v>43427.8</v>
      </c>
      <c r="P29" t="str">
        <f>INDEX(VentasC15[[#Headers],[Maquillaje]:[Perfumería]],MATCH(MAX(VentasC15[[#This Row],[Maquillaje]:[Perfumería]]),VentasC15[[#This Row],[Maquillaje]:[Perfumería]],0))</f>
        <v>Cuerpo</v>
      </c>
      <c r="Q29" t="str">
        <f>INDEX(VentasC15[[#Headers],[Maquillaje]:[Perfumería]],MATCH(MIN(VentasC15[[#This Row],[Maquillaje]:[Perfumería]]),VentasC15[[#This Row],[Maquillaje]:[Perfumería]],0))</f>
        <v>Cabello</v>
      </c>
      <c r="R29" t="str">
        <f>IF(VentasC15[[#This Row],[Total por vendedor]]&gt;=250000,"SI","NO")</f>
        <v>NO</v>
      </c>
    </row>
    <row r="30" spans="1:18" x14ac:dyDescent="0.3">
      <c r="A30" s="16">
        <v>33497150</v>
      </c>
      <c r="B30" s="13">
        <v>43</v>
      </c>
      <c r="C30" s="13">
        <v>1</v>
      </c>
      <c r="D30" s="13">
        <v>60</v>
      </c>
      <c r="E30" t="s">
        <v>23</v>
      </c>
      <c r="F30" t="s">
        <v>21</v>
      </c>
      <c r="G30" t="str">
        <f>IF(VentasC15[[#This Row],[Tipo de pago]]='Tablas auxiliares'!$B$6,"Venta física","Venta Online")</f>
        <v>Venta Online</v>
      </c>
      <c r="H30" t="s">
        <v>30</v>
      </c>
      <c r="I30" s="37">
        <v>71532</v>
      </c>
      <c r="J30" s="37">
        <v>62926</v>
      </c>
      <c r="K30" s="37">
        <v>26085</v>
      </c>
      <c r="L30" s="37">
        <v>3556</v>
      </c>
      <c r="M30" s="37">
        <v>60056</v>
      </c>
      <c r="N30" s="37">
        <f>SUM(VentasC15[[#This Row],[Maquillaje]:[Perfumería]])</f>
        <v>224155</v>
      </c>
      <c r="O30" s="14">
        <f>AVERAGE(VentasC15[[#This Row],[Maquillaje]:[Perfumería]])</f>
        <v>44831</v>
      </c>
      <c r="P30" t="str">
        <f>INDEX(VentasC15[[#Headers],[Maquillaje]:[Perfumería]],MATCH(MAX(VentasC15[[#This Row],[Maquillaje]:[Perfumería]]),VentasC15[[#This Row],[Maquillaje]:[Perfumería]],0))</f>
        <v>Maquillaje</v>
      </c>
      <c r="Q30" t="str">
        <f>INDEX(VentasC15[[#Headers],[Maquillaje]:[Perfumería]],MATCH(MIN(VentasC15[[#This Row],[Maquillaje]:[Perfumería]]),VentasC15[[#This Row],[Maquillaje]:[Perfumería]],0))</f>
        <v>Cuerpo</v>
      </c>
      <c r="R30" t="str">
        <f>IF(VentasC15[[#This Row],[Total por vendedor]]&gt;=250000,"SI","NO")</f>
        <v>NO</v>
      </c>
    </row>
    <row r="31" spans="1:18" x14ac:dyDescent="0.3">
      <c r="A31" s="17">
        <v>33497151</v>
      </c>
      <c r="B31" s="13">
        <v>35</v>
      </c>
      <c r="C31" s="13">
        <v>1</v>
      </c>
      <c r="D31" s="13">
        <v>73</v>
      </c>
      <c r="E31" t="s">
        <v>24</v>
      </c>
      <c r="F31" t="s">
        <v>20</v>
      </c>
      <c r="G31" t="str">
        <f>IF(VentasC15[[#This Row],[Tipo de pago]]='Tablas auxiliares'!$B$6,"Venta física","Venta Online")</f>
        <v>Venta física</v>
      </c>
      <c r="H31" t="s">
        <v>29</v>
      </c>
      <c r="I31" s="37">
        <v>367</v>
      </c>
      <c r="J31" s="37">
        <v>54040</v>
      </c>
      <c r="K31" s="37">
        <v>37487</v>
      </c>
      <c r="L31" s="37">
        <v>7136</v>
      </c>
      <c r="M31" s="37">
        <v>31810</v>
      </c>
      <c r="N31" s="37">
        <f>SUM(VentasC15[[#This Row],[Maquillaje]:[Perfumería]])</f>
        <v>130840</v>
      </c>
      <c r="O31" s="14">
        <f>AVERAGE(VentasC15[[#This Row],[Maquillaje]:[Perfumería]])</f>
        <v>26168</v>
      </c>
      <c r="P31" t="str">
        <f>INDEX(VentasC15[[#Headers],[Maquillaje]:[Perfumería]],MATCH(MAX(VentasC15[[#This Row],[Maquillaje]:[Perfumería]]),VentasC15[[#This Row],[Maquillaje]:[Perfumería]],0))</f>
        <v>Skincare</v>
      </c>
      <c r="Q31" t="str">
        <f>INDEX(VentasC15[[#Headers],[Maquillaje]:[Perfumería]],MATCH(MIN(VentasC15[[#This Row],[Maquillaje]:[Perfumería]]),VentasC15[[#This Row],[Maquillaje]:[Perfumería]],0))</f>
        <v>Maquillaje</v>
      </c>
      <c r="R31" t="str">
        <f>IF(VentasC15[[#This Row],[Total por vendedor]]&gt;=250000,"SI","NO")</f>
        <v>NO</v>
      </c>
    </row>
    <row r="32" spans="1:18" x14ac:dyDescent="0.3">
      <c r="A32" s="16">
        <v>33497152</v>
      </c>
      <c r="B32" s="13">
        <v>40</v>
      </c>
      <c r="C32" s="13">
        <v>1</v>
      </c>
      <c r="D32" s="13">
        <v>95</v>
      </c>
      <c r="E32" t="s">
        <v>22</v>
      </c>
      <c r="F32" t="s">
        <v>20</v>
      </c>
      <c r="G32" t="str">
        <f>IF(VentasC15[[#This Row],[Tipo de pago]]='Tablas auxiliares'!$B$6,"Venta física","Venta Online")</f>
        <v>Venta física</v>
      </c>
      <c r="H32" t="s">
        <v>29</v>
      </c>
      <c r="I32" s="37">
        <v>14215</v>
      </c>
      <c r="J32" s="37">
        <v>21033</v>
      </c>
      <c r="K32" s="37">
        <v>84012</v>
      </c>
      <c r="L32" s="37">
        <v>83557</v>
      </c>
      <c r="M32" s="37">
        <v>45142</v>
      </c>
      <c r="N32" s="37">
        <f>SUM(VentasC15[[#This Row],[Maquillaje]:[Perfumería]])</f>
        <v>247959</v>
      </c>
      <c r="O32" s="14">
        <f>AVERAGE(VentasC15[[#This Row],[Maquillaje]:[Perfumería]])</f>
        <v>49591.8</v>
      </c>
      <c r="P32" t="str">
        <f>INDEX(VentasC15[[#Headers],[Maquillaje]:[Perfumería]],MATCH(MAX(VentasC15[[#This Row],[Maquillaje]:[Perfumería]]),VentasC15[[#This Row],[Maquillaje]:[Perfumería]],0))</f>
        <v>Cabello</v>
      </c>
      <c r="Q32" t="str">
        <f>INDEX(VentasC15[[#Headers],[Maquillaje]:[Perfumería]],MATCH(MIN(VentasC15[[#This Row],[Maquillaje]:[Perfumería]]),VentasC15[[#This Row],[Maquillaje]:[Perfumería]],0))</f>
        <v>Maquillaje</v>
      </c>
      <c r="R32" t="str">
        <f>IF(VentasC15[[#This Row],[Total por vendedor]]&gt;=250000,"SI","NO")</f>
        <v>NO</v>
      </c>
    </row>
    <row r="33" spans="1:18" x14ac:dyDescent="0.3">
      <c r="A33" s="17">
        <v>33497153</v>
      </c>
      <c r="B33" s="13">
        <v>40</v>
      </c>
      <c r="C33" s="13">
        <v>1</v>
      </c>
      <c r="D33" s="13">
        <v>26</v>
      </c>
      <c r="E33" t="s">
        <v>22</v>
      </c>
      <c r="F33" t="s">
        <v>21</v>
      </c>
      <c r="G33" t="str">
        <f>IF(VentasC15[[#This Row],[Tipo de pago]]='Tablas auxiliares'!$B$6,"Venta física","Venta Online")</f>
        <v>Venta Online</v>
      </c>
      <c r="H33" t="s">
        <v>30</v>
      </c>
      <c r="I33" s="37">
        <v>38945</v>
      </c>
      <c r="J33" s="37">
        <v>73191</v>
      </c>
      <c r="K33" s="37">
        <v>18648</v>
      </c>
      <c r="L33" s="37">
        <v>9591</v>
      </c>
      <c r="M33" s="37">
        <v>30376</v>
      </c>
      <c r="N33" s="37">
        <f>SUM(VentasC15[[#This Row],[Maquillaje]:[Perfumería]])</f>
        <v>170751</v>
      </c>
      <c r="O33" s="14">
        <f>AVERAGE(VentasC15[[#This Row],[Maquillaje]:[Perfumería]])</f>
        <v>34150.199999999997</v>
      </c>
      <c r="P33" t="str">
        <f>INDEX(VentasC15[[#Headers],[Maquillaje]:[Perfumería]],MATCH(MAX(VentasC15[[#This Row],[Maquillaje]:[Perfumería]]),VentasC15[[#This Row],[Maquillaje]:[Perfumería]],0))</f>
        <v>Skincare</v>
      </c>
      <c r="Q33" t="str">
        <f>INDEX(VentasC15[[#Headers],[Maquillaje]:[Perfumería]],MATCH(MIN(VentasC15[[#This Row],[Maquillaje]:[Perfumería]]),VentasC15[[#This Row],[Maquillaje]:[Perfumería]],0))</f>
        <v>Cuerpo</v>
      </c>
      <c r="R33" t="str">
        <f>IF(VentasC15[[#This Row],[Total por vendedor]]&gt;=250000,"SI","NO")</f>
        <v>NO</v>
      </c>
    </row>
    <row r="34" spans="1:18" x14ac:dyDescent="0.3">
      <c r="A34" s="16">
        <v>33497154</v>
      </c>
      <c r="B34" s="13">
        <v>67</v>
      </c>
      <c r="C34" s="13">
        <v>1</v>
      </c>
      <c r="D34" s="13">
        <v>36</v>
      </c>
      <c r="E34" t="s">
        <v>23</v>
      </c>
      <c r="F34" t="s">
        <v>20</v>
      </c>
      <c r="G34" t="str">
        <f>IF(VentasC15[[#This Row],[Tipo de pago]]='Tablas auxiliares'!$B$6,"Venta física","Venta Online")</f>
        <v>Venta física</v>
      </c>
      <c r="H34" t="s">
        <v>29</v>
      </c>
      <c r="I34" s="37">
        <v>68542</v>
      </c>
      <c r="J34" s="37">
        <v>445</v>
      </c>
      <c r="K34" s="37">
        <v>21310</v>
      </c>
      <c r="L34" s="37">
        <v>88663</v>
      </c>
      <c r="M34" s="37">
        <v>50995</v>
      </c>
      <c r="N34" s="37">
        <f>SUM(VentasC15[[#This Row],[Maquillaje]:[Perfumería]])</f>
        <v>229955</v>
      </c>
      <c r="O34" s="14">
        <f>AVERAGE(VentasC15[[#This Row],[Maquillaje]:[Perfumería]])</f>
        <v>45991</v>
      </c>
      <c r="P34" t="str">
        <f>INDEX(VentasC15[[#Headers],[Maquillaje]:[Perfumería]],MATCH(MAX(VentasC15[[#This Row],[Maquillaje]:[Perfumería]]),VentasC15[[#This Row],[Maquillaje]:[Perfumería]],0))</f>
        <v>Cuerpo</v>
      </c>
      <c r="Q34" t="str">
        <f>INDEX(VentasC15[[#Headers],[Maquillaje]:[Perfumería]],MATCH(MIN(VentasC15[[#This Row],[Maquillaje]:[Perfumería]]),VentasC15[[#This Row],[Maquillaje]:[Perfumería]],0))</f>
        <v>Skincare</v>
      </c>
      <c r="R34" t="str">
        <f>IF(VentasC15[[#This Row],[Total por vendedor]]&gt;=250000,"SI","NO")</f>
        <v>NO</v>
      </c>
    </row>
    <row r="35" spans="1:18" x14ac:dyDescent="0.3">
      <c r="A35" s="17">
        <v>33497155</v>
      </c>
      <c r="B35" s="13">
        <v>57</v>
      </c>
      <c r="C35" s="13">
        <v>1</v>
      </c>
      <c r="D35" s="13">
        <v>76</v>
      </c>
      <c r="E35" t="s">
        <v>23</v>
      </c>
      <c r="F35" t="s">
        <v>20</v>
      </c>
      <c r="G35" t="str">
        <f>IF(VentasC15[[#This Row],[Tipo de pago]]='Tablas auxiliares'!$B$6,"Venta física","Venta Online")</f>
        <v>Venta física</v>
      </c>
      <c r="H35" t="s">
        <v>30</v>
      </c>
      <c r="I35" s="37">
        <v>60564</v>
      </c>
      <c r="J35" s="37">
        <v>20479</v>
      </c>
      <c r="K35" s="37">
        <v>76952</v>
      </c>
      <c r="L35" s="37">
        <v>16563</v>
      </c>
      <c r="M35" s="37">
        <v>94327</v>
      </c>
      <c r="N35" s="37">
        <f>SUM(VentasC15[[#This Row],[Maquillaje]:[Perfumería]])</f>
        <v>268885</v>
      </c>
      <c r="O35" s="14">
        <f>AVERAGE(VentasC15[[#This Row],[Maquillaje]:[Perfumería]])</f>
        <v>53777</v>
      </c>
      <c r="P35" t="str">
        <f>INDEX(VentasC15[[#Headers],[Maquillaje]:[Perfumería]],MATCH(MAX(VentasC15[[#This Row],[Maquillaje]:[Perfumería]]),VentasC15[[#This Row],[Maquillaje]:[Perfumería]],0))</f>
        <v>Perfumería</v>
      </c>
      <c r="Q35" t="str">
        <f>INDEX(VentasC15[[#Headers],[Maquillaje]:[Perfumería]],MATCH(MIN(VentasC15[[#This Row],[Maquillaje]:[Perfumería]]),VentasC15[[#This Row],[Maquillaje]:[Perfumería]],0))</f>
        <v>Cuerpo</v>
      </c>
      <c r="R35" t="str">
        <f>IF(VentasC15[[#This Row],[Total por vendedor]]&gt;=250000,"SI","NO")</f>
        <v>SI</v>
      </c>
    </row>
    <row r="36" spans="1:18" x14ac:dyDescent="0.3">
      <c r="A36" s="16">
        <v>33497156</v>
      </c>
      <c r="B36" s="13">
        <v>46</v>
      </c>
      <c r="C36" s="13">
        <v>1</v>
      </c>
      <c r="D36" s="13">
        <v>22</v>
      </c>
      <c r="E36" t="s">
        <v>24</v>
      </c>
      <c r="F36" t="s">
        <v>20</v>
      </c>
      <c r="G36" t="str">
        <f>IF(VentasC15[[#This Row],[Tipo de pago]]='Tablas auxiliares'!$B$6,"Venta física","Venta Online")</f>
        <v>Venta física</v>
      </c>
      <c r="H36" t="s">
        <v>30</v>
      </c>
      <c r="I36" s="37">
        <v>55952</v>
      </c>
      <c r="J36" s="37">
        <v>37693</v>
      </c>
      <c r="K36" s="37">
        <v>64385</v>
      </c>
      <c r="L36" s="37">
        <v>94452</v>
      </c>
      <c r="M36" s="37">
        <v>92081</v>
      </c>
      <c r="N36" s="37">
        <f>SUM(VentasC15[[#This Row],[Maquillaje]:[Perfumería]])</f>
        <v>344563</v>
      </c>
      <c r="O36" s="14">
        <f>AVERAGE(VentasC15[[#This Row],[Maquillaje]:[Perfumería]])</f>
        <v>68912.600000000006</v>
      </c>
      <c r="P36" t="str">
        <f>INDEX(VentasC15[[#Headers],[Maquillaje]:[Perfumería]],MATCH(MAX(VentasC15[[#This Row],[Maquillaje]:[Perfumería]]),VentasC15[[#This Row],[Maquillaje]:[Perfumería]],0))</f>
        <v>Cuerpo</v>
      </c>
      <c r="Q36" t="str">
        <f>INDEX(VentasC15[[#Headers],[Maquillaje]:[Perfumería]],MATCH(MIN(VentasC15[[#This Row],[Maquillaje]:[Perfumería]]),VentasC15[[#This Row],[Maquillaje]:[Perfumería]],0))</f>
        <v>Skincare</v>
      </c>
      <c r="R36" t="str">
        <f>IF(VentasC15[[#This Row],[Total por vendedor]]&gt;=250000,"SI","NO")</f>
        <v>SI</v>
      </c>
    </row>
    <row r="37" spans="1:18" x14ac:dyDescent="0.3">
      <c r="A37" s="17">
        <v>33497157</v>
      </c>
      <c r="B37" s="13">
        <v>57</v>
      </c>
      <c r="C37" s="13">
        <v>1</v>
      </c>
      <c r="D37" s="13">
        <v>73</v>
      </c>
      <c r="E37" t="s">
        <v>23</v>
      </c>
      <c r="F37" t="s">
        <v>20</v>
      </c>
      <c r="G37" t="str">
        <f>IF(VentasC15[[#This Row],[Tipo de pago]]='Tablas auxiliares'!$B$6,"Venta física","Venta Online")</f>
        <v>Venta física</v>
      </c>
      <c r="H37" t="s">
        <v>30</v>
      </c>
      <c r="I37" s="37">
        <v>33203</v>
      </c>
      <c r="J37" s="37">
        <v>17771</v>
      </c>
      <c r="K37" s="37">
        <v>21358</v>
      </c>
      <c r="L37" s="37">
        <v>39648</v>
      </c>
      <c r="M37" s="37">
        <v>75981</v>
      </c>
      <c r="N37" s="37">
        <f>SUM(VentasC15[[#This Row],[Maquillaje]:[Perfumería]])</f>
        <v>187961</v>
      </c>
      <c r="O37" s="14">
        <f>AVERAGE(VentasC15[[#This Row],[Maquillaje]:[Perfumería]])</f>
        <v>37592.199999999997</v>
      </c>
      <c r="P37" t="str">
        <f>INDEX(VentasC15[[#Headers],[Maquillaje]:[Perfumería]],MATCH(MAX(VentasC15[[#This Row],[Maquillaje]:[Perfumería]]),VentasC15[[#This Row],[Maquillaje]:[Perfumería]],0))</f>
        <v>Perfumería</v>
      </c>
      <c r="Q37" t="str">
        <f>INDEX(VentasC15[[#Headers],[Maquillaje]:[Perfumería]],MATCH(MIN(VentasC15[[#This Row],[Maquillaje]:[Perfumería]]),VentasC15[[#This Row],[Maquillaje]:[Perfumería]],0))</f>
        <v>Skincare</v>
      </c>
      <c r="R37" t="str">
        <f>IF(VentasC15[[#This Row],[Total por vendedor]]&gt;=250000,"SI","NO")</f>
        <v>NO</v>
      </c>
    </row>
    <row r="38" spans="1:18" x14ac:dyDescent="0.3">
      <c r="A38" s="16">
        <v>33497158</v>
      </c>
      <c r="B38" s="13">
        <v>38</v>
      </c>
      <c r="C38" s="13">
        <v>1</v>
      </c>
      <c r="D38" s="13">
        <v>87</v>
      </c>
      <c r="E38" t="s">
        <v>24</v>
      </c>
      <c r="F38" t="s">
        <v>21</v>
      </c>
      <c r="G38" t="str">
        <f>IF(VentasC15[[#This Row],[Tipo de pago]]='Tablas auxiliares'!$B$6,"Venta física","Venta Online")</f>
        <v>Venta Online</v>
      </c>
      <c r="H38" t="s">
        <v>29</v>
      </c>
      <c r="I38" s="37">
        <v>77596</v>
      </c>
      <c r="J38" s="37">
        <v>23329</v>
      </c>
      <c r="K38" s="37">
        <v>60367</v>
      </c>
      <c r="L38" s="37">
        <v>5234</v>
      </c>
      <c r="M38" s="37">
        <v>12161</v>
      </c>
      <c r="N38" s="37">
        <f>SUM(VentasC15[[#This Row],[Maquillaje]:[Perfumería]])</f>
        <v>178687</v>
      </c>
      <c r="O38" s="14">
        <f>AVERAGE(VentasC15[[#This Row],[Maquillaje]:[Perfumería]])</f>
        <v>35737.4</v>
      </c>
      <c r="P38" t="str">
        <f>INDEX(VentasC15[[#Headers],[Maquillaje]:[Perfumería]],MATCH(MAX(VentasC15[[#This Row],[Maquillaje]:[Perfumería]]),VentasC15[[#This Row],[Maquillaje]:[Perfumería]],0))</f>
        <v>Maquillaje</v>
      </c>
      <c r="Q38" t="str">
        <f>INDEX(VentasC15[[#Headers],[Maquillaje]:[Perfumería]],MATCH(MIN(VentasC15[[#This Row],[Maquillaje]:[Perfumería]]),VentasC15[[#This Row],[Maquillaje]:[Perfumería]],0))</f>
        <v>Cuerpo</v>
      </c>
      <c r="R38" t="str">
        <f>IF(VentasC15[[#This Row],[Total por vendedor]]&gt;=250000,"SI","NO")</f>
        <v>NO</v>
      </c>
    </row>
    <row r="39" spans="1:18" x14ac:dyDescent="0.3">
      <c r="A39" s="17">
        <v>33497159</v>
      </c>
      <c r="B39" s="13">
        <v>41</v>
      </c>
      <c r="C39" s="13">
        <v>1</v>
      </c>
      <c r="D39" s="13">
        <v>95</v>
      </c>
      <c r="E39" t="s">
        <v>22</v>
      </c>
      <c r="F39" t="s">
        <v>20</v>
      </c>
      <c r="G39" t="str">
        <f>IF(VentasC15[[#This Row],[Tipo de pago]]='Tablas auxiliares'!$B$6,"Venta física","Venta Online")</f>
        <v>Venta física</v>
      </c>
      <c r="H39" t="s">
        <v>29</v>
      </c>
      <c r="I39" s="37">
        <v>38996</v>
      </c>
      <c r="J39" s="37">
        <v>10996</v>
      </c>
      <c r="K39" s="37">
        <v>3436</v>
      </c>
      <c r="L39" s="37">
        <v>66166</v>
      </c>
      <c r="M39" s="37">
        <v>69218</v>
      </c>
      <c r="N39" s="37">
        <f>SUM(VentasC15[[#This Row],[Maquillaje]:[Perfumería]])</f>
        <v>188812</v>
      </c>
      <c r="O39" s="14">
        <f>AVERAGE(VentasC15[[#This Row],[Maquillaje]:[Perfumería]])</f>
        <v>37762.400000000001</v>
      </c>
      <c r="P39" t="str">
        <f>INDEX(VentasC15[[#Headers],[Maquillaje]:[Perfumería]],MATCH(MAX(VentasC15[[#This Row],[Maquillaje]:[Perfumería]]),VentasC15[[#This Row],[Maquillaje]:[Perfumería]],0))</f>
        <v>Perfumería</v>
      </c>
      <c r="Q39" t="str">
        <f>INDEX(VentasC15[[#Headers],[Maquillaje]:[Perfumería]],MATCH(MIN(VentasC15[[#This Row],[Maquillaje]:[Perfumería]]),VentasC15[[#This Row],[Maquillaje]:[Perfumería]],0))</f>
        <v>Cabello</v>
      </c>
      <c r="R39" t="str">
        <f>IF(VentasC15[[#This Row],[Total por vendedor]]&gt;=250000,"SI","NO")</f>
        <v>NO</v>
      </c>
    </row>
    <row r="40" spans="1:18" x14ac:dyDescent="0.3">
      <c r="A40" s="16">
        <v>33497160</v>
      </c>
      <c r="B40" s="13">
        <v>36</v>
      </c>
      <c r="C40" s="13">
        <v>1</v>
      </c>
      <c r="D40" s="13">
        <v>20</v>
      </c>
      <c r="E40" t="s">
        <v>24</v>
      </c>
      <c r="F40" t="s">
        <v>21</v>
      </c>
      <c r="G40" t="str">
        <f>IF(VentasC15[[#This Row],[Tipo de pago]]='Tablas auxiliares'!$B$6,"Venta física","Venta Online")</f>
        <v>Venta Online</v>
      </c>
      <c r="H40" t="s">
        <v>30</v>
      </c>
      <c r="I40" s="37">
        <v>71066</v>
      </c>
      <c r="J40" s="37">
        <v>12394</v>
      </c>
      <c r="K40" s="37">
        <v>56451</v>
      </c>
      <c r="L40" s="37">
        <v>68635</v>
      </c>
      <c r="M40" s="37">
        <v>61221</v>
      </c>
      <c r="N40" s="37">
        <f>SUM(VentasC15[[#This Row],[Maquillaje]:[Perfumería]])</f>
        <v>269767</v>
      </c>
      <c r="O40" s="14">
        <f>AVERAGE(VentasC15[[#This Row],[Maquillaje]:[Perfumería]])</f>
        <v>53953.4</v>
      </c>
      <c r="P40" t="str">
        <f>INDEX(VentasC15[[#Headers],[Maquillaje]:[Perfumería]],MATCH(MAX(VentasC15[[#This Row],[Maquillaje]:[Perfumería]]),VentasC15[[#This Row],[Maquillaje]:[Perfumería]],0))</f>
        <v>Maquillaje</v>
      </c>
      <c r="Q40" t="str">
        <f>INDEX(VentasC15[[#Headers],[Maquillaje]:[Perfumería]],MATCH(MIN(VentasC15[[#This Row],[Maquillaje]:[Perfumería]]),VentasC15[[#This Row],[Maquillaje]:[Perfumería]],0))</f>
        <v>Skincare</v>
      </c>
      <c r="R40" t="str">
        <f>IF(VentasC15[[#This Row],[Total por vendedor]]&gt;=250000,"SI","NO")</f>
        <v>SI</v>
      </c>
    </row>
    <row r="41" spans="1:18" x14ac:dyDescent="0.3">
      <c r="A41" s="17">
        <v>33497161</v>
      </c>
      <c r="B41" s="13">
        <v>26</v>
      </c>
      <c r="C41" s="13">
        <v>1</v>
      </c>
      <c r="D41" s="13">
        <v>69</v>
      </c>
      <c r="E41" t="s">
        <v>24</v>
      </c>
      <c r="F41" t="s">
        <v>20</v>
      </c>
      <c r="G41" t="str">
        <f>IF(VentasC15[[#This Row],[Tipo de pago]]='Tablas auxiliares'!$B$6,"Venta física","Venta Online")</f>
        <v>Venta física</v>
      </c>
      <c r="H41" t="s">
        <v>30</v>
      </c>
      <c r="I41" s="37">
        <v>65765</v>
      </c>
      <c r="J41" s="37">
        <v>62921</v>
      </c>
      <c r="K41" s="37">
        <v>53986</v>
      </c>
      <c r="L41" s="37">
        <v>19281</v>
      </c>
      <c r="M41" s="37">
        <v>39082</v>
      </c>
      <c r="N41" s="37">
        <f>SUM(VentasC15[[#This Row],[Maquillaje]:[Perfumería]])</f>
        <v>241035</v>
      </c>
      <c r="O41" s="14">
        <f>AVERAGE(VentasC15[[#This Row],[Maquillaje]:[Perfumería]])</f>
        <v>48207</v>
      </c>
      <c r="P41" t="str">
        <f>INDEX(VentasC15[[#Headers],[Maquillaje]:[Perfumería]],MATCH(MAX(VentasC15[[#This Row],[Maquillaje]:[Perfumería]]),VentasC15[[#This Row],[Maquillaje]:[Perfumería]],0))</f>
        <v>Maquillaje</v>
      </c>
      <c r="Q41" t="str">
        <f>INDEX(VentasC15[[#Headers],[Maquillaje]:[Perfumería]],MATCH(MIN(VentasC15[[#This Row],[Maquillaje]:[Perfumería]]),VentasC15[[#This Row],[Maquillaje]:[Perfumería]],0))</f>
        <v>Cuerpo</v>
      </c>
      <c r="R41" t="str">
        <f>IF(VentasC15[[#This Row],[Total por vendedor]]&gt;=250000,"SI","NO")</f>
        <v>NO</v>
      </c>
    </row>
    <row r="42" spans="1:18" x14ac:dyDescent="0.3">
      <c r="A42" s="16">
        <v>33497162</v>
      </c>
      <c r="B42" s="13">
        <v>64</v>
      </c>
      <c r="C42" s="13">
        <v>1</v>
      </c>
      <c r="D42" s="13">
        <v>87</v>
      </c>
      <c r="E42" t="s">
        <v>23</v>
      </c>
      <c r="F42" t="s">
        <v>20</v>
      </c>
      <c r="G42" t="str">
        <f>IF(VentasC15[[#This Row],[Tipo de pago]]='Tablas auxiliares'!$B$6,"Venta física","Venta Online")</f>
        <v>Venta física</v>
      </c>
      <c r="H42" t="s">
        <v>30</v>
      </c>
      <c r="I42" s="37">
        <v>2583</v>
      </c>
      <c r="J42" s="37">
        <v>52947</v>
      </c>
      <c r="K42" s="37">
        <v>61982</v>
      </c>
      <c r="L42" s="37">
        <v>8544</v>
      </c>
      <c r="M42" s="37">
        <v>25747</v>
      </c>
      <c r="N42" s="37">
        <f>SUM(VentasC15[[#This Row],[Maquillaje]:[Perfumería]])</f>
        <v>151803</v>
      </c>
      <c r="O42" s="14">
        <f>AVERAGE(VentasC15[[#This Row],[Maquillaje]:[Perfumería]])</f>
        <v>30360.6</v>
      </c>
      <c r="P42" t="str">
        <f>INDEX(VentasC15[[#Headers],[Maquillaje]:[Perfumería]],MATCH(MAX(VentasC15[[#This Row],[Maquillaje]:[Perfumería]]),VentasC15[[#This Row],[Maquillaje]:[Perfumería]],0))</f>
        <v>Cabello</v>
      </c>
      <c r="Q42" t="str">
        <f>INDEX(VentasC15[[#Headers],[Maquillaje]:[Perfumería]],MATCH(MIN(VentasC15[[#This Row],[Maquillaje]:[Perfumería]]),VentasC15[[#This Row],[Maquillaje]:[Perfumería]],0))</f>
        <v>Maquillaje</v>
      </c>
      <c r="R42" t="str">
        <f>IF(VentasC15[[#This Row],[Total por vendedor]]&gt;=250000,"SI","NO")</f>
        <v>NO</v>
      </c>
    </row>
    <row r="43" spans="1:18" x14ac:dyDescent="0.3">
      <c r="A43" s="17">
        <v>33497163</v>
      </c>
      <c r="B43" s="13">
        <v>65</v>
      </c>
      <c r="C43" s="13">
        <v>1</v>
      </c>
      <c r="D43" s="13">
        <v>16</v>
      </c>
      <c r="E43" t="s">
        <v>22</v>
      </c>
      <c r="F43" t="s">
        <v>20</v>
      </c>
      <c r="G43" t="str">
        <f>IF(VentasC15[[#This Row],[Tipo de pago]]='Tablas auxiliares'!$B$6,"Venta física","Venta Online")</f>
        <v>Venta física</v>
      </c>
      <c r="H43" t="s">
        <v>30</v>
      </c>
      <c r="I43" s="37">
        <v>16153</v>
      </c>
      <c r="J43" s="37">
        <v>99363</v>
      </c>
      <c r="K43" s="37">
        <v>50325</v>
      </c>
      <c r="L43" s="37">
        <v>59641</v>
      </c>
      <c r="M43" s="37">
        <v>88499</v>
      </c>
      <c r="N43" s="37">
        <f>SUM(VentasC15[[#This Row],[Maquillaje]:[Perfumería]])</f>
        <v>313981</v>
      </c>
      <c r="O43" s="14">
        <f>AVERAGE(VentasC15[[#This Row],[Maquillaje]:[Perfumería]])</f>
        <v>62796.2</v>
      </c>
      <c r="P43" t="str">
        <f>INDEX(VentasC15[[#Headers],[Maquillaje]:[Perfumería]],MATCH(MAX(VentasC15[[#This Row],[Maquillaje]:[Perfumería]]),VentasC15[[#This Row],[Maquillaje]:[Perfumería]],0))</f>
        <v>Skincare</v>
      </c>
      <c r="Q43" t="str">
        <f>INDEX(VentasC15[[#Headers],[Maquillaje]:[Perfumería]],MATCH(MIN(VentasC15[[#This Row],[Maquillaje]:[Perfumería]]),VentasC15[[#This Row],[Maquillaje]:[Perfumería]],0))</f>
        <v>Maquillaje</v>
      </c>
      <c r="R43" t="str">
        <f>IF(VentasC15[[#This Row],[Total por vendedor]]&gt;=250000,"SI","NO")</f>
        <v>SI</v>
      </c>
    </row>
    <row r="44" spans="1:18" x14ac:dyDescent="0.3">
      <c r="A44" s="16">
        <v>33497164</v>
      </c>
      <c r="B44" s="13">
        <v>51</v>
      </c>
      <c r="C44" s="13">
        <v>1</v>
      </c>
      <c r="D44" s="13">
        <v>51</v>
      </c>
      <c r="E44" t="s">
        <v>23</v>
      </c>
      <c r="F44" t="s">
        <v>20</v>
      </c>
      <c r="G44" t="str">
        <f>IF(VentasC15[[#This Row],[Tipo de pago]]='Tablas auxiliares'!$B$6,"Venta física","Venta Online")</f>
        <v>Venta física</v>
      </c>
      <c r="H44" t="s">
        <v>29</v>
      </c>
      <c r="I44" s="37">
        <v>75009</v>
      </c>
      <c r="J44" s="37">
        <v>95796</v>
      </c>
      <c r="K44" s="37">
        <v>51573</v>
      </c>
      <c r="L44" s="37">
        <v>63277</v>
      </c>
      <c r="M44" s="37">
        <v>69416</v>
      </c>
      <c r="N44" s="37">
        <f>SUM(VentasC15[[#This Row],[Maquillaje]:[Perfumería]])</f>
        <v>355071</v>
      </c>
      <c r="O44" s="14">
        <f>AVERAGE(VentasC15[[#This Row],[Maquillaje]:[Perfumería]])</f>
        <v>71014.2</v>
      </c>
      <c r="P44" t="str">
        <f>INDEX(VentasC15[[#Headers],[Maquillaje]:[Perfumería]],MATCH(MAX(VentasC15[[#This Row],[Maquillaje]:[Perfumería]]),VentasC15[[#This Row],[Maquillaje]:[Perfumería]],0))</f>
        <v>Skincare</v>
      </c>
      <c r="Q44" t="str">
        <f>INDEX(VentasC15[[#Headers],[Maquillaje]:[Perfumería]],MATCH(MIN(VentasC15[[#This Row],[Maquillaje]:[Perfumería]]),VentasC15[[#This Row],[Maquillaje]:[Perfumería]],0))</f>
        <v>Cabello</v>
      </c>
      <c r="R44" t="str">
        <f>IF(VentasC15[[#This Row],[Total por vendedor]]&gt;=250000,"SI","NO")</f>
        <v>SI</v>
      </c>
    </row>
    <row r="45" spans="1:18" x14ac:dyDescent="0.3">
      <c r="A45" s="17">
        <v>33497165</v>
      </c>
      <c r="B45" s="13">
        <v>45</v>
      </c>
      <c r="C45" s="13">
        <v>1</v>
      </c>
      <c r="D45" s="13">
        <v>44</v>
      </c>
      <c r="E45" t="s">
        <v>24</v>
      </c>
      <c r="F45" t="s">
        <v>21</v>
      </c>
      <c r="G45" t="str">
        <f>IF(VentasC15[[#This Row],[Tipo de pago]]='Tablas auxiliares'!$B$6,"Venta física","Venta Online")</f>
        <v>Venta Online</v>
      </c>
      <c r="H45" t="s">
        <v>29</v>
      </c>
      <c r="I45" s="37">
        <v>4236</v>
      </c>
      <c r="J45" s="37">
        <v>12541</v>
      </c>
      <c r="K45" s="37">
        <v>39125</v>
      </c>
      <c r="L45" s="37">
        <v>12620</v>
      </c>
      <c r="M45" s="37">
        <v>5171</v>
      </c>
      <c r="N45" s="37">
        <f>SUM(VentasC15[[#This Row],[Maquillaje]:[Perfumería]])</f>
        <v>73693</v>
      </c>
      <c r="O45" s="14">
        <f>AVERAGE(VentasC15[[#This Row],[Maquillaje]:[Perfumería]])</f>
        <v>14738.6</v>
      </c>
      <c r="P45" t="str">
        <f>INDEX(VentasC15[[#Headers],[Maquillaje]:[Perfumería]],MATCH(MAX(VentasC15[[#This Row],[Maquillaje]:[Perfumería]]),VentasC15[[#This Row],[Maquillaje]:[Perfumería]],0))</f>
        <v>Cabello</v>
      </c>
      <c r="Q45" t="str">
        <f>INDEX(VentasC15[[#Headers],[Maquillaje]:[Perfumería]],MATCH(MIN(VentasC15[[#This Row],[Maquillaje]:[Perfumería]]),VentasC15[[#This Row],[Maquillaje]:[Perfumería]],0))</f>
        <v>Maquillaje</v>
      </c>
      <c r="R45" t="str">
        <f>IF(VentasC15[[#This Row],[Total por vendedor]]&gt;=250000,"SI","NO")</f>
        <v>NO</v>
      </c>
    </row>
    <row r="46" spans="1:18" x14ac:dyDescent="0.3">
      <c r="A46" s="16">
        <v>33497166</v>
      </c>
      <c r="B46" s="13">
        <v>39</v>
      </c>
      <c r="C46" s="13">
        <v>1</v>
      </c>
      <c r="D46" s="13">
        <v>40</v>
      </c>
      <c r="E46" t="s">
        <v>24</v>
      </c>
      <c r="F46" t="s">
        <v>21</v>
      </c>
      <c r="G46" t="str">
        <f>IF(VentasC15[[#This Row],[Tipo de pago]]='Tablas auxiliares'!$B$6,"Venta física","Venta Online")</f>
        <v>Venta Online</v>
      </c>
      <c r="H46" t="s">
        <v>30</v>
      </c>
      <c r="I46" s="37">
        <v>75086</v>
      </c>
      <c r="J46" s="37">
        <v>88201</v>
      </c>
      <c r="K46" s="37">
        <v>32416</v>
      </c>
      <c r="L46" s="37">
        <v>63429</v>
      </c>
      <c r="M46" s="37">
        <v>70042</v>
      </c>
      <c r="N46" s="37">
        <f>SUM(VentasC15[[#This Row],[Maquillaje]:[Perfumería]])</f>
        <v>329174</v>
      </c>
      <c r="O46" s="14">
        <f>AVERAGE(VentasC15[[#This Row],[Maquillaje]:[Perfumería]])</f>
        <v>65834.8</v>
      </c>
      <c r="P46" t="str">
        <f>INDEX(VentasC15[[#Headers],[Maquillaje]:[Perfumería]],MATCH(MAX(VentasC15[[#This Row],[Maquillaje]:[Perfumería]]),VentasC15[[#This Row],[Maquillaje]:[Perfumería]],0))</f>
        <v>Skincare</v>
      </c>
      <c r="Q46" t="str">
        <f>INDEX(VentasC15[[#Headers],[Maquillaje]:[Perfumería]],MATCH(MIN(VentasC15[[#This Row],[Maquillaje]:[Perfumería]]),VentasC15[[#This Row],[Maquillaje]:[Perfumería]],0))</f>
        <v>Cabello</v>
      </c>
      <c r="R46" t="str">
        <f>IF(VentasC15[[#This Row],[Total por vendedor]]&gt;=250000,"SI","NO")</f>
        <v>SI</v>
      </c>
    </row>
    <row r="47" spans="1:18" x14ac:dyDescent="0.3">
      <c r="A47" s="17">
        <v>33497167</v>
      </c>
      <c r="B47" s="13">
        <v>69</v>
      </c>
      <c r="C47" s="13">
        <v>1</v>
      </c>
      <c r="D47" s="13">
        <v>40</v>
      </c>
      <c r="E47" t="s">
        <v>24</v>
      </c>
      <c r="F47" t="s">
        <v>20</v>
      </c>
      <c r="G47" t="str">
        <f>IF(VentasC15[[#This Row],[Tipo de pago]]='Tablas auxiliares'!$B$6,"Venta física","Venta Online")</f>
        <v>Venta física</v>
      </c>
      <c r="H47" t="s">
        <v>29</v>
      </c>
      <c r="I47" s="37">
        <v>7091</v>
      </c>
      <c r="J47" s="37">
        <v>28342</v>
      </c>
      <c r="K47" s="37">
        <v>27120</v>
      </c>
      <c r="L47" s="37">
        <v>60470</v>
      </c>
      <c r="M47" s="37">
        <v>17810</v>
      </c>
      <c r="N47" s="37">
        <f>SUM(VentasC15[[#This Row],[Maquillaje]:[Perfumería]])</f>
        <v>140833</v>
      </c>
      <c r="O47" s="14">
        <f>AVERAGE(VentasC15[[#This Row],[Maquillaje]:[Perfumería]])</f>
        <v>28166.6</v>
      </c>
      <c r="P47" t="str">
        <f>INDEX(VentasC15[[#Headers],[Maquillaje]:[Perfumería]],MATCH(MAX(VentasC15[[#This Row],[Maquillaje]:[Perfumería]]),VentasC15[[#This Row],[Maquillaje]:[Perfumería]],0))</f>
        <v>Cuerpo</v>
      </c>
      <c r="Q47" t="str">
        <f>INDEX(VentasC15[[#Headers],[Maquillaje]:[Perfumería]],MATCH(MIN(VentasC15[[#This Row],[Maquillaje]:[Perfumería]]),VentasC15[[#This Row],[Maquillaje]:[Perfumería]],0))</f>
        <v>Maquillaje</v>
      </c>
      <c r="R47" t="str">
        <f>IF(VentasC15[[#This Row],[Total por vendedor]]&gt;=250000,"SI","NO")</f>
        <v>NO</v>
      </c>
    </row>
    <row r="48" spans="1:18" x14ac:dyDescent="0.3">
      <c r="A48" s="16">
        <v>33497168</v>
      </c>
      <c r="B48" s="13">
        <v>44</v>
      </c>
      <c r="C48" s="13">
        <v>1</v>
      </c>
      <c r="D48" s="13">
        <v>99</v>
      </c>
      <c r="E48" t="s">
        <v>24</v>
      </c>
      <c r="F48" t="s">
        <v>21</v>
      </c>
      <c r="G48" t="str">
        <f>IF(VentasC15[[#This Row],[Tipo de pago]]='Tablas auxiliares'!$B$6,"Venta física","Venta Online")</f>
        <v>Venta Online</v>
      </c>
      <c r="H48" t="s">
        <v>29</v>
      </c>
      <c r="I48" s="37">
        <v>66696</v>
      </c>
      <c r="J48" s="37">
        <v>65219</v>
      </c>
      <c r="K48" s="37">
        <v>57567</v>
      </c>
      <c r="L48" s="37">
        <v>96075</v>
      </c>
      <c r="M48" s="37">
        <v>47637</v>
      </c>
      <c r="N48" s="37">
        <f>SUM(VentasC15[[#This Row],[Maquillaje]:[Perfumería]])</f>
        <v>333194</v>
      </c>
      <c r="O48" s="14">
        <f>AVERAGE(VentasC15[[#This Row],[Maquillaje]:[Perfumería]])</f>
        <v>66638.8</v>
      </c>
      <c r="P48" t="str">
        <f>INDEX(VentasC15[[#Headers],[Maquillaje]:[Perfumería]],MATCH(MAX(VentasC15[[#This Row],[Maquillaje]:[Perfumería]]),VentasC15[[#This Row],[Maquillaje]:[Perfumería]],0))</f>
        <v>Cuerpo</v>
      </c>
      <c r="Q48" t="str">
        <f>INDEX(VentasC15[[#Headers],[Maquillaje]:[Perfumería]],MATCH(MIN(VentasC15[[#This Row],[Maquillaje]:[Perfumería]]),VentasC15[[#This Row],[Maquillaje]:[Perfumería]],0))</f>
        <v>Perfumería</v>
      </c>
      <c r="R48" t="str">
        <f>IF(VentasC15[[#This Row],[Total por vendedor]]&gt;=250000,"SI","NO")</f>
        <v>SI</v>
      </c>
    </row>
    <row r="49" spans="1:18" x14ac:dyDescent="0.3">
      <c r="A49" s="17">
        <v>33497169</v>
      </c>
      <c r="B49" s="13">
        <v>66</v>
      </c>
      <c r="C49" s="13">
        <v>1</v>
      </c>
      <c r="D49" s="13">
        <v>67</v>
      </c>
      <c r="E49" t="s">
        <v>23</v>
      </c>
      <c r="F49" t="s">
        <v>21</v>
      </c>
      <c r="G49" t="str">
        <f>IF(VentasC15[[#This Row],[Tipo de pago]]='Tablas auxiliares'!$B$6,"Venta física","Venta Online")</f>
        <v>Venta Online</v>
      </c>
      <c r="H49" t="s">
        <v>29</v>
      </c>
      <c r="I49" s="37">
        <v>85848</v>
      </c>
      <c r="J49" s="37">
        <v>36052</v>
      </c>
      <c r="K49" s="37">
        <v>49997</v>
      </c>
      <c r="L49" s="37">
        <v>7560</v>
      </c>
      <c r="M49" s="37">
        <v>4821</v>
      </c>
      <c r="N49" s="37">
        <f>SUM(VentasC15[[#This Row],[Maquillaje]:[Perfumería]])</f>
        <v>184278</v>
      </c>
      <c r="O49" s="14">
        <f>AVERAGE(VentasC15[[#This Row],[Maquillaje]:[Perfumería]])</f>
        <v>36855.599999999999</v>
      </c>
      <c r="P49" t="str">
        <f>INDEX(VentasC15[[#Headers],[Maquillaje]:[Perfumería]],MATCH(MAX(VentasC15[[#This Row],[Maquillaje]:[Perfumería]]),VentasC15[[#This Row],[Maquillaje]:[Perfumería]],0))</f>
        <v>Maquillaje</v>
      </c>
      <c r="Q49" t="str">
        <f>INDEX(VentasC15[[#Headers],[Maquillaje]:[Perfumería]],MATCH(MIN(VentasC15[[#This Row],[Maquillaje]:[Perfumería]]),VentasC15[[#This Row],[Maquillaje]:[Perfumería]],0))</f>
        <v>Perfumería</v>
      </c>
      <c r="R49" t="str">
        <f>IF(VentasC15[[#This Row],[Total por vendedor]]&gt;=250000,"SI","NO")</f>
        <v>NO</v>
      </c>
    </row>
    <row r="50" spans="1:18" x14ac:dyDescent="0.3">
      <c r="A50" s="16">
        <v>33497170</v>
      </c>
      <c r="B50" s="13">
        <v>29</v>
      </c>
      <c r="C50" s="13">
        <v>1</v>
      </c>
      <c r="D50" s="13">
        <v>17</v>
      </c>
      <c r="E50" t="s">
        <v>25</v>
      </c>
      <c r="F50" t="s">
        <v>21</v>
      </c>
      <c r="G50" t="str">
        <f>IF(VentasC15[[#This Row],[Tipo de pago]]='Tablas auxiliares'!$B$6,"Venta física","Venta Online")</f>
        <v>Venta Online</v>
      </c>
      <c r="H50" t="s">
        <v>30</v>
      </c>
      <c r="I50" s="37">
        <v>44169</v>
      </c>
      <c r="J50" s="37">
        <v>84693</v>
      </c>
      <c r="K50" s="37">
        <v>47949</v>
      </c>
      <c r="L50" s="37">
        <v>99971</v>
      </c>
      <c r="M50" s="37">
        <v>31313</v>
      </c>
      <c r="N50" s="37">
        <f>SUM(VentasC15[[#This Row],[Maquillaje]:[Perfumería]])</f>
        <v>308095</v>
      </c>
      <c r="O50" s="14">
        <f>AVERAGE(VentasC15[[#This Row],[Maquillaje]:[Perfumería]])</f>
        <v>61619</v>
      </c>
      <c r="P50" t="str">
        <f>INDEX(VentasC15[[#Headers],[Maquillaje]:[Perfumería]],MATCH(MAX(VentasC15[[#This Row],[Maquillaje]:[Perfumería]]),VentasC15[[#This Row],[Maquillaje]:[Perfumería]],0))</f>
        <v>Cuerpo</v>
      </c>
      <c r="Q50" t="str">
        <f>INDEX(VentasC15[[#Headers],[Maquillaje]:[Perfumería]],MATCH(MIN(VentasC15[[#This Row],[Maquillaje]:[Perfumería]]),VentasC15[[#This Row],[Maquillaje]:[Perfumería]],0))</f>
        <v>Perfumería</v>
      </c>
      <c r="R50" t="str">
        <f>IF(VentasC15[[#This Row],[Total por vendedor]]&gt;=250000,"SI","NO")</f>
        <v>SI</v>
      </c>
    </row>
    <row r="51" spans="1:18" x14ac:dyDescent="0.3">
      <c r="A51" s="17">
        <v>33497171</v>
      </c>
      <c r="B51" s="13">
        <v>51</v>
      </c>
      <c r="C51" s="13">
        <v>1</v>
      </c>
      <c r="D51" s="13">
        <v>8</v>
      </c>
      <c r="E51" t="s">
        <v>23</v>
      </c>
      <c r="F51" t="s">
        <v>21</v>
      </c>
      <c r="G51" t="str">
        <f>IF(VentasC15[[#This Row],[Tipo de pago]]='Tablas auxiliares'!$B$6,"Venta física","Venta Online")</f>
        <v>Venta Online</v>
      </c>
      <c r="H51" t="s">
        <v>29</v>
      </c>
      <c r="I51" s="37">
        <v>90616</v>
      </c>
      <c r="J51" s="37">
        <v>89004</v>
      </c>
      <c r="K51" s="37">
        <v>32722</v>
      </c>
      <c r="L51" s="37">
        <v>52725</v>
      </c>
      <c r="M51" s="37">
        <v>46174</v>
      </c>
      <c r="N51" s="37">
        <f>SUM(VentasC15[[#This Row],[Maquillaje]:[Perfumería]])</f>
        <v>311241</v>
      </c>
      <c r="O51" s="14">
        <f>AVERAGE(VentasC15[[#This Row],[Maquillaje]:[Perfumería]])</f>
        <v>62248.2</v>
      </c>
      <c r="P51" t="str">
        <f>INDEX(VentasC15[[#Headers],[Maquillaje]:[Perfumería]],MATCH(MAX(VentasC15[[#This Row],[Maquillaje]:[Perfumería]]),VentasC15[[#This Row],[Maquillaje]:[Perfumería]],0))</f>
        <v>Maquillaje</v>
      </c>
      <c r="Q51" t="str">
        <f>INDEX(VentasC15[[#Headers],[Maquillaje]:[Perfumería]],MATCH(MIN(VentasC15[[#This Row],[Maquillaje]:[Perfumería]]),VentasC15[[#This Row],[Maquillaje]:[Perfumería]],0))</f>
        <v>Cabello</v>
      </c>
      <c r="R51" t="str">
        <f>IF(VentasC15[[#This Row],[Total por vendedor]]&gt;=250000,"SI","NO")</f>
        <v>SI</v>
      </c>
    </row>
    <row r="52" spans="1:18" x14ac:dyDescent="0.3">
      <c r="A52" s="16">
        <v>33497172</v>
      </c>
      <c r="B52" s="13">
        <v>47</v>
      </c>
      <c r="C52" s="13">
        <v>1</v>
      </c>
      <c r="D52" s="13">
        <v>26</v>
      </c>
      <c r="E52" t="s">
        <v>24</v>
      </c>
      <c r="F52" t="s">
        <v>21</v>
      </c>
      <c r="G52" t="str">
        <f>IF(VentasC15[[#This Row],[Tipo de pago]]='Tablas auxiliares'!$B$6,"Venta física","Venta Online")</f>
        <v>Venta Online</v>
      </c>
      <c r="H52" t="s">
        <v>30</v>
      </c>
      <c r="I52" s="37">
        <v>64630</v>
      </c>
      <c r="J52" s="37">
        <v>41802</v>
      </c>
      <c r="K52" s="37">
        <v>4686</v>
      </c>
      <c r="L52" s="37">
        <v>65864</v>
      </c>
      <c r="M52" s="37">
        <v>25310</v>
      </c>
      <c r="N52" s="37">
        <f>SUM(VentasC15[[#This Row],[Maquillaje]:[Perfumería]])</f>
        <v>202292</v>
      </c>
      <c r="O52" s="14">
        <f>AVERAGE(VentasC15[[#This Row],[Maquillaje]:[Perfumería]])</f>
        <v>40458.400000000001</v>
      </c>
      <c r="P52" t="str">
        <f>INDEX(VentasC15[[#Headers],[Maquillaje]:[Perfumería]],MATCH(MAX(VentasC15[[#This Row],[Maquillaje]:[Perfumería]]),VentasC15[[#This Row],[Maquillaje]:[Perfumería]],0))</f>
        <v>Cuerpo</v>
      </c>
      <c r="Q52" t="str">
        <f>INDEX(VentasC15[[#Headers],[Maquillaje]:[Perfumería]],MATCH(MIN(VentasC15[[#This Row],[Maquillaje]:[Perfumería]]),VentasC15[[#This Row],[Maquillaje]:[Perfumería]],0))</f>
        <v>Cabello</v>
      </c>
      <c r="R52" t="str">
        <f>IF(VentasC15[[#This Row],[Total por vendedor]]&gt;=250000,"SI","NO")</f>
        <v>NO</v>
      </c>
    </row>
    <row r="53" spans="1:18" x14ac:dyDescent="0.3">
      <c r="A53" s="17">
        <v>33497173</v>
      </c>
      <c r="B53" s="13">
        <v>59</v>
      </c>
      <c r="C53" s="13">
        <v>1</v>
      </c>
      <c r="D53" s="13">
        <v>56</v>
      </c>
      <c r="E53" t="s">
        <v>22</v>
      </c>
      <c r="F53" t="s">
        <v>21</v>
      </c>
      <c r="G53" t="str">
        <f>IF(VentasC15[[#This Row],[Tipo de pago]]='Tablas auxiliares'!$B$6,"Venta física","Venta Online")</f>
        <v>Venta Online</v>
      </c>
      <c r="H53" t="s">
        <v>30</v>
      </c>
      <c r="I53" s="37">
        <v>6354</v>
      </c>
      <c r="J53" s="37">
        <v>9777</v>
      </c>
      <c r="K53" s="37">
        <v>61781</v>
      </c>
      <c r="L53" s="37">
        <v>20801</v>
      </c>
      <c r="M53" s="37">
        <v>75568</v>
      </c>
      <c r="N53" s="37">
        <f>SUM(VentasC15[[#This Row],[Maquillaje]:[Perfumería]])</f>
        <v>174281</v>
      </c>
      <c r="O53" s="14">
        <f>AVERAGE(VentasC15[[#This Row],[Maquillaje]:[Perfumería]])</f>
        <v>34856.199999999997</v>
      </c>
      <c r="P53" t="str">
        <f>INDEX(VentasC15[[#Headers],[Maquillaje]:[Perfumería]],MATCH(MAX(VentasC15[[#This Row],[Maquillaje]:[Perfumería]]),VentasC15[[#This Row],[Maquillaje]:[Perfumería]],0))</f>
        <v>Perfumería</v>
      </c>
      <c r="Q53" t="str">
        <f>INDEX(VentasC15[[#Headers],[Maquillaje]:[Perfumería]],MATCH(MIN(VentasC15[[#This Row],[Maquillaje]:[Perfumería]]),VentasC15[[#This Row],[Maquillaje]:[Perfumería]],0))</f>
        <v>Maquillaje</v>
      </c>
      <c r="R53" t="str">
        <f>IF(VentasC15[[#This Row],[Total por vendedor]]&gt;=250000,"SI","NO")</f>
        <v>NO</v>
      </c>
    </row>
    <row r="54" spans="1:18" x14ac:dyDescent="0.3">
      <c r="A54" s="16">
        <v>33497174</v>
      </c>
      <c r="B54" s="13">
        <v>75</v>
      </c>
      <c r="C54" s="13">
        <v>1</v>
      </c>
      <c r="D54" s="13">
        <v>34</v>
      </c>
      <c r="E54" t="s">
        <v>25</v>
      </c>
      <c r="F54" t="s">
        <v>21</v>
      </c>
      <c r="G54" t="str">
        <f>IF(VentasC15[[#This Row],[Tipo de pago]]='Tablas auxiliares'!$B$6,"Venta física","Venta Online")</f>
        <v>Venta Online</v>
      </c>
      <c r="H54" t="s">
        <v>30</v>
      </c>
      <c r="I54" s="37">
        <v>44811</v>
      </c>
      <c r="J54" s="37">
        <v>82873</v>
      </c>
      <c r="K54" s="37">
        <v>67467</v>
      </c>
      <c r="L54" s="37">
        <v>63343</v>
      </c>
      <c r="M54" s="37">
        <v>94109</v>
      </c>
      <c r="N54" s="37">
        <f>SUM(VentasC15[[#This Row],[Maquillaje]:[Perfumería]])</f>
        <v>352603</v>
      </c>
      <c r="O54" s="14">
        <f>AVERAGE(VentasC15[[#This Row],[Maquillaje]:[Perfumería]])</f>
        <v>70520.600000000006</v>
      </c>
      <c r="P54" t="str">
        <f>INDEX(VentasC15[[#Headers],[Maquillaje]:[Perfumería]],MATCH(MAX(VentasC15[[#This Row],[Maquillaje]:[Perfumería]]),VentasC15[[#This Row],[Maquillaje]:[Perfumería]],0))</f>
        <v>Perfumería</v>
      </c>
      <c r="Q54" t="str">
        <f>INDEX(VentasC15[[#Headers],[Maquillaje]:[Perfumería]],MATCH(MIN(VentasC15[[#This Row],[Maquillaje]:[Perfumería]]),VentasC15[[#This Row],[Maquillaje]:[Perfumería]],0))</f>
        <v>Maquillaje</v>
      </c>
      <c r="R54" t="str">
        <f>IF(VentasC15[[#This Row],[Total por vendedor]]&gt;=250000,"SI","NO")</f>
        <v>SI</v>
      </c>
    </row>
    <row r="55" spans="1:18" x14ac:dyDescent="0.3">
      <c r="A55" s="17">
        <v>33497175</v>
      </c>
      <c r="B55" s="13">
        <v>65</v>
      </c>
      <c r="C55" s="13">
        <v>1</v>
      </c>
      <c r="D55" s="13">
        <v>100</v>
      </c>
      <c r="E55" t="s">
        <v>22</v>
      </c>
      <c r="F55" t="s">
        <v>20</v>
      </c>
      <c r="G55" t="str">
        <f>IF(VentasC15[[#This Row],[Tipo de pago]]='Tablas auxiliares'!$B$6,"Venta física","Venta Online")</f>
        <v>Venta física</v>
      </c>
      <c r="H55" t="s">
        <v>29</v>
      </c>
      <c r="I55" s="37">
        <v>29395</v>
      </c>
      <c r="J55" s="37">
        <v>68680</v>
      </c>
      <c r="K55" s="37">
        <v>54030</v>
      </c>
      <c r="L55" s="37">
        <v>3782</v>
      </c>
      <c r="M55" s="37">
        <v>46268</v>
      </c>
      <c r="N55" s="37">
        <f>SUM(VentasC15[[#This Row],[Maquillaje]:[Perfumería]])</f>
        <v>202155</v>
      </c>
      <c r="O55" s="14">
        <f>AVERAGE(VentasC15[[#This Row],[Maquillaje]:[Perfumería]])</f>
        <v>40431</v>
      </c>
      <c r="P55" t="str">
        <f>INDEX(VentasC15[[#Headers],[Maquillaje]:[Perfumería]],MATCH(MAX(VentasC15[[#This Row],[Maquillaje]:[Perfumería]]),VentasC15[[#This Row],[Maquillaje]:[Perfumería]],0))</f>
        <v>Skincare</v>
      </c>
      <c r="Q55" t="str">
        <f>INDEX(VentasC15[[#Headers],[Maquillaje]:[Perfumería]],MATCH(MIN(VentasC15[[#This Row],[Maquillaje]:[Perfumería]]),VentasC15[[#This Row],[Maquillaje]:[Perfumería]],0))</f>
        <v>Cuerpo</v>
      </c>
      <c r="R55" t="str">
        <f>IF(VentasC15[[#This Row],[Total por vendedor]]&gt;=250000,"SI","NO")</f>
        <v>NO</v>
      </c>
    </row>
    <row r="56" spans="1:18" x14ac:dyDescent="0.3">
      <c r="A56" s="16">
        <v>33497176</v>
      </c>
      <c r="B56" s="13">
        <v>53</v>
      </c>
      <c r="C56" s="13">
        <v>1</v>
      </c>
      <c r="D56" s="13">
        <v>80</v>
      </c>
      <c r="E56" t="s">
        <v>23</v>
      </c>
      <c r="F56" t="s">
        <v>20</v>
      </c>
      <c r="G56" t="str">
        <f>IF(VentasC15[[#This Row],[Tipo de pago]]='Tablas auxiliares'!$B$6,"Venta física","Venta Online")</f>
        <v>Venta física</v>
      </c>
      <c r="H56" t="s">
        <v>29</v>
      </c>
      <c r="I56" s="37">
        <v>47892</v>
      </c>
      <c r="J56" s="37">
        <v>71161</v>
      </c>
      <c r="K56" s="37">
        <v>7664</v>
      </c>
      <c r="L56" s="37">
        <v>7734</v>
      </c>
      <c r="M56" s="37">
        <v>34206</v>
      </c>
      <c r="N56" s="37">
        <f>SUM(VentasC15[[#This Row],[Maquillaje]:[Perfumería]])</f>
        <v>168657</v>
      </c>
      <c r="O56" s="14">
        <f>AVERAGE(VentasC15[[#This Row],[Maquillaje]:[Perfumería]])</f>
        <v>33731.4</v>
      </c>
      <c r="P56" t="str">
        <f>INDEX(VentasC15[[#Headers],[Maquillaje]:[Perfumería]],MATCH(MAX(VentasC15[[#This Row],[Maquillaje]:[Perfumería]]),VentasC15[[#This Row],[Maquillaje]:[Perfumería]],0))</f>
        <v>Skincare</v>
      </c>
      <c r="Q56" t="str">
        <f>INDEX(VentasC15[[#Headers],[Maquillaje]:[Perfumería]],MATCH(MIN(VentasC15[[#This Row],[Maquillaje]:[Perfumería]]),VentasC15[[#This Row],[Maquillaje]:[Perfumería]],0))</f>
        <v>Cabello</v>
      </c>
      <c r="R56" t="str">
        <f>IF(VentasC15[[#This Row],[Total por vendedor]]&gt;=250000,"SI","NO")</f>
        <v>NO</v>
      </c>
    </row>
    <row r="57" spans="1:18" x14ac:dyDescent="0.3">
      <c r="A57" s="17">
        <v>33497177</v>
      </c>
      <c r="B57" s="13">
        <v>62</v>
      </c>
      <c r="C57" s="13">
        <v>1</v>
      </c>
      <c r="D57" s="13">
        <v>64</v>
      </c>
      <c r="E57" t="s">
        <v>22</v>
      </c>
      <c r="F57" t="s">
        <v>20</v>
      </c>
      <c r="G57" t="str">
        <f>IF(VentasC15[[#This Row],[Tipo de pago]]='Tablas auxiliares'!$B$6,"Venta física","Venta Online")</f>
        <v>Venta física</v>
      </c>
      <c r="H57" t="s">
        <v>30</v>
      </c>
      <c r="I57" s="37">
        <v>34442</v>
      </c>
      <c r="J57" s="37">
        <v>56898</v>
      </c>
      <c r="K57" s="37">
        <v>73905</v>
      </c>
      <c r="L57" s="37">
        <v>12513</v>
      </c>
      <c r="M57" s="37">
        <v>7674</v>
      </c>
      <c r="N57" s="37">
        <f>SUM(VentasC15[[#This Row],[Maquillaje]:[Perfumería]])</f>
        <v>185432</v>
      </c>
      <c r="O57" s="14">
        <f>AVERAGE(VentasC15[[#This Row],[Maquillaje]:[Perfumería]])</f>
        <v>37086.400000000001</v>
      </c>
      <c r="P57" t="str">
        <f>INDEX(VentasC15[[#Headers],[Maquillaje]:[Perfumería]],MATCH(MAX(VentasC15[[#This Row],[Maquillaje]:[Perfumería]]),VentasC15[[#This Row],[Maquillaje]:[Perfumería]],0))</f>
        <v>Cabello</v>
      </c>
      <c r="Q57" t="str">
        <f>INDEX(VentasC15[[#Headers],[Maquillaje]:[Perfumería]],MATCH(MIN(VentasC15[[#This Row],[Maquillaje]:[Perfumería]]),VentasC15[[#This Row],[Maquillaje]:[Perfumería]],0))</f>
        <v>Perfumería</v>
      </c>
      <c r="R57" t="str">
        <f>IF(VentasC15[[#This Row],[Total por vendedor]]&gt;=250000,"SI","NO")</f>
        <v>NO</v>
      </c>
    </row>
    <row r="58" spans="1:18" x14ac:dyDescent="0.3">
      <c r="A58" s="16">
        <v>33497178</v>
      </c>
      <c r="B58" s="13">
        <v>34</v>
      </c>
      <c r="C58" s="13">
        <v>1</v>
      </c>
      <c r="D58" s="13">
        <v>42</v>
      </c>
      <c r="E58" t="s">
        <v>23</v>
      </c>
      <c r="F58" t="s">
        <v>21</v>
      </c>
      <c r="G58" t="str">
        <f>IF(VentasC15[[#This Row],[Tipo de pago]]='Tablas auxiliares'!$B$6,"Venta física","Venta Online")</f>
        <v>Venta Online</v>
      </c>
      <c r="H58" t="s">
        <v>29</v>
      </c>
      <c r="I58" s="37">
        <v>24100</v>
      </c>
      <c r="J58" s="37">
        <v>75273</v>
      </c>
      <c r="K58" s="37">
        <v>73743</v>
      </c>
      <c r="L58" s="37">
        <v>4881</v>
      </c>
      <c r="M58" s="37">
        <v>11525</v>
      </c>
      <c r="N58" s="37">
        <f>SUM(VentasC15[[#This Row],[Maquillaje]:[Perfumería]])</f>
        <v>189522</v>
      </c>
      <c r="O58" s="14">
        <f>AVERAGE(VentasC15[[#This Row],[Maquillaje]:[Perfumería]])</f>
        <v>37904.400000000001</v>
      </c>
      <c r="P58" t="str">
        <f>INDEX(VentasC15[[#Headers],[Maquillaje]:[Perfumería]],MATCH(MAX(VentasC15[[#This Row],[Maquillaje]:[Perfumería]]),VentasC15[[#This Row],[Maquillaje]:[Perfumería]],0))</f>
        <v>Skincare</v>
      </c>
      <c r="Q58" t="str">
        <f>INDEX(VentasC15[[#Headers],[Maquillaje]:[Perfumería]],MATCH(MIN(VentasC15[[#This Row],[Maquillaje]:[Perfumería]]),VentasC15[[#This Row],[Maquillaje]:[Perfumería]],0))</f>
        <v>Cuerpo</v>
      </c>
      <c r="R58" t="str">
        <f>IF(VentasC15[[#This Row],[Total por vendedor]]&gt;=250000,"SI","NO")</f>
        <v>NO</v>
      </c>
    </row>
    <row r="59" spans="1:18" x14ac:dyDescent="0.3">
      <c r="A59" s="17">
        <v>33497179</v>
      </c>
      <c r="B59" s="13">
        <v>73</v>
      </c>
      <c r="C59" s="13">
        <v>1</v>
      </c>
      <c r="D59" s="13">
        <v>42</v>
      </c>
      <c r="E59" t="s">
        <v>22</v>
      </c>
      <c r="F59" t="s">
        <v>20</v>
      </c>
      <c r="G59" t="str">
        <f>IF(VentasC15[[#This Row],[Tipo de pago]]='Tablas auxiliares'!$B$6,"Venta física","Venta Online")</f>
        <v>Venta física</v>
      </c>
      <c r="H59" t="s">
        <v>30</v>
      </c>
      <c r="I59" s="37">
        <v>92041</v>
      </c>
      <c r="J59" s="37">
        <v>55601</v>
      </c>
      <c r="K59" s="37">
        <v>11442</v>
      </c>
      <c r="L59" s="37">
        <v>22433</v>
      </c>
      <c r="M59" s="37">
        <v>43898</v>
      </c>
      <c r="N59" s="37">
        <f>SUM(VentasC15[[#This Row],[Maquillaje]:[Perfumería]])</f>
        <v>225415</v>
      </c>
      <c r="O59" s="14">
        <f>AVERAGE(VentasC15[[#This Row],[Maquillaje]:[Perfumería]])</f>
        <v>45083</v>
      </c>
      <c r="P59" t="str">
        <f>INDEX(VentasC15[[#Headers],[Maquillaje]:[Perfumería]],MATCH(MAX(VentasC15[[#This Row],[Maquillaje]:[Perfumería]]),VentasC15[[#This Row],[Maquillaje]:[Perfumería]],0))</f>
        <v>Maquillaje</v>
      </c>
      <c r="Q59" t="str">
        <f>INDEX(VentasC15[[#Headers],[Maquillaje]:[Perfumería]],MATCH(MIN(VentasC15[[#This Row],[Maquillaje]:[Perfumería]]),VentasC15[[#This Row],[Maquillaje]:[Perfumería]],0))</f>
        <v>Cabello</v>
      </c>
      <c r="R59" t="str">
        <f>IF(VentasC15[[#This Row],[Total por vendedor]]&gt;=250000,"SI","NO")</f>
        <v>NO</v>
      </c>
    </row>
    <row r="60" spans="1:18" x14ac:dyDescent="0.3">
      <c r="A60" s="16">
        <v>33497180</v>
      </c>
      <c r="B60" s="13">
        <v>29</v>
      </c>
      <c r="C60" s="13">
        <v>1</v>
      </c>
      <c r="D60" s="13">
        <v>84</v>
      </c>
      <c r="E60" t="s">
        <v>24</v>
      </c>
      <c r="F60" t="s">
        <v>21</v>
      </c>
      <c r="G60" t="str">
        <f>IF(VentasC15[[#This Row],[Tipo de pago]]='Tablas auxiliares'!$B$6,"Venta física","Venta Online")</f>
        <v>Venta Online</v>
      </c>
      <c r="H60" t="s">
        <v>29</v>
      </c>
      <c r="I60" s="37">
        <v>33279</v>
      </c>
      <c r="J60" s="37">
        <v>13671</v>
      </c>
      <c r="K60" s="37">
        <v>99026</v>
      </c>
      <c r="L60" s="37">
        <v>89437</v>
      </c>
      <c r="M60" s="37">
        <v>3949</v>
      </c>
      <c r="N60" s="37">
        <f>SUM(VentasC15[[#This Row],[Maquillaje]:[Perfumería]])</f>
        <v>239362</v>
      </c>
      <c r="O60" s="14">
        <f>AVERAGE(VentasC15[[#This Row],[Maquillaje]:[Perfumería]])</f>
        <v>47872.4</v>
      </c>
      <c r="P60" t="str">
        <f>INDEX(VentasC15[[#Headers],[Maquillaje]:[Perfumería]],MATCH(MAX(VentasC15[[#This Row],[Maquillaje]:[Perfumería]]),VentasC15[[#This Row],[Maquillaje]:[Perfumería]],0))</f>
        <v>Cabello</v>
      </c>
      <c r="Q60" t="str">
        <f>INDEX(VentasC15[[#Headers],[Maquillaje]:[Perfumería]],MATCH(MIN(VentasC15[[#This Row],[Maquillaje]:[Perfumería]]),VentasC15[[#This Row],[Maquillaje]:[Perfumería]],0))</f>
        <v>Perfumería</v>
      </c>
      <c r="R60" t="str">
        <f>IF(VentasC15[[#This Row],[Total por vendedor]]&gt;=250000,"SI","NO")</f>
        <v>NO</v>
      </c>
    </row>
    <row r="61" spans="1:18" x14ac:dyDescent="0.3">
      <c r="A61" s="17">
        <v>33497181</v>
      </c>
      <c r="B61" s="13">
        <v>75</v>
      </c>
      <c r="C61" s="13">
        <v>1</v>
      </c>
      <c r="D61" s="13">
        <v>35</v>
      </c>
      <c r="E61" t="s">
        <v>24</v>
      </c>
      <c r="F61" t="s">
        <v>20</v>
      </c>
      <c r="G61" t="str">
        <f>IF(VentasC15[[#This Row],[Tipo de pago]]='Tablas auxiliares'!$B$6,"Venta física","Venta Online")</f>
        <v>Venta física</v>
      </c>
      <c r="H61" t="s">
        <v>29</v>
      </c>
      <c r="I61" s="37">
        <v>24582</v>
      </c>
      <c r="J61" s="37">
        <v>64388</v>
      </c>
      <c r="K61" s="37">
        <v>13963</v>
      </c>
      <c r="L61" s="37">
        <v>55259</v>
      </c>
      <c r="M61" s="37">
        <v>90823</v>
      </c>
      <c r="N61" s="37">
        <f>SUM(VentasC15[[#This Row],[Maquillaje]:[Perfumería]])</f>
        <v>249015</v>
      </c>
      <c r="O61" s="14">
        <f>AVERAGE(VentasC15[[#This Row],[Maquillaje]:[Perfumería]])</f>
        <v>49803</v>
      </c>
      <c r="P61" t="str">
        <f>INDEX(VentasC15[[#Headers],[Maquillaje]:[Perfumería]],MATCH(MAX(VentasC15[[#This Row],[Maquillaje]:[Perfumería]]),VentasC15[[#This Row],[Maquillaje]:[Perfumería]],0))</f>
        <v>Perfumería</v>
      </c>
      <c r="Q61" t="str">
        <f>INDEX(VentasC15[[#Headers],[Maquillaje]:[Perfumería]],MATCH(MIN(VentasC15[[#This Row],[Maquillaje]:[Perfumería]]),VentasC15[[#This Row],[Maquillaje]:[Perfumería]],0))</f>
        <v>Cabello</v>
      </c>
      <c r="R61" t="str">
        <f>IF(VentasC15[[#This Row],[Total por vendedor]]&gt;=250000,"SI","NO")</f>
        <v>NO</v>
      </c>
    </row>
    <row r="62" spans="1:18" x14ac:dyDescent="0.3">
      <c r="A62" s="16">
        <v>33497182</v>
      </c>
      <c r="B62" s="13">
        <v>64</v>
      </c>
      <c r="C62" s="13">
        <v>1</v>
      </c>
      <c r="D62" s="13">
        <v>76</v>
      </c>
      <c r="E62" t="s">
        <v>24</v>
      </c>
      <c r="F62" t="s">
        <v>20</v>
      </c>
      <c r="G62" t="str">
        <f>IF(VentasC15[[#This Row],[Tipo de pago]]='Tablas auxiliares'!$B$6,"Venta física","Venta Online")</f>
        <v>Venta física</v>
      </c>
      <c r="H62" t="s">
        <v>30</v>
      </c>
      <c r="I62" s="37">
        <v>85793</v>
      </c>
      <c r="J62" s="37">
        <v>18387</v>
      </c>
      <c r="K62" s="37">
        <v>81114</v>
      </c>
      <c r="L62" s="37">
        <v>8021</v>
      </c>
      <c r="M62" s="37">
        <v>36825</v>
      </c>
      <c r="N62" s="37">
        <f>SUM(VentasC15[[#This Row],[Maquillaje]:[Perfumería]])</f>
        <v>230140</v>
      </c>
      <c r="O62" s="14">
        <f>AVERAGE(VentasC15[[#This Row],[Maquillaje]:[Perfumería]])</f>
        <v>46028</v>
      </c>
      <c r="P62" t="str">
        <f>INDEX(VentasC15[[#Headers],[Maquillaje]:[Perfumería]],MATCH(MAX(VentasC15[[#This Row],[Maquillaje]:[Perfumería]]),VentasC15[[#This Row],[Maquillaje]:[Perfumería]],0))</f>
        <v>Maquillaje</v>
      </c>
      <c r="Q62" t="str">
        <f>INDEX(VentasC15[[#Headers],[Maquillaje]:[Perfumería]],MATCH(MIN(VentasC15[[#This Row],[Maquillaje]:[Perfumería]]),VentasC15[[#This Row],[Maquillaje]:[Perfumería]],0))</f>
        <v>Cuerpo</v>
      </c>
      <c r="R62" t="str">
        <f>IF(VentasC15[[#This Row],[Total por vendedor]]&gt;=250000,"SI","NO")</f>
        <v>NO</v>
      </c>
    </row>
    <row r="63" spans="1:18" x14ac:dyDescent="0.3">
      <c r="A63" s="17">
        <v>33497183</v>
      </c>
      <c r="B63" s="13">
        <v>42</v>
      </c>
      <c r="C63" s="13">
        <v>1</v>
      </c>
      <c r="D63" s="13">
        <v>31</v>
      </c>
      <c r="E63" t="s">
        <v>22</v>
      </c>
      <c r="F63" t="s">
        <v>21</v>
      </c>
      <c r="G63" t="str">
        <f>IF(VentasC15[[#This Row],[Tipo de pago]]='Tablas auxiliares'!$B$6,"Venta física","Venta Online")</f>
        <v>Venta Online</v>
      </c>
      <c r="H63" t="s">
        <v>29</v>
      </c>
      <c r="I63" s="37">
        <v>18313</v>
      </c>
      <c r="J63" s="37">
        <v>64727</v>
      </c>
      <c r="K63" s="37">
        <v>10586</v>
      </c>
      <c r="L63" s="37">
        <v>70703</v>
      </c>
      <c r="M63" s="37">
        <v>39406</v>
      </c>
      <c r="N63" s="37">
        <f>SUM(VentasC15[[#This Row],[Maquillaje]:[Perfumería]])</f>
        <v>203735</v>
      </c>
      <c r="O63" s="14">
        <f>AVERAGE(VentasC15[[#This Row],[Maquillaje]:[Perfumería]])</f>
        <v>40747</v>
      </c>
      <c r="P63" t="str">
        <f>INDEX(VentasC15[[#Headers],[Maquillaje]:[Perfumería]],MATCH(MAX(VentasC15[[#This Row],[Maquillaje]:[Perfumería]]),VentasC15[[#This Row],[Maquillaje]:[Perfumería]],0))</f>
        <v>Cuerpo</v>
      </c>
      <c r="Q63" t="str">
        <f>INDEX(VentasC15[[#Headers],[Maquillaje]:[Perfumería]],MATCH(MIN(VentasC15[[#This Row],[Maquillaje]:[Perfumería]]),VentasC15[[#This Row],[Maquillaje]:[Perfumería]],0))</f>
        <v>Cabello</v>
      </c>
      <c r="R63" t="str">
        <f>IF(VentasC15[[#This Row],[Total por vendedor]]&gt;=250000,"SI","NO")</f>
        <v>NO</v>
      </c>
    </row>
    <row r="64" spans="1:18" x14ac:dyDescent="0.3">
      <c r="A64" s="16">
        <v>33497184</v>
      </c>
      <c r="B64" s="13">
        <v>52</v>
      </c>
      <c r="C64" s="13">
        <v>1</v>
      </c>
      <c r="D64" s="13">
        <v>70</v>
      </c>
      <c r="E64" t="s">
        <v>24</v>
      </c>
      <c r="F64" t="s">
        <v>21</v>
      </c>
      <c r="G64" t="str">
        <f>IF(VentasC15[[#This Row],[Tipo de pago]]='Tablas auxiliares'!$B$6,"Venta física","Venta Online")</f>
        <v>Venta Online</v>
      </c>
      <c r="H64" t="s">
        <v>30</v>
      </c>
      <c r="I64" s="37">
        <v>35546</v>
      </c>
      <c r="J64" s="37">
        <v>5844</v>
      </c>
      <c r="K64" s="37">
        <v>94667</v>
      </c>
      <c r="L64" s="37">
        <v>2055</v>
      </c>
      <c r="M64" s="37">
        <v>23050</v>
      </c>
      <c r="N64" s="37">
        <f>SUM(VentasC15[[#This Row],[Maquillaje]:[Perfumería]])</f>
        <v>161162</v>
      </c>
      <c r="O64" s="14">
        <f>AVERAGE(VentasC15[[#This Row],[Maquillaje]:[Perfumería]])</f>
        <v>32232.400000000001</v>
      </c>
      <c r="P64" t="str">
        <f>INDEX(VentasC15[[#Headers],[Maquillaje]:[Perfumería]],MATCH(MAX(VentasC15[[#This Row],[Maquillaje]:[Perfumería]]),VentasC15[[#This Row],[Maquillaje]:[Perfumería]],0))</f>
        <v>Cabello</v>
      </c>
      <c r="Q64" t="str">
        <f>INDEX(VentasC15[[#Headers],[Maquillaje]:[Perfumería]],MATCH(MIN(VentasC15[[#This Row],[Maquillaje]:[Perfumería]]),VentasC15[[#This Row],[Maquillaje]:[Perfumería]],0))</f>
        <v>Cuerpo</v>
      </c>
      <c r="R64" t="str">
        <f>IF(VentasC15[[#This Row],[Total por vendedor]]&gt;=250000,"SI","NO")</f>
        <v>NO</v>
      </c>
    </row>
    <row r="65" spans="1:18" x14ac:dyDescent="0.3">
      <c r="A65" s="17">
        <v>33497185</v>
      </c>
      <c r="B65" s="13">
        <v>32</v>
      </c>
      <c r="C65" s="13">
        <v>1</v>
      </c>
      <c r="D65" s="13">
        <v>47</v>
      </c>
      <c r="E65" t="s">
        <v>23</v>
      </c>
      <c r="F65" t="s">
        <v>20</v>
      </c>
      <c r="G65" t="str">
        <f>IF(VentasC15[[#This Row],[Tipo de pago]]='Tablas auxiliares'!$B$6,"Venta física","Venta Online")</f>
        <v>Venta física</v>
      </c>
      <c r="H65" t="s">
        <v>30</v>
      </c>
      <c r="I65" s="37">
        <v>29196</v>
      </c>
      <c r="J65" s="37">
        <v>31759</v>
      </c>
      <c r="K65" s="37">
        <v>62622</v>
      </c>
      <c r="L65" s="37">
        <v>77771</v>
      </c>
      <c r="M65" s="37">
        <v>77065</v>
      </c>
      <c r="N65" s="37">
        <f>SUM(VentasC15[[#This Row],[Maquillaje]:[Perfumería]])</f>
        <v>278413</v>
      </c>
      <c r="O65" s="14">
        <f>AVERAGE(VentasC15[[#This Row],[Maquillaje]:[Perfumería]])</f>
        <v>55682.6</v>
      </c>
      <c r="P65" t="str">
        <f>INDEX(VentasC15[[#Headers],[Maquillaje]:[Perfumería]],MATCH(MAX(VentasC15[[#This Row],[Maquillaje]:[Perfumería]]),VentasC15[[#This Row],[Maquillaje]:[Perfumería]],0))</f>
        <v>Cuerpo</v>
      </c>
      <c r="Q65" t="str">
        <f>INDEX(VentasC15[[#Headers],[Maquillaje]:[Perfumería]],MATCH(MIN(VentasC15[[#This Row],[Maquillaje]:[Perfumería]]),VentasC15[[#This Row],[Maquillaje]:[Perfumería]],0))</f>
        <v>Maquillaje</v>
      </c>
      <c r="R65" t="str">
        <f>IF(VentasC15[[#This Row],[Total por vendedor]]&gt;=250000,"SI","NO")</f>
        <v>SI</v>
      </c>
    </row>
    <row r="66" spans="1:18" x14ac:dyDescent="0.3">
      <c r="A66" s="16">
        <v>33497186</v>
      </c>
      <c r="B66" s="13">
        <v>71</v>
      </c>
      <c r="C66" s="13">
        <v>1</v>
      </c>
      <c r="D66" s="13">
        <v>91</v>
      </c>
      <c r="E66" t="s">
        <v>25</v>
      </c>
      <c r="F66" t="s">
        <v>20</v>
      </c>
      <c r="G66" t="str">
        <f>IF(VentasC15[[#This Row],[Tipo de pago]]='Tablas auxiliares'!$B$6,"Venta física","Venta Online")</f>
        <v>Venta física</v>
      </c>
      <c r="H66" t="s">
        <v>30</v>
      </c>
      <c r="I66" s="37">
        <v>48409</v>
      </c>
      <c r="J66" s="37">
        <v>40028</v>
      </c>
      <c r="K66" s="37">
        <v>71299</v>
      </c>
      <c r="L66" s="37">
        <v>40120</v>
      </c>
      <c r="M66" s="37">
        <v>8756</v>
      </c>
      <c r="N66" s="37">
        <f>SUM(VentasC15[[#This Row],[Maquillaje]:[Perfumería]])</f>
        <v>208612</v>
      </c>
      <c r="O66" s="14">
        <f>AVERAGE(VentasC15[[#This Row],[Maquillaje]:[Perfumería]])</f>
        <v>41722.400000000001</v>
      </c>
      <c r="P66" t="str">
        <f>INDEX(VentasC15[[#Headers],[Maquillaje]:[Perfumería]],MATCH(MAX(VentasC15[[#This Row],[Maquillaje]:[Perfumería]]),VentasC15[[#This Row],[Maquillaje]:[Perfumería]],0))</f>
        <v>Cabello</v>
      </c>
      <c r="Q66" t="str">
        <f>INDEX(VentasC15[[#Headers],[Maquillaje]:[Perfumería]],MATCH(MIN(VentasC15[[#This Row],[Maquillaje]:[Perfumería]]),VentasC15[[#This Row],[Maquillaje]:[Perfumería]],0))</f>
        <v>Perfumería</v>
      </c>
      <c r="R66" t="str">
        <f>IF(VentasC15[[#This Row],[Total por vendedor]]&gt;=250000,"SI","NO")</f>
        <v>NO</v>
      </c>
    </row>
    <row r="67" spans="1:18" x14ac:dyDescent="0.3">
      <c r="A67" s="17">
        <v>33497187</v>
      </c>
      <c r="B67" s="13">
        <v>29</v>
      </c>
      <c r="C67" s="13">
        <v>1</v>
      </c>
      <c r="D67" s="13">
        <v>29</v>
      </c>
      <c r="E67" t="s">
        <v>25</v>
      </c>
      <c r="F67" t="s">
        <v>20</v>
      </c>
      <c r="G67" t="str">
        <f>IF(VentasC15[[#This Row],[Tipo de pago]]='Tablas auxiliares'!$B$6,"Venta física","Venta Online")</f>
        <v>Venta física</v>
      </c>
      <c r="H67" t="s">
        <v>29</v>
      </c>
      <c r="I67" s="37">
        <v>31490</v>
      </c>
      <c r="J67" s="37">
        <v>59158</v>
      </c>
      <c r="K67" s="37">
        <v>58775</v>
      </c>
      <c r="L67" s="37">
        <v>6784</v>
      </c>
      <c r="M67" s="37">
        <v>13290</v>
      </c>
      <c r="N67" s="37">
        <f>SUM(VentasC15[[#This Row],[Maquillaje]:[Perfumería]])</f>
        <v>169497</v>
      </c>
      <c r="O67" s="14">
        <f>AVERAGE(VentasC15[[#This Row],[Maquillaje]:[Perfumería]])</f>
        <v>33899.4</v>
      </c>
      <c r="P67" t="str">
        <f>INDEX(VentasC15[[#Headers],[Maquillaje]:[Perfumería]],MATCH(MAX(VentasC15[[#This Row],[Maquillaje]:[Perfumería]]),VentasC15[[#This Row],[Maquillaje]:[Perfumería]],0))</f>
        <v>Skincare</v>
      </c>
      <c r="Q67" t="str">
        <f>INDEX(VentasC15[[#Headers],[Maquillaje]:[Perfumería]],MATCH(MIN(VentasC15[[#This Row],[Maquillaje]:[Perfumería]]),VentasC15[[#This Row],[Maquillaje]:[Perfumería]],0))</f>
        <v>Cuerpo</v>
      </c>
      <c r="R67" t="str">
        <f>IF(VentasC15[[#This Row],[Total por vendedor]]&gt;=250000,"SI","NO")</f>
        <v>NO</v>
      </c>
    </row>
    <row r="68" spans="1:18" x14ac:dyDescent="0.3">
      <c r="A68" s="16">
        <v>33497188</v>
      </c>
      <c r="B68" s="13">
        <v>57</v>
      </c>
      <c r="C68" s="13">
        <v>1</v>
      </c>
      <c r="D68" s="13">
        <v>90</v>
      </c>
      <c r="E68" t="s">
        <v>23</v>
      </c>
      <c r="F68" t="s">
        <v>20</v>
      </c>
      <c r="G68" t="str">
        <f>IF(VentasC15[[#This Row],[Tipo de pago]]='Tablas auxiliares'!$B$6,"Venta física","Venta Online")</f>
        <v>Venta física</v>
      </c>
      <c r="H68" t="s">
        <v>29</v>
      </c>
      <c r="I68" s="37">
        <v>63666</v>
      </c>
      <c r="J68" s="37">
        <v>78275</v>
      </c>
      <c r="K68" s="37">
        <v>83015</v>
      </c>
      <c r="L68" s="37">
        <v>69834</v>
      </c>
      <c r="M68" s="37">
        <v>81776</v>
      </c>
      <c r="N68" s="37">
        <f>SUM(VentasC15[[#This Row],[Maquillaje]:[Perfumería]])</f>
        <v>376566</v>
      </c>
      <c r="O68" s="14">
        <f>AVERAGE(VentasC15[[#This Row],[Maquillaje]:[Perfumería]])</f>
        <v>75313.2</v>
      </c>
      <c r="P68" t="str">
        <f>INDEX(VentasC15[[#Headers],[Maquillaje]:[Perfumería]],MATCH(MAX(VentasC15[[#This Row],[Maquillaje]:[Perfumería]]),VentasC15[[#This Row],[Maquillaje]:[Perfumería]],0))</f>
        <v>Cabello</v>
      </c>
      <c r="Q68" t="str">
        <f>INDEX(VentasC15[[#Headers],[Maquillaje]:[Perfumería]],MATCH(MIN(VentasC15[[#This Row],[Maquillaje]:[Perfumería]]),VentasC15[[#This Row],[Maquillaje]:[Perfumería]],0))</f>
        <v>Maquillaje</v>
      </c>
      <c r="R68" t="str">
        <f>IF(VentasC15[[#This Row],[Total por vendedor]]&gt;=250000,"SI","NO")</f>
        <v>SI</v>
      </c>
    </row>
    <row r="69" spans="1:18" x14ac:dyDescent="0.3">
      <c r="A69" s="17">
        <v>33497189</v>
      </c>
      <c r="B69" s="13">
        <v>65</v>
      </c>
      <c r="C69" s="13">
        <v>1</v>
      </c>
      <c r="D69" s="13">
        <v>82</v>
      </c>
      <c r="E69" t="s">
        <v>22</v>
      </c>
      <c r="F69" t="s">
        <v>21</v>
      </c>
      <c r="G69" t="str">
        <f>IF(VentasC15[[#This Row],[Tipo de pago]]='Tablas auxiliares'!$B$6,"Venta física","Venta Online")</f>
        <v>Venta Online</v>
      </c>
      <c r="H69" t="s">
        <v>29</v>
      </c>
      <c r="I69" s="37">
        <v>17874</v>
      </c>
      <c r="J69" s="37">
        <v>6663</v>
      </c>
      <c r="K69" s="37">
        <v>34139</v>
      </c>
      <c r="L69" s="37">
        <v>71348</v>
      </c>
      <c r="M69" s="37">
        <v>20499</v>
      </c>
      <c r="N69" s="37">
        <f>SUM(VentasC15[[#This Row],[Maquillaje]:[Perfumería]])</f>
        <v>150523</v>
      </c>
      <c r="O69" s="14">
        <f>AVERAGE(VentasC15[[#This Row],[Maquillaje]:[Perfumería]])</f>
        <v>30104.6</v>
      </c>
      <c r="P69" t="str">
        <f>INDEX(VentasC15[[#Headers],[Maquillaje]:[Perfumería]],MATCH(MAX(VentasC15[[#This Row],[Maquillaje]:[Perfumería]]),VentasC15[[#This Row],[Maquillaje]:[Perfumería]],0))</f>
        <v>Cuerpo</v>
      </c>
      <c r="Q69" t="str">
        <f>INDEX(VentasC15[[#Headers],[Maquillaje]:[Perfumería]],MATCH(MIN(VentasC15[[#This Row],[Maquillaje]:[Perfumería]]),VentasC15[[#This Row],[Maquillaje]:[Perfumería]],0))</f>
        <v>Skincare</v>
      </c>
      <c r="R69" t="str">
        <f>IF(VentasC15[[#This Row],[Total por vendedor]]&gt;=250000,"SI","NO")</f>
        <v>NO</v>
      </c>
    </row>
    <row r="70" spans="1:18" x14ac:dyDescent="0.3">
      <c r="A70" s="16">
        <v>33497190</v>
      </c>
      <c r="B70" s="13">
        <v>63</v>
      </c>
      <c r="C70" s="13">
        <v>1</v>
      </c>
      <c r="D70" s="13">
        <v>35</v>
      </c>
      <c r="E70" t="s">
        <v>23</v>
      </c>
      <c r="F70" t="s">
        <v>21</v>
      </c>
      <c r="G70" t="str">
        <f>IF(VentasC15[[#This Row],[Tipo de pago]]='Tablas auxiliares'!$B$6,"Venta física","Venta Online")</f>
        <v>Venta Online</v>
      </c>
      <c r="H70" t="s">
        <v>29</v>
      </c>
      <c r="I70" s="37">
        <v>79750</v>
      </c>
      <c r="J70" s="37">
        <v>68989</v>
      </c>
      <c r="K70" s="37">
        <v>34185</v>
      </c>
      <c r="L70" s="37">
        <v>68944</v>
      </c>
      <c r="M70" s="37">
        <v>17515</v>
      </c>
      <c r="N70" s="37">
        <f>SUM(VentasC15[[#This Row],[Maquillaje]:[Perfumería]])</f>
        <v>269383</v>
      </c>
      <c r="O70" s="14">
        <f>AVERAGE(VentasC15[[#This Row],[Maquillaje]:[Perfumería]])</f>
        <v>53876.6</v>
      </c>
      <c r="P70" t="str">
        <f>INDEX(VentasC15[[#Headers],[Maquillaje]:[Perfumería]],MATCH(MAX(VentasC15[[#This Row],[Maquillaje]:[Perfumería]]),VentasC15[[#This Row],[Maquillaje]:[Perfumería]],0))</f>
        <v>Maquillaje</v>
      </c>
      <c r="Q70" t="str">
        <f>INDEX(VentasC15[[#Headers],[Maquillaje]:[Perfumería]],MATCH(MIN(VentasC15[[#This Row],[Maquillaje]:[Perfumería]]),VentasC15[[#This Row],[Maquillaje]:[Perfumería]],0))</f>
        <v>Perfumería</v>
      </c>
      <c r="R70" t="str">
        <f>IF(VentasC15[[#This Row],[Total por vendedor]]&gt;=250000,"SI","NO")</f>
        <v>SI</v>
      </c>
    </row>
    <row r="71" spans="1:18" x14ac:dyDescent="0.3">
      <c r="A71" s="17">
        <v>33497191</v>
      </c>
      <c r="B71" s="13">
        <v>52</v>
      </c>
      <c r="C71" s="13">
        <v>1</v>
      </c>
      <c r="D71" s="13">
        <v>28</v>
      </c>
      <c r="E71" t="s">
        <v>23</v>
      </c>
      <c r="F71" t="s">
        <v>20</v>
      </c>
      <c r="G71" t="str">
        <f>IF(VentasC15[[#This Row],[Tipo de pago]]='Tablas auxiliares'!$B$6,"Venta física","Venta Online")</f>
        <v>Venta física</v>
      </c>
      <c r="H71" t="s">
        <v>30</v>
      </c>
      <c r="I71" s="37">
        <v>53935</v>
      </c>
      <c r="J71" s="37">
        <v>9772</v>
      </c>
      <c r="K71" s="37">
        <v>29258</v>
      </c>
      <c r="L71" s="37">
        <v>38909</v>
      </c>
      <c r="M71" s="37">
        <v>92282</v>
      </c>
      <c r="N71" s="37">
        <f>SUM(VentasC15[[#This Row],[Maquillaje]:[Perfumería]])</f>
        <v>224156</v>
      </c>
      <c r="O71" s="14">
        <f>AVERAGE(VentasC15[[#This Row],[Maquillaje]:[Perfumería]])</f>
        <v>44831.199999999997</v>
      </c>
      <c r="P71" t="str">
        <f>INDEX(VentasC15[[#Headers],[Maquillaje]:[Perfumería]],MATCH(MAX(VentasC15[[#This Row],[Maquillaje]:[Perfumería]]),VentasC15[[#This Row],[Maquillaje]:[Perfumería]],0))</f>
        <v>Perfumería</v>
      </c>
      <c r="Q71" t="str">
        <f>INDEX(VentasC15[[#Headers],[Maquillaje]:[Perfumería]],MATCH(MIN(VentasC15[[#This Row],[Maquillaje]:[Perfumería]]),VentasC15[[#This Row],[Maquillaje]:[Perfumería]],0))</f>
        <v>Skincare</v>
      </c>
      <c r="R71" t="str">
        <f>IF(VentasC15[[#This Row],[Total por vendedor]]&gt;=250000,"SI","NO")</f>
        <v>NO</v>
      </c>
    </row>
    <row r="72" spans="1:18" x14ac:dyDescent="0.3">
      <c r="A72" s="16">
        <v>33497192</v>
      </c>
      <c r="B72" s="13">
        <v>35</v>
      </c>
      <c r="C72" s="13">
        <v>1</v>
      </c>
      <c r="D72" s="13">
        <v>57</v>
      </c>
      <c r="E72" t="s">
        <v>23</v>
      </c>
      <c r="F72" t="s">
        <v>21</v>
      </c>
      <c r="G72" t="str">
        <f>IF(VentasC15[[#This Row],[Tipo de pago]]='Tablas auxiliares'!$B$6,"Venta física","Venta Online")</f>
        <v>Venta Online</v>
      </c>
      <c r="H72" t="s">
        <v>30</v>
      </c>
      <c r="I72" s="37">
        <v>29340</v>
      </c>
      <c r="J72" s="37">
        <v>57137</v>
      </c>
      <c r="K72" s="37">
        <v>6672</v>
      </c>
      <c r="L72" s="37">
        <v>45759</v>
      </c>
      <c r="M72" s="37">
        <v>13420</v>
      </c>
      <c r="N72" s="37">
        <f>SUM(VentasC15[[#This Row],[Maquillaje]:[Perfumería]])</f>
        <v>152328</v>
      </c>
      <c r="O72" s="14">
        <f>AVERAGE(VentasC15[[#This Row],[Maquillaje]:[Perfumería]])</f>
        <v>30465.599999999999</v>
      </c>
      <c r="P72" t="str">
        <f>INDEX(VentasC15[[#Headers],[Maquillaje]:[Perfumería]],MATCH(MAX(VentasC15[[#This Row],[Maquillaje]:[Perfumería]]),VentasC15[[#This Row],[Maquillaje]:[Perfumería]],0))</f>
        <v>Skincare</v>
      </c>
      <c r="Q72" t="str">
        <f>INDEX(VentasC15[[#Headers],[Maquillaje]:[Perfumería]],MATCH(MIN(VentasC15[[#This Row],[Maquillaje]:[Perfumería]]),VentasC15[[#This Row],[Maquillaje]:[Perfumería]],0))</f>
        <v>Cabello</v>
      </c>
      <c r="R72" t="str">
        <f>IF(VentasC15[[#This Row],[Total por vendedor]]&gt;=250000,"SI","NO")</f>
        <v>NO</v>
      </c>
    </row>
    <row r="73" spans="1:18" x14ac:dyDescent="0.3">
      <c r="A73" s="17">
        <v>33497193</v>
      </c>
      <c r="B73" s="13">
        <v>54</v>
      </c>
      <c r="C73" s="13">
        <v>1</v>
      </c>
      <c r="D73" s="13">
        <v>21</v>
      </c>
      <c r="E73" t="s">
        <v>24</v>
      </c>
      <c r="F73" t="s">
        <v>20</v>
      </c>
      <c r="G73" t="str">
        <f>IF(VentasC15[[#This Row],[Tipo de pago]]='Tablas auxiliares'!$B$6,"Venta física","Venta Online")</f>
        <v>Venta física</v>
      </c>
      <c r="H73" t="s">
        <v>29</v>
      </c>
      <c r="I73" s="37">
        <v>73232</v>
      </c>
      <c r="J73" s="37">
        <v>79516</v>
      </c>
      <c r="K73" s="37">
        <v>4661</v>
      </c>
      <c r="L73" s="37">
        <v>94005</v>
      </c>
      <c r="M73" s="37">
        <v>94368</v>
      </c>
      <c r="N73" s="37">
        <f>SUM(VentasC15[[#This Row],[Maquillaje]:[Perfumería]])</f>
        <v>345782</v>
      </c>
      <c r="O73" s="14">
        <f>AVERAGE(VentasC15[[#This Row],[Maquillaje]:[Perfumería]])</f>
        <v>69156.399999999994</v>
      </c>
      <c r="P73" t="str">
        <f>INDEX(VentasC15[[#Headers],[Maquillaje]:[Perfumería]],MATCH(MAX(VentasC15[[#This Row],[Maquillaje]:[Perfumería]]),VentasC15[[#This Row],[Maquillaje]:[Perfumería]],0))</f>
        <v>Perfumería</v>
      </c>
      <c r="Q73" t="str">
        <f>INDEX(VentasC15[[#Headers],[Maquillaje]:[Perfumería]],MATCH(MIN(VentasC15[[#This Row],[Maquillaje]:[Perfumería]]),VentasC15[[#This Row],[Maquillaje]:[Perfumería]],0))</f>
        <v>Cabello</v>
      </c>
      <c r="R73" t="str">
        <f>IF(VentasC15[[#This Row],[Total por vendedor]]&gt;=250000,"SI","NO")</f>
        <v>SI</v>
      </c>
    </row>
    <row r="74" spans="1:18" x14ac:dyDescent="0.3">
      <c r="A74" s="16">
        <v>33497194</v>
      </c>
      <c r="B74" s="13">
        <v>52</v>
      </c>
      <c r="C74" s="13">
        <v>1</v>
      </c>
      <c r="D74" s="13">
        <v>68</v>
      </c>
      <c r="E74" t="s">
        <v>23</v>
      </c>
      <c r="F74" t="s">
        <v>21</v>
      </c>
      <c r="G74" t="str">
        <f>IF(VentasC15[[#This Row],[Tipo de pago]]='Tablas auxiliares'!$B$6,"Venta física","Venta Online")</f>
        <v>Venta Online</v>
      </c>
      <c r="H74" t="s">
        <v>30</v>
      </c>
      <c r="I74" s="37">
        <v>22409</v>
      </c>
      <c r="J74" s="37">
        <v>12548</v>
      </c>
      <c r="K74" s="37">
        <v>98381</v>
      </c>
      <c r="L74" s="37">
        <v>65959</v>
      </c>
      <c r="M74" s="37">
        <v>48171</v>
      </c>
      <c r="N74" s="37">
        <f>SUM(VentasC15[[#This Row],[Maquillaje]:[Perfumería]])</f>
        <v>247468</v>
      </c>
      <c r="O74" s="14">
        <f>AVERAGE(VentasC15[[#This Row],[Maquillaje]:[Perfumería]])</f>
        <v>49493.599999999999</v>
      </c>
      <c r="P74" t="str">
        <f>INDEX(VentasC15[[#Headers],[Maquillaje]:[Perfumería]],MATCH(MAX(VentasC15[[#This Row],[Maquillaje]:[Perfumería]]),VentasC15[[#This Row],[Maquillaje]:[Perfumería]],0))</f>
        <v>Cabello</v>
      </c>
      <c r="Q74" t="str">
        <f>INDEX(VentasC15[[#Headers],[Maquillaje]:[Perfumería]],MATCH(MIN(VentasC15[[#This Row],[Maquillaje]:[Perfumería]]),VentasC15[[#This Row],[Maquillaje]:[Perfumería]],0))</f>
        <v>Skincare</v>
      </c>
      <c r="R74" t="str">
        <f>IF(VentasC15[[#This Row],[Total por vendedor]]&gt;=250000,"SI","NO")</f>
        <v>NO</v>
      </c>
    </row>
    <row r="75" spans="1:18" x14ac:dyDescent="0.3">
      <c r="A75" s="17">
        <v>33497195</v>
      </c>
      <c r="B75" s="13">
        <v>61</v>
      </c>
      <c r="C75" s="13">
        <v>1</v>
      </c>
      <c r="D75" s="13">
        <v>100</v>
      </c>
      <c r="E75" t="s">
        <v>22</v>
      </c>
      <c r="F75" t="s">
        <v>21</v>
      </c>
      <c r="G75" t="str">
        <f>IF(VentasC15[[#This Row],[Tipo de pago]]='Tablas auxiliares'!$B$6,"Venta física","Venta Online")</f>
        <v>Venta Online</v>
      </c>
      <c r="H75" t="s">
        <v>29</v>
      </c>
      <c r="I75" s="37">
        <v>60734</v>
      </c>
      <c r="J75" s="37">
        <v>47482</v>
      </c>
      <c r="K75" s="37">
        <v>53015</v>
      </c>
      <c r="L75" s="37">
        <v>56930</v>
      </c>
      <c r="M75" s="37">
        <v>20690</v>
      </c>
      <c r="N75" s="37">
        <f>SUM(VentasC15[[#This Row],[Maquillaje]:[Perfumería]])</f>
        <v>238851</v>
      </c>
      <c r="O75" s="14">
        <f>AVERAGE(VentasC15[[#This Row],[Maquillaje]:[Perfumería]])</f>
        <v>47770.2</v>
      </c>
      <c r="P75" t="str">
        <f>INDEX(VentasC15[[#Headers],[Maquillaje]:[Perfumería]],MATCH(MAX(VentasC15[[#This Row],[Maquillaje]:[Perfumería]]),VentasC15[[#This Row],[Maquillaje]:[Perfumería]],0))</f>
        <v>Maquillaje</v>
      </c>
      <c r="Q75" t="str">
        <f>INDEX(VentasC15[[#Headers],[Maquillaje]:[Perfumería]],MATCH(MIN(VentasC15[[#This Row],[Maquillaje]:[Perfumería]]),VentasC15[[#This Row],[Maquillaje]:[Perfumería]],0))</f>
        <v>Perfumería</v>
      </c>
      <c r="R75" t="str">
        <f>IF(VentasC15[[#This Row],[Total por vendedor]]&gt;=250000,"SI","NO")</f>
        <v>NO</v>
      </c>
    </row>
    <row r="76" spans="1:18" x14ac:dyDescent="0.3">
      <c r="A76" s="16">
        <v>33497196</v>
      </c>
      <c r="B76" s="13">
        <v>62</v>
      </c>
      <c r="C76" s="13">
        <v>1</v>
      </c>
      <c r="D76" s="13">
        <v>29</v>
      </c>
      <c r="E76" t="s">
        <v>24</v>
      </c>
      <c r="F76" t="s">
        <v>21</v>
      </c>
      <c r="G76" t="str">
        <f>IF(VentasC15[[#This Row],[Tipo de pago]]='Tablas auxiliares'!$B$6,"Venta física","Venta Online")</f>
        <v>Venta Online</v>
      </c>
      <c r="H76" t="s">
        <v>29</v>
      </c>
      <c r="I76" s="37">
        <v>41805</v>
      </c>
      <c r="J76" s="37">
        <v>97738</v>
      </c>
      <c r="K76" s="37">
        <v>56592</v>
      </c>
      <c r="L76" s="37">
        <v>92791</v>
      </c>
      <c r="M76" s="37">
        <v>1891</v>
      </c>
      <c r="N76" s="37">
        <f>SUM(VentasC15[[#This Row],[Maquillaje]:[Perfumería]])</f>
        <v>290817</v>
      </c>
      <c r="O76" s="14">
        <f>AVERAGE(VentasC15[[#This Row],[Maquillaje]:[Perfumería]])</f>
        <v>58163.4</v>
      </c>
      <c r="P76" t="str">
        <f>INDEX(VentasC15[[#Headers],[Maquillaje]:[Perfumería]],MATCH(MAX(VentasC15[[#This Row],[Maquillaje]:[Perfumería]]),VentasC15[[#This Row],[Maquillaje]:[Perfumería]],0))</f>
        <v>Skincare</v>
      </c>
      <c r="Q76" t="str">
        <f>INDEX(VentasC15[[#Headers],[Maquillaje]:[Perfumería]],MATCH(MIN(VentasC15[[#This Row],[Maquillaje]:[Perfumería]]),VentasC15[[#This Row],[Maquillaje]:[Perfumería]],0))</f>
        <v>Perfumería</v>
      </c>
      <c r="R76" t="str">
        <f>IF(VentasC15[[#This Row],[Total por vendedor]]&gt;=250000,"SI","NO")</f>
        <v>SI</v>
      </c>
    </row>
    <row r="77" spans="1:18" x14ac:dyDescent="0.3">
      <c r="A77" s="17">
        <v>33497197</v>
      </c>
      <c r="B77" s="13">
        <v>41</v>
      </c>
      <c r="C77" s="13">
        <v>1</v>
      </c>
      <c r="D77" s="13">
        <v>30</v>
      </c>
      <c r="E77" t="s">
        <v>23</v>
      </c>
      <c r="F77" t="s">
        <v>20</v>
      </c>
      <c r="G77" t="str">
        <f>IF(VentasC15[[#This Row],[Tipo de pago]]='Tablas auxiliares'!$B$6,"Venta física","Venta Online")</f>
        <v>Venta física</v>
      </c>
      <c r="H77" t="s">
        <v>30</v>
      </c>
      <c r="I77" s="37">
        <v>60411</v>
      </c>
      <c r="J77" s="37">
        <v>41321</v>
      </c>
      <c r="K77" s="37">
        <v>79899</v>
      </c>
      <c r="L77" s="37">
        <v>60139</v>
      </c>
      <c r="M77" s="37">
        <v>96251</v>
      </c>
      <c r="N77" s="37">
        <f>SUM(VentasC15[[#This Row],[Maquillaje]:[Perfumería]])</f>
        <v>338021</v>
      </c>
      <c r="O77" s="14">
        <f>AVERAGE(VentasC15[[#This Row],[Maquillaje]:[Perfumería]])</f>
        <v>67604.2</v>
      </c>
      <c r="P77" t="str">
        <f>INDEX(VentasC15[[#Headers],[Maquillaje]:[Perfumería]],MATCH(MAX(VentasC15[[#This Row],[Maquillaje]:[Perfumería]]),VentasC15[[#This Row],[Maquillaje]:[Perfumería]],0))</f>
        <v>Perfumería</v>
      </c>
      <c r="Q77" t="str">
        <f>INDEX(VentasC15[[#Headers],[Maquillaje]:[Perfumería]],MATCH(MIN(VentasC15[[#This Row],[Maquillaje]:[Perfumería]]),VentasC15[[#This Row],[Maquillaje]:[Perfumería]],0))</f>
        <v>Skincare</v>
      </c>
      <c r="R77" t="str">
        <f>IF(VentasC15[[#This Row],[Total por vendedor]]&gt;=250000,"SI","NO")</f>
        <v>SI</v>
      </c>
    </row>
    <row r="78" spans="1:18" x14ac:dyDescent="0.3">
      <c r="A78" s="16">
        <v>33497198</v>
      </c>
      <c r="B78" s="13">
        <v>51</v>
      </c>
      <c r="C78" s="13">
        <v>1</v>
      </c>
      <c r="D78" s="13">
        <v>46</v>
      </c>
      <c r="E78" t="s">
        <v>25</v>
      </c>
      <c r="F78" t="s">
        <v>21</v>
      </c>
      <c r="G78" t="str">
        <f>IF(VentasC15[[#This Row],[Tipo de pago]]='Tablas auxiliares'!$B$6,"Venta física","Venta Online")</f>
        <v>Venta Online</v>
      </c>
      <c r="H78" t="s">
        <v>29</v>
      </c>
      <c r="I78" s="37">
        <v>92709</v>
      </c>
      <c r="J78" s="37">
        <v>69576</v>
      </c>
      <c r="K78" s="37">
        <v>65606</v>
      </c>
      <c r="L78" s="37">
        <v>51119</v>
      </c>
      <c r="M78" s="37">
        <v>58675</v>
      </c>
      <c r="N78" s="37">
        <f>SUM(VentasC15[[#This Row],[Maquillaje]:[Perfumería]])</f>
        <v>337685</v>
      </c>
      <c r="O78" s="14">
        <f>AVERAGE(VentasC15[[#This Row],[Maquillaje]:[Perfumería]])</f>
        <v>67537</v>
      </c>
      <c r="P78" t="str">
        <f>INDEX(VentasC15[[#Headers],[Maquillaje]:[Perfumería]],MATCH(MAX(VentasC15[[#This Row],[Maquillaje]:[Perfumería]]),VentasC15[[#This Row],[Maquillaje]:[Perfumería]],0))</f>
        <v>Maquillaje</v>
      </c>
      <c r="Q78" t="str">
        <f>INDEX(VentasC15[[#Headers],[Maquillaje]:[Perfumería]],MATCH(MIN(VentasC15[[#This Row],[Maquillaje]:[Perfumería]]),VentasC15[[#This Row],[Maquillaje]:[Perfumería]],0))</f>
        <v>Cuerpo</v>
      </c>
      <c r="R78" t="str">
        <f>IF(VentasC15[[#This Row],[Total por vendedor]]&gt;=250000,"SI","NO")</f>
        <v>SI</v>
      </c>
    </row>
    <row r="79" spans="1:18" x14ac:dyDescent="0.3">
      <c r="A79" s="17">
        <v>33497199</v>
      </c>
      <c r="B79" s="13">
        <v>66</v>
      </c>
      <c r="C79" s="13">
        <v>1</v>
      </c>
      <c r="D79" s="13">
        <v>9</v>
      </c>
      <c r="E79" t="s">
        <v>23</v>
      </c>
      <c r="F79" t="s">
        <v>21</v>
      </c>
      <c r="G79" t="str">
        <f>IF(VentasC15[[#This Row],[Tipo de pago]]='Tablas auxiliares'!$B$6,"Venta física","Venta Online")</f>
        <v>Venta Online</v>
      </c>
      <c r="H79" t="s">
        <v>29</v>
      </c>
      <c r="I79" s="37">
        <v>44224</v>
      </c>
      <c r="J79" s="37">
        <v>50674</v>
      </c>
      <c r="K79" s="37">
        <v>98715</v>
      </c>
      <c r="L79" s="37">
        <v>26718</v>
      </c>
      <c r="M79" s="37">
        <v>94586</v>
      </c>
      <c r="N79" s="37">
        <f>SUM(VentasC15[[#This Row],[Maquillaje]:[Perfumería]])</f>
        <v>314917</v>
      </c>
      <c r="O79" s="14">
        <f>AVERAGE(VentasC15[[#This Row],[Maquillaje]:[Perfumería]])</f>
        <v>62983.4</v>
      </c>
      <c r="P79" t="str">
        <f>INDEX(VentasC15[[#Headers],[Maquillaje]:[Perfumería]],MATCH(MAX(VentasC15[[#This Row],[Maquillaje]:[Perfumería]]),VentasC15[[#This Row],[Maquillaje]:[Perfumería]],0))</f>
        <v>Cabello</v>
      </c>
      <c r="Q79" t="str">
        <f>INDEX(VentasC15[[#Headers],[Maquillaje]:[Perfumería]],MATCH(MIN(VentasC15[[#This Row],[Maquillaje]:[Perfumería]]),VentasC15[[#This Row],[Maquillaje]:[Perfumería]],0))</f>
        <v>Cuerpo</v>
      </c>
      <c r="R79" t="str">
        <f>IF(VentasC15[[#This Row],[Total por vendedor]]&gt;=250000,"SI","NO")</f>
        <v>SI</v>
      </c>
    </row>
    <row r="80" spans="1:18" x14ac:dyDescent="0.3">
      <c r="A80" s="16">
        <v>33497200</v>
      </c>
      <c r="B80" s="13">
        <v>62</v>
      </c>
      <c r="C80" s="13">
        <v>1</v>
      </c>
      <c r="D80" s="13">
        <v>34</v>
      </c>
      <c r="E80" t="s">
        <v>23</v>
      </c>
      <c r="F80" t="s">
        <v>20</v>
      </c>
      <c r="G80" t="str">
        <f>IF(VentasC15[[#This Row],[Tipo de pago]]='Tablas auxiliares'!$B$6,"Venta física","Venta Online")</f>
        <v>Venta física</v>
      </c>
      <c r="H80" t="s">
        <v>30</v>
      </c>
      <c r="I80" s="37">
        <v>78574</v>
      </c>
      <c r="J80" s="37">
        <v>12555</v>
      </c>
      <c r="K80" s="37">
        <v>97996</v>
      </c>
      <c r="L80" s="37">
        <v>90803</v>
      </c>
      <c r="M80" s="37">
        <v>6511</v>
      </c>
      <c r="N80" s="37">
        <f>SUM(VentasC15[[#This Row],[Maquillaje]:[Perfumería]])</f>
        <v>286439</v>
      </c>
      <c r="O80" s="14">
        <f>AVERAGE(VentasC15[[#This Row],[Maquillaje]:[Perfumería]])</f>
        <v>57287.8</v>
      </c>
      <c r="P80" t="str">
        <f>INDEX(VentasC15[[#Headers],[Maquillaje]:[Perfumería]],MATCH(MAX(VentasC15[[#This Row],[Maquillaje]:[Perfumería]]),VentasC15[[#This Row],[Maquillaje]:[Perfumería]],0))</f>
        <v>Cabello</v>
      </c>
      <c r="Q80" t="str">
        <f>INDEX(VentasC15[[#Headers],[Maquillaje]:[Perfumería]],MATCH(MIN(VentasC15[[#This Row],[Maquillaje]:[Perfumería]]),VentasC15[[#This Row],[Maquillaje]:[Perfumería]],0))</f>
        <v>Perfumería</v>
      </c>
      <c r="R80" t="str">
        <f>IF(VentasC15[[#This Row],[Total por vendedor]]&gt;=250000,"SI","NO")</f>
        <v>SI</v>
      </c>
    </row>
    <row r="81" spans="1:18" x14ac:dyDescent="0.3">
      <c r="A81" s="17">
        <v>33497201</v>
      </c>
      <c r="B81" s="13">
        <v>58</v>
      </c>
      <c r="C81" s="13">
        <v>1</v>
      </c>
      <c r="D81" s="13">
        <v>53</v>
      </c>
      <c r="E81" t="s">
        <v>24</v>
      </c>
      <c r="F81" t="s">
        <v>21</v>
      </c>
      <c r="G81" t="str">
        <f>IF(VentasC15[[#This Row],[Tipo de pago]]='Tablas auxiliares'!$B$6,"Venta física","Venta Online")</f>
        <v>Venta Online</v>
      </c>
      <c r="H81" t="s">
        <v>29</v>
      </c>
      <c r="I81" s="37">
        <v>52346</v>
      </c>
      <c r="J81" s="37">
        <v>97165</v>
      </c>
      <c r="K81" s="37">
        <v>1930</v>
      </c>
      <c r="L81" s="37">
        <v>94722</v>
      </c>
      <c r="M81" s="37">
        <v>39784</v>
      </c>
      <c r="N81" s="37">
        <f>SUM(VentasC15[[#This Row],[Maquillaje]:[Perfumería]])</f>
        <v>285947</v>
      </c>
      <c r="O81" s="14">
        <f>AVERAGE(VentasC15[[#This Row],[Maquillaje]:[Perfumería]])</f>
        <v>57189.4</v>
      </c>
      <c r="P81" t="str">
        <f>INDEX(VentasC15[[#Headers],[Maquillaje]:[Perfumería]],MATCH(MAX(VentasC15[[#This Row],[Maquillaje]:[Perfumería]]),VentasC15[[#This Row],[Maquillaje]:[Perfumería]],0))</f>
        <v>Skincare</v>
      </c>
      <c r="Q81" t="str">
        <f>INDEX(VentasC15[[#Headers],[Maquillaje]:[Perfumería]],MATCH(MIN(VentasC15[[#This Row],[Maquillaje]:[Perfumería]]),VentasC15[[#This Row],[Maquillaje]:[Perfumería]],0))</f>
        <v>Cabello</v>
      </c>
      <c r="R81" t="str">
        <f>IF(VentasC15[[#This Row],[Total por vendedor]]&gt;=250000,"SI","NO")</f>
        <v>SI</v>
      </c>
    </row>
    <row r="82" spans="1:18" x14ac:dyDescent="0.3">
      <c r="A82" s="16">
        <v>33497202</v>
      </c>
      <c r="B82" s="13">
        <v>53</v>
      </c>
      <c r="C82" s="13">
        <v>1</v>
      </c>
      <c r="D82" s="13">
        <v>40</v>
      </c>
      <c r="E82" t="s">
        <v>23</v>
      </c>
      <c r="F82" t="s">
        <v>20</v>
      </c>
      <c r="G82" t="str">
        <f>IF(VentasC15[[#This Row],[Tipo de pago]]='Tablas auxiliares'!$B$6,"Venta física","Venta Online")</f>
        <v>Venta física</v>
      </c>
      <c r="H82" t="s">
        <v>29</v>
      </c>
      <c r="I82" s="37">
        <v>45508</v>
      </c>
      <c r="J82" s="37">
        <v>52670</v>
      </c>
      <c r="K82" s="37">
        <v>11535</v>
      </c>
      <c r="L82" s="37">
        <v>89427</v>
      </c>
      <c r="M82" s="37">
        <v>23847</v>
      </c>
      <c r="N82" s="37">
        <f>SUM(VentasC15[[#This Row],[Maquillaje]:[Perfumería]])</f>
        <v>222987</v>
      </c>
      <c r="O82" s="14">
        <f>AVERAGE(VentasC15[[#This Row],[Maquillaje]:[Perfumería]])</f>
        <v>44597.4</v>
      </c>
      <c r="P82" t="str">
        <f>INDEX(VentasC15[[#Headers],[Maquillaje]:[Perfumería]],MATCH(MAX(VentasC15[[#This Row],[Maquillaje]:[Perfumería]]),VentasC15[[#This Row],[Maquillaje]:[Perfumería]],0))</f>
        <v>Cuerpo</v>
      </c>
      <c r="Q82" t="str">
        <f>INDEX(VentasC15[[#Headers],[Maquillaje]:[Perfumería]],MATCH(MIN(VentasC15[[#This Row],[Maquillaje]:[Perfumería]]),VentasC15[[#This Row],[Maquillaje]:[Perfumería]],0))</f>
        <v>Cabello</v>
      </c>
      <c r="R82" t="str">
        <f>IF(VentasC15[[#This Row],[Total por vendedor]]&gt;=250000,"SI","NO")</f>
        <v>NO</v>
      </c>
    </row>
    <row r="83" spans="1:18" x14ac:dyDescent="0.3">
      <c r="A83" s="17">
        <v>33497203</v>
      </c>
      <c r="B83" s="13">
        <v>37</v>
      </c>
      <c r="C83" s="13">
        <v>1</v>
      </c>
      <c r="D83" s="13">
        <v>98</v>
      </c>
      <c r="E83" t="s">
        <v>23</v>
      </c>
      <c r="F83" t="s">
        <v>21</v>
      </c>
      <c r="G83" t="str">
        <f>IF(VentasC15[[#This Row],[Tipo de pago]]='Tablas auxiliares'!$B$6,"Venta física","Venta Online")</f>
        <v>Venta Online</v>
      </c>
      <c r="H83" t="s">
        <v>29</v>
      </c>
      <c r="I83" s="37">
        <v>18990</v>
      </c>
      <c r="J83" s="37">
        <v>51184</v>
      </c>
      <c r="K83" s="37">
        <v>33892</v>
      </c>
      <c r="L83" s="37">
        <v>15274</v>
      </c>
      <c r="M83" s="37">
        <v>85966</v>
      </c>
      <c r="N83" s="37">
        <f>SUM(VentasC15[[#This Row],[Maquillaje]:[Perfumería]])</f>
        <v>205306</v>
      </c>
      <c r="O83" s="14">
        <f>AVERAGE(VentasC15[[#This Row],[Maquillaje]:[Perfumería]])</f>
        <v>41061.199999999997</v>
      </c>
      <c r="P83" t="str">
        <f>INDEX(VentasC15[[#Headers],[Maquillaje]:[Perfumería]],MATCH(MAX(VentasC15[[#This Row],[Maquillaje]:[Perfumería]]),VentasC15[[#This Row],[Maquillaje]:[Perfumería]],0))</f>
        <v>Perfumería</v>
      </c>
      <c r="Q83" t="str">
        <f>INDEX(VentasC15[[#Headers],[Maquillaje]:[Perfumería]],MATCH(MIN(VentasC15[[#This Row],[Maquillaje]:[Perfumería]]),VentasC15[[#This Row],[Maquillaje]:[Perfumería]],0))</f>
        <v>Cuerpo</v>
      </c>
      <c r="R83" t="str">
        <f>IF(VentasC15[[#This Row],[Total por vendedor]]&gt;=250000,"SI","NO")</f>
        <v>NO</v>
      </c>
    </row>
    <row r="84" spans="1:18" x14ac:dyDescent="0.3">
      <c r="A84" s="16">
        <v>33497204</v>
      </c>
      <c r="B84" s="13">
        <v>36</v>
      </c>
      <c r="C84" s="13">
        <v>1</v>
      </c>
      <c r="D84" s="13">
        <v>63</v>
      </c>
      <c r="E84" t="s">
        <v>25</v>
      </c>
      <c r="F84" t="s">
        <v>20</v>
      </c>
      <c r="G84" t="str">
        <f>IF(VentasC15[[#This Row],[Tipo de pago]]='Tablas auxiliares'!$B$6,"Venta física","Venta Online")</f>
        <v>Venta física</v>
      </c>
      <c r="H84" t="s">
        <v>29</v>
      </c>
      <c r="I84" s="37">
        <v>1432</v>
      </c>
      <c r="J84" s="37">
        <v>90830</v>
      </c>
      <c r="K84" s="37">
        <v>61278</v>
      </c>
      <c r="L84" s="37">
        <v>15821</v>
      </c>
      <c r="M84" s="37">
        <v>61272</v>
      </c>
      <c r="N84" s="37">
        <f>SUM(VentasC15[[#This Row],[Maquillaje]:[Perfumería]])</f>
        <v>230633</v>
      </c>
      <c r="O84" s="14">
        <f>AVERAGE(VentasC15[[#This Row],[Maquillaje]:[Perfumería]])</f>
        <v>46126.6</v>
      </c>
      <c r="P84" t="str">
        <f>INDEX(VentasC15[[#Headers],[Maquillaje]:[Perfumería]],MATCH(MAX(VentasC15[[#This Row],[Maquillaje]:[Perfumería]]),VentasC15[[#This Row],[Maquillaje]:[Perfumería]],0))</f>
        <v>Skincare</v>
      </c>
      <c r="Q84" t="str">
        <f>INDEX(VentasC15[[#Headers],[Maquillaje]:[Perfumería]],MATCH(MIN(VentasC15[[#This Row],[Maquillaje]:[Perfumería]]),VentasC15[[#This Row],[Maquillaje]:[Perfumería]],0))</f>
        <v>Maquillaje</v>
      </c>
      <c r="R84" t="str">
        <f>IF(VentasC15[[#This Row],[Total por vendedor]]&gt;=250000,"SI","NO")</f>
        <v>NO</v>
      </c>
    </row>
    <row r="85" spans="1:18" x14ac:dyDescent="0.3">
      <c r="A85" s="17">
        <v>33497205</v>
      </c>
      <c r="B85" s="13">
        <v>52</v>
      </c>
      <c r="C85" s="13">
        <v>1</v>
      </c>
      <c r="D85" s="13">
        <v>55</v>
      </c>
      <c r="E85" t="s">
        <v>23</v>
      </c>
      <c r="F85" t="s">
        <v>21</v>
      </c>
      <c r="G85" t="str">
        <f>IF(VentasC15[[#This Row],[Tipo de pago]]='Tablas auxiliares'!$B$6,"Venta física","Venta Online")</f>
        <v>Venta Online</v>
      </c>
      <c r="H85" t="s">
        <v>29</v>
      </c>
      <c r="I85" s="37">
        <v>16297</v>
      </c>
      <c r="J85" s="37">
        <v>90297</v>
      </c>
      <c r="K85" s="37">
        <v>14407</v>
      </c>
      <c r="L85" s="37">
        <v>35483</v>
      </c>
      <c r="M85" s="37">
        <v>25024</v>
      </c>
      <c r="N85" s="37">
        <f>SUM(VentasC15[[#This Row],[Maquillaje]:[Perfumería]])</f>
        <v>181508</v>
      </c>
      <c r="O85" s="14">
        <f>AVERAGE(VentasC15[[#This Row],[Maquillaje]:[Perfumería]])</f>
        <v>36301.599999999999</v>
      </c>
      <c r="P85" t="str">
        <f>INDEX(VentasC15[[#Headers],[Maquillaje]:[Perfumería]],MATCH(MAX(VentasC15[[#This Row],[Maquillaje]:[Perfumería]]),VentasC15[[#This Row],[Maquillaje]:[Perfumería]],0))</f>
        <v>Skincare</v>
      </c>
      <c r="Q85" t="str">
        <f>INDEX(VentasC15[[#Headers],[Maquillaje]:[Perfumería]],MATCH(MIN(VentasC15[[#This Row],[Maquillaje]:[Perfumería]]),VentasC15[[#This Row],[Maquillaje]:[Perfumería]],0))</f>
        <v>Cabello</v>
      </c>
      <c r="R85" t="str">
        <f>IF(VentasC15[[#This Row],[Total por vendedor]]&gt;=250000,"SI","NO")</f>
        <v>NO</v>
      </c>
    </row>
    <row r="86" spans="1:18" x14ac:dyDescent="0.3">
      <c r="A86" s="16">
        <v>33497206</v>
      </c>
      <c r="B86" s="13">
        <v>60</v>
      </c>
      <c r="C86" s="13">
        <v>1</v>
      </c>
      <c r="D86" s="13">
        <v>5</v>
      </c>
      <c r="E86" t="s">
        <v>23</v>
      </c>
      <c r="F86" t="s">
        <v>21</v>
      </c>
      <c r="G86" t="str">
        <f>IF(VentasC15[[#This Row],[Tipo de pago]]='Tablas auxiliares'!$B$6,"Venta física","Venta Online")</f>
        <v>Venta Online</v>
      </c>
      <c r="H86" t="s">
        <v>30</v>
      </c>
      <c r="I86" s="37">
        <v>21799</v>
      </c>
      <c r="J86" s="37">
        <v>15089</v>
      </c>
      <c r="K86" s="37">
        <v>30985</v>
      </c>
      <c r="L86" s="37">
        <v>46929</v>
      </c>
      <c r="M86" s="37">
        <v>15586</v>
      </c>
      <c r="N86" s="37">
        <f>SUM(VentasC15[[#This Row],[Maquillaje]:[Perfumería]])</f>
        <v>130388</v>
      </c>
      <c r="O86" s="14">
        <f>AVERAGE(VentasC15[[#This Row],[Maquillaje]:[Perfumería]])</f>
        <v>26077.599999999999</v>
      </c>
      <c r="P86" t="str">
        <f>INDEX(VentasC15[[#Headers],[Maquillaje]:[Perfumería]],MATCH(MAX(VentasC15[[#This Row],[Maquillaje]:[Perfumería]]),VentasC15[[#This Row],[Maquillaje]:[Perfumería]],0))</f>
        <v>Cuerpo</v>
      </c>
      <c r="Q86" t="str">
        <f>INDEX(VentasC15[[#Headers],[Maquillaje]:[Perfumería]],MATCH(MIN(VentasC15[[#This Row],[Maquillaje]:[Perfumería]]),VentasC15[[#This Row],[Maquillaje]:[Perfumería]],0))</f>
        <v>Skincare</v>
      </c>
      <c r="R86" t="str">
        <f>IF(VentasC15[[#This Row],[Total por vendedor]]&gt;=250000,"SI","NO")</f>
        <v>NO</v>
      </c>
    </row>
    <row r="87" spans="1:18" x14ac:dyDescent="0.3">
      <c r="A87" s="17">
        <v>33497207</v>
      </c>
      <c r="B87" s="13">
        <v>47</v>
      </c>
      <c r="C87" s="13">
        <v>1</v>
      </c>
      <c r="D87" s="13">
        <v>90</v>
      </c>
      <c r="E87" t="s">
        <v>24</v>
      </c>
      <c r="F87" t="s">
        <v>20</v>
      </c>
      <c r="G87" t="str">
        <f>IF(VentasC15[[#This Row],[Tipo de pago]]='Tablas auxiliares'!$B$6,"Venta física","Venta Online")</f>
        <v>Venta física</v>
      </c>
      <c r="H87" t="s">
        <v>29</v>
      </c>
      <c r="I87" s="37">
        <v>79638</v>
      </c>
      <c r="J87" s="37">
        <v>3924</v>
      </c>
      <c r="K87" s="37">
        <v>46051</v>
      </c>
      <c r="L87" s="37">
        <v>82663</v>
      </c>
      <c r="M87" s="37">
        <v>65350</v>
      </c>
      <c r="N87" s="37">
        <f>SUM(VentasC15[[#This Row],[Maquillaje]:[Perfumería]])</f>
        <v>277626</v>
      </c>
      <c r="O87" s="14">
        <f>AVERAGE(VentasC15[[#This Row],[Maquillaje]:[Perfumería]])</f>
        <v>55525.2</v>
      </c>
      <c r="P87" t="str">
        <f>INDEX(VentasC15[[#Headers],[Maquillaje]:[Perfumería]],MATCH(MAX(VentasC15[[#This Row],[Maquillaje]:[Perfumería]]),VentasC15[[#This Row],[Maquillaje]:[Perfumería]],0))</f>
        <v>Cuerpo</v>
      </c>
      <c r="Q87" t="str">
        <f>INDEX(VentasC15[[#Headers],[Maquillaje]:[Perfumería]],MATCH(MIN(VentasC15[[#This Row],[Maquillaje]:[Perfumería]]),VentasC15[[#This Row],[Maquillaje]:[Perfumería]],0))</f>
        <v>Skincare</v>
      </c>
      <c r="R87" t="str">
        <f>IF(VentasC15[[#This Row],[Total por vendedor]]&gt;=250000,"SI","NO")</f>
        <v>SI</v>
      </c>
    </row>
    <row r="88" spans="1:18" x14ac:dyDescent="0.3">
      <c r="A88" s="16">
        <v>33497208</v>
      </c>
      <c r="B88" s="13">
        <v>60</v>
      </c>
      <c r="C88" s="13">
        <v>1</v>
      </c>
      <c r="D88" s="13">
        <v>87</v>
      </c>
      <c r="E88" t="s">
        <v>23</v>
      </c>
      <c r="F88" t="s">
        <v>20</v>
      </c>
      <c r="G88" t="str">
        <f>IF(VentasC15[[#This Row],[Tipo de pago]]='Tablas auxiliares'!$B$6,"Venta física","Venta Online")</f>
        <v>Venta física</v>
      </c>
      <c r="H88" t="s">
        <v>29</v>
      </c>
      <c r="I88" s="37">
        <v>52820</v>
      </c>
      <c r="J88" s="37">
        <v>76918</v>
      </c>
      <c r="K88" s="37">
        <v>31851</v>
      </c>
      <c r="L88" s="37">
        <v>25336</v>
      </c>
      <c r="M88" s="37">
        <v>75777</v>
      </c>
      <c r="N88" s="37">
        <f>SUM(VentasC15[[#This Row],[Maquillaje]:[Perfumería]])</f>
        <v>262702</v>
      </c>
      <c r="O88" s="14">
        <f>AVERAGE(VentasC15[[#This Row],[Maquillaje]:[Perfumería]])</f>
        <v>52540.4</v>
      </c>
      <c r="P88" t="str">
        <f>INDEX(VentasC15[[#Headers],[Maquillaje]:[Perfumería]],MATCH(MAX(VentasC15[[#This Row],[Maquillaje]:[Perfumería]]),VentasC15[[#This Row],[Maquillaje]:[Perfumería]],0))</f>
        <v>Skincare</v>
      </c>
      <c r="Q88" t="str">
        <f>INDEX(VentasC15[[#Headers],[Maquillaje]:[Perfumería]],MATCH(MIN(VentasC15[[#This Row],[Maquillaje]:[Perfumería]]),VentasC15[[#This Row],[Maquillaje]:[Perfumería]],0))</f>
        <v>Cuerpo</v>
      </c>
      <c r="R88" t="str">
        <f>IF(VentasC15[[#This Row],[Total por vendedor]]&gt;=250000,"SI","NO")</f>
        <v>SI</v>
      </c>
    </row>
    <row r="89" spans="1:18" x14ac:dyDescent="0.3">
      <c r="A89" s="17">
        <v>33497209</v>
      </c>
      <c r="B89" s="13">
        <v>70</v>
      </c>
      <c r="C89" s="13">
        <v>1</v>
      </c>
      <c r="D89" s="13">
        <v>59</v>
      </c>
      <c r="E89" t="s">
        <v>23</v>
      </c>
      <c r="F89" t="s">
        <v>20</v>
      </c>
      <c r="G89" t="str">
        <f>IF(VentasC15[[#This Row],[Tipo de pago]]='Tablas auxiliares'!$B$6,"Venta física","Venta Online")</f>
        <v>Venta física</v>
      </c>
      <c r="H89" t="s">
        <v>29</v>
      </c>
      <c r="I89" s="37">
        <v>4299</v>
      </c>
      <c r="J89" s="37">
        <v>79260</v>
      </c>
      <c r="K89" s="37">
        <v>3037</v>
      </c>
      <c r="L89" s="37">
        <v>58256</v>
      </c>
      <c r="M89" s="37">
        <v>45477</v>
      </c>
      <c r="N89" s="37">
        <f>SUM(VentasC15[[#This Row],[Maquillaje]:[Perfumería]])</f>
        <v>190329</v>
      </c>
      <c r="O89" s="14">
        <f>AVERAGE(VentasC15[[#This Row],[Maquillaje]:[Perfumería]])</f>
        <v>38065.800000000003</v>
      </c>
      <c r="P89" t="str">
        <f>INDEX(VentasC15[[#Headers],[Maquillaje]:[Perfumería]],MATCH(MAX(VentasC15[[#This Row],[Maquillaje]:[Perfumería]]),VentasC15[[#This Row],[Maquillaje]:[Perfumería]],0))</f>
        <v>Skincare</v>
      </c>
      <c r="Q89" t="str">
        <f>INDEX(VentasC15[[#Headers],[Maquillaje]:[Perfumería]],MATCH(MIN(VentasC15[[#This Row],[Maquillaje]:[Perfumería]]),VentasC15[[#This Row],[Maquillaje]:[Perfumería]],0))</f>
        <v>Cabello</v>
      </c>
      <c r="R89" t="str">
        <f>IF(VentasC15[[#This Row],[Total por vendedor]]&gt;=250000,"SI","NO")</f>
        <v>NO</v>
      </c>
    </row>
    <row r="90" spans="1:18" x14ac:dyDescent="0.3">
      <c r="A90" s="16">
        <v>33497210</v>
      </c>
      <c r="B90" s="13">
        <v>26</v>
      </c>
      <c r="C90" s="13">
        <v>1</v>
      </c>
      <c r="D90" s="13">
        <v>69</v>
      </c>
      <c r="E90" t="s">
        <v>24</v>
      </c>
      <c r="F90" t="s">
        <v>21</v>
      </c>
      <c r="G90" t="str">
        <f>IF(VentasC15[[#This Row],[Tipo de pago]]='Tablas auxiliares'!$B$6,"Venta física","Venta Online")</f>
        <v>Venta Online</v>
      </c>
      <c r="H90" t="s">
        <v>30</v>
      </c>
      <c r="I90" s="37">
        <v>9540</v>
      </c>
      <c r="J90" s="37">
        <v>34074</v>
      </c>
      <c r="K90" s="37">
        <v>21786</v>
      </c>
      <c r="L90" s="37">
        <v>84488</v>
      </c>
      <c r="M90" s="37">
        <v>4283</v>
      </c>
      <c r="N90" s="37">
        <f>SUM(VentasC15[[#This Row],[Maquillaje]:[Perfumería]])</f>
        <v>154171</v>
      </c>
      <c r="O90" s="14">
        <f>AVERAGE(VentasC15[[#This Row],[Maquillaje]:[Perfumería]])</f>
        <v>30834.2</v>
      </c>
      <c r="P90" t="str">
        <f>INDEX(VentasC15[[#Headers],[Maquillaje]:[Perfumería]],MATCH(MAX(VentasC15[[#This Row],[Maquillaje]:[Perfumería]]),VentasC15[[#This Row],[Maquillaje]:[Perfumería]],0))</f>
        <v>Cuerpo</v>
      </c>
      <c r="Q90" t="str">
        <f>INDEX(VentasC15[[#Headers],[Maquillaje]:[Perfumería]],MATCH(MIN(VentasC15[[#This Row],[Maquillaje]:[Perfumería]]),VentasC15[[#This Row],[Maquillaje]:[Perfumería]],0))</f>
        <v>Perfumería</v>
      </c>
      <c r="R90" t="str">
        <f>IF(VentasC15[[#This Row],[Total por vendedor]]&gt;=250000,"SI","NO")</f>
        <v>NO</v>
      </c>
    </row>
    <row r="91" spans="1:18" x14ac:dyDescent="0.3">
      <c r="A91" s="17">
        <v>33497211</v>
      </c>
      <c r="B91" s="13">
        <v>74</v>
      </c>
      <c r="C91" s="13">
        <v>1</v>
      </c>
      <c r="D91" s="13">
        <v>81</v>
      </c>
      <c r="E91" t="s">
        <v>24</v>
      </c>
      <c r="F91" t="s">
        <v>20</v>
      </c>
      <c r="G91" t="str">
        <f>IF(VentasC15[[#This Row],[Tipo de pago]]='Tablas auxiliares'!$B$6,"Venta física","Venta Online")</f>
        <v>Venta física</v>
      </c>
      <c r="H91" t="s">
        <v>30</v>
      </c>
      <c r="I91" s="37">
        <v>57032</v>
      </c>
      <c r="J91" s="37">
        <v>92795</v>
      </c>
      <c r="K91" s="37">
        <v>74168</v>
      </c>
      <c r="L91" s="37">
        <v>3445</v>
      </c>
      <c r="M91" s="37">
        <v>676</v>
      </c>
      <c r="N91" s="37">
        <f>SUM(VentasC15[[#This Row],[Maquillaje]:[Perfumería]])</f>
        <v>228116</v>
      </c>
      <c r="O91" s="14">
        <f>AVERAGE(VentasC15[[#This Row],[Maquillaje]:[Perfumería]])</f>
        <v>45623.199999999997</v>
      </c>
      <c r="P91" t="str">
        <f>INDEX(VentasC15[[#Headers],[Maquillaje]:[Perfumería]],MATCH(MAX(VentasC15[[#This Row],[Maquillaje]:[Perfumería]]),VentasC15[[#This Row],[Maquillaje]:[Perfumería]],0))</f>
        <v>Skincare</v>
      </c>
      <c r="Q91" t="str">
        <f>INDEX(VentasC15[[#Headers],[Maquillaje]:[Perfumería]],MATCH(MIN(VentasC15[[#This Row],[Maquillaje]:[Perfumería]]),VentasC15[[#This Row],[Maquillaje]:[Perfumería]],0))</f>
        <v>Perfumería</v>
      </c>
      <c r="R91" t="str">
        <f>IF(VentasC15[[#This Row],[Total por vendedor]]&gt;=250000,"SI","NO")</f>
        <v>NO</v>
      </c>
    </row>
    <row r="92" spans="1:18" x14ac:dyDescent="0.3">
      <c r="A92" s="16">
        <v>33497212</v>
      </c>
      <c r="B92" s="13">
        <v>39</v>
      </c>
      <c r="C92" s="13">
        <v>1</v>
      </c>
      <c r="D92" s="13">
        <v>35</v>
      </c>
      <c r="E92" t="s">
        <v>23</v>
      </c>
      <c r="F92" t="s">
        <v>21</v>
      </c>
      <c r="G92" t="str">
        <f>IF(VentasC15[[#This Row],[Tipo de pago]]='Tablas auxiliares'!$B$6,"Venta física","Venta Online")</f>
        <v>Venta Online</v>
      </c>
      <c r="H92" t="s">
        <v>30</v>
      </c>
      <c r="I92" s="37">
        <v>39921</v>
      </c>
      <c r="J92" s="37">
        <v>55179</v>
      </c>
      <c r="K92" s="37">
        <v>63173</v>
      </c>
      <c r="L92" s="37">
        <v>35286</v>
      </c>
      <c r="M92" s="37">
        <v>30745</v>
      </c>
      <c r="N92" s="37">
        <f>SUM(VentasC15[[#This Row],[Maquillaje]:[Perfumería]])</f>
        <v>224304</v>
      </c>
      <c r="O92" s="14">
        <f>AVERAGE(VentasC15[[#This Row],[Maquillaje]:[Perfumería]])</f>
        <v>44860.800000000003</v>
      </c>
      <c r="P92" t="str">
        <f>INDEX(VentasC15[[#Headers],[Maquillaje]:[Perfumería]],MATCH(MAX(VentasC15[[#This Row],[Maquillaje]:[Perfumería]]),VentasC15[[#This Row],[Maquillaje]:[Perfumería]],0))</f>
        <v>Cabello</v>
      </c>
      <c r="Q92" t="str">
        <f>INDEX(VentasC15[[#Headers],[Maquillaje]:[Perfumería]],MATCH(MIN(VentasC15[[#This Row],[Maquillaje]:[Perfumería]]),VentasC15[[#This Row],[Maquillaje]:[Perfumería]],0))</f>
        <v>Perfumería</v>
      </c>
      <c r="R92" t="str">
        <f>IF(VentasC15[[#This Row],[Total por vendedor]]&gt;=250000,"SI","NO")</f>
        <v>NO</v>
      </c>
    </row>
    <row r="93" spans="1:18" x14ac:dyDescent="0.3">
      <c r="A93" s="17">
        <v>33497213</v>
      </c>
      <c r="B93" s="13">
        <v>59</v>
      </c>
      <c r="C93" s="13">
        <v>1</v>
      </c>
      <c r="D93" s="13">
        <v>27</v>
      </c>
      <c r="E93" t="s">
        <v>25</v>
      </c>
      <c r="F93" t="s">
        <v>20</v>
      </c>
      <c r="G93" t="str">
        <f>IF(VentasC15[[#This Row],[Tipo de pago]]='Tablas auxiliares'!$B$6,"Venta física","Venta Online")</f>
        <v>Venta física</v>
      </c>
      <c r="H93" t="s">
        <v>30</v>
      </c>
      <c r="I93" s="37">
        <v>15857</v>
      </c>
      <c r="J93" s="37">
        <v>8874</v>
      </c>
      <c r="K93" s="37">
        <v>41753</v>
      </c>
      <c r="L93" s="37">
        <v>6557</v>
      </c>
      <c r="M93" s="37">
        <v>18390</v>
      </c>
      <c r="N93" s="37">
        <f>SUM(VentasC15[[#This Row],[Maquillaje]:[Perfumería]])</f>
        <v>91431</v>
      </c>
      <c r="O93" s="14">
        <f>AVERAGE(VentasC15[[#This Row],[Maquillaje]:[Perfumería]])</f>
        <v>18286.2</v>
      </c>
      <c r="P93" t="str">
        <f>INDEX(VentasC15[[#Headers],[Maquillaje]:[Perfumería]],MATCH(MAX(VentasC15[[#This Row],[Maquillaje]:[Perfumería]]),VentasC15[[#This Row],[Maquillaje]:[Perfumería]],0))</f>
        <v>Cabello</v>
      </c>
      <c r="Q93" t="str">
        <f>INDEX(VentasC15[[#Headers],[Maquillaje]:[Perfumería]],MATCH(MIN(VentasC15[[#This Row],[Maquillaje]:[Perfumería]]),VentasC15[[#This Row],[Maquillaje]:[Perfumería]],0))</f>
        <v>Cuerpo</v>
      </c>
      <c r="R93" t="str">
        <f>IF(VentasC15[[#This Row],[Total por vendedor]]&gt;=250000,"SI","NO")</f>
        <v>NO</v>
      </c>
    </row>
    <row r="94" spans="1:18" x14ac:dyDescent="0.3">
      <c r="A94" s="16">
        <v>33497214</v>
      </c>
      <c r="B94" s="13">
        <v>44</v>
      </c>
      <c r="C94" s="13">
        <v>1</v>
      </c>
      <c r="D94" s="13">
        <v>29</v>
      </c>
      <c r="E94" t="s">
        <v>22</v>
      </c>
      <c r="F94" t="s">
        <v>21</v>
      </c>
      <c r="G94" t="str">
        <f>IF(VentasC15[[#This Row],[Tipo de pago]]='Tablas auxiliares'!$B$6,"Venta física","Venta Online")</f>
        <v>Venta Online</v>
      </c>
      <c r="H94" t="s">
        <v>29</v>
      </c>
      <c r="I94" s="37">
        <v>33641</v>
      </c>
      <c r="J94" s="37">
        <v>14522</v>
      </c>
      <c r="K94" s="37">
        <v>99298</v>
      </c>
      <c r="L94" s="37">
        <v>94237</v>
      </c>
      <c r="M94" s="37">
        <v>54792</v>
      </c>
      <c r="N94" s="37">
        <f>SUM(VentasC15[[#This Row],[Maquillaje]:[Perfumería]])</f>
        <v>296490</v>
      </c>
      <c r="O94" s="14">
        <f>AVERAGE(VentasC15[[#This Row],[Maquillaje]:[Perfumería]])</f>
        <v>59298</v>
      </c>
      <c r="P94" t="str">
        <f>INDEX(VentasC15[[#Headers],[Maquillaje]:[Perfumería]],MATCH(MAX(VentasC15[[#This Row],[Maquillaje]:[Perfumería]]),VentasC15[[#This Row],[Maquillaje]:[Perfumería]],0))</f>
        <v>Cabello</v>
      </c>
      <c r="Q94" t="str">
        <f>INDEX(VentasC15[[#Headers],[Maquillaje]:[Perfumería]],MATCH(MIN(VentasC15[[#This Row],[Maquillaje]:[Perfumería]]),VentasC15[[#This Row],[Maquillaje]:[Perfumería]],0))</f>
        <v>Skincare</v>
      </c>
      <c r="R94" t="str">
        <f>IF(VentasC15[[#This Row],[Total por vendedor]]&gt;=250000,"SI","NO")</f>
        <v>SI</v>
      </c>
    </row>
    <row r="95" spans="1:18" x14ac:dyDescent="0.3">
      <c r="A95" s="17">
        <v>33497215</v>
      </c>
      <c r="B95" s="13">
        <v>60</v>
      </c>
      <c r="C95" s="13">
        <v>1</v>
      </c>
      <c r="D95" s="13">
        <v>52</v>
      </c>
      <c r="E95" t="s">
        <v>24</v>
      </c>
      <c r="F95" t="s">
        <v>21</v>
      </c>
      <c r="G95" t="str">
        <f>IF(VentasC15[[#This Row],[Tipo de pago]]='Tablas auxiliares'!$B$6,"Venta física","Venta Online")</f>
        <v>Venta Online</v>
      </c>
      <c r="H95" t="s">
        <v>29</v>
      </c>
      <c r="I95" s="37">
        <v>86684</v>
      </c>
      <c r="J95" s="37">
        <v>38769</v>
      </c>
      <c r="K95" s="37">
        <v>51868</v>
      </c>
      <c r="L95" s="37">
        <v>25568</v>
      </c>
      <c r="M95" s="37">
        <v>43624</v>
      </c>
      <c r="N95" s="37">
        <f>SUM(VentasC15[[#This Row],[Maquillaje]:[Perfumería]])</f>
        <v>246513</v>
      </c>
      <c r="O95" s="14">
        <f>AVERAGE(VentasC15[[#This Row],[Maquillaje]:[Perfumería]])</f>
        <v>49302.6</v>
      </c>
      <c r="P95" t="str">
        <f>INDEX(VentasC15[[#Headers],[Maquillaje]:[Perfumería]],MATCH(MAX(VentasC15[[#This Row],[Maquillaje]:[Perfumería]]),VentasC15[[#This Row],[Maquillaje]:[Perfumería]],0))</f>
        <v>Maquillaje</v>
      </c>
      <c r="Q95" t="str">
        <f>INDEX(VentasC15[[#Headers],[Maquillaje]:[Perfumería]],MATCH(MIN(VentasC15[[#This Row],[Maquillaje]:[Perfumería]]),VentasC15[[#This Row],[Maquillaje]:[Perfumería]],0))</f>
        <v>Cuerpo</v>
      </c>
      <c r="R95" t="str">
        <f>IF(VentasC15[[#This Row],[Total por vendedor]]&gt;=250000,"SI","NO")</f>
        <v>NO</v>
      </c>
    </row>
    <row r="96" spans="1:18" x14ac:dyDescent="0.3">
      <c r="A96" s="16">
        <v>33497216</v>
      </c>
      <c r="B96" s="13">
        <v>31</v>
      </c>
      <c r="C96" s="13">
        <v>1</v>
      </c>
      <c r="D96" s="13">
        <v>60</v>
      </c>
      <c r="E96" t="s">
        <v>22</v>
      </c>
      <c r="F96" t="s">
        <v>20</v>
      </c>
      <c r="G96" t="str">
        <f>IF(VentasC15[[#This Row],[Tipo de pago]]='Tablas auxiliares'!$B$6,"Venta física","Venta Online")</f>
        <v>Venta física</v>
      </c>
      <c r="H96" t="s">
        <v>29</v>
      </c>
      <c r="I96" s="37">
        <v>26171</v>
      </c>
      <c r="J96" s="37">
        <v>29655</v>
      </c>
      <c r="K96" s="37">
        <v>23236</v>
      </c>
      <c r="L96" s="37">
        <v>59165</v>
      </c>
      <c r="M96" s="37">
        <v>35344</v>
      </c>
      <c r="N96" s="37">
        <f>SUM(VentasC15[[#This Row],[Maquillaje]:[Perfumería]])</f>
        <v>173571</v>
      </c>
      <c r="O96" s="14">
        <f>AVERAGE(VentasC15[[#This Row],[Maquillaje]:[Perfumería]])</f>
        <v>34714.199999999997</v>
      </c>
      <c r="P96" t="str">
        <f>INDEX(VentasC15[[#Headers],[Maquillaje]:[Perfumería]],MATCH(MAX(VentasC15[[#This Row],[Maquillaje]:[Perfumería]]),VentasC15[[#This Row],[Maquillaje]:[Perfumería]],0))</f>
        <v>Cuerpo</v>
      </c>
      <c r="Q96" t="str">
        <f>INDEX(VentasC15[[#Headers],[Maquillaje]:[Perfumería]],MATCH(MIN(VentasC15[[#This Row],[Maquillaje]:[Perfumería]]),VentasC15[[#This Row],[Maquillaje]:[Perfumería]],0))</f>
        <v>Cabello</v>
      </c>
      <c r="R96" t="str">
        <f>IF(VentasC15[[#This Row],[Total por vendedor]]&gt;=250000,"SI","NO")</f>
        <v>NO</v>
      </c>
    </row>
    <row r="97" spans="1:18" x14ac:dyDescent="0.3">
      <c r="A97" s="17">
        <v>33497217</v>
      </c>
      <c r="B97" s="13">
        <v>63</v>
      </c>
      <c r="C97" s="13">
        <v>1</v>
      </c>
      <c r="D97" s="13">
        <v>49</v>
      </c>
      <c r="E97" t="s">
        <v>22</v>
      </c>
      <c r="F97" t="s">
        <v>21</v>
      </c>
      <c r="G97" t="str">
        <f>IF(VentasC15[[#This Row],[Tipo de pago]]='Tablas auxiliares'!$B$6,"Venta física","Venta Online")</f>
        <v>Venta Online</v>
      </c>
      <c r="H97" t="s">
        <v>29</v>
      </c>
      <c r="I97" s="37">
        <v>83616</v>
      </c>
      <c r="J97" s="37">
        <v>34663</v>
      </c>
      <c r="K97" s="37">
        <v>95490</v>
      </c>
      <c r="L97" s="37">
        <v>80399</v>
      </c>
      <c r="M97" s="37">
        <v>48355</v>
      </c>
      <c r="N97" s="37">
        <f>SUM(VentasC15[[#This Row],[Maquillaje]:[Perfumería]])</f>
        <v>342523</v>
      </c>
      <c r="O97" s="14">
        <f>AVERAGE(VentasC15[[#This Row],[Maquillaje]:[Perfumería]])</f>
        <v>68504.600000000006</v>
      </c>
      <c r="P97" t="str">
        <f>INDEX(VentasC15[[#Headers],[Maquillaje]:[Perfumería]],MATCH(MAX(VentasC15[[#This Row],[Maquillaje]:[Perfumería]]),VentasC15[[#This Row],[Maquillaje]:[Perfumería]],0))</f>
        <v>Cabello</v>
      </c>
      <c r="Q97" t="str">
        <f>INDEX(VentasC15[[#Headers],[Maquillaje]:[Perfumería]],MATCH(MIN(VentasC15[[#This Row],[Maquillaje]:[Perfumería]]),VentasC15[[#This Row],[Maquillaje]:[Perfumería]],0))</f>
        <v>Skincare</v>
      </c>
      <c r="R97" t="str">
        <f>IF(VentasC15[[#This Row],[Total por vendedor]]&gt;=250000,"SI","NO")</f>
        <v>SI</v>
      </c>
    </row>
    <row r="98" spans="1:18" x14ac:dyDescent="0.3">
      <c r="A98" s="16">
        <v>33497218</v>
      </c>
      <c r="B98" s="13">
        <v>57</v>
      </c>
      <c r="C98" s="13">
        <v>1</v>
      </c>
      <c r="D98" s="13">
        <v>14</v>
      </c>
      <c r="E98" t="s">
        <v>22</v>
      </c>
      <c r="F98" t="s">
        <v>20</v>
      </c>
      <c r="G98" t="str">
        <f>IF(VentasC15[[#This Row],[Tipo de pago]]='Tablas auxiliares'!$B$6,"Venta física","Venta Online")</f>
        <v>Venta física</v>
      </c>
      <c r="H98" t="s">
        <v>30</v>
      </c>
      <c r="I98" s="37">
        <v>91755</v>
      </c>
      <c r="J98" s="37">
        <v>5644</v>
      </c>
      <c r="K98" s="37">
        <v>85760</v>
      </c>
      <c r="L98" s="37">
        <v>65095</v>
      </c>
      <c r="M98" s="37">
        <v>63367</v>
      </c>
      <c r="N98" s="37">
        <f>SUM(VentasC15[[#This Row],[Maquillaje]:[Perfumería]])</f>
        <v>311621</v>
      </c>
      <c r="O98" s="14">
        <f>AVERAGE(VentasC15[[#This Row],[Maquillaje]:[Perfumería]])</f>
        <v>62324.2</v>
      </c>
      <c r="P98" t="str">
        <f>INDEX(VentasC15[[#Headers],[Maquillaje]:[Perfumería]],MATCH(MAX(VentasC15[[#This Row],[Maquillaje]:[Perfumería]]),VentasC15[[#This Row],[Maquillaje]:[Perfumería]],0))</f>
        <v>Maquillaje</v>
      </c>
      <c r="Q98" t="str">
        <f>INDEX(VentasC15[[#Headers],[Maquillaje]:[Perfumería]],MATCH(MIN(VentasC15[[#This Row],[Maquillaje]:[Perfumería]]),VentasC15[[#This Row],[Maquillaje]:[Perfumería]],0))</f>
        <v>Skincare</v>
      </c>
      <c r="R98" t="str">
        <f>IF(VentasC15[[#This Row],[Total por vendedor]]&gt;=250000,"SI","NO")</f>
        <v>SI</v>
      </c>
    </row>
    <row r="99" spans="1:18" x14ac:dyDescent="0.3">
      <c r="A99" s="17">
        <v>33497219</v>
      </c>
      <c r="B99" s="13">
        <v>60</v>
      </c>
      <c r="C99" s="13">
        <v>1</v>
      </c>
      <c r="D99" s="13">
        <v>83</v>
      </c>
      <c r="E99" t="s">
        <v>24</v>
      </c>
      <c r="F99" t="s">
        <v>21</v>
      </c>
      <c r="G99" t="str">
        <f>IF(VentasC15[[#This Row],[Tipo de pago]]='Tablas auxiliares'!$B$6,"Venta física","Venta Online")</f>
        <v>Venta Online</v>
      </c>
      <c r="H99" t="s">
        <v>29</v>
      </c>
      <c r="I99" s="37">
        <v>86016</v>
      </c>
      <c r="J99" s="37">
        <v>32374</v>
      </c>
      <c r="K99" s="37">
        <v>35843</v>
      </c>
      <c r="L99" s="37">
        <v>81567</v>
      </c>
      <c r="M99" s="37">
        <v>76224</v>
      </c>
      <c r="N99" s="37">
        <f>SUM(VentasC15[[#This Row],[Maquillaje]:[Perfumería]])</f>
        <v>312024</v>
      </c>
      <c r="O99" s="14">
        <f>AVERAGE(VentasC15[[#This Row],[Maquillaje]:[Perfumería]])</f>
        <v>62404.800000000003</v>
      </c>
      <c r="P99" t="str">
        <f>INDEX(VentasC15[[#Headers],[Maquillaje]:[Perfumería]],MATCH(MAX(VentasC15[[#This Row],[Maquillaje]:[Perfumería]]),VentasC15[[#This Row],[Maquillaje]:[Perfumería]],0))</f>
        <v>Maquillaje</v>
      </c>
      <c r="Q99" t="str">
        <f>INDEX(VentasC15[[#Headers],[Maquillaje]:[Perfumería]],MATCH(MIN(VentasC15[[#This Row],[Maquillaje]:[Perfumería]]),VentasC15[[#This Row],[Maquillaje]:[Perfumería]],0))</f>
        <v>Skincare</v>
      </c>
      <c r="R99" t="str">
        <f>IF(VentasC15[[#This Row],[Total por vendedor]]&gt;=250000,"SI","NO")</f>
        <v>SI</v>
      </c>
    </row>
    <row r="100" spans="1:18" x14ac:dyDescent="0.3">
      <c r="A100" s="16">
        <v>33497220</v>
      </c>
      <c r="B100" s="13">
        <v>45</v>
      </c>
      <c r="C100" s="13">
        <v>1</v>
      </c>
      <c r="D100" s="13">
        <v>78</v>
      </c>
      <c r="E100" t="s">
        <v>24</v>
      </c>
      <c r="F100" t="s">
        <v>20</v>
      </c>
      <c r="G100" t="str">
        <f>IF(VentasC15[[#This Row],[Tipo de pago]]='Tablas auxiliares'!$B$6,"Venta física","Venta Online")</f>
        <v>Venta física</v>
      </c>
      <c r="H100" t="s">
        <v>29</v>
      </c>
      <c r="I100" s="37">
        <v>51443</v>
      </c>
      <c r="J100" s="37">
        <v>7747</v>
      </c>
      <c r="K100" s="37">
        <v>16314</v>
      </c>
      <c r="L100" s="37">
        <v>97598</v>
      </c>
      <c r="M100" s="37">
        <v>96286</v>
      </c>
      <c r="N100" s="37">
        <f>SUM(VentasC15[[#This Row],[Maquillaje]:[Perfumería]])</f>
        <v>269388</v>
      </c>
      <c r="O100" s="14">
        <f>AVERAGE(VentasC15[[#This Row],[Maquillaje]:[Perfumería]])</f>
        <v>53877.599999999999</v>
      </c>
      <c r="P100" t="str">
        <f>INDEX(VentasC15[[#Headers],[Maquillaje]:[Perfumería]],MATCH(MAX(VentasC15[[#This Row],[Maquillaje]:[Perfumería]]),VentasC15[[#This Row],[Maquillaje]:[Perfumería]],0))</f>
        <v>Cuerpo</v>
      </c>
      <c r="Q100" t="str">
        <f>INDEX(VentasC15[[#Headers],[Maquillaje]:[Perfumería]],MATCH(MIN(VentasC15[[#This Row],[Maquillaje]:[Perfumería]]),VentasC15[[#This Row],[Maquillaje]:[Perfumería]],0))</f>
        <v>Skincare</v>
      </c>
      <c r="R100" t="str">
        <f>IF(VentasC15[[#This Row],[Total por vendedor]]&gt;=250000,"SI","NO")</f>
        <v>SI</v>
      </c>
    </row>
    <row r="101" spans="1:18" x14ac:dyDescent="0.3">
      <c r="A101" s="17">
        <v>33497221</v>
      </c>
      <c r="B101" s="13">
        <v>60</v>
      </c>
      <c r="C101" s="13">
        <v>1</v>
      </c>
      <c r="D101" s="13">
        <v>78</v>
      </c>
      <c r="E101" t="s">
        <v>22</v>
      </c>
      <c r="F101" t="s">
        <v>20</v>
      </c>
      <c r="G101" t="str">
        <f>IF(VentasC15[[#This Row],[Tipo de pago]]='Tablas auxiliares'!$B$6,"Venta física","Venta Online")</f>
        <v>Venta física</v>
      </c>
      <c r="H101" t="s">
        <v>30</v>
      </c>
      <c r="I101" s="37">
        <v>89338</v>
      </c>
      <c r="J101" s="37">
        <v>85693</v>
      </c>
      <c r="K101" s="37">
        <v>53453</v>
      </c>
      <c r="L101" s="37">
        <v>20328</v>
      </c>
      <c r="M101" s="37">
        <v>88588</v>
      </c>
      <c r="N101" s="37">
        <f>SUM(VentasC15[[#This Row],[Maquillaje]:[Perfumería]])</f>
        <v>337400</v>
      </c>
      <c r="O101" s="14">
        <f>AVERAGE(VentasC15[[#This Row],[Maquillaje]:[Perfumería]])</f>
        <v>67480</v>
      </c>
      <c r="P101" t="str">
        <f>INDEX(VentasC15[[#Headers],[Maquillaje]:[Perfumería]],MATCH(MAX(VentasC15[[#This Row],[Maquillaje]:[Perfumería]]),VentasC15[[#This Row],[Maquillaje]:[Perfumería]],0))</f>
        <v>Maquillaje</v>
      </c>
      <c r="Q101" t="str">
        <f>INDEX(VentasC15[[#Headers],[Maquillaje]:[Perfumería]],MATCH(MIN(VentasC15[[#This Row],[Maquillaje]:[Perfumería]]),VentasC15[[#This Row],[Maquillaje]:[Perfumería]],0))</f>
        <v>Cuerpo</v>
      </c>
      <c r="R101" t="str">
        <f>IF(VentasC15[[#This Row],[Total por vendedor]]&gt;=250000,"SI","NO")</f>
        <v>SI</v>
      </c>
    </row>
    <row r="102" spans="1:18" x14ac:dyDescent="0.3">
      <c r="A102" s="16">
        <v>33497222</v>
      </c>
      <c r="B102" s="13">
        <v>29</v>
      </c>
      <c r="C102" s="13">
        <v>1</v>
      </c>
      <c r="D102" s="13">
        <v>79</v>
      </c>
      <c r="E102" t="s">
        <v>22</v>
      </c>
      <c r="F102" t="s">
        <v>21</v>
      </c>
      <c r="G102" t="str">
        <f>IF(VentasC15[[#This Row],[Tipo de pago]]='Tablas auxiliares'!$B$6,"Venta física","Venta Online")</f>
        <v>Venta Online</v>
      </c>
      <c r="H102" t="s">
        <v>29</v>
      </c>
      <c r="I102" s="37">
        <v>83246</v>
      </c>
      <c r="J102" s="37">
        <v>48066</v>
      </c>
      <c r="K102" s="37">
        <v>77785</v>
      </c>
      <c r="L102" s="37">
        <v>26127</v>
      </c>
      <c r="M102" s="37">
        <v>62453</v>
      </c>
      <c r="N102" s="37">
        <f>SUM(VentasC15[[#This Row],[Maquillaje]:[Perfumería]])</f>
        <v>297677</v>
      </c>
      <c r="O102" s="14">
        <f>AVERAGE(VentasC15[[#This Row],[Maquillaje]:[Perfumería]])</f>
        <v>59535.4</v>
      </c>
      <c r="P102" t="str">
        <f>INDEX(VentasC15[[#Headers],[Maquillaje]:[Perfumería]],MATCH(MAX(VentasC15[[#This Row],[Maquillaje]:[Perfumería]]),VentasC15[[#This Row],[Maquillaje]:[Perfumería]],0))</f>
        <v>Maquillaje</v>
      </c>
      <c r="Q102" t="str">
        <f>INDEX(VentasC15[[#Headers],[Maquillaje]:[Perfumería]],MATCH(MIN(VentasC15[[#This Row],[Maquillaje]:[Perfumería]]),VentasC15[[#This Row],[Maquillaje]:[Perfumería]],0))</f>
        <v>Cuerpo</v>
      </c>
      <c r="R102" t="str">
        <f>IF(VentasC15[[#This Row],[Total por vendedor]]&gt;=250000,"SI","NO")</f>
        <v>SI</v>
      </c>
    </row>
    <row r="103" spans="1:18" x14ac:dyDescent="0.3">
      <c r="A103" s="17">
        <v>33497223</v>
      </c>
      <c r="B103" s="13">
        <v>44</v>
      </c>
      <c r="C103" s="13">
        <v>1</v>
      </c>
      <c r="D103" s="13">
        <v>70</v>
      </c>
      <c r="E103" t="s">
        <v>25</v>
      </c>
      <c r="F103" t="s">
        <v>20</v>
      </c>
      <c r="G103" t="str">
        <f>IF(VentasC15[[#This Row],[Tipo de pago]]='Tablas auxiliares'!$B$6,"Venta física","Venta Online")</f>
        <v>Venta física</v>
      </c>
      <c r="H103" t="s">
        <v>29</v>
      </c>
      <c r="I103" s="37">
        <v>81131</v>
      </c>
      <c r="J103" s="37">
        <v>51138</v>
      </c>
      <c r="K103" s="37">
        <v>87468</v>
      </c>
      <c r="L103" s="37">
        <v>87802</v>
      </c>
      <c r="M103" s="37">
        <v>43559</v>
      </c>
      <c r="N103" s="37">
        <f>SUM(VentasC15[[#This Row],[Maquillaje]:[Perfumería]])</f>
        <v>351098</v>
      </c>
      <c r="O103" s="14">
        <f>AVERAGE(VentasC15[[#This Row],[Maquillaje]:[Perfumería]])</f>
        <v>70219.600000000006</v>
      </c>
      <c r="P103" t="str">
        <f>INDEX(VentasC15[[#Headers],[Maquillaje]:[Perfumería]],MATCH(MAX(VentasC15[[#This Row],[Maquillaje]:[Perfumería]]),VentasC15[[#This Row],[Maquillaje]:[Perfumería]],0))</f>
        <v>Cuerpo</v>
      </c>
      <c r="Q103" t="str">
        <f>INDEX(VentasC15[[#Headers],[Maquillaje]:[Perfumería]],MATCH(MIN(VentasC15[[#This Row],[Maquillaje]:[Perfumería]]),VentasC15[[#This Row],[Maquillaje]:[Perfumería]],0))</f>
        <v>Perfumería</v>
      </c>
      <c r="R103" t="str">
        <f>IF(VentasC15[[#This Row],[Total por vendedor]]&gt;=250000,"SI","NO")</f>
        <v>SI</v>
      </c>
    </row>
    <row r="104" spans="1:18" x14ac:dyDescent="0.3">
      <c r="A104" s="16">
        <v>33497224</v>
      </c>
      <c r="B104" s="13">
        <v>47</v>
      </c>
      <c r="C104" s="13">
        <v>1</v>
      </c>
      <c r="D104" s="13">
        <v>92</v>
      </c>
      <c r="E104" t="s">
        <v>23</v>
      </c>
      <c r="F104" t="s">
        <v>21</v>
      </c>
      <c r="G104" t="str">
        <f>IF(VentasC15[[#This Row],[Tipo de pago]]='Tablas auxiliares'!$B$6,"Venta física","Venta Online")</f>
        <v>Venta Online</v>
      </c>
      <c r="H104" t="s">
        <v>29</v>
      </c>
      <c r="I104" s="37">
        <v>72233</v>
      </c>
      <c r="J104" s="37">
        <v>46454</v>
      </c>
      <c r="K104" s="37">
        <v>33595</v>
      </c>
      <c r="L104" s="37">
        <v>35734</v>
      </c>
      <c r="M104" s="37">
        <v>88459</v>
      </c>
      <c r="N104" s="37">
        <f>SUM(VentasC15[[#This Row],[Maquillaje]:[Perfumería]])</f>
        <v>276475</v>
      </c>
      <c r="O104" s="14">
        <f>AVERAGE(VentasC15[[#This Row],[Maquillaje]:[Perfumería]])</f>
        <v>55295</v>
      </c>
      <c r="P104" t="str">
        <f>INDEX(VentasC15[[#Headers],[Maquillaje]:[Perfumería]],MATCH(MAX(VentasC15[[#This Row],[Maquillaje]:[Perfumería]]),VentasC15[[#This Row],[Maquillaje]:[Perfumería]],0))</f>
        <v>Perfumería</v>
      </c>
      <c r="Q104" t="str">
        <f>INDEX(VentasC15[[#Headers],[Maquillaje]:[Perfumería]],MATCH(MIN(VentasC15[[#This Row],[Maquillaje]:[Perfumería]]),VentasC15[[#This Row],[Maquillaje]:[Perfumería]],0))</f>
        <v>Cabello</v>
      </c>
      <c r="R104" t="str">
        <f>IF(VentasC15[[#This Row],[Total por vendedor]]&gt;=250000,"SI","NO")</f>
        <v>SI</v>
      </c>
    </row>
    <row r="105" spans="1:18" x14ac:dyDescent="0.3">
      <c r="A105" s="17">
        <v>33497225</v>
      </c>
      <c r="B105" s="13">
        <v>52</v>
      </c>
      <c r="C105" s="13">
        <v>1</v>
      </c>
      <c r="D105" s="13">
        <v>85</v>
      </c>
      <c r="E105" t="s">
        <v>23</v>
      </c>
      <c r="F105" t="s">
        <v>20</v>
      </c>
      <c r="G105" t="str">
        <f>IF(VentasC15[[#This Row],[Tipo de pago]]='Tablas auxiliares'!$B$6,"Venta física","Venta Online")</f>
        <v>Venta física</v>
      </c>
      <c r="H105" t="s">
        <v>30</v>
      </c>
      <c r="I105" s="37">
        <v>13767</v>
      </c>
      <c r="J105" s="37">
        <v>74880</v>
      </c>
      <c r="K105" s="37">
        <v>63560</v>
      </c>
      <c r="L105" s="37">
        <v>88866</v>
      </c>
      <c r="M105" s="37">
        <v>79044</v>
      </c>
      <c r="N105" s="37">
        <f>SUM(VentasC15[[#This Row],[Maquillaje]:[Perfumería]])</f>
        <v>320117</v>
      </c>
      <c r="O105" s="14">
        <f>AVERAGE(VentasC15[[#This Row],[Maquillaje]:[Perfumería]])</f>
        <v>64023.4</v>
      </c>
      <c r="P105" t="str">
        <f>INDEX(VentasC15[[#Headers],[Maquillaje]:[Perfumería]],MATCH(MAX(VentasC15[[#This Row],[Maquillaje]:[Perfumería]]),VentasC15[[#This Row],[Maquillaje]:[Perfumería]],0))</f>
        <v>Cuerpo</v>
      </c>
      <c r="Q105" t="str">
        <f>INDEX(VentasC15[[#Headers],[Maquillaje]:[Perfumería]],MATCH(MIN(VentasC15[[#This Row],[Maquillaje]:[Perfumería]]),VentasC15[[#This Row],[Maquillaje]:[Perfumería]],0))</f>
        <v>Maquillaje</v>
      </c>
      <c r="R105" t="str">
        <f>IF(VentasC15[[#This Row],[Total por vendedor]]&gt;=250000,"SI","NO")</f>
        <v>SI</v>
      </c>
    </row>
    <row r="106" spans="1:18" x14ac:dyDescent="0.3">
      <c r="A106" s="16">
        <v>33497226</v>
      </c>
      <c r="B106" s="13">
        <v>72</v>
      </c>
      <c r="C106" s="13">
        <v>1</v>
      </c>
      <c r="D106" s="13">
        <v>87</v>
      </c>
      <c r="E106" t="s">
        <v>23</v>
      </c>
      <c r="F106" t="s">
        <v>20</v>
      </c>
      <c r="G106" t="str">
        <f>IF(VentasC15[[#This Row],[Tipo de pago]]='Tablas auxiliares'!$B$6,"Venta física","Venta Online")</f>
        <v>Venta física</v>
      </c>
      <c r="H106" t="s">
        <v>29</v>
      </c>
      <c r="I106" s="37">
        <v>44086</v>
      </c>
      <c r="J106" s="37">
        <v>25916</v>
      </c>
      <c r="K106" s="37">
        <v>48603</v>
      </c>
      <c r="L106" s="37">
        <v>67613</v>
      </c>
      <c r="M106" s="37">
        <v>52693</v>
      </c>
      <c r="N106" s="37">
        <f>SUM(VentasC15[[#This Row],[Maquillaje]:[Perfumería]])</f>
        <v>238911</v>
      </c>
      <c r="O106" s="14">
        <f>AVERAGE(VentasC15[[#This Row],[Maquillaje]:[Perfumería]])</f>
        <v>47782.2</v>
      </c>
      <c r="P106" t="str">
        <f>INDEX(VentasC15[[#Headers],[Maquillaje]:[Perfumería]],MATCH(MAX(VentasC15[[#This Row],[Maquillaje]:[Perfumería]]),VentasC15[[#This Row],[Maquillaje]:[Perfumería]],0))</f>
        <v>Cuerpo</v>
      </c>
      <c r="Q106" t="str">
        <f>INDEX(VentasC15[[#Headers],[Maquillaje]:[Perfumería]],MATCH(MIN(VentasC15[[#This Row],[Maquillaje]:[Perfumería]]),VentasC15[[#This Row],[Maquillaje]:[Perfumería]],0))</f>
        <v>Skincare</v>
      </c>
      <c r="R106" t="str">
        <f>IF(VentasC15[[#This Row],[Total por vendedor]]&gt;=250000,"SI","NO")</f>
        <v>NO</v>
      </c>
    </row>
    <row r="107" spans="1:18" x14ac:dyDescent="0.3">
      <c r="A107" s="17">
        <v>33497227</v>
      </c>
      <c r="B107" s="13">
        <v>43</v>
      </c>
      <c r="C107" s="13">
        <v>1</v>
      </c>
      <c r="D107" s="13">
        <v>60</v>
      </c>
      <c r="E107" t="s">
        <v>22</v>
      </c>
      <c r="F107" t="s">
        <v>20</v>
      </c>
      <c r="G107" t="str">
        <f>IF(VentasC15[[#This Row],[Tipo de pago]]='Tablas auxiliares'!$B$6,"Venta física","Venta Online")</f>
        <v>Venta física</v>
      </c>
      <c r="H107" t="s">
        <v>30</v>
      </c>
      <c r="I107" s="37">
        <v>74301</v>
      </c>
      <c r="J107" s="37">
        <v>41533</v>
      </c>
      <c r="K107" s="37">
        <v>92134</v>
      </c>
      <c r="L107" s="37">
        <v>55633</v>
      </c>
      <c r="M107" s="37">
        <v>50698</v>
      </c>
      <c r="N107" s="37">
        <f>SUM(VentasC15[[#This Row],[Maquillaje]:[Perfumería]])</f>
        <v>314299</v>
      </c>
      <c r="O107" s="14">
        <f>AVERAGE(VentasC15[[#This Row],[Maquillaje]:[Perfumería]])</f>
        <v>62859.8</v>
      </c>
      <c r="P107" t="str">
        <f>INDEX(VentasC15[[#Headers],[Maquillaje]:[Perfumería]],MATCH(MAX(VentasC15[[#This Row],[Maquillaje]:[Perfumería]]),VentasC15[[#This Row],[Maquillaje]:[Perfumería]],0))</f>
        <v>Cabello</v>
      </c>
      <c r="Q107" t="str">
        <f>INDEX(VentasC15[[#Headers],[Maquillaje]:[Perfumería]],MATCH(MIN(VentasC15[[#This Row],[Maquillaje]:[Perfumería]]),VentasC15[[#This Row],[Maquillaje]:[Perfumería]],0))</f>
        <v>Skincare</v>
      </c>
      <c r="R107" t="str">
        <f>IF(VentasC15[[#This Row],[Total por vendedor]]&gt;=250000,"SI","NO")</f>
        <v>SI</v>
      </c>
    </row>
    <row r="108" spans="1:18" x14ac:dyDescent="0.3">
      <c r="A108" s="16">
        <v>33497228</v>
      </c>
      <c r="B108" s="13">
        <v>67</v>
      </c>
      <c r="C108" s="13">
        <v>1</v>
      </c>
      <c r="D108" s="13">
        <v>60</v>
      </c>
      <c r="E108" t="s">
        <v>24</v>
      </c>
      <c r="F108" t="s">
        <v>21</v>
      </c>
      <c r="G108" t="str">
        <f>IF(VentasC15[[#This Row],[Tipo de pago]]='Tablas auxiliares'!$B$6,"Venta física","Venta Online")</f>
        <v>Venta Online</v>
      </c>
      <c r="H108" t="s">
        <v>30</v>
      </c>
      <c r="I108" s="37">
        <v>53648</v>
      </c>
      <c r="J108" s="37">
        <v>11736</v>
      </c>
      <c r="K108" s="37">
        <v>26941</v>
      </c>
      <c r="L108" s="37">
        <v>53177</v>
      </c>
      <c r="M108" s="37">
        <v>88</v>
      </c>
      <c r="N108" s="37">
        <f>SUM(VentasC15[[#This Row],[Maquillaje]:[Perfumería]])</f>
        <v>145590</v>
      </c>
      <c r="O108" s="14">
        <f>AVERAGE(VentasC15[[#This Row],[Maquillaje]:[Perfumería]])</f>
        <v>29118</v>
      </c>
      <c r="P108" t="str">
        <f>INDEX(VentasC15[[#Headers],[Maquillaje]:[Perfumería]],MATCH(MAX(VentasC15[[#This Row],[Maquillaje]:[Perfumería]]),VentasC15[[#This Row],[Maquillaje]:[Perfumería]],0))</f>
        <v>Maquillaje</v>
      </c>
      <c r="Q108" t="str">
        <f>INDEX(VentasC15[[#Headers],[Maquillaje]:[Perfumería]],MATCH(MIN(VentasC15[[#This Row],[Maquillaje]:[Perfumería]]),VentasC15[[#This Row],[Maquillaje]:[Perfumería]],0))</f>
        <v>Perfumería</v>
      </c>
      <c r="R108" t="str">
        <f>IF(VentasC15[[#This Row],[Total por vendedor]]&gt;=250000,"SI","NO")</f>
        <v>NO</v>
      </c>
    </row>
    <row r="109" spans="1:18" x14ac:dyDescent="0.3">
      <c r="A109" s="17">
        <v>33497229</v>
      </c>
      <c r="B109" s="13">
        <v>42</v>
      </c>
      <c r="C109" s="13">
        <v>1</v>
      </c>
      <c r="D109" s="13">
        <v>99</v>
      </c>
      <c r="E109" t="s">
        <v>24</v>
      </c>
      <c r="F109" t="s">
        <v>21</v>
      </c>
      <c r="G109" t="str">
        <f>IF(VentasC15[[#This Row],[Tipo de pago]]='Tablas auxiliares'!$B$6,"Venta física","Venta Online")</f>
        <v>Venta Online</v>
      </c>
      <c r="H109" t="s">
        <v>29</v>
      </c>
      <c r="I109" s="37">
        <v>56850</v>
      </c>
      <c r="J109" s="37">
        <v>45023</v>
      </c>
      <c r="K109" s="37">
        <v>53153</v>
      </c>
      <c r="L109" s="37">
        <v>88344</v>
      </c>
      <c r="M109" s="37">
        <v>86476</v>
      </c>
      <c r="N109" s="37">
        <f>SUM(VentasC15[[#This Row],[Maquillaje]:[Perfumería]])</f>
        <v>329846</v>
      </c>
      <c r="O109" s="14">
        <f>AVERAGE(VentasC15[[#This Row],[Maquillaje]:[Perfumería]])</f>
        <v>65969.2</v>
      </c>
      <c r="P109" t="str">
        <f>INDEX(VentasC15[[#Headers],[Maquillaje]:[Perfumería]],MATCH(MAX(VentasC15[[#This Row],[Maquillaje]:[Perfumería]]),VentasC15[[#This Row],[Maquillaje]:[Perfumería]],0))</f>
        <v>Cuerpo</v>
      </c>
      <c r="Q109" t="str">
        <f>INDEX(VentasC15[[#Headers],[Maquillaje]:[Perfumería]],MATCH(MIN(VentasC15[[#This Row],[Maquillaje]:[Perfumería]]),VentasC15[[#This Row],[Maquillaje]:[Perfumería]],0))</f>
        <v>Skincare</v>
      </c>
      <c r="R109" t="str">
        <f>IF(VentasC15[[#This Row],[Total por vendedor]]&gt;=250000,"SI","NO")</f>
        <v>SI</v>
      </c>
    </row>
    <row r="110" spans="1:18" x14ac:dyDescent="0.3">
      <c r="A110" s="16">
        <v>33497230</v>
      </c>
      <c r="B110" s="13">
        <v>25</v>
      </c>
      <c r="C110" s="13">
        <v>1</v>
      </c>
      <c r="D110" s="13">
        <v>81</v>
      </c>
      <c r="E110" t="s">
        <v>22</v>
      </c>
      <c r="F110" t="s">
        <v>20</v>
      </c>
      <c r="G110" t="str">
        <f>IF(VentasC15[[#This Row],[Tipo de pago]]='Tablas auxiliares'!$B$6,"Venta física","Venta Online")</f>
        <v>Venta física</v>
      </c>
      <c r="H110" t="s">
        <v>30</v>
      </c>
      <c r="I110" s="37">
        <v>9038</v>
      </c>
      <c r="J110" s="37">
        <v>85410</v>
      </c>
      <c r="K110" s="37">
        <v>9932</v>
      </c>
      <c r="L110" s="37">
        <v>81501</v>
      </c>
      <c r="M110" s="37">
        <v>30425</v>
      </c>
      <c r="N110" s="37">
        <f>SUM(VentasC15[[#This Row],[Maquillaje]:[Perfumería]])</f>
        <v>216306</v>
      </c>
      <c r="O110" s="14">
        <f>AVERAGE(VentasC15[[#This Row],[Maquillaje]:[Perfumería]])</f>
        <v>43261.2</v>
      </c>
      <c r="P110" t="str">
        <f>INDEX(VentasC15[[#Headers],[Maquillaje]:[Perfumería]],MATCH(MAX(VentasC15[[#This Row],[Maquillaje]:[Perfumería]]),VentasC15[[#This Row],[Maquillaje]:[Perfumería]],0))</f>
        <v>Skincare</v>
      </c>
      <c r="Q110" t="str">
        <f>INDEX(VentasC15[[#Headers],[Maquillaje]:[Perfumería]],MATCH(MIN(VentasC15[[#This Row],[Maquillaje]:[Perfumería]]),VentasC15[[#This Row],[Maquillaje]:[Perfumería]],0))</f>
        <v>Maquillaje</v>
      </c>
      <c r="R110" t="str">
        <f>IF(VentasC15[[#This Row],[Total por vendedor]]&gt;=250000,"SI","NO")</f>
        <v>NO</v>
      </c>
    </row>
    <row r="111" spans="1:18" x14ac:dyDescent="0.3">
      <c r="A111" s="17">
        <v>33497231</v>
      </c>
      <c r="B111" s="13">
        <v>29</v>
      </c>
      <c r="C111" s="13">
        <v>1</v>
      </c>
      <c r="D111" s="13">
        <v>85</v>
      </c>
      <c r="E111" t="s">
        <v>23</v>
      </c>
      <c r="F111" t="s">
        <v>20</v>
      </c>
      <c r="G111" t="str">
        <f>IF(VentasC15[[#This Row],[Tipo de pago]]='Tablas auxiliares'!$B$6,"Venta física","Venta Online")</f>
        <v>Venta física</v>
      </c>
      <c r="H111" t="s">
        <v>29</v>
      </c>
      <c r="I111" s="37">
        <v>55354</v>
      </c>
      <c r="J111" s="37">
        <v>91320</v>
      </c>
      <c r="K111" s="37">
        <v>30961</v>
      </c>
      <c r="L111" s="37">
        <v>98384</v>
      </c>
      <c r="M111" s="37">
        <v>22113</v>
      </c>
      <c r="N111" s="37">
        <f>SUM(VentasC15[[#This Row],[Maquillaje]:[Perfumería]])</f>
        <v>298132</v>
      </c>
      <c r="O111" s="14">
        <f>AVERAGE(VentasC15[[#This Row],[Maquillaje]:[Perfumería]])</f>
        <v>59626.400000000001</v>
      </c>
      <c r="P111" t="str">
        <f>INDEX(VentasC15[[#Headers],[Maquillaje]:[Perfumería]],MATCH(MAX(VentasC15[[#This Row],[Maquillaje]:[Perfumería]]),VentasC15[[#This Row],[Maquillaje]:[Perfumería]],0))</f>
        <v>Cuerpo</v>
      </c>
      <c r="Q111" t="str">
        <f>INDEX(VentasC15[[#Headers],[Maquillaje]:[Perfumería]],MATCH(MIN(VentasC15[[#This Row],[Maquillaje]:[Perfumería]]),VentasC15[[#This Row],[Maquillaje]:[Perfumería]],0))</f>
        <v>Perfumería</v>
      </c>
      <c r="R111" t="str">
        <f>IF(VentasC15[[#This Row],[Total por vendedor]]&gt;=250000,"SI","NO")</f>
        <v>SI</v>
      </c>
    </row>
    <row r="112" spans="1:18" x14ac:dyDescent="0.3">
      <c r="A112" s="16">
        <v>33497232</v>
      </c>
      <c r="B112" s="13">
        <v>46</v>
      </c>
      <c r="C112" s="13">
        <v>1</v>
      </c>
      <c r="D112" s="13">
        <v>95</v>
      </c>
      <c r="E112" t="s">
        <v>23</v>
      </c>
      <c r="F112" t="s">
        <v>21</v>
      </c>
      <c r="G112" t="str">
        <f>IF(VentasC15[[#This Row],[Tipo de pago]]='Tablas auxiliares'!$B$6,"Venta física","Venta Online")</f>
        <v>Venta Online</v>
      </c>
      <c r="H112" t="s">
        <v>29</v>
      </c>
      <c r="I112" s="37">
        <v>52470</v>
      </c>
      <c r="J112" s="37">
        <v>36151</v>
      </c>
      <c r="K112" s="37">
        <v>83383</v>
      </c>
      <c r="L112" s="37">
        <v>71686</v>
      </c>
      <c r="M112" s="37">
        <v>82330</v>
      </c>
      <c r="N112" s="37">
        <f>SUM(VentasC15[[#This Row],[Maquillaje]:[Perfumería]])</f>
        <v>326020</v>
      </c>
      <c r="O112" s="14">
        <f>AVERAGE(VentasC15[[#This Row],[Maquillaje]:[Perfumería]])</f>
        <v>65204</v>
      </c>
      <c r="P112" t="str">
        <f>INDEX(VentasC15[[#Headers],[Maquillaje]:[Perfumería]],MATCH(MAX(VentasC15[[#This Row],[Maquillaje]:[Perfumería]]),VentasC15[[#This Row],[Maquillaje]:[Perfumería]],0))</f>
        <v>Cabello</v>
      </c>
      <c r="Q112" t="str">
        <f>INDEX(VentasC15[[#Headers],[Maquillaje]:[Perfumería]],MATCH(MIN(VentasC15[[#This Row],[Maquillaje]:[Perfumería]]),VentasC15[[#This Row],[Maquillaje]:[Perfumería]],0))</f>
        <v>Skincare</v>
      </c>
      <c r="R112" t="str">
        <f>IF(VentasC15[[#This Row],[Total por vendedor]]&gt;=250000,"SI","NO")</f>
        <v>SI</v>
      </c>
    </row>
    <row r="113" spans="1:18" x14ac:dyDescent="0.3">
      <c r="A113" s="17">
        <v>33497233</v>
      </c>
      <c r="B113" s="13">
        <v>74</v>
      </c>
      <c r="C113" s="13">
        <v>1</v>
      </c>
      <c r="D113" s="13">
        <v>65</v>
      </c>
      <c r="E113" t="s">
        <v>24</v>
      </c>
      <c r="F113" t="s">
        <v>20</v>
      </c>
      <c r="G113" t="str">
        <f>IF(VentasC15[[#This Row],[Tipo de pago]]='Tablas auxiliares'!$B$6,"Venta física","Venta Online")</f>
        <v>Venta física</v>
      </c>
      <c r="H113" t="s">
        <v>29</v>
      </c>
      <c r="I113" s="37">
        <v>48474</v>
      </c>
      <c r="J113" s="37">
        <v>40745</v>
      </c>
      <c r="K113" s="37">
        <v>13762</v>
      </c>
      <c r="L113" s="37">
        <v>355</v>
      </c>
      <c r="M113" s="37">
        <v>69432</v>
      </c>
      <c r="N113" s="37">
        <f>SUM(VentasC15[[#This Row],[Maquillaje]:[Perfumería]])</f>
        <v>172768</v>
      </c>
      <c r="O113" s="14">
        <f>AVERAGE(VentasC15[[#This Row],[Maquillaje]:[Perfumería]])</f>
        <v>34553.599999999999</v>
      </c>
      <c r="P113" t="str">
        <f>INDEX(VentasC15[[#Headers],[Maquillaje]:[Perfumería]],MATCH(MAX(VentasC15[[#This Row],[Maquillaje]:[Perfumería]]),VentasC15[[#This Row],[Maquillaje]:[Perfumería]],0))</f>
        <v>Perfumería</v>
      </c>
      <c r="Q113" t="str">
        <f>INDEX(VentasC15[[#Headers],[Maquillaje]:[Perfumería]],MATCH(MIN(VentasC15[[#This Row],[Maquillaje]:[Perfumería]]),VentasC15[[#This Row],[Maquillaje]:[Perfumería]],0))</f>
        <v>Cuerpo</v>
      </c>
      <c r="R113" t="str">
        <f>IF(VentasC15[[#This Row],[Total por vendedor]]&gt;=250000,"SI","NO")</f>
        <v>NO</v>
      </c>
    </row>
    <row r="114" spans="1:18" x14ac:dyDescent="0.3">
      <c r="A114" s="16">
        <v>33497234</v>
      </c>
      <c r="B114" s="13">
        <v>74</v>
      </c>
      <c r="C114" s="13">
        <v>1</v>
      </c>
      <c r="D114" s="13">
        <v>70</v>
      </c>
      <c r="E114" t="s">
        <v>22</v>
      </c>
      <c r="F114" t="s">
        <v>21</v>
      </c>
      <c r="G114" t="str">
        <f>IF(VentasC15[[#This Row],[Tipo de pago]]='Tablas auxiliares'!$B$6,"Venta física","Venta Online")</f>
        <v>Venta Online</v>
      </c>
      <c r="H114" t="s">
        <v>30</v>
      </c>
      <c r="I114" s="37">
        <v>26987</v>
      </c>
      <c r="J114" s="37">
        <v>79910</v>
      </c>
      <c r="K114" s="37">
        <v>94121</v>
      </c>
      <c r="L114" s="37">
        <v>19346</v>
      </c>
      <c r="M114" s="37">
        <v>35167</v>
      </c>
      <c r="N114" s="37">
        <f>SUM(VentasC15[[#This Row],[Maquillaje]:[Perfumería]])</f>
        <v>255531</v>
      </c>
      <c r="O114" s="14">
        <f>AVERAGE(VentasC15[[#This Row],[Maquillaje]:[Perfumería]])</f>
        <v>51106.2</v>
      </c>
      <c r="P114" t="str">
        <f>INDEX(VentasC15[[#Headers],[Maquillaje]:[Perfumería]],MATCH(MAX(VentasC15[[#This Row],[Maquillaje]:[Perfumería]]),VentasC15[[#This Row],[Maquillaje]:[Perfumería]],0))</f>
        <v>Cabello</v>
      </c>
      <c r="Q114" t="str">
        <f>INDEX(VentasC15[[#Headers],[Maquillaje]:[Perfumería]],MATCH(MIN(VentasC15[[#This Row],[Maquillaje]:[Perfumería]]),VentasC15[[#This Row],[Maquillaje]:[Perfumería]],0))</f>
        <v>Cuerpo</v>
      </c>
      <c r="R114" t="str">
        <f>IF(VentasC15[[#This Row],[Total por vendedor]]&gt;=250000,"SI","NO")</f>
        <v>SI</v>
      </c>
    </row>
    <row r="115" spans="1:18" x14ac:dyDescent="0.3">
      <c r="A115" s="17">
        <v>33497235</v>
      </c>
      <c r="B115" s="13">
        <v>27</v>
      </c>
      <c r="C115" s="13">
        <v>1</v>
      </c>
      <c r="D115" s="13">
        <v>94</v>
      </c>
      <c r="E115" t="s">
        <v>23</v>
      </c>
      <c r="F115" t="s">
        <v>20</v>
      </c>
      <c r="G115" t="str">
        <f>IF(VentasC15[[#This Row],[Tipo de pago]]='Tablas auxiliares'!$B$6,"Venta física","Venta Online")</f>
        <v>Venta física</v>
      </c>
      <c r="H115" t="s">
        <v>30</v>
      </c>
      <c r="I115" s="37">
        <v>25721</v>
      </c>
      <c r="J115" s="37">
        <v>41263</v>
      </c>
      <c r="K115" s="37">
        <v>5226</v>
      </c>
      <c r="L115" s="37">
        <v>23040</v>
      </c>
      <c r="M115" s="37">
        <v>22067</v>
      </c>
      <c r="N115" s="37">
        <f>SUM(VentasC15[[#This Row],[Maquillaje]:[Perfumería]])</f>
        <v>117317</v>
      </c>
      <c r="O115" s="14">
        <f>AVERAGE(VentasC15[[#This Row],[Maquillaje]:[Perfumería]])</f>
        <v>23463.4</v>
      </c>
      <c r="P115" t="str">
        <f>INDEX(VentasC15[[#Headers],[Maquillaje]:[Perfumería]],MATCH(MAX(VentasC15[[#This Row],[Maquillaje]:[Perfumería]]),VentasC15[[#This Row],[Maquillaje]:[Perfumería]],0))</f>
        <v>Skincare</v>
      </c>
      <c r="Q115" t="str">
        <f>INDEX(VentasC15[[#Headers],[Maquillaje]:[Perfumería]],MATCH(MIN(VentasC15[[#This Row],[Maquillaje]:[Perfumería]]),VentasC15[[#This Row],[Maquillaje]:[Perfumería]],0))</f>
        <v>Cabello</v>
      </c>
      <c r="R115" t="str">
        <f>IF(VentasC15[[#This Row],[Total por vendedor]]&gt;=250000,"SI","NO")</f>
        <v>NO</v>
      </c>
    </row>
    <row r="116" spans="1:18" x14ac:dyDescent="0.3">
      <c r="A116" s="16">
        <v>33497236</v>
      </c>
      <c r="B116" s="13">
        <v>41</v>
      </c>
      <c r="C116" s="13">
        <v>1</v>
      </c>
      <c r="D116" s="13">
        <v>5</v>
      </c>
      <c r="E116" t="s">
        <v>25</v>
      </c>
      <c r="F116" t="s">
        <v>20</v>
      </c>
      <c r="G116" t="str">
        <f>IF(VentasC15[[#This Row],[Tipo de pago]]='Tablas auxiliares'!$B$6,"Venta física","Venta Online")</f>
        <v>Venta física</v>
      </c>
      <c r="H116" t="s">
        <v>30</v>
      </c>
      <c r="I116" s="37">
        <v>86093</v>
      </c>
      <c r="J116" s="37">
        <v>82795</v>
      </c>
      <c r="K116" s="37">
        <v>93861</v>
      </c>
      <c r="L116" s="37">
        <v>51245</v>
      </c>
      <c r="M116" s="37">
        <v>10674</v>
      </c>
      <c r="N116" s="37">
        <f>SUM(VentasC15[[#This Row],[Maquillaje]:[Perfumería]])</f>
        <v>324668</v>
      </c>
      <c r="O116" s="14">
        <f>AVERAGE(VentasC15[[#This Row],[Maquillaje]:[Perfumería]])</f>
        <v>64933.599999999999</v>
      </c>
      <c r="P116" t="str">
        <f>INDEX(VentasC15[[#Headers],[Maquillaje]:[Perfumería]],MATCH(MAX(VentasC15[[#This Row],[Maquillaje]:[Perfumería]]),VentasC15[[#This Row],[Maquillaje]:[Perfumería]],0))</f>
        <v>Cabello</v>
      </c>
      <c r="Q116" t="str">
        <f>INDEX(VentasC15[[#Headers],[Maquillaje]:[Perfumería]],MATCH(MIN(VentasC15[[#This Row],[Maquillaje]:[Perfumería]]),VentasC15[[#This Row],[Maquillaje]:[Perfumería]],0))</f>
        <v>Perfumería</v>
      </c>
      <c r="R116" t="str">
        <f>IF(VentasC15[[#This Row],[Total por vendedor]]&gt;=250000,"SI","NO")</f>
        <v>SI</v>
      </c>
    </row>
    <row r="117" spans="1:18" x14ac:dyDescent="0.3">
      <c r="A117" s="17">
        <v>33497237</v>
      </c>
      <c r="B117" s="13">
        <v>48</v>
      </c>
      <c r="C117" s="13">
        <v>1</v>
      </c>
      <c r="D117" s="13">
        <v>34</v>
      </c>
      <c r="E117" t="s">
        <v>23</v>
      </c>
      <c r="F117" t="s">
        <v>20</v>
      </c>
      <c r="G117" t="str">
        <f>IF(VentasC15[[#This Row],[Tipo de pago]]='Tablas auxiliares'!$B$6,"Venta física","Venta Online")</f>
        <v>Venta física</v>
      </c>
      <c r="H117" t="s">
        <v>30</v>
      </c>
      <c r="I117" s="37">
        <v>38856</v>
      </c>
      <c r="J117" s="37">
        <v>30343</v>
      </c>
      <c r="K117" s="37">
        <v>84937</v>
      </c>
      <c r="L117" s="37">
        <v>69348</v>
      </c>
      <c r="M117" s="37">
        <v>13882</v>
      </c>
      <c r="N117" s="37">
        <f>SUM(VentasC15[[#This Row],[Maquillaje]:[Perfumería]])</f>
        <v>237366</v>
      </c>
      <c r="O117" s="14">
        <f>AVERAGE(VentasC15[[#This Row],[Maquillaje]:[Perfumería]])</f>
        <v>47473.2</v>
      </c>
      <c r="P117" t="str">
        <f>INDEX(VentasC15[[#Headers],[Maquillaje]:[Perfumería]],MATCH(MAX(VentasC15[[#This Row],[Maquillaje]:[Perfumería]]),VentasC15[[#This Row],[Maquillaje]:[Perfumería]],0))</f>
        <v>Cabello</v>
      </c>
      <c r="Q117" t="str">
        <f>INDEX(VentasC15[[#Headers],[Maquillaje]:[Perfumería]],MATCH(MIN(VentasC15[[#This Row],[Maquillaje]:[Perfumería]]),VentasC15[[#This Row],[Maquillaje]:[Perfumería]],0))</f>
        <v>Perfumería</v>
      </c>
      <c r="R117" t="str">
        <f>IF(VentasC15[[#This Row],[Total por vendedor]]&gt;=250000,"SI","NO")</f>
        <v>NO</v>
      </c>
    </row>
    <row r="118" spans="1:18" x14ac:dyDescent="0.3">
      <c r="A118" s="16">
        <v>33497238</v>
      </c>
      <c r="B118" s="13">
        <v>68</v>
      </c>
      <c r="C118" s="13">
        <v>1</v>
      </c>
      <c r="D118" s="13">
        <v>31</v>
      </c>
      <c r="E118" t="s">
        <v>22</v>
      </c>
      <c r="F118" t="s">
        <v>20</v>
      </c>
      <c r="G118" t="str">
        <f>IF(VentasC15[[#This Row],[Tipo de pago]]='Tablas auxiliares'!$B$6,"Venta física","Venta Online")</f>
        <v>Venta física</v>
      </c>
      <c r="H118" t="s">
        <v>29</v>
      </c>
      <c r="I118" s="37">
        <v>29495</v>
      </c>
      <c r="J118" s="37">
        <v>45752</v>
      </c>
      <c r="K118" s="37">
        <v>41906</v>
      </c>
      <c r="L118" s="37">
        <v>81949</v>
      </c>
      <c r="M118" s="37">
        <v>86533</v>
      </c>
      <c r="N118" s="37">
        <f>SUM(VentasC15[[#This Row],[Maquillaje]:[Perfumería]])</f>
        <v>285635</v>
      </c>
      <c r="O118" s="14">
        <f>AVERAGE(VentasC15[[#This Row],[Maquillaje]:[Perfumería]])</f>
        <v>57127</v>
      </c>
      <c r="P118" t="str">
        <f>INDEX(VentasC15[[#Headers],[Maquillaje]:[Perfumería]],MATCH(MAX(VentasC15[[#This Row],[Maquillaje]:[Perfumería]]),VentasC15[[#This Row],[Maquillaje]:[Perfumería]],0))</f>
        <v>Perfumería</v>
      </c>
      <c r="Q118" t="str">
        <f>INDEX(VentasC15[[#Headers],[Maquillaje]:[Perfumería]],MATCH(MIN(VentasC15[[#This Row],[Maquillaje]:[Perfumería]]),VentasC15[[#This Row],[Maquillaje]:[Perfumería]],0))</f>
        <v>Maquillaje</v>
      </c>
      <c r="R118" t="str">
        <f>IF(VentasC15[[#This Row],[Total por vendedor]]&gt;=250000,"SI","NO")</f>
        <v>SI</v>
      </c>
    </row>
    <row r="119" spans="1:18" x14ac:dyDescent="0.3">
      <c r="A119" s="17">
        <v>33497239</v>
      </c>
      <c r="B119" s="13">
        <v>26</v>
      </c>
      <c r="C119" s="13">
        <v>1</v>
      </c>
      <c r="D119" s="13">
        <v>44</v>
      </c>
      <c r="E119" t="s">
        <v>25</v>
      </c>
      <c r="F119" t="s">
        <v>21</v>
      </c>
      <c r="G119" t="str">
        <f>IF(VentasC15[[#This Row],[Tipo de pago]]='Tablas auxiliares'!$B$6,"Venta física","Venta Online")</f>
        <v>Venta Online</v>
      </c>
      <c r="H119" t="s">
        <v>30</v>
      </c>
      <c r="I119" s="37">
        <v>41867</v>
      </c>
      <c r="J119" s="37">
        <v>10418</v>
      </c>
      <c r="K119" s="37">
        <v>76583</v>
      </c>
      <c r="L119" s="37">
        <v>21202</v>
      </c>
      <c r="M119" s="37">
        <v>2584</v>
      </c>
      <c r="N119" s="37">
        <f>SUM(VentasC15[[#This Row],[Maquillaje]:[Perfumería]])</f>
        <v>152654</v>
      </c>
      <c r="O119" s="14">
        <f>AVERAGE(VentasC15[[#This Row],[Maquillaje]:[Perfumería]])</f>
        <v>30530.799999999999</v>
      </c>
      <c r="P119" t="str">
        <f>INDEX(VentasC15[[#Headers],[Maquillaje]:[Perfumería]],MATCH(MAX(VentasC15[[#This Row],[Maquillaje]:[Perfumería]]),VentasC15[[#This Row],[Maquillaje]:[Perfumería]],0))</f>
        <v>Cabello</v>
      </c>
      <c r="Q119" t="str">
        <f>INDEX(VentasC15[[#Headers],[Maquillaje]:[Perfumería]],MATCH(MIN(VentasC15[[#This Row],[Maquillaje]:[Perfumería]]),VentasC15[[#This Row],[Maquillaje]:[Perfumería]],0))</f>
        <v>Perfumería</v>
      </c>
      <c r="R119" t="str">
        <f>IF(VentasC15[[#This Row],[Total por vendedor]]&gt;=250000,"SI","NO")</f>
        <v>NO</v>
      </c>
    </row>
    <row r="120" spans="1:18" x14ac:dyDescent="0.3">
      <c r="A120" s="16">
        <v>33497240</v>
      </c>
      <c r="B120" s="13">
        <v>33</v>
      </c>
      <c r="C120" s="13">
        <v>1</v>
      </c>
      <c r="D120" s="13">
        <v>87</v>
      </c>
      <c r="E120" t="s">
        <v>23</v>
      </c>
      <c r="F120" t="s">
        <v>21</v>
      </c>
      <c r="G120" t="str">
        <f>IF(VentasC15[[#This Row],[Tipo de pago]]='Tablas auxiliares'!$B$6,"Venta física","Venta Online")</f>
        <v>Venta Online</v>
      </c>
      <c r="H120" t="s">
        <v>30</v>
      </c>
      <c r="I120" s="37">
        <v>42686</v>
      </c>
      <c r="J120" s="37">
        <v>35179</v>
      </c>
      <c r="K120" s="37">
        <v>59538</v>
      </c>
      <c r="L120" s="37">
        <v>34263</v>
      </c>
      <c r="M120" s="37">
        <v>91494</v>
      </c>
      <c r="N120" s="37">
        <f>SUM(VentasC15[[#This Row],[Maquillaje]:[Perfumería]])</f>
        <v>263160</v>
      </c>
      <c r="O120" s="14">
        <f>AVERAGE(VentasC15[[#This Row],[Maquillaje]:[Perfumería]])</f>
        <v>52632</v>
      </c>
      <c r="P120" t="str">
        <f>INDEX(VentasC15[[#Headers],[Maquillaje]:[Perfumería]],MATCH(MAX(VentasC15[[#This Row],[Maquillaje]:[Perfumería]]),VentasC15[[#This Row],[Maquillaje]:[Perfumería]],0))</f>
        <v>Perfumería</v>
      </c>
      <c r="Q120" t="str">
        <f>INDEX(VentasC15[[#Headers],[Maquillaje]:[Perfumería]],MATCH(MIN(VentasC15[[#This Row],[Maquillaje]:[Perfumería]]),VentasC15[[#This Row],[Maquillaje]:[Perfumería]],0))</f>
        <v>Cuerpo</v>
      </c>
      <c r="R120" t="str">
        <f>IF(VentasC15[[#This Row],[Total por vendedor]]&gt;=250000,"SI","NO")</f>
        <v>SI</v>
      </c>
    </row>
    <row r="121" spans="1:18" x14ac:dyDescent="0.3">
      <c r="A121" s="17">
        <v>33497241</v>
      </c>
      <c r="B121" s="13">
        <v>43</v>
      </c>
      <c r="C121" s="13">
        <v>1</v>
      </c>
      <c r="D121" s="13">
        <v>43</v>
      </c>
      <c r="E121" t="s">
        <v>24</v>
      </c>
      <c r="F121" t="s">
        <v>21</v>
      </c>
      <c r="G121" t="str">
        <f>IF(VentasC15[[#This Row],[Tipo de pago]]='Tablas auxiliares'!$B$6,"Venta física","Venta Online")</f>
        <v>Venta Online</v>
      </c>
      <c r="H121" t="s">
        <v>30</v>
      </c>
      <c r="I121" s="37">
        <v>86247</v>
      </c>
      <c r="J121" s="37">
        <v>84158</v>
      </c>
      <c r="K121" s="37">
        <v>15823</v>
      </c>
      <c r="L121" s="37">
        <v>79978</v>
      </c>
      <c r="M121" s="37">
        <v>44778</v>
      </c>
      <c r="N121" s="37">
        <f>SUM(VentasC15[[#This Row],[Maquillaje]:[Perfumería]])</f>
        <v>310984</v>
      </c>
      <c r="O121" s="14">
        <f>AVERAGE(VentasC15[[#This Row],[Maquillaje]:[Perfumería]])</f>
        <v>62196.800000000003</v>
      </c>
      <c r="P121" t="str">
        <f>INDEX(VentasC15[[#Headers],[Maquillaje]:[Perfumería]],MATCH(MAX(VentasC15[[#This Row],[Maquillaje]:[Perfumería]]),VentasC15[[#This Row],[Maquillaje]:[Perfumería]],0))</f>
        <v>Maquillaje</v>
      </c>
      <c r="Q121" t="str">
        <f>INDEX(VentasC15[[#Headers],[Maquillaje]:[Perfumería]],MATCH(MIN(VentasC15[[#This Row],[Maquillaje]:[Perfumería]]),VentasC15[[#This Row],[Maquillaje]:[Perfumería]],0))</f>
        <v>Cabello</v>
      </c>
      <c r="R121" t="str">
        <f>IF(VentasC15[[#This Row],[Total por vendedor]]&gt;=250000,"SI","NO")</f>
        <v>SI</v>
      </c>
    </row>
    <row r="122" spans="1:18" x14ac:dyDescent="0.3">
      <c r="A122" s="16">
        <v>33497242</v>
      </c>
      <c r="B122" s="13">
        <v>57</v>
      </c>
      <c r="C122" s="13">
        <v>1</v>
      </c>
      <c r="D122" s="13">
        <v>98</v>
      </c>
      <c r="E122" t="s">
        <v>23</v>
      </c>
      <c r="F122" t="s">
        <v>21</v>
      </c>
      <c r="G122" t="str">
        <f>IF(VentasC15[[#This Row],[Tipo de pago]]='Tablas auxiliares'!$B$6,"Venta física","Venta Online")</f>
        <v>Venta Online</v>
      </c>
      <c r="H122" t="s">
        <v>30</v>
      </c>
      <c r="I122" s="37">
        <v>90212</v>
      </c>
      <c r="J122" s="37">
        <v>28753</v>
      </c>
      <c r="K122" s="37">
        <v>67784</v>
      </c>
      <c r="L122" s="37">
        <v>93102</v>
      </c>
      <c r="M122" s="37">
        <v>80322</v>
      </c>
      <c r="N122" s="37">
        <f>SUM(VentasC15[[#This Row],[Maquillaje]:[Perfumería]])</f>
        <v>360173</v>
      </c>
      <c r="O122" s="14">
        <f>AVERAGE(VentasC15[[#This Row],[Maquillaje]:[Perfumería]])</f>
        <v>72034.600000000006</v>
      </c>
      <c r="P122" t="str">
        <f>INDEX(VentasC15[[#Headers],[Maquillaje]:[Perfumería]],MATCH(MAX(VentasC15[[#This Row],[Maquillaje]:[Perfumería]]),VentasC15[[#This Row],[Maquillaje]:[Perfumería]],0))</f>
        <v>Cuerpo</v>
      </c>
      <c r="Q122" t="str">
        <f>INDEX(VentasC15[[#Headers],[Maquillaje]:[Perfumería]],MATCH(MIN(VentasC15[[#This Row],[Maquillaje]:[Perfumería]]),VentasC15[[#This Row],[Maquillaje]:[Perfumería]],0))</f>
        <v>Skincare</v>
      </c>
      <c r="R122" t="str">
        <f>IF(VentasC15[[#This Row],[Total por vendedor]]&gt;=250000,"SI","NO")</f>
        <v>SI</v>
      </c>
    </row>
    <row r="123" spans="1:18" x14ac:dyDescent="0.3">
      <c r="A123" s="17">
        <v>33497243</v>
      </c>
      <c r="B123" s="13">
        <v>50</v>
      </c>
      <c r="C123" s="13">
        <v>1</v>
      </c>
      <c r="D123" s="13">
        <v>37</v>
      </c>
      <c r="E123" t="s">
        <v>22</v>
      </c>
      <c r="F123" t="s">
        <v>20</v>
      </c>
      <c r="G123" t="str">
        <f>IF(VentasC15[[#This Row],[Tipo de pago]]='Tablas auxiliares'!$B$6,"Venta física","Venta Online")</f>
        <v>Venta física</v>
      </c>
      <c r="H123" t="s">
        <v>29</v>
      </c>
      <c r="I123" s="37">
        <v>27478</v>
      </c>
      <c r="J123" s="37">
        <v>38818</v>
      </c>
      <c r="K123" s="37">
        <v>43558</v>
      </c>
      <c r="L123" s="37">
        <v>76196</v>
      </c>
      <c r="M123" s="37">
        <v>39620</v>
      </c>
      <c r="N123" s="37">
        <f>SUM(VentasC15[[#This Row],[Maquillaje]:[Perfumería]])</f>
        <v>225670</v>
      </c>
      <c r="O123" s="14">
        <f>AVERAGE(VentasC15[[#This Row],[Maquillaje]:[Perfumería]])</f>
        <v>45134</v>
      </c>
      <c r="P123" t="str">
        <f>INDEX(VentasC15[[#Headers],[Maquillaje]:[Perfumería]],MATCH(MAX(VentasC15[[#This Row],[Maquillaje]:[Perfumería]]),VentasC15[[#This Row],[Maquillaje]:[Perfumería]],0))</f>
        <v>Cuerpo</v>
      </c>
      <c r="Q123" t="str">
        <f>INDEX(VentasC15[[#Headers],[Maquillaje]:[Perfumería]],MATCH(MIN(VentasC15[[#This Row],[Maquillaje]:[Perfumería]]),VentasC15[[#This Row],[Maquillaje]:[Perfumería]],0))</f>
        <v>Maquillaje</v>
      </c>
      <c r="R123" t="str">
        <f>IF(VentasC15[[#This Row],[Total por vendedor]]&gt;=250000,"SI","NO")</f>
        <v>NO</v>
      </c>
    </row>
    <row r="124" spans="1:18" x14ac:dyDescent="0.3">
      <c r="A124" s="16">
        <v>33497244</v>
      </c>
      <c r="B124" s="13">
        <v>49</v>
      </c>
      <c r="C124" s="13">
        <v>1</v>
      </c>
      <c r="D124" s="13">
        <v>91</v>
      </c>
      <c r="E124" t="s">
        <v>24</v>
      </c>
      <c r="F124" t="s">
        <v>21</v>
      </c>
      <c r="G124" t="str">
        <f>IF(VentasC15[[#This Row],[Tipo de pago]]='Tablas auxiliares'!$B$6,"Venta física","Venta Online")</f>
        <v>Venta Online</v>
      </c>
      <c r="H124" t="s">
        <v>29</v>
      </c>
      <c r="I124" s="37">
        <v>71198</v>
      </c>
      <c r="J124" s="37">
        <v>68113</v>
      </c>
      <c r="K124" s="37">
        <v>75185</v>
      </c>
      <c r="L124" s="37">
        <v>34143</v>
      </c>
      <c r="M124" s="37">
        <v>39788</v>
      </c>
      <c r="N124" s="37">
        <f>SUM(VentasC15[[#This Row],[Maquillaje]:[Perfumería]])</f>
        <v>288427</v>
      </c>
      <c r="O124" s="14">
        <f>AVERAGE(VentasC15[[#This Row],[Maquillaje]:[Perfumería]])</f>
        <v>57685.4</v>
      </c>
      <c r="P124" t="str">
        <f>INDEX(VentasC15[[#Headers],[Maquillaje]:[Perfumería]],MATCH(MAX(VentasC15[[#This Row],[Maquillaje]:[Perfumería]]),VentasC15[[#This Row],[Maquillaje]:[Perfumería]],0))</f>
        <v>Cabello</v>
      </c>
      <c r="Q124" t="str">
        <f>INDEX(VentasC15[[#Headers],[Maquillaje]:[Perfumería]],MATCH(MIN(VentasC15[[#This Row],[Maquillaje]:[Perfumería]]),VentasC15[[#This Row],[Maquillaje]:[Perfumería]],0))</f>
        <v>Cuerpo</v>
      </c>
      <c r="R124" t="str">
        <f>IF(VentasC15[[#This Row],[Total por vendedor]]&gt;=250000,"SI","NO")</f>
        <v>SI</v>
      </c>
    </row>
    <row r="125" spans="1:18" x14ac:dyDescent="0.3">
      <c r="A125" s="17">
        <v>33497245</v>
      </c>
      <c r="B125" s="13">
        <v>26</v>
      </c>
      <c r="C125" s="13">
        <v>1</v>
      </c>
      <c r="D125" s="13">
        <v>48</v>
      </c>
      <c r="E125" t="s">
        <v>22</v>
      </c>
      <c r="F125" t="s">
        <v>20</v>
      </c>
      <c r="G125" t="str">
        <f>IF(VentasC15[[#This Row],[Tipo de pago]]='Tablas auxiliares'!$B$6,"Venta física","Venta Online")</f>
        <v>Venta física</v>
      </c>
      <c r="H125" t="s">
        <v>30</v>
      </c>
      <c r="I125" s="37">
        <v>36871</v>
      </c>
      <c r="J125" s="37">
        <v>36950</v>
      </c>
      <c r="K125" s="37">
        <v>51830</v>
      </c>
      <c r="L125" s="37">
        <v>12827</v>
      </c>
      <c r="M125" s="37">
        <v>17160</v>
      </c>
      <c r="N125" s="37">
        <f>SUM(VentasC15[[#This Row],[Maquillaje]:[Perfumería]])</f>
        <v>155638</v>
      </c>
      <c r="O125" s="14">
        <f>AVERAGE(VentasC15[[#This Row],[Maquillaje]:[Perfumería]])</f>
        <v>31127.599999999999</v>
      </c>
      <c r="P125" t="str">
        <f>INDEX(VentasC15[[#Headers],[Maquillaje]:[Perfumería]],MATCH(MAX(VentasC15[[#This Row],[Maquillaje]:[Perfumería]]),VentasC15[[#This Row],[Maquillaje]:[Perfumería]],0))</f>
        <v>Cabello</v>
      </c>
      <c r="Q125" t="str">
        <f>INDEX(VentasC15[[#Headers],[Maquillaje]:[Perfumería]],MATCH(MIN(VentasC15[[#This Row],[Maquillaje]:[Perfumería]]),VentasC15[[#This Row],[Maquillaje]:[Perfumería]],0))</f>
        <v>Cuerpo</v>
      </c>
      <c r="R125" t="str">
        <f>IF(VentasC15[[#This Row],[Total por vendedor]]&gt;=250000,"SI","NO")</f>
        <v>NO</v>
      </c>
    </row>
    <row r="126" spans="1:18" x14ac:dyDescent="0.3">
      <c r="A126" s="16">
        <v>33497246</v>
      </c>
      <c r="B126" s="13">
        <v>68</v>
      </c>
      <c r="C126" s="13">
        <v>1</v>
      </c>
      <c r="D126" s="13">
        <v>98</v>
      </c>
      <c r="E126" t="s">
        <v>22</v>
      </c>
      <c r="F126" t="s">
        <v>21</v>
      </c>
      <c r="G126" t="str">
        <f>IF(VentasC15[[#This Row],[Tipo de pago]]='Tablas auxiliares'!$B$6,"Venta física","Venta Online")</f>
        <v>Venta Online</v>
      </c>
      <c r="H126" t="s">
        <v>30</v>
      </c>
      <c r="I126" s="37">
        <v>59160</v>
      </c>
      <c r="J126" s="37">
        <v>48995</v>
      </c>
      <c r="K126" s="37">
        <v>20451</v>
      </c>
      <c r="L126" s="37">
        <v>59236</v>
      </c>
      <c r="M126" s="37">
        <v>50801</v>
      </c>
      <c r="N126" s="37">
        <f>SUM(VentasC15[[#This Row],[Maquillaje]:[Perfumería]])</f>
        <v>238643</v>
      </c>
      <c r="O126" s="14">
        <f>AVERAGE(VentasC15[[#This Row],[Maquillaje]:[Perfumería]])</f>
        <v>47728.6</v>
      </c>
      <c r="P126" t="str">
        <f>INDEX(VentasC15[[#Headers],[Maquillaje]:[Perfumería]],MATCH(MAX(VentasC15[[#This Row],[Maquillaje]:[Perfumería]]),VentasC15[[#This Row],[Maquillaje]:[Perfumería]],0))</f>
        <v>Cuerpo</v>
      </c>
      <c r="Q126" t="str">
        <f>INDEX(VentasC15[[#Headers],[Maquillaje]:[Perfumería]],MATCH(MIN(VentasC15[[#This Row],[Maquillaje]:[Perfumería]]),VentasC15[[#This Row],[Maquillaje]:[Perfumería]],0))</f>
        <v>Cabello</v>
      </c>
      <c r="R126" t="str">
        <f>IF(VentasC15[[#This Row],[Total por vendedor]]&gt;=250000,"SI","NO")</f>
        <v>NO</v>
      </c>
    </row>
    <row r="127" spans="1:18" x14ac:dyDescent="0.3">
      <c r="A127" s="17">
        <v>33497247</v>
      </c>
      <c r="B127" s="13">
        <v>52</v>
      </c>
      <c r="C127" s="13">
        <v>1</v>
      </c>
      <c r="D127" s="13">
        <v>15</v>
      </c>
      <c r="E127" t="s">
        <v>23</v>
      </c>
      <c r="F127" t="s">
        <v>20</v>
      </c>
      <c r="G127" t="str">
        <f>IF(VentasC15[[#This Row],[Tipo de pago]]='Tablas auxiliares'!$B$6,"Venta física","Venta Online")</f>
        <v>Venta física</v>
      </c>
      <c r="H127" t="s">
        <v>30</v>
      </c>
      <c r="I127" s="37">
        <v>72106</v>
      </c>
      <c r="J127" s="37">
        <v>36615</v>
      </c>
      <c r="K127" s="37">
        <v>30335</v>
      </c>
      <c r="L127" s="37">
        <v>17679</v>
      </c>
      <c r="M127" s="37">
        <v>24846</v>
      </c>
      <c r="N127" s="37">
        <f>SUM(VentasC15[[#This Row],[Maquillaje]:[Perfumería]])</f>
        <v>181581</v>
      </c>
      <c r="O127" s="14">
        <f>AVERAGE(VentasC15[[#This Row],[Maquillaje]:[Perfumería]])</f>
        <v>36316.199999999997</v>
      </c>
      <c r="P127" t="str">
        <f>INDEX(VentasC15[[#Headers],[Maquillaje]:[Perfumería]],MATCH(MAX(VentasC15[[#This Row],[Maquillaje]:[Perfumería]]),VentasC15[[#This Row],[Maquillaje]:[Perfumería]],0))</f>
        <v>Maquillaje</v>
      </c>
      <c r="Q127" t="str">
        <f>INDEX(VentasC15[[#Headers],[Maquillaje]:[Perfumería]],MATCH(MIN(VentasC15[[#This Row],[Maquillaje]:[Perfumería]]),VentasC15[[#This Row],[Maquillaje]:[Perfumería]],0))</f>
        <v>Cuerpo</v>
      </c>
      <c r="R127" t="str">
        <f>IF(VentasC15[[#This Row],[Total por vendedor]]&gt;=250000,"SI","NO")</f>
        <v>NO</v>
      </c>
    </row>
    <row r="128" spans="1:18" x14ac:dyDescent="0.3">
      <c r="A128" s="16">
        <v>33497248</v>
      </c>
      <c r="B128" s="13">
        <v>68</v>
      </c>
      <c r="C128" s="13">
        <v>1</v>
      </c>
      <c r="D128" s="13">
        <v>35</v>
      </c>
      <c r="E128" t="s">
        <v>22</v>
      </c>
      <c r="F128" t="s">
        <v>20</v>
      </c>
      <c r="G128" t="str">
        <f>IF(VentasC15[[#This Row],[Tipo de pago]]='Tablas auxiliares'!$B$6,"Venta física","Venta Online")</f>
        <v>Venta física</v>
      </c>
      <c r="H128" t="s">
        <v>30</v>
      </c>
      <c r="I128" s="37">
        <v>48245</v>
      </c>
      <c r="J128" s="37">
        <v>30675</v>
      </c>
      <c r="K128" s="37">
        <v>9034</v>
      </c>
      <c r="L128" s="37">
        <v>12981</v>
      </c>
      <c r="M128" s="37">
        <v>80238</v>
      </c>
      <c r="N128" s="37">
        <f>SUM(VentasC15[[#This Row],[Maquillaje]:[Perfumería]])</f>
        <v>181173</v>
      </c>
      <c r="O128" s="14">
        <f>AVERAGE(VentasC15[[#This Row],[Maquillaje]:[Perfumería]])</f>
        <v>36234.6</v>
      </c>
      <c r="P128" t="str">
        <f>INDEX(VentasC15[[#Headers],[Maquillaje]:[Perfumería]],MATCH(MAX(VentasC15[[#This Row],[Maquillaje]:[Perfumería]]),VentasC15[[#This Row],[Maquillaje]:[Perfumería]],0))</f>
        <v>Perfumería</v>
      </c>
      <c r="Q128" t="str">
        <f>INDEX(VentasC15[[#Headers],[Maquillaje]:[Perfumería]],MATCH(MIN(VentasC15[[#This Row],[Maquillaje]:[Perfumería]]),VentasC15[[#This Row],[Maquillaje]:[Perfumería]],0))</f>
        <v>Cabello</v>
      </c>
      <c r="R128" t="str">
        <f>IF(VentasC15[[#This Row],[Total por vendedor]]&gt;=250000,"SI","NO")</f>
        <v>NO</v>
      </c>
    </row>
    <row r="129" spans="1:18" x14ac:dyDescent="0.3">
      <c r="A129" s="17">
        <v>33497249</v>
      </c>
      <c r="B129" s="13">
        <v>31</v>
      </c>
      <c r="C129" s="13">
        <v>1</v>
      </c>
      <c r="D129" s="13">
        <v>41</v>
      </c>
      <c r="E129" t="s">
        <v>23</v>
      </c>
      <c r="F129" t="s">
        <v>20</v>
      </c>
      <c r="G129" t="str">
        <f>IF(VentasC15[[#This Row],[Tipo de pago]]='Tablas auxiliares'!$B$6,"Venta física","Venta Online")</f>
        <v>Venta física</v>
      </c>
      <c r="H129" t="s">
        <v>30</v>
      </c>
      <c r="I129" s="37">
        <v>54310</v>
      </c>
      <c r="J129" s="37">
        <v>8478</v>
      </c>
      <c r="K129" s="37">
        <v>27267</v>
      </c>
      <c r="L129" s="37">
        <v>22948</v>
      </c>
      <c r="M129" s="37">
        <v>12955</v>
      </c>
      <c r="N129" s="37">
        <f>SUM(VentasC15[[#This Row],[Maquillaje]:[Perfumería]])</f>
        <v>125958</v>
      </c>
      <c r="O129" s="14">
        <f>AVERAGE(VentasC15[[#This Row],[Maquillaje]:[Perfumería]])</f>
        <v>25191.599999999999</v>
      </c>
      <c r="P129" t="str">
        <f>INDEX(VentasC15[[#Headers],[Maquillaje]:[Perfumería]],MATCH(MAX(VentasC15[[#This Row],[Maquillaje]:[Perfumería]]),VentasC15[[#This Row],[Maquillaje]:[Perfumería]],0))</f>
        <v>Maquillaje</v>
      </c>
      <c r="Q129" t="str">
        <f>INDEX(VentasC15[[#Headers],[Maquillaje]:[Perfumería]],MATCH(MIN(VentasC15[[#This Row],[Maquillaje]:[Perfumería]]),VentasC15[[#This Row],[Maquillaje]:[Perfumería]],0))</f>
        <v>Skincare</v>
      </c>
      <c r="R129" t="str">
        <f>IF(VentasC15[[#This Row],[Total por vendedor]]&gt;=250000,"SI","NO")</f>
        <v>NO</v>
      </c>
    </row>
    <row r="130" spans="1:18" x14ac:dyDescent="0.3">
      <c r="A130" s="16">
        <v>33497250</v>
      </c>
      <c r="B130" s="13">
        <v>41</v>
      </c>
      <c r="C130" s="13">
        <v>1</v>
      </c>
      <c r="D130" s="13">
        <v>58</v>
      </c>
      <c r="E130" t="s">
        <v>22</v>
      </c>
      <c r="F130" t="s">
        <v>21</v>
      </c>
      <c r="G130" t="str">
        <f>IF(VentasC15[[#This Row],[Tipo de pago]]='Tablas auxiliares'!$B$6,"Venta física","Venta Online")</f>
        <v>Venta Online</v>
      </c>
      <c r="H130" t="s">
        <v>29</v>
      </c>
      <c r="I130" s="37">
        <v>19712</v>
      </c>
      <c r="J130" s="37">
        <v>56743</v>
      </c>
      <c r="K130" s="37">
        <v>53324</v>
      </c>
      <c r="L130" s="37">
        <v>7245</v>
      </c>
      <c r="M130" s="37">
        <v>5388</v>
      </c>
      <c r="N130" s="37">
        <f>SUM(VentasC15[[#This Row],[Maquillaje]:[Perfumería]])</f>
        <v>142412</v>
      </c>
      <c r="O130" s="14">
        <f>AVERAGE(VentasC15[[#This Row],[Maquillaje]:[Perfumería]])</f>
        <v>28482.400000000001</v>
      </c>
      <c r="P130" t="str">
        <f>INDEX(VentasC15[[#Headers],[Maquillaje]:[Perfumería]],MATCH(MAX(VentasC15[[#This Row],[Maquillaje]:[Perfumería]]),VentasC15[[#This Row],[Maquillaje]:[Perfumería]],0))</f>
        <v>Skincare</v>
      </c>
      <c r="Q130" t="str">
        <f>INDEX(VentasC15[[#Headers],[Maquillaje]:[Perfumería]],MATCH(MIN(VentasC15[[#This Row],[Maquillaje]:[Perfumería]]),VentasC15[[#This Row],[Maquillaje]:[Perfumería]],0))</f>
        <v>Perfumería</v>
      </c>
      <c r="R130" t="str">
        <f>IF(VentasC15[[#This Row],[Total por vendedor]]&gt;=250000,"SI","NO")</f>
        <v>NO</v>
      </c>
    </row>
    <row r="131" spans="1:18" x14ac:dyDescent="0.3">
      <c r="A131" s="17">
        <v>33497251</v>
      </c>
      <c r="B131" s="13">
        <v>31</v>
      </c>
      <c r="C131" s="13">
        <v>1</v>
      </c>
      <c r="D131" s="13">
        <v>32</v>
      </c>
      <c r="E131" t="s">
        <v>23</v>
      </c>
      <c r="F131" t="s">
        <v>21</v>
      </c>
      <c r="G131" t="str">
        <f>IF(VentasC15[[#This Row],[Tipo de pago]]='Tablas auxiliares'!$B$6,"Venta física","Venta Online")</f>
        <v>Venta Online</v>
      </c>
      <c r="H131" t="s">
        <v>30</v>
      </c>
      <c r="I131" s="37">
        <v>63780</v>
      </c>
      <c r="J131" s="37">
        <v>98725</v>
      </c>
      <c r="K131" s="37">
        <v>23709</v>
      </c>
      <c r="L131" s="37">
        <v>69321</v>
      </c>
      <c r="M131" s="37">
        <v>71148</v>
      </c>
      <c r="N131" s="37">
        <f>SUM(VentasC15[[#This Row],[Maquillaje]:[Perfumería]])</f>
        <v>326683</v>
      </c>
      <c r="O131" s="14">
        <f>AVERAGE(VentasC15[[#This Row],[Maquillaje]:[Perfumería]])</f>
        <v>65336.6</v>
      </c>
      <c r="P131" t="str">
        <f>INDEX(VentasC15[[#Headers],[Maquillaje]:[Perfumería]],MATCH(MAX(VentasC15[[#This Row],[Maquillaje]:[Perfumería]]),VentasC15[[#This Row],[Maquillaje]:[Perfumería]],0))</f>
        <v>Skincare</v>
      </c>
      <c r="Q131" t="str">
        <f>INDEX(VentasC15[[#Headers],[Maquillaje]:[Perfumería]],MATCH(MIN(VentasC15[[#This Row],[Maquillaje]:[Perfumería]]),VentasC15[[#This Row],[Maquillaje]:[Perfumería]],0))</f>
        <v>Cabello</v>
      </c>
      <c r="R131" t="str">
        <f>IF(VentasC15[[#This Row],[Total por vendedor]]&gt;=250000,"SI","NO")</f>
        <v>SI</v>
      </c>
    </row>
    <row r="132" spans="1:18" x14ac:dyDescent="0.3">
      <c r="A132" s="16">
        <v>33497252</v>
      </c>
      <c r="B132" s="13">
        <v>70</v>
      </c>
      <c r="C132" s="13">
        <v>1</v>
      </c>
      <c r="D132" s="13">
        <v>64</v>
      </c>
      <c r="E132" t="s">
        <v>24</v>
      </c>
      <c r="F132" t="s">
        <v>20</v>
      </c>
      <c r="G132" t="str">
        <f>IF(VentasC15[[#This Row],[Tipo de pago]]='Tablas auxiliares'!$B$6,"Venta física","Venta Online")</f>
        <v>Venta física</v>
      </c>
      <c r="H132" t="s">
        <v>29</v>
      </c>
      <c r="I132" s="37">
        <v>21869</v>
      </c>
      <c r="J132" s="37">
        <v>76630</v>
      </c>
      <c r="K132" s="37">
        <v>74370</v>
      </c>
      <c r="L132" s="37">
        <v>56509</v>
      </c>
      <c r="M132" s="37">
        <v>64669</v>
      </c>
      <c r="N132" s="37">
        <f>SUM(VentasC15[[#This Row],[Maquillaje]:[Perfumería]])</f>
        <v>294047</v>
      </c>
      <c r="O132" s="14">
        <f>AVERAGE(VentasC15[[#This Row],[Maquillaje]:[Perfumería]])</f>
        <v>58809.4</v>
      </c>
      <c r="P132" t="str">
        <f>INDEX(VentasC15[[#Headers],[Maquillaje]:[Perfumería]],MATCH(MAX(VentasC15[[#This Row],[Maquillaje]:[Perfumería]]),VentasC15[[#This Row],[Maquillaje]:[Perfumería]],0))</f>
        <v>Skincare</v>
      </c>
      <c r="Q132" t="str">
        <f>INDEX(VentasC15[[#Headers],[Maquillaje]:[Perfumería]],MATCH(MIN(VentasC15[[#This Row],[Maquillaje]:[Perfumería]]),VentasC15[[#This Row],[Maquillaje]:[Perfumería]],0))</f>
        <v>Maquillaje</v>
      </c>
      <c r="R132" t="str">
        <f>IF(VentasC15[[#This Row],[Total por vendedor]]&gt;=250000,"SI","NO")</f>
        <v>SI</v>
      </c>
    </row>
    <row r="133" spans="1:18" x14ac:dyDescent="0.3">
      <c r="A133" s="17">
        <v>33497253</v>
      </c>
      <c r="B133" s="13">
        <v>55</v>
      </c>
      <c r="C133" s="13">
        <v>1</v>
      </c>
      <c r="D133" s="13">
        <v>11</v>
      </c>
      <c r="E133" t="s">
        <v>22</v>
      </c>
      <c r="F133" t="s">
        <v>21</v>
      </c>
      <c r="G133" t="str">
        <f>IF(VentasC15[[#This Row],[Tipo de pago]]='Tablas auxiliares'!$B$6,"Venta física","Venta Online")</f>
        <v>Venta Online</v>
      </c>
      <c r="H133" t="s">
        <v>30</v>
      </c>
      <c r="I133" s="37">
        <v>35649</v>
      </c>
      <c r="J133" s="37">
        <v>41871</v>
      </c>
      <c r="K133" s="37">
        <v>65262</v>
      </c>
      <c r="L133" s="37">
        <v>17663</v>
      </c>
      <c r="M133" s="37">
        <v>22778</v>
      </c>
      <c r="N133" s="37">
        <f>SUM(VentasC15[[#This Row],[Maquillaje]:[Perfumería]])</f>
        <v>183223</v>
      </c>
      <c r="O133" s="14">
        <f>AVERAGE(VentasC15[[#This Row],[Maquillaje]:[Perfumería]])</f>
        <v>36644.6</v>
      </c>
      <c r="P133" t="str">
        <f>INDEX(VentasC15[[#Headers],[Maquillaje]:[Perfumería]],MATCH(MAX(VentasC15[[#This Row],[Maquillaje]:[Perfumería]]),VentasC15[[#This Row],[Maquillaje]:[Perfumería]],0))</f>
        <v>Cabello</v>
      </c>
      <c r="Q133" t="str">
        <f>INDEX(VentasC15[[#Headers],[Maquillaje]:[Perfumería]],MATCH(MIN(VentasC15[[#This Row],[Maquillaje]:[Perfumería]]),VentasC15[[#This Row],[Maquillaje]:[Perfumería]],0))</f>
        <v>Cuerpo</v>
      </c>
      <c r="R133" t="str">
        <f>IF(VentasC15[[#This Row],[Total por vendedor]]&gt;=250000,"SI","NO")</f>
        <v>NO</v>
      </c>
    </row>
    <row r="134" spans="1:18" x14ac:dyDescent="0.3">
      <c r="A134" s="16">
        <v>33497254</v>
      </c>
      <c r="B134" s="13">
        <v>44</v>
      </c>
      <c r="C134" s="13">
        <v>1</v>
      </c>
      <c r="D134" s="13">
        <v>5</v>
      </c>
      <c r="E134" t="s">
        <v>25</v>
      </c>
      <c r="F134" t="s">
        <v>20</v>
      </c>
      <c r="G134" t="str">
        <f>IF(VentasC15[[#This Row],[Tipo de pago]]='Tablas auxiliares'!$B$6,"Venta física","Venta Online")</f>
        <v>Venta física</v>
      </c>
      <c r="H134" t="s">
        <v>30</v>
      </c>
      <c r="I134" s="37">
        <v>74812</v>
      </c>
      <c r="J134" s="37">
        <v>70128</v>
      </c>
      <c r="K134" s="37">
        <v>2077</v>
      </c>
      <c r="L134" s="37">
        <v>77580</v>
      </c>
      <c r="M134" s="37">
        <v>96902</v>
      </c>
      <c r="N134" s="37">
        <f>SUM(VentasC15[[#This Row],[Maquillaje]:[Perfumería]])</f>
        <v>321499</v>
      </c>
      <c r="O134" s="14">
        <f>AVERAGE(VentasC15[[#This Row],[Maquillaje]:[Perfumería]])</f>
        <v>64299.8</v>
      </c>
      <c r="P134" t="str">
        <f>INDEX(VentasC15[[#Headers],[Maquillaje]:[Perfumería]],MATCH(MAX(VentasC15[[#This Row],[Maquillaje]:[Perfumería]]),VentasC15[[#This Row],[Maquillaje]:[Perfumería]],0))</f>
        <v>Perfumería</v>
      </c>
      <c r="Q134" t="str">
        <f>INDEX(VentasC15[[#Headers],[Maquillaje]:[Perfumería]],MATCH(MIN(VentasC15[[#This Row],[Maquillaje]:[Perfumería]]),VentasC15[[#This Row],[Maquillaje]:[Perfumería]],0))</f>
        <v>Cabello</v>
      </c>
      <c r="R134" t="str">
        <f>IF(VentasC15[[#This Row],[Total por vendedor]]&gt;=250000,"SI","NO")</f>
        <v>SI</v>
      </c>
    </row>
    <row r="135" spans="1:18" x14ac:dyDescent="0.3">
      <c r="A135" s="17">
        <v>33497255</v>
      </c>
      <c r="B135" s="13">
        <v>69</v>
      </c>
      <c r="C135" s="13">
        <v>1</v>
      </c>
      <c r="D135" s="13">
        <v>59</v>
      </c>
      <c r="E135" t="s">
        <v>25</v>
      </c>
      <c r="F135" t="s">
        <v>21</v>
      </c>
      <c r="G135" t="str">
        <f>IF(VentasC15[[#This Row],[Tipo de pago]]='Tablas auxiliares'!$B$6,"Venta física","Venta Online")</f>
        <v>Venta Online</v>
      </c>
      <c r="H135" t="s">
        <v>29</v>
      </c>
      <c r="I135" s="37">
        <v>11466</v>
      </c>
      <c r="J135" s="37">
        <v>86621</v>
      </c>
      <c r="K135" s="37">
        <v>6587</v>
      </c>
      <c r="L135" s="37">
        <v>10426</v>
      </c>
      <c r="M135" s="37">
        <v>53965</v>
      </c>
      <c r="N135" s="37">
        <f>SUM(VentasC15[[#This Row],[Maquillaje]:[Perfumería]])</f>
        <v>169065</v>
      </c>
      <c r="O135" s="14">
        <f>AVERAGE(VentasC15[[#This Row],[Maquillaje]:[Perfumería]])</f>
        <v>33813</v>
      </c>
      <c r="P135" t="str">
        <f>INDEX(VentasC15[[#Headers],[Maquillaje]:[Perfumería]],MATCH(MAX(VentasC15[[#This Row],[Maquillaje]:[Perfumería]]),VentasC15[[#This Row],[Maquillaje]:[Perfumería]],0))</f>
        <v>Skincare</v>
      </c>
      <c r="Q135" t="str">
        <f>INDEX(VentasC15[[#Headers],[Maquillaje]:[Perfumería]],MATCH(MIN(VentasC15[[#This Row],[Maquillaje]:[Perfumería]]),VentasC15[[#This Row],[Maquillaje]:[Perfumería]],0))</f>
        <v>Cabello</v>
      </c>
      <c r="R135" t="str">
        <f>IF(VentasC15[[#This Row],[Total por vendedor]]&gt;=250000,"SI","NO")</f>
        <v>NO</v>
      </c>
    </row>
    <row r="136" spans="1:18" x14ac:dyDescent="0.3">
      <c r="A136" s="16">
        <v>33497256</v>
      </c>
      <c r="B136" s="13">
        <v>37</v>
      </c>
      <c r="C136" s="13">
        <v>1</v>
      </c>
      <c r="D136" s="13">
        <v>68</v>
      </c>
      <c r="E136" t="s">
        <v>23</v>
      </c>
      <c r="F136" t="s">
        <v>20</v>
      </c>
      <c r="G136" t="str">
        <f>IF(VentasC15[[#This Row],[Tipo de pago]]='Tablas auxiliares'!$B$6,"Venta física","Venta Online")</f>
        <v>Venta física</v>
      </c>
      <c r="H136" t="s">
        <v>29</v>
      </c>
      <c r="I136" s="37">
        <v>66695</v>
      </c>
      <c r="J136" s="37">
        <v>98947</v>
      </c>
      <c r="K136" s="37">
        <v>97276</v>
      </c>
      <c r="L136" s="37">
        <v>25428</v>
      </c>
      <c r="M136" s="37">
        <v>30400</v>
      </c>
      <c r="N136" s="37">
        <f>SUM(VentasC15[[#This Row],[Maquillaje]:[Perfumería]])</f>
        <v>318746</v>
      </c>
      <c r="O136" s="14">
        <f>AVERAGE(VentasC15[[#This Row],[Maquillaje]:[Perfumería]])</f>
        <v>63749.2</v>
      </c>
      <c r="P136" t="str">
        <f>INDEX(VentasC15[[#Headers],[Maquillaje]:[Perfumería]],MATCH(MAX(VentasC15[[#This Row],[Maquillaje]:[Perfumería]]),VentasC15[[#This Row],[Maquillaje]:[Perfumería]],0))</f>
        <v>Skincare</v>
      </c>
      <c r="Q136" t="str">
        <f>INDEX(VentasC15[[#Headers],[Maquillaje]:[Perfumería]],MATCH(MIN(VentasC15[[#This Row],[Maquillaje]:[Perfumería]]),VentasC15[[#This Row],[Maquillaje]:[Perfumería]],0))</f>
        <v>Cuerpo</v>
      </c>
      <c r="R136" t="str">
        <f>IF(VentasC15[[#This Row],[Total por vendedor]]&gt;=250000,"SI","NO")</f>
        <v>SI</v>
      </c>
    </row>
    <row r="137" spans="1:18" x14ac:dyDescent="0.3">
      <c r="A137" s="17">
        <v>33497257</v>
      </c>
      <c r="B137" s="13">
        <v>31</v>
      </c>
      <c r="C137" s="13">
        <v>1</v>
      </c>
      <c r="D137" s="13">
        <v>15</v>
      </c>
      <c r="E137" t="s">
        <v>24</v>
      </c>
      <c r="F137" t="s">
        <v>20</v>
      </c>
      <c r="G137" t="str">
        <f>IF(VentasC15[[#This Row],[Tipo de pago]]='Tablas auxiliares'!$B$6,"Venta física","Venta Online")</f>
        <v>Venta física</v>
      </c>
      <c r="H137" t="s">
        <v>30</v>
      </c>
      <c r="I137" s="37">
        <v>56341</v>
      </c>
      <c r="J137" s="37">
        <v>80630</v>
      </c>
      <c r="K137" s="37">
        <v>62614</v>
      </c>
      <c r="L137" s="37">
        <v>50014</v>
      </c>
      <c r="M137" s="37">
        <v>14872</v>
      </c>
      <c r="N137" s="37">
        <f>SUM(VentasC15[[#This Row],[Maquillaje]:[Perfumería]])</f>
        <v>264471</v>
      </c>
      <c r="O137" s="14">
        <f>AVERAGE(VentasC15[[#This Row],[Maquillaje]:[Perfumería]])</f>
        <v>52894.2</v>
      </c>
      <c r="P137" t="str">
        <f>INDEX(VentasC15[[#Headers],[Maquillaje]:[Perfumería]],MATCH(MAX(VentasC15[[#This Row],[Maquillaje]:[Perfumería]]),VentasC15[[#This Row],[Maquillaje]:[Perfumería]],0))</f>
        <v>Skincare</v>
      </c>
      <c r="Q137" t="str">
        <f>INDEX(VentasC15[[#Headers],[Maquillaje]:[Perfumería]],MATCH(MIN(VentasC15[[#This Row],[Maquillaje]:[Perfumería]]),VentasC15[[#This Row],[Maquillaje]:[Perfumería]],0))</f>
        <v>Perfumería</v>
      </c>
      <c r="R137" t="str">
        <f>IF(VentasC15[[#This Row],[Total por vendedor]]&gt;=250000,"SI","NO")</f>
        <v>SI</v>
      </c>
    </row>
    <row r="138" spans="1:18" x14ac:dyDescent="0.3">
      <c r="A138" s="16">
        <v>33497258</v>
      </c>
      <c r="B138" s="13">
        <v>49</v>
      </c>
      <c r="C138" s="13">
        <v>1</v>
      </c>
      <c r="D138" s="13">
        <v>96</v>
      </c>
      <c r="E138" t="s">
        <v>22</v>
      </c>
      <c r="F138" t="s">
        <v>21</v>
      </c>
      <c r="G138" t="str">
        <f>IF(VentasC15[[#This Row],[Tipo de pago]]='Tablas auxiliares'!$B$6,"Venta física","Venta Online")</f>
        <v>Venta Online</v>
      </c>
      <c r="H138" t="s">
        <v>29</v>
      </c>
      <c r="I138" s="37">
        <v>29224</v>
      </c>
      <c r="J138" s="37">
        <v>72650</v>
      </c>
      <c r="K138" s="37">
        <v>87641</v>
      </c>
      <c r="L138" s="37">
        <v>93836</v>
      </c>
      <c r="M138" s="37">
        <v>3716</v>
      </c>
      <c r="N138" s="37">
        <f>SUM(VentasC15[[#This Row],[Maquillaje]:[Perfumería]])</f>
        <v>287067</v>
      </c>
      <c r="O138" s="14">
        <f>AVERAGE(VentasC15[[#This Row],[Maquillaje]:[Perfumería]])</f>
        <v>57413.4</v>
      </c>
      <c r="P138" t="str">
        <f>INDEX(VentasC15[[#Headers],[Maquillaje]:[Perfumería]],MATCH(MAX(VentasC15[[#This Row],[Maquillaje]:[Perfumería]]),VentasC15[[#This Row],[Maquillaje]:[Perfumería]],0))</f>
        <v>Cuerpo</v>
      </c>
      <c r="Q138" t="str">
        <f>INDEX(VentasC15[[#Headers],[Maquillaje]:[Perfumería]],MATCH(MIN(VentasC15[[#This Row],[Maquillaje]:[Perfumería]]),VentasC15[[#This Row],[Maquillaje]:[Perfumería]],0))</f>
        <v>Perfumería</v>
      </c>
      <c r="R138" t="str">
        <f>IF(VentasC15[[#This Row],[Total por vendedor]]&gt;=250000,"SI","NO")</f>
        <v>SI</v>
      </c>
    </row>
    <row r="139" spans="1:18" x14ac:dyDescent="0.3">
      <c r="A139" s="17">
        <v>33497259</v>
      </c>
      <c r="B139" s="13">
        <v>52</v>
      </c>
      <c r="C139" s="13">
        <v>1</v>
      </c>
      <c r="D139" s="13">
        <v>87</v>
      </c>
      <c r="E139" t="s">
        <v>23</v>
      </c>
      <c r="F139" t="s">
        <v>21</v>
      </c>
      <c r="G139" t="str">
        <f>IF(VentasC15[[#This Row],[Tipo de pago]]='Tablas auxiliares'!$B$6,"Venta física","Venta Online")</f>
        <v>Venta Online</v>
      </c>
      <c r="H139" t="s">
        <v>30</v>
      </c>
      <c r="I139" s="37">
        <v>87458</v>
      </c>
      <c r="J139" s="37">
        <v>59507</v>
      </c>
      <c r="K139" s="37">
        <v>32573</v>
      </c>
      <c r="L139" s="37">
        <v>20696</v>
      </c>
      <c r="M139" s="37">
        <v>10043</v>
      </c>
      <c r="N139" s="37">
        <f>SUM(VentasC15[[#This Row],[Maquillaje]:[Perfumería]])</f>
        <v>210277</v>
      </c>
      <c r="O139" s="14">
        <f>AVERAGE(VentasC15[[#This Row],[Maquillaje]:[Perfumería]])</f>
        <v>42055.4</v>
      </c>
      <c r="P139" t="str">
        <f>INDEX(VentasC15[[#Headers],[Maquillaje]:[Perfumería]],MATCH(MAX(VentasC15[[#This Row],[Maquillaje]:[Perfumería]]),VentasC15[[#This Row],[Maquillaje]:[Perfumería]],0))</f>
        <v>Maquillaje</v>
      </c>
      <c r="Q139" t="str">
        <f>INDEX(VentasC15[[#Headers],[Maquillaje]:[Perfumería]],MATCH(MIN(VentasC15[[#This Row],[Maquillaje]:[Perfumería]]),VentasC15[[#This Row],[Maquillaje]:[Perfumería]],0))</f>
        <v>Perfumería</v>
      </c>
      <c r="R139" t="str">
        <f>IF(VentasC15[[#This Row],[Total por vendedor]]&gt;=250000,"SI","NO")</f>
        <v>NO</v>
      </c>
    </row>
    <row r="140" spans="1:18" x14ac:dyDescent="0.3">
      <c r="A140" s="16">
        <v>33497260</v>
      </c>
      <c r="B140" s="13">
        <v>43</v>
      </c>
      <c r="C140" s="13">
        <v>1</v>
      </c>
      <c r="D140" s="13">
        <v>5</v>
      </c>
      <c r="E140" t="s">
        <v>23</v>
      </c>
      <c r="F140" t="s">
        <v>20</v>
      </c>
      <c r="G140" t="str">
        <f>IF(VentasC15[[#This Row],[Tipo de pago]]='Tablas auxiliares'!$B$6,"Venta física","Venta Online")</f>
        <v>Venta física</v>
      </c>
      <c r="H140" t="s">
        <v>29</v>
      </c>
      <c r="I140" s="37">
        <v>39329</v>
      </c>
      <c r="J140" s="37">
        <v>33357</v>
      </c>
      <c r="K140" s="37">
        <v>30102</v>
      </c>
      <c r="L140" s="37">
        <v>30352</v>
      </c>
      <c r="M140" s="37">
        <v>81338</v>
      </c>
      <c r="N140" s="37">
        <f>SUM(VentasC15[[#This Row],[Maquillaje]:[Perfumería]])</f>
        <v>214478</v>
      </c>
      <c r="O140" s="14">
        <f>AVERAGE(VentasC15[[#This Row],[Maquillaje]:[Perfumería]])</f>
        <v>42895.6</v>
      </c>
      <c r="P140" t="str">
        <f>INDEX(VentasC15[[#Headers],[Maquillaje]:[Perfumería]],MATCH(MAX(VentasC15[[#This Row],[Maquillaje]:[Perfumería]]),VentasC15[[#This Row],[Maquillaje]:[Perfumería]],0))</f>
        <v>Perfumería</v>
      </c>
      <c r="Q140" t="str">
        <f>INDEX(VentasC15[[#Headers],[Maquillaje]:[Perfumería]],MATCH(MIN(VentasC15[[#This Row],[Maquillaje]:[Perfumería]]),VentasC15[[#This Row],[Maquillaje]:[Perfumería]],0))</f>
        <v>Cabello</v>
      </c>
      <c r="R140" t="str">
        <f>IF(VentasC15[[#This Row],[Total por vendedor]]&gt;=250000,"SI","NO")</f>
        <v>NO</v>
      </c>
    </row>
    <row r="141" spans="1:18" x14ac:dyDescent="0.3">
      <c r="A141" s="17">
        <v>33497261</v>
      </c>
      <c r="B141" s="13">
        <v>67</v>
      </c>
      <c r="C141" s="13">
        <v>1</v>
      </c>
      <c r="D141" s="13">
        <v>35</v>
      </c>
      <c r="E141" t="s">
        <v>23</v>
      </c>
      <c r="F141" t="s">
        <v>20</v>
      </c>
      <c r="G141" t="str">
        <f>IF(VentasC15[[#This Row],[Tipo de pago]]='Tablas auxiliares'!$B$6,"Venta física","Venta Online")</f>
        <v>Venta física</v>
      </c>
      <c r="H141" t="s">
        <v>29</v>
      </c>
      <c r="I141" s="37">
        <v>26112</v>
      </c>
      <c r="J141" s="37">
        <v>27500</v>
      </c>
      <c r="K141" s="37">
        <v>71804</v>
      </c>
      <c r="L141" s="37">
        <v>95091</v>
      </c>
      <c r="M141" s="37">
        <v>86741</v>
      </c>
      <c r="N141" s="37">
        <f>SUM(VentasC15[[#This Row],[Maquillaje]:[Perfumería]])</f>
        <v>307248</v>
      </c>
      <c r="O141" s="14">
        <f>AVERAGE(VentasC15[[#This Row],[Maquillaje]:[Perfumería]])</f>
        <v>61449.599999999999</v>
      </c>
      <c r="P141" t="str">
        <f>INDEX(VentasC15[[#Headers],[Maquillaje]:[Perfumería]],MATCH(MAX(VentasC15[[#This Row],[Maquillaje]:[Perfumería]]),VentasC15[[#This Row],[Maquillaje]:[Perfumería]],0))</f>
        <v>Cuerpo</v>
      </c>
      <c r="Q141" t="str">
        <f>INDEX(VentasC15[[#Headers],[Maquillaje]:[Perfumería]],MATCH(MIN(VentasC15[[#This Row],[Maquillaje]:[Perfumería]]),VentasC15[[#This Row],[Maquillaje]:[Perfumería]],0))</f>
        <v>Maquillaje</v>
      </c>
      <c r="R141" t="str">
        <f>IF(VentasC15[[#This Row],[Total por vendedor]]&gt;=250000,"SI","NO")</f>
        <v>SI</v>
      </c>
    </row>
    <row r="142" spans="1:18" x14ac:dyDescent="0.3">
      <c r="A142" s="16">
        <v>33497262</v>
      </c>
      <c r="B142" s="13">
        <v>62</v>
      </c>
      <c r="C142" s="13">
        <v>1</v>
      </c>
      <c r="D142" s="13">
        <v>39</v>
      </c>
      <c r="E142" t="s">
        <v>23</v>
      </c>
      <c r="F142" t="s">
        <v>21</v>
      </c>
      <c r="G142" t="str">
        <f>IF(VentasC15[[#This Row],[Tipo de pago]]='Tablas auxiliares'!$B$6,"Venta física","Venta Online")</f>
        <v>Venta Online</v>
      </c>
      <c r="H142" t="s">
        <v>29</v>
      </c>
      <c r="I142" s="37">
        <v>94746</v>
      </c>
      <c r="J142" s="37">
        <v>90495</v>
      </c>
      <c r="K142" s="37">
        <v>53615</v>
      </c>
      <c r="L142" s="37">
        <v>27540</v>
      </c>
      <c r="M142" s="37">
        <v>84396</v>
      </c>
      <c r="N142" s="37">
        <f>SUM(VentasC15[[#This Row],[Maquillaje]:[Perfumería]])</f>
        <v>350792</v>
      </c>
      <c r="O142" s="14">
        <f>AVERAGE(VentasC15[[#This Row],[Maquillaje]:[Perfumería]])</f>
        <v>70158.399999999994</v>
      </c>
      <c r="P142" t="str">
        <f>INDEX(VentasC15[[#Headers],[Maquillaje]:[Perfumería]],MATCH(MAX(VentasC15[[#This Row],[Maquillaje]:[Perfumería]]),VentasC15[[#This Row],[Maquillaje]:[Perfumería]],0))</f>
        <v>Maquillaje</v>
      </c>
      <c r="Q142" t="str">
        <f>INDEX(VentasC15[[#Headers],[Maquillaje]:[Perfumería]],MATCH(MIN(VentasC15[[#This Row],[Maquillaje]:[Perfumería]]),VentasC15[[#This Row],[Maquillaje]:[Perfumería]],0))</f>
        <v>Cuerpo</v>
      </c>
      <c r="R142" t="str">
        <f>IF(VentasC15[[#This Row],[Total por vendedor]]&gt;=250000,"SI","NO")</f>
        <v>SI</v>
      </c>
    </row>
    <row r="143" spans="1:18" x14ac:dyDescent="0.3">
      <c r="A143" s="17">
        <v>33497263</v>
      </c>
      <c r="B143" s="13">
        <v>68</v>
      </c>
      <c r="C143" s="13">
        <v>1</v>
      </c>
      <c r="D143" s="13">
        <v>77</v>
      </c>
      <c r="E143" t="s">
        <v>24</v>
      </c>
      <c r="F143" t="s">
        <v>21</v>
      </c>
      <c r="G143" t="str">
        <f>IF(VentasC15[[#This Row],[Tipo de pago]]='Tablas auxiliares'!$B$6,"Venta física","Venta Online")</f>
        <v>Venta Online</v>
      </c>
      <c r="H143" t="s">
        <v>29</v>
      </c>
      <c r="I143" s="37">
        <v>13679</v>
      </c>
      <c r="J143" s="37">
        <v>40172</v>
      </c>
      <c r="K143" s="37">
        <v>21908</v>
      </c>
      <c r="L143" s="37">
        <v>98992</v>
      </c>
      <c r="M143" s="37">
        <v>6930</v>
      </c>
      <c r="N143" s="37">
        <f>SUM(VentasC15[[#This Row],[Maquillaje]:[Perfumería]])</f>
        <v>181681</v>
      </c>
      <c r="O143" s="14">
        <f>AVERAGE(VentasC15[[#This Row],[Maquillaje]:[Perfumería]])</f>
        <v>36336.199999999997</v>
      </c>
      <c r="P143" t="str">
        <f>INDEX(VentasC15[[#Headers],[Maquillaje]:[Perfumería]],MATCH(MAX(VentasC15[[#This Row],[Maquillaje]:[Perfumería]]),VentasC15[[#This Row],[Maquillaje]:[Perfumería]],0))</f>
        <v>Cuerpo</v>
      </c>
      <c r="Q143" t="str">
        <f>INDEX(VentasC15[[#Headers],[Maquillaje]:[Perfumería]],MATCH(MIN(VentasC15[[#This Row],[Maquillaje]:[Perfumería]]),VentasC15[[#This Row],[Maquillaje]:[Perfumería]],0))</f>
        <v>Perfumería</v>
      </c>
      <c r="R143" t="str">
        <f>IF(VentasC15[[#This Row],[Total por vendedor]]&gt;=250000,"SI","NO")</f>
        <v>NO</v>
      </c>
    </row>
    <row r="144" spans="1:18" x14ac:dyDescent="0.3">
      <c r="A144" s="16">
        <v>33497264</v>
      </c>
      <c r="B144" s="13">
        <v>34</v>
      </c>
      <c r="C144" s="13">
        <v>1</v>
      </c>
      <c r="D144" s="13">
        <v>85</v>
      </c>
      <c r="E144" t="s">
        <v>22</v>
      </c>
      <c r="F144" t="s">
        <v>21</v>
      </c>
      <c r="G144" t="str">
        <f>IF(VentasC15[[#This Row],[Tipo de pago]]='Tablas auxiliares'!$B$6,"Venta física","Venta Online")</f>
        <v>Venta Online</v>
      </c>
      <c r="H144" t="s">
        <v>29</v>
      </c>
      <c r="I144" s="37">
        <v>36829</v>
      </c>
      <c r="J144" s="37">
        <v>68250</v>
      </c>
      <c r="K144" s="37">
        <v>8689</v>
      </c>
      <c r="L144" s="37">
        <v>63116</v>
      </c>
      <c r="M144" s="37">
        <v>67119</v>
      </c>
      <c r="N144" s="37">
        <f>SUM(VentasC15[[#This Row],[Maquillaje]:[Perfumería]])</f>
        <v>244003</v>
      </c>
      <c r="O144" s="14">
        <f>AVERAGE(VentasC15[[#This Row],[Maquillaje]:[Perfumería]])</f>
        <v>48800.6</v>
      </c>
      <c r="P144" t="str">
        <f>INDEX(VentasC15[[#Headers],[Maquillaje]:[Perfumería]],MATCH(MAX(VentasC15[[#This Row],[Maquillaje]:[Perfumería]]),VentasC15[[#This Row],[Maquillaje]:[Perfumería]],0))</f>
        <v>Skincare</v>
      </c>
      <c r="Q144" t="str">
        <f>INDEX(VentasC15[[#Headers],[Maquillaje]:[Perfumería]],MATCH(MIN(VentasC15[[#This Row],[Maquillaje]:[Perfumería]]),VentasC15[[#This Row],[Maquillaje]:[Perfumería]],0))</f>
        <v>Cabello</v>
      </c>
      <c r="R144" t="str">
        <f>IF(VentasC15[[#This Row],[Total por vendedor]]&gt;=250000,"SI","NO")</f>
        <v>NO</v>
      </c>
    </row>
    <row r="145" spans="1:18" x14ac:dyDescent="0.3">
      <c r="A145" s="17">
        <v>33497265</v>
      </c>
      <c r="B145" s="13">
        <v>56</v>
      </c>
      <c r="C145" s="13">
        <v>1</v>
      </c>
      <c r="D145" s="13">
        <v>12</v>
      </c>
      <c r="E145" t="s">
        <v>22</v>
      </c>
      <c r="F145" t="s">
        <v>20</v>
      </c>
      <c r="G145" t="str">
        <f>IF(VentasC15[[#This Row],[Tipo de pago]]='Tablas auxiliares'!$B$6,"Venta física","Venta Online")</f>
        <v>Venta física</v>
      </c>
      <c r="H145" t="s">
        <v>30</v>
      </c>
      <c r="I145" s="37">
        <v>53089</v>
      </c>
      <c r="J145" s="37">
        <v>71815</v>
      </c>
      <c r="K145" s="37">
        <v>66701</v>
      </c>
      <c r="L145" s="37">
        <v>70158</v>
      </c>
      <c r="M145" s="37">
        <v>21496</v>
      </c>
      <c r="N145" s="37">
        <f>SUM(VentasC15[[#This Row],[Maquillaje]:[Perfumería]])</f>
        <v>283259</v>
      </c>
      <c r="O145" s="14">
        <f>AVERAGE(VentasC15[[#This Row],[Maquillaje]:[Perfumería]])</f>
        <v>56651.8</v>
      </c>
      <c r="P145" t="str">
        <f>INDEX(VentasC15[[#Headers],[Maquillaje]:[Perfumería]],MATCH(MAX(VentasC15[[#This Row],[Maquillaje]:[Perfumería]]),VentasC15[[#This Row],[Maquillaje]:[Perfumería]],0))</f>
        <v>Skincare</v>
      </c>
      <c r="Q145" t="str">
        <f>INDEX(VentasC15[[#Headers],[Maquillaje]:[Perfumería]],MATCH(MIN(VentasC15[[#This Row],[Maquillaje]:[Perfumería]]),VentasC15[[#This Row],[Maquillaje]:[Perfumería]],0))</f>
        <v>Perfumería</v>
      </c>
      <c r="R145" t="str">
        <f>IF(VentasC15[[#This Row],[Total por vendedor]]&gt;=250000,"SI","NO")</f>
        <v>SI</v>
      </c>
    </row>
    <row r="146" spans="1:18" x14ac:dyDescent="0.3">
      <c r="A146" s="16">
        <v>33497266</v>
      </c>
      <c r="B146" s="13">
        <v>52</v>
      </c>
      <c r="C146" s="13">
        <v>1</v>
      </c>
      <c r="D146" s="13">
        <v>45</v>
      </c>
      <c r="E146" t="s">
        <v>24</v>
      </c>
      <c r="F146" t="s">
        <v>21</v>
      </c>
      <c r="G146" t="str">
        <f>IF(VentasC15[[#This Row],[Tipo de pago]]='Tablas auxiliares'!$B$6,"Venta física","Venta Online")</f>
        <v>Venta Online</v>
      </c>
      <c r="H146" t="s">
        <v>29</v>
      </c>
      <c r="I146" s="37">
        <v>8034</v>
      </c>
      <c r="J146" s="37">
        <v>74242</v>
      </c>
      <c r="K146" s="37">
        <v>57215</v>
      </c>
      <c r="L146" s="37">
        <v>68266</v>
      </c>
      <c r="M146" s="37">
        <v>50604</v>
      </c>
      <c r="N146" s="37">
        <f>SUM(VentasC15[[#This Row],[Maquillaje]:[Perfumería]])</f>
        <v>258361</v>
      </c>
      <c r="O146" s="14">
        <f>AVERAGE(VentasC15[[#This Row],[Maquillaje]:[Perfumería]])</f>
        <v>51672.2</v>
      </c>
      <c r="P146" t="str">
        <f>INDEX(VentasC15[[#Headers],[Maquillaje]:[Perfumería]],MATCH(MAX(VentasC15[[#This Row],[Maquillaje]:[Perfumería]]),VentasC15[[#This Row],[Maquillaje]:[Perfumería]],0))</f>
        <v>Skincare</v>
      </c>
      <c r="Q146" t="str">
        <f>INDEX(VentasC15[[#Headers],[Maquillaje]:[Perfumería]],MATCH(MIN(VentasC15[[#This Row],[Maquillaje]:[Perfumería]]),VentasC15[[#This Row],[Maquillaje]:[Perfumería]],0))</f>
        <v>Maquillaje</v>
      </c>
      <c r="R146" t="str">
        <f>IF(VentasC15[[#This Row],[Total por vendedor]]&gt;=250000,"SI","NO")</f>
        <v>SI</v>
      </c>
    </row>
    <row r="147" spans="1:18" x14ac:dyDescent="0.3">
      <c r="A147" s="17">
        <v>33497267</v>
      </c>
      <c r="B147" s="13">
        <v>42</v>
      </c>
      <c r="C147" s="13">
        <v>1</v>
      </c>
      <c r="D147" s="13">
        <v>54</v>
      </c>
      <c r="E147" t="s">
        <v>23</v>
      </c>
      <c r="F147" t="s">
        <v>20</v>
      </c>
      <c r="G147" t="str">
        <f>IF(VentasC15[[#This Row],[Tipo de pago]]='Tablas auxiliares'!$B$6,"Venta física","Venta Online")</f>
        <v>Venta física</v>
      </c>
      <c r="H147" t="s">
        <v>30</v>
      </c>
      <c r="I147" s="37">
        <v>47956</v>
      </c>
      <c r="J147" s="37">
        <v>74794</v>
      </c>
      <c r="K147" s="37">
        <v>77505</v>
      </c>
      <c r="L147" s="37">
        <v>12946</v>
      </c>
      <c r="M147" s="37">
        <v>55021</v>
      </c>
      <c r="N147" s="37">
        <f>SUM(VentasC15[[#This Row],[Maquillaje]:[Perfumería]])</f>
        <v>268222</v>
      </c>
      <c r="O147" s="14">
        <f>AVERAGE(VentasC15[[#This Row],[Maquillaje]:[Perfumería]])</f>
        <v>53644.4</v>
      </c>
      <c r="P147" t="str">
        <f>INDEX(VentasC15[[#Headers],[Maquillaje]:[Perfumería]],MATCH(MAX(VentasC15[[#This Row],[Maquillaje]:[Perfumería]]),VentasC15[[#This Row],[Maquillaje]:[Perfumería]],0))</f>
        <v>Cabello</v>
      </c>
      <c r="Q147" t="str">
        <f>INDEX(VentasC15[[#Headers],[Maquillaje]:[Perfumería]],MATCH(MIN(VentasC15[[#This Row],[Maquillaje]:[Perfumería]]),VentasC15[[#This Row],[Maquillaje]:[Perfumería]],0))</f>
        <v>Cuerpo</v>
      </c>
      <c r="R147" t="str">
        <f>IF(VentasC15[[#This Row],[Total por vendedor]]&gt;=250000,"SI","NO")</f>
        <v>SI</v>
      </c>
    </row>
    <row r="148" spans="1:18" x14ac:dyDescent="0.3">
      <c r="A148" s="16">
        <v>33497268</v>
      </c>
      <c r="B148" s="13">
        <v>47</v>
      </c>
      <c r="C148" s="13">
        <v>1</v>
      </c>
      <c r="D148" s="13">
        <v>21</v>
      </c>
      <c r="E148" t="s">
        <v>24</v>
      </c>
      <c r="F148" t="s">
        <v>21</v>
      </c>
      <c r="G148" t="str">
        <f>IF(VentasC15[[#This Row],[Tipo de pago]]='Tablas auxiliares'!$B$6,"Venta física","Venta Online")</f>
        <v>Venta Online</v>
      </c>
      <c r="H148" t="s">
        <v>29</v>
      </c>
      <c r="I148" s="37">
        <v>17449</v>
      </c>
      <c r="J148" s="37">
        <v>96976</v>
      </c>
      <c r="K148" s="37">
        <v>75190</v>
      </c>
      <c r="L148" s="37">
        <v>64161</v>
      </c>
      <c r="M148" s="37">
        <v>1136</v>
      </c>
      <c r="N148" s="37">
        <f>SUM(VentasC15[[#This Row],[Maquillaje]:[Perfumería]])</f>
        <v>254912</v>
      </c>
      <c r="O148" s="14">
        <f>AVERAGE(VentasC15[[#This Row],[Maquillaje]:[Perfumería]])</f>
        <v>50982.400000000001</v>
      </c>
      <c r="P148" t="str">
        <f>INDEX(VentasC15[[#Headers],[Maquillaje]:[Perfumería]],MATCH(MAX(VentasC15[[#This Row],[Maquillaje]:[Perfumería]]),VentasC15[[#This Row],[Maquillaje]:[Perfumería]],0))</f>
        <v>Skincare</v>
      </c>
      <c r="Q148" t="str">
        <f>INDEX(VentasC15[[#Headers],[Maquillaje]:[Perfumería]],MATCH(MIN(VentasC15[[#This Row],[Maquillaje]:[Perfumería]]),VentasC15[[#This Row],[Maquillaje]:[Perfumería]],0))</f>
        <v>Perfumería</v>
      </c>
      <c r="R148" t="str">
        <f>IF(VentasC15[[#This Row],[Total por vendedor]]&gt;=250000,"SI","NO")</f>
        <v>SI</v>
      </c>
    </row>
    <row r="149" spans="1:18" x14ac:dyDescent="0.3">
      <c r="A149" s="17">
        <v>33497269</v>
      </c>
      <c r="B149" s="13">
        <v>62</v>
      </c>
      <c r="C149" s="13">
        <v>1</v>
      </c>
      <c r="D149" s="13">
        <v>42</v>
      </c>
      <c r="E149" t="s">
        <v>23</v>
      </c>
      <c r="F149" t="s">
        <v>21</v>
      </c>
      <c r="G149" t="str">
        <f>IF(VentasC15[[#This Row],[Tipo de pago]]='Tablas auxiliares'!$B$6,"Venta física","Venta Online")</f>
        <v>Venta Online</v>
      </c>
      <c r="H149" t="s">
        <v>29</v>
      </c>
      <c r="I149" s="37">
        <v>83475</v>
      </c>
      <c r="J149" s="37">
        <v>22055</v>
      </c>
      <c r="K149" s="37">
        <v>58744</v>
      </c>
      <c r="L149" s="37">
        <v>53079</v>
      </c>
      <c r="M149" s="37">
        <v>50444</v>
      </c>
      <c r="N149" s="37">
        <f>SUM(VentasC15[[#This Row],[Maquillaje]:[Perfumería]])</f>
        <v>267797</v>
      </c>
      <c r="O149" s="14">
        <f>AVERAGE(VentasC15[[#This Row],[Maquillaje]:[Perfumería]])</f>
        <v>53559.4</v>
      </c>
      <c r="P149" t="str">
        <f>INDEX(VentasC15[[#Headers],[Maquillaje]:[Perfumería]],MATCH(MAX(VentasC15[[#This Row],[Maquillaje]:[Perfumería]]),VentasC15[[#This Row],[Maquillaje]:[Perfumería]],0))</f>
        <v>Maquillaje</v>
      </c>
      <c r="Q149" t="str">
        <f>INDEX(VentasC15[[#Headers],[Maquillaje]:[Perfumería]],MATCH(MIN(VentasC15[[#This Row],[Maquillaje]:[Perfumería]]),VentasC15[[#This Row],[Maquillaje]:[Perfumería]],0))</f>
        <v>Skincare</v>
      </c>
      <c r="R149" t="str">
        <f>IF(VentasC15[[#This Row],[Total por vendedor]]&gt;=250000,"SI","NO")</f>
        <v>SI</v>
      </c>
    </row>
    <row r="150" spans="1:18" x14ac:dyDescent="0.3">
      <c r="A150" s="16">
        <v>33497270</v>
      </c>
      <c r="B150" s="13">
        <v>32</v>
      </c>
      <c r="C150" s="13">
        <v>1</v>
      </c>
      <c r="D150" s="13">
        <v>74</v>
      </c>
      <c r="E150" t="s">
        <v>24</v>
      </c>
      <c r="F150" t="s">
        <v>21</v>
      </c>
      <c r="G150" t="str">
        <f>IF(VentasC15[[#This Row],[Tipo de pago]]='Tablas auxiliares'!$B$6,"Venta física","Venta Online")</f>
        <v>Venta Online</v>
      </c>
      <c r="H150" t="s">
        <v>30</v>
      </c>
      <c r="I150" s="37">
        <v>72353</v>
      </c>
      <c r="J150" s="37">
        <v>81669</v>
      </c>
      <c r="K150" s="37">
        <v>63212</v>
      </c>
      <c r="L150" s="37">
        <v>38455</v>
      </c>
      <c r="M150" s="37">
        <v>71945</v>
      </c>
      <c r="N150" s="37">
        <f>SUM(VentasC15[[#This Row],[Maquillaje]:[Perfumería]])</f>
        <v>327634</v>
      </c>
      <c r="O150" s="14">
        <f>AVERAGE(VentasC15[[#This Row],[Maquillaje]:[Perfumería]])</f>
        <v>65526.8</v>
      </c>
      <c r="P150" t="str">
        <f>INDEX(VentasC15[[#Headers],[Maquillaje]:[Perfumería]],MATCH(MAX(VentasC15[[#This Row],[Maquillaje]:[Perfumería]]),VentasC15[[#This Row],[Maquillaje]:[Perfumería]],0))</f>
        <v>Skincare</v>
      </c>
      <c r="Q150" t="str">
        <f>INDEX(VentasC15[[#Headers],[Maquillaje]:[Perfumería]],MATCH(MIN(VentasC15[[#This Row],[Maquillaje]:[Perfumería]]),VentasC15[[#This Row],[Maquillaje]:[Perfumería]],0))</f>
        <v>Cuerpo</v>
      </c>
      <c r="R150" t="str">
        <f>IF(VentasC15[[#This Row],[Total por vendedor]]&gt;=250000,"SI","NO")</f>
        <v>SI</v>
      </c>
    </row>
    <row r="151" spans="1:18" x14ac:dyDescent="0.3">
      <c r="A151" s="17">
        <v>33497271</v>
      </c>
      <c r="B151" s="13">
        <v>38</v>
      </c>
      <c r="C151" s="13">
        <v>1</v>
      </c>
      <c r="D151" s="13">
        <v>100</v>
      </c>
      <c r="E151" t="s">
        <v>24</v>
      </c>
      <c r="F151" t="s">
        <v>20</v>
      </c>
      <c r="G151" t="str">
        <f>IF(VentasC15[[#This Row],[Tipo de pago]]='Tablas auxiliares'!$B$6,"Venta física","Venta Online")</f>
        <v>Venta física</v>
      </c>
      <c r="H151" t="s">
        <v>30</v>
      </c>
      <c r="I151" s="37">
        <v>50868</v>
      </c>
      <c r="J151" s="37">
        <v>24591</v>
      </c>
      <c r="K151" s="37">
        <v>84394</v>
      </c>
      <c r="L151" s="37">
        <v>49798</v>
      </c>
      <c r="M151" s="37">
        <v>2408</v>
      </c>
      <c r="N151" s="37">
        <f>SUM(VentasC15[[#This Row],[Maquillaje]:[Perfumería]])</f>
        <v>212059</v>
      </c>
      <c r="O151" s="14">
        <f>AVERAGE(VentasC15[[#This Row],[Maquillaje]:[Perfumería]])</f>
        <v>42411.8</v>
      </c>
      <c r="P151" t="str">
        <f>INDEX(VentasC15[[#Headers],[Maquillaje]:[Perfumería]],MATCH(MAX(VentasC15[[#This Row],[Maquillaje]:[Perfumería]]),VentasC15[[#This Row],[Maquillaje]:[Perfumería]],0))</f>
        <v>Cabello</v>
      </c>
      <c r="Q151" t="str">
        <f>INDEX(VentasC15[[#Headers],[Maquillaje]:[Perfumería]],MATCH(MIN(VentasC15[[#This Row],[Maquillaje]:[Perfumería]]),VentasC15[[#This Row],[Maquillaje]:[Perfumería]],0))</f>
        <v>Perfumería</v>
      </c>
      <c r="R151" t="str">
        <f>IF(VentasC15[[#This Row],[Total por vendedor]]&gt;=250000,"SI","NO")</f>
        <v>NO</v>
      </c>
    </row>
    <row r="152" spans="1:18" x14ac:dyDescent="0.3">
      <c r="A152" s="16">
        <v>33497272</v>
      </c>
      <c r="B152" s="13">
        <v>65</v>
      </c>
      <c r="C152" s="13">
        <v>1</v>
      </c>
      <c r="D152" s="13">
        <v>46</v>
      </c>
      <c r="E152" t="s">
        <v>24</v>
      </c>
      <c r="F152" t="s">
        <v>20</v>
      </c>
      <c r="G152" t="str">
        <f>IF(VentasC15[[#This Row],[Tipo de pago]]='Tablas auxiliares'!$B$6,"Venta física","Venta Online")</f>
        <v>Venta física</v>
      </c>
      <c r="H152" t="s">
        <v>29</v>
      </c>
      <c r="I152" s="37">
        <v>23693</v>
      </c>
      <c r="J152" s="37">
        <v>98697</v>
      </c>
      <c r="K152" s="37">
        <v>56893</v>
      </c>
      <c r="L152" s="37">
        <v>79501</v>
      </c>
      <c r="M152" s="37">
        <v>69680</v>
      </c>
      <c r="N152" s="37">
        <f>SUM(VentasC15[[#This Row],[Maquillaje]:[Perfumería]])</f>
        <v>328464</v>
      </c>
      <c r="O152" s="14">
        <f>AVERAGE(VentasC15[[#This Row],[Maquillaje]:[Perfumería]])</f>
        <v>65692.800000000003</v>
      </c>
      <c r="P152" t="str">
        <f>INDEX(VentasC15[[#Headers],[Maquillaje]:[Perfumería]],MATCH(MAX(VentasC15[[#This Row],[Maquillaje]:[Perfumería]]),VentasC15[[#This Row],[Maquillaje]:[Perfumería]],0))</f>
        <v>Skincare</v>
      </c>
      <c r="Q152" t="str">
        <f>INDEX(VentasC15[[#Headers],[Maquillaje]:[Perfumería]],MATCH(MIN(VentasC15[[#This Row],[Maquillaje]:[Perfumería]]),VentasC15[[#This Row],[Maquillaje]:[Perfumería]],0))</f>
        <v>Maquillaje</v>
      </c>
      <c r="R152" t="str">
        <f>IF(VentasC15[[#This Row],[Total por vendedor]]&gt;=250000,"SI","NO")</f>
        <v>SI</v>
      </c>
    </row>
    <row r="153" spans="1:18" x14ac:dyDescent="0.3">
      <c r="A153" s="17">
        <v>33497273</v>
      </c>
      <c r="B153" s="13">
        <v>63</v>
      </c>
      <c r="C153" s="13">
        <v>1</v>
      </c>
      <c r="D153" s="13">
        <v>27</v>
      </c>
      <c r="E153" t="s">
        <v>23</v>
      </c>
      <c r="F153" t="s">
        <v>20</v>
      </c>
      <c r="G153" t="str">
        <f>IF(VentasC15[[#This Row],[Tipo de pago]]='Tablas auxiliares'!$B$6,"Venta física","Venta Online")</f>
        <v>Venta física</v>
      </c>
      <c r="H153" t="s">
        <v>30</v>
      </c>
      <c r="I153" s="37">
        <v>6149</v>
      </c>
      <c r="J153" s="37">
        <v>4134</v>
      </c>
      <c r="K153" s="37">
        <v>45689</v>
      </c>
      <c r="L153" s="37">
        <v>4583</v>
      </c>
      <c r="M153" s="37">
        <v>26729</v>
      </c>
      <c r="N153" s="37">
        <f>SUM(VentasC15[[#This Row],[Maquillaje]:[Perfumería]])</f>
        <v>87284</v>
      </c>
      <c r="O153" s="14">
        <f>AVERAGE(VentasC15[[#This Row],[Maquillaje]:[Perfumería]])</f>
        <v>17456.8</v>
      </c>
      <c r="P153" t="str">
        <f>INDEX(VentasC15[[#Headers],[Maquillaje]:[Perfumería]],MATCH(MAX(VentasC15[[#This Row],[Maquillaje]:[Perfumería]]),VentasC15[[#This Row],[Maquillaje]:[Perfumería]],0))</f>
        <v>Cabello</v>
      </c>
      <c r="Q153" t="str">
        <f>INDEX(VentasC15[[#Headers],[Maquillaje]:[Perfumería]],MATCH(MIN(VentasC15[[#This Row],[Maquillaje]:[Perfumería]]),VentasC15[[#This Row],[Maquillaje]:[Perfumería]],0))</f>
        <v>Skincare</v>
      </c>
      <c r="R153" t="str">
        <f>IF(VentasC15[[#This Row],[Total por vendedor]]&gt;=250000,"SI","NO")</f>
        <v>NO</v>
      </c>
    </row>
    <row r="154" spans="1:18" x14ac:dyDescent="0.3">
      <c r="A154" s="16">
        <v>33497274</v>
      </c>
      <c r="B154" s="13">
        <v>69</v>
      </c>
      <c r="C154" s="13">
        <v>1</v>
      </c>
      <c r="D154" s="13">
        <v>73</v>
      </c>
      <c r="E154" t="s">
        <v>25</v>
      </c>
      <c r="F154" t="s">
        <v>20</v>
      </c>
      <c r="G154" t="str">
        <f>IF(VentasC15[[#This Row],[Tipo de pago]]='Tablas auxiliares'!$B$6,"Venta física","Venta Online")</f>
        <v>Venta física</v>
      </c>
      <c r="H154" t="s">
        <v>30</v>
      </c>
      <c r="I154" s="37">
        <v>25923</v>
      </c>
      <c r="J154" s="37">
        <v>41079</v>
      </c>
      <c r="K154" s="37">
        <v>24234</v>
      </c>
      <c r="L154" s="37">
        <v>68893</v>
      </c>
      <c r="M154" s="37">
        <v>32314</v>
      </c>
      <c r="N154" s="37">
        <f>SUM(VentasC15[[#This Row],[Maquillaje]:[Perfumería]])</f>
        <v>192443</v>
      </c>
      <c r="O154" s="14">
        <f>AVERAGE(VentasC15[[#This Row],[Maquillaje]:[Perfumería]])</f>
        <v>38488.6</v>
      </c>
      <c r="P154" t="str">
        <f>INDEX(VentasC15[[#Headers],[Maquillaje]:[Perfumería]],MATCH(MAX(VentasC15[[#This Row],[Maquillaje]:[Perfumería]]),VentasC15[[#This Row],[Maquillaje]:[Perfumería]],0))</f>
        <v>Cuerpo</v>
      </c>
      <c r="Q154" t="str">
        <f>INDEX(VentasC15[[#Headers],[Maquillaje]:[Perfumería]],MATCH(MIN(VentasC15[[#This Row],[Maquillaje]:[Perfumería]]),VentasC15[[#This Row],[Maquillaje]:[Perfumería]],0))</f>
        <v>Cabello</v>
      </c>
      <c r="R154" t="str">
        <f>IF(VentasC15[[#This Row],[Total por vendedor]]&gt;=250000,"SI","NO")</f>
        <v>NO</v>
      </c>
    </row>
    <row r="155" spans="1:18" x14ac:dyDescent="0.3">
      <c r="A155" s="17">
        <v>33497275</v>
      </c>
      <c r="B155" s="13">
        <v>38</v>
      </c>
      <c r="C155" s="13">
        <v>1</v>
      </c>
      <c r="D155" s="13">
        <v>17</v>
      </c>
      <c r="E155" t="s">
        <v>22</v>
      </c>
      <c r="F155" t="s">
        <v>21</v>
      </c>
      <c r="G155" t="str">
        <f>IF(VentasC15[[#This Row],[Tipo de pago]]='Tablas auxiliares'!$B$6,"Venta física","Venta Online")</f>
        <v>Venta Online</v>
      </c>
      <c r="H155" t="s">
        <v>30</v>
      </c>
      <c r="I155" s="37">
        <v>77983</v>
      </c>
      <c r="J155" s="37">
        <v>64596</v>
      </c>
      <c r="K155" s="37">
        <v>47163</v>
      </c>
      <c r="L155" s="37">
        <v>17344</v>
      </c>
      <c r="M155" s="37">
        <v>13704</v>
      </c>
      <c r="N155" s="37">
        <f>SUM(VentasC15[[#This Row],[Maquillaje]:[Perfumería]])</f>
        <v>220790</v>
      </c>
      <c r="O155" s="14">
        <f>AVERAGE(VentasC15[[#This Row],[Maquillaje]:[Perfumería]])</f>
        <v>44158</v>
      </c>
      <c r="P155" t="str">
        <f>INDEX(VentasC15[[#Headers],[Maquillaje]:[Perfumería]],MATCH(MAX(VentasC15[[#This Row],[Maquillaje]:[Perfumería]]),VentasC15[[#This Row],[Maquillaje]:[Perfumería]],0))</f>
        <v>Maquillaje</v>
      </c>
      <c r="Q155" t="str">
        <f>INDEX(VentasC15[[#Headers],[Maquillaje]:[Perfumería]],MATCH(MIN(VentasC15[[#This Row],[Maquillaje]:[Perfumería]]),VentasC15[[#This Row],[Maquillaje]:[Perfumería]],0))</f>
        <v>Perfumería</v>
      </c>
      <c r="R155" t="str">
        <f>IF(VentasC15[[#This Row],[Total por vendedor]]&gt;=250000,"SI","NO")</f>
        <v>NO</v>
      </c>
    </row>
    <row r="156" spans="1:18" x14ac:dyDescent="0.3">
      <c r="A156" s="16">
        <v>33497276</v>
      </c>
      <c r="B156" s="13">
        <v>36</v>
      </c>
      <c r="C156" s="13">
        <v>1</v>
      </c>
      <c r="D156" s="13">
        <v>75</v>
      </c>
      <c r="E156" t="s">
        <v>23</v>
      </c>
      <c r="F156" t="s">
        <v>20</v>
      </c>
      <c r="G156" t="str">
        <f>IF(VentasC15[[#This Row],[Tipo de pago]]='Tablas auxiliares'!$B$6,"Venta física","Venta Online")</f>
        <v>Venta física</v>
      </c>
      <c r="H156" t="s">
        <v>30</v>
      </c>
      <c r="I156" s="37">
        <v>51488</v>
      </c>
      <c r="J156" s="37">
        <v>56710</v>
      </c>
      <c r="K156" s="37">
        <v>24538</v>
      </c>
      <c r="L156" s="37">
        <v>91104</v>
      </c>
      <c r="M156" s="37">
        <v>88704</v>
      </c>
      <c r="N156" s="37">
        <f>SUM(VentasC15[[#This Row],[Maquillaje]:[Perfumería]])</f>
        <v>312544</v>
      </c>
      <c r="O156" s="14">
        <f>AVERAGE(VentasC15[[#This Row],[Maquillaje]:[Perfumería]])</f>
        <v>62508.800000000003</v>
      </c>
      <c r="P156" t="str">
        <f>INDEX(VentasC15[[#Headers],[Maquillaje]:[Perfumería]],MATCH(MAX(VentasC15[[#This Row],[Maquillaje]:[Perfumería]]),VentasC15[[#This Row],[Maquillaje]:[Perfumería]],0))</f>
        <v>Cuerpo</v>
      </c>
      <c r="Q156" t="str">
        <f>INDEX(VentasC15[[#Headers],[Maquillaje]:[Perfumería]],MATCH(MIN(VentasC15[[#This Row],[Maquillaje]:[Perfumería]]),VentasC15[[#This Row],[Maquillaje]:[Perfumería]],0))</f>
        <v>Cabello</v>
      </c>
      <c r="R156" t="str">
        <f>IF(VentasC15[[#This Row],[Total por vendedor]]&gt;=250000,"SI","NO")</f>
        <v>SI</v>
      </c>
    </row>
    <row r="157" spans="1:18" x14ac:dyDescent="0.3">
      <c r="A157" s="17">
        <v>33497277</v>
      </c>
      <c r="B157" s="13">
        <v>35</v>
      </c>
      <c r="C157" s="13">
        <v>1</v>
      </c>
      <c r="D157" s="13">
        <v>36</v>
      </c>
      <c r="E157" t="s">
        <v>23</v>
      </c>
      <c r="F157" t="s">
        <v>21</v>
      </c>
      <c r="G157" t="str">
        <f>IF(VentasC15[[#This Row],[Tipo de pago]]='Tablas auxiliares'!$B$6,"Venta física","Venta Online")</f>
        <v>Venta Online</v>
      </c>
      <c r="H157" t="s">
        <v>29</v>
      </c>
      <c r="I157" s="37">
        <v>53752</v>
      </c>
      <c r="J157" s="37">
        <v>52144</v>
      </c>
      <c r="K157" s="37">
        <v>27525</v>
      </c>
      <c r="L157" s="37">
        <v>21591</v>
      </c>
      <c r="M157" s="37">
        <v>15127</v>
      </c>
      <c r="N157" s="37">
        <f>SUM(VentasC15[[#This Row],[Maquillaje]:[Perfumería]])</f>
        <v>170139</v>
      </c>
      <c r="O157" s="14">
        <f>AVERAGE(VentasC15[[#This Row],[Maquillaje]:[Perfumería]])</f>
        <v>34027.800000000003</v>
      </c>
      <c r="P157" t="str">
        <f>INDEX(VentasC15[[#Headers],[Maquillaje]:[Perfumería]],MATCH(MAX(VentasC15[[#This Row],[Maquillaje]:[Perfumería]]),VentasC15[[#This Row],[Maquillaje]:[Perfumería]],0))</f>
        <v>Maquillaje</v>
      </c>
      <c r="Q157" t="str">
        <f>INDEX(VentasC15[[#Headers],[Maquillaje]:[Perfumería]],MATCH(MIN(VentasC15[[#This Row],[Maquillaje]:[Perfumería]]),VentasC15[[#This Row],[Maquillaje]:[Perfumería]],0))</f>
        <v>Perfumería</v>
      </c>
      <c r="R157" t="str">
        <f>IF(VentasC15[[#This Row],[Total por vendedor]]&gt;=250000,"SI","NO")</f>
        <v>NO</v>
      </c>
    </row>
    <row r="158" spans="1:18" x14ac:dyDescent="0.3">
      <c r="A158" s="16">
        <v>33497278</v>
      </c>
      <c r="B158" s="13">
        <v>48</v>
      </c>
      <c r="C158" s="13">
        <v>1</v>
      </c>
      <c r="D158" s="13">
        <v>12</v>
      </c>
      <c r="E158" t="s">
        <v>24</v>
      </c>
      <c r="F158" t="s">
        <v>20</v>
      </c>
      <c r="G158" t="str">
        <f>IF(VentasC15[[#This Row],[Tipo de pago]]='Tablas auxiliares'!$B$6,"Venta física","Venta Online")</f>
        <v>Venta física</v>
      </c>
      <c r="H158" t="s">
        <v>29</v>
      </c>
      <c r="I158" s="37">
        <v>47439</v>
      </c>
      <c r="J158" s="37">
        <v>74051</v>
      </c>
      <c r="K158" s="37">
        <v>91607</v>
      </c>
      <c r="L158" s="37">
        <v>88738</v>
      </c>
      <c r="M158" s="37">
        <v>93854</v>
      </c>
      <c r="N158" s="37">
        <f>SUM(VentasC15[[#This Row],[Maquillaje]:[Perfumería]])</f>
        <v>395689</v>
      </c>
      <c r="O158" s="14">
        <f>AVERAGE(VentasC15[[#This Row],[Maquillaje]:[Perfumería]])</f>
        <v>79137.8</v>
      </c>
      <c r="P158" t="str">
        <f>INDEX(VentasC15[[#Headers],[Maquillaje]:[Perfumería]],MATCH(MAX(VentasC15[[#This Row],[Maquillaje]:[Perfumería]]),VentasC15[[#This Row],[Maquillaje]:[Perfumería]],0))</f>
        <v>Perfumería</v>
      </c>
      <c r="Q158" t="str">
        <f>INDEX(VentasC15[[#Headers],[Maquillaje]:[Perfumería]],MATCH(MIN(VentasC15[[#This Row],[Maquillaje]:[Perfumería]]),VentasC15[[#This Row],[Maquillaje]:[Perfumería]],0))</f>
        <v>Maquillaje</v>
      </c>
      <c r="R158" t="str">
        <f>IF(VentasC15[[#This Row],[Total por vendedor]]&gt;=250000,"SI","NO")</f>
        <v>SI</v>
      </c>
    </row>
    <row r="159" spans="1:18" x14ac:dyDescent="0.3">
      <c r="A159" s="17">
        <v>33497279</v>
      </c>
      <c r="B159" s="13">
        <v>69</v>
      </c>
      <c r="C159" s="13">
        <v>1</v>
      </c>
      <c r="D159" s="13">
        <v>27</v>
      </c>
      <c r="E159" t="s">
        <v>22</v>
      </c>
      <c r="F159" t="s">
        <v>21</v>
      </c>
      <c r="G159" t="str">
        <f>IF(VentasC15[[#This Row],[Tipo de pago]]='Tablas auxiliares'!$B$6,"Venta física","Venta Online")</f>
        <v>Venta Online</v>
      </c>
      <c r="H159" t="s">
        <v>30</v>
      </c>
      <c r="I159" s="37">
        <v>70812</v>
      </c>
      <c r="J159" s="37">
        <v>33618</v>
      </c>
      <c r="K159" s="37">
        <v>18427</v>
      </c>
      <c r="L159" s="37">
        <v>62891</v>
      </c>
      <c r="M159" s="37">
        <v>30855</v>
      </c>
      <c r="N159" s="37">
        <f>SUM(VentasC15[[#This Row],[Maquillaje]:[Perfumería]])</f>
        <v>216603</v>
      </c>
      <c r="O159" s="14">
        <f>AVERAGE(VentasC15[[#This Row],[Maquillaje]:[Perfumería]])</f>
        <v>43320.6</v>
      </c>
      <c r="P159" t="str">
        <f>INDEX(VentasC15[[#Headers],[Maquillaje]:[Perfumería]],MATCH(MAX(VentasC15[[#This Row],[Maquillaje]:[Perfumería]]),VentasC15[[#This Row],[Maquillaje]:[Perfumería]],0))</f>
        <v>Maquillaje</v>
      </c>
      <c r="Q159" t="str">
        <f>INDEX(VentasC15[[#Headers],[Maquillaje]:[Perfumería]],MATCH(MIN(VentasC15[[#This Row],[Maquillaje]:[Perfumería]]),VentasC15[[#This Row],[Maquillaje]:[Perfumería]],0))</f>
        <v>Cabello</v>
      </c>
      <c r="R159" t="str">
        <f>IF(VentasC15[[#This Row],[Total por vendedor]]&gt;=250000,"SI","NO")</f>
        <v>NO</v>
      </c>
    </row>
    <row r="160" spans="1:18" x14ac:dyDescent="0.3">
      <c r="A160" s="16">
        <v>33497280</v>
      </c>
      <c r="B160" s="13">
        <v>29</v>
      </c>
      <c r="C160" s="13">
        <v>1</v>
      </c>
      <c r="D160" s="13">
        <v>36</v>
      </c>
      <c r="E160" t="s">
        <v>23</v>
      </c>
      <c r="F160" t="s">
        <v>21</v>
      </c>
      <c r="G160" t="str">
        <f>IF(VentasC15[[#This Row],[Tipo de pago]]='Tablas auxiliares'!$B$6,"Venta física","Venta Online")</f>
        <v>Venta Online</v>
      </c>
      <c r="H160" t="s">
        <v>29</v>
      </c>
      <c r="I160" s="37">
        <v>29386</v>
      </c>
      <c r="J160" s="37">
        <v>63939</v>
      </c>
      <c r="K160" s="37">
        <v>68091</v>
      </c>
      <c r="L160" s="37">
        <v>59290</v>
      </c>
      <c r="M160" s="37">
        <v>17115</v>
      </c>
      <c r="N160" s="37">
        <f>SUM(VentasC15[[#This Row],[Maquillaje]:[Perfumería]])</f>
        <v>237821</v>
      </c>
      <c r="O160" s="14">
        <f>AVERAGE(VentasC15[[#This Row],[Maquillaje]:[Perfumería]])</f>
        <v>47564.2</v>
      </c>
      <c r="P160" t="str">
        <f>INDEX(VentasC15[[#Headers],[Maquillaje]:[Perfumería]],MATCH(MAX(VentasC15[[#This Row],[Maquillaje]:[Perfumería]]),VentasC15[[#This Row],[Maquillaje]:[Perfumería]],0))</f>
        <v>Cabello</v>
      </c>
      <c r="Q160" t="str">
        <f>INDEX(VentasC15[[#Headers],[Maquillaje]:[Perfumería]],MATCH(MIN(VentasC15[[#This Row],[Maquillaje]:[Perfumería]]),VentasC15[[#This Row],[Maquillaje]:[Perfumería]],0))</f>
        <v>Perfumería</v>
      </c>
      <c r="R160" t="str">
        <f>IF(VentasC15[[#This Row],[Total por vendedor]]&gt;=250000,"SI","NO")</f>
        <v>NO</v>
      </c>
    </row>
    <row r="161" spans="1:18" x14ac:dyDescent="0.3">
      <c r="A161" s="17">
        <v>33497281</v>
      </c>
      <c r="B161" s="13">
        <v>43</v>
      </c>
      <c r="C161" s="13">
        <v>1</v>
      </c>
      <c r="D161" s="13">
        <v>56</v>
      </c>
      <c r="E161" t="s">
        <v>23</v>
      </c>
      <c r="F161" t="s">
        <v>20</v>
      </c>
      <c r="G161" t="str">
        <f>IF(VentasC15[[#This Row],[Tipo de pago]]='Tablas auxiliares'!$B$6,"Venta física","Venta Online")</f>
        <v>Venta física</v>
      </c>
      <c r="H161" t="s">
        <v>30</v>
      </c>
      <c r="I161" s="37">
        <v>27522</v>
      </c>
      <c r="J161" s="37">
        <v>96550</v>
      </c>
      <c r="K161" s="37">
        <v>54488</v>
      </c>
      <c r="L161" s="37">
        <v>62488</v>
      </c>
      <c r="M161" s="37">
        <v>37878</v>
      </c>
      <c r="N161" s="37">
        <f>SUM(VentasC15[[#This Row],[Maquillaje]:[Perfumería]])</f>
        <v>278926</v>
      </c>
      <c r="O161" s="14">
        <f>AVERAGE(VentasC15[[#This Row],[Maquillaje]:[Perfumería]])</f>
        <v>55785.2</v>
      </c>
      <c r="P161" t="str">
        <f>INDEX(VentasC15[[#Headers],[Maquillaje]:[Perfumería]],MATCH(MAX(VentasC15[[#This Row],[Maquillaje]:[Perfumería]]),VentasC15[[#This Row],[Maquillaje]:[Perfumería]],0))</f>
        <v>Skincare</v>
      </c>
      <c r="Q161" t="str">
        <f>INDEX(VentasC15[[#Headers],[Maquillaje]:[Perfumería]],MATCH(MIN(VentasC15[[#This Row],[Maquillaje]:[Perfumería]]),VentasC15[[#This Row],[Maquillaje]:[Perfumería]],0))</f>
        <v>Maquillaje</v>
      </c>
      <c r="R161" t="str">
        <f>IF(VentasC15[[#This Row],[Total por vendedor]]&gt;=250000,"SI","NO")</f>
        <v>SI</v>
      </c>
    </row>
    <row r="162" spans="1:18" x14ac:dyDescent="0.3">
      <c r="A162" s="16">
        <v>33497282</v>
      </c>
      <c r="B162" s="13">
        <v>66</v>
      </c>
      <c r="C162" s="13">
        <v>1</v>
      </c>
      <c r="D162" s="13">
        <v>10</v>
      </c>
      <c r="E162" t="s">
        <v>23</v>
      </c>
      <c r="F162" t="s">
        <v>20</v>
      </c>
      <c r="G162" t="str">
        <f>IF(VentasC15[[#This Row],[Tipo de pago]]='Tablas auxiliares'!$B$6,"Venta física","Venta Online")</f>
        <v>Venta física</v>
      </c>
      <c r="H162" t="s">
        <v>30</v>
      </c>
      <c r="I162" s="37">
        <v>82108</v>
      </c>
      <c r="J162" s="37">
        <v>39485</v>
      </c>
      <c r="K162" s="37">
        <v>42245</v>
      </c>
      <c r="L162" s="37">
        <v>80799</v>
      </c>
      <c r="M162" s="37">
        <v>49727</v>
      </c>
      <c r="N162" s="37">
        <f>SUM(VentasC15[[#This Row],[Maquillaje]:[Perfumería]])</f>
        <v>294364</v>
      </c>
      <c r="O162" s="14">
        <f>AVERAGE(VentasC15[[#This Row],[Maquillaje]:[Perfumería]])</f>
        <v>58872.800000000003</v>
      </c>
      <c r="P162" t="str">
        <f>INDEX(VentasC15[[#Headers],[Maquillaje]:[Perfumería]],MATCH(MAX(VentasC15[[#This Row],[Maquillaje]:[Perfumería]]),VentasC15[[#This Row],[Maquillaje]:[Perfumería]],0))</f>
        <v>Maquillaje</v>
      </c>
      <c r="Q162" t="str">
        <f>INDEX(VentasC15[[#Headers],[Maquillaje]:[Perfumería]],MATCH(MIN(VentasC15[[#This Row],[Maquillaje]:[Perfumería]]),VentasC15[[#This Row],[Maquillaje]:[Perfumería]],0))</f>
        <v>Skincare</v>
      </c>
      <c r="R162" t="str">
        <f>IF(VentasC15[[#This Row],[Total por vendedor]]&gt;=250000,"SI","NO")</f>
        <v>SI</v>
      </c>
    </row>
    <row r="163" spans="1:18" x14ac:dyDescent="0.3">
      <c r="A163" s="17">
        <v>33497283</v>
      </c>
      <c r="B163" s="13">
        <v>70</v>
      </c>
      <c r="C163" s="13">
        <v>1</v>
      </c>
      <c r="D163" s="13">
        <v>46</v>
      </c>
      <c r="E163" t="s">
        <v>22</v>
      </c>
      <c r="F163" t="s">
        <v>20</v>
      </c>
      <c r="G163" t="str">
        <f>IF(VentasC15[[#This Row],[Tipo de pago]]='Tablas auxiliares'!$B$6,"Venta física","Venta Online")</f>
        <v>Venta física</v>
      </c>
      <c r="H163" t="s">
        <v>29</v>
      </c>
      <c r="I163" s="37">
        <v>7120</v>
      </c>
      <c r="J163" s="37">
        <v>30202</v>
      </c>
      <c r="K163" s="37">
        <v>61568</v>
      </c>
      <c r="L163" s="37">
        <v>36996</v>
      </c>
      <c r="M163" s="37">
        <v>54159</v>
      </c>
      <c r="N163" s="37">
        <f>SUM(VentasC15[[#This Row],[Maquillaje]:[Perfumería]])</f>
        <v>190045</v>
      </c>
      <c r="O163" s="14">
        <f>AVERAGE(VentasC15[[#This Row],[Maquillaje]:[Perfumería]])</f>
        <v>38009</v>
      </c>
      <c r="P163" t="str">
        <f>INDEX(VentasC15[[#Headers],[Maquillaje]:[Perfumería]],MATCH(MAX(VentasC15[[#This Row],[Maquillaje]:[Perfumería]]),VentasC15[[#This Row],[Maquillaje]:[Perfumería]],0))</f>
        <v>Cabello</v>
      </c>
      <c r="Q163" t="str">
        <f>INDEX(VentasC15[[#Headers],[Maquillaje]:[Perfumería]],MATCH(MIN(VentasC15[[#This Row],[Maquillaje]:[Perfumería]]),VentasC15[[#This Row],[Maquillaje]:[Perfumería]],0))</f>
        <v>Maquillaje</v>
      </c>
      <c r="R163" t="str">
        <f>IF(VentasC15[[#This Row],[Total por vendedor]]&gt;=250000,"SI","NO")</f>
        <v>NO</v>
      </c>
    </row>
    <row r="164" spans="1:18" x14ac:dyDescent="0.3">
      <c r="A164" s="16">
        <v>33497284</v>
      </c>
      <c r="B164" s="13">
        <v>51</v>
      </c>
      <c r="C164" s="13">
        <v>1</v>
      </c>
      <c r="D164" s="13">
        <v>15</v>
      </c>
      <c r="E164" t="s">
        <v>23</v>
      </c>
      <c r="F164" t="s">
        <v>21</v>
      </c>
      <c r="G164" t="str">
        <f>IF(VentasC15[[#This Row],[Tipo de pago]]='Tablas auxiliares'!$B$6,"Venta física","Venta Online")</f>
        <v>Venta Online</v>
      </c>
      <c r="H164" t="s">
        <v>30</v>
      </c>
      <c r="I164" s="37">
        <v>74292</v>
      </c>
      <c r="J164" s="37">
        <v>31219</v>
      </c>
      <c r="K164" s="37">
        <v>94390</v>
      </c>
      <c r="L164" s="37">
        <v>32694</v>
      </c>
      <c r="M164" s="37">
        <v>79194</v>
      </c>
      <c r="N164" s="37">
        <f>SUM(VentasC15[[#This Row],[Maquillaje]:[Perfumería]])</f>
        <v>311789</v>
      </c>
      <c r="O164" s="14">
        <f>AVERAGE(VentasC15[[#This Row],[Maquillaje]:[Perfumería]])</f>
        <v>62357.8</v>
      </c>
      <c r="P164" t="str">
        <f>INDEX(VentasC15[[#Headers],[Maquillaje]:[Perfumería]],MATCH(MAX(VentasC15[[#This Row],[Maquillaje]:[Perfumería]]),VentasC15[[#This Row],[Maquillaje]:[Perfumería]],0))</f>
        <v>Cabello</v>
      </c>
      <c r="Q164" t="str">
        <f>INDEX(VentasC15[[#Headers],[Maquillaje]:[Perfumería]],MATCH(MIN(VentasC15[[#This Row],[Maquillaje]:[Perfumería]]),VentasC15[[#This Row],[Maquillaje]:[Perfumería]],0))</f>
        <v>Skincare</v>
      </c>
      <c r="R164" t="str">
        <f>IF(VentasC15[[#This Row],[Total por vendedor]]&gt;=250000,"SI","NO")</f>
        <v>SI</v>
      </c>
    </row>
    <row r="165" spans="1:18" x14ac:dyDescent="0.3">
      <c r="A165" s="17">
        <v>33497285</v>
      </c>
      <c r="B165" s="13">
        <v>46</v>
      </c>
      <c r="C165" s="13">
        <v>1</v>
      </c>
      <c r="D165" s="13">
        <v>55</v>
      </c>
      <c r="E165" t="s">
        <v>24</v>
      </c>
      <c r="F165" t="s">
        <v>20</v>
      </c>
      <c r="G165" t="str">
        <f>IF(VentasC15[[#This Row],[Tipo de pago]]='Tablas auxiliares'!$B$6,"Venta física","Venta Online")</f>
        <v>Venta física</v>
      </c>
      <c r="H165" t="s">
        <v>30</v>
      </c>
      <c r="I165" s="37">
        <v>52506</v>
      </c>
      <c r="J165" s="37">
        <v>80387</v>
      </c>
      <c r="K165" s="37">
        <v>1890</v>
      </c>
      <c r="L165" s="37">
        <v>97493</v>
      </c>
      <c r="M165" s="37">
        <v>37007</v>
      </c>
      <c r="N165" s="37">
        <f>SUM(VentasC15[[#This Row],[Maquillaje]:[Perfumería]])</f>
        <v>269283</v>
      </c>
      <c r="O165" s="14">
        <f>AVERAGE(VentasC15[[#This Row],[Maquillaje]:[Perfumería]])</f>
        <v>53856.6</v>
      </c>
      <c r="P165" t="str">
        <f>INDEX(VentasC15[[#Headers],[Maquillaje]:[Perfumería]],MATCH(MAX(VentasC15[[#This Row],[Maquillaje]:[Perfumería]]),VentasC15[[#This Row],[Maquillaje]:[Perfumería]],0))</f>
        <v>Cuerpo</v>
      </c>
      <c r="Q165" t="str">
        <f>INDEX(VentasC15[[#Headers],[Maquillaje]:[Perfumería]],MATCH(MIN(VentasC15[[#This Row],[Maquillaje]:[Perfumería]]),VentasC15[[#This Row],[Maquillaje]:[Perfumería]],0))</f>
        <v>Cabello</v>
      </c>
      <c r="R165" t="str">
        <f>IF(VentasC15[[#This Row],[Total por vendedor]]&gt;=250000,"SI","NO")</f>
        <v>SI</v>
      </c>
    </row>
    <row r="166" spans="1:18" x14ac:dyDescent="0.3">
      <c r="A166" s="16">
        <v>33497286</v>
      </c>
      <c r="B166" s="13">
        <v>65</v>
      </c>
      <c r="C166" s="13">
        <v>1</v>
      </c>
      <c r="D166" s="13">
        <v>73</v>
      </c>
      <c r="E166" t="s">
        <v>22</v>
      </c>
      <c r="F166" t="s">
        <v>21</v>
      </c>
      <c r="G166" t="str">
        <f>IF(VentasC15[[#This Row],[Tipo de pago]]='Tablas auxiliares'!$B$6,"Venta física","Venta Online")</f>
        <v>Venta Online</v>
      </c>
      <c r="H166" t="s">
        <v>30</v>
      </c>
      <c r="I166" s="37">
        <v>8815</v>
      </c>
      <c r="J166" s="37">
        <v>9547</v>
      </c>
      <c r="K166" s="37">
        <v>69380</v>
      </c>
      <c r="L166" s="37">
        <v>82707</v>
      </c>
      <c r="M166" s="37">
        <v>19087</v>
      </c>
      <c r="N166" s="37">
        <f>SUM(VentasC15[[#This Row],[Maquillaje]:[Perfumería]])</f>
        <v>189536</v>
      </c>
      <c r="O166" s="14">
        <f>AVERAGE(VentasC15[[#This Row],[Maquillaje]:[Perfumería]])</f>
        <v>37907.199999999997</v>
      </c>
      <c r="P166" t="str">
        <f>INDEX(VentasC15[[#Headers],[Maquillaje]:[Perfumería]],MATCH(MAX(VentasC15[[#This Row],[Maquillaje]:[Perfumería]]),VentasC15[[#This Row],[Maquillaje]:[Perfumería]],0))</f>
        <v>Cuerpo</v>
      </c>
      <c r="Q166" t="str">
        <f>INDEX(VentasC15[[#Headers],[Maquillaje]:[Perfumería]],MATCH(MIN(VentasC15[[#This Row],[Maquillaje]:[Perfumería]]),VentasC15[[#This Row],[Maquillaje]:[Perfumería]],0))</f>
        <v>Maquillaje</v>
      </c>
      <c r="R166" t="str">
        <f>IF(VentasC15[[#This Row],[Total por vendedor]]&gt;=250000,"SI","NO")</f>
        <v>NO</v>
      </c>
    </row>
    <row r="167" spans="1:18" x14ac:dyDescent="0.3">
      <c r="A167" s="17">
        <v>33497287</v>
      </c>
      <c r="B167" s="13">
        <v>63</v>
      </c>
      <c r="C167" s="13">
        <v>1</v>
      </c>
      <c r="D167" s="13">
        <v>59</v>
      </c>
      <c r="E167" t="s">
        <v>22</v>
      </c>
      <c r="F167" t="s">
        <v>21</v>
      </c>
      <c r="G167" t="str">
        <f>IF(VentasC15[[#This Row],[Tipo de pago]]='Tablas auxiliares'!$B$6,"Venta física","Venta Online")</f>
        <v>Venta Online</v>
      </c>
      <c r="H167" t="s">
        <v>30</v>
      </c>
      <c r="I167" s="37">
        <v>190</v>
      </c>
      <c r="J167" s="37">
        <v>72525</v>
      </c>
      <c r="K167" s="37">
        <v>29885</v>
      </c>
      <c r="L167" s="37">
        <v>29494</v>
      </c>
      <c r="M167" s="37">
        <v>28349</v>
      </c>
      <c r="N167" s="37">
        <f>SUM(VentasC15[[#This Row],[Maquillaje]:[Perfumería]])</f>
        <v>160443</v>
      </c>
      <c r="O167" s="14">
        <f>AVERAGE(VentasC15[[#This Row],[Maquillaje]:[Perfumería]])</f>
        <v>32088.6</v>
      </c>
      <c r="P167" t="str">
        <f>INDEX(VentasC15[[#Headers],[Maquillaje]:[Perfumería]],MATCH(MAX(VentasC15[[#This Row],[Maquillaje]:[Perfumería]]),VentasC15[[#This Row],[Maquillaje]:[Perfumería]],0))</f>
        <v>Skincare</v>
      </c>
      <c r="Q167" t="str">
        <f>INDEX(VentasC15[[#Headers],[Maquillaje]:[Perfumería]],MATCH(MIN(VentasC15[[#This Row],[Maquillaje]:[Perfumería]]),VentasC15[[#This Row],[Maquillaje]:[Perfumería]],0))</f>
        <v>Maquillaje</v>
      </c>
      <c r="R167" t="str">
        <f>IF(VentasC15[[#This Row],[Total por vendedor]]&gt;=250000,"SI","NO")</f>
        <v>NO</v>
      </c>
    </row>
    <row r="168" spans="1:18" x14ac:dyDescent="0.3">
      <c r="A168" s="16">
        <v>33497288</v>
      </c>
      <c r="B168" s="13">
        <v>75</v>
      </c>
      <c r="C168" s="13">
        <v>1</v>
      </c>
      <c r="D168" s="13">
        <v>97</v>
      </c>
      <c r="E168" t="s">
        <v>24</v>
      </c>
      <c r="F168" t="s">
        <v>21</v>
      </c>
      <c r="G168" t="str">
        <f>IF(VentasC15[[#This Row],[Tipo de pago]]='Tablas auxiliares'!$B$6,"Venta física","Venta Online")</f>
        <v>Venta Online</v>
      </c>
      <c r="H168" t="s">
        <v>29</v>
      </c>
      <c r="I168" s="37">
        <v>3239</v>
      </c>
      <c r="J168" s="37">
        <v>15875</v>
      </c>
      <c r="K168" s="37">
        <v>62410</v>
      </c>
      <c r="L168" s="37">
        <v>98821</v>
      </c>
      <c r="M168" s="37">
        <v>54290</v>
      </c>
      <c r="N168" s="37">
        <f>SUM(VentasC15[[#This Row],[Maquillaje]:[Perfumería]])</f>
        <v>234635</v>
      </c>
      <c r="O168" s="14">
        <f>AVERAGE(VentasC15[[#This Row],[Maquillaje]:[Perfumería]])</f>
        <v>46927</v>
      </c>
      <c r="P168" t="str">
        <f>INDEX(VentasC15[[#Headers],[Maquillaje]:[Perfumería]],MATCH(MAX(VentasC15[[#This Row],[Maquillaje]:[Perfumería]]),VentasC15[[#This Row],[Maquillaje]:[Perfumería]],0))</f>
        <v>Cuerpo</v>
      </c>
      <c r="Q168" t="str">
        <f>INDEX(VentasC15[[#Headers],[Maquillaje]:[Perfumería]],MATCH(MIN(VentasC15[[#This Row],[Maquillaje]:[Perfumería]]),VentasC15[[#This Row],[Maquillaje]:[Perfumería]],0))</f>
        <v>Maquillaje</v>
      </c>
      <c r="R168" t="str">
        <f>IF(VentasC15[[#This Row],[Total por vendedor]]&gt;=250000,"SI","NO")</f>
        <v>NO</v>
      </c>
    </row>
    <row r="169" spans="1:18" x14ac:dyDescent="0.3">
      <c r="A169" s="17">
        <v>33497289</v>
      </c>
      <c r="B169" s="13">
        <v>28</v>
      </c>
      <c r="C169" s="13">
        <v>1</v>
      </c>
      <c r="D169" s="13">
        <v>19</v>
      </c>
      <c r="E169" t="s">
        <v>23</v>
      </c>
      <c r="F169" t="s">
        <v>21</v>
      </c>
      <c r="G169" t="str">
        <f>IF(VentasC15[[#This Row],[Tipo de pago]]='Tablas auxiliares'!$B$6,"Venta física","Venta Online")</f>
        <v>Venta Online</v>
      </c>
      <c r="H169" t="s">
        <v>29</v>
      </c>
      <c r="I169" s="37">
        <v>67497</v>
      </c>
      <c r="J169" s="37">
        <v>7421</v>
      </c>
      <c r="K169" s="37">
        <v>25122</v>
      </c>
      <c r="L169" s="37">
        <v>98667</v>
      </c>
      <c r="M169" s="37">
        <v>91151</v>
      </c>
      <c r="N169" s="37">
        <f>SUM(VentasC15[[#This Row],[Maquillaje]:[Perfumería]])</f>
        <v>289858</v>
      </c>
      <c r="O169" s="14">
        <f>AVERAGE(VentasC15[[#This Row],[Maquillaje]:[Perfumería]])</f>
        <v>57971.6</v>
      </c>
      <c r="P169" t="str">
        <f>INDEX(VentasC15[[#Headers],[Maquillaje]:[Perfumería]],MATCH(MAX(VentasC15[[#This Row],[Maquillaje]:[Perfumería]]),VentasC15[[#This Row],[Maquillaje]:[Perfumería]],0))</f>
        <v>Cuerpo</v>
      </c>
      <c r="Q169" t="str">
        <f>INDEX(VentasC15[[#Headers],[Maquillaje]:[Perfumería]],MATCH(MIN(VentasC15[[#This Row],[Maquillaje]:[Perfumería]]),VentasC15[[#This Row],[Maquillaje]:[Perfumería]],0))</f>
        <v>Skincare</v>
      </c>
      <c r="R169" t="str">
        <f>IF(VentasC15[[#This Row],[Total por vendedor]]&gt;=250000,"SI","NO")</f>
        <v>SI</v>
      </c>
    </row>
    <row r="170" spans="1:18" x14ac:dyDescent="0.3">
      <c r="A170" s="16">
        <v>33497290</v>
      </c>
      <c r="B170" s="13">
        <v>54</v>
      </c>
      <c r="C170" s="13">
        <v>1</v>
      </c>
      <c r="D170" s="13">
        <v>55</v>
      </c>
      <c r="E170" t="s">
        <v>23</v>
      </c>
      <c r="F170" t="s">
        <v>21</v>
      </c>
      <c r="G170" t="str">
        <f>IF(VentasC15[[#This Row],[Tipo de pago]]='Tablas auxiliares'!$B$6,"Venta física","Venta Online")</f>
        <v>Venta Online</v>
      </c>
      <c r="H170" t="s">
        <v>29</v>
      </c>
      <c r="I170" s="37">
        <v>46660</v>
      </c>
      <c r="J170" s="37">
        <v>80853</v>
      </c>
      <c r="K170" s="37">
        <v>11821</v>
      </c>
      <c r="L170" s="37">
        <v>38704</v>
      </c>
      <c r="M170" s="37">
        <v>27517</v>
      </c>
      <c r="N170" s="37">
        <f>SUM(VentasC15[[#This Row],[Maquillaje]:[Perfumería]])</f>
        <v>205555</v>
      </c>
      <c r="O170" s="14">
        <f>AVERAGE(VentasC15[[#This Row],[Maquillaje]:[Perfumería]])</f>
        <v>41111</v>
      </c>
      <c r="P170" t="str">
        <f>INDEX(VentasC15[[#Headers],[Maquillaje]:[Perfumería]],MATCH(MAX(VentasC15[[#This Row],[Maquillaje]:[Perfumería]]),VentasC15[[#This Row],[Maquillaje]:[Perfumería]],0))</f>
        <v>Skincare</v>
      </c>
      <c r="Q170" t="str">
        <f>INDEX(VentasC15[[#Headers],[Maquillaje]:[Perfumería]],MATCH(MIN(VentasC15[[#This Row],[Maquillaje]:[Perfumería]]),VentasC15[[#This Row],[Maquillaje]:[Perfumería]],0))</f>
        <v>Cabello</v>
      </c>
      <c r="R170" t="str">
        <f>IF(VentasC15[[#This Row],[Total por vendedor]]&gt;=250000,"SI","NO")</f>
        <v>NO</v>
      </c>
    </row>
    <row r="171" spans="1:18" x14ac:dyDescent="0.3">
      <c r="A171" s="17">
        <v>33497291</v>
      </c>
      <c r="B171" s="13">
        <v>29</v>
      </c>
      <c r="C171" s="13">
        <v>1</v>
      </c>
      <c r="D171" s="13">
        <v>84</v>
      </c>
      <c r="E171" t="s">
        <v>22</v>
      </c>
      <c r="F171" t="s">
        <v>20</v>
      </c>
      <c r="G171" t="str">
        <f>IF(VentasC15[[#This Row],[Tipo de pago]]='Tablas auxiliares'!$B$6,"Venta física","Venta Online")</f>
        <v>Venta física</v>
      </c>
      <c r="H171" t="s">
        <v>30</v>
      </c>
      <c r="I171" s="37">
        <v>7151</v>
      </c>
      <c r="J171" s="37">
        <v>98686</v>
      </c>
      <c r="K171" s="37">
        <v>8260</v>
      </c>
      <c r="L171" s="37">
        <v>40555</v>
      </c>
      <c r="M171" s="37">
        <v>5515</v>
      </c>
      <c r="N171" s="37">
        <f>SUM(VentasC15[[#This Row],[Maquillaje]:[Perfumería]])</f>
        <v>160167</v>
      </c>
      <c r="O171" s="14">
        <f>AVERAGE(VentasC15[[#This Row],[Maquillaje]:[Perfumería]])</f>
        <v>32033.4</v>
      </c>
      <c r="P171" t="str">
        <f>INDEX(VentasC15[[#Headers],[Maquillaje]:[Perfumería]],MATCH(MAX(VentasC15[[#This Row],[Maquillaje]:[Perfumería]]),VentasC15[[#This Row],[Maquillaje]:[Perfumería]],0))</f>
        <v>Skincare</v>
      </c>
      <c r="Q171" t="str">
        <f>INDEX(VentasC15[[#Headers],[Maquillaje]:[Perfumería]],MATCH(MIN(VentasC15[[#This Row],[Maquillaje]:[Perfumería]]),VentasC15[[#This Row],[Maquillaje]:[Perfumería]],0))</f>
        <v>Perfumería</v>
      </c>
      <c r="R171" t="str">
        <f>IF(VentasC15[[#This Row],[Total por vendedor]]&gt;=250000,"SI","NO")</f>
        <v>NO</v>
      </c>
    </row>
    <row r="172" spans="1:18" x14ac:dyDescent="0.3">
      <c r="A172" s="16">
        <v>33497292</v>
      </c>
      <c r="B172" s="13">
        <v>25</v>
      </c>
      <c r="C172" s="13">
        <v>1</v>
      </c>
      <c r="D172" s="13">
        <v>32</v>
      </c>
      <c r="E172" t="s">
        <v>23</v>
      </c>
      <c r="F172" t="s">
        <v>21</v>
      </c>
      <c r="G172" t="str">
        <f>IF(VentasC15[[#This Row],[Tipo de pago]]='Tablas auxiliares'!$B$6,"Venta física","Venta Online")</f>
        <v>Venta Online</v>
      </c>
      <c r="H172" t="s">
        <v>29</v>
      </c>
      <c r="I172" s="37">
        <v>54858</v>
      </c>
      <c r="J172" s="37">
        <v>94872</v>
      </c>
      <c r="K172" s="37">
        <v>54136</v>
      </c>
      <c r="L172" s="37">
        <v>80315</v>
      </c>
      <c r="M172" s="37">
        <v>823</v>
      </c>
      <c r="N172" s="37">
        <f>SUM(VentasC15[[#This Row],[Maquillaje]:[Perfumería]])</f>
        <v>285004</v>
      </c>
      <c r="O172" s="14">
        <f>AVERAGE(VentasC15[[#This Row],[Maquillaje]:[Perfumería]])</f>
        <v>57000.800000000003</v>
      </c>
      <c r="P172" t="str">
        <f>INDEX(VentasC15[[#Headers],[Maquillaje]:[Perfumería]],MATCH(MAX(VentasC15[[#This Row],[Maquillaje]:[Perfumería]]),VentasC15[[#This Row],[Maquillaje]:[Perfumería]],0))</f>
        <v>Skincare</v>
      </c>
      <c r="Q172" t="str">
        <f>INDEX(VentasC15[[#Headers],[Maquillaje]:[Perfumería]],MATCH(MIN(VentasC15[[#This Row],[Maquillaje]:[Perfumería]]),VentasC15[[#This Row],[Maquillaje]:[Perfumería]],0))</f>
        <v>Perfumería</v>
      </c>
      <c r="R172" t="str">
        <f>IF(VentasC15[[#This Row],[Total por vendedor]]&gt;=250000,"SI","NO")</f>
        <v>SI</v>
      </c>
    </row>
    <row r="173" spans="1:18" x14ac:dyDescent="0.3">
      <c r="A173" s="17">
        <v>33497293</v>
      </c>
      <c r="B173" s="13">
        <v>25</v>
      </c>
      <c r="C173" s="13">
        <v>1</v>
      </c>
      <c r="D173" s="13">
        <v>96</v>
      </c>
      <c r="E173" t="s">
        <v>23</v>
      </c>
      <c r="F173" t="s">
        <v>20</v>
      </c>
      <c r="G173" t="str">
        <f>IF(VentasC15[[#This Row],[Tipo de pago]]='Tablas auxiliares'!$B$6,"Venta física","Venta Online")</f>
        <v>Venta física</v>
      </c>
      <c r="H173" t="s">
        <v>29</v>
      </c>
      <c r="I173" s="37">
        <v>44898</v>
      </c>
      <c r="J173" s="37">
        <v>16803</v>
      </c>
      <c r="K173" s="37">
        <v>6843</v>
      </c>
      <c r="L173" s="37">
        <v>71088</v>
      </c>
      <c r="M173" s="37">
        <v>97972</v>
      </c>
      <c r="N173" s="37">
        <f>SUM(VentasC15[[#This Row],[Maquillaje]:[Perfumería]])</f>
        <v>237604</v>
      </c>
      <c r="O173" s="14">
        <f>AVERAGE(VentasC15[[#This Row],[Maquillaje]:[Perfumería]])</f>
        <v>47520.800000000003</v>
      </c>
      <c r="P173" t="str">
        <f>INDEX(VentasC15[[#Headers],[Maquillaje]:[Perfumería]],MATCH(MAX(VentasC15[[#This Row],[Maquillaje]:[Perfumería]]),VentasC15[[#This Row],[Maquillaje]:[Perfumería]],0))</f>
        <v>Perfumería</v>
      </c>
      <c r="Q173" t="str">
        <f>INDEX(VentasC15[[#Headers],[Maquillaje]:[Perfumería]],MATCH(MIN(VentasC15[[#This Row],[Maquillaje]:[Perfumería]]),VentasC15[[#This Row],[Maquillaje]:[Perfumería]],0))</f>
        <v>Cabello</v>
      </c>
      <c r="R173" t="str">
        <f>IF(VentasC15[[#This Row],[Total por vendedor]]&gt;=250000,"SI","NO")</f>
        <v>NO</v>
      </c>
    </row>
    <row r="174" spans="1:18" x14ac:dyDescent="0.3">
      <c r="A174" s="16">
        <v>33497294</v>
      </c>
      <c r="B174" s="13">
        <v>35</v>
      </c>
      <c r="C174" s="13">
        <v>1</v>
      </c>
      <c r="D174" s="13">
        <v>73</v>
      </c>
      <c r="E174" t="s">
        <v>25</v>
      </c>
      <c r="F174" t="s">
        <v>21</v>
      </c>
      <c r="G174" t="str">
        <f>IF(VentasC15[[#This Row],[Tipo de pago]]='Tablas auxiliares'!$B$6,"Venta física","Venta Online")</f>
        <v>Venta Online</v>
      </c>
      <c r="H174" t="s">
        <v>30</v>
      </c>
      <c r="I174" s="37">
        <v>51805</v>
      </c>
      <c r="J174" s="37">
        <v>26400</v>
      </c>
      <c r="K174" s="37">
        <v>27806</v>
      </c>
      <c r="L174" s="37">
        <v>55921</v>
      </c>
      <c r="M174" s="37">
        <v>52448</v>
      </c>
      <c r="N174" s="37">
        <f>SUM(VentasC15[[#This Row],[Maquillaje]:[Perfumería]])</f>
        <v>214380</v>
      </c>
      <c r="O174" s="14">
        <f>AVERAGE(VentasC15[[#This Row],[Maquillaje]:[Perfumería]])</f>
        <v>42876</v>
      </c>
      <c r="P174" t="str">
        <f>INDEX(VentasC15[[#Headers],[Maquillaje]:[Perfumería]],MATCH(MAX(VentasC15[[#This Row],[Maquillaje]:[Perfumería]]),VentasC15[[#This Row],[Maquillaje]:[Perfumería]],0))</f>
        <v>Cuerpo</v>
      </c>
      <c r="Q174" t="str">
        <f>INDEX(VentasC15[[#Headers],[Maquillaje]:[Perfumería]],MATCH(MIN(VentasC15[[#This Row],[Maquillaje]:[Perfumería]]),VentasC15[[#This Row],[Maquillaje]:[Perfumería]],0))</f>
        <v>Skincare</v>
      </c>
      <c r="R174" t="str">
        <f>IF(VentasC15[[#This Row],[Total por vendedor]]&gt;=250000,"SI","NO")</f>
        <v>NO</v>
      </c>
    </row>
    <row r="175" spans="1:18" x14ac:dyDescent="0.3">
      <c r="A175" s="17">
        <v>33497295</v>
      </c>
      <c r="B175" s="13">
        <v>35</v>
      </c>
      <c r="C175" s="13">
        <v>1</v>
      </c>
      <c r="D175" s="13">
        <v>96</v>
      </c>
      <c r="E175" t="s">
        <v>23</v>
      </c>
      <c r="F175" t="s">
        <v>21</v>
      </c>
      <c r="G175" t="str">
        <f>IF(VentasC15[[#This Row],[Tipo de pago]]='Tablas auxiliares'!$B$6,"Venta física","Venta Online")</f>
        <v>Venta Online</v>
      </c>
      <c r="H175" t="s">
        <v>30</v>
      </c>
      <c r="I175" s="37">
        <v>19003</v>
      </c>
      <c r="J175" s="37">
        <v>16277</v>
      </c>
      <c r="K175" s="37">
        <v>30943</v>
      </c>
      <c r="L175" s="37">
        <v>81973</v>
      </c>
      <c r="M175" s="37">
        <v>75621</v>
      </c>
      <c r="N175" s="37">
        <f>SUM(VentasC15[[#This Row],[Maquillaje]:[Perfumería]])</f>
        <v>223817</v>
      </c>
      <c r="O175" s="14">
        <f>AVERAGE(VentasC15[[#This Row],[Maquillaje]:[Perfumería]])</f>
        <v>44763.4</v>
      </c>
      <c r="P175" t="str">
        <f>INDEX(VentasC15[[#Headers],[Maquillaje]:[Perfumería]],MATCH(MAX(VentasC15[[#This Row],[Maquillaje]:[Perfumería]]),VentasC15[[#This Row],[Maquillaje]:[Perfumería]],0))</f>
        <v>Cuerpo</v>
      </c>
      <c r="Q175" t="str">
        <f>INDEX(VentasC15[[#Headers],[Maquillaje]:[Perfumería]],MATCH(MIN(VentasC15[[#This Row],[Maquillaje]:[Perfumería]]),VentasC15[[#This Row],[Maquillaje]:[Perfumería]],0))</f>
        <v>Skincare</v>
      </c>
      <c r="R175" t="str">
        <f>IF(VentasC15[[#This Row],[Total por vendedor]]&gt;=250000,"SI","NO")</f>
        <v>NO</v>
      </c>
    </row>
    <row r="176" spans="1:18" x14ac:dyDescent="0.3">
      <c r="A176" s="16">
        <v>33497296</v>
      </c>
      <c r="B176" s="13">
        <v>32</v>
      </c>
      <c r="C176" s="13">
        <v>1</v>
      </c>
      <c r="D176" s="13">
        <v>55</v>
      </c>
      <c r="E176" t="s">
        <v>23</v>
      </c>
      <c r="F176" t="s">
        <v>21</v>
      </c>
      <c r="G176" t="str">
        <f>IF(VentasC15[[#This Row],[Tipo de pago]]='Tablas auxiliares'!$B$6,"Venta física","Venta Online")</f>
        <v>Venta Online</v>
      </c>
      <c r="H176" t="s">
        <v>30</v>
      </c>
      <c r="I176" s="37">
        <v>36989</v>
      </c>
      <c r="J176" s="37">
        <v>14023</v>
      </c>
      <c r="K176" s="37">
        <v>86710</v>
      </c>
      <c r="L176" s="37">
        <v>57940</v>
      </c>
      <c r="M176" s="37">
        <v>78282</v>
      </c>
      <c r="N176" s="37">
        <f>SUM(VentasC15[[#This Row],[Maquillaje]:[Perfumería]])</f>
        <v>273944</v>
      </c>
      <c r="O176" s="14">
        <f>AVERAGE(VentasC15[[#This Row],[Maquillaje]:[Perfumería]])</f>
        <v>54788.800000000003</v>
      </c>
      <c r="P176" t="str">
        <f>INDEX(VentasC15[[#Headers],[Maquillaje]:[Perfumería]],MATCH(MAX(VentasC15[[#This Row],[Maquillaje]:[Perfumería]]),VentasC15[[#This Row],[Maquillaje]:[Perfumería]],0))</f>
        <v>Cabello</v>
      </c>
      <c r="Q176" t="str">
        <f>INDEX(VentasC15[[#Headers],[Maquillaje]:[Perfumería]],MATCH(MIN(VentasC15[[#This Row],[Maquillaje]:[Perfumería]]),VentasC15[[#This Row],[Maquillaje]:[Perfumería]],0))</f>
        <v>Skincare</v>
      </c>
      <c r="R176" t="str">
        <f>IF(VentasC15[[#This Row],[Total por vendedor]]&gt;=250000,"SI","NO")</f>
        <v>SI</v>
      </c>
    </row>
    <row r="177" spans="1:18" x14ac:dyDescent="0.3">
      <c r="A177" s="17">
        <v>33497297</v>
      </c>
      <c r="B177" s="13">
        <v>66</v>
      </c>
      <c r="C177" s="13">
        <v>1</v>
      </c>
      <c r="D177" s="13">
        <v>67</v>
      </c>
      <c r="E177" t="s">
        <v>22</v>
      </c>
      <c r="F177" t="s">
        <v>21</v>
      </c>
      <c r="G177" t="str">
        <f>IF(VentasC15[[#This Row],[Tipo de pago]]='Tablas auxiliares'!$B$6,"Venta física","Venta Online")</f>
        <v>Venta Online</v>
      </c>
      <c r="H177" t="s">
        <v>30</v>
      </c>
      <c r="I177" s="37">
        <v>17774</v>
      </c>
      <c r="J177" s="37">
        <v>71300</v>
      </c>
      <c r="K177" s="37">
        <v>68476</v>
      </c>
      <c r="L177" s="37">
        <v>73754</v>
      </c>
      <c r="M177" s="37">
        <v>34567</v>
      </c>
      <c r="N177" s="37">
        <f>SUM(VentasC15[[#This Row],[Maquillaje]:[Perfumería]])</f>
        <v>265871</v>
      </c>
      <c r="O177" s="14">
        <f>AVERAGE(VentasC15[[#This Row],[Maquillaje]:[Perfumería]])</f>
        <v>53174.2</v>
      </c>
      <c r="P177" t="str">
        <f>INDEX(VentasC15[[#Headers],[Maquillaje]:[Perfumería]],MATCH(MAX(VentasC15[[#This Row],[Maquillaje]:[Perfumería]]),VentasC15[[#This Row],[Maquillaje]:[Perfumería]],0))</f>
        <v>Cuerpo</v>
      </c>
      <c r="Q177" t="str">
        <f>INDEX(VentasC15[[#Headers],[Maquillaje]:[Perfumería]],MATCH(MIN(VentasC15[[#This Row],[Maquillaje]:[Perfumería]]),VentasC15[[#This Row],[Maquillaje]:[Perfumería]],0))</f>
        <v>Maquillaje</v>
      </c>
      <c r="R177" t="str">
        <f>IF(VentasC15[[#This Row],[Total por vendedor]]&gt;=250000,"SI","NO")</f>
        <v>SI</v>
      </c>
    </row>
    <row r="178" spans="1:18" x14ac:dyDescent="0.3">
      <c r="A178" s="16">
        <v>33497298</v>
      </c>
      <c r="B178" s="13">
        <v>56</v>
      </c>
      <c r="C178" s="13">
        <v>1</v>
      </c>
      <c r="D178" s="13">
        <v>22</v>
      </c>
      <c r="E178" t="s">
        <v>23</v>
      </c>
      <c r="F178" t="s">
        <v>20</v>
      </c>
      <c r="G178" t="str">
        <f>IF(VentasC15[[#This Row],[Tipo de pago]]='Tablas auxiliares'!$B$6,"Venta física","Venta Online")</f>
        <v>Venta física</v>
      </c>
      <c r="H178" t="s">
        <v>30</v>
      </c>
      <c r="I178" s="37">
        <v>42845</v>
      </c>
      <c r="J178" s="37">
        <v>98755</v>
      </c>
      <c r="K178" s="37">
        <v>46492</v>
      </c>
      <c r="L178" s="37">
        <v>34165</v>
      </c>
      <c r="M178" s="37">
        <v>75633</v>
      </c>
      <c r="N178" s="37">
        <f>SUM(VentasC15[[#This Row],[Maquillaje]:[Perfumería]])</f>
        <v>297890</v>
      </c>
      <c r="O178" s="14">
        <f>AVERAGE(VentasC15[[#This Row],[Maquillaje]:[Perfumería]])</f>
        <v>59578</v>
      </c>
      <c r="P178" t="str">
        <f>INDEX(VentasC15[[#Headers],[Maquillaje]:[Perfumería]],MATCH(MAX(VentasC15[[#This Row],[Maquillaje]:[Perfumería]]),VentasC15[[#This Row],[Maquillaje]:[Perfumería]],0))</f>
        <v>Skincare</v>
      </c>
      <c r="Q178" t="str">
        <f>INDEX(VentasC15[[#Headers],[Maquillaje]:[Perfumería]],MATCH(MIN(VentasC15[[#This Row],[Maquillaje]:[Perfumería]]),VentasC15[[#This Row],[Maquillaje]:[Perfumería]],0))</f>
        <v>Cuerpo</v>
      </c>
      <c r="R178" t="str">
        <f>IF(VentasC15[[#This Row],[Total por vendedor]]&gt;=250000,"SI","NO")</f>
        <v>SI</v>
      </c>
    </row>
    <row r="179" spans="1:18" x14ac:dyDescent="0.3">
      <c r="A179" s="17">
        <v>33497299</v>
      </c>
      <c r="B179" s="13">
        <v>29</v>
      </c>
      <c r="C179" s="13">
        <v>1</v>
      </c>
      <c r="D179" s="13">
        <v>92</v>
      </c>
      <c r="E179" t="s">
        <v>23</v>
      </c>
      <c r="F179" t="s">
        <v>20</v>
      </c>
      <c r="G179" t="str">
        <f>IF(VentasC15[[#This Row],[Tipo de pago]]='Tablas auxiliares'!$B$6,"Venta física","Venta Online")</f>
        <v>Venta física</v>
      </c>
      <c r="H179" t="s">
        <v>29</v>
      </c>
      <c r="I179" s="37">
        <v>32771</v>
      </c>
      <c r="J179" s="37">
        <v>4757</v>
      </c>
      <c r="K179" s="37">
        <v>33907</v>
      </c>
      <c r="L179" s="37">
        <v>57590</v>
      </c>
      <c r="M179" s="37">
        <v>73233</v>
      </c>
      <c r="N179" s="37">
        <f>SUM(VentasC15[[#This Row],[Maquillaje]:[Perfumería]])</f>
        <v>202258</v>
      </c>
      <c r="O179" s="14">
        <f>AVERAGE(VentasC15[[#This Row],[Maquillaje]:[Perfumería]])</f>
        <v>40451.599999999999</v>
      </c>
      <c r="P179" t="str">
        <f>INDEX(VentasC15[[#Headers],[Maquillaje]:[Perfumería]],MATCH(MAX(VentasC15[[#This Row],[Maquillaje]:[Perfumería]]),VentasC15[[#This Row],[Maquillaje]:[Perfumería]],0))</f>
        <v>Perfumería</v>
      </c>
      <c r="Q179" t="str">
        <f>INDEX(VentasC15[[#Headers],[Maquillaje]:[Perfumería]],MATCH(MIN(VentasC15[[#This Row],[Maquillaje]:[Perfumería]]),VentasC15[[#This Row],[Maquillaje]:[Perfumería]],0))</f>
        <v>Skincare</v>
      </c>
      <c r="R179" t="str">
        <f>IF(VentasC15[[#This Row],[Total por vendedor]]&gt;=250000,"SI","NO")</f>
        <v>NO</v>
      </c>
    </row>
    <row r="180" spans="1:18" x14ac:dyDescent="0.3">
      <c r="A180" s="16">
        <v>33497300</v>
      </c>
      <c r="B180" s="13">
        <v>35</v>
      </c>
      <c r="C180" s="13">
        <v>1</v>
      </c>
      <c r="D180" s="13">
        <v>24</v>
      </c>
      <c r="E180" t="s">
        <v>23</v>
      </c>
      <c r="F180" t="s">
        <v>21</v>
      </c>
      <c r="G180" t="str">
        <f>IF(VentasC15[[#This Row],[Tipo de pago]]='Tablas auxiliares'!$B$6,"Venta física","Venta Online")</f>
        <v>Venta Online</v>
      </c>
      <c r="H180" t="s">
        <v>30</v>
      </c>
      <c r="I180" s="37">
        <v>2294</v>
      </c>
      <c r="J180" s="37">
        <v>27108</v>
      </c>
      <c r="K180" s="37">
        <v>83723</v>
      </c>
      <c r="L180" s="37">
        <v>4709</v>
      </c>
      <c r="M180" s="37">
        <v>66532</v>
      </c>
      <c r="N180" s="37">
        <f>SUM(VentasC15[[#This Row],[Maquillaje]:[Perfumería]])</f>
        <v>184366</v>
      </c>
      <c r="O180" s="14">
        <f>AVERAGE(VentasC15[[#This Row],[Maquillaje]:[Perfumería]])</f>
        <v>36873.199999999997</v>
      </c>
      <c r="P180" t="str">
        <f>INDEX(VentasC15[[#Headers],[Maquillaje]:[Perfumería]],MATCH(MAX(VentasC15[[#This Row],[Maquillaje]:[Perfumería]]),VentasC15[[#This Row],[Maquillaje]:[Perfumería]],0))</f>
        <v>Cabello</v>
      </c>
      <c r="Q180" t="str">
        <f>INDEX(VentasC15[[#Headers],[Maquillaje]:[Perfumería]],MATCH(MIN(VentasC15[[#This Row],[Maquillaje]:[Perfumería]]),VentasC15[[#This Row],[Maquillaje]:[Perfumería]],0))</f>
        <v>Maquillaje</v>
      </c>
      <c r="R180" t="str">
        <f>IF(VentasC15[[#This Row],[Total por vendedor]]&gt;=250000,"SI","NO")</f>
        <v>NO</v>
      </c>
    </row>
    <row r="181" spans="1:18" x14ac:dyDescent="0.3">
      <c r="A181" s="17">
        <v>33497301</v>
      </c>
      <c r="B181" s="13">
        <v>54</v>
      </c>
      <c r="C181" s="13">
        <v>1</v>
      </c>
      <c r="D181" s="13">
        <v>91</v>
      </c>
      <c r="E181" t="s">
        <v>23</v>
      </c>
      <c r="F181" t="s">
        <v>20</v>
      </c>
      <c r="G181" t="str">
        <f>IF(VentasC15[[#This Row],[Tipo de pago]]='Tablas auxiliares'!$B$6,"Venta física","Venta Online")</f>
        <v>Venta física</v>
      </c>
      <c r="H181" t="s">
        <v>30</v>
      </c>
      <c r="I181" s="37">
        <v>26968</v>
      </c>
      <c r="J181" s="37">
        <v>15552</v>
      </c>
      <c r="K181" s="37">
        <v>74294</v>
      </c>
      <c r="L181" s="37">
        <v>90322</v>
      </c>
      <c r="M181" s="37">
        <v>48414</v>
      </c>
      <c r="N181" s="37">
        <f>SUM(VentasC15[[#This Row],[Maquillaje]:[Perfumería]])</f>
        <v>255550</v>
      </c>
      <c r="O181" s="14">
        <f>AVERAGE(VentasC15[[#This Row],[Maquillaje]:[Perfumería]])</f>
        <v>51110</v>
      </c>
      <c r="P181" t="str">
        <f>INDEX(VentasC15[[#Headers],[Maquillaje]:[Perfumería]],MATCH(MAX(VentasC15[[#This Row],[Maquillaje]:[Perfumería]]),VentasC15[[#This Row],[Maquillaje]:[Perfumería]],0))</f>
        <v>Cuerpo</v>
      </c>
      <c r="Q181" t="str">
        <f>INDEX(VentasC15[[#Headers],[Maquillaje]:[Perfumería]],MATCH(MIN(VentasC15[[#This Row],[Maquillaje]:[Perfumería]]),VentasC15[[#This Row],[Maquillaje]:[Perfumería]],0))</f>
        <v>Skincare</v>
      </c>
      <c r="R181" t="str">
        <f>IF(VentasC15[[#This Row],[Total por vendedor]]&gt;=250000,"SI","NO")</f>
        <v>SI</v>
      </c>
    </row>
    <row r="182" spans="1:18" x14ac:dyDescent="0.3">
      <c r="A182" s="16">
        <v>33497302</v>
      </c>
      <c r="B182" s="13">
        <v>61</v>
      </c>
      <c r="C182" s="13">
        <v>1</v>
      </c>
      <c r="D182" s="13">
        <v>25</v>
      </c>
      <c r="E182" t="s">
        <v>22</v>
      </c>
      <c r="F182" t="s">
        <v>20</v>
      </c>
      <c r="G182" t="str">
        <f>IF(VentasC15[[#This Row],[Tipo de pago]]='Tablas auxiliares'!$B$6,"Venta física","Venta Online")</f>
        <v>Venta física</v>
      </c>
      <c r="H182" t="s">
        <v>29</v>
      </c>
      <c r="I182" s="37">
        <v>64146</v>
      </c>
      <c r="J182" s="37">
        <v>68542</v>
      </c>
      <c r="K182" s="37">
        <v>89242</v>
      </c>
      <c r="L182" s="37">
        <v>49304</v>
      </c>
      <c r="M182" s="37">
        <v>37890</v>
      </c>
      <c r="N182" s="37">
        <f>SUM(VentasC15[[#This Row],[Maquillaje]:[Perfumería]])</f>
        <v>309124</v>
      </c>
      <c r="O182" s="14">
        <f>AVERAGE(VentasC15[[#This Row],[Maquillaje]:[Perfumería]])</f>
        <v>61824.800000000003</v>
      </c>
      <c r="P182" t="str">
        <f>INDEX(VentasC15[[#Headers],[Maquillaje]:[Perfumería]],MATCH(MAX(VentasC15[[#This Row],[Maquillaje]:[Perfumería]]),VentasC15[[#This Row],[Maquillaje]:[Perfumería]],0))</f>
        <v>Cabello</v>
      </c>
      <c r="Q182" t="str">
        <f>INDEX(VentasC15[[#Headers],[Maquillaje]:[Perfumería]],MATCH(MIN(VentasC15[[#This Row],[Maquillaje]:[Perfumería]]),VentasC15[[#This Row],[Maquillaje]:[Perfumería]],0))</f>
        <v>Perfumería</v>
      </c>
      <c r="R182" t="str">
        <f>IF(VentasC15[[#This Row],[Total por vendedor]]&gt;=250000,"SI","NO")</f>
        <v>SI</v>
      </c>
    </row>
    <row r="183" spans="1:18" x14ac:dyDescent="0.3">
      <c r="A183" s="17">
        <v>33497303</v>
      </c>
      <c r="B183" s="13">
        <v>54</v>
      </c>
      <c r="C183" s="13">
        <v>1</v>
      </c>
      <c r="D183" s="13">
        <v>30</v>
      </c>
      <c r="E183" t="s">
        <v>22</v>
      </c>
      <c r="F183" t="s">
        <v>21</v>
      </c>
      <c r="G183" t="str">
        <f>IF(VentasC15[[#This Row],[Tipo de pago]]='Tablas auxiliares'!$B$6,"Venta física","Venta Online")</f>
        <v>Venta Online</v>
      </c>
      <c r="H183" t="s">
        <v>30</v>
      </c>
      <c r="I183" s="37">
        <v>78428</v>
      </c>
      <c r="J183" s="37">
        <v>85027</v>
      </c>
      <c r="K183" s="37">
        <v>97804</v>
      </c>
      <c r="L183" s="37">
        <v>94416</v>
      </c>
      <c r="M183" s="37">
        <v>89238</v>
      </c>
      <c r="N183" s="37">
        <f>SUM(VentasC15[[#This Row],[Maquillaje]:[Perfumería]])</f>
        <v>444913</v>
      </c>
      <c r="O183" s="14">
        <f>AVERAGE(VentasC15[[#This Row],[Maquillaje]:[Perfumería]])</f>
        <v>88982.6</v>
      </c>
      <c r="P183" t="str">
        <f>INDEX(VentasC15[[#Headers],[Maquillaje]:[Perfumería]],MATCH(MAX(VentasC15[[#This Row],[Maquillaje]:[Perfumería]]),VentasC15[[#This Row],[Maquillaje]:[Perfumería]],0))</f>
        <v>Cabello</v>
      </c>
      <c r="Q183" t="str">
        <f>INDEX(VentasC15[[#Headers],[Maquillaje]:[Perfumería]],MATCH(MIN(VentasC15[[#This Row],[Maquillaje]:[Perfumería]]),VentasC15[[#This Row],[Maquillaje]:[Perfumería]],0))</f>
        <v>Maquillaje</v>
      </c>
      <c r="R183" t="str">
        <f>IF(VentasC15[[#This Row],[Total por vendedor]]&gt;=250000,"SI","NO")</f>
        <v>SI</v>
      </c>
    </row>
    <row r="184" spans="1:18" x14ac:dyDescent="0.3">
      <c r="A184" s="16">
        <v>33497304</v>
      </c>
      <c r="B184" s="13">
        <v>39</v>
      </c>
      <c r="C184" s="13">
        <v>1</v>
      </c>
      <c r="D184" s="13">
        <v>84</v>
      </c>
      <c r="E184" t="s">
        <v>25</v>
      </c>
      <c r="F184" t="s">
        <v>21</v>
      </c>
      <c r="G184" t="str">
        <f>IF(VentasC15[[#This Row],[Tipo de pago]]='Tablas auxiliares'!$B$6,"Venta física","Venta Online")</f>
        <v>Venta Online</v>
      </c>
      <c r="H184" t="s">
        <v>30</v>
      </c>
      <c r="I184" s="37">
        <v>23425</v>
      </c>
      <c r="J184" s="37">
        <v>43016</v>
      </c>
      <c r="K184" s="37">
        <v>75606</v>
      </c>
      <c r="L184" s="37">
        <v>99723</v>
      </c>
      <c r="M184" s="37">
        <v>14145</v>
      </c>
      <c r="N184" s="37">
        <f>SUM(VentasC15[[#This Row],[Maquillaje]:[Perfumería]])</f>
        <v>255915</v>
      </c>
      <c r="O184" s="14">
        <f>AVERAGE(VentasC15[[#This Row],[Maquillaje]:[Perfumería]])</f>
        <v>51183</v>
      </c>
      <c r="P184" t="str">
        <f>INDEX(VentasC15[[#Headers],[Maquillaje]:[Perfumería]],MATCH(MAX(VentasC15[[#This Row],[Maquillaje]:[Perfumería]]),VentasC15[[#This Row],[Maquillaje]:[Perfumería]],0))</f>
        <v>Cuerpo</v>
      </c>
      <c r="Q184" t="str">
        <f>INDEX(VentasC15[[#Headers],[Maquillaje]:[Perfumería]],MATCH(MIN(VentasC15[[#This Row],[Maquillaje]:[Perfumería]]),VentasC15[[#This Row],[Maquillaje]:[Perfumería]],0))</f>
        <v>Perfumería</v>
      </c>
      <c r="R184" t="str">
        <f>IF(VentasC15[[#This Row],[Total por vendedor]]&gt;=250000,"SI","NO")</f>
        <v>SI</v>
      </c>
    </row>
    <row r="185" spans="1:18" x14ac:dyDescent="0.3">
      <c r="A185" s="17">
        <v>33497305</v>
      </c>
      <c r="B185" s="13">
        <v>50</v>
      </c>
      <c r="C185" s="13">
        <v>1</v>
      </c>
      <c r="D185" s="13">
        <v>54</v>
      </c>
      <c r="E185" t="s">
        <v>24</v>
      </c>
      <c r="F185" t="s">
        <v>20</v>
      </c>
      <c r="G185" t="str">
        <f>IF(VentasC15[[#This Row],[Tipo de pago]]='Tablas auxiliares'!$B$6,"Venta física","Venta Online")</f>
        <v>Venta física</v>
      </c>
      <c r="H185" t="s">
        <v>30</v>
      </c>
      <c r="I185" s="37">
        <v>36772</v>
      </c>
      <c r="J185" s="37">
        <v>51511</v>
      </c>
      <c r="K185" s="37">
        <v>1329</v>
      </c>
      <c r="L185" s="37">
        <v>23559</v>
      </c>
      <c r="M185" s="37">
        <v>48455</v>
      </c>
      <c r="N185" s="37">
        <f>SUM(VentasC15[[#This Row],[Maquillaje]:[Perfumería]])</f>
        <v>161626</v>
      </c>
      <c r="O185" s="14">
        <f>AVERAGE(VentasC15[[#This Row],[Maquillaje]:[Perfumería]])</f>
        <v>32325.200000000001</v>
      </c>
      <c r="P185" t="str">
        <f>INDEX(VentasC15[[#Headers],[Maquillaje]:[Perfumería]],MATCH(MAX(VentasC15[[#This Row],[Maquillaje]:[Perfumería]]),VentasC15[[#This Row],[Maquillaje]:[Perfumería]],0))</f>
        <v>Skincare</v>
      </c>
      <c r="Q185" t="str">
        <f>INDEX(VentasC15[[#Headers],[Maquillaje]:[Perfumería]],MATCH(MIN(VentasC15[[#This Row],[Maquillaje]:[Perfumería]]),VentasC15[[#This Row],[Maquillaje]:[Perfumería]],0))</f>
        <v>Cabello</v>
      </c>
      <c r="R185" t="str">
        <f>IF(VentasC15[[#This Row],[Total por vendedor]]&gt;=250000,"SI","NO")</f>
        <v>NO</v>
      </c>
    </row>
    <row r="186" spans="1:18" x14ac:dyDescent="0.3">
      <c r="A186" s="16">
        <v>33497306</v>
      </c>
      <c r="B186" s="13">
        <v>54</v>
      </c>
      <c r="C186" s="13">
        <v>1</v>
      </c>
      <c r="D186" s="13">
        <v>85</v>
      </c>
      <c r="E186" t="s">
        <v>23</v>
      </c>
      <c r="F186" t="s">
        <v>21</v>
      </c>
      <c r="G186" t="str">
        <f>IF(VentasC15[[#This Row],[Tipo de pago]]='Tablas auxiliares'!$B$6,"Venta física","Venta Online")</f>
        <v>Venta Online</v>
      </c>
      <c r="H186" t="s">
        <v>29</v>
      </c>
      <c r="I186" s="37">
        <v>58786</v>
      </c>
      <c r="J186" s="37">
        <v>77380</v>
      </c>
      <c r="K186" s="37">
        <v>8013</v>
      </c>
      <c r="L186" s="37">
        <v>12473</v>
      </c>
      <c r="M186" s="37">
        <v>42708</v>
      </c>
      <c r="N186" s="37">
        <f>SUM(VentasC15[[#This Row],[Maquillaje]:[Perfumería]])</f>
        <v>199360</v>
      </c>
      <c r="O186" s="14">
        <f>AVERAGE(VentasC15[[#This Row],[Maquillaje]:[Perfumería]])</f>
        <v>39872</v>
      </c>
      <c r="P186" t="str">
        <f>INDEX(VentasC15[[#Headers],[Maquillaje]:[Perfumería]],MATCH(MAX(VentasC15[[#This Row],[Maquillaje]:[Perfumería]]),VentasC15[[#This Row],[Maquillaje]:[Perfumería]],0))</f>
        <v>Skincare</v>
      </c>
      <c r="Q186" t="str">
        <f>INDEX(VentasC15[[#Headers],[Maquillaje]:[Perfumería]],MATCH(MIN(VentasC15[[#This Row],[Maquillaje]:[Perfumería]]),VentasC15[[#This Row],[Maquillaje]:[Perfumería]],0))</f>
        <v>Cabello</v>
      </c>
      <c r="R186" t="str">
        <f>IF(VentasC15[[#This Row],[Total por vendedor]]&gt;=250000,"SI","NO")</f>
        <v>NO</v>
      </c>
    </row>
    <row r="187" spans="1:18" x14ac:dyDescent="0.3">
      <c r="A187" s="17">
        <v>33497307</v>
      </c>
      <c r="B187" s="13">
        <v>43</v>
      </c>
      <c r="C187" s="13">
        <v>1</v>
      </c>
      <c r="D187" s="13">
        <v>55</v>
      </c>
      <c r="E187" t="s">
        <v>24</v>
      </c>
      <c r="F187" t="s">
        <v>21</v>
      </c>
      <c r="G187" t="str">
        <f>IF(VentasC15[[#This Row],[Tipo de pago]]='Tablas auxiliares'!$B$6,"Venta física","Venta Online")</f>
        <v>Venta Online</v>
      </c>
      <c r="H187" t="s">
        <v>29</v>
      </c>
      <c r="I187" s="37">
        <v>3965</v>
      </c>
      <c r="J187" s="37">
        <v>53316</v>
      </c>
      <c r="K187" s="37">
        <v>78049</v>
      </c>
      <c r="L187" s="37">
        <v>24857</v>
      </c>
      <c r="M187" s="37">
        <v>71052</v>
      </c>
      <c r="N187" s="37">
        <f>SUM(VentasC15[[#This Row],[Maquillaje]:[Perfumería]])</f>
        <v>231239</v>
      </c>
      <c r="O187" s="14">
        <f>AVERAGE(VentasC15[[#This Row],[Maquillaje]:[Perfumería]])</f>
        <v>46247.8</v>
      </c>
      <c r="P187" t="str">
        <f>INDEX(VentasC15[[#Headers],[Maquillaje]:[Perfumería]],MATCH(MAX(VentasC15[[#This Row],[Maquillaje]:[Perfumería]]),VentasC15[[#This Row],[Maquillaje]:[Perfumería]],0))</f>
        <v>Cabello</v>
      </c>
      <c r="Q187" t="str">
        <f>INDEX(VentasC15[[#Headers],[Maquillaje]:[Perfumería]],MATCH(MIN(VentasC15[[#This Row],[Maquillaje]:[Perfumería]]),VentasC15[[#This Row],[Maquillaje]:[Perfumería]],0))</f>
        <v>Maquillaje</v>
      </c>
      <c r="R187" t="str">
        <f>IF(VentasC15[[#This Row],[Total por vendedor]]&gt;=250000,"SI","NO")</f>
        <v>NO</v>
      </c>
    </row>
    <row r="188" spans="1:18" x14ac:dyDescent="0.3">
      <c r="A188" s="16">
        <v>33497308</v>
      </c>
      <c r="B188" s="13">
        <v>43</v>
      </c>
      <c r="C188" s="13">
        <v>1</v>
      </c>
      <c r="D188" s="13">
        <v>60</v>
      </c>
      <c r="E188" t="s">
        <v>23</v>
      </c>
      <c r="F188" t="s">
        <v>20</v>
      </c>
      <c r="G188" t="str">
        <f>IF(VentasC15[[#This Row],[Tipo de pago]]='Tablas auxiliares'!$B$6,"Venta física","Venta Online")</f>
        <v>Venta física</v>
      </c>
      <c r="H188" t="s">
        <v>30</v>
      </c>
      <c r="I188" s="37">
        <v>7136</v>
      </c>
      <c r="J188" s="37">
        <v>41823</v>
      </c>
      <c r="K188" s="37">
        <v>2732</v>
      </c>
      <c r="L188" s="37">
        <v>77473</v>
      </c>
      <c r="M188" s="37">
        <v>27059</v>
      </c>
      <c r="N188" s="37">
        <f>SUM(VentasC15[[#This Row],[Maquillaje]:[Perfumería]])</f>
        <v>156223</v>
      </c>
      <c r="O188" s="14">
        <f>AVERAGE(VentasC15[[#This Row],[Maquillaje]:[Perfumería]])</f>
        <v>31244.6</v>
      </c>
      <c r="P188" t="str">
        <f>INDEX(VentasC15[[#Headers],[Maquillaje]:[Perfumería]],MATCH(MAX(VentasC15[[#This Row],[Maquillaje]:[Perfumería]]),VentasC15[[#This Row],[Maquillaje]:[Perfumería]],0))</f>
        <v>Cuerpo</v>
      </c>
      <c r="Q188" t="str">
        <f>INDEX(VentasC15[[#Headers],[Maquillaje]:[Perfumería]],MATCH(MIN(VentasC15[[#This Row],[Maquillaje]:[Perfumería]]),VentasC15[[#This Row],[Maquillaje]:[Perfumería]],0))</f>
        <v>Cabello</v>
      </c>
      <c r="R188" t="str">
        <f>IF(VentasC15[[#This Row],[Total por vendedor]]&gt;=250000,"SI","NO")</f>
        <v>NO</v>
      </c>
    </row>
    <row r="189" spans="1:18" x14ac:dyDescent="0.3">
      <c r="A189" s="17">
        <v>33497309</v>
      </c>
      <c r="B189" s="13">
        <v>58</v>
      </c>
      <c r="C189" s="13">
        <v>1</v>
      </c>
      <c r="D189" s="13">
        <v>24</v>
      </c>
      <c r="E189" t="s">
        <v>25</v>
      </c>
      <c r="F189" t="s">
        <v>20</v>
      </c>
      <c r="G189" t="str">
        <f>IF(VentasC15[[#This Row],[Tipo de pago]]='Tablas auxiliares'!$B$6,"Venta física","Venta Online")</f>
        <v>Venta física</v>
      </c>
      <c r="H189" t="s">
        <v>30</v>
      </c>
      <c r="I189" s="37">
        <v>23298</v>
      </c>
      <c r="J189" s="37">
        <v>7218</v>
      </c>
      <c r="K189" s="37">
        <v>52630</v>
      </c>
      <c r="L189" s="37">
        <v>15559</v>
      </c>
      <c r="M189" s="37">
        <v>77667</v>
      </c>
      <c r="N189" s="37">
        <f>SUM(VentasC15[[#This Row],[Maquillaje]:[Perfumería]])</f>
        <v>176372</v>
      </c>
      <c r="O189" s="14">
        <f>AVERAGE(VentasC15[[#This Row],[Maquillaje]:[Perfumería]])</f>
        <v>35274.400000000001</v>
      </c>
      <c r="P189" t="str">
        <f>INDEX(VentasC15[[#Headers],[Maquillaje]:[Perfumería]],MATCH(MAX(VentasC15[[#This Row],[Maquillaje]:[Perfumería]]),VentasC15[[#This Row],[Maquillaje]:[Perfumería]],0))</f>
        <v>Perfumería</v>
      </c>
      <c r="Q189" t="str">
        <f>INDEX(VentasC15[[#Headers],[Maquillaje]:[Perfumería]],MATCH(MIN(VentasC15[[#This Row],[Maquillaje]:[Perfumería]]),VentasC15[[#This Row],[Maquillaje]:[Perfumería]],0))</f>
        <v>Skincare</v>
      </c>
      <c r="R189" t="str">
        <f>IF(VentasC15[[#This Row],[Total por vendedor]]&gt;=250000,"SI","NO")</f>
        <v>NO</v>
      </c>
    </row>
    <row r="190" spans="1:18" x14ac:dyDescent="0.3">
      <c r="A190" s="16">
        <v>33497310</v>
      </c>
      <c r="B190" s="13">
        <v>45</v>
      </c>
      <c r="C190" s="13">
        <v>1</v>
      </c>
      <c r="D190" s="13">
        <v>5</v>
      </c>
      <c r="E190" t="s">
        <v>24</v>
      </c>
      <c r="F190" t="s">
        <v>21</v>
      </c>
      <c r="G190" t="str">
        <f>IF(VentasC15[[#This Row],[Tipo de pago]]='Tablas auxiliares'!$B$6,"Venta física","Venta Online")</f>
        <v>Venta Online</v>
      </c>
      <c r="H190" t="s">
        <v>29</v>
      </c>
      <c r="I190" s="37">
        <v>43456</v>
      </c>
      <c r="J190" s="37">
        <v>96295</v>
      </c>
      <c r="K190" s="37">
        <v>56642</v>
      </c>
      <c r="L190" s="37">
        <v>27693</v>
      </c>
      <c r="M190" s="37">
        <v>22782</v>
      </c>
      <c r="N190" s="37">
        <f>SUM(VentasC15[[#This Row],[Maquillaje]:[Perfumería]])</f>
        <v>246868</v>
      </c>
      <c r="O190" s="14">
        <f>AVERAGE(VentasC15[[#This Row],[Maquillaje]:[Perfumería]])</f>
        <v>49373.599999999999</v>
      </c>
      <c r="P190" t="str">
        <f>INDEX(VentasC15[[#Headers],[Maquillaje]:[Perfumería]],MATCH(MAX(VentasC15[[#This Row],[Maquillaje]:[Perfumería]]),VentasC15[[#This Row],[Maquillaje]:[Perfumería]],0))</f>
        <v>Skincare</v>
      </c>
      <c r="Q190" t="str">
        <f>INDEX(VentasC15[[#Headers],[Maquillaje]:[Perfumería]],MATCH(MIN(VentasC15[[#This Row],[Maquillaje]:[Perfumería]]),VentasC15[[#This Row],[Maquillaje]:[Perfumería]],0))</f>
        <v>Perfumería</v>
      </c>
      <c r="R190" t="str">
        <f>IF(VentasC15[[#This Row],[Total por vendedor]]&gt;=250000,"SI","NO")</f>
        <v>NO</v>
      </c>
    </row>
    <row r="191" spans="1:18" x14ac:dyDescent="0.3">
      <c r="A191" s="17">
        <v>33497311</v>
      </c>
      <c r="B191" s="13">
        <v>61</v>
      </c>
      <c r="C191" s="13">
        <v>1</v>
      </c>
      <c r="D191" s="13">
        <v>5</v>
      </c>
      <c r="E191" t="s">
        <v>23</v>
      </c>
      <c r="F191" t="s">
        <v>21</v>
      </c>
      <c r="G191" t="str">
        <f>IF(VentasC15[[#This Row],[Tipo de pago]]='Tablas auxiliares'!$B$6,"Venta física","Venta Online")</f>
        <v>Venta Online</v>
      </c>
      <c r="H191" t="s">
        <v>30</v>
      </c>
      <c r="I191" s="37">
        <v>29427</v>
      </c>
      <c r="J191" s="37">
        <v>52403</v>
      </c>
      <c r="K191" s="37">
        <v>62027</v>
      </c>
      <c r="L191" s="37">
        <v>53997</v>
      </c>
      <c r="M191" s="37">
        <v>8181</v>
      </c>
      <c r="N191" s="37">
        <f>SUM(VentasC15[[#This Row],[Maquillaje]:[Perfumería]])</f>
        <v>206035</v>
      </c>
      <c r="O191" s="14">
        <f>AVERAGE(VentasC15[[#This Row],[Maquillaje]:[Perfumería]])</f>
        <v>41207</v>
      </c>
      <c r="P191" t="str">
        <f>INDEX(VentasC15[[#Headers],[Maquillaje]:[Perfumería]],MATCH(MAX(VentasC15[[#This Row],[Maquillaje]:[Perfumería]]),VentasC15[[#This Row],[Maquillaje]:[Perfumería]],0))</f>
        <v>Cabello</v>
      </c>
      <c r="Q191" t="str">
        <f>INDEX(VentasC15[[#Headers],[Maquillaje]:[Perfumería]],MATCH(MIN(VentasC15[[#This Row],[Maquillaje]:[Perfumería]]),VentasC15[[#This Row],[Maquillaje]:[Perfumería]],0))</f>
        <v>Perfumería</v>
      </c>
      <c r="R191" t="str">
        <f>IF(VentasC15[[#This Row],[Total por vendedor]]&gt;=250000,"SI","NO")</f>
        <v>NO</v>
      </c>
    </row>
    <row r="192" spans="1:18" x14ac:dyDescent="0.3">
      <c r="A192" s="16">
        <v>33497312</v>
      </c>
      <c r="B192" s="13">
        <v>69</v>
      </c>
      <c r="C192" s="13">
        <v>1</v>
      </c>
      <c r="D192" s="13">
        <v>18</v>
      </c>
      <c r="E192" t="s">
        <v>24</v>
      </c>
      <c r="F192" t="s">
        <v>20</v>
      </c>
      <c r="G192" t="str">
        <f>IF(VentasC15[[#This Row],[Tipo de pago]]='Tablas auxiliares'!$B$6,"Venta física","Venta Online")</f>
        <v>Venta física</v>
      </c>
      <c r="H192" t="s">
        <v>30</v>
      </c>
      <c r="I192" s="37">
        <v>76927</v>
      </c>
      <c r="J192" s="37">
        <v>58437</v>
      </c>
      <c r="K192" s="37">
        <v>91738</v>
      </c>
      <c r="L192" s="37">
        <v>64136</v>
      </c>
      <c r="M192" s="37">
        <v>33521</v>
      </c>
      <c r="N192" s="37">
        <f>SUM(VentasC15[[#This Row],[Maquillaje]:[Perfumería]])</f>
        <v>324759</v>
      </c>
      <c r="O192" s="14">
        <f>AVERAGE(VentasC15[[#This Row],[Maquillaje]:[Perfumería]])</f>
        <v>64951.8</v>
      </c>
      <c r="P192" t="str">
        <f>INDEX(VentasC15[[#Headers],[Maquillaje]:[Perfumería]],MATCH(MAX(VentasC15[[#This Row],[Maquillaje]:[Perfumería]]),VentasC15[[#This Row],[Maquillaje]:[Perfumería]],0))</f>
        <v>Cabello</v>
      </c>
      <c r="Q192" t="str">
        <f>INDEX(VentasC15[[#Headers],[Maquillaje]:[Perfumería]],MATCH(MIN(VentasC15[[#This Row],[Maquillaje]:[Perfumería]]),VentasC15[[#This Row],[Maquillaje]:[Perfumería]],0))</f>
        <v>Perfumería</v>
      </c>
      <c r="R192" t="str">
        <f>IF(VentasC15[[#This Row],[Total por vendedor]]&gt;=250000,"SI","NO")</f>
        <v>SI</v>
      </c>
    </row>
    <row r="193" spans="1:18" x14ac:dyDescent="0.3">
      <c r="A193" s="17">
        <v>33497313</v>
      </c>
      <c r="B193" s="13">
        <v>73</v>
      </c>
      <c r="C193" s="13">
        <v>1</v>
      </c>
      <c r="D193" s="13">
        <v>98</v>
      </c>
      <c r="E193" t="s">
        <v>24</v>
      </c>
      <c r="F193" t="s">
        <v>21</v>
      </c>
      <c r="G193" t="str">
        <f>IF(VentasC15[[#This Row],[Tipo de pago]]='Tablas auxiliares'!$B$6,"Venta física","Venta Online")</f>
        <v>Venta Online</v>
      </c>
      <c r="H193" t="s">
        <v>30</v>
      </c>
      <c r="I193" s="37">
        <v>10513</v>
      </c>
      <c r="J193" s="37">
        <v>19839</v>
      </c>
      <c r="K193" s="37">
        <v>40471</v>
      </c>
      <c r="L193" s="37">
        <v>79849</v>
      </c>
      <c r="M193" s="37">
        <v>11679</v>
      </c>
      <c r="N193" s="37">
        <f>SUM(VentasC15[[#This Row],[Maquillaje]:[Perfumería]])</f>
        <v>162351</v>
      </c>
      <c r="O193" s="14">
        <f>AVERAGE(VentasC15[[#This Row],[Maquillaje]:[Perfumería]])</f>
        <v>32470.2</v>
      </c>
      <c r="P193" t="str">
        <f>INDEX(VentasC15[[#Headers],[Maquillaje]:[Perfumería]],MATCH(MAX(VentasC15[[#This Row],[Maquillaje]:[Perfumería]]),VentasC15[[#This Row],[Maquillaje]:[Perfumería]],0))</f>
        <v>Cuerpo</v>
      </c>
      <c r="Q193" t="str">
        <f>INDEX(VentasC15[[#Headers],[Maquillaje]:[Perfumería]],MATCH(MIN(VentasC15[[#This Row],[Maquillaje]:[Perfumería]]),VentasC15[[#This Row],[Maquillaje]:[Perfumería]],0))</f>
        <v>Maquillaje</v>
      </c>
      <c r="R193" t="str">
        <f>IF(VentasC15[[#This Row],[Total por vendedor]]&gt;=250000,"SI","NO")</f>
        <v>NO</v>
      </c>
    </row>
    <row r="194" spans="1:18" x14ac:dyDescent="0.3">
      <c r="A194" s="16">
        <v>33497314</v>
      </c>
      <c r="B194" s="13">
        <v>70</v>
      </c>
      <c r="C194" s="13">
        <v>1</v>
      </c>
      <c r="D194" s="13">
        <v>44</v>
      </c>
      <c r="E194" t="s">
        <v>23</v>
      </c>
      <c r="F194" t="s">
        <v>21</v>
      </c>
      <c r="G194" t="str">
        <f>IF(VentasC15[[#This Row],[Tipo de pago]]='Tablas auxiliares'!$B$6,"Venta física","Venta Online")</f>
        <v>Venta Online</v>
      </c>
      <c r="H194" t="s">
        <v>29</v>
      </c>
      <c r="I194" s="37">
        <v>59572</v>
      </c>
      <c r="J194" s="37">
        <v>4024</v>
      </c>
      <c r="K194" s="37">
        <v>59231</v>
      </c>
      <c r="L194" s="37">
        <v>25826</v>
      </c>
      <c r="M194" s="37">
        <v>85407</v>
      </c>
      <c r="N194" s="37">
        <f>SUM(VentasC15[[#This Row],[Maquillaje]:[Perfumería]])</f>
        <v>234060</v>
      </c>
      <c r="O194" s="14">
        <f>AVERAGE(VentasC15[[#This Row],[Maquillaje]:[Perfumería]])</f>
        <v>46812</v>
      </c>
      <c r="P194" t="str">
        <f>INDEX(VentasC15[[#Headers],[Maquillaje]:[Perfumería]],MATCH(MAX(VentasC15[[#This Row],[Maquillaje]:[Perfumería]]),VentasC15[[#This Row],[Maquillaje]:[Perfumería]],0))</f>
        <v>Perfumería</v>
      </c>
      <c r="Q194" t="str">
        <f>INDEX(VentasC15[[#Headers],[Maquillaje]:[Perfumería]],MATCH(MIN(VentasC15[[#This Row],[Maquillaje]:[Perfumería]]),VentasC15[[#This Row],[Maquillaje]:[Perfumería]],0))</f>
        <v>Skincare</v>
      </c>
      <c r="R194" t="str">
        <f>IF(VentasC15[[#This Row],[Total por vendedor]]&gt;=250000,"SI","NO")</f>
        <v>NO</v>
      </c>
    </row>
    <row r="195" spans="1:18" x14ac:dyDescent="0.3">
      <c r="A195" s="17">
        <v>33497315</v>
      </c>
      <c r="B195" s="13">
        <v>43</v>
      </c>
      <c r="C195" s="13">
        <v>1</v>
      </c>
      <c r="D195" s="13">
        <v>96</v>
      </c>
      <c r="E195" t="s">
        <v>24</v>
      </c>
      <c r="F195" t="s">
        <v>21</v>
      </c>
      <c r="G195" t="str">
        <f>IF(VentasC15[[#This Row],[Tipo de pago]]='Tablas auxiliares'!$B$6,"Venta física","Venta Online")</f>
        <v>Venta Online</v>
      </c>
      <c r="H195" t="s">
        <v>29</v>
      </c>
      <c r="I195" s="37">
        <v>66631</v>
      </c>
      <c r="J195" s="37">
        <v>84304</v>
      </c>
      <c r="K195" s="37">
        <v>39014</v>
      </c>
      <c r="L195" s="37">
        <v>91191</v>
      </c>
      <c r="M195" s="37">
        <v>90326</v>
      </c>
      <c r="N195" s="37">
        <f>SUM(VentasC15[[#This Row],[Maquillaje]:[Perfumería]])</f>
        <v>371466</v>
      </c>
      <c r="O195" s="14">
        <f>AVERAGE(VentasC15[[#This Row],[Maquillaje]:[Perfumería]])</f>
        <v>74293.2</v>
      </c>
      <c r="P195" t="str">
        <f>INDEX(VentasC15[[#Headers],[Maquillaje]:[Perfumería]],MATCH(MAX(VentasC15[[#This Row],[Maquillaje]:[Perfumería]]),VentasC15[[#This Row],[Maquillaje]:[Perfumería]],0))</f>
        <v>Cuerpo</v>
      </c>
      <c r="Q195" t="str">
        <f>INDEX(VentasC15[[#Headers],[Maquillaje]:[Perfumería]],MATCH(MIN(VentasC15[[#This Row],[Maquillaje]:[Perfumería]]),VentasC15[[#This Row],[Maquillaje]:[Perfumería]],0))</f>
        <v>Cabello</v>
      </c>
      <c r="R195" t="str">
        <f>IF(VentasC15[[#This Row],[Total por vendedor]]&gt;=250000,"SI","NO")</f>
        <v>SI</v>
      </c>
    </row>
    <row r="196" spans="1:18" x14ac:dyDescent="0.3">
      <c r="A196" s="16">
        <v>33497316</v>
      </c>
      <c r="B196" s="13">
        <v>75</v>
      </c>
      <c r="C196" s="13">
        <v>1</v>
      </c>
      <c r="D196" s="13">
        <v>40</v>
      </c>
      <c r="E196" t="s">
        <v>24</v>
      </c>
      <c r="F196" t="s">
        <v>20</v>
      </c>
      <c r="G196" t="str">
        <f>IF(VentasC15[[#This Row],[Tipo de pago]]='Tablas auxiliares'!$B$6,"Venta física","Venta Online")</f>
        <v>Venta física</v>
      </c>
      <c r="H196" t="s">
        <v>30</v>
      </c>
      <c r="I196" s="37">
        <v>58085</v>
      </c>
      <c r="J196" s="37">
        <v>7065</v>
      </c>
      <c r="K196" s="37">
        <v>64743</v>
      </c>
      <c r="L196" s="37">
        <v>74741</v>
      </c>
      <c r="M196" s="37">
        <v>63994</v>
      </c>
      <c r="N196" s="37">
        <f>SUM(VentasC15[[#This Row],[Maquillaje]:[Perfumería]])</f>
        <v>268628</v>
      </c>
      <c r="O196" s="14">
        <f>AVERAGE(VentasC15[[#This Row],[Maquillaje]:[Perfumería]])</f>
        <v>53725.599999999999</v>
      </c>
      <c r="P196" t="str">
        <f>INDEX(VentasC15[[#Headers],[Maquillaje]:[Perfumería]],MATCH(MAX(VentasC15[[#This Row],[Maquillaje]:[Perfumería]]),VentasC15[[#This Row],[Maquillaje]:[Perfumería]],0))</f>
        <v>Cuerpo</v>
      </c>
      <c r="Q196" t="str">
        <f>INDEX(VentasC15[[#Headers],[Maquillaje]:[Perfumería]],MATCH(MIN(VentasC15[[#This Row],[Maquillaje]:[Perfumería]]),VentasC15[[#This Row],[Maquillaje]:[Perfumería]],0))</f>
        <v>Skincare</v>
      </c>
      <c r="R196" t="str">
        <f>IF(VentasC15[[#This Row],[Total por vendedor]]&gt;=250000,"SI","NO")</f>
        <v>SI</v>
      </c>
    </row>
    <row r="197" spans="1:18" x14ac:dyDescent="0.3">
      <c r="A197" s="17">
        <v>33497317</v>
      </c>
      <c r="B197" s="13">
        <v>46</v>
      </c>
      <c r="C197" s="13">
        <v>1</v>
      </c>
      <c r="D197" s="13">
        <v>35</v>
      </c>
      <c r="E197" t="s">
        <v>24</v>
      </c>
      <c r="F197" t="s">
        <v>21</v>
      </c>
      <c r="G197" t="str">
        <f>IF(VentasC15[[#This Row],[Tipo de pago]]='Tablas auxiliares'!$B$6,"Venta física","Venta Online")</f>
        <v>Venta Online</v>
      </c>
      <c r="H197" t="s">
        <v>30</v>
      </c>
      <c r="I197" s="37">
        <v>83564</v>
      </c>
      <c r="J197" s="37">
        <v>77754</v>
      </c>
      <c r="K197" s="37">
        <v>74573</v>
      </c>
      <c r="L197" s="37">
        <v>46556</v>
      </c>
      <c r="M197" s="37">
        <v>63130</v>
      </c>
      <c r="N197" s="37">
        <f>SUM(VentasC15[[#This Row],[Maquillaje]:[Perfumería]])</f>
        <v>345577</v>
      </c>
      <c r="O197" s="14">
        <f>AVERAGE(VentasC15[[#This Row],[Maquillaje]:[Perfumería]])</f>
        <v>69115.399999999994</v>
      </c>
      <c r="P197" t="str">
        <f>INDEX(VentasC15[[#Headers],[Maquillaje]:[Perfumería]],MATCH(MAX(VentasC15[[#This Row],[Maquillaje]:[Perfumería]]),VentasC15[[#This Row],[Maquillaje]:[Perfumería]],0))</f>
        <v>Maquillaje</v>
      </c>
      <c r="Q197" t="str">
        <f>INDEX(VentasC15[[#Headers],[Maquillaje]:[Perfumería]],MATCH(MIN(VentasC15[[#This Row],[Maquillaje]:[Perfumería]]),VentasC15[[#This Row],[Maquillaje]:[Perfumería]],0))</f>
        <v>Cuerpo</v>
      </c>
      <c r="R197" t="str">
        <f>IF(VentasC15[[#This Row],[Total por vendedor]]&gt;=250000,"SI","NO")</f>
        <v>SI</v>
      </c>
    </row>
    <row r="198" spans="1:18" x14ac:dyDescent="0.3">
      <c r="A198" s="16">
        <v>33497318</v>
      </c>
      <c r="B198" s="13">
        <v>37</v>
      </c>
      <c r="C198" s="13">
        <v>1</v>
      </c>
      <c r="D198" s="13">
        <v>79</v>
      </c>
      <c r="E198" t="s">
        <v>24</v>
      </c>
      <c r="F198" t="s">
        <v>20</v>
      </c>
      <c r="G198" t="str">
        <f>IF(VentasC15[[#This Row],[Tipo de pago]]='Tablas auxiliares'!$B$6,"Venta física","Venta Online")</f>
        <v>Venta física</v>
      </c>
      <c r="H198" t="s">
        <v>29</v>
      </c>
      <c r="I198" s="37">
        <v>62922</v>
      </c>
      <c r="J198" s="37">
        <v>17883</v>
      </c>
      <c r="K198" s="37">
        <v>64559</v>
      </c>
      <c r="L198" s="37">
        <v>57274</v>
      </c>
      <c r="M198" s="37">
        <v>58923</v>
      </c>
      <c r="N198" s="37">
        <f>SUM(VentasC15[[#This Row],[Maquillaje]:[Perfumería]])</f>
        <v>261561</v>
      </c>
      <c r="O198" s="14">
        <f>AVERAGE(VentasC15[[#This Row],[Maquillaje]:[Perfumería]])</f>
        <v>52312.2</v>
      </c>
      <c r="P198" t="str">
        <f>INDEX(VentasC15[[#Headers],[Maquillaje]:[Perfumería]],MATCH(MAX(VentasC15[[#This Row],[Maquillaje]:[Perfumería]]),VentasC15[[#This Row],[Maquillaje]:[Perfumería]],0))</f>
        <v>Cabello</v>
      </c>
      <c r="Q198" t="str">
        <f>INDEX(VentasC15[[#Headers],[Maquillaje]:[Perfumería]],MATCH(MIN(VentasC15[[#This Row],[Maquillaje]:[Perfumería]]),VentasC15[[#This Row],[Maquillaje]:[Perfumería]],0))</f>
        <v>Skincare</v>
      </c>
      <c r="R198" t="str">
        <f>IF(VentasC15[[#This Row],[Total por vendedor]]&gt;=250000,"SI","NO")</f>
        <v>SI</v>
      </c>
    </row>
    <row r="199" spans="1:18" x14ac:dyDescent="0.3">
      <c r="A199" s="17">
        <v>33497319</v>
      </c>
      <c r="B199" s="13">
        <v>54</v>
      </c>
      <c r="C199" s="13">
        <v>1</v>
      </c>
      <c r="D199" s="13">
        <v>41</v>
      </c>
      <c r="E199" t="s">
        <v>25</v>
      </c>
      <c r="F199" t="s">
        <v>20</v>
      </c>
      <c r="G199" t="str">
        <f>IF(VentasC15[[#This Row],[Tipo de pago]]='Tablas auxiliares'!$B$6,"Venta física","Venta Online")</f>
        <v>Venta física</v>
      </c>
      <c r="H199" t="s">
        <v>29</v>
      </c>
      <c r="I199" s="37">
        <v>94255</v>
      </c>
      <c r="J199" s="37">
        <v>39688</v>
      </c>
      <c r="K199" s="37">
        <v>62185</v>
      </c>
      <c r="L199" s="37">
        <v>16178</v>
      </c>
      <c r="M199" s="37">
        <v>89411</v>
      </c>
      <c r="N199" s="37">
        <f>SUM(VentasC15[[#This Row],[Maquillaje]:[Perfumería]])</f>
        <v>301717</v>
      </c>
      <c r="O199" s="14">
        <f>AVERAGE(VentasC15[[#This Row],[Maquillaje]:[Perfumería]])</f>
        <v>60343.4</v>
      </c>
      <c r="P199" t="str">
        <f>INDEX(VentasC15[[#Headers],[Maquillaje]:[Perfumería]],MATCH(MAX(VentasC15[[#This Row],[Maquillaje]:[Perfumería]]),VentasC15[[#This Row],[Maquillaje]:[Perfumería]],0))</f>
        <v>Maquillaje</v>
      </c>
      <c r="Q199" t="str">
        <f>INDEX(VentasC15[[#Headers],[Maquillaje]:[Perfumería]],MATCH(MIN(VentasC15[[#This Row],[Maquillaje]:[Perfumería]]),VentasC15[[#This Row],[Maquillaje]:[Perfumería]],0))</f>
        <v>Cuerpo</v>
      </c>
      <c r="R199" t="str">
        <f>IF(VentasC15[[#This Row],[Total por vendedor]]&gt;=250000,"SI","NO")</f>
        <v>SI</v>
      </c>
    </row>
    <row r="200" spans="1:18" x14ac:dyDescent="0.3">
      <c r="A200" s="16">
        <v>33497320</v>
      </c>
      <c r="B200" s="13">
        <v>62</v>
      </c>
      <c r="C200" s="13">
        <v>1</v>
      </c>
      <c r="D200" s="13">
        <v>18</v>
      </c>
      <c r="E200" t="s">
        <v>23</v>
      </c>
      <c r="F200" t="s">
        <v>21</v>
      </c>
      <c r="G200" t="str">
        <f>IF(VentasC15[[#This Row],[Tipo de pago]]='Tablas auxiliares'!$B$6,"Venta física","Venta Online")</f>
        <v>Venta Online</v>
      </c>
      <c r="H200" t="s">
        <v>30</v>
      </c>
      <c r="I200" s="37">
        <v>52715</v>
      </c>
      <c r="J200" s="37">
        <v>10851</v>
      </c>
      <c r="K200" s="37">
        <v>78923</v>
      </c>
      <c r="L200" s="37">
        <v>21077</v>
      </c>
      <c r="M200" s="37">
        <v>16694</v>
      </c>
      <c r="N200" s="37">
        <f>SUM(VentasC15[[#This Row],[Maquillaje]:[Perfumería]])</f>
        <v>180260</v>
      </c>
      <c r="O200" s="14">
        <f>AVERAGE(VentasC15[[#This Row],[Maquillaje]:[Perfumería]])</f>
        <v>36052</v>
      </c>
      <c r="P200" t="str">
        <f>INDEX(VentasC15[[#Headers],[Maquillaje]:[Perfumería]],MATCH(MAX(VentasC15[[#This Row],[Maquillaje]:[Perfumería]]),VentasC15[[#This Row],[Maquillaje]:[Perfumería]],0))</f>
        <v>Cabello</v>
      </c>
      <c r="Q200" t="str">
        <f>INDEX(VentasC15[[#Headers],[Maquillaje]:[Perfumería]],MATCH(MIN(VentasC15[[#This Row],[Maquillaje]:[Perfumería]]),VentasC15[[#This Row],[Maquillaje]:[Perfumería]],0))</f>
        <v>Skincare</v>
      </c>
      <c r="R200" t="str">
        <f>IF(VentasC15[[#This Row],[Total por vendedor]]&gt;=250000,"SI","NO")</f>
        <v>NO</v>
      </c>
    </row>
    <row r="201" spans="1:18" x14ac:dyDescent="0.3">
      <c r="A201" s="17">
        <v>33497321</v>
      </c>
      <c r="B201" s="13">
        <v>56</v>
      </c>
      <c r="C201" s="13">
        <v>1</v>
      </c>
      <c r="D201" s="13">
        <v>47</v>
      </c>
      <c r="E201" t="s">
        <v>25</v>
      </c>
      <c r="F201" t="s">
        <v>21</v>
      </c>
      <c r="G201" t="str">
        <f>IF(VentasC15[[#This Row],[Tipo de pago]]='Tablas auxiliares'!$B$6,"Venta física","Venta Online")</f>
        <v>Venta Online</v>
      </c>
      <c r="H201" t="s">
        <v>30</v>
      </c>
      <c r="I201" s="37">
        <v>8161</v>
      </c>
      <c r="J201" s="37">
        <v>21454</v>
      </c>
      <c r="K201" s="37">
        <v>91913</v>
      </c>
      <c r="L201" s="37">
        <v>25072</v>
      </c>
      <c r="M201" s="37">
        <v>1120</v>
      </c>
      <c r="N201" s="37">
        <f>SUM(VentasC15[[#This Row],[Maquillaje]:[Perfumería]])</f>
        <v>147720</v>
      </c>
      <c r="O201" s="14">
        <f>AVERAGE(VentasC15[[#This Row],[Maquillaje]:[Perfumería]])</f>
        <v>29544</v>
      </c>
      <c r="P201" t="str">
        <f>INDEX(VentasC15[[#Headers],[Maquillaje]:[Perfumería]],MATCH(MAX(VentasC15[[#This Row],[Maquillaje]:[Perfumería]]),VentasC15[[#This Row],[Maquillaje]:[Perfumería]],0))</f>
        <v>Cabello</v>
      </c>
      <c r="Q201" t="str">
        <f>INDEX(VentasC15[[#Headers],[Maquillaje]:[Perfumería]],MATCH(MIN(VentasC15[[#This Row],[Maquillaje]:[Perfumería]]),VentasC15[[#This Row],[Maquillaje]:[Perfumería]],0))</f>
        <v>Perfumería</v>
      </c>
      <c r="R201" t="str">
        <f>IF(VentasC15[[#This Row],[Total por vendedor]]&gt;=250000,"SI","NO")</f>
        <v>NO</v>
      </c>
    </row>
    <row r="202" spans="1:18" x14ac:dyDescent="0.3">
      <c r="A202" s="16">
        <v>33497322</v>
      </c>
      <c r="B202" s="13">
        <v>64</v>
      </c>
      <c r="C202" s="13">
        <v>1</v>
      </c>
      <c r="D202" s="13">
        <v>28</v>
      </c>
      <c r="E202" t="s">
        <v>22</v>
      </c>
      <c r="F202" t="s">
        <v>20</v>
      </c>
      <c r="G202" t="str">
        <f>IF(VentasC15[[#This Row],[Tipo de pago]]='Tablas auxiliares'!$B$6,"Venta física","Venta Online")</f>
        <v>Venta física</v>
      </c>
      <c r="H202" t="s">
        <v>29</v>
      </c>
      <c r="I202" s="37">
        <v>65950</v>
      </c>
      <c r="J202" s="37">
        <v>75228</v>
      </c>
      <c r="K202" s="37">
        <v>92016</v>
      </c>
      <c r="L202" s="37">
        <v>67062</v>
      </c>
      <c r="M202" s="37">
        <v>74517</v>
      </c>
      <c r="N202" s="37">
        <f>SUM(VentasC15[[#This Row],[Maquillaje]:[Perfumería]])</f>
        <v>374773</v>
      </c>
      <c r="O202" s="14">
        <f>AVERAGE(VentasC15[[#This Row],[Maquillaje]:[Perfumería]])</f>
        <v>74954.600000000006</v>
      </c>
      <c r="P202" t="str">
        <f>INDEX(VentasC15[[#Headers],[Maquillaje]:[Perfumería]],MATCH(MAX(VentasC15[[#This Row],[Maquillaje]:[Perfumería]]),VentasC15[[#This Row],[Maquillaje]:[Perfumería]],0))</f>
        <v>Cabello</v>
      </c>
      <c r="Q202" t="str">
        <f>INDEX(VentasC15[[#Headers],[Maquillaje]:[Perfumería]],MATCH(MIN(VentasC15[[#This Row],[Maquillaje]:[Perfumería]]),VentasC15[[#This Row],[Maquillaje]:[Perfumería]],0))</f>
        <v>Maquillaje</v>
      </c>
      <c r="R202" t="str">
        <f>IF(VentasC15[[#This Row],[Total por vendedor]]&gt;=250000,"SI","NO")</f>
        <v>SI</v>
      </c>
    </row>
    <row r="203" spans="1:18" x14ac:dyDescent="0.3">
      <c r="A203" s="17">
        <v>33497323</v>
      </c>
      <c r="B203" s="13">
        <v>69</v>
      </c>
      <c r="C203" s="13">
        <v>1</v>
      </c>
      <c r="D203" s="13">
        <v>39</v>
      </c>
      <c r="E203" t="s">
        <v>24</v>
      </c>
      <c r="F203" t="s">
        <v>20</v>
      </c>
      <c r="G203" t="str">
        <f>IF(VentasC15[[#This Row],[Tipo de pago]]='Tablas auxiliares'!$B$6,"Venta física","Venta Online")</f>
        <v>Venta física</v>
      </c>
      <c r="H203" t="s">
        <v>30</v>
      </c>
      <c r="I203" s="37">
        <v>56579</v>
      </c>
      <c r="J203" s="37">
        <v>59082</v>
      </c>
      <c r="K203" s="37">
        <v>12324</v>
      </c>
      <c r="L203" s="37">
        <v>98662</v>
      </c>
      <c r="M203" s="37">
        <v>16425</v>
      </c>
      <c r="N203" s="37">
        <f>SUM(VentasC15[[#This Row],[Maquillaje]:[Perfumería]])</f>
        <v>243072</v>
      </c>
      <c r="O203" s="14">
        <f>AVERAGE(VentasC15[[#This Row],[Maquillaje]:[Perfumería]])</f>
        <v>48614.400000000001</v>
      </c>
      <c r="P203" t="str">
        <f>INDEX(VentasC15[[#Headers],[Maquillaje]:[Perfumería]],MATCH(MAX(VentasC15[[#This Row],[Maquillaje]:[Perfumería]]),VentasC15[[#This Row],[Maquillaje]:[Perfumería]],0))</f>
        <v>Cuerpo</v>
      </c>
      <c r="Q203" t="str">
        <f>INDEX(VentasC15[[#Headers],[Maquillaje]:[Perfumería]],MATCH(MIN(VentasC15[[#This Row],[Maquillaje]:[Perfumería]]),VentasC15[[#This Row],[Maquillaje]:[Perfumería]],0))</f>
        <v>Cabello</v>
      </c>
      <c r="R203" t="str">
        <f>IF(VentasC15[[#This Row],[Total por vendedor]]&gt;=250000,"SI","NO")</f>
        <v>NO</v>
      </c>
    </row>
    <row r="204" spans="1:18" x14ac:dyDescent="0.3">
      <c r="A204" s="16">
        <v>33497324</v>
      </c>
      <c r="B204" s="13">
        <v>25</v>
      </c>
      <c r="C204" s="13">
        <v>1</v>
      </c>
      <c r="D204" s="13">
        <v>19</v>
      </c>
      <c r="E204" t="s">
        <v>23</v>
      </c>
      <c r="F204" t="s">
        <v>21</v>
      </c>
      <c r="G204" t="str">
        <f>IF(VentasC15[[#This Row],[Tipo de pago]]='Tablas auxiliares'!$B$6,"Venta física","Venta Online")</f>
        <v>Venta Online</v>
      </c>
      <c r="H204" t="s">
        <v>30</v>
      </c>
      <c r="I204" s="37">
        <v>53154</v>
      </c>
      <c r="J204" s="37">
        <v>85635</v>
      </c>
      <c r="K204" s="37">
        <v>23767</v>
      </c>
      <c r="L204" s="37">
        <v>539</v>
      </c>
      <c r="M204" s="37">
        <v>29334</v>
      </c>
      <c r="N204" s="37">
        <f>SUM(VentasC15[[#This Row],[Maquillaje]:[Perfumería]])</f>
        <v>192429</v>
      </c>
      <c r="O204" s="14">
        <f>AVERAGE(VentasC15[[#This Row],[Maquillaje]:[Perfumería]])</f>
        <v>38485.800000000003</v>
      </c>
      <c r="P204" t="str">
        <f>INDEX(VentasC15[[#Headers],[Maquillaje]:[Perfumería]],MATCH(MAX(VentasC15[[#This Row],[Maquillaje]:[Perfumería]]),VentasC15[[#This Row],[Maquillaje]:[Perfumería]],0))</f>
        <v>Skincare</v>
      </c>
      <c r="Q204" t="str">
        <f>INDEX(VentasC15[[#Headers],[Maquillaje]:[Perfumería]],MATCH(MIN(VentasC15[[#This Row],[Maquillaje]:[Perfumería]]),VentasC15[[#This Row],[Maquillaje]:[Perfumería]],0))</f>
        <v>Cuerpo</v>
      </c>
      <c r="R204" t="str">
        <f>IF(VentasC15[[#This Row],[Total por vendedor]]&gt;=250000,"SI","NO")</f>
        <v>NO</v>
      </c>
    </row>
    <row r="205" spans="1:18" x14ac:dyDescent="0.3">
      <c r="A205" s="17">
        <v>33497325</v>
      </c>
      <c r="B205" s="13">
        <v>30</v>
      </c>
      <c r="C205" s="13">
        <v>1</v>
      </c>
      <c r="D205" s="13">
        <v>12</v>
      </c>
      <c r="E205" t="s">
        <v>24</v>
      </c>
      <c r="F205" t="s">
        <v>21</v>
      </c>
      <c r="G205" t="str">
        <f>IF(VentasC15[[#This Row],[Tipo de pago]]='Tablas auxiliares'!$B$6,"Venta física","Venta Online")</f>
        <v>Venta Online</v>
      </c>
      <c r="H205" t="s">
        <v>29</v>
      </c>
      <c r="I205" s="37">
        <v>15448</v>
      </c>
      <c r="J205" s="37">
        <v>17076</v>
      </c>
      <c r="K205" s="37">
        <v>39089</v>
      </c>
      <c r="L205" s="37">
        <v>46862</v>
      </c>
      <c r="M205" s="37">
        <v>95788</v>
      </c>
      <c r="N205" s="37">
        <f>SUM(VentasC15[[#This Row],[Maquillaje]:[Perfumería]])</f>
        <v>214263</v>
      </c>
      <c r="O205" s="14">
        <f>AVERAGE(VentasC15[[#This Row],[Maquillaje]:[Perfumería]])</f>
        <v>42852.6</v>
      </c>
      <c r="P205" t="str">
        <f>INDEX(VentasC15[[#Headers],[Maquillaje]:[Perfumería]],MATCH(MAX(VentasC15[[#This Row],[Maquillaje]:[Perfumería]]),VentasC15[[#This Row],[Maquillaje]:[Perfumería]],0))</f>
        <v>Perfumería</v>
      </c>
      <c r="Q205" t="str">
        <f>INDEX(VentasC15[[#Headers],[Maquillaje]:[Perfumería]],MATCH(MIN(VentasC15[[#This Row],[Maquillaje]:[Perfumería]]),VentasC15[[#This Row],[Maquillaje]:[Perfumería]],0))</f>
        <v>Maquillaje</v>
      </c>
      <c r="R205" t="str">
        <f>IF(VentasC15[[#This Row],[Total por vendedor]]&gt;=250000,"SI","NO")</f>
        <v>NO</v>
      </c>
    </row>
    <row r="206" spans="1:18" x14ac:dyDescent="0.3">
      <c r="A206" s="16">
        <v>33497326</v>
      </c>
      <c r="B206" s="13">
        <v>41</v>
      </c>
      <c r="C206" s="13">
        <v>1</v>
      </c>
      <c r="D206" s="13">
        <v>26</v>
      </c>
      <c r="E206" t="s">
        <v>23</v>
      </c>
      <c r="F206" t="s">
        <v>21</v>
      </c>
      <c r="G206" t="str">
        <f>IF(VentasC15[[#This Row],[Tipo de pago]]='Tablas auxiliares'!$B$6,"Venta física","Venta Online")</f>
        <v>Venta Online</v>
      </c>
      <c r="H206" t="s">
        <v>29</v>
      </c>
      <c r="I206" s="37">
        <v>27961</v>
      </c>
      <c r="J206" s="37">
        <v>67523</v>
      </c>
      <c r="K206" s="37">
        <v>5171</v>
      </c>
      <c r="L206" s="37">
        <v>20689</v>
      </c>
      <c r="M206" s="37">
        <v>53655</v>
      </c>
      <c r="N206" s="37">
        <f>SUM(VentasC15[[#This Row],[Maquillaje]:[Perfumería]])</f>
        <v>174999</v>
      </c>
      <c r="O206" s="14">
        <f>AVERAGE(VentasC15[[#This Row],[Maquillaje]:[Perfumería]])</f>
        <v>34999.800000000003</v>
      </c>
      <c r="P206" t="str">
        <f>INDEX(VentasC15[[#Headers],[Maquillaje]:[Perfumería]],MATCH(MAX(VentasC15[[#This Row],[Maquillaje]:[Perfumería]]),VentasC15[[#This Row],[Maquillaje]:[Perfumería]],0))</f>
        <v>Skincare</v>
      </c>
      <c r="Q206" t="str">
        <f>INDEX(VentasC15[[#Headers],[Maquillaje]:[Perfumería]],MATCH(MIN(VentasC15[[#This Row],[Maquillaje]:[Perfumería]]),VentasC15[[#This Row],[Maquillaje]:[Perfumería]],0))</f>
        <v>Cabello</v>
      </c>
      <c r="R206" t="str">
        <f>IF(VentasC15[[#This Row],[Total por vendedor]]&gt;=250000,"SI","NO")</f>
        <v>NO</v>
      </c>
    </row>
    <row r="207" spans="1:18" x14ac:dyDescent="0.3">
      <c r="A207" s="17">
        <v>33497327</v>
      </c>
      <c r="B207" s="13">
        <v>59</v>
      </c>
      <c r="C207" s="13">
        <v>1</v>
      </c>
      <c r="D207" s="13">
        <v>11</v>
      </c>
      <c r="E207" t="s">
        <v>23</v>
      </c>
      <c r="F207" t="s">
        <v>21</v>
      </c>
      <c r="G207" t="str">
        <f>IF(VentasC15[[#This Row],[Tipo de pago]]='Tablas auxiliares'!$B$6,"Venta física","Venta Online")</f>
        <v>Venta Online</v>
      </c>
      <c r="H207" t="s">
        <v>30</v>
      </c>
      <c r="I207" s="37">
        <v>17496</v>
      </c>
      <c r="J207" s="37">
        <v>25903</v>
      </c>
      <c r="K207" s="37">
        <v>46032</v>
      </c>
      <c r="L207" s="37">
        <v>7981</v>
      </c>
      <c r="M207" s="37">
        <v>75794</v>
      </c>
      <c r="N207" s="37">
        <f>SUM(VentasC15[[#This Row],[Maquillaje]:[Perfumería]])</f>
        <v>173206</v>
      </c>
      <c r="O207" s="14">
        <f>AVERAGE(VentasC15[[#This Row],[Maquillaje]:[Perfumería]])</f>
        <v>34641.199999999997</v>
      </c>
      <c r="P207" t="str">
        <f>INDEX(VentasC15[[#Headers],[Maquillaje]:[Perfumería]],MATCH(MAX(VentasC15[[#This Row],[Maquillaje]:[Perfumería]]),VentasC15[[#This Row],[Maquillaje]:[Perfumería]],0))</f>
        <v>Perfumería</v>
      </c>
      <c r="Q207" t="str">
        <f>INDEX(VentasC15[[#Headers],[Maquillaje]:[Perfumería]],MATCH(MIN(VentasC15[[#This Row],[Maquillaje]:[Perfumería]]),VentasC15[[#This Row],[Maquillaje]:[Perfumería]],0))</f>
        <v>Cuerpo</v>
      </c>
      <c r="R207" t="str">
        <f>IF(VentasC15[[#This Row],[Total por vendedor]]&gt;=250000,"SI","NO")</f>
        <v>NO</v>
      </c>
    </row>
    <row r="208" spans="1:18" x14ac:dyDescent="0.3">
      <c r="A208" s="16">
        <v>33497328</v>
      </c>
      <c r="B208" s="13">
        <v>35</v>
      </c>
      <c r="C208" s="13">
        <v>1</v>
      </c>
      <c r="D208" s="13">
        <v>53</v>
      </c>
      <c r="E208" t="s">
        <v>22</v>
      </c>
      <c r="F208" t="s">
        <v>20</v>
      </c>
      <c r="G208" t="str">
        <f>IF(VentasC15[[#This Row],[Tipo de pago]]='Tablas auxiliares'!$B$6,"Venta física","Venta Online")</f>
        <v>Venta física</v>
      </c>
      <c r="H208" t="s">
        <v>30</v>
      </c>
      <c r="I208" s="37">
        <v>36539</v>
      </c>
      <c r="J208" s="37">
        <v>54789</v>
      </c>
      <c r="K208" s="37">
        <v>5869</v>
      </c>
      <c r="L208" s="37">
        <v>67899</v>
      </c>
      <c r="M208" s="37">
        <v>20099</v>
      </c>
      <c r="N208" s="37">
        <f>SUM(VentasC15[[#This Row],[Maquillaje]:[Perfumería]])</f>
        <v>185195</v>
      </c>
      <c r="O208" s="14">
        <f>AVERAGE(VentasC15[[#This Row],[Maquillaje]:[Perfumería]])</f>
        <v>37039</v>
      </c>
      <c r="P208" t="str">
        <f>INDEX(VentasC15[[#Headers],[Maquillaje]:[Perfumería]],MATCH(MAX(VentasC15[[#This Row],[Maquillaje]:[Perfumería]]),VentasC15[[#This Row],[Maquillaje]:[Perfumería]],0))</f>
        <v>Cuerpo</v>
      </c>
      <c r="Q208" t="str">
        <f>INDEX(VentasC15[[#Headers],[Maquillaje]:[Perfumería]],MATCH(MIN(VentasC15[[#This Row],[Maquillaje]:[Perfumería]]),VentasC15[[#This Row],[Maquillaje]:[Perfumería]],0))</f>
        <v>Cabello</v>
      </c>
      <c r="R208" t="str">
        <f>IF(VentasC15[[#This Row],[Total por vendedor]]&gt;=250000,"SI","NO")</f>
        <v>NO</v>
      </c>
    </row>
    <row r="209" spans="1:18" x14ac:dyDescent="0.3">
      <c r="A209" s="17">
        <v>33497329</v>
      </c>
      <c r="B209" s="13">
        <v>29</v>
      </c>
      <c r="C209" s="13">
        <v>1</v>
      </c>
      <c r="D209" s="13">
        <v>18</v>
      </c>
      <c r="E209" t="s">
        <v>25</v>
      </c>
      <c r="F209" t="s">
        <v>21</v>
      </c>
      <c r="G209" t="str">
        <f>IF(VentasC15[[#This Row],[Tipo de pago]]='Tablas auxiliares'!$B$6,"Venta física","Venta Online")</f>
        <v>Venta Online</v>
      </c>
      <c r="H209" t="s">
        <v>30</v>
      </c>
      <c r="I209" s="37">
        <v>92428</v>
      </c>
      <c r="J209" s="37">
        <v>60818</v>
      </c>
      <c r="K209" s="37">
        <v>86711</v>
      </c>
      <c r="L209" s="37">
        <v>18464</v>
      </c>
      <c r="M209" s="37">
        <v>20814</v>
      </c>
      <c r="N209" s="37">
        <f>SUM(VentasC15[[#This Row],[Maquillaje]:[Perfumería]])</f>
        <v>279235</v>
      </c>
      <c r="O209" s="14">
        <f>AVERAGE(VentasC15[[#This Row],[Maquillaje]:[Perfumería]])</f>
        <v>55847</v>
      </c>
      <c r="P209" t="str">
        <f>INDEX(VentasC15[[#Headers],[Maquillaje]:[Perfumería]],MATCH(MAX(VentasC15[[#This Row],[Maquillaje]:[Perfumería]]),VentasC15[[#This Row],[Maquillaje]:[Perfumería]],0))</f>
        <v>Maquillaje</v>
      </c>
      <c r="Q209" t="str">
        <f>INDEX(VentasC15[[#Headers],[Maquillaje]:[Perfumería]],MATCH(MIN(VentasC15[[#This Row],[Maquillaje]:[Perfumería]]),VentasC15[[#This Row],[Maquillaje]:[Perfumería]],0))</f>
        <v>Cuerpo</v>
      </c>
      <c r="R209" t="str">
        <f>IF(VentasC15[[#This Row],[Total por vendedor]]&gt;=250000,"SI","NO")</f>
        <v>SI</v>
      </c>
    </row>
    <row r="210" spans="1:18" x14ac:dyDescent="0.3">
      <c r="A210" s="16">
        <v>33497330</v>
      </c>
      <c r="B210" s="13">
        <v>49</v>
      </c>
      <c r="C210" s="13">
        <v>1</v>
      </c>
      <c r="D210" s="13">
        <v>17</v>
      </c>
      <c r="E210" t="s">
        <v>23</v>
      </c>
      <c r="F210" t="s">
        <v>20</v>
      </c>
      <c r="G210" t="str">
        <f>IF(VentasC15[[#This Row],[Tipo de pago]]='Tablas auxiliares'!$B$6,"Venta física","Venta Online")</f>
        <v>Venta física</v>
      </c>
      <c r="H210" t="s">
        <v>30</v>
      </c>
      <c r="I210" s="37">
        <v>68126</v>
      </c>
      <c r="J210" s="37">
        <v>84886</v>
      </c>
      <c r="K210" s="37">
        <v>41867</v>
      </c>
      <c r="L210" s="37">
        <v>5492</v>
      </c>
      <c r="M210" s="37">
        <v>40154</v>
      </c>
      <c r="N210" s="37">
        <f>SUM(VentasC15[[#This Row],[Maquillaje]:[Perfumería]])</f>
        <v>240525</v>
      </c>
      <c r="O210" s="14">
        <f>AVERAGE(VentasC15[[#This Row],[Maquillaje]:[Perfumería]])</f>
        <v>48105</v>
      </c>
      <c r="P210" t="str">
        <f>INDEX(VentasC15[[#Headers],[Maquillaje]:[Perfumería]],MATCH(MAX(VentasC15[[#This Row],[Maquillaje]:[Perfumería]]),VentasC15[[#This Row],[Maquillaje]:[Perfumería]],0))</f>
        <v>Skincare</v>
      </c>
      <c r="Q210" t="str">
        <f>INDEX(VentasC15[[#Headers],[Maquillaje]:[Perfumería]],MATCH(MIN(VentasC15[[#This Row],[Maquillaje]:[Perfumería]]),VentasC15[[#This Row],[Maquillaje]:[Perfumería]],0))</f>
        <v>Cuerpo</v>
      </c>
      <c r="R210" t="str">
        <f>IF(VentasC15[[#This Row],[Total por vendedor]]&gt;=250000,"SI","NO")</f>
        <v>NO</v>
      </c>
    </row>
    <row r="211" spans="1:18" x14ac:dyDescent="0.3">
      <c r="A211" s="17">
        <v>33497331</v>
      </c>
      <c r="B211" s="13">
        <v>54</v>
      </c>
      <c r="C211" s="13">
        <v>1</v>
      </c>
      <c r="D211" s="13">
        <v>36</v>
      </c>
      <c r="E211" t="s">
        <v>23</v>
      </c>
      <c r="F211" t="s">
        <v>20</v>
      </c>
      <c r="G211" t="str">
        <f>IF(VentasC15[[#This Row],[Tipo de pago]]='Tablas auxiliares'!$B$6,"Venta física","Venta Online")</f>
        <v>Venta física</v>
      </c>
      <c r="H211" t="s">
        <v>29</v>
      </c>
      <c r="I211" s="37">
        <v>87625</v>
      </c>
      <c r="J211" s="37">
        <v>75229</v>
      </c>
      <c r="K211" s="37">
        <v>10060</v>
      </c>
      <c r="L211" s="37">
        <v>96251</v>
      </c>
      <c r="M211" s="37">
        <v>60294</v>
      </c>
      <c r="N211" s="37">
        <f>SUM(VentasC15[[#This Row],[Maquillaje]:[Perfumería]])</f>
        <v>329459</v>
      </c>
      <c r="O211" s="14">
        <f>AVERAGE(VentasC15[[#This Row],[Maquillaje]:[Perfumería]])</f>
        <v>65891.8</v>
      </c>
      <c r="P211" t="str">
        <f>INDEX(VentasC15[[#Headers],[Maquillaje]:[Perfumería]],MATCH(MAX(VentasC15[[#This Row],[Maquillaje]:[Perfumería]]),VentasC15[[#This Row],[Maquillaje]:[Perfumería]],0))</f>
        <v>Cuerpo</v>
      </c>
      <c r="Q211" t="str">
        <f>INDEX(VentasC15[[#Headers],[Maquillaje]:[Perfumería]],MATCH(MIN(VentasC15[[#This Row],[Maquillaje]:[Perfumería]]),VentasC15[[#This Row],[Maquillaje]:[Perfumería]],0))</f>
        <v>Cabello</v>
      </c>
      <c r="R211" t="str">
        <f>IF(VentasC15[[#This Row],[Total por vendedor]]&gt;=250000,"SI","NO")</f>
        <v>SI</v>
      </c>
    </row>
    <row r="212" spans="1:18" x14ac:dyDescent="0.3">
      <c r="A212" s="16">
        <v>33497332</v>
      </c>
      <c r="B212" s="13">
        <v>32</v>
      </c>
      <c r="C212" s="13">
        <v>1</v>
      </c>
      <c r="D212" s="13">
        <v>87</v>
      </c>
      <c r="E212" t="s">
        <v>23</v>
      </c>
      <c r="F212" t="s">
        <v>21</v>
      </c>
      <c r="G212" t="str">
        <f>IF(VentasC15[[#This Row],[Tipo de pago]]='Tablas auxiliares'!$B$6,"Venta física","Venta Online")</f>
        <v>Venta Online</v>
      </c>
      <c r="H212" t="s">
        <v>29</v>
      </c>
      <c r="I212" s="37">
        <v>20694</v>
      </c>
      <c r="J212" s="37">
        <v>9365</v>
      </c>
      <c r="K212" s="37">
        <v>39452</v>
      </c>
      <c r="L212" s="37">
        <v>24088</v>
      </c>
      <c r="M212" s="37">
        <v>20167</v>
      </c>
      <c r="N212" s="37">
        <f>SUM(VentasC15[[#This Row],[Maquillaje]:[Perfumería]])</f>
        <v>113766</v>
      </c>
      <c r="O212" s="14">
        <f>AVERAGE(VentasC15[[#This Row],[Maquillaje]:[Perfumería]])</f>
        <v>22753.200000000001</v>
      </c>
      <c r="P212" t="str">
        <f>INDEX(VentasC15[[#Headers],[Maquillaje]:[Perfumería]],MATCH(MAX(VentasC15[[#This Row],[Maquillaje]:[Perfumería]]),VentasC15[[#This Row],[Maquillaje]:[Perfumería]],0))</f>
        <v>Cabello</v>
      </c>
      <c r="Q212" t="str">
        <f>INDEX(VentasC15[[#Headers],[Maquillaje]:[Perfumería]],MATCH(MIN(VentasC15[[#This Row],[Maquillaje]:[Perfumería]]),VentasC15[[#This Row],[Maquillaje]:[Perfumería]],0))</f>
        <v>Skincare</v>
      </c>
      <c r="R212" t="str">
        <f>IF(VentasC15[[#This Row],[Total por vendedor]]&gt;=250000,"SI","NO")</f>
        <v>NO</v>
      </c>
    </row>
    <row r="213" spans="1:18" x14ac:dyDescent="0.3">
      <c r="A213" s="17">
        <v>33497333</v>
      </c>
      <c r="B213" s="13">
        <v>34</v>
      </c>
      <c r="C213" s="13">
        <v>1</v>
      </c>
      <c r="D213" s="13">
        <v>42</v>
      </c>
      <c r="E213" t="s">
        <v>22</v>
      </c>
      <c r="F213" t="s">
        <v>20</v>
      </c>
      <c r="G213" t="str">
        <f>IF(VentasC15[[#This Row],[Tipo de pago]]='Tablas auxiliares'!$B$6,"Venta física","Venta Online")</f>
        <v>Venta física</v>
      </c>
      <c r="H213" t="s">
        <v>29</v>
      </c>
      <c r="I213" s="37">
        <v>53079</v>
      </c>
      <c r="J213" s="37">
        <v>93644</v>
      </c>
      <c r="K213" s="37">
        <v>81559</v>
      </c>
      <c r="L213" s="37">
        <v>84988</v>
      </c>
      <c r="M213" s="37">
        <v>36301</v>
      </c>
      <c r="N213" s="37">
        <f>SUM(VentasC15[[#This Row],[Maquillaje]:[Perfumería]])</f>
        <v>349571</v>
      </c>
      <c r="O213" s="14">
        <f>AVERAGE(VentasC15[[#This Row],[Maquillaje]:[Perfumería]])</f>
        <v>69914.2</v>
      </c>
      <c r="P213" t="str">
        <f>INDEX(VentasC15[[#Headers],[Maquillaje]:[Perfumería]],MATCH(MAX(VentasC15[[#This Row],[Maquillaje]:[Perfumería]]),VentasC15[[#This Row],[Maquillaje]:[Perfumería]],0))</f>
        <v>Skincare</v>
      </c>
      <c r="Q213" t="str">
        <f>INDEX(VentasC15[[#Headers],[Maquillaje]:[Perfumería]],MATCH(MIN(VentasC15[[#This Row],[Maquillaje]:[Perfumería]]),VentasC15[[#This Row],[Maquillaje]:[Perfumería]],0))</f>
        <v>Perfumería</v>
      </c>
      <c r="R213" t="str">
        <f>IF(VentasC15[[#This Row],[Total por vendedor]]&gt;=250000,"SI","NO")</f>
        <v>SI</v>
      </c>
    </row>
    <row r="214" spans="1:18" x14ac:dyDescent="0.3">
      <c r="A214" s="16">
        <v>33497334</v>
      </c>
      <c r="B214" s="13">
        <v>72</v>
      </c>
      <c r="C214" s="13">
        <v>1</v>
      </c>
      <c r="D214" s="13">
        <v>48</v>
      </c>
      <c r="E214" t="s">
        <v>25</v>
      </c>
      <c r="F214" t="s">
        <v>20</v>
      </c>
      <c r="G214" t="str">
        <f>IF(VentasC15[[#This Row],[Tipo de pago]]='Tablas auxiliares'!$B$6,"Venta física","Venta Online")</f>
        <v>Venta física</v>
      </c>
      <c r="H214" t="s">
        <v>30</v>
      </c>
      <c r="I214" s="37">
        <v>65661</v>
      </c>
      <c r="J214" s="37">
        <v>72572</v>
      </c>
      <c r="K214" s="37">
        <v>79730</v>
      </c>
      <c r="L214" s="37">
        <v>48406</v>
      </c>
      <c r="M214" s="37">
        <v>90065</v>
      </c>
      <c r="N214" s="37">
        <f>SUM(VentasC15[[#This Row],[Maquillaje]:[Perfumería]])</f>
        <v>356434</v>
      </c>
      <c r="O214" s="14">
        <f>AVERAGE(VentasC15[[#This Row],[Maquillaje]:[Perfumería]])</f>
        <v>71286.8</v>
      </c>
      <c r="P214" t="str">
        <f>INDEX(VentasC15[[#Headers],[Maquillaje]:[Perfumería]],MATCH(MAX(VentasC15[[#This Row],[Maquillaje]:[Perfumería]]),VentasC15[[#This Row],[Maquillaje]:[Perfumería]],0))</f>
        <v>Perfumería</v>
      </c>
      <c r="Q214" t="str">
        <f>INDEX(VentasC15[[#Headers],[Maquillaje]:[Perfumería]],MATCH(MIN(VentasC15[[#This Row],[Maquillaje]:[Perfumería]]),VentasC15[[#This Row],[Maquillaje]:[Perfumería]],0))</f>
        <v>Cuerpo</v>
      </c>
      <c r="R214" t="str">
        <f>IF(VentasC15[[#This Row],[Total por vendedor]]&gt;=250000,"SI","NO")</f>
        <v>SI</v>
      </c>
    </row>
    <row r="215" spans="1:18" x14ac:dyDescent="0.3">
      <c r="A215" s="17">
        <v>33497335</v>
      </c>
      <c r="B215" s="13">
        <v>53</v>
      </c>
      <c r="C215" s="13">
        <v>1</v>
      </c>
      <c r="D215" s="13">
        <v>25</v>
      </c>
      <c r="E215" t="s">
        <v>23</v>
      </c>
      <c r="F215" t="s">
        <v>20</v>
      </c>
      <c r="G215" t="str">
        <f>IF(VentasC15[[#This Row],[Tipo de pago]]='Tablas auxiliares'!$B$6,"Venta física","Venta Online")</f>
        <v>Venta física</v>
      </c>
      <c r="H215" t="s">
        <v>29</v>
      </c>
      <c r="I215" s="37">
        <v>56714</v>
      </c>
      <c r="J215" s="37">
        <v>43363</v>
      </c>
      <c r="K215" s="37">
        <v>38302</v>
      </c>
      <c r="L215" s="37">
        <v>99449</v>
      </c>
      <c r="M215" s="37">
        <v>82447</v>
      </c>
      <c r="N215" s="37">
        <f>SUM(VentasC15[[#This Row],[Maquillaje]:[Perfumería]])</f>
        <v>320275</v>
      </c>
      <c r="O215" s="14">
        <f>AVERAGE(VentasC15[[#This Row],[Maquillaje]:[Perfumería]])</f>
        <v>64055</v>
      </c>
      <c r="P215" t="str">
        <f>INDEX(VentasC15[[#Headers],[Maquillaje]:[Perfumería]],MATCH(MAX(VentasC15[[#This Row],[Maquillaje]:[Perfumería]]),VentasC15[[#This Row],[Maquillaje]:[Perfumería]],0))</f>
        <v>Cuerpo</v>
      </c>
      <c r="Q215" t="str">
        <f>INDEX(VentasC15[[#Headers],[Maquillaje]:[Perfumería]],MATCH(MIN(VentasC15[[#This Row],[Maquillaje]:[Perfumería]]),VentasC15[[#This Row],[Maquillaje]:[Perfumería]],0))</f>
        <v>Cabello</v>
      </c>
      <c r="R215" t="str">
        <f>IF(VentasC15[[#This Row],[Total por vendedor]]&gt;=250000,"SI","NO")</f>
        <v>SI</v>
      </c>
    </row>
    <row r="216" spans="1:18" x14ac:dyDescent="0.3">
      <c r="A216" s="16">
        <v>33497336</v>
      </c>
      <c r="B216" s="13">
        <v>61</v>
      </c>
      <c r="C216" s="13">
        <v>1</v>
      </c>
      <c r="D216" s="13">
        <v>78</v>
      </c>
      <c r="E216" t="s">
        <v>25</v>
      </c>
      <c r="F216" t="s">
        <v>20</v>
      </c>
      <c r="G216" t="str">
        <f>IF(VentasC15[[#This Row],[Tipo de pago]]='Tablas auxiliares'!$B$6,"Venta física","Venta Online")</f>
        <v>Venta física</v>
      </c>
      <c r="H216" t="s">
        <v>30</v>
      </c>
      <c r="I216" s="37">
        <v>63101</v>
      </c>
      <c r="J216" s="37">
        <v>45034</v>
      </c>
      <c r="K216" s="37">
        <v>38648</v>
      </c>
      <c r="L216" s="37">
        <v>53794</v>
      </c>
      <c r="M216" s="37">
        <v>65957</v>
      </c>
      <c r="N216" s="37">
        <f>SUM(VentasC15[[#This Row],[Maquillaje]:[Perfumería]])</f>
        <v>266534</v>
      </c>
      <c r="O216" s="14">
        <f>AVERAGE(VentasC15[[#This Row],[Maquillaje]:[Perfumería]])</f>
        <v>53306.8</v>
      </c>
      <c r="P216" t="str">
        <f>INDEX(VentasC15[[#Headers],[Maquillaje]:[Perfumería]],MATCH(MAX(VentasC15[[#This Row],[Maquillaje]:[Perfumería]]),VentasC15[[#This Row],[Maquillaje]:[Perfumería]],0))</f>
        <v>Perfumería</v>
      </c>
      <c r="Q216" t="str">
        <f>INDEX(VentasC15[[#Headers],[Maquillaje]:[Perfumería]],MATCH(MIN(VentasC15[[#This Row],[Maquillaje]:[Perfumería]]),VentasC15[[#This Row],[Maquillaje]:[Perfumería]],0))</f>
        <v>Cabello</v>
      </c>
      <c r="R216" t="str">
        <f>IF(VentasC15[[#This Row],[Total por vendedor]]&gt;=250000,"SI","NO")</f>
        <v>SI</v>
      </c>
    </row>
    <row r="217" spans="1:18" x14ac:dyDescent="0.3">
      <c r="A217" s="17">
        <v>33497337</v>
      </c>
      <c r="B217" s="13">
        <v>69</v>
      </c>
      <c r="C217" s="13">
        <v>1</v>
      </c>
      <c r="D217" s="13">
        <v>44</v>
      </c>
      <c r="E217" t="s">
        <v>22</v>
      </c>
      <c r="F217" t="s">
        <v>21</v>
      </c>
      <c r="G217" t="str">
        <f>IF(VentasC15[[#This Row],[Tipo de pago]]='Tablas auxiliares'!$B$6,"Venta física","Venta Online")</f>
        <v>Venta Online</v>
      </c>
      <c r="H217" t="s">
        <v>30</v>
      </c>
      <c r="I217" s="37">
        <v>16955</v>
      </c>
      <c r="J217" s="37">
        <v>83336</v>
      </c>
      <c r="K217" s="37">
        <v>75299</v>
      </c>
      <c r="L217" s="37">
        <v>46290</v>
      </c>
      <c r="M217" s="37">
        <v>61620</v>
      </c>
      <c r="N217" s="37">
        <f>SUM(VentasC15[[#This Row],[Maquillaje]:[Perfumería]])</f>
        <v>283500</v>
      </c>
      <c r="O217" s="14">
        <f>AVERAGE(VentasC15[[#This Row],[Maquillaje]:[Perfumería]])</f>
        <v>56700</v>
      </c>
      <c r="P217" t="str">
        <f>INDEX(VentasC15[[#Headers],[Maquillaje]:[Perfumería]],MATCH(MAX(VentasC15[[#This Row],[Maquillaje]:[Perfumería]]),VentasC15[[#This Row],[Maquillaje]:[Perfumería]],0))</f>
        <v>Skincare</v>
      </c>
      <c r="Q217" t="str">
        <f>INDEX(VentasC15[[#Headers],[Maquillaje]:[Perfumería]],MATCH(MIN(VentasC15[[#This Row],[Maquillaje]:[Perfumería]]),VentasC15[[#This Row],[Maquillaje]:[Perfumería]],0))</f>
        <v>Maquillaje</v>
      </c>
      <c r="R217" t="str">
        <f>IF(VentasC15[[#This Row],[Total por vendedor]]&gt;=250000,"SI","NO")</f>
        <v>SI</v>
      </c>
    </row>
    <row r="218" spans="1:18" x14ac:dyDescent="0.3">
      <c r="A218" s="16">
        <v>33497338</v>
      </c>
      <c r="B218" s="13">
        <v>49</v>
      </c>
      <c r="C218" s="13">
        <v>1</v>
      </c>
      <c r="D218" s="13">
        <v>60</v>
      </c>
      <c r="E218" t="s">
        <v>23</v>
      </c>
      <c r="F218" t="s">
        <v>20</v>
      </c>
      <c r="G218" t="str">
        <f>IF(VentasC15[[#This Row],[Tipo de pago]]='Tablas auxiliares'!$B$6,"Venta física","Venta Online")</f>
        <v>Venta física</v>
      </c>
      <c r="H218" t="s">
        <v>29</v>
      </c>
      <c r="I218" s="37">
        <v>87482</v>
      </c>
      <c r="J218" s="37">
        <v>98104</v>
      </c>
      <c r="K218" s="37">
        <v>75583</v>
      </c>
      <c r="L218" s="37">
        <v>43377</v>
      </c>
      <c r="M218" s="37">
        <v>16198</v>
      </c>
      <c r="N218" s="37">
        <f>SUM(VentasC15[[#This Row],[Maquillaje]:[Perfumería]])</f>
        <v>320744</v>
      </c>
      <c r="O218" s="14">
        <f>AVERAGE(VentasC15[[#This Row],[Maquillaje]:[Perfumería]])</f>
        <v>64148.800000000003</v>
      </c>
      <c r="P218" t="str">
        <f>INDEX(VentasC15[[#Headers],[Maquillaje]:[Perfumería]],MATCH(MAX(VentasC15[[#This Row],[Maquillaje]:[Perfumería]]),VentasC15[[#This Row],[Maquillaje]:[Perfumería]],0))</f>
        <v>Skincare</v>
      </c>
      <c r="Q218" t="str">
        <f>INDEX(VentasC15[[#Headers],[Maquillaje]:[Perfumería]],MATCH(MIN(VentasC15[[#This Row],[Maquillaje]:[Perfumería]]),VentasC15[[#This Row],[Maquillaje]:[Perfumería]],0))</f>
        <v>Perfumería</v>
      </c>
      <c r="R218" t="str">
        <f>IF(VentasC15[[#This Row],[Total por vendedor]]&gt;=250000,"SI","NO")</f>
        <v>SI</v>
      </c>
    </row>
    <row r="219" spans="1:18" x14ac:dyDescent="0.3">
      <c r="A219" s="17">
        <v>33497339</v>
      </c>
      <c r="B219" s="13">
        <v>57</v>
      </c>
      <c r="C219" s="13">
        <v>1</v>
      </c>
      <c r="D219" s="13">
        <v>52</v>
      </c>
      <c r="E219" t="s">
        <v>25</v>
      </c>
      <c r="F219" t="s">
        <v>21</v>
      </c>
      <c r="G219" t="str">
        <f>IF(VentasC15[[#This Row],[Tipo de pago]]='Tablas auxiliares'!$B$6,"Venta física","Venta Online")</f>
        <v>Venta Online</v>
      </c>
      <c r="H219" t="s">
        <v>30</v>
      </c>
      <c r="I219" s="37">
        <v>60777</v>
      </c>
      <c r="J219" s="37">
        <v>25718</v>
      </c>
      <c r="K219" s="37">
        <v>2326</v>
      </c>
      <c r="L219" s="37">
        <v>71621</v>
      </c>
      <c r="M219" s="37">
        <v>53343</v>
      </c>
      <c r="N219" s="37">
        <f>SUM(VentasC15[[#This Row],[Maquillaje]:[Perfumería]])</f>
        <v>213785</v>
      </c>
      <c r="O219" s="14">
        <f>AVERAGE(VentasC15[[#This Row],[Maquillaje]:[Perfumería]])</f>
        <v>42757</v>
      </c>
      <c r="P219" t="str">
        <f>INDEX(VentasC15[[#Headers],[Maquillaje]:[Perfumería]],MATCH(MAX(VentasC15[[#This Row],[Maquillaje]:[Perfumería]]),VentasC15[[#This Row],[Maquillaje]:[Perfumería]],0))</f>
        <v>Cuerpo</v>
      </c>
      <c r="Q219" t="str">
        <f>INDEX(VentasC15[[#Headers],[Maquillaje]:[Perfumería]],MATCH(MIN(VentasC15[[#This Row],[Maquillaje]:[Perfumería]]),VentasC15[[#This Row],[Maquillaje]:[Perfumería]],0))</f>
        <v>Cabello</v>
      </c>
      <c r="R219" t="str">
        <f>IF(VentasC15[[#This Row],[Total por vendedor]]&gt;=250000,"SI","NO")</f>
        <v>NO</v>
      </c>
    </row>
    <row r="220" spans="1:18" x14ac:dyDescent="0.3">
      <c r="A220" s="16">
        <v>33497340</v>
      </c>
      <c r="B220" s="13">
        <v>53</v>
      </c>
      <c r="C220" s="13">
        <v>1</v>
      </c>
      <c r="D220" s="13">
        <v>28</v>
      </c>
      <c r="E220" t="s">
        <v>23</v>
      </c>
      <c r="F220" t="s">
        <v>20</v>
      </c>
      <c r="G220" t="str">
        <f>IF(VentasC15[[#This Row],[Tipo de pago]]='Tablas auxiliares'!$B$6,"Venta física","Venta Online")</f>
        <v>Venta física</v>
      </c>
      <c r="H220" t="s">
        <v>30</v>
      </c>
      <c r="I220" s="37">
        <v>1185</v>
      </c>
      <c r="J220" s="37">
        <v>50962</v>
      </c>
      <c r="K220" s="37">
        <v>11606</v>
      </c>
      <c r="L220" s="37">
        <v>83572</v>
      </c>
      <c r="M220" s="37">
        <v>1203</v>
      </c>
      <c r="N220" s="37">
        <f>SUM(VentasC15[[#This Row],[Maquillaje]:[Perfumería]])</f>
        <v>148528</v>
      </c>
      <c r="O220" s="14">
        <f>AVERAGE(VentasC15[[#This Row],[Maquillaje]:[Perfumería]])</f>
        <v>29705.599999999999</v>
      </c>
      <c r="P220" t="str">
        <f>INDEX(VentasC15[[#Headers],[Maquillaje]:[Perfumería]],MATCH(MAX(VentasC15[[#This Row],[Maquillaje]:[Perfumería]]),VentasC15[[#This Row],[Maquillaje]:[Perfumería]],0))</f>
        <v>Cuerpo</v>
      </c>
      <c r="Q220" t="str">
        <f>INDEX(VentasC15[[#Headers],[Maquillaje]:[Perfumería]],MATCH(MIN(VentasC15[[#This Row],[Maquillaje]:[Perfumería]]),VentasC15[[#This Row],[Maquillaje]:[Perfumería]],0))</f>
        <v>Maquillaje</v>
      </c>
      <c r="R220" t="str">
        <f>IF(VentasC15[[#This Row],[Total por vendedor]]&gt;=250000,"SI","NO")</f>
        <v>NO</v>
      </c>
    </row>
    <row r="221" spans="1:18" x14ac:dyDescent="0.3">
      <c r="A221" s="17">
        <v>33497341</v>
      </c>
      <c r="B221" s="13">
        <v>33</v>
      </c>
      <c r="C221" s="13">
        <v>1</v>
      </c>
      <c r="D221" s="13">
        <v>78</v>
      </c>
      <c r="E221" t="s">
        <v>23</v>
      </c>
      <c r="F221" t="s">
        <v>21</v>
      </c>
      <c r="G221" t="str">
        <f>IF(VentasC15[[#This Row],[Tipo de pago]]='Tablas auxiliares'!$B$6,"Venta física","Venta Online")</f>
        <v>Venta Online</v>
      </c>
      <c r="H221" t="s">
        <v>29</v>
      </c>
      <c r="I221" s="37">
        <v>80943</v>
      </c>
      <c r="J221" s="37">
        <v>41868</v>
      </c>
      <c r="K221" s="37">
        <v>85572</v>
      </c>
      <c r="L221" s="37">
        <v>65977</v>
      </c>
      <c r="M221" s="37">
        <v>77010</v>
      </c>
      <c r="N221" s="37">
        <f>SUM(VentasC15[[#This Row],[Maquillaje]:[Perfumería]])</f>
        <v>351370</v>
      </c>
      <c r="O221" s="14">
        <f>AVERAGE(VentasC15[[#This Row],[Maquillaje]:[Perfumería]])</f>
        <v>70274</v>
      </c>
      <c r="P221" t="str">
        <f>INDEX(VentasC15[[#Headers],[Maquillaje]:[Perfumería]],MATCH(MAX(VentasC15[[#This Row],[Maquillaje]:[Perfumería]]),VentasC15[[#This Row],[Maquillaje]:[Perfumería]],0))</f>
        <v>Cabello</v>
      </c>
      <c r="Q221" t="str">
        <f>INDEX(VentasC15[[#Headers],[Maquillaje]:[Perfumería]],MATCH(MIN(VentasC15[[#This Row],[Maquillaje]:[Perfumería]]),VentasC15[[#This Row],[Maquillaje]:[Perfumería]],0))</f>
        <v>Skincare</v>
      </c>
      <c r="R221" t="str">
        <f>IF(VentasC15[[#This Row],[Total por vendedor]]&gt;=250000,"SI","NO")</f>
        <v>SI</v>
      </c>
    </row>
    <row r="222" spans="1:18" x14ac:dyDescent="0.3">
      <c r="A222" s="16">
        <v>33497342</v>
      </c>
      <c r="B222" s="13">
        <v>25</v>
      </c>
      <c r="C222" s="13">
        <v>1</v>
      </c>
      <c r="D222" s="13">
        <v>93</v>
      </c>
      <c r="E222" t="s">
        <v>25</v>
      </c>
      <c r="F222" t="s">
        <v>21</v>
      </c>
      <c r="G222" t="str">
        <f>IF(VentasC15[[#This Row],[Tipo de pago]]='Tablas auxiliares'!$B$6,"Venta física","Venta Online")</f>
        <v>Venta Online</v>
      </c>
      <c r="H222" t="s">
        <v>30</v>
      </c>
      <c r="I222" s="37">
        <v>90140</v>
      </c>
      <c r="J222" s="37">
        <v>1573</v>
      </c>
      <c r="K222" s="37">
        <v>60613</v>
      </c>
      <c r="L222" s="37">
        <v>58908</v>
      </c>
      <c r="M222" s="37">
        <v>33879</v>
      </c>
      <c r="N222" s="37">
        <f>SUM(VentasC15[[#This Row],[Maquillaje]:[Perfumería]])</f>
        <v>245113</v>
      </c>
      <c r="O222" s="14">
        <f>AVERAGE(VentasC15[[#This Row],[Maquillaje]:[Perfumería]])</f>
        <v>49022.6</v>
      </c>
      <c r="P222" t="str">
        <f>INDEX(VentasC15[[#Headers],[Maquillaje]:[Perfumería]],MATCH(MAX(VentasC15[[#This Row],[Maquillaje]:[Perfumería]]),VentasC15[[#This Row],[Maquillaje]:[Perfumería]],0))</f>
        <v>Maquillaje</v>
      </c>
      <c r="Q222" t="str">
        <f>INDEX(VentasC15[[#Headers],[Maquillaje]:[Perfumería]],MATCH(MIN(VentasC15[[#This Row],[Maquillaje]:[Perfumería]]),VentasC15[[#This Row],[Maquillaje]:[Perfumería]],0))</f>
        <v>Skincare</v>
      </c>
      <c r="R222" t="str">
        <f>IF(VentasC15[[#This Row],[Total por vendedor]]&gt;=250000,"SI","NO")</f>
        <v>NO</v>
      </c>
    </row>
    <row r="223" spans="1:18" x14ac:dyDescent="0.3">
      <c r="A223" s="17">
        <v>33497343</v>
      </c>
      <c r="B223" s="13">
        <v>38</v>
      </c>
      <c r="C223" s="13">
        <v>1</v>
      </c>
      <c r="D223" s="13">
        <v>99</v>
      </c>
      <c r="E223" t="s">
        <v>23</v>
      </c>
      <c r="F223" t="s">
        <v>20</v>
      </c>
      <c r="G223" t="str">
        <f>IF(VentasC15[[#This Row],[Tipo de pago]]='Tablas auxiliares'!$B$6,"Venta física","Venta Online")</f>
        <v>Venta física</v>
      </c>
      <c r="H223" t="s">
        <v>29</v>
      </c>
      <c r="I223" s="37">
        <v>40117</v>
      </c>
      <c r="J223" s="37">
        <v>35040</v>
      </c>
      <c r="K223" s="37">
        <v>86496</v>
      </c>
      <c r="L223" s="37">
        <v>66263</v>
      </c>
      <c r="M223" s="37">
        <v>84984</v>
      </c>
      <c r="N223" s="37">
        <f>SUM(VentasC15[[#This Row],[Maquillaje]:[Perfumería]])</f>
        <v>312900</v>
      </c>
      <c r="O223" s="14">
        <f>AVERAGE(VentasC15[[#This Row],[Maquillaje]:[Perfumería]])</f>
        <v>62580</v>
      </c>
      <c r="P223" t="str">
        <f>INDEX(VentasC15[[#Headers],[Maquillaje]:[Perfumería]],MATCH(MAX(VentasC15[[#This Row],[Maquillaje]:[Perfumería]]),VentasC15[[#This Row],[Maquillaje]:[Perfumería]],0))</f>
        <v>Cabello</v>
      </c>
      <c r="Q223" t="str">
        <f>INDEX(VentasC15[[#Headers],[Maquillaje]:[Perfumería]],MATCH(MIN(VentasC15[[#This Row],[Maquillaje]:[Perfumería]]),VentasC15[[#This Row],[Maquillaje]:[Perfumería]],0))</f>
        <v>Skincare</v>
      </c>
      <c r="R223" t="str">
        <f>IF(VentasC15[[#This Row],[Total por vendedor]]&gt;=250000,"SI","NO")</f>
        <v>SI</v>
      </c>
    </row>
    <row r="224" spans="1:18" x14ac:dyDescent="0.3">
      <c r="A224" s="16">
        <v>33497344</v>
      </c>
      <c r="B224" s="13">
        <v>35</v>
      </c>
      <c r="C224" s="13">
        <v>1</v>
      </c>
      <c r="D224" s="13">
        <v>61</v>
      </c>
      <c r="E224" t="s">
        <v>24</v>
      </c>
      <c r="F224" t="s">
        <v>20</v>
      </c>
      <c r="G224" t="str">
        <f>IF(VentasC15[[#This Row],[Tipo de pago]]='Tablas auxiliares'!$B$6,"Venta física","Venta Online")</f>
        <v>Venta física</v>
      </c>
      <c r="H224" t="s">
        <v>30</v>
      </c>
      <c r="I224" s="37">
        <v>28268</v>
      </c>
      <c r="J224" s="37">
        <v>58882</v>
      </c>
      <c r="K224" s="37">
        <v>92260</v>
      </c>
      <c r="L224" s="37">
        <v>98774</v>
      </c>
      <c r="M224" s="37">
        <v>19955</v>
      </c>
      <c r="N224" s="37">
        <f>SUM(VentasC15[[#This Row],[Maquillaje]:[Perfumería]])</f>
        <v>298139</v>
      </c>
      <c r="O224" s="14">
        <f>AVERAGE(VentasC15[[#This Row],[Maquillaje]:[Perfumería]])</f>
        <v>59627.8</v>
      </c>
      <c r="P224" t="str">
        <f>INDEX(VentasC15[[#Headers],[Maquillaje]:[Perfumería]],MATCH(MAX(VentasC15[[#This Row],[Maquillaje]:[Perfumería]]),VentasC15[[#This Row],[Maquillaje]:[Perfumería]],0))</f>
        <v>Cuerpo</v>
      </c>
      <c r="Q224" t="str">
        <f>INDEX(VentasC15[[#Headers],[Maquillaje]:[Perfumería]],MATCH(MIN(VentasC15[[#This Row],[Maquillaje]:[Perfumería]]),VentasC15[[#This Row],[Maquillaje]:[Perfumería]],0))</f>
        <v>Perfumería</v>
      </c>
      <c r="R224" t="str">
        <f>IF(VentasC15[[#This Row],[Total por vendedor]]&gt;=250000,"SI","NO")</f>
        <v>SI</v>
      </c>
    </row>
    <row r="225" spans="1:18" x14ac:dyDescent="0.3">
      <c r="A225" s="17">
        <v>33497345</v>
      </c>
      <c r="B225" s="13">
        <v>66</v>
      </c>
      <c r="C225" s="13">
        <v>1</v>
      </c>
      <c r="D225" s="13">
        <v>58</v>
      </c>
      <c r="E225" t="s">
        <v>23</v>
      </c>
      <c r="F225" t="s">
        <v>21</v>
      </c>
      <c r="G225" t="str">
        <f>IF(VentasC15[[#This Row],[Tipo de pago]]='Tablas auxiliares'!$B$6,"Venta física","Venta Online")</f>
        <v>Venta Online</v>
      </c>
      <c r="H225" t="s">
        <v>30</v>
      </c>
      <c r="I225" s="37">
        <v>27176</v>
      </c>
      <c r="J225" s="37">
        <v>42308</v>
      </c>
      <c r="K225" s="37">
        <v>42718</v>
      </c>
      <c r="L225" s="37">
        <v>96954</v>
      </c>
      <c r="M225" s="37">
        <v>40059</v>
      </c>
      <c r="N225" s="37">
        <f>SUM(VentasC15[[#This Row],[Maquillaje]:[Perfumería]])</f>
        <v>249215</v>
      </c>
      <c r="O225" s="14">
        <f>AVERAGE(VentasC15[[#This Row],[Maquillaje]:[Perfumería]])</f>
        <v>49843</v>
      </c>
      <c r="P225" t="str">
        <f>INDEX(VentasC15[[#Headers],[Maquillaje]:[Perfumería]],MATCH(MAX(VentasC15[[#This Row],[Maquillaje]:[Perfumería]]),VentasC15[[#This Row],[Maquillaje]:[Perfumería]],0))</f>
        <v>Cuerpo</v>
      </c>
      <c r="Q225" t="str">
        <f>INDEX(VentasC15[[#Headers],[Maquillaje]:[Perfumería]],MATCH(MIN(VentasC15[[#This Row],[Maquillaje]:[Perfumería]]),VentasC15[[#This Row],[Maquillaje]:[Perfumería]],0))</f>
        <v>Maquillaje</v>
      </c>
      <c r="R225" t="str">
        <f>IF(VentasC15[[#This Row],[Total por vendedor]]&gt;=250000,"SI","NO")</f>
        <v>NO</v>
      </c>
    </row>
    <row r="226" spans="1:18" x14ac:dyDescent="0.3">
      <c r="A226" s="16">
        <v>33497346</v>
      </c>
      <c r="B226" s="13">
        <v>44</v>
      </c>
      <c r="C226" s="13">
        <v>1</v>
      </c>
      <c r="D226" s="13">
        <v>19</v>
      </c>
      <c r="E226" t="s">
        <v>23</v>
      </c>
      <c r="F226" t="s">
        <v>20</v>
      </c>
      <c r="G226" t="str">
        <f>IF(VentasC15[[#This Row],[Tipo de pago]]='Tablas auxiliares'!$B$6,"Venta física","Venta Online")</f>
        <v>Venta física</v>
      </c>
      <c r="H226" t="s">
        <v>30</v>
      </c>
      <c r="I226" s="37">
        <v>18356</v>
      </c>
      <c r="J226" s="37">
        <v>86152</v>
      </c>
      <c r="K226" s="37">
        <v>45869</v>
      </c>
      <c r="L226" s="37">
        <v>65800</v>
      </c>
      <c r="M226" s="37">
        <v>42439</v>
      </c>
      <c r="N226" s="37">
        <f>SUM(VentasC15[[#This Row],[Maquillaje]:[Perfumería]])</f>
        <v>258616</v>
      </c>
      <c r="O226" s="14">
        <f>AVERAGE(VentasC15[[#This Row],[Maquillaje]:[Perfumería]])</f>
        <v>51723.199999999997</v>
      </c>
      <c r="P226" t="str">
        <f>INDEX(VentasC15[[#Headers],[Maquillaje]:[Perfumería]],MATCH(MAX(VentasC15[[#This Row],[Maquillaje]:[Perfumería]]),VentasC15[[#This Row],[Maquillaje]:[Perfumería]],0))</f>
        <v>Skincare</v>
      </c>
      <c r="Q226" t="str">
        <f>INDEX(VentasC15[[#Headers],[Maquillaje]:[Perfumería]],MATCH(MIN(VentasC15[[#This Row],[Maquillaje]:[Perfumería]]),VentasC15[[#This Row],[Maquillaje]:[Perfumería]],0))</f>
        <v>Maquillaje</v>
      </c>
      <c r="R226" t="str">
        <f>IF(VentasC15[[#This Row],[Total por vendedor]]&gt;=250000,"SI","NO")</f>
        <v>SI</v>
      </c>
    </row>
    <row r="227" spans="1:18" x14ac:dyDescent="0.3">
      <c r="A227" s="17">
        <v>33497347</v>
      </c>
      <c r="B227" s="13">
        <v>54</v>
      </c>
      <c r="C227" s="13">
        <v>1</v>
      </c>
      <c r="D227" s="13">
        <v>95</v>
      </c>
      <c r="E227" t="s">
        <v>25</v>
      </c>
      <c r="F227" t="s">
        <v>21</v>
      </c>
      <c r="G227" t="str">
        <f>IF(VentasC15[[#This Row],[Tipo de pago]]='Tablas auxiliares'!$B$6,"Venta física","Venta Online")</f>
        <v>Venta Online</v>
      </c>
      <c r="H227" t="s">
        <v>30</v>
      </c>
      <c r="I227" s="37">
        <v>85987</v>
      </c>
      <c r="J227" s="37">
        <v>61969</v>
      </c>
      <c r="K227" s="37">
        <v>81412</v>
      </c>
      <c r="L227" s="37">
        <v>24014</v>
      </c>
      <c r="M227" s="37">
        <v>93088</v>
      </c>
      <c r="N227" s="37">
        <f>SUM(VentasC15[[#This Row],[Maquillaje]:[Perfumería]])</f>
        <v>346470</v>
      </c>
      <c r="O227" s="14">
        <f>AVERAGE(VentasC15[[#This Row],[Maquillaje]:[Perfumería]])</f>
        <v>69294</v>
      </c>
      <c r="P227" t="str">
        <f>INDEX(VentasC15[[#Headers],[Maquillaje]:[Perfumería]],MATCH(MAX(VentasC15[[#This Row],[Maquillaje]:[Perfumería]]),VentasC15[[#This Row],[Maquillaje]:[Perfumería]],0))</f>
        <v>Perfumería</v>
      </c>
      <c r="Q227" t="str">
        <f>INDEX(VentasC15[[#Headers],[Maquillaje]:[Perfumería]],MATCH(MIN(VentasC15[[#This Row],[Maquillaje]:[Perfumería]]),VentasC15[[#This Row],[Maquillaje]:[Perfumería]],0))</f>
        <v>Cuerpo</v>
      </c>
      <c r="R227" t="str">
        <f>IF(VentasC15[[#This Row],[Total por vendedor]]&gt;=250000,"SI","NO")</f>
        <v>SI</v>
      </c>
    </row>
    <row r="228" spans="1:18" x14ac:dyDescent="0.3">
      <c r="A228" s="16">
        <v>33497348</v>
      </c>
      <c r="B228" s="13">
        <v>36</v>
      </c>
      <c r="C228" s="13">
        <v>1</v>
      </c>
      <c r="D228" s="13">
        <v>28</v>
      </c>
      <c r="E228" t="s">
        <v>24</v>
      </c>
      <c r="F228" t="s">
        <v>20</v>
      </c>
      <c r="G228" t="str">
        <f>IF(VentasC15[[#This Row],[Tipo de pago]]='Tablas auxiliares'!$B$6,"Venta física","Venta Online")</f>
        <v>Venta física</v>
      </c>
      <c r="H228" t="s">
        <v>30</v>
      </c>
      <c r="I228" s="37">
        <v>49832</v>
      </c>
      <c r="J228" s="37">
        <v>69471</v>
      </c>
      <c r="K228" s="37">
        <v>86145</v>
      </c>
      <c r="L228" s="37">
        <v>36955</v>
      </c>
      <c r="M228" s="37">
        <v>22514</v>
      </c>
      <c r="N228" s="37">
        <f>SUM(VentasC15[[#This Row],[Maquillaje]:[Perfumería]])</f>
        <v>264917</v>
      </c>
      <c r="O228" s="14">
        <f>AVERAGE(VentasC15[[#This Row],[Maquillaje]:[Perfumería]])</f>
        <v>52983.4</v>
      </c>
      <c r="P228" t="str">
        <f>INDEX(VentasC15[[#Headers],[Maquillaje]:[Perfumería]],MATCH(MAX(VentasC15[[#This Row],[Maquillaje]:[Perfumería]]),VentasC15[[#This Row],[Maquillaje]:[Perfumería]],0))</f>
        <v>Cabello</v>
      </c>
      <c r="Q228" t="str">
        <f>INDEX(VentasC15[[#Headers],[Maquillaje]:[Perfumería]],MATCH(MIN(VentasC15[[#This Row],[Maquillaje]:[Perfumería]]),VentasC15[[#This Row],[Maquillaje]:[Perfumería]],0))</f>
        <v>Perfumería</v>
      </c>
      <c r="R228" t="str">
        <f>IF(VentasC15[[#This Row],[Total por vendedor]]&gt;=250000,"SI","NO")</f>
        <v>SI</v>
      </c>
    </row>
    <row r="229" spans="1:18" x14ac:dyDescent="0.3">
      <c r="A229" s="17">
        <v>33497349</v>
      </c>
      <c r="B229" s="13">
        <v>64</v>
      </c>
      <c r="C229" s="13">
        <v>1</v>
      </c>
      <c r="D229" s="13">
        <v>90</v>
      </c>
      <c r="E229" t="s">
        <v>23</v>
      </c>
      <c r="F229" t="s">
        <v>20</v>
      </c>
      <c r="G229" t="str">
        <f>IF(VentasC15[[#This Row],[Tipo de pago]]='Tablas auxiliares'!$B$6,"Venta física","Venta Online")</f>
        <v>Venta física</v>
      </c>
      <c r="H229" t="s">
        <v>29</v>
      </c>
      <c r="I229" s="37">
        <v>74536</v>
      </c>
      <c r="J229" s="37">
        <v>39212</v>
      </c>
      <c r="K229" s="37">
        <v>81408</v>
      </c>
      <c r="L229" s="37">
        <v>19914</v>
      </c>
      <c r="M229" s="37">
        <v>6863</v>
      </c>
      <c r="N229" s="37">
        <f>SUM(VentasC15[[#This Row],[Maquillaje]:[Perfumería]])</f>
        <v>221933</v>
      </c>
      <c r="O229" s="14">
        <f>AVERAGE(VentasC15[[#This Row],[Maquillaje]:[Perfumería]])</f>
        <v>44386.6</v>
      </c>
      <c r="P229" t="str">
        <f>INDEX(VentasC15[[#Headers],[Maquillaje]:[Perfumería]],MATCH(MAX(VentasC15[[#This Row],[Maquillaje]:[Perfumería]]),VentasC15[[#This Row],[Maquillaje]:[Perfumería]],0))</f>
        <v>Cabello</v>
      </c>
      <c r="Q229" t="str">
        <f>INDEX(VentasC15[[#Headers],[Maquillaje]:[Perfumería]],MATCH(MIN(VentasC15[[#This Row],[Maquillaje]:[Perfumería]]),VentasC15[[#This Row],[Maquillaje]:[Perfumería]],0))</f>
        <v>Perfumería</v>
      </c>
      <c r="R229" t="str">
        <f>IF(VentasC15[[#This Row],[Total por vendedor]]&gt;=250000,"SI","NO")</f>
        <v>NO</v>
      </c>
    </row>
    <row r="230" spans="1:18" x14ac:dyDescent="0.3">
      <c r="A230" s="16">
        <v>33497350</v>
      </c>
      <c r="B230" s="13">
        <v>49</v>
      </c>
      <c r="C230" s="13">
        <v>1</v>
      </c>
      <c r="D230" s="13">
        <v>63</v>
      </c>
      <c r="E230" t="s">
        <v>23</v>
      </c>
      <c r="F230" t="s">
        <v>20</v>
      </c>
      <c r="G230" t="str">
        <f>IF(VentasC15[[#This Row],[Tipo de pago]]='Tablas auxiliares'!$B$6,"Venta física","Venta Online")</f>
        <v>Venta física</v>
      </c>
      <c r="H230" t="s">
        <v>30</v>
      </c>
      <c r="I230" s="37">
        <v>82158</v>
      </c>
      <c r="J230" s="37">
        <v>15349</v>
      </c>
      <c r="K230" s="37">
        <v>64775</v>
      </c>
      <c r="L230" s="37">
        <v>70452</v>
      </c>
      <c r="M230" s="37">
        <v>20638</v>
      </c>
      <c r="N230" s="37">
        <f>SUM(VentasC15[[#This Row],[Maquillaje]:[Perfumería]])</f>
        <v>253372</v>
      </c>
      <c r="O230" s="14">
        <f>AVERAGE(VentasC15[[#This Row],[Maquillaje]:[Perfumería]])</f>
        <v>50674.400000000001</v>
      </c>
      <c r="P230" t="str">
        <f>INDEX(VentasC15[[#Headers],[Maquillaje]:[Perfumería]],MATCH(MAX(VentasC15[[#This Row],[Maquillaje]:[Perfumería]]),VentasC15[[#This Row],[Maquillaje]:[Perfumería]],0))</f>
        <v>Maquillaje</v>
      </c>
      <c r="Q230" t="str">
        <f>INDEX(VentasC15[[#Headers],[Maquillaje]:[Perfumería]],MATCH(MIN(VentasC15[[#This Row],[Maquillaje]:[Perfumería]]),VentasC15[[#This Row],[Maquillaje]:[Perfumería]],0))</f>
        <v>Skincare</v>
      </c>
      <c r="R230" t="str">
        <f>IF(VentasC15[[#This Row],[Total por vendedor]]&gt;=250000,"SI","NO")</f>
        <v>SI</v>
      </c>
    </row>
    <row r="231" spans="1:18" x14ac:dyDescent="0.3">
      <c r="A231" s="17">
        <v>33497351</v>
      </c>
      <c r="B231" s="13">
        <v>57</v>
      </c>
      <c r="C231" s="13">
        <v>1</v>
      </c>
      <c r="D231" s="13">
        <v>47</v>
      </c>
      <c r="E231" t="s">
        <v>23</v>
      </c>
      <c r="F231" t="s">
        <v>21</v>
      </c>
      <c r="G231" t="str">
        <f>IF(VentasC15[[#This Row],[Tipo de pago]]='Tablas auxiliares'!$B$6,"Venta física","Venta Online")</f>
        <v>Venta Online</v>
      </c>
      <c r="H231" t="s">
        <v>29</v>
      </c>
      <c r="I231" s="37">
        <v>68901</v>
      </c>
      <c r="J231" s="37">
        <v>80636</v>
      </c>
      <c r="K231" s="37">
        <v>71340</v>
      </c>
      <c r="L231" s="37">
        <v>79062</v>
      </c>
      <c r="M231" s="37">
        <v>10008</v>
      </c>
      <c r="N231" s="37">
        <f>SUM(VentasC15[[#This Row],[Maquillaje]:[Perfumería]])</f>
        <v>309947</v>
      </c>
      <c r="O231" s="14">
        <f>AVERAGE(VentasC15[[#This Row],[Maquillaje]:[Perfumería]])</f>
        <v>61989.4</v>
      </c>
      <c r="P231" t="str">
        <f>INDEX(VentasC15[[#Headers],[Maquillaje]:[Perfumería]],MATCH(MAX(VentasC15[[#This Row],[Maquillaje]:[Perfumería]]),VentasC15[[#This Row],[Maquillaje]:[Perfumería]],0))</f>
        <v>Skincare</v>
      </c>
      <c r="Q231" t="str">
        <f>INDEX(VentasC15[[#Headers],[Maquillaje]:[Perfumería]],MATCH(MIN(VentasC15[[#This Row],[Maquillaje]:[Perfumería]]),VentasC15[[#This Row],[Maquillaje]:[Perfumería]],0))</f>
        <v>Perfumería</v>
      </c>
      <c r="R231" t="str">
        <f>IF(VentasC15[[#This Row],[Total por vendedor]]&gt;=250000,"SI","NO")</f>
        <v>SI</v>
      </c>
    </row>
    <row r="232" spans="1:18" x14ac:dyDescent="0.3">
      <c r="A232" s="16">
        <v>33497352</v>
      </c>
      <c r="B232" s="13">
        <v>64</v>
      </c>
      <c r="C232" s="13">
        <v>1</v>
      </c>
      <c r="D232" s="13">
        <v>10</v>
      </c>
      <c r="E232" t="s">
        <v>25</v>
      </c>
      <c r="F232" t="s">
        <v>21</v>
      </c>
      <c r="G232" t="str">
        <f>IF(VentasC15[[#This Row],[Tipo de pago]]='Tablas auxiliares'!$B$6,"Venta física","Venta Online")</f>
        <v>Venta Online</v>
      </c>
      <c r="H232" t="s">
        <v>29</v>
      </c>
      <c r="I232" s="37">
        <v>62615</v>
      </c>
      <c r="J232" s="37">
        <v>32187</v>
      </c>
      <c r="K232" s="37">
        <v>97048</v>
      </c>
      <c r="L232" s="37">
        <v>44421</v>
      </c>
      <c r="M232" s="37">
        <v>80214</v>
      </c>
      <c r="N232" s="37">
        <f>SUM(VentasC15[[#This Row],[Maquillaje]:[Perfumería]])</f>
        <v>316485</v>
      </c>
      <c r="O232" s="14">
        <f>AVERAGE(VentasC15[[#This Row],[Maquillaje]:[Perfumería]])</f>
        <v>63297</v>
      </c>
      <c r="P232" t="str">
        <f>INDEX(VentasC15[[#Headers],[Maquillaje]:[Perfumería]],MATCH(MAX(VentasC15[[#This Row],[Maquillaje]:[Perfumería]]),VentasC15[[#This Row],[Maquillaje]:[Perfumería]],0))</f>
        <v>Cabello</v>
      </c>
      <c r="Q232" t="str">
        <f>INDEX(VentasC15[[#Headers],[Maquillaje]:[Perfumería]],MATCH(MIN(VentasC15[[#This Row],[Maquillaje]:[Perfumería]]),VentasC15[[#This Row],[Maquillaje]:[Perfumería]],0))</f>
        <v>Skincare</v>
      </c>
      <c r="R232" t="str">
        <f>IF(VentasC15[[#This Row],[Total por vendedor]]&gt;=250000,"SI","NO")</f>
        <v>SI</v>
      </c>
    </row>
    <row r="233" spans="1:18" x14ac:dyDescent="0.3">
      <c r="A233" s="17">
        <v>33497353</v>
      </c>
      <c r="B233" s="13">
        <v>50</v>
      </c>
      <c r="C233" s="13">
        <v>1</v>
      </c>
      <c r="D233" s="13">
        <v>73</v>
      </c>
      <c r="E233" t="s">
        <v>22</v>
      </c>
      <c r="F233" t="s">
        <v>21</v>
      </c>
      <c r="G233" t="str">
        <f>IF(VentasC15[[#This Row],[Tipo de pago]]='Tablas auxiliares'!$B$6,"Venta física","Venta Online")</f>
        <v>Venta Online</v>
      </c>
      <c r="H233" t="s">
        <v>29</v>
      </c>
      <c r="I233" s="37">
        <v>67583</v>
      </c>
      <c r="J233" s="37">
        <v>96902</v>
      </c>
      <c r="K233" s="37">
        <v>27862</v>
      </c>
      <c r="L233" s="37">
        <v>96301</v>
      </c>
      <c r="M233" s="37">
        <v>55271</v>
      </c>
      <c r="N233" s="37">
        <f>SUM(VentasC15[[#This Row],[Maquillaje]:[Perfumería]])</f>
        <v>343919</v>
      </c>
      <c r="O233" s="14">
        <f>AVERAGE(VentasC15[[#This Row],[Maquillaje]:[Perfumería]])</f>
        <v>68783.8</v>
      </c>
      <c r="P233" t="str">
        <f>INDEX(VentasC15[[#Headers],[Maquillaje]:[Perfumería]],MATCH(MAX(VentasC15[[#This Row],[Maquillaje]:[Perfumería]]),VentasC15[[#This Row],[Maquillaje]:[Perfumería]],0))</f>
        <v>Skincare</v>
      </c>
      <c r="Q233" t="str">
        <f>INDEX(VentasC15[[#Headers],[Maquillaje]:[Perfumería]],MATCH(MIN(VentasC15[[#This Row],[Maquillaje]:[Perfumería]]),VentasC15[[#This Row],[Maquillaje]:[Perfumería]],0))</f>
        <v>Cabello</v>
      </c>
      <c r="R233" t="str">
        <f>IF(VentasC15[[#This Row],[Total por vendedor]]&gt;=250000,"SI","NO")</f>
        <v>SI</v>
      </c>
    </row>
    <row r="234" spans="1:18" x14ac:dyDescent="0.3">
      <c r="A234" s="16">
        <v>33497354</v>
      </c>
      <c r="B234" s="13">
        <v>67</v>
      </c>
      <c r="C234" s="13">
        <v>1</v>
      </c>
      <c r="D234" s="13">
        <v>63</v>
      </c>
      <c r="E234" t="s">
        <v>25</v>
      </c>
      <c r="F234" t="s">
        <v>21</v>
      </c>
      <c r="G234" t="str">
        <f>IF(VentasC15[[#This Row],[Tipo de pago]]='Tablas auxiliares'!$B$6,"Venta física","Venta Online")</f>
        <v>Venta Online</v>
      </c>
      <c r="H234" t="s">
        <v>30</v>
      </c>
      <c r="I234" s="37">
        <v>40685</v>
      </c>
      <c r="J234" s="37">
        <v>83667</v>
      </c>
      <c r="K234" s="37">
        <v>81397</v>
      </c>
      <c r="L234" s="37">
        <v>83837</v>
      </c>
      <c r="M234" s="37">
        <v>88543</v>
      </c>
      <c r="N234" s="37">
        <f>SUM(VentasC15[[#This Row],[Maquillaje]:[Perfumería]])</f>
        <v>378129</v>
      </c>
      <c r="O234" s="14">
        <f>AVERAGE(VentasC15[[#This Row],[Maquillaje]:[Perfumería]])</f>
        <v>75625.8</v>
      </c>
      <c r="P234" t="str">
        <f>INDEX(VentasC15[[#Headers],[Maquillaje]:[Perfumería]],MATCH(MAX(VentasC15[[#This Row],[Maquillaje]:[Perfumería]]),VentasC15[[#This Row],[Maquillaje]:[Perfumería]],0))</f>
        <v>Perfumería</v>
      </c>
      <c r="Q234" t="str">
        <f>INDEX(VentasC15[[#Headers],[Maquillaje]:[Perfumería]],MATCH(MIN(VentasC15[[#This Row],[Maquillaje]:[Perfumería]]),VentasC15[[#This Row],[Maquillaje]:[Perfumería]],0))</f>
        <v>Maquillaje</v>
      </c>
      <c r="R234" t="str">
        <f>IF(VentasC15[[#This Row],[Total por vendedor]]&gt;=250000,"SI","NO")</f>
        <v>SI</v>
      </c>
    </row>
    <row r="235" spans="1:18" x14ac:dyDescent="0.3">
      <c r="A235" s="17">
        <v>33497355</v>
      </c>
      <c r="B235" s="13">
        <v>35</v>
      </c>
      <c r="C235" s="13">
        <v>1</v>
      </c>
      <c r="D235" s="13">
        <v>20</v>
      </c>
      <c r="E235" t="s">
        <v>22</v>
      </c>
      <c r="F235" t="s">
        <v>21</v>
      </c>
      <c r="G235" t="str">
        <f>IF(VentasC15[[#This Row],[Tipo de pago]]='Tablas auxiliares'!$B$6,"Venta física","Venta Online")</f>
        <v>Venta Online</v>
      </c>
      <c r="H235" t="s">
        <v>29</v>
      </c>
      <c r="I235" s="37">
        <v>33752</v>
      </c>
      <c r="J235" s="37">
        <v>2557</v>
      </c>
      <c r="K235" s="37">
        <v>52720</v>
      </c>
      <c r="L235" s="37">
        <v>70522</v>
      </c>
      <c r="M235" s="37">
        <v>97924</v>
      </c>
      <c r="N235" s="37">
        <f>SUM(VentasC15[[#This Row],[Maquillaje]:[Perfumería]])</f>
        <v>257475</v>
      </c>
      <c r="O235" s="14">
        <f>AVERAGE(VentasC15[[#This Row],[Maquillaje]:[Perfumería]])</f>
        <v>51495</v>
      </c>
      <c r="P235" t="str">
        <f>INDEX(VentasC15[[#Headers],[Maquillaje]:[Perfumería]],MATCH(MAX(VentasC15[[#This Row],[Maquillaje]:[Perfumería]]),VentasC15[[#This Row],[Maquillaje]:[Perfumería]],0))</f>
        <v>Perfumería</v>
      </c>
      <c r="Q235" t="str">
        <f>INDEX(VentasC15[[#Headers],[Maquillaje]:[Perfumería]],MATCH(MIN(VentasC15[[#This Row],[Maquillaje]:[Perfumería]]),VentasC15[[#This Row],[Maquillaje]:[Perfumería]],0))</f>
        <v>Skincare</v>
      </c>
      <c r="R235" t="str">
        <f>IF(VentasC15[[#This Row],[Total por vendedor]]&gt;=250000,"SI","NO")</f>
        <v>SI</v>
      </c>
    </row>
    <row r="236" spans="1:18" x14ac:dyDescent="0.3">
      <c r="A236" s="16">
        <v>33497356</v>
      </c>
      <c r="B236" s="13">
        <v>50</v>
      </c>
      <c r="C236" s="13">
        <v>1</v>
      </c>
      <c r="D236" s="13">
        <v>96</v>
      </c>
      <c r="E236" t="s">
        <v>23</v>
      </c>
      <c r="F236" t="s">
        <v>20</v>
      </c>
      <c r="G236" t="str">
        <f>IF(VentasC15[[#This Row],[Tipo de pago]]='Tablas auxiliares'!$B$6,"Venta física","Venta Online")</f>
        <v>Venta física</v>
      </c>
      <c r="H236" t="s">
        <v>30</v>
      </c>
      <c r="I236" s="37">
        <v>51679</v>
      </c>
      <c r="J236" s="37">
        <v>91539</v>
      </c>
      <c r="K236" s="37">
        <v>77101</v>
      </c>
      <c r="L236" s="37">
        <v>13865</v>
      </c>
      <c r="M236" s="37">
        <v>86038</v>
      </c>
      <c r="N236" s="37">
        <f>SUM(VentasC15[[#This Row],[Maquillaje]:[Perfumería]])</f>
        <v>320222</v>
      </c>
      <c r="O236" s="14">
        <f>AVERAGE(VentasC15[[#This Row],[Maquillaje]:[Perfumería]])</f>
        <v>64044.4</v>
      </c>
      <c r="P236" t="str">
        <f>INDEX(VentasC15[[#Headers],[Maquillaje]:[Perfumería]],MATCH(MAX(VentasC15[[#This Row],[Maquillaje]:[Perfumería]]),VentasC15[[#This Row],[Maquillaje]:[Perfumería]],0))</f>
        <v>Skincare</v>
      </c>
      <c r="Q236" t="str">
        <f>INDEX(VentasC15[[#Headers],[Maquillaje]:[Perfumería]],MATCH(MIN(VentasC15[[#This Row],[Maquillaje]:[Perfumería]]),VentasC15[[#This Row],[Maquillaje]:[Perfumería]],0))</f>
        <v>Cuerpo</v>
      </c>
      <c r="R236" t="str">
        <f>IF(VentasC15[[#This Row],[Total por vendedor]]&gt;=250000,"SI","NO")</f>
        <v>SI</v>
      </c>
    </row>
    <row r="237" spans="1:18" x14ac:dyDescent="0.3">
      <c r="A237" s="17">
        <v>33497357</v>
      </c>
      <c r="B237" s="13">
        <v>64</v>
      </c>
      <c r="C237" s="13">
        <v>1</v>
      </c>
      <c r="D237" s="13">
        <v>17</v>
      </c>
      <c r="E237" t="s">
        <v>22</v>
      </c>
      <c r="F237" t="s">
        <v>20</v>
      </c>
      <c r="G237" t="str">
        <f>IF(VentasC15[[#This Row],[Tipo de pago]]='Tablas auxiliares'!$B$6,"Venta física","Venta Online")</f>
        <v>Venta física</v>
      </c>
      <c r="H237" t="s">
        <v>30</v>
      </c>
      <c r="I237" s="37">
        <v>48111</v>
      </c>
      <c r="J237" s="37">
        <v>55307</v>
      </c>
      <c r="K237" s="37">
        <v>26858</v>
      </c>
      <c r="L237" s="37">
        <v>2997</v>
      </c>
      <c r="M237" s="37">
        <v>44251</v>
      </c>
      <c r="N237" s="37">
        <f>SUM(VentasC15[[#This Row],[Maquillaje]:[Perfumería]])</f>
        <v>177524</v>
      </c>
      <c r="O237" s="14">
        <f>AVERAGE(VentasC15[[#This Row],[Maquillaje]:[Perfumería]])</f>
        <v>35504.800000000003</v>
      </c>
      <c r="P237" t="str">
        <f>INDEX(VentasC15[[#Headers],[Maquillaje]:[Perfumería]],MATCH(MAX(VentasC15[[#This Row],[Maquillaje]:[Perfumería]]),VentasC15[[#This Row],[Maquillaje]:[Perfumería]],0))</f>
        <v>Skincare</v>
      </c>
      <c r="Q237" t="str">
        <f>INDEX(VentasC15[[#Headers],[Maquillaje]:[Perfumería]],MATCH(MIN(VentasC15[[#This Row],[Maquillaje]:[Perfumería]]),VentasC15[[#This Row],[Maquillaje]:[Perfumería]],0))</f>
        <v>Cuerpo</v>
      </c>
      <c r="R237" t="str">
        <f>IF(VentasC15[[#This Row],[Total por vendedor]]&gt;=250000,"SI","NO")</f>
        <v>NO</v>
      </c>
    </row>
    <row r="238" spans="1:18" x14ac:dyDescent="0.3">
      <c r="A238" s="16">
        <v>33497358</v>
      </c>
      <c r="B238" s="13">
        <v>46</v>
      </c>
      <c r="C238" s="13">
        <v>1</v>
      </c>
      <c r="D238" s="13">
        <v>83</v>
      </c>
      <c r="E238" t="s">
        <v>25</v>
      </c>
      <c r="F238" t="s">
        <v>20</v>
      </c>
      <c r="G238" t="str">
        <f>IF(VentasC15[[#This Row],[Tipo de pago]]='Tablas auxiliares'!$B$6,"Venta física","Venta Online")</f>
        <v>Venta física</v>
      </c>
      <c r="H238" t="s">
        <v>30</v>
      </c>
      <c r="I238" s="37">
        <v>35357</v>
      </c>
      <c r="J238" s="37">
        <v>85326</v>
      </c>
      <c r="K238" s="37">
        <v>63656</v>
      </c>
      <c r="L238" s="37">
        <v>40248</v>
      </c>
      <c r="M238" s="37">
        <v>49549</v>
      </c>
      <c r="N238" s="37">
        <f>SUM(VentasC15[[#This Row],[Maquillaje]:[Perfumería]])</f>
        <v>274136</v>
      </c>
      <c r="O238" s="14">
        <f>AVERAGE(VentasC15[[#This Row],[Maquillaje]:[Perfumería]])</f>
        <v>54827.199999999997</v>
      </c>
      <c r="P238" t="str">
        <f>INDEX(VentasC15[[#Headers],[Maquillaje]:[Perfumería]],MATCH(MAX(VentasC15[[#This Row],[Maquillaje]:[Perfumería]]),VentasC15[[#This Row],[Maquillaje]:[Perfumería]],0))</f>
        <v>Skincare</v>
      </c>
      <c r="Q238" t="str">
        <f>INDEX(VentasC15[[#Headers],[Maquillaje]:[Perfumería]],MATCH(MIN(VentasC15[[#This Row],[Maquillaje]:[Perfumería]]),VentasC15[[#This Row],[Maquillaje]:[Perfumería]],0))</f>
        <v>Maquillaje</v>
      </c>
      <c r="R238" t="str">
        <f>IF(VentasC15[[#This Row],[Total por vendedor]]&gt;=250000,"SI","NO")</f>
        <v>SI</v>
      </c>
    </row>
    <row r="239" spans="1:18" x14ac:dyDescent="0.3">
      <c r="A239" s="17">
        <v>33497359</v>
      </c>
      <c r="B239" s="13">
        <v>56</v>
      </c>
      <c r="C239" s="13">
        <v>1</v>
      </c>
      <c r="D239" s="13">
        <v>64</v>
      </c>
      <c r="E239" t="s">
        <v>24</v>
      </c>
      <c r="F239" t="s">
        <v>21</v>
      </c>
      <c r="G239" t="str">
        <f>IF(VentasC15[[#This Row],[Tipo de pago]]='Tablas auxiliares'!$B$6,"Venta física","Venta Online")</f>
        <v>Venta Online</v>
      </c>
      <c r="H239" t="s">
        <v>29</v>
      </c>
      <c r="I239" s="37">
        <v>88515</v>
      </c>
      <c r="J239" s="37">
        <v>44248</v>
      </c>
      <c r="K239" s="37">
        <v>30730</v>
      </c>
      <c r="L239" s="37">
        <v>81958</v>
      </c>
      <c r="M239" s="37">
        <v>99940</v>
      </c>
      <c r="N239" s="37">
        <f>SUM(VentasC15[[#This Row],[Maquillaje]:[Perfumería]])</f>
        <v>345391</v>
      </c>
      <c r="O239" s="14">
        <f>AVERAGE(VentasC15[[#This Row],[Maquillaje]:[Perfumería]])</f>
        <v>69078.2</v>
      </c>
      <c r="P239" t="str">
        <f>INDEX(VentasC15[[#Headers],[Maquillaje]:[Perfumería]],MATCH(MAX(VentasC15[[#This Row],[Maquillaje]:[Perfumería]]),VentasC15[[#This Row],[Maquillaje]:[Perfumería]],0))</f>
        <v>Perfumería</v>
      </c>
      <c r="Q239" t="str">
        <f>INDEX(VentasC15[[#Headers],[Maquillaje]:[Perfumería]],MATCH(MIN(VentasC15[[#This Row],[Maquillaje]:[Perfumería]]),VentasC15[[#This Row],[Maquillaje]:[Perfumería]],0))</f>
        <v>Cabello</v>
      </c>
      <c r="R239" t="str">
        <f>IF(VentasC15[[#This Row],[Total por vendedor]]&gt;=250000,"SI","NO")</f>
        <v>SI</v>
      </c>
    </row>
    <row r="240" spans="1:18" x14ac:dyDescent="0.3">
      <c r="A240" s="16">
        <v>33497360</v>
      </c>
      <c r="B240" s="13">
        <v>66</v>
      </c>
      <c r="C240" s="13">
        <v>1</v>
      </c>
      <c r="D240" s="13">
        <v>16</v>
      </c>
      <c r="E240" t="s">
        <v>23</v>
      </c>
      <c r="F240" t="s">
        <v>21</v>
      </c>
      <c r="G240" t="str">
        <f>IF(VentasC15[[#This Row],[Tipo de pago]]='Tablas auxiliares'!$B$6,"Venta física","Venta Online")</f>
        <v>Venta Online</v>
      </c>
      <c r="H240" t="s">
        <v>29</v>
      </c>
      <c r="I240" s="37">
        <v>83615</v>
      </c>
      <c r="J240" s="37">
        <v>54133</v>
      </c>
      <c r="K240" s="37">
        <v>5420</v>
      </c>
      <c r="L240" s="37">
        <v>24427</v>
      </c>
      <c r="M240" s="37">
        <v>32245</v>
      </c>
      <c r="N240" s="37">
        <f>SUM(VentasC15[[#This Row],[Maquillaje]:[Perfumería]])</f>
        <v>199840</v>
      </c>
      <c r="O240" s="14">
        <f>AVERAGE(VentasC15[[#This Row],[Maquillaje]:[Perfumería]])</f>
        <v>39968</v>
      </c>
      <c r="P240" t="str">
        <f>INDEX(VentasC15[[#Headers],[Maquillaje]:[Perfumería]],MATCH(MAX(VentasC15[[#This Row],[Maquillaje]:[Perfumería]]),VentasC15[[#This Row],[Maquillaje]:[Perfumería]],0))</f>
        <v>Maquillaje</v>
      </c>
      <c r="Q240" t="str">
        <f>INDEX(VentasC15[[#Headers],[Maquillaje]:[Perfumería]],MATCH(MIN(VentasC15[[#This Row],[Maquillaje]:[Perfumería]]),VentasC15[[#This Row],[Maquillaje]:[Perfumería]],0))</f>
        <v>Cabello</v>
      </c>
      <c r="R240" t="str">
        <f>IF(VentasC15[[#This Row],[Total por vendedor]]&gt;=250000,"SI","NO")</f>
        <v>NO</v>
      </c>
    </row>
    <row r="241" spans="1:18" x14ac:dyDescent="0.3">
      <c r="A241" s="17">
        <v>33497361</v>
      </c>
      <c r="B241" s="13">
        <v>29</v>
      </c>
      <c r="C241" s="13">
        <v>1</v>
      </c>
      <c r="D241" s="13">
        <v>8</v>
      </c>
      <c r="E241" t="s">
        <v>24</v>
      </c>
      <c r="F241" t="s">
        <v>20</v>
      </c>
      <c r="G241" t="str">
        <f>IF(VentasC15[[#This Row],[Tipo de pago]]='Tablas auxiliares'!$B$6,"Venta física","Venta Online")</f>
        <v>Venta física</v>
      </c>
      <c r="H241" t="s">
        <v>30</v>
      </c>
      <c r="I241" s="37">
        <v>35924</v>
      </c>
      <c r="J241" s="37">
        <v>6462</v>
      </c>
      <c r="K241" s="37">
        <v>90005</v>
      </c>
      <c r="L241" s="37">
        <v>41877</v>
      </c>
      <c r="M241" s="37">
        <v>68237</v>
      </c>
      <c r="N241" s="37">
        <f>SUM(VentasC15[[#This Row],[Maquillaje]:[Perfumería]])</f>
        <v>242505</v>
      </c>
      <c r="O241" s="14">
        <f>AVERAGE(VentasC15[[#This Row],[Maquillaje]:[Perfumería]])</f>
        <v>48501</v>
      </c>
      <c r="P241" t="str">
        <f>INDEX(VentasC15[[#Headers],[Maquillaje]:[Perfumería]],MATCH(MAX(VentasC15[[#This Row],[Maquillaje]:[Perfumería]]),VentasC15[[#This Row],[Maquillaje]:[Perfumería]],0))</f>
        <v>Cabello</v>
      </c>
      <c r="Q241" t="str">
        <f>INDEX(VentasC15[[#Headers],[Maquillaje]:[Perfumería]],MATCH(MIN(VentasC15[[#This Row],[Maquillaje]:[Perfumería]]),VentasC15[[#This Row],[Maquillaje]:[Perfumería]],0))</f>
        <v>Skincare</v>
      </c>
      <c r="R241" t="str">
        <f>IF(VentasC15[[#This Row],[Total por vendedor]]&gt;=250000,"SI","NO")</f>
        <v>NO</v>
      </c>
    </row>
    <row r="242" spans="1:18" x14ac:dyDescent="0.3">
      <c r="A242" s="16">
        <v>33497362</v>
      </c>
      <c r="B242" s="13">
        <v>47</v>
      </c>
      <c r="C242" s="13">
        <v>1</v>
      </c>
      <c r="D242" s="13">
        <v>90</v>
      </c>
      <c r="E242" t="s">
        <v>23</v>
      </c>
      <c r="F242" t="s">
        <v>21</v>
      </c>
      <c r="G242" t="str">
        <f>IF(VentasC15[[#This Row],[Tipo de pago]]='Tablas auxiliares'!$B$6,"Venta física","Venta Online")</f>
        <v>Venta Online</v>
      </c>
      <c r="H242" t="s">
        <v>30</v>
      </c>
      <c r="I242" s="37">
        <v>54625</v>
      </c>
      <c r="J242" s="37">
        <v>55632</v>
      </c>
      <c r="K242" s="37">
        <v>64371</v>
      </c>
      <c r="L242" s="37">
        <v>71935</v>
      </c>
      <c r="M242" s="37">
        <v>13559</v>
      </c>
      <c r="N242" s="37">
        <f>SUM(VentasC15[[#This Row],[Maquillaje]:[Perfumería]])</f>
        <v>260122</v>
      </c>
      <c r="O242" s="14">
        <f>AVERAGE(VentasC15[[#This Row],[Maquillaje]:[Perfumería]])</f>
        <v>52024.4</v>
      </c>
      <c r="P242" t="str">
        <f>INDEX(VentasC15[[#Headers],[Maquillaje]:[Perfumería]],MATCH(MAX(VentasC15[[#This Row],[Maquillaje]:[Perfumería]]),VentasC15[[#This Row],[Maquillaje]:[Perfumería]],0))</f>
        <v>Cuerpo</v>
      </c>
      <c r="Q242" t="str">
        <f>INDEX(VentasC15[[#Headers],[Maquillaje]:[Perfumería]],MATCH(MIN(VentasC15[[#This Row],[Maquillaje]:[Perfumería]]),VentasC15[[#This Row],[Maquillaje]:[Perfumería]],0))</f>
        <v>Perfumería</v>
      </c>
      <c r="R242" t="str">
        <f>IF(VentasC15[[#This Row],[Total por vendedor]]&gt;=250000,"SI","NO")</f>
        <v>SI</v>
      </c>
    </row>
    <row r="243" spans="1:18" x14ac:dyDescent="0.3">
      <c r="A243" s="17">
        <v>33497363</v>
      </c>
      <c r="B243" s="13">
        <v>41</v>
      </c>
      <c r="C243" s="13">
        <v>1</v>
      </c>
      <c r="D243" s="13">
        <v>44</v>
      </c>
      <c r="E243" t="s">
        <v>22</v>
      </c>
      <c r="F243" t="s">
        <v>20</v>
      </c>
      <c r="G243" t="str">
        <f>IF(VentasC15[[#This Row],[Tipo de pago]]='Tablas auxiliares'!$B$6,"Venta física","Venta Online")</f>
        <v>Venta física</v>
      </c>
      <c r="H243" t="s">
        <v>29</v>
      </c>
      <c r="I243" s="37">
        <v>54783</v>
      </c>
      <c r="J243" s="37">
        <v>19972</v>
      </c>
      <c r="K243" s="37">
        <v>18118</v>
      </c>
      <c r="L243" s="37">
        <v>23557</v>
      </c>
      <c r="M243" s="37">
        <v>52668</v>
      </c>
      <c r="N243" s="37">
        <f>SUM(VentasC15[[#This Row],[Maquillaje]:[Perfumería]])</f>
        <v>169098</v>
      </c>
      <c r="O243" s="14">
        <f>AVERAGE(VentasC15[[#This Row],[Maquillaje]:[Perfumería]])</f>
        <v>33819.599999999999</v>
      </c>
      <c r="P243" t="str">
        <f>INDEX(VentasC15[[#Headers],[Maquillaje]:[Perfumería]],MATCH(MAX(VentasC15[[#This Row],[Maquillaje]:[Perfumería]]),VentasC15[[#This Row],[Maquillaje]:[Perfumería]],0))</f>
        <v>Maquillaje</v>
      </c>
      <c r="Q243" t="str">
        <f>INDEX(VentasC15[[#Headers],[Maquillaje]:[Perfumería]],MATCH(MIN(VentasC15[[#This Row],[Maquillaje]:[Perfumería]]),VentasC15[[#This Row],[Maquillaje]:[Perfumería]],0))</f>
        <v>Cabello</v>
      </c>
      <c r="R243" t="str">
        <f>IF(VentasC15[[#This Row],[Total por vendedor]]&gt;=250000,"SI","NO")</f>
        <v>NO</v>
      </c>
    </row>
    <row r="244" spans="1:18" x14ac:dyDescent="0.3">
      <c r="A244" s="16">
        <v>33497364</v>
      </c>
      <c r="B244" s="13">
        <v>58</v>
      </c>
      <c r="C244" s="13">
        <v>1</v>
      </c>
      <c r="D244" s="13">
        <v>69</v>
      </c>
      <c r="E244" t="s">
        <v>23</v>
      </c>
      <c r="F244" t="s">
        <v>20</v>
      </c>
      <c r="G244" t="str">
        <f>IF(VentasC15[[#This Row],[Tipo de pago]]='Tablas auxiliares'!$B$6,"Venta física","Venta Online")</f>
        <v>Venta física</v>
      </c>
      <c r="H244" t="s">
        <v>29</v>
      </c>
      <c r="I244" s="37">
        <v>24007</v>
      </c>
      <c r="J244" s="37">
        <v>9188</v>
      </c>
      <c r="K244" s="37">
        <v>7663</v>
      </c>
      <c r="L244" s="37">
        <v>44726</v>
      </c>
      <c r="M244" s="37">
        <v>93766</v>
      </c>
      <c r="N244" s="37">
        <f>SUM(VentasC15[[#This Row],[Maquillaje]:[Perfumería]])</f>
        <v>179350</v>
      </c>
      <c r="O244" s="14">
        <f>AVERAGE(VentasC15[[#This Row],[Maquillaje]:[Perfumería]])</f>
        <v>35870</v>
      </c>
      <c r="P244" t="str">
        <f>INDEX(VentasC15[[#Headers],[Maquillaje]:[Perfumería]],MATCH(MAX(VentasC15[[#This Row],[Maquillaje]:[Perfumería]]),VentasC15[[#This Row],[Maquillaje]:[Perfumería]],0))</f>
        <v>Perfumería</v>
      </c>
      <c r="Q244" t="str">
        <f>INDEX(VentasC15[[#Headers],[Maquillaje]:[Perfumería]],MATCH(MIN(VentasC15[[#This Row],[Maquillaje]:[Perfumería]]),VentasC15[[#This Row],[Maquillaje]:[Perfumería]],0))</f>
        <v>Cabello</v>
      </c>
      <c r="R244" t="str">
        <f>IF(VentasC15[[#This Row],[Total por vendedor]]&gt;=250000,"SI","NO")</f>
        <v>NO</v>
      </c>
    </row>
    <row r="245" spans="1:18" x14ac:dyDescent="0.3">
      <c r="A245" s="17">
        <v>33497365</v>
      </c>
      <c r="B245" s="13">
        <v>69</v>
      </c>
      <c r="C245" s="13">
        <v>1</v>
      </c>
      <c r="D245" s="13">
        <v>59</v>
      </c>
      <c r="E245" t="s">
        <v>23</v>
      </c>
      <c r="F245" t="s">
        <v>20</v>
      </c>
      <c r="G245" t="str">
        <f>IF(VentasC15[[#This Row],[Tipo de pago]]='Tablas auxiliares'!$B$6,"Venta física","Venta Online")</f>
        <v>Venta física</v>
      </c>
      <c r="H245" t="s">
        <v>30</v>
      </c>
      <c r="I245" s="37">
        <v>70347</v>
      </c>
      <c r="J245" s="37">
        <v>85682</v>
      </c>
      <c r="K245" s="37">
        <v>29833</v>
      </c>
      <c r="L245" s="37">
        <v>62624</v>
      </c>
      <c r="M245" s="37">
        <v>99072</v>
      </c>
      <c r="N245" s="37">
        <f>SUM(VentasC15[[#This Row],[Maquillaje]:[Perfumería]])</f>
        <v>347558</v>
      </c>
      <c r="O245" s="14">
        <f>AVERAGE(VentasC15[[#This Row],[Maquillaje]:[Perfumería]])</f>
        <v>69511.600000000006</v>
      </c>
      <c r="P245" t="str">
        <f>INDEX(VentasC15[[#Headers],[Maquillaje]:[Perfumería]],MATCH(MAX(VentasC15[[#This Row],[Maquillaje]:[Perfumería]]),VentasC15[[#This Row],[Maquillaje]:[Perfumería]],0))</f>
        <v>Perfumería</v>
      </c>
      <c r="Q245" t="str">
        <f>INDEX(VentasC15[[#Headers],[Maquillaje]:[Perfumería]],MATCH(MIN(VentasC15[[#This Row],[Maquillaje]:[Perfumería]]),VentasC15[[#This Row],[Maquillaje]:[Perfumería]],0))</f>
        <v>Cabello</v>
      </c>
      <c r="R245" t="str">
        <f>IF(VentasC15[[#This Row],[Total por vendedor]]&gt;=250000,"SI","NO")</f>
        <v>SI</v>
      </c>
    </row>
    <row r="246" spans="1:18" x14ac:dyDescent="0.3">
      <c r="A246" s="16">
        <v>33497366</v>
      </c>
      <c r="B246" s="13">
        <v>33</v>
      </c>
      <c r="C246" s="13">
        <v>1</v>
      </c>
      <c r="D246" s="13">
        <v>45</v>
      </c>
      <c r="E246" t="s">
        <v>22</v>
      </c>
      <c r="F246" t="s">
        <v>21</v>
      </c>
      <c r="G246" t="str">
        <f>IF(VentasC15[[#This Row],[Tipo de pago]]='Tablas auxiliares'!$B$6,"Venta física","Venta Online")</f>
        <v>Venta Online</v>
      </c>
      <c r="H246" t="s">
        <v>30</v>
      </c>
      <c r="I246" s="37">
        <v>24642</v>
      </c>
      <c r="J246" s="37">
        <v>43419</v>
      </c>
      <c r="K246" s="37">
        <v>20553</v>
      </c>
      <c r="L246" s="37">
        <v>52187</v>
      </c>
      <c r="M246" s="37">
        <v>71584</v>
      </c>
      <c r="N246" s="37">
        <f>SUM(VentasC15[[#This Row],[Maquillaje]:[Perfumería]])</f>
        <v>212385</v>
      </c>
      <c r="O246" s="14">
        <f>AVERAGE(VentasC15[[#This Row],[Maquillaje]:[Perfumería]])</f>
        <v>42477</v>
      </c>
      <c r="P246" t="str">
        <f>INDEX(VentasC15[[#Headers],[Maquillaje]:[Perfumería]],MATCH(MAX(VentasC15[[#This Row],[Maquillaje]:[Perfumería]]),VentasC15[[#This Row],[Maquillaje]:[Perfumería]],0))</f>
        <v>Perfumería</v>
      </c>
      <c r="Q246" t="str">
        <f>INDEX(VentasC15[[#Headers],[Maquillaje]:[Perfumería]],MATCH(MIN(VentasC15[[#This Row],[Maquillaje]:[Perfumería]]),VentasC15[[#This Row],[Maquillaje]:[Perfumería]],0))</f>
        <v>Cabello</v>
      </c>
      <c r="R246" t="str">
        <f>IF(VentasC15[[#This Row],[Total por vendedor]]&gt;=250000,"SI","NO")</f>
        <v>NO</v>
      </c>
    </row>
    <row r="247" spans="1:18" x14ac:dyDescent="0.3">
      <c r="A247" s="17">
        <v>33497367</v>
      </c>
      <c r="B247" s="13">
        <v>71</v>
      </c>
      <c r="C247" s="13">
        <v>1</v>
      </c>
      <c r="D247" s="13">
        <v>49</v>
      </c>
      <c r="E247" t="s">
        <v>25</v>
      </c>
      <c r="F247" t="s">
        <v>20</v>
      </c>
      <c r="G247" t="str">
        <f>IF(VentasC15[[#This Row],[Tipo de pago]]='Tablas auxiliares'!$B$6,"Venta física","Venta Online")</f>
        <v>Venta física</v>
      </c>
      <c r="H247" t="s">
        <v>29</v>
      </c>
      <c r="I247" s="37">
        <v>68598</v>
      </c>
      <c r="J247" s="37">
        <v>10942</v>
      </c>
      <c r="K247" s="37">
        <v>55638</v>
      </c>
      <c r="L247" s="37">
        <v>95528</v>
      </c>
      <c r="M247" s="37">
        <v>73954</v>
      </c>
      <c r="N247" s="37">
        <f>SUM(VentasC15[[#This Row],[Maquillaje]:[Perfumería]])</f>
        <v>304660</v>
      </c>
      <c r="O247" s="14">
        <f>AVERAGE(VentasC15[[#This Row],[Maquillaje]:[Perfumería]])</f>
        <v>60932</v>
      </c>
      <c r="P247" t="str">
        <f>INDEX(VentasC15[[#Headers],[Maquillaje]:[Perfumería]],MATCH(MAX(VentasC15[[#This Row],[Maquillaje]:[Perfumería]]),VentasC15[[#This Row],[Maquillaje]:[Perfumería]],0))</f>
        <v>Cuerpo</v>
      </c>
      <c r="Q247" t="str">
        <f>INDEX(VentasC15[[#Headers],[Maquillaje]:[Perfumería]],MATCH(MIN(VentasC15[[#This Row],[Maquillaje]:[Perfumería]]),VentasC15[[#This Row],[Maquillaje]:[Perfumería]],0))</f>
        <v>Skincare</v>
      </c>
      <c r="R247" t="str">
        <f>IF(VentasC15[[#This Row],[Total por vendedor]]&gt;=250000,"SI","NO")</f>
        <v>SI</v>
      </c>
    </row>
    <row r="248" spans="1:18" x14ac:dyDescent="0.3">
      <c r="A248" s="16">
        <v>33497368</v>
      </c>
      <c r="B248" s="13">
        <v>31</v>
      </c>
      <c r="C248" s="13">
        <v>1</v>
      </c>
      <c r="D248" s="13">
        <v>25</v>
      </c>
      <c r="E248" t="s">
        <v>24</v>
      </c>
      <c r="F248" t="s">
        <v>21</v>
      </c>
      <c r="G248" t="str">
        <f>IF(VentasC15[[#This Row],[Tipo de pago]]='Tablas auxiliares'!$B$6,"Venta física","Venta Online")</f>
        <v>Venta Online</v>
      </c>
      <c r="H248" t="s">
        <v>30</v>
      </c>
      <c r="I248" s="37">
        <v>29575</v>
      </c>
      <c r="J248" s="37">
        <v>9445</v>
      </c>
      <c r="K248" s="37">
        <v>63363</v>
      </c>
      <c r="L248" s="37">
        <v>43110</v>
      </c>
      <c r="M248" s="37">
        <v>69057</v>
      </c>
      <c r="N248" s="37">
        <f>SUM(VentasC15[[#This Row],[Maquillaje]:[Perfumería]])</f>
        <v>214550</v>
      </c>
      <c r="O248" s="14">
        <f>AVERAGE(VentasC15[[#This Row],[Maquillaje]:[Perfumería]])</f>
        <v>42910</v>
      </c>
      <c r="P248" t="str">
        <f>INDEX(VentasC15[[#Headers],[Maquillaje]:[Perfumería]],MATCH(MAX(VentasC15[[#This Row],[Maquillaje]:[Perfumería]]),VentasC15[[#This Row],[Maquillaje]:[Perfumería]],0))</f>
        <v>Perfumería</v>
      </c>
      <c r="Q248" t="str">
        <f>INDEX(VentasC15[[#Headers],[Maquillaje]:[Perfumería]],MATCH(MIN(VentasC15[[#This Row],[Maquillaje]:[Perfumería]]),VentasC15[[#This Row],[Maquillaje]:[Perfumería]],0))</f>
        <v>Skincare</v>
      </c>
      <c r="R248" t="str">
        <f>IF(VentasC15[[#This Row],[Total por vendedor]]&gt;=250000,"SI","NO")</f>
        <v>NO</v>
      </c>
    </row>
    <row r="249" spans="1:18" x14ac:dyDescent="0.3">
      <c r="A249" s="17">
        <v>33497369</v>
      </c>
      <c r="B249" s="13">
        <v>44</v>
      </c>
      <c r="C249" s="13">
        <v>1</v>
      </c>
      <c r="D249" s="13">
        <v>58</v>
      </c>
      <c r="E249" t="s">
        <v>24</v>
      </c>
      <c r="F249" t="s">
        <v>20</v>
      </c>
      <c r="G249" t="str">
        <f>IF(VentasC15[[#This Row],[Tipo de pago]]='Tablas auxiliares'!$B$6,"Venta física","Venta Online")</f>
        <v>Venta física</v>
      </c>
      <c r="H249" t="s">
        <v>30</v>
      </c>
      <c r="I249" s="37">
        <v>11651</v>
      </c>
      <c r="J249" s="37">
        <v>94460</v>
      </c>
      <c r="K249" s="37">
        <v>80412</v>
      </c>
      <c r="L249" s="37">
        <v>11591</v>
      </c>
      <c r="M249" s="37">
        <v>22229</v>
      </c>
      <c r="N249" s="37">
        <f>SUM(VentasC15[[#This Row],[Maquillaje]:[Perfumería]])</f>
        <v>220343</v>
      </c>
      <c r="O249" s="14">
        <f>AVERAGE(VentasC15[[#This Row],[Maquillaje]:[Perfumería]])</f>
        <v>44068.6</v>
      </c>
      <c r="P249" t="str">
        <f>INDEX(VentasC15[[#Headers],[Maquillaje]:[Perfumería]],MATCH(MAX(VentasC15[[#This Row],[Maquillaje]:[Perfumería]]),VentasC15[[#This Row],[Maquillaje]:[Perfumería]],0))</f>
        <v>Skincare</v>
      </c>
      <c r="Q249" t="str">
        <f>INDEX(VentasC15[[#Headers],[Maquillaje]:[Perfumería]],MATCH(MIN(VentasC15[[#This Row],[Maquillaje]:[Perfumería]]),VentasC15[[#This Row],[Maquillaje]:[Perfumería]],0))</f>
        <v>Cuerpo</v>
      </c>
      <c r="R249" t="str">
        <f>IF(VentasC15[[#This Row],[Total por vendedor]]&gt;=250000,"SI","NO")</f>
        <v>NO</v>
      </c>
    </row>
    <row r="250" spans="1:18" x14ac:dyDescent="0.3">
      <c r="A250" s="16">
        <v>33497370</v>
      </c>
      <c r="B250" s="13">
        <v>52</v>
      </c>
      <c r="C250" s="13">
        <v>1</v>
      </c>
      <c r="D250" s="13">
        <v>62</v>
      </c>
      <c r="E250" t="s">
        <v>24</v>
      </c>
      <c r="F250" t="s">
        <v>20</v>
      </c>
      <c r="G250" t="str">
        <f>IF(VentasC15[[#This Row],[Tipo de pago]]='Tablas auxiliares'!$B$6,"Venta física","Venta Online")</f>
        <v>Venta física</v>
      </c>
      <c r="H250" t="s">
        <v>30</v>
      </c>
      <c r="I250" s="37">
        <v>82689</v>
      </c>
      <c r="J250" s="37">
        <v>13774</v>
      </c>
      <c r="K250" s="37">
        <v>57874</v>
      </c>
      <c r="L250" s="37">
        <v>15265</v>
      </c>
      <c r="M250" s="37">
        <v>53940</v>
      </c>
      <c r="N250" s="37">
        <f>SUM(VentasC15[[#This Row],[Maquillaje]:[Perfumería]])</f>
        <v>223542</v>
      </c>
      <c r="O250" s="14">
        <f>AVERAGE(VentasC15[[#This Row],[Maquillaje]:[Perfumería]])</f>
        <v>44708.4</v>
      </c>
      <c r="P250" t="str">
        <f>INDEX(VentasC15[[#Headers],[Maquillaje]:[Perfumería]],MATCH(MAX(VentasC15[[#This Row],[Maquillaje]:[Perfumería]]),VentasC15[[#This Row],[Maquillaje]:[Perfumería]],0))</f>
        <v>Maquillaje</v>
      </c>
      <c r="Q250" t="str">
        <f>INDEX(VentasC15[[#Headers],[Maquillaje]:[Perfumería]],MATCH(MIN(VentasC15[[#This Row],[Maquillaje]:[Perfumería]]),VentasC15[[#This Row],[Maquillaje]:[Perfumería]],0))</f>
        <v>Skincare</v>
      </c>
      <c r="R250" t="str">
        <f>IF(VentasC15[[#This Row],[Total por vendedor]]&gt;=250000,"SI","NO")</f>
        <v>NO</v>
      </c>
    </row>
    <row r="251" spans="1:18" x14ac:dyDescent="0.3">
      <c r="A251" s="17">
        <v>33497371</v>
      </c>
      <c r="B251" s="13">
        <v>50</v>
      </c>
      <c r="C251" s="13">
        <v>1</v>
      </c>
      <c r="D251" s="13">
        <v>65</v>
      </c>
      <c r="E251" t="s">
        <v>23</v>
      </c>
      <c r="F251" t="s">
        <v>21</v>
      </c>
      <c r="G251" t="str">
        <f>IF(VentasC15[[#This Row],[Tipo de pago]]='Tablas auxiliares'!$B$6,"Venta física","Venta Online")</f>
        <v>Venta Online</v>
      </c>
      <c r="H251" t="s">
        <v>30</v>
      </c>
      <c r="I251" s="37">
        <v>20359</v>
      </c>
      <c r="J251" s="37">
        <v>44898</v>
      </c>
      <c r="K251" s="37">
        <v>65931</v>
      </c>
      <c r="L251" s="37">
        <v>4872</v>
      </c>
      <c r="M251" s="37">
        <v>25345</v>
      </c>
      <c r="N251" s="37">
        <f>SUM(VentasC15[[#This Row],[Maquillaje]:[Perfumería]])</f>
        <v>161405</v>
      </c>
      <c r="O251" s="14">
        <f>AVERAGE(VentasC15[[#This Row],[Maquillaje]:[Perfumería]])</f>
        <v>32281</v>
      </c>
      <c r="P251" t="str">
        <f>INDEX(VentasC15[[#Headers],[Maquillaje]:[Perfumería]],MATCH(MAX(VentasC15[[#This Row],[Maquillaje]:[Perfumería]]),VentasC15[[#This Row],[Maquillaje]:[Perfumería]],0))</f>
        <v>Cabello</v>
      </c>
      <c r="Q251" t="str">
        <f>INDEX(VentasC15[[#Headers],[Maquillaje]:[Perfumería]],MATCH(MIN(VentasC15[[#This Row],[Maquillaje]:[Perfumería]]),VentasC15[[#This Row],[Maquillaje]:[Perfumería]],0))</f>
        <v>Cuerpo</v>
      </c>
      <c r="R251" t="str">
        <f>IF(VentasC15[[#This Row],[Total por vendedor]]&gt;=250000,"SI","NO")</f>
        <v>NO</v>
      </c>
    </row>
    <row r="252" spans="1:18" x14ac:dyDescent="0.3">
      <c r="A252" s="16">
        <v>33497372</v>
      </c>
      <c r="B252" s="13">
        <v>72</v>
      </c>
      <c r="C252" s="13">
        <v>1</v>
      </c>
      <c r="D252" s="13">
        <v>7</v>
      </c>
      <c r="E252" t="s">
        <v>24</v>
      </c>
      <c r="F252" t="s">
        <v>21</v>
      </c>
      <c r="G252" t="str">
        <f>IF(VentasC15[[#This Row],[Tipo de pago]]='Tablas auxiliares'!$B$6,"Venta física","Venta Online")</f>
        <v>Venta Online</v>
      </c>
      <c r="H252" t="s">
        <v>30</v>
      </c>
      <c r="I252" s="37">
        <v>34681</v>
      </c>
      <c r="J252" s="37">
        <v>29786</v>
      </c>
      <c r="K252" s="37">
        <v>20787</v>
      </c>
      <c r="L252" s="37">
        <v>36732</v>
      </c>
      <c r="M252" s="37">
        <v>46087</v>
      </c>
      <c r="N252" s="37">
        <f>SUM(VentasC15[[#This Row],[Maquillaje]:[Perfumería]])</f>
        <v>168073</v>
      </c>
      <c r="O252" s="14">
        <f>AVERAGE(VentasC15[[#This Row],[Maquillaje]:[Perfumería]])</f>
        <v>33614.6</v>
      </c>
      <c r="P252" t="str">
        <f>INDEX(VentasC15[[#Headers],[Maquillaje]:[Perfumería]],MATCH(MAX(VentasC15[[#This Row],[Maquillaje]:[Perfumería]]),VentasC15[[#This Row],[Maquillaje]:[Perfumería]],0))</f>
        <v>Perfumería</v>
      </c>
      <c r="Q252" t="str">
        <f>INDEX(VentasC15[[#Headers],[Maquillaje]:[Perfumería]],MATCH(MIN(VentasC15[[#This Row],[Maquillaje]:[Perfumería]]),VentasC15[[#This Row],[Maquillaje]:[Perfumería]],0))</f>
        <v>Cabello</v>
      </c>
      <c r="R252" t="str">
        <f>IF(VentasC15[[#This Row],[Total por vendedor]]&gt;=250000,"SI","NO")</f>
        <v>NO</v>
      </c>
    </row>
    <row r="253" spans="1:18" x14ac:dyDescent="0.3">
      <c r="A253" s="17">
        <v>33497373</v>
      </c>
      <c r="B253" s="13">
        <v>41</v>
      </c>
      <c r="C253" s="13">
        <v>1</v>
      </c>
      <c r="D253" s="13">
        <v>58</v>
      </c>
      <c r="E253" t="s">
        <v>23</v>
      </c>
      <c r="F253" t="s">
        <v>20</v>
      </c>
      <c r="G253" t="str">
        <f>IF(VentasC15[[#This Row],[Tipo de pago]]='Tablas auxiliares'!$B$6,"Venta física","Venta Online")</f>
        <v>Venta física</v>
      </c>
      <c r="H253" t="s">
        <v>30</v>
      </c>
      <c r="I253" s="37">
        <v>92883</v>
      </c>
      <c r="J253" s="37">
        <v>16542</v>
      </c>
      <c r="K253" s="37">
        <v>83713</v>
      </c>
      <c r="L253" s="37">
        <v>73397</v>
      </c>
      <c r="M253" s="37">
        <v>38346</v>
      </c>
      <c r="N253" s="37">
        <f>SUM(VentasC15[[#This Row],[Maquillaje]:[Perfumería]])</f>
        <v>304881</v>
      </c>
      <c r="O253" s="14">
        <f>AVERAGE(VentasC15[[#This Row],[Maquillaje]:[Perfumería]])</f>
        <v>60976.2</v>
      </c>
      <c r="P253" t="str">
        <f>INDEX(VentasC15[[#Headers],[Maquillaje]:[Perfumería]],MATCH(MAX(VentasC15[[#This Row],[Maquillaje]:[Perfumería]]),VentasC15[[#This Row],[Maquillaje]:[Perfumería]],0))</f>
        <v>Maquillaje</v>
      </c>
      <c r="Q253" t="str">
        <f>INDEX(VentasC15[[#Headers],[Maquillaje]:[Perfumería]],MATCH(MIN(VentasC15[[#This Row],[Maquillaje]:[Perfumería]]),VentasC15[[#This Row],[Maquillaje]:[Perfumería]],0))</f>
        <v>Skincare</v>
      </c>
      <c r="R253" t="str">
        <f>IF(VentasC15[[#This Row],[Total por vendedor]]&gt;=250000,"SI","NO")</f>
        <v>SI</v>
      </c>
    </row>
    <row r="254" spans="1:18" x14ac:dyDescent="0.3">
      <c r="A254" s="16">
        <v>33497374</v>
      </c>
      <c r="B254" s="13">
        <v>48</v>
      </c>
      <c r="C254" s="13">
        <v>1</v>
      </c>
      <c r="D254" s="13">
        <v>60</v>
      </c>
      <c r="E254" t="s">
        <v>24</v>
      </c>
      <c r="F254" t="s">
        <v>21</v>
      </c>
      <c r="G254" t="str">
        <f>IF(VentasC15[[#This Row],[Tipo de pago]]='Tablas auxiliares'!$B$6,"Venta física","Venta Online")</f>
        <v>Venta Online</v>
      </c>
      <c r="H254" t="s">
        <v>29</v>
      </c>
      <c r="I254" s="37">
        <v>80760</v>
      </c>
      <c r="J254" s="37">
        <v>11030</v>
      </c>
      <c r="K254" s="37">
        <v>87720</v>
      </c>
      <c r="L254" s="37">
        <v>91305</v>
      </c>
      <c r="M254" s="37">
        <v>8452</v>
      </c>
      <c r="N254" s="37">
        <f>SUM(VentasC15[[#This Row],[Maquillaje]:[Perfumería]])</f>
        <v>279267</v>
      </c>
      <c r="O254" s="14">
        <f>AVERAGE(VentasC15[[#This Row],[Maquillaje]:[Perfumería]])</f>
        <v>55853.4</v>
      </c>
      <c r="P254" t="str">
        <f>INDEX(VentasC15[[#Headers],[Maquillaje]:[Perfumería]],MATCH(MAX(VentasC15[[#This Row],[Maquillaje]:[Perfumería]]),VentasC15[[#This Row],[Maquillaje]:[Perfumería]],0))</f>
        <v>Cuerpo</v>
      </c>
      <c r="Q254" t="str">
        <f>INDEX(VentasC15[[#Headers],[Maquillaje]:[Perfumería]],MATCH(MIN(VentasC15[[#This Row],[Maquillaje]:[Perfumería]]),VentasC15[[#This Row],[Maquillaje]:[Perfumería]],0))</f>
        <v>Perfumería</v>
      </c>
      <c r="R254" t="str">
        <f>IF(VentasC15[[#This Row],[Total por vendedor]]&gt;=250000,"SI","NO")</f>
        <v>SI</v>
      </c>
    </row>
    <row r="255" spans="1:18" x14ac:dyDescent="0.3">
      <c r="A255" s="17">
        <v>33497375</v>
      </c>
      <c r="B255" s="13">
        <v>57</v>
      </c>
      <c r="C255" s="13">
        <v>1</v>
      </c>
      <c r="D255" s="13">
        <v>57</v>
      </c>
      <c r="E255" t="s">
        <v>24</v>
      </c>
      <c r="F255" t="s">
        <v>20</v>
      </c>
      <c r="G255" t="str">
        <f>IF(VentasC15[[#This Row],[Tipo de pago]]='Tablas auxiliares'!$B$6,"Venta física","Venta Online")</f>
        <v>Venta física</v>
      </c>
      <c r="H255" t="s">
        <v>30</v>
      </c>
      <c r="I255" s="37">
        <v>9245</v>
      </c>
      <c r="J255" s="37">
        <v>68414</v>
      </c>
      <c r="K255" s="37">
        <v>92801</v>
      </c>
      <c r="L255" s="37">
        <v>96199</v>
      </c>
      <c r="M255" s="37">
        <v>65208</v>
      </c>
      <c r="N255" s="37">
        <f>SUM(VentasC15[[#This Row],[Maquillaje]:[Perfumería]])</f>
        <v>331867</v>
      </c>
      <c r="O255" s="14">
        <f>AVERAGE(VentasC15[[#This Row],[Maquillaje]:[Perfumería]])</f>
        <v>66373.399999999994</v>
      </c>
      <c r="P255" t="str">
        <f>INDEX(VentasC15[[#Headers],[Maquillaje]:[Perfumería]],MATCH(MAX(VentasC15[[#This Row],[Maquillaje]:[Perfumería]]),VentasC15[[#This Row],[Maquillaje]:[Perfumería]],0))</f>
        <v>Cuerpo</v>
      </c>
      <c r="Q255" t="str">
        <f>INDEX(VentasC15[[#Headers],[Maquillaje]:[Perfumería]],MATCH(MIN(VentasC15[[#This Row],[Maquillaje]:[Perfumería]]),VentasC15[[#This Row],[Maquillaje]:[Perfumería]],0))</f>
        <v>Maquillaje</v>
      </c>
      <c r="R255" t="str">
        <f>IF(VentasC15[[#This Row],[Total por vendedor]]&gt;=250000,"SI","NO")</f>
        <v>SI</v>
      </c>
    </row>
    <row r="256" spans="1:18" x14ac:dyDescent="0.3">
      <c r="A256" s="16">
        <v>33497376</v>
      </c>
      <c r="B256" s="13">
        <v>65</v>
      </c>
      <c r="C256" s="13">
        <v>1</v>
      </c>
      <c r="D256" s="13">
        <v>36</v>
      </c>
      <c r="E256" t="s">
        <v>23</v>
      </c>
      <c r="F256" t="s">
        <v>20</v>
      </c>
      <c r="G256" t="str">
        <f>IF(VentasC15[[#This Row],[Tipo de pago]]='Tablas auxiliares'!$B$6,"Venta física","Venta Online")</f>
        <v>Venta física</v>
      </c>
      <c r="H256" t="s">
        <v>29</v>
      </c>
      <c r="I256" s="37">
        <v>85586</v>
      </c>
      <c r="J256" s="37">
        <v>92922</v>
      </c>
      <c r="K256" s="37">
        <v>67763</v>
      </c>
      <c r="L256" s="37">
        <v>23851</v>
      </c>
      <c r="M256" s="37">
        <v>18838</v>
      </c>
      <c r="N256" s="37">
        <f>SUM(VentasC15[[#This Row],[Maquillaje]:[Perfumería]])</f>
        <v>288960</v>
      </c>
      <c r="O256" s="14">
        <f>AVERAGE(VentasC15[[#This Row],[Maquillaje]:[Perfumería]])</f>
        <v>57792</v>
      </c>
      <c r="P256" t="str">
        <f>INDEX(VentasC15[[#Headers],[Maquillaje]:[Perfumería]],MATCH(MAX(VentasC15[[#This Row],[Maquillaje]:[Perfumería]]),VentasC15[[#This Row],[Maquillaje]:[Perfumería]],0))</f>
        <v>Skincare</v>
      </c>
      <c r="Q256" t="str">
        <f>INDEX(VentasC15[[#Headers],[Maquillaje]:[Perfumería]],MATCH(MIN(VentasC15[[#This Row],[Maquillaje]:[Perfumería]]),VentasC15[[#This Row],[Maquillaje]:[Perfumería]],0))</f>
        <v>Perfumería</v>
      </c>
      <c r="R256" t="str">
        <f>IF(VentasC15[[#This Row],[Total por vendedor]]&gt;=250000,"SI","NO")</f>
        <v>SI</v>
      </c>
    </row>
    <row r="257" spans="1:18" x14ac:dyDescent="0.3">
      <c r="A257" s="17">
        <v>33497377</v>
      </c>
      <c r="B257" s="13">
        <v>48</v>
      </c>
      <c r="C257" s="13">
        <v>1</v>
      </c>
      <c r="D257" s="13">
        <v>44</v>
      </c>
      <c r="E257" t="s">
        <v>24</v>
      </c>
      <c r="F257" t="s">
        <v>20</v>
      </c>
      <c r="G257" t="str">
        <f>IF(VentasC15[[#This Row],[Tipo de pago]]='Tablas auxiliares'!$B$6,"Venta física","Venta Online")</f>
        <v>Venta física</v>
      </c>
      <c r="H257" t="s">
        <v>30</v>
      </c>
      <c r="I257" s="37">
        <v>58502</v>
      </c>
      <c r="J257" s="37">
        <v>7404</v>
      </c>
      <c r="K257" s="37">
        <v>57043</v>
      </c>
      <c r="L257" s="37">
        <v>78226</v>
      </c>
      <c r="M257" s="37">
        <v>59677</v>
      </c>
      <c r="N257" s="37">
        <f>SUM(VentasC15[[#This Row],[Maquillaje]:[Perfumería]])</f>
        <v>260852</v>
      </c>
      <c r="O257" s="14">
        <f>AVERAGE(VentasC15[[#This Row],[Maquillaje]:[Perfumería]])</f>
        <v>52170.400000000001</v>
      </c>
      <c r="P257" t="str">
        <f>INDEX(VentasC15[[#Headers],[Maquillaje]:[Perfumería]],MATCH(MAX(VentasC15[[#This Row],[Maquillaje]:[Perfumería]]),VentasC15[[#This Row],[Maquillaje]:[Perfumería]],0))</f>
        <v>Cuerpo</v>
      </c>
      <c r="Q257" t="str">
        <f>INDEX(VentasC15[[#Headers],[Maquillaje]:[Perfumería]],MATCH(MIN(VentasC15[[#This Row],[Maquillaje]:[Perfumería]]),VentasC15[[#This Row],[Maquillaje]:[Perfumería]],0))</f>
        <v>Skincare</v>
      </c>
      <c r="R257" t="str">
        <f>IF(VentasC15[[#This Row],[Total por vendedor]]&gt;=250000,"SI","NO")</f>
        <v>SI</v>
      </c>
    </row>
    <row r="258" spans="1:18" x14ac:dyDescent="0.3">
      <c r="A258" s="16">
        <v>33497378</v>
      </c>
      <c r="B258" s="13">
        <v>59</v>
      </c>
      <c r="C258" s="13">
        <v>1</v>
      </c>
      <c r="D258" s="13">
        <v>22</v>
      </c>
      <c r="E258" t="s">
        <v>24</v>
      </c>
      <c r="F258" t="s">
        <v>21</v>
      </c>
      <c r="G258" t="str">
        <f>IF(VentasC15[[#This Row],[Tipo de pago]]='Tablas auxiliares'!$B$6,"Venta física","Venta Online")</f>
        <v>Venta Online</v>
      </c>
      <c r="H258" t="s">
        <v>30</v>
      </c>
      <c r="I258" s="37">
        <v>91972</v>
      </c>
      <c r="J258" s="37">
        <v>7160</v>
      </c>
      <c r="K258" s="37">
        <v>53447</v>
      </c>
      <c r="L258" s="37">
        <v>47249</v>
      </c>
      <c r="M258" s="37">
        <v>68592</v>
      </c>
      <c r="N258" s="37">
        <f>SUM(VentasC15[[#This Row],[Maquillaje]:[Perfumería]])</f>
        <v>268420</v>
      </c>
      <c r="O258" s="14">
        <f>AVERAGE(VentasC15[[#This Row],[Maquillaje]:[Perfumería]])</f>
        <v>53684</v>
      </c>
      <c r="P258" t="str">
        <f>INDEX(VentasC15[[#Headers],[Maquillaje]:[Perfumería]],MATCH(MAX(VentasC15[[#This Row],[Maquillaje]:[Perfumería]]),VentasC15[[#This Row],[Maquillaje]:[Perfumería]],0))</f>
        <v>Maquillaje</v>
      </c>
      <c r="Q258" t="str">
        <f>INDEX(VentasC15[[#Headers],[Maquillaje]:[Perfumería]],MATCH(MIN(VentasC15[[#This Row],[Maquillaje]:[Perfumería]]),VentasC15[[#This Row],[Maquillaje]:[Perfumería]],0))</f>
        <v>Skincare</v>
      </c>
      <c r="R258" t="str">
        <f>IF(VentasC15[[#This Row],[Total por vendedor]]&gt;=250000,"SI","NO")</f>
        <v>SI</v>
      </c>
    </row>
    <row r="259" spans="1:18" x14ac:dyDescent="0.3">
      <c r="A259" s="17">
        <v>33497379</v>
      </c>
      <c r="B259" s="13">
        <v>65</v>
      </c>
      <c r="C259" s="13">
        <v>1</v>
      </c>
      <c r="D259" s="13">
        <v>22</v>
      </c>
      <c r="E259" t="s">
        <v>23</v>
      </c>
      <c r="F259" t="s">
        <v>20</v>
      </c>
      <c r="G259" t="str">
        <f>IF(VentasC15[[#This Row],[Tipo de pago]]='Tablas auxiliares'!$B$6,"Venta física","Venta Online")</f>
        <v>Venta física</v>
      </c>
      <c r="H259" t="s">
        <v>30</v>
      </c>
      <c r="I259" s="37">
        <v>38601</v>
      </c>
      <c r="J259" s="37">
        <v>85453</v>
      </c>
      <c r="K259" s="37">
        <v>21342</v>
      </c>
      <c r="L259" s="37">
        <v>44720</v>
      </c>
      <c r="M259" s="37">
        <v>214</v>
      </c>
      <c r="N259" s="37">
        <f>SUM(VentasC15[[#This Row],[Maquillaje]:[Perfumería]])</f>
        <v>190330</v>
      </c>
      <c r="O259" s="14">
        <f>AVERAGE(VentasC15[[#This Row],[Maquillaje]:[Perfumería]])</f>
        <v>38066</v>
      </c>
      <c r="P259" t="str">
        <f>INDEX(VentasC15[[#Headers],[Maquillaje]:[Perfumería]],MATCH(MAX(VentasC15[[#This Row],[Maquillaje]:[Perfumería]]),VentasC15[[#This Row],[Maquillaje]:[Perfumería]],0))</f>
        <v>Skincare</v>
      </c>
      <c r="Q259" t="str">
        <f>INDEX(VentasC15[[#Headers],[Maquillaje]:[Perfumería]],MATCH(MIN(VentasC15[[#This Row],[Maquillaje]:[Perfumería]]),VentasC15[[#This Row],[Maquillaje]:[Perfumería]],0))</f>
        <v>Perfumería</v>
      </c>
      <c r="R259" t="str">
        <f>IF(VentasC15[[#This Row],[Total por vendedor]]&gt;=250000,"SI","NO")</f>
        <v>NO</v>
      </c>
    </row>
    <row r="260" spans="1:18" x14ac:dyDescent="0.3">
      <c r="A260" s="16">
        <v>33497380</v>
      </c>
      <c r="B260" s="13">
        <v>67</v>
      </c>
      <c r="C260" s="13">
        <v>1</v>
      </c>
      <c r="D260" s="13">
        <v>38</v>
      </c>
      <c r="E260" t="s">
        <v>23</v>
      </c>
      <c r="F260" t="s">
        <v>20</v>
      </c>
      <c r="G260" t="str">
        <f>IF(VentasC15[[#This Row],[Tipo de pago]]='Tablas auxiliares'!$B$6,"Venta física","Venta Online")</f>
        <v>Venta física</v>
      </c>
      <c r="H260" t="s">
        <v>30</v>
      </c>
      <c r="I260" s="37">
        <v>94893</v>
      </c>
      <c r="J260" s="37">
        <v>76282</v>
      </c>
      <c r="K260" s="37">
        <v>98596</v>
      </c>
      <c r="L260" s="37">
        <v>64267</v>
      </c>
      <c r="M260" s="37">
        <v>26511</v>
      </c>
      <c r="N260" s="37">
        <f>SUM(VentasC15[[#This Row],[Maquillaje]:[Perfumería]])</f>
        <v>360549</v>
      </c>
      <c r="O260" s="14">
        <f>AVERAGE(VentasC15[[#This Row],[Maquillaje]:[Perfumería]])</f>
        <v>72109.8</v>
      </c>
      <c r="P260" t="str">
        <f>INDEX(VentasC15[[#Headers],[Maquillaje]:[Perfumería]],MATCH(MAX(VentasC15[[#This Row],[Maquillaje]:[Perfumería]]),VentasC15[[#This Row],[Maquillaje]:[Perfumería]],0))</f>
        <v>Cabello</v>
      </c>
      <c r="Q260" t="str">
        <f>INDEX(VentasC15[[#Headers],[Maquillaje]:[Perfumería]],MATCH(MIN(VentasC15[[#This Row],[Maquillaje]:[Perfumería]]),VentasC15[[#This Row],[Maquillaje]:[Perfumería]],0))</f>
        <v>Perfumería</v>
      </c>
      <c r="R260" t="str">
        <f>IF(VentasC15[[#This Row],[Total por vendedor]]&gt;=250000,"SI","NO")</f>
        <v>SI</v>
      </c>
    </row>
    <row r="261" spans="1:18" x14ac:dyDescent="0.3">
      <c r="A261" s="17">
        <v>33497381</v>
      </c>
      <c r="B261" s="13">
        <v>38</v>
      </c>
      <c r="C261" s="13">
        <v>1</v>
      </c>
      <c r="D261" s="13">
        <v>45</v>
      </c>
      <c r="E261" t="s">
        <v>23</v>
      </c>
      <c r="F261" t="s">
        <v>20</v>
      </c>
      <c r="G261" t="str">
        <f>IF(VentasC15[[#This Row],[Tipo de pago]]='Tablas auxiliares'!$B$6,"Venta física","Venta Online")</f>
        <v>Venta física</v>
      </c>
      <c r="H261" t="s">
        <v>30</v>
      </c>
      <c r="I261" s="37">
        <v>25050</v>
      </c>
      <c r="J261" s="37">
        <v>91451</v>
      </c>
      <c r="K261" s="37">
        <v>80124</v>
      </c>
      <c r="L261" s="37">
        <v>71892</v>
      </c>
      <c r="M261" s="37">
        <v>88457</v>
      </c>
      <c r="N261" s="37">
        <f>SUM(VentasC15[[#This Row],[Maquillaje]:[Perfumería]])</f>
        <v>356974</v>
      </c>
      <c r="O261" s="14">
        <f>AVERAGE(VentasC15[[#This Row],[Maquillaje]:[Perfumería]])</f>
        <v>71394.8</v>
      </c>
      <c r="P261" t="str">
        <f>INDEX(VentasC15[[#Headers],[Maquillaje]:[Perfumería]],MATCH(MAX(VentasC15[[#This Row],[Maquillaje]:[Perfumería]]),VentasC15[[#This Row],[Maquillaje]:[Perfumería]],0))</f>
        <v>Skincare</v>
      </c>
      <c r="Q261" t="str">
        <f>INDEX(VentasC15[[#Headers],[Maquillaje]:[Perfumería]],MATCH(MIN(VentasC15[[#This Row],[Maquillaje]:[Perfumería]]),VentasC15[[#This Row],[Maquillaje]:[Perfumería]],0))</f>
        <v>Maquillaje</v>
      </c>
      <c r="R261" t="str">
        <f>IF(VentasC15[[#This Row],[Total por vendedor]]&gt;=250000,"SI","NO")</f>
        <v>SI</v>
      </c>
    </row>
    <row r="262" spans="1:18" x14ac:dyDescent="0.3">
      <c r="A262" s="16">
        <v>33497382</v>
      </c>
      <c r="B262" s="13">
        <v>44</v>
      </c>
      <c r="C262" s="13">
        <v>1</v>
      </c>
      <c r="D262" s="13">
        <v>63</v>
      </c>
      <c r="E262" t="s">
        <v>23</v>
      </c>
      <c r="F262" t="s">
        <v>20</v>
      </c>
      <c r="G262" t="str">
        <f>IF(VentasC15[[#This Row],[Tipo de pago]]='Tablas auxiliares'!$B$6,"Venta física","Venta Online")</f>
        <v>Venta física</v>
      </c>
      <c r="H262" t="s">
        <v>29</v>
      </c>
      <c r="I262" s="37">
        <v>87406</v>
      </c>
      <c r="J262" s="37">
        <v>82460</v>
      </c>
      <c r="K262" s="37">
        <v>49839</v>
      </c>
      <c r="L262" s="37">
        <v>47731</v>
      </c>
      <c r="M262" s="37">
        <v>69848</v>
      </c>
      <c r="N262" s="37">
        <f>SUM(VentasC15[[#This Row],[Maquillaje]:[Perfumería]])</f>
        <v>337284</v>
      </c>
      <c r="O262" s="14">
        <f>AVERAGE(VentasC15[[#This Row],[Maquillaje]:[Perfumería]])</f>
        <v>67456.800000000003</v>
      </c>
      <c r="P262" t="str">
        <f>INDEX(VentasC15[[#Headers],[Maquillaje]:[Perfumería]],MATCH(MAX(VentasC15[[#This Row],[Maquillaje]:[Perfumería]]),VentasC15[[#This Row],[Maquillaje]:[Perfumería]],0))</f>
        <v>Maquillaje</v>
      </c>
      <c r="Q262" t="str">
        <f>INDEX(VentasC15[[#Headers],[Maquillaje]:[Perfumería]],MATCH(MIN(VentasC15[[#This Row],[Maquillaje]:[Perfumería]]),VentasC15[[#This Row],[Maquillaje]:[Perfumería]],0))</f>
        <v>Cuerpo</v>
      </c>
      <c r="R262" t="str">
        <f>IF(VentasC15[[#This Row],[Total por vendedor]]&gt;=250000,"SI","NO")</f>
        <v>SI</v>
      </c>
    </row>
    <row r="263" spans="1:18" x14ac:dyDescent="0.3">
      <c r="A263" s="17">
        <v>33497383</v>
      </c>
      <c r="B263" s="13">
        <v>33</v>
      </c>
      <c r="C263" s="13">
        <v>1</v>
      </c>
      <c r="D263" s="13">
        <v>6</v>
      </c>
      <c r="E263" t="s">
        <v>23</v>
      </c>
      <c r="F263" t="s">
        <v>20</v>
      </c>
      <c r="G263" t="str">
        <f>IF(VentasC15[[#This Row],[Tipo de pago]]='Tablas auxiliares'!$B$6,"Venta física","Venta Online")</f>
        <v>Venta física</v>
      </c>
      <c r="H263" t="s">
        <v>30</v>
      </c>
      <c r="I263" s="37">
        <v>8089</v>
      </c>
      <c r="J263" s="37">
        <v>38189</v>
      </c>
      <c r="K263" s="37">
        <v>54429</v>
      </c>
      <c r="L263" s="37">
        <v>96499</v>
      </c>
      <c r="M263" s="37">
        <v>3343</v>
      </c>
      <c r="N263" s="37">
        <f>SUM(VentasC15[[#This Row],[Maquillaje]:[Perfumería]])</f>
        <v>200549</v>
      </c>
      <c r="O263" s="14">
        <f>AVERAGE(VentasC15[[#This Row],[Maquillaje]:[Perfumería]])</f>
        <v>40109.800000000003</v>
      </c>
      <c r="P263" t="str">
        <f>INDEX(VentasC15[[#Headers],[Maquillaje]:[Perfumería]],MATCH(MAX(VentasC15[[#This Row],[Maquillaje]:[Perfumería]]),VentasC15[[#This Row],[Maquillaje]:[Perfumería]],0))</f>
        <v>Cuerpo</v>
      </c>
      <c r="Q263" t="str">
        <f>INDEX(VentasC15[[#Headers],[Maquillaje]:[Perfumería]],MATCH(MIN(VentasC15[[#This Row],[Maquillaje]:[Perfumería]]),VentasC15[[#This Row],[Maquillaje]:[Perfumería]],0))</f>
        <v>Perfumería</v>
      </c>
      <c r="R263" t="str">
        <f>IF(VentasC15[[#This Row],[Total por vendedor]]&gt;=250000,"SI","NO")</f>
        <v>NO</v>
      </c>
    </row>
    <row r="264" spans="1:18" x14ac:dyDescent="0.3">
      <c r="A264" s="16">
        <v>33497384</v>
      </c>
      <c r="B264" s="13">
        <v>72</v>
      </c>
      <c r="C264" s="13">
        <v>1</v>
      </c>
      <c r="D264" s="13">
        <v>96</v>
      </c>
      <c r="E264" t="s">
        <v>23</v>
      </c>
      <c r="F264" t="s">
        <v>21</v>
      </c>
      <c r="G264" t="str">
        <f>IF(VentasC15[[#This Row],[Tipo de pago]]='Tablas auxiliares'!$B$6,"Venta física","Venta Online")</f>
        <v>Venta Online</v>
      </c>
      <c r="H264" t="s">
        <v>30</v>
      </c>
      <c r="I264" s="37">
        <v>52964</v>
      </c>
      <c r="J264" s="37">
        <v>52751</v>
      </c>
      <c r="K264" s="37">
        <v>30415</v>
      </c>
      <c r="L264" s="37">
        <v>15300</v>
      </c>
      <c r="M264" s="37">
        <v>35336</v>
      </c>
      <c r="N264" s="37">
        <f>SUM(VentasC15[[#This Row],[Maquillaje]:[Perfumería]])</f>
        <v>186766</v>
      </c>
      <c r="O264" s="14">
        <f>AVERAGE(VentasC15[[#This Row],[Maquillaje]:[Perfumería]])</f>
        <v>37353.199999999997</v>
      </c>
      <c r="P264" t="str">
        <f>INDEX(VentasC15[[#Headers],[Maquillaje]:[Perfumería]],MATCH(MAX(VentasC15[[#This Row],[Maquillaje]:[Perfumería]]),VentasC15[[#This Row],[Maquillaje]:[Perfumería]],0))</f>
        <v>Maquillaje</v>
      </c>
      <c r="Q264" t="str">
        <f>INDEX(VentasC15[[#Headers],[Maquillaje]:[Perfumería]],MATCH(MIN(VentasC15[[#This Row],[Maquillaje]:[Perfumería]]),VentasC15[[#This Row],[Maquillaje]:[Perfumería]],0))</f>
        <v>Cuerpo</v>
      </c>
      <c r="R264" t="str">
        <f>IF(VentasC15[[#This Row],[Total por vendedor]]&gt;=250000,"SI","NO")</f>
        <v>NO</v>
      </c>
    </row>
    <row r="265" spans="1:18" x14ac:dyDescent="0.3">
      <c r="A265" s="17">
        <v>33497385</v>
      </c>
      <c r="B265" s="13">
        <v>33</v>
      </c>
      <c r="C265" s="13">
        <v>1</v>
      </c>
      <c r="D265" s="13">
        <v>60</v>
      </c>
      <c r="E265" t="s">
        <v>23</v>
      </c>
      <c r="F265" t="s">
        <v>20</v>
      </c>
      <c r="G265" t="str">
        <f>IF(VentasC15[[#This Row],[Tipo de pago]]='Tablas auxiliares'!$B$6,"Venta física","Venta Online")</f>
        <v>Venta física</v>
      </c>
      <c r="H265" t="s">
        <v>30</v>
      </c>
      <c r="I265" s="37">
        <v>45795</v>
      </c>
      <c r="J265" s="37">
        <v>39128</v>
      </c>
      <c r="K265" s="37">
        <v>65883</v>
      </c>
      <c r="L265" s="37">
        <v>80732</v>
      </c>
      <c r="M265" s="37">
        <v>69402</v>
      </c>
      <c r="N265" s="37">
        <f>SUM(VentasC15[[#This Row],[Maquillaje]:[Perfumería]])</f>
        <v>300940</v>
      </c>
      <c r="O265" s="14">
        <f>AVERAGE(VentasC15[[#This Row],[Maquillaje]:[Perfumería]])</f>
        <v>60188</v>
      </c>
      <c r="P265" t="str">
        <f>INDEX(VentasC15[[#Headers],[Maquillaje]:[Perfumería]],MATCH(MAX(VentasC15[[#This Row],[Maquillaje]:[Perfumería]]),VentasC15[[#This Row],[Maquillaje]:[Perfumería]],0))</f>
        <v>Cuerpo</v>
      </c>
      <c r="Q265" t="str">
        <f>INDEX(VentasC15[[#Headers],[Maquillaje]:[Perfumería]],MATCH(MIN(VentasC15[[#This Row],[Maquillaje]:[Perfumería]]),VentasC15[[#This Row],[Maquillaje]:[Perfumería]],0))</f>
        <v>Skincare</v>
      </c>
      <c r="R265" t="str">
        <f>IF(VentasC15[[#This Row],[Total por vendedor]]&gt;=250000,"SI","NO")</f>
        <v>SI</v>
      </c>
    </row>
    <row r="266" spans="1:18" x14ac:dyDescent="0.3">
      <c r="A266" s="16">
        <v>33497386</v>
      </c>
      <c r="B266" s="13">
        <v>63</v>
      </c>
      <c r="C266" s="13">
        <v>1</v>
      </c>
      <c r="D266" s="13">
        <v>99</v>
      </c>
      <c r="E266" t="s">
        <v>23</v>
      </c>
      <c r="F266" t="s">
        <v>21</v>
      </c>
      <c r="G266" t="str">
        <f>IF(VentasC15[[#This Row],[Tipo de pago]]='Tablas auxiliares'!$B$6,"Venta física","Venta Online")</f>
        <v>Venta Online</v>
      </c>
      <c r="H266" t="s">
        <v>29</v>
      </c>
      <c r="I266" s="37">
        <v>96945</v>
      </c>
      <c r="J266" s="37">
        <v>53155</v>
      </c>
      <c r="K266" s="37">
        <v>69731</v>
      </c>
      <c r="L266" s="37">
        <v>38736</v>
      </c>
      <c r="M266" s="37">
        <v>37114</v>
      </c>
      <c r="N266" s="37">
        <f>SUM(VentasC15[[#This Row],[Maquillaje]:[Perfumería]])</f>
        <v>295681</v>
      </c>
      <c r="O266" s="14">
        <f>AVERAGE(VentasC15[[#This Row],[Maquillaje]:[Perfumería]])</f>
        <v>59136.2</v>
      </c>
      <c r="P266" t="str">
        <f>INDEX(VentasC15[[#Headers],[Maquillaje]:[Perfumería]],MATCH(MAX(VentasC15[[#This Row],[Maquillaje]:[Perfumería]]),VentasC15[[#This Row],[Maquillaje]:[Perfumería]],0))</f>
        <v>Maquillaje</v>
      </c>
      <c r="Q266" t="str">
        <f>INDEX(VentasC15[[#Headers],[Maquillaje]:[Perfumería]],MATCH(MIN(VentasC15[[#This Row],[Maquillaje]:[Perfumería]]),VentasC15[[#This Row],[Maquillaje]:[Perfumería]],0))</f>
        <v>Perfumería</v>
      </c>
      <c r="R266" t="str">
        <f>IF(VentasC15[[#This Row],[Total por vendedor]]&gt;=250000,"SI","NO")</f>
        <v>SI</v>
      </c>
    </row>
    <row r="267" spans="1:18" x14ac:dyDescent="0.3">
      <c r="A267" s="17">
        <v>33497387</v>
      </c>
      <c r="B267" s="13">
        <v>37</v>
      </c>
      <c r="C267" s="13">
        <v>1</v>
      </c>
      <c r="D267" s="13">
        <v>90</v>
      </c>
      <c r="E267" t="s">
        <v>24</v>
      </c>
      <c r="F267" t="s">
        <v>20</v>
      </c>
      <c r="G267" t="str">
        <f>IF(VentasC15[[#This Row],[Tipo de pago]]='Tablas auxiliares'!$B$6,"Venta física","Venta Online")</f>
        <v>Venta física</v>
      </c>
      <c r="H267" t="s">
        <v>29</v>
      </c>
      <c r="I267" s="37">
        <v>39300</v>
      </c>
      <c r="J267" s="37">
        <v>35698</v>
      </c>
      <c r="K267" s="37">
        <v>26296</v>
      </c>
      <c r="L267" s="37">
        <v>17727</v>
      </c>
      <c r="M267" s="37">
        <v>81016</v>
      </c>
      <c r="N267" s="37">
        <f>SUM(VentasC15[[#This Row],[Maquillaje]:[Perfumería]])</f>
        <v>200037</v>
      </c>
      <c r="O267" s="14">
        <f>AVERAGE(VentasC15[[#This Row],[Maquillaje]:[Perfumería]])</f>
        <v>40007.4</v>
      </c>
      <c r="P267" t="str">
        <f>INDEX(VentasC15[[#Headers],[Maquillaje]:[Perfumería]],MATCH(MAX(VentasC15[[#This Row],[Maquillaje]:[Perfumería]]),VentasC15[[#This Row],[Maquillaje]:[Perfumería]],0))</f>
        <v>Perfumería</v>
      </c>
      <c r="Q267" t="str">
        <f>INDEX(VentasC15[[#Headers],[Maquillaje]:[Perfumería]],MATCH(MIN(VentasC15[[#This Row],[Maquillaje]:[Perfumería]]),VentasC15[[#This Row],[Maquillaje]:[Perfumería]],0))</f>
        <v>Cuerpo</v>
      </c>
      <c r="R267" t="str">
        <f>IF(VentasC15[[#This Row],[Total por vendedor]]&gt;=250000,"SI","NO")</f>
        <v>NO</v>
      </c>
    </row>
    <row r="268" spans="1:18" x14ac:dyDescent="0.3">
      <c r="A268" s="16">
        <v>33497388</v>
      </c>
      <c r="B268" s="13">
        <v>53</v>
      </c>
      <c r="C268" s="13">
        <v>1</v>
      </c>
      <c r="D268" s="13">
        <v>63</v>
      </c>
      <c r="E268" t="s">
        <v>24</v>
      </c>
      <c r="F268" t="s">
        <v>20</v>
      </c>
      <c r="G268" t="str">
        <f>IF(VentasC15[[#This Row],[Tipo de pago]]='Tablas auxiliares'!$B$6,"Venta física","Venta Online")</f>
        <v>Venta física</v>
      </c>
      <c r="H268" t="s">
        <v>30</v>
      </c>
      <c r="I268" s="37">
        <v>78861</v>
      </c>
      <c r="J268" s="37">
        <v>26153</v>
      </c>
      <c r="K268" s="37">
        <v>84855</v>
      </c>
      <c r="L268" s="37">
        <v>92833</v>
      </c>
      <c r="M268" s="37">
        <v>4270</v>
      </c>
      <c r="N268" s="37">
        <f>SUM(VentasC15[[#This Row],[Maquillaje]:[Perfumería]])</f>
        <v>286972</v>
      </c>
      <c r="O268" s="14">
        <f>AVERAGE(VentasC15[[#This Row],[Maquillaje]:[Perfumería]])</f>
        <v>57394.400000000001</v>
      </c>
      <c r="P268" t="str">
        <f>INDEX(VentasC15[[#Headers],[Maquillaje]:[Perfumería]],MATCH(MAX(VentasC15[[#This Row],[Maquillaje]:[Perfumería]]),VentasC15[[#This Row],[Maquillaje]:[Perfumería]],0))</f>
        <v>Cuerpo</v>
      </c>
      <c r="Q268" t="str">
        <f>INDEX(VentasC15[[#Headers],[Maquillaje]:[Perfumería]],MATCH(MIN(VentasC15[[#This Row],[Maquillaje]:[Perfumería]]),VentasC15[[#This Row],[Maquillaje]:[Perfumería]],0))</f>
        <v>Perfumería</v>
      </c>
      <c r="R268" t="str">
        <f>IF(VentasC15[[#This Row],[Total por vendedor]]&gt;=250000,"SI","NO")</f>
        <v>SI</v>
      </c>
    </row>
    <row r="269" spans="1:18" x14ac:dyDescent="0.3">
      <c r="A269" s="17">
        <v>33497389</v>
      </c>
      <c r="B269" s="13">
        <v>50</v>
      </c>
      <c r="C269" s="13">
        <v>1</v>
      </c>
      <c r="D269" s="13">
        <v>33</v>
      </c>
      <c r="E269" t="s">
        <v>22</v>
      </c>
      <c r="F269" t="s">
        <v>20</v>
      </c>
      <c r="G269" t="str">
        <f>IF(VentasC15[[#This Row],[Tipo de pago]]='Tablas auxiliares'!$B$6,"Venta física","Venta Online")</f>
        <v>Venta física</v>
      </c>
      <c r="H269" t="s">
        <v>29</v>
      </c>
      <c r="I269" s="37">
        <v>4958</v>
      </c>
      <c r="J269" s="37">
        <v>93044</v>
      </c>
      <c r="K269" s="37">
        <v>25121</v>
      </c>
      <c r="L269" s="37">
        <v>41402</v>
      </c>
      <c r="M269" s="37">
        <v>73397</v>
      </c>
      <c r="N269" s="37">
        <f>SUM(VentasC15[[#This Row],[Maquillaje]:[Perfumería]])</f>
        <v>237922</v>
      </c>
      <c r="O269" s="14">
        <f>AVERAGE(VentasC15[[#This Row],[Maquillaje]:[Perfumería]])</f>
        <v>47584.4</v>
      </c>
      <c r="P269" t="str">
        <f>INDEX(VentasC15[[#Headers],[Maquillaje]:[Perfumería]],MATCH(MAX(VentasC15[[#This Row],[Maquillaje]:[Perfumería]]),VentasC15[[#This Row],[Maquillaje]:[Perfumería]],0))</f>
        <v>Skincare</v>
      </c>
      <c r="Q269" t="str">
        <f>INDEX(VentasC15[[#Headers],[Maquillaje]:[Perfumería]],MATCH(MIN(VentasC15[[#This Row],[Maquillaje]:[Perfumería]]),VentasC15[[#This Row],[Maquillaje]:[Perfumería]],0))</f>
        <v>Maquillaje</v>
      </c>
      <c r="R269" t="str">
        <f>IF(VentasC15[[#This Row],[Total por vendedor]]&gt;=250000,"SI","NO")</f>
        <v>NO</v>
      </c>
    </row>
    <row r="270" spans="1:18" x14ac:dyDescent="0.3">
      <c r="A270" s="16">
        <v>33497390</v>
      </c>
      <c r="B270" s="13">
        <v>26</v>
      </c>
      <c r="C270" s="13">
        <v>1</v>
      </c>
      <c r="D270" s="13">
        <v>44</v>
      </c>
      <c r="E270" t="s">
        <v>23</v>
      </c>
      <c r="F270" t="s">
        <v>20</v>
      </c>
      <c r="G270" t="str">
        <f>IF(VentasC15[[#This Row],[Tipo de pago]]='Tablas auxiliares'!$B$6,"Venta física","Venta Online")</f>
        <v>Venta física</v>
      </c>
      <c r="H270" t="s">
        <v>30</v>
      </c>
      <c r="I270" s="37">
        <v>69701</v>
      </c>
      <c r="J270" s="37">
        <v>29317</v>
      </c>
      <c r="K270" s="37">
        <v>88339</v>
      </c>
      <c r="L270" s="37">
        <v>64515</v>
      </c>
      <c r="M270" s="37">
        <v>57905</v>
      </c>
      <c r="N270" s="37">
        <f>SUM(VentasC15[[#This Row],[Maquillaje]:[Perfumería]])</f>
        <v>309777</v>
      </c>
      <c r="O270" s="14">
        <f>AVERAGE(VentasC15[[#This Row],[Maquillaje]:[Perfumería]])</f>
        <v>61955.4</v>
      </c>
      <c r="P270" t="str">
        <f>INDEX(VentasC15[[#Headers],[Maquillaje]:[Perfumería]],MATCH(MAX(VentasC15[[#This Row],[Maquillaje]:[Perfumería]]),VentasC15[[#This Row],[Maquillaje]:[Perfumería]],0))</f>
        <v>Cabello</v>
      </c>
      <c r="Q270" t="str">
        <f>INDEX(VentasC15[[#Headers],[Maquillaje]:[Perfumería]],MATCH(MIN(VentasC15[[#This Row],[Maquillaje]:[Perfumería]]),VentasC15[[#This Row],[Maquillaje]:[Perfumería]],0))</f>
        <v>Skincare</v>
      </c>
      <c r="R270" t="str">
        <f>IF(VentasC15[[#This Row],[Total por vendedor]]&gt;=250000,"SI","NO")</f>
        <v>SI</v>
      </c>
    </row>
    <row r="271" spans="1:18" x14ac:dyDescent="0.3">
      <c r="A271" s="17">
        <v>33497391</v>
      </c>
      <c r="B271" s="13">
        <v>25</v>
      </c>
      <c r="C271" s="13">
        <v>1</v>
      </c>
      <c r="D271" s="13">
        <v>100</v>
      </c>
      <c r="E271" t="s">
        <v>23</v>
      </c>
      <c r="F271" t="s">
        <v>21</v>
      </c>
      <c r="G271" t="str">
        <f>IF(VentasC15[[#This Row],[Tipo de pago]]='Tablas auxiliares'!$B$6,"Venta física","Venta Online")</f>
        <v>Venta Online</v>
      </c>
      <c r="H271" t="s">
        <v>30</v>
      </c>
      <c r="I271" s="37">
        <v>75218</v>
      </c>
      <c r="J271" s="37">
        <v>40153</v>
      </c>
      <c r="K271" s="37">
        <v>3546</v>
      </c>
      <c r="L271" s="37">
        <v>72592</v>
      </c>
      <c r="M271" s="37">
        <v>83455</v>
      </c>
      <c r="N271" s="37">
        <f>SUM(VentasC15[[#This Row],[Maquillaje]:[Perfumería]])</f>
        <v>274964</v>
      </c>
      <c r="O271" s="14">
        <f>AVERAGE(VentasC15[[#This Row],[Maquillaje]:[Perfumería]])</f>
        <v>54992.800000000003</v>
      </c>
      <c r="P271" t="str">
        <f>INDEX(VentasC15[[#Headers],[Maquillaje]:[Perfumería]],MATCH(MAX(VentasC15[[#This Row],[Maquillaje]:[Perfumería]]),VentasC15[[#This Row],[Maquillaje]:[Perfumería]],0))</f>
        <v>Perfumería</v>
      </c>
      <c r="Q271" t="str">
        <f>INDEX(VentasC15[[#Headers],[Maquillaje]:[Perfumería]],MATCH(MIN(VentasC15[[#This Row],[Maquillaje]:[Perfumería]]),VentasC15[[#This Row],[Maquillaje]:[Perfumería]],0))</f>
        <v>Cabello</v>
      </c>
      <c r="R271" t="str">
        <f>IF(VentasC15[[#This Row],[Total por vendedor]]&gt;=250000,"SI","NO")</f>
        <v>SI</v>
      </c>
    </row>
    <row r="272" spans="1:18" x14ac:dyDescent="0.3">
      <c r="A272" s="16">
        <v>33497392</v>
      </c>
      <c r="B272" s="13">
        <v>48</v>
      </c>
      <c r="C272" s="13">
        <v>1</v>
      </c>
      <c r="D272" s="13">
        <v>85</v>
      </c>
      <c r="E272" t="s">
        <v>22</v>
      </c>
      <c r="F272" t="s">
        <v>21</v>
      </c>
      <c r="G272" t="str">
        <f>IF(VentasC15[[#This Row],[Tipo de pago]]='Tablas auxiliares'!$B$6,"Venta física","Venta Online")</f>
        <v>Venta Online</v>
      </c>
      <c r="H272" t="s">
        <v>29</v>
      </c>
      <c r="I272" s="37">
        <v>4935</v>
      </c>
      <c r="J272" s="37">
        <v>372</v>
      </c>
      <c r="K272" s="37">
        <v>18663</v>
      </c>
      <c r="L272" s="37">
        <v>28889</v>
      </c>
      <c r="M272" s="37">
        <v>65272</v>
      </c>
      <c r="N272" s="37">
        <f>SUM(VentasC15[[#This Row],[Maquillaje]:[Perfumería]])</f>
        <v>118131</v>
      </c>
      <c r="O272" s="14">
        <f>AVERAGE(VentasC15[[#This Row],[Maquillaje]:[Perfumería]])</f>
        <v>23626.2</v>
      </c>
      <c r="P272" t="str">
        <f>INDEX(VentasC15[[#Headers],[Maquillaje]:[Perfumería]],MATCH(MAX(VentasC15[[#This Row],[Maquillaje]:[Perfumería]]),VentasC15[[#This Row],[Maquillaje]:[Perfumería]],0))</f>
        <v>Perfumería</v>
      </c>
      <c r="Q272" t="str">
        <f>INDEX(VentasC15[[#Headers],[Maquillaje]:[Perfumería]],MATCH(MIN(VentasC15[[#This Row],[Maquillaje]:[Perfumería]]),VentasC15[[#This Row],[Maquillaje]:[Perfumería]],0))</f>
        <v>Skincare</v>
      </c>
      <c r="R272" t="str">
        <f>IF(VentasC15[[#This Row],[Total por vendedor]]&gt;=250000,"SI","NO")</f>
        <v>NO</v>
      </c>
    </row>
    <row r="273" spans="1:18" x14ac:dyDescent="0.3">
      <c r="A273" s="17">
        <v>33497393</v>
      </c>
      <c r="B273" s="13">
        <v>71</v>
      </c>
      <c r="C273" s="13">
        <v>1</v>
      </c>
      <c r="D273" s="13">
        <v>45</v>
      </c>
      <c r="E273" t="s">
        <v>23</v>
      </c>
      <c r="F273" t="s">
        <v>20</v>
      </c>
      <c r="G273" t="str">
        <f>IF(VentasC15[[#This Row],[Tipo de pago]]='Tablas auxiliares'!$B$6,"Venta física","Venta Online")</f>
        <v>Venta física</v>
      </c>
      <c r="H273" t="s">
        <v>30</v>
      </c>
      <c r="I273" s="37">
        <v>63683</v>
      </c>
      <c r="J273" s="37">
        <v>10270</v>
      </c>
      <c r="K273" s="37">
        <v>98090</v>
      </c>
      <c r="L273" s="37">
        <v>95362</v>
      </c>
      <c r="M273" s="37">
        <v>1380</v>
      </c>
      <c r="N273" s="37">
        <f>SUM(VentasC15[[#This Row],[Maquillaje]:[Perfumería]])</f>
        <v>268785</v>
      </c>
      <c r="O273" s="14">
        <f>AVERAGE(VentasC15[[#This Row],[Maquillaje]:[Perfumería]])</f>
        <v>53757</v>
      </c>
      <c r="P273" t="str">
        <f>INDEX(VentasC15[[#Headers],[Maquillaje]:[Perfumería]],MATCH(MAX(VentasC15[[#This Row],[Maquillaje]:[Perfumería]]),VentasC15[[#This Row],[Maquillaje]:[Perfumería]],0))</f>
        <v>Cabello</v>
      </c>
      <c r="Q273" t="str">
        <f>INDEX(VentasC15[[#Headers],[Maquillaje]:[Perfumería]],MATCH(MIN(VentasC15[[#This Row],[Maquillaje]:[Perfumería]]),VentasC15[[#This Row],[Maquillaje]:[Perfumería]],0))</f>
        <v>Perfumería</v>
      </c>
      <c r="R273" t="str">
        <f>IF(VentasC15[[#This Row],[Total por vendedor]]&gt;=250000,"SI","NO")</f>
        <v>SI</v>
      </c>
    </row>
    <row r="274" spans="1:18" x14ac:dyDescent="0.3">
      <c r="A274" s="16">
        <v>33497394</v>
      </c>
      <c r="B274" s="13">
        <v>56</v>
      </c>
      <c r="C274" s="13">
        <v>1</v>
      </c>
      <c r="D274" s="13">
        <v>65</v>
      </c>
      <c r="E274" t="s">
        <v>22</v>
      </c>
      <c r="F274" t="s">
        <v>21</v>
      </c>
      <c r="G274" t="str">
        <f>IF(VentasC15[[#This Row],[Tipo de pago]]='Tablas auxiliares'!$B$6,"Venta física","Venta Online")</f>
        <v>Venta Online</v>
      </c>
      <c r="H274" t="s">
        <v>30</v>
      </c>
      <c r="I274" s="37">
        <v>17924</v>
      </c>
      <c r="J274" s="37">
        <v>29772</v>
      </c>
      <c r="K274" s="37">
        <v>4580</v>
      </c>
      <c r="L274" s="37">
        <v>82740</v>
      </c>
      <c r="M274" s="37">
        <v>157</v>
      </c>
      <c r="N274" s="37">
        <f>SUM(VentasC15[[#This Row],[Maquillaje]:[Perfumería]])</f>
        <v>135173</v>
      </c>
      <c r="O274" s="14">
        <f>AVERAGE(VentasC15[[#This Row],[Maquillaje]:[Perfumería]])</f>
        <v>27034.6</v>
      </c>
      <c r="P274" t="str">
        <f>INDEX(VentasC15[[#Headers],[Maquillaje]:[Perfumería]],MATCH(MAX(VentasC15[[#This Row],[Maquillaje]:[Perfumería]]),VentasC15[[#This Row],[Maquillaje]:[Perfumería]],0))</f>
        <v>Cuerpo</v>
      </c>
      <c r="Q274" t="str">
        <f>INDEX(VentasC15[[#Headers],[Maquillaje]:[Perfumería]],MATCH(MIN(VentasC15[[#This Row],[Maquillaje]:[Perfumería]]),VentasC15[[#This Row],[Maquillaje]:[Perfumería]],0))</f>
        <v>Perfumería</v>
      </c>
      <c r="R274" t="str">
        <f>IF(VentasC15[[#This Row],[Total por vendedor]]&gt;=250000,"SI","NO")</f>
        <v>NO</v>
      </c>
    </row>
    <row r="275" spans="1:18" x14ac:dyDescent="0.3">
      <c r="A275" s="17">
        <v>33497395</v>
      </c>
      <c r="B275" s="13">
        <v>32</v>
      </c>
      <c r="C275" s="13">
        <v>1</v>
      </c>
      <c r="D275" s="13">
        <v>36</v>
      </c>
      <c r="E275" t="s">
        <v>22</v>
      </c>
      <c r="F275" t="s">
        <v>21</v>
      </c>
      <c r="G275" t="str">
        <f>IF(VentasC15[[#This Row],[Tipo de pago]]='Tablas auxiliares'!$B$6,"Venta física","Venta Online")</f>
        <v>Venta Online</v>
      </c>
      <c r="H275" t="s">
        <v>30</v>
      </c>
      <c r="I275" s="37">
        <v>73072</v>
      </c>
      <c r="J275" s="37">
        <v>16223</v>
      </c>
      <c r="K275" s="37">
        <v>48124</v>
      </c>
      <c r="L275" s="37">
        <v>67051</v>
      </c>
      <c r="M275" s="37">
        <v>54862</v>
      </c>
      <c r="N275" s="37">
        <f>SUM(VentasC15[[#This Row],[Maquillaje]:[Perfumería]])</f>
        <v>259332</v>
      </c>
      <c r="O275" s="14">
        <f>AVERAGE(VentasC15[[#This Row],[Maquillaje]:[Perfumería]])</f>
        <v>51866.400000000001</v>
      </c>
      <c r="P275" t="str">
        <f>INDEX(VentasC15[[#Headers],[Maquillaje]:[Perfumería]],MATCH(MAX(VentasC15[[#This Row],[Maquillaje]:[Perfumería]]),VentasC15[[#This Row],[Maquillaje]:[Perfumería]],0))</f>
        <v>Maquillaje</v>
      </c>
      <c r="Q275" t="str">
        <f>INDEX(VentasC15[[#Headers],[Maquillaje]:[Perfumería]],MATCH(MIN(VentasC15[[#This Row],[Maquillaje]:[Perfumería]]),VentasC15[[#This Row],[Maquillaje]:[Perfumería]],0))</f>
        <v>Skincare</v>
      </c>
      <c r="R275" t="str">
        <f>IF(VentasC15[[#This Row],[Total por vendedor]]&gt;=250000,"SI","NO")</f>
        <v>SI</v>
      </c>
    </row>
    <row r="276" spans="1:18" x14ac:dyDescent="0.3">
      <c r="A276" s="16">
        <v>33497396</v>
      </c>
      <c r="B276" s="13">
        <v>57</v>
      </c>
      <c r="C276" s="13">
        <v>1</v>
      </c>
      <c r="D276" s="13">
        <v>93</v>
      </c>
      <c r="E276" t="s">
        <v>25</v>
      </c>
      <c r="F276" t="s">
        <v>20</v>
      </c>
      <c r="G276" t="str">
        <f>IF(VentasC15[[#This Row],[Tipo de pago]]='Tablas auxiliares'!$B$6,"Venta física","Venta Online")</f>
        <v>Venta física</v>
      </c>
      <c r="H276" t="s">
        <v>30</v>
      </c>
      <c r="I276" s="37">
        <v>6105</v>
      </c>
      <c r="J276" s="37">
        <v>58840</v>
      </c>
      <c r="K276" s="37">
        <v>51928</v>
      </c>
      <c r="L276" s="37">
        <v>22139</v>
      </c>
      <c r="M276" s="37">
        <v>91503</v>
      </c>
      <c r="N276" s="37">
        <f>SUM(VentasC15[[#This Row],[Maquillaje]:[Perfumería]])</f>
        <v>230515</v>
      </c>
      <c r="O276" s="14">
        <f>AVERAGE(VentasC15[[#This Row],[Maquillaje]:[Perfumería]])</f>
        <v>46103</v>
      </c>
      <c r="P276" t="str">
        <f>INDEX(VentasC15[[#Headers],[Maquillaje]:[Perfumería]],MATCH(MAX(VentasC15[[#This Row],[Maquillaje]:[Perfumería]]),VentasC15[[#This Row],[Maquillaje]:[Perfumería]],0))</f>
        <v>Perfumería</v>
      </c>
      <c r="Q276" t="str">
        <f>INDEX(VentasC15[[#Headers],[Maquillaje]:[Perfumería]],MATCH(MIN(VentasC15[[#This Row],[Maquillaje]:[Perfumería]]),VentasC15[[#This Row],[Maquillaje]:[Perfumería]],0))</f>
        <v>Maquillaje</v>
      </c>
      <c r="R276" t="str">
        <f>IF(VentasC15[[#This Row],[Total por vendedor]]&gt;=250000,"SI","NO")</f>
        <v>NO</v>
      </c>
    </row>
    <row r="277" spans="1:18" x14ac:dyDescent="0.3">
      <c r="A277" s="17">
        <v>33497397</v>
      </c>
      <c r="B277" s="13">
        <v>51</v>
      </c>
      <c r="C277" s="13">
        <v>1</v>
      </c>
      <c r="D277" s="13">
        <v>80</v>
      </c>
      <c r="E277" t="s">
        <v>23</v>
      </c>
      <c r="F277" t="s">
        <v>21</v>
      </c>
      <c r="G277" t="str">
        <f>IF(VentasC15[[#This Row],[Tipo de pago]]='Tablas auxiliares'!$B$6,"Venta física","Venta Online")</f>
        <v>Venta Online</v>
      </c>
      <c r="H277" t="s">
        <v>30</v>
      </c>
      <c r="I277" s="37">
        <v>3491</v>
      </c>
      <c r="J277" s="37">
        <v>88716</v>
      </c>
      <c r="K277" s="37">
        <v>63480</v>
      </c>
      <c r="L277" s="37">
        <v>49302</v>
      </c>
      <c r="M277" s="37">
        <v>59807</v>
      </c>
      <c r="N277" s="37">
        <f>SUM(VentasC15[[#This Row],[Maquillaje]:[Perfumería]])</f>
        <v>264796</v>
      </c>
      <c r="O277" s="14">
        <f>AVERAGE(VentasC15[[#This Row],[Maquillaje]:[Perfumería]])</f>
        <v>52959.199999999997</v>
      </c>
      <c r="P277" t="str">
        <f>INDEX(VentasC15[[#Headers],[Maquillaje]:[Perfumería]],MATCH(MAX(VentasC15[[#This Row],[Maquillaje]:[Perfumería]]),VentasC15[[#This Row],[Maquillaje]:[Perfumería]],0))</f>
        <v>Skincare</v>
      </c>
      <c r="Q277" t="str">
        <f>INDEX(VentasC15[[#Headers],[Maquillaje]:[Perfumería]],MATCH(MIN(VentasC15[[#This Row],[Maquillaje]:[Perfumería]]),VentasC15[[#This Row],[Maquillaje]:[Perfumería]],0))</f>
        <v>Maquillaje</v>
      </c>
      <c r="R277" t="str">
        <f>IF(VentasC15[[#This Row],[Total por vendedor]]&gt;=250000,"SI","NO")</f>
        <v>SI</v>
      </c>
    </row>
    <row r="278" spans="1:18" x14ac:dyDescent="0.3">
      <c r="A278" s="16">
        <v>33497398</v>
      </c>
      <c r="B278" s="13">
        <v>63</v>
      </c>
      <c r="C278" s="13">
        <v>1</v>
      </c>
      <c r="D278" s="13">
        <v>36</v>
      </c>
      <c r="E278" t="s">
        <v>23</v>
      </c>
      <c r="F278" t="s">
        <v>21</v>
      </c>
      <c r="G278" t="str">
        <f>IF(VentasC15[[#This Row],[Tipo de pago]]='Tablas auxiliares'!$B$6,"Venta física","Venta Online")</f>
        <v>Venta Online</v>
      </c>
      <c r="H278" t="s">
        <v>30</v>
      </c>
      <c r="I278" s="37">
        <v>42935</v>
      </c>
      <c r="J278" s="37">
        <v>46300</v>
      </c>
      <c r="K278" s="37">
        <v>49899</v>
      </c>
      <c r="L278" s="37">
        <v>33296</v>
      </c>
      <c r="M278" s="37">
        <v>91103</v>
      </c>
      <c r="N278" s="37">
        <f>SUM(VentasC15[[#This Row],[Maquillaje]:[Perfumería]])</f>
        <v>263533</v>
      </c>
      <c r="O278" s="14">
        <f>AVERAGE(VentasC15[[#This Row],[Maquillaje]:[Perfumería]])</f>
        <v>52706.6</v>
      </c>
      <c r="P278" t="str">
        <f>INDEX(VentasC15[[#Headers],[Maquillaje]:[Perfumería]],MATCH(MAX(VentasC15[[#This Row],[Maquillaje]:[Perfumería]]),VentasC15[[#This Row],[Maquillaje]:[Perfumería]],0))</f>
        <v>Perfumería</v>
      </c>
      <c r="Q278" t="str">
        <f>INDEX(VentasC15[[#Headers],[Maquillaje]:[Perfumería]],MATCH(MIN(VentasC15[[#This Row],[Maquillaje]:[Perfumería]]),VentasC15[[#This Row],[Maquillaje]:[Perfumería]],0))</f>
        <v>Cuerpo</v>
      </c>
      <c r="R278" t="str">
        <f>IF(VentasC15[[#This Row],[Total por vendedor]]&gt;=250000,"SI","NO")</f>
        <v>SI</v>
      </c>
    </row>
    <row r="279" spans="1:18" x14ac:dyDescent="0.3">
      <c r="A279" s="17">
        <v>33497399</v>
      </c>
      <c r="B279" s="13">
        <v>51</v>
      </c>
      <c r="C279" s="13">
        <v>1</v>
      </c>
      <c r="D279" s="13">
        <v>53</v>
      </c>
      <c r="E279" t="s">
        <v>23</v>
      </c>
      <c r="F279" t="s">
        <v>21</v>
      </c>
      <c r="G279" t="str">
        <f>IF(VentasC15[[#This Row],[Tipo de pago]]='Tablas auxiliares'!$B$6,"Venta física","Venta Online")</f>
        <v>Venta Online</v>
      </c>
      <c r="H279" t="s">
        <v>29</v>
      </c>
      <c r="I279" s="37">
        <v>80762</v>
      </c>
      <c r="J279" s="37">
        <v>38583</v>
      </c>
      <c r="K279" s="37">
        <v>78867</v>
      </c>
      <c r="L279" s="37">
        <v>87194</v>
      </c>
      <c r="M279" s="37">
        <v>33985</v>
      </c>
      <c r="N279" s="37">
        <f>SUM(VentasC15[[#This Row],[Maquillaje]:[Perfumería]])</f>
        <v>319391</v>
      </c>
      <c r="O279" s="14">
        <f>AVERAGE(VentasC15[[#This Row],[Maquillaje]:[Perfumería]])</f>
        <v>63878.2</v>
      </c>
      <c r="P279" t="str">
        <f>INDEX(VentasC15[[#Headers],[Maquillaje]:[Perfumería]],MATCH(MAX(VentasC15[[#This Row],[Maquillaje]:[Perfumería]]),VentasC15[[#This Row],[Maquillaje]:[Perfumería]],0))</f>
        <v>Cuerpo</v>
      </c>
      <c r="Q279" t="str">
        <f>INDEX(VentasC15[[#Headers],[Maquillaje]:[Perfumería]],MATCH(MIN(VentasC15[[#This Row],[Maquillaje]:[Perfumería]]),VentasC15[[#This Row],[Maquillaje]:[Perfumería]],0))</f>
        <v>Perfumería</v>
      </c>
      <c r="R279" t="str">
        <f>IF(VentasC15[[#This Row],[Total por vendedor]]&gt;=250000,"SI","NO")</f>
        <v>SI</v>
      </c>
    </row>
    <row r="280" spans="1:18" x14ac:dyDescent="0.3">
      <c r="A280" s="16">
        <v>33497400</v>
      </c>
      <c r="B280" s="13">
        <v>47</v>
      </c>
      <c r="C280" s="13">
        <v>1</v>
      </c>
      <c r="D280" s="13">
        <v>91</v>
      </c>
      <c r="E280" t="s">
        <v>22</v>
      </c>
      <c r="F280" t="s">
        <v>20</v>
      </c>
      <c r="G280" t="str">
        <f>IF(VentasC15[[#This Row],[Tipo de pago]]='Tablas auxiliares'!$B$6,"Venta física","Venta Online")</f>
        <v>Venta física</v>
      </c>
      <c r="H280" t="s">
        <v>29</v>
      </c>
      <c r="I280" s="37">
        <v>93415</v>
      </c>
      <c r="J280" s="37">
        <v>52614</v>
      </c>
      <c r="K280" s="37">
        <v>58012</v>
      </c>
      <c r="L280" s="37">
        <v>81959</v>
      </c>
      <c r="M280" s="37">
        <v>32121</v>
      </c>
      <c r="N280" s="37">
        <f>SUM(VentasC15[[#This Row],[Maquillaje]:[Perfumería]])</f>
        <v>318121</v>
      </c>
      <c r="O280" s="14">
        <f>AVERAGE(VentasC15[[#This Row],[Maquillaje]:[Perfumería]])</f>
        <v>63624.2</v>
      </c>
      <c r="P280" t="str">
        <f>INDEX(VentasC15[[#Headers],[Maquillaje]:[Perfumería]],MATCH(MAX(VentasC15[[#This Row],[Maquillaje]:[Perfumería]]),VentasC15[[#This Row],[Maquillaje]:[Perfumería]],0))</f>
        <v>Maquillaje</v>
      </c>
      <c r="Q280" t="str">
        <f>INDEX(VentasC15[[#Headers],[Maquillaje]:[Perfumería]],MATCH(MIN(VentasC15[[#This Row],[Maquillaje]:[Perfumería]]),VentasC15[[#This Row],[Maquillaje]:[Perfumería]],0))</f>
        <v>Perfumería</v>
      </c>
      <c r="R280" t="str">
        <f>IF(VentasC15[[#This Row],[Total por vendedor]]&gt;=250000,"SI","NO")</f>
        <v>SI</v>
      </c>
    </row>
    <row r="281" spans="1:18" x14ac:dyDescent="0.3">
      <c r="A281" s="17">
        <v>33497401</v>
      </c>
      <c r="B281" s="13">
        <v>73</v>
      </c>
      <c r="C281" s="13">
        <v>1</v>
      </c>
      <c r="D281" s="13">
        <v>51</v>
      </c>
      <c r="E281" t="s">
        <v>23</v>
      </c>
      <c r="F281" t="s">
        <v>21</v>
      </c>
      <c r="G281" t="str">
        <f>IF(VentasC15[[#This Row],[Tipo de pago]]='Tablas auxiliares'!$B$6,"Venta física","Venta Online")</f>
        <v>Venta Online</v>
      </c>
      <c r="H281" t="s">
        <v>29</v>
      </c>
      <c r="I281" s="37">
        <v>4547</v>
      </c>
      <c r="J281" s="37">
        <v>24555</v>
      </c>
      <c r="K281" s="37">
        <v>19754</v>
      </c>
      <c r="L281" s="37">
        <v>80448</v>
      </c>
      <c r="M281" s="37">
        <v>93122</v>
      </c>
      <c r="N281" s="37">
        <f>SUM(VentasC15[[#This Row],[Maquillaje]:[Perfumería]])</f>
        <v>222426</v>
      </c>
      <c r="O281" s="14">
        <f>AVERAGE(VentasC15[[#This Row],[Maquillaje]:[Perfumería]])</f>
        <v>44485.2</v>
      </c>
      <c r="P281" t="str">
        <f>INDEX(VentasC15[[#Headers],[Maquillaje]:[Perfumería]],MATCH(MAX(VentasC15[[#This Row],[Maquillaje]:[Perfumería]]),VentasC15[[#This Row],[Maquillaje]:[Perfumería]],0))</f>
        <v>Perfumería</v>
      </c>
      <c r="Q281" t="str">
        <f>INDEX(VentasC15[[#Headers],[Maquillaje]:[Perfumería]],MATCH(MIN(VentasC15[[#This Row],[Maquillaje]:[Perfumería]]),VentasC15[[#This Row],[Maquillaje]:[Perfumería]],0))</f>
        <v>Maquillaje</v>
      </c>
      <c r="R281" t="str">
        <f>IF(VentasC15[[#This Row],[Total por vendedor]]&gt;=250000,"SI","NO")</f>
        <v>NO</v>
      </c>
    </row>
    <row r="282" spans="1:18" x14ac:dyDescent="0.3">
      <c r="A282" s="16">
        <v>33497402</v>
      </c>
      <c r="B282" s="13">
        <v>62</v>
      </c>
      <c r="C282" s="13">
        <v>1</v>
      </c>
      <c r="D282" s="13">
        <v>60</v>
      </c>
      <c r="E282" t="s">
        <v>23</v>
      </c>
      <c r="F282" t="s">
        <v>20</v>
      </c>
      <c r="G282" t="str">
        <f>IF(VentasC15[[#This Row],[Tipo de pago]]='Tablas auxiliares'!$B$6,"Venta física","Venta Online")</f>
        <v>Venta física</v>
      </c>
      <c r="H282" t="s">
        <v>29</v>
      </c>
      <c r="I282" s="37">
        <v>59739</v>
      </c>
      <c r="J282" s="37">
        <v>52970</v>
      </c>
      <c r="K282" s="37">
        <v>54605</v>
      </c>
      <c r="L282" s="37">
        <v>46044</v>
      </c>
      <c r="M282" s="37">
        <v>3189</v>
      </c>
      <c r="N282" s="37">
        <f>SUM(VentasC15[[#This Row],[Maquillaje]:[Perfumería]])</f>
        <v>216547</v>
      </c>
      <c r="O282" s="14">
        <f>AVERAGE(VentasC15[[#This Row],[Maquillaje]:[Perfumería]])</f>
        <v>43309.4</v>
      </c>
      <c r="P282" t="str">
        <f>INDEX(VentasC15[[#Headers],[Maquillaje]:[Perfumería]],MATCH(MAX(VentasC15[[#This Row],[Maquillaje]:[Perfumería]]),VentasC15[[#This Row],[Maquillaje]:[Perfumería]],0))</f>
        <v>Maquillaje</v>
      </c>
      <c r="Q282" t="str">
        <f>INDEX(VentasC15[[#Headers],[Maquillaje]:[Perfumería]],MATCH(MIN(VentasC15[[#This Row],[Maquillaje]:[Perfumería]]),VentasC15[[#This Row],[Maquillaje]:[Perfumería]],0))</f>
        <v>Perfumería</v>
      </c>
      <c r="R282" t="str">
        <f>IF(VentasC15[[#This Row],[Total por vendedor]]&gt;=250000,"SI","NO")</f>
        <v>NO</v>
      </c>
    </row>
    <row r="283" spans="1:18" x14ac:dyDescent="0.3">
      <c r="A283" s="17">
        <v>33497403</v>
      </c>
      <c r="B283" s="13">
        <v>47</v>
      </c>
      <c r="C283" s="13">
        <v>1</v>
      </c>
      <c r="D283" s="13">
        <v>36</v>
      </c>
      <c r="E283" t="s">
        <v>22</v>
      </c>
      <c r="F283" t="s">
        <v>20</v>
      </c>
      <c r="G283" t="str">
        <f>IF(VentasC15[[#This Row],[Tipo de pago]]='Tablas auxiliares'!$B$6,"Venta física","Venta Online")</f>
        <v>Venta física</v>
      </c>
      <c r="H283" t="s">
        <v>29</v>
      </c>
      <c r="I283" s="37">
        <v>80796</v>
      </c>
      <c r="J283" s="37">
        <v>28657</v>
      </c>
      <c r="K283" s="37">
        <v>95338</v>
      </c>
      <c r="L283" s="37">
        <v>94189</v>
      </c>
      <c r="M283" s="37">
        <v>52307</v>
      </c>
      <c r="N283" s="37">
        <f>SUM(VentasC15[[#This Row],[Maquillaje]:[Perfumería]])</f>
        <v>351287</v>
      </c>
      <c r="O283" s="14">
        <f>AVERAGE(VentasC15[[#This Row],[Maquillaje]:[Perfumería]])</f>
        <v>70257.399999999994</v>
      </c>
      <c r="P283" t="str">
        <f>INDEX(VentasC15[[#Headers],[Maquillaje]:[Perfumería]],MATCH(MAX(VentasC15[[#This Row],[Maquillaje]:[Perfumería]]),VentasC15[[#This Row],[Maquillaje]:[Perfumería]],0))</f>
        <v>Cabello</v>
      </c>
      <c r="Q283" t="str">
        <f>INDEX(VentasC15[[#Headers],[Maquillaje]:[Perfumería]],MATCH(MIN(VentasC15[[#This Row],[Maquillaje]:[Perfumería]]),VentasC15[[#This Row],[Maquillaje]:[Perfumería]],0))</f>
        <v>Skincare</v>
      </c>
      <c r="R283" t="str">
        <f>IF(VentasC15[[#This Row],[Total por vendedor]]&gt;=250000,"SI","NO")</f>
        <v>SI</v>
      </c>
    </row>
    <row r="284" spans="1:18" x14ac:dyDescent="0.3">
      <c r="A284" s="16">
        <v>33497404</v>
      </c>
      <c r="B284" s="13">
        <v>62</v>
      </c>
      <c r="C284" s="13">
        <v>1</v>
      </c>
      <c r="D284" s="13">
        <v>94</v>
      </c>
      <c r="E284" t="s">
        <v>23</v>
      </c>
      <c r="F284" t="s">
        <v>20</v>
      </c>
      <c r="G284" t="str">
        <f>IF(VentasC15[[#This Row],[Tipo de pago]]='Tablas auxiliares'!$B$6,"Venta física","Venta Online")</f>
        <v>Venta física</v>
      </c>
      <c r="H284" t="s">
        <v>30</v>
      </c>
      <c r="I284" s="37">
        <v>81486</v>
      </c>
      <c r="J284" s="37">
        <v>94532</v>
      </c>
      <c r="K284" s="37">
        <v>5678</v>
      </c>
      <c r="L284" s="37">
        <v>94817</v>
      </c>
      <c r="M284" s="37">
        <v>46217</v>
      </c>
      <c r="N284" s="37">
        <f>SUM(VentasC15[[#This Row],[Maquillaje]:[Perfumería]])</f>
        <v>322730</v>
      </c>
      <c r="O284" s="14">
        <f>AVERAGE(VentasC15[[#This Row],[Maquillaje]:[Perfumería]])</f>
        <v>64546</v>
      </c>
      <c r="P284" t="str">
        <f>INDEX(VentasC15[[#Headers],[Maquillaje]:[Perfumería]],MATCH(MAX(VentasC15[[#This Row],[Maquillaje]:[Perfumería]]),VentasC15[[#This Row],[Maquillaje]:[Perfumería]],0))</f>
        <v>Cuerpo</v>
      </c>
      <c r="Q284" t="str">
        <f>INDEX(VentasC15[[#Headers],[Maquillaje]:[Perfumería]],MATCH(MIN(VentasC15[[#This Row],[Maquillaje]:[Perfumería]]),VentasC15[[#This Row],[Maquillaje]:[Perfumería]],0))</f>
        <v>Cabello</v>
      </c>
      <c r="R284" t="str">
        <f>IF(VentasC15[[#This Row],[Total por vendedor]]&gt;=250000,"SI","NO")</f>
        <v>SI</v>
      </c>
    </row>
    <row r="285" spans="1:18" x14ac:dyDescent="0.3">
      <c r="A285" s="17">
        <v>33497405</v>
      </c>
      <c r="B285" s="13">
        <v>69</v>
      </c>
      <c r="C285" s="13">
        <v>1</v>
      </c>
      <c r="D285" s="13">
        <v>89</v>
      </c>
      <c r="E285" t="s">
        <v>22</v>
      </c>
      <c r="F285" t="s">
        <v>20</v>
      </c>
      <c r="G285" t="str">
        <f>IF(VentasC15[[#This Row],[Tipo de pago]]='Tablas auxiliares'!$B$6,"Venta física","Venta Online")</f>
        <v>Venta física</v>
      </c>
      <c r="H285" t="s">
        <v>29</v>
      </c>
      <c r="I285" s="37">
        <v>16883</v>
      </c>
      <c r="J285" s="37">
        <v>1658</v>
      </c>
      <c r="K285" s="37">
        <v>90450</v>
      </c>
      <c r="L285" s="37">
        <v>86409</v>
      </c>
      <c r="M285" s="37">
        <v>73351</v>
      </c>
      <c r="N285" s="37">
        <f>SUM(VentasC15[[#This Row],[Maquillaje]:[Perfumería]])</f>
        <v>268751</v>
      </c>
      <c r="O285" s="14">
        <f>AVERAGE(VentasC15[[#This Row],[Maquillaje]:[Perfumería]])</f>
        <v>53750.2</v>
      </c>
      <c r="P285" t="str">
        <f>INDEX(VentasC15[[#Headers],[Maquillaje]:[Perfumería]],MATCH(MAX(VentasC15[[#This Row],[Maquillaje]:[Perfumería]]),VentasC15[[#This Row],[Maquillaje]:[Perfumería]],0))</f>
        <v>Cabello</v>
      </c>
      <c r="Q285" t="str">
        <f>INDEX(VentasC15[[#Headers],[Maquillaje]:[Perfumería]],MATCH(MIN(VentasC15[[#This Row],[Maquillaje]:[Perfumería]]),VentasC15[[#This Row],[Maquillaje]:[Perfumería]],0))</f>
        <v>Skincare</v>
      </c>
      <c r="R285" t="str">
        <f>IF(VentasC15[[#This Row],[Total por vendedor]]&gt;=250000,"SI","NO")</f>
        <v>SI</v>
      </c>
    </row>
    <row r="286" spans="1:18" x14ac:dyDescent="0.3">
      <c r="A286" s="16">
        <v>33497406</v>
      </c>
      <c r="B286" s="13">
        <v>32</v>
      </c>
      <c r="C286" s="13">
        <v>1</v>
      </c>
      <c r="D286" s="13">
        <v>57</v>
      </c>
      <c r="E286" t="s">
        <v>23</v>
      </c>
      <c r="F286" t="s">
        <v>20</v>
      </c>
      <c r="G286" t="str">
        <f>IF(VentasC15[[#This Row],[Tipo de pago]]='Tablas auxiliares'!$B$6,"Venta física","Venta Online")</f>
        <v>Venta física</v>
      </c>
      <c r="H286" t="s">
        <v>29</v>
      </c>
      <c r="I286" s="37">
        <v>81446</v>
      </c>
      <c r="J286" s="37">
        <v>69643</v>
      </c>
      <c r="K286" s="37">
        <v>20473</v>
      </c>
      <c r="L286" s="37">
        <v>39847</v>
      </c>
      <c r="M286" s="37">
        <v>76947</v>
      </c>
      <c r="N286" s="37">
        <f>SUM(VentasC15[[#This Row],[Maquillaje]:[Perfumería]])</f>
        <v>288356</v>
      </c>
      <c r="O286" s="14">
        <f>AVERAGE(VentasC15[[#This Row],[Maquillaje]:[Perfumería]])</f>
        <v>57671.199999999997</v>
      </c>
      <c r="P286" t="str">
        <f>INDEX(VentasC15[[#Headers],[Maquillaje]:[Perfumería]],MATCH(MAX(VentasC15[[#This Row],[Maquillaje]:[Perfumería]]),VentasC15[[#This Row],[Maquillaje]:[Perfumería]],0))</f>
        <v>Maquillaje</v>
      </c>
      <c r="Q286" t="str">
        <f>INDEX(VentasC15[[#Headers],[Maquillaje]:[Perfumería]],MATCH(MIN(VentasC15[[#This Row],[Maquillaje]:[Perfumería]]),VentasC15[[#This Row],[Maquillaje]:[Perfumería]],0))</f>
        <v>Cabello</v>
      </c>
      <c r="R286" t="str">
        <f>IF(VentasC15[[#This Row],[Total por vendedor]]&gt;=250000,"SI","NO")</f>
        <v>SI</v>
      </c>
    </row>
    <row r="287" spans="1:18" x14ac:dyDescent="0.3">
      <c r="A287" s="17">
        <v>33497407</v>
      </c>
      <c r="B287" s="13">
        <v>60</v>
      </c>
      <c r="C287" s="13">
        <v>1</v>
      </c>
      <c r="D287" s="13">
        <v>99</v>
      </c>
      <c r="E287" t="s">
        <v>24</v>
      </c>
      <c r="F287" t="s">
        <v>20</v>
      </c>
      <c r="G287" t="str">
        <f>IF(VentasC15[[#This Row],[Tipo de pago]]='Tablas auxiliares'!$B$6,"Venta física","Venta Online")</f>
        <v>Venta física</v>
      </c>
      <c r="H287" t="s">
        <v>29</v>
      </c>
      <c r="I287" s="37">
        <v>1931</v>
      </c>
      <c r="J287" s="37">
        <v>53557</v>
      </c>
      <c r="K287" s="37">
        <v>18166</v>
      </c>
      <c r="L287" s="37">
        <v>83212</v>
      </c>
      <c r="M287" s="37">
        <v>43062</v>
      </c>
      <c r="N287" s="37">
        <f>SUM(VentasC15[[#This Row],[Maquillaje]:[Perfumería]])</f>
        <v>199928</v>
      </c>
      <c r="O287" s="14">
        <f>AVERAGE(VentasC15[[#This Row],[Maquillaje]:[Perfumería]])</f>
        <v>39985.599999999999</v>
      </c>
      <c r="P287" t="str">
        <f>INDEX(VentasC15[[#Headers],[Maquillaje]:[Perfumería]],MATCH(MAX(VentasC15[[#This Row],[Maquillaje]:[Perfumería]]),VentasC15[[#This Row],[Maquillaje]:[Perfumería]],0))</f>
        <v>Cuerpo</v>
      </c>
      <c r="Q287" t="str">
        <f>INDEX(VentasC15[[#Headers],[Maquillaje]:[Perfumería]],MATCH(MIN(VentasC15[[#This Row],[Maquillaje]:[Perfumería]]),VentasC15[[#This Row],[Maquillaje]:[Perfumería]],0))</f>
        <v>Maquillaje</v>
      </c>
      <c r="R287" t="str">
        <f>IF(VentasC15[[#This Row],[Total por vendedor]]&gt;=250000,"SI","NO")</f>
        <v>NO</v>
      </c>
    </row>
    <row r="288" spans="1:18" x14ac:dyDescent="0.3">
      <c r="A288" s="16">
        <v>33497408</v>
      </c>
      <c r="B288" s="13">
        <v>39</v>
      </c>
      <c r="C288" s="13">
        <v>1</v>
      </c>
      <c r="D288" s="13">
        <v>45</v>
      </c>
      <c r="E288" t="s">
        <v>22</v>
      </c>
      <c r="F288" t="s">
        <v>20</v>
      </c>
      <c r="G288" t="str">
        <f>IF(VentasC15[[#This Row],[Tipo de pago]]='Tablas auxiliares'!$B$6,"Venta física","Venta Online")</f>
        <v>Venta física</v>
      </c>
      <c r="H288" t="s">
        <v>29</v>
      </c>
      <c r="I288" s="37">
        <v>2933</v>
      </c>
      <c r="J288" s="37">
        <v>93164</v>
      </c>
      <c r="K288" s="37">
        <v>61528</v>
      </c>
      <c r="L288" s="37">
        <v>88026</v>
      </c>
      <c r="M288" s="37">
        <v>12843</v>
      </c>
      <c r="N288" s="37">
        <f>SUM(VentasC15[[#This Row],[Maquillaje]:[Perfumería]])</f>
        <v>258494</v>
      </c>
      <c r="O288" s="14">
        <f>AVERAGE(VentasC15[[#This Row],[Maquillaje]:[Perfumería]])</f>
        <v>51698.8</v>
      </c>
      <c r="P288" t="str">
        <f>INDEX(VentasC15[[#Headers],[Maquillaje]:[Perfumería]],MATCH(MAX(VentasC15[[#This Row],[Maquillaje]:[Perfumería]]),VentasC15[[#This Row],[Maquillaje]:[Perfumería]],0))</f>
        <v>Skincare</v>
      </c>
      <c r="Q288" t="str">
        <f>INDEX(VentasC15[[#Headers],[Maquillaje]:[Perfumería]],MATCH(MIN(VentasC15[[#This Row],[Maquillaje]:[Perfumería]]),VentasC15[[#This Row],[Maquillaje]:[Perfumería]],0))</f>
        <v>Maquillaje</v>
      </c>
      <c r="R288" t="str">
        <f>IF(VentasC15[[#This Row],[Total por vendedor]]&gt;=250000,"SI","NO")</f>
        <v>SI</v>
      </c>
    </row>
    <row r="289" spans="1:18" x14ac:dyDescent="0.3">
      <c r="A289" s="17">
        <v>33497409</v>
      </c>
      <c r="B289" s="13">
        <v>60</v>
      </c>
      <c r="C289" s="13">
        <v>1</v>
      </c>
      <c r="D289" s="13">
        <v>94</v>
      </c>
      <c r="E289" t="s">
        <v>24</v>
      </c>
      <c r="F289" t="s">
        <v>21</v>
      </c>
      <c r="G289" t="str">
        <f>IF(VentasC15[[#This Row],[Tipo de pago]]='Tablas auxiliares'!$B$6,"Venta física","Venta Online")</f>
        <v>Venta Online</v>
      </c>
      <c r="H289" t="s">
        <v>30</v>
      </c>
      <c r="I289" s="37">
        <v>50463</v>
      </c>
      <c r="J289" s="37">
        <v>77273</v>
      </c>
      <c r="K289" s="37">
        <v>37398</v>
      </c>
      <c r="L289" s="37">
        <v>65021</v>
      </c>
      <c r="M289" s="37">
        <v>28724</v>
      </c>
      <c r="N289" s="37">
        <f>SUM(VentasC15[[#This Row],[Maquillaje]:[Perfumería]])</f>
        <v>258879</v>
      </c>
      <c r="O289" s="14">
        <f>AVERAGE(VentasC15[[#This Row],[Maquillaje]:[Perfumería]])</f>
        <v>51775.8</v>
      </c>
      <c r="P289" t="str">
        <f>INDEX(VentasC15[[#Headers],[Maquillaje]:[Perfumería]],MATCH(MAX(VentasC15[[#This Row],[Maquillaje]:[Perfumería]]),VentasC15[[#This Row],[Maquillaje]:[Perfumería]],0))</f>
        <v>Skincare</v>
      </c>
      <c r="Q289" t="str">
        <f>INDEX(VentasC15[[#Headers],[Maquillaje]:[Perfumería]],MATCH(MIN(VentasC15[[#This Row],[Maquillaje]:[Perfumería]]),VentasC15[[#This Row],[Maquillaje]:[Perfumería]],0))</f>
        <v>Perfumería</v>
      </c>
      <c r="R289" t="str">
        <f>IF(VentasC15[[#This Row],[Total por vendedor]]&gt;=250000,"SI","NO")</f>
        <v>SI</v>
      </c>
    </row>
    <row r="290" spans="1:18" x14ac:dyDescent="0.3">
      <c r="A290" s="16">
        <v>33497410</v>
      </c>
      <c r="B290" s="13">
        <v>49</v>
      </c>
      <c r="C290" s="13">
        <v>1</v>
      </c>
      <c r="D290" s="13">
        <v>35</v>
      </c>
      <c r="E290" t="s">
        <v>24</v>
      </c>
      <c r="F290" t="s">
        <v>20</v>
      </c>
      <c r="G290" t="str">
        <f>IF(VentasC15[[#This Row],[Tipo de pago]]='Tablas auxiliares'!$B$6,"Venta física","Venta Online")</f>
        <v>Venta física</v>
      </c>
      <c r="H290" t="s">
        <v>30</v>
      </c>
      <c r="I290" s="37">
        <v>10884</v>
      </c>
      <c r="J290" s="37">
        <v>43040</v>
      </c>
      <c r="K290" s="37">
        <v>80593</v>
      </c>
      <c r="L290" s="37">
        <v>41498</v>
      </c>
      <c r="M290" s="37">
        <v>90881</v>
      </c>
      <c r="N290" s="37">
        <f>SUM(VentasC15[[#This Row],[Maquillaje]:[Perfumería]])</f>
        <v>266896</v>
      </c>
      <c r="O290" s="14">
        <f>AVERAGE(VentasC15[[#This Row],[Maquillaje]:[Perfumería]])</f>
        <v>53379.199999999997</v>
      </c>
      <c r="P290" t="str">
        <f>INDEX(VentasC15[[#Headers],[Maquillaje]:[Perfumería]],MATCH(MAX(VentasC15[[#This Row],[Maquillaje]:[Perfumería]]),VentasC15[[#This Row],[Maquillaje]:[Perfumería]],0))</f>
        <v>Perfumería</v>
      </c>
      <c r="Q290" t="str">
        <f>INDEX(VentasC15[[#Headers],[Maquillaje]:[Perfumería]],MATCH(MIN(VentasC15[[#This Row],[Maquillaje]:[Perfumería]]),VentasC15[[#This Row],[Maquillaje]:[Perfumería]],0))</f>
        <v>Maquillaje</v>
      </c>
      <c r="R290" t="str">
        <f>IF(VentasC15[[#This Row],[Total por vendedor]]&gt;=250000,"SI","NO")</f>
        <v>SI</v>
      </c>
    </row>
    <row r="291" spans="1:18" x14ac:dyDescent="0.3">
      <c r="A291" s="17">
        <v>33497411</v>
      </c>
      <c r="B291" s="13">
        <v>57</v>
      </c>
      <c r="C291" s="13">
        <v>1</v>
      </c>
      <c r="D291" s="13">
        <v>11</v>
      </c>
      <c r="E291" t="s">
        <v>22</v>
      </c>
      <c r="F291" t="s">
        <v>21</v>
      </c>
      <c r="G291" t="str">
        <f>IF(VentasC15[[#This Row],[Tipo de pago]]='Tablas auxiliares'!$B$6,"Venta física","Venta Online")</f>
        <v>Venta Online</v>
      </c>
      <c r="H291" t="s">
        <v>29</v>
      </c>
      <c r="I291" s="37">
        <v>82347</v>
      </c>
      <c r="J291" s="37">
        <v>59442</v>
      </c>
      <c r="K291" s="37">
        <v>58201</v>
      </c>
      <c r="L291" s="37">
        <v>45324</v>
      </c>
      <c r="M291" s="37">
        <v>52035</v>
      </c>
      <c r="N291" s="37">
        <f>SUM(VentasC15[[#This Row],[Maquillaje]:[Perfumería]])</f>
        <v>297349</v>
      </c>
      <c r="O291" s="14">
        <f>AVERAGE(VentasC15[[#This Row],[Maquillaje]:[Perfumería]])</f>
        <v>59469.8</v>
      </c>
      <c r="P291" t="str">
        <f>INDEX(VentasC15[[#Headers],[Maquillaje]:[Perfumería]],MATCH(MAX(VentasC15[[#This Row],[Maquillaje]:[Perfumería]]),VentasC15[[#This Row],[Maquillaje]:[Perfumería]],0))</f>
        <v>Maquillaje</v>
      </c>
      <c r="Q291" t="str">
        <f>INDEX(VentasC15[[#Headers],[Maquillaje]:[Perfumería]],MATCH(MIN(VentasC15[[#This Row],[Maquillaje]:[Perfumería]]),VentasC15[[#This Row],[Maquillaje]:[Perfumería]],0))</f>
        <v>Cuerpo</v>
      </c>
      <c r="R291" t="str">
        <f>IF(VentasC15[[#This Row],[Total por vendedor]]&gt;=250000,"SI","NO")</f>
        <v>SI</v>
      </c>
    </row>
    <row r="292" spans="1:18" x14ac:dyDescent="0.3">
      <c r="A292" s="16">
        <v>33497412</v>
      </c>
      <c r="B292" s="13">
        <v>33</v>
      </c>
      <c r="C292" s="13">
        <v>1</v>
      </c>
      <c r="D292" s="13">
        <v>15</v>
      </c>
      <c r="E292" t="s">
        <v>24</v>
      </c>
      <c r="F292" t="s">
        <v>20</v>
      </c>
      <c r="G292" t="str">
        <f>IF(VentasC15[[#This Row],[Tipo de pago]]='Tablas auxiliares'!$B$6,"Venta física","Venta Online")</f>
        <v>Venta física</v>
      </c>
      <c r="H292" t="s">
        <v>29</v>
      </c>
      <c r="I292" s="37">
        <v>84929</v>
      </c>
      <c r="J292" s="37">
        <v>64758</v>
      </c>
      <c r="K292" s="37">
        <v>35964</v>
      </c>
      <c r="L292" s="37">
        <v>14343</v>
      </c>
      <c r="M292" s="37">
        <v>91516</v>
      </c>
      <c r="N292" s="37">
        <f>SUM(VentasC15[[#This Row],[Maquillaje]:[Perfumería]])</f>
        <v>291510</v>
      </c>
      <c r="O292" s="14">
        <f>AVERAGE(VentasC15[[#This Row],[Maquillaje]:[Perfumería]])</f>
        <v>58302</v>
      </c>
      <c r="P292" t="str">
        <f>INDEX(VentasC15[[#Headers],[Maquillaje]:[Perfumería]],MATCH(MAX(VentasC15[[#This Row],[Maquillaje]:[Perfumería]]),VentasC15[[#This Row],[Maquillaje]:[Perfumería]],0))</f>
        <v>Perfumería</v>
      </c>
      <c r="Q292" t="str">
        <f>INDEX(VentasC15[[#Headers],[Maquillaje]:[Perfumería]],MATCH(MIN(VentasC15[[#This Row],[Maquillaje]:[Perfumería]]),VentasC15[[#This Row],[Maquillaje]:[Perfumería]],0))</f>
        <v>Cuerpo</v>
      </c>
      <c r="R292" t="str">
        <f>IF(VentasC15[[#This Row],[Total por vendedor]]&gt;=250000,"SI","NO")</f>
        <v>SI</v>
      </c>
    </row>
    <row r="293" spans="1:18" x14ac:dyDescent="0.3">
      <c r="A293" s="17">
        <v>33497413</v>
      </c>
      <c r="B293" s="13">
        <v>64</v>
      </c>
      <c r="C293" s="13">
        <v>1</v>
      </c>
      <c r="D293" s="13">
        <v>21</v>
      </c>
      <c r="E293" t="s">
        <v>23</v>
      </c>
      <c r="F293" t="s">
        <v>21</v>
      </c>
      <c r="G293" t="str">
        <f>IF(VentasC15[[#This Row],[Tipo de pago]]='Tablas auxiliares'!$B$6,"Venta física","Venta Online")</f>
        <v>Venta Online</v>
      </c>
      <c r="H293" t="s">
        <v>30</v>
      </c>
      <c r="I293" s="37">
        <v>49804</v>
      </c>
      <c r="J293" s="37">
        <v>83113</v>
      </c>
      <c r="K293" s="37">
        <v>31733</v>
      </c>
      <c r="L293" s="37">
        <v>92643</v>
      </c>
      <c r="M293" s="37">
        <v>38409</v>
      </c>
      <c r="N293" s="37">
        <f>SUM(VentasC15[[#This Row],[Maquillaje]:[Perfumería]])</f>
        <v>295702</v>
      </c>
      <c r="O293" s="14">
        <f>AVERAGE(VentasC15[[#This Row],[Maquillaje]:[Perfumería]])</f>
        <v>59140.4</v>
      </c>
      <c r="P293" t="str">
        <f>INDEX(VentasC15[[#Headers],[Maquillaje]:[Perfumería]],MATCH(MAX(VentasC15[[#This Row],[Maquillaje]:[Perfumería]]),VentasC15[[#This Row],[Maquillaje]:[Perfumería]],0))</f>
        <v>Cuerpo</v>
      </c>
      <c r="Q293" t="str">
        <f>INDEX(VentasC15[[#Headers],[Maquillaje]:[Perfumería]],MATCH(MIN(VentasC15[[#This Row],[Maquillaje]:[Perfumería]]),VentasC15[[#This Row],[Maquillaje]:[Perfumería]],0))</f>
        <v>Cabello</v>
      </c>
      <c r="R293" t="str">
        <f>IF(VentasC15[[#This Row],[Total por vendedor]]&gt;=250000,"SI","NO")</f>
        <v>SI</v>
      </c>
    </row>
    <row r="294" spans="1:18" x14ac:dyDescent="0.3">
      <c r="A294" s="16">
        <v>33497414</v>
      </c>
      <c r="B294" s="13">
        <v>45</v>
      </c>
      <c r="C294" s="13">
        <v>1</v>
      </c>
      <c r="D294" s="13">
        <v>42</v>
      </c>
      <c r="E294" t="s">
        <v>22</v>
      </c>
      <c r="F294" t="s">
        <v>20</v>
      </c>
      <c r="G294" t="str">
        <f>IF(VentasC15[[#This Row],[Tipo de pago]]='Tablas auxiliares'!$B$6,"Venta física","Venta Online")</f>
        <v>Venta física</v>
      </c>
      <c r="H294" t="s">
        <v>30</v>
      </c>
      <c r="I294" s="37">
        <v>14886</v>
      </c>
      <c r="J294" s="37">
        <v>17709</v>
      </c>
      <c r="K294" s="37">
        <v>83115</v>
      </c>
      <c r="L294" s="37">
        <v>23499</v>
      </c>
      <c r="M294" s="37">
        <v>67430</v>
      </c>
      <c r="N294" s="37">
        <f>SUM(VentasC15[[#This Row],[Maquillaje]:[Perfumería]])</f>
        <v>206639</v>
      </c>
      <c r="O294" s="14">
        <f>AVERAGE(VentasC15[[#This Row],[Maquillaje]:[Perfumería]])</f>
        <v>41327.800000000003</v>
      </c>
      <c r="P294" t="str">
        <f>INDEX(VentasC15[[#Headers],[Maquillaje]:[Perfumería]],MATCH(MAX(VentasC15[[#This Row],[Maquillaje]:[Perfumería]]),VentasC15[[#This Row],[Maquillaje]:[Perfumería]],0))</f>
        <v>Cabello</v>
      </c>
      <c r="Q294" t="str">
        <f>INDEX(VentasC15[[#Headers],[Maquillaje]:[Perfumería]],MATCH(MIN(VentasC15[[#This Row],[Maquillaje]:[Perfumería]]),VentasC15[[#This Row],[Maquillaje]:[Perfumería]],0))</f>
        <v>Maquillaje</v>
      </c>
      <c r="R294" t="str">
        <f>IF(VentasC15[[#This Row],[Total por vendedor]]&gt;=250000,"SI","NO")</f>
        <v>NO</v>
      </c>
    </row>
    <row r="295" spans="1:18" x14ac:dyDescent="0.3">
      <c r="A295" s="17">
        <v>33497415</v>
      </c>
      <c r="B295" s="13">
        <v>70</v>
      </c>
      <c r="C295" s="13">
        <v>1</v>
      </c>
      <c r="D295" s="13">
        <v>25</v>
      </c>
      <c r="E295" t="s">
        <v>23</v>
      </c>
      <c r="F295" t="s">
        <v>21</v>
      </c>
      <c r="G295" t="str">
        <f>IF(VentasC15[[#This Row],[Tipo de pago]]='Tablas auxiliares'!$B$6,"Venta física","Venta Online")</f>
        <v>Venta Online</v>
      </c>
      <c r="H295" t="s">
        <v>29</v>
      </c>
      <c r="I295" s="37">
        <v>39247</v>
      </c>
      <c r="J295" s="37">
        <v>33598</v>
      </c>
      <c r="K295" s="37">
        <v>627</v>
      </c>
      <c r="L295" s="37">
        <v>29693</v>
      </c>
      <c r="M295" s="37">
        <v>96218</v>
      </c>
      <c r="N295" s="37">
        <f>SUM(VentasC15[[#This Row],[Maquillaje]:[Perfumería]])</f>
        <v>199383</v>
      </c>
      <c r="O295" s="14">
        <f>AVERAGE(VentasC15[[#This Row],[Maquillaje]:[Perfumería]])</f>
        <v>39876.6</v>
      </c>
      <c r="P295" t="str">
        <f>INDEX(VentasC15[[#Headers],[Maquillaje]:[Perfumería]],MATCH(MAX(VentasC15[[#This Row],[Maquillaje]:[Perfumería]]),VentasC15[[#This Row],[Maquillaje]:[Perfumería]],0))</f>
        <v>Perfumería</v>
      </c>
      <c r="Q295" t="str">
        <f>INDEX(VentasC15[[#Headers],[Maquillaje]:[Perfumería]],MATCH(MIN(VentasC15[[#This Row],[Maquillaje]:[Perfumería]]),VentasC15[[#This Row],[Maquillaje]:[Perfumería]],0))</f>
        <v>Cabello</v>
      </c>
      <c r="R295" t="str">
        <f>IF(VentasC15[[#This Row],[Total por vendedor]]&gt;=250000,"SI","NO")</f>
        <v>NO</v>
      </c>
    </row>
    <row r="296" spans="1:18" x14ac:dyDescent="0.3">
      <c r="A296" s="16">
        <v>33497416</v>
      </c>
      <c r="B296" s="13">
        <v>59</v>
      </c>
      <c r="C296" s="13">
        <v>1</v>
      </c>
      <c r="D296" s="13">
        <v>98</v>
      </c>
      <c r="E296" t="s">
        <v>24</v>
      </c>
      <c r="F296" t="s">
        <v>21</v>
      </c>
      <c r="G296" t="str">
        <f>IF(VentasC15[[#This Row],[Tipo de pago]]='Tablas auxiliares'!$B$6,"Venta física","Venta Online")</f>
        <v>Venta Online</v>
      </c>
      <c r="H296" t="s">
        <v>30</v>
      </c>
      <c r="I296" s="37">
        <v>77394</v>
      </c>
      <c r="J296" s="37">
        <v>33597</v>
      </c>
      <c r="K296" s="37">
        <v>55099</v>
      </c>
      <c r="L296" s="37">
        <v>42772</v>
      </c>
      <c r="M296" s="37">
        <v>34789</v>
      </c>
      <c r="N296" s="37">
        <f>SUM(VentasC15[[#This Row],[Maquillaje]:[Perfumería]])</f>
        <v>243651</v>
      </c>
      <c r="O296" s="14">
        <f>AVERAGE(VentasC15[[#This Row],[Maquillaje]:[Perfumería]])</f>
        <v>48730.2</v>
      </c>
      <c r="P296" t="str">
        <f>INDEX(VentasC15[[#Headers],[Maquillaje]:[Perfumería]],MATCH(MAX(VentasC15[[#This Row],[Maquillaje]:[Perfumería]]),VentasC15[[#This Row],[Maquillaje]:[Perfumería]],0))</f>
        <v>Maquillaje</v>
      </c>
      <c r="Q296" t="str">
        <f>INDEX(VentasC15[[#Headers],[Maquillaje]:[Perfumería]],MATCH(MIN(VentasC15[[#This Row],[Maquillaje]:[Perfumería]]),VentasC15[[#This Row],[Maquillaje]:[Perfumería]],0))</f>
        <v>Skincare</v>
      </c>
      <c r="R296" t="str">
        <f>IF(VentasC15[[#This Row],[Total por vendedor]]&gt;=250000,"SI","NO")</f>
        <v>NO</v>
      </c>
    </row>
    <row r="297" spans="1:18" x14ac:dyDescent="0.3">
      <c r="A297" s="17">
        <v>33497417</v>
      </c>
      <c r="B297" s="13">
        <v>42</v>
      </c>
      <c r="C297" s="13">
        <v>1</v>
      </c>
      <c r="D297" s="13">
        <v>32</v>
      </c>
      <c r="E297" t="s">
        <v>23</v>
      </c>
      <c r="F297" t="s">
        <v>20</v>
      </c>
      <c r="G297" t="str">
        <f>IF(VentasC15[[#This Row],[Tipo de pago]]='Tablas auxiliares'!$B$6,"Venta física","Venta Online")</f>
        <v>Venta física</v>
      </c>
      <c r="H297" t="s">
        <v>29</v>
      </c>
      <c r="I297" s="37">
        <v>47009</v>
      </c>
      <c r="J297" s="37">
        <v>87820</v>
      </c>
      <c r="K297" s="37">
        <v>58348</v>
      </c>
      <c r="L297" s="37">
        <v>16664</v>
      </c>
      <c r="M297" s="37">
        <v>41362</v>
      </c>
      <c r="N297" s="37">
        <f>SUM(VentasC15[[#This Row],[Maquillaje]:[Perfumería]])</f>
        <v>251203</v>
      </c>
      <c r="O297" s="14">
        <f>AVERAGE(VentasC15[[#This Row],[Maquillaje]:[Perfumería]])</f>
        <v>50240.6</v>
      </c>
      <c r="P297" t="str">
        <f>INDEX(VentasC15[[#Headers],[Maquillaje]:[Perfumería]],MATCH(MAX(VentasC15[[#This Row],[Maquillaje]:[Perfumería]]),VentasC15[[#This Row],[Maquillaje]:[Perfumería]],0))</f>
        <v>Skincare</v>
      </c>
      <c r="Q297" t="str">
        <f>INDEX(VentasC15[[#Headers],[Maquillaje]:[Perfumería]],MATCH(MIN(VentasC15[[#This Row],[Maquillaje]:[Perfumería]]),VentasC15[[#This Row],[Maquillaje]:[Perfumería]],0))</f>
        <v>Cuerpo</v>
      </c>
      <c r="R297" t="str">
        <f>IF(VentasC15[[#This Row],[Total por vendedor]]&gt;=250000,"SI","NO")</f>
        <v>SI</v>
      </c>
    </row>
    <row r="298" spans="1:18" x14ac:dyDescent="0.3">
      <c r="A298" s="16">
        <v>33497418</v>
      </c>
      <c r="B298" s="13">
        <v>34</v>
      </c>
      <c r="C298" s="13">
        <v>1</v>
      </c>
      <c r="D298" s="13">
        <v>29</v>
      </c>
      <c r="E298" t="s">
        <v>23</v>
      </c>
      <c r="F298" t="s">
        <v>21</v>
      </c>
      <c r="G298" t="str">
        <f>IF(VentasC15[[#This Row],[Tipo de pago]]='Tablas auxiliares'!$B$6,"Venta física","Venta Online")</f>
        <v>Venta Online</v>
      </c>
      <c r="H298" t="s">
        <v>30</v>
      </c>
      <c r="I298" s="37">
        <v>85033</v>
      </c>
      <c r="J298" s="37">
        <v>78251</v>
      </c>
      <c r="K298" s="37">
        <v>6849</v>
      </c>
      <c r="L298" s="37">
        <v>27380</v>
      </c>
      <c r="M298" s="37">
        <v>46665</v>
      </c>
      <c r="N298" s="37">
        <f>SUM(VentasC15[[#This Row],[Maquillaje]:[Perfumería]])</f>
        <v>244178</v>
      </c>
      <c r="O298" s="14">
        <f>AVERAGE(VentasC15[[#This Row],[Maquillaje]:[Perfumería]])</f>
        <v>48835.6</v>
      </c>
      <c r="P298" t="str">
        <f>INDEX(VentasC15[[#Headers],[Maquillaje]:[Perfumería]],MATCH(MAX(VentasC15[[#This Row],[Maquillaje]:[Perfumería]]),VentasC15[[#This Row],[Maquillaje]:[Perfumería]],0))</f>
        <v>Maquillaje</v>
      </c>
      <c r="Q298" t="str">
        <f>INDEX(VentasC15[[#Headers],[Maquillaje]:[Perfumería]],MATCH(MIN(VentasC15[[#This Row],[Maquillaje]:[Perfumería]]),VentasC15[[#This Row],[Maquillaje]:[Perfumería]],0))</f>
        <v>Cabello</v>
      </c>
      <c r="R298" t="str">
        <f>IF(VentasC15[[#This Row],[Total por vendedor]]&gt;=250000,"SI","NO")</f>
        <v>NO</v>
      </c>
    </row>
    <row r="299" spans="1:18" x14ac:dyDescent="0.3">
      <c r="A299" s="17">
        <v>33497419</v>
      </c>
      <c r="B299" s="13">
        <v>43</v>
      </c>
      <c r="C299" s="13">
        <v>1</v>
      </c>
      <c r="D299" s="13">
        <v>93</v>
      </c>
      <c r="E299" t="s">
        <v>23</v>
      </c>
      <c r="F299" t="s">
        <v>20</v>
      </c>
      <c r="G299" t="str">
        <f>IF(VentasC15[[#This Row],[Tipo de pago]]='Tablas auxiliares'!$B$6,"Venta física","Venta Online")</f>
        <v>Venta física</v>
      </c>
      <c r="H299" t="s">
        <v>30</v>
      </c>
      <c r="I299" s="37">
        <v>87834</v>
      </c>
      <c r="J299" s="37">
        <v>80292</v>
      </c>
      <c r="K299" s="37">
        <v>55355</v>
      </c>
      <c r="L299" s="37">
        <v>80972</v>
      </c>
      <c r="M299" s="37">
        <v>44794</v>
      </c>
      <c r="N299" s="37">
        <f>SUM(VentasC15[[#This Row],[Maquillaje]:[Perfumería]])</f>
        <v>349247</v>
      </c>
      <c r="O299" s="14">
        <f>AVERAGE(VentasC15[[#This Row],[Maquillaje]:[Perfumería]])</f>
        <v>69849.399999999994</v>
      </c>
      <c r="P299" t="str">
        <f>INDEX(VentasC15[[#Headers],[Maquillaje]:[Perfumería]],MATCH(MAX(VentasC15[[#This Row],[Maquillaje]:[Perfumería]]),VentasC15[[#This Row],[Maquillaje]:[Perfumería]],0))</f>
        <v>Maquillaje</v>
      </c>
      <c r="Q299" t="str">
        <f>INDEX(VentasC15[[#Headers],[Maquillaje]:[Perfumería]],MATCH(MIN(VentasC15[[#This Row],[Maquillaje]:[Perfumería]]),VentasC15[[#This Row],[Maquillaje]:[Perfumería]],0))</f>
        <v>Perfumería</v>
      </c>
      <c r="R299" t="str">
        <f>IF(VentasC15[[#This Row],[Total por vendedor]]&gt;=250000,"SI","NO")</f>
        <v>SI</v>
      </c>
    </row>
    <row r="300" spans="1:18" x14ac:dyDescent="0.3">
      <c r="A300" s="16">
        <v>33497420</v>
      </c>
      <c r="B300" s="13">
        <v>56</v>
      </c>
      <c r="C300" s="13">
        <v>1</v>
      </c>
      <c r="D300" s="13">
        <v>89</v>
      </c>
      <c r="E300" t="s">
        <v>23</v>
      </c>
      <c r="F300" t="s">
        <v>21</v>
      </c>
      <c r="G300" t="str">
        <f>IF(VentasC15[[#This Row],[Tipo de pago]]='Tablas auxiliares'!$B$6,"Venta física","Venta Online")</f>
        <v>Venta Online</v>
      </c>
      <c r="H300" t="s">
        <v>29</v>
      </c>
      <c r="I300" s="37">
        <v>36288</v>
      </c>
      <c r="J300" s="37">
        <v>989</v>
      </c>
      <c r="K300" s="37">
        <v>32783</v>
      </c>
      <c r="L300" s="37">
        <v>18721</v>
      </c>
      <c r="M300" s="37">
        <v>81745</v>
      </c>
      <c r="N300" s="37">
        <f>SUM(VentasC15[[#This Row],[Maquillaje]:[Perfumería]])</f>
        <v>170526</v>
      </c>
      <c r="O300" s="14">
        <f>AVERAGE(VentasC15[[#This Row],[Maquillaje]:[Perfumería]])</f>
        <v>34105.199999999997</v>
      </c>
      <c r="P300" t="str">
        <f>INDEX(VentasC15[[#Headers],[Maquillaje]:[Perfumería]],MATCH(MAX(VentasC15[[#This Row],[Maquillaje]:[Perfumería]]),VentasC15[[#This Row],[Maquillaje]:[Perfumería]],0))</f>
        <v>Perfumería</v>
      </c>
      <c r="Q300" t="str">
        <f>INDEX(VentasC15[[#Headers],[Maquillaje]:[Perfumería]],MATCH(MIN(VentasC15[[#This Row],[Maquillaje]:[Perfumería]]),VentasC15[[#This Row],[Maquillaje]:[Perfumería]],0))</f>
        <v>Skincare</v>
      </c>
      <c r="R300" t="str">
        <f>IF(VentasC15[[#This Row],[Total por vendedor]]&gt;=250000,"SI","NO")</f>
        <v>NO</v>
      </c>
    </row>
    <row r="301" spans="1:18" x14ac:dyDescent="0.3">
      <c r="A301" s="17">
        <v>33497421</v>
      </c>
      <c r="B301" s="13">
        <v>56</v>
      </c>
      <c r="C301" s="13">
        <v>1</v>
      </c>
      <c r="D301" s="13">
        <v>23</v>
      </c>
      <c r="E301" t="s">
        <v>22</v>
      </c>
      <c r="F301" t="s">
        <v>20</v>
      </c>
      <c r="G301" t="str">
        <f>IF(VentasC15[[#This Row],[Tipo de pago]]='Tablas auxiliares'!$B$6,"Venta física","Venta Online")</f>
        <v>Venta física</v>
      </c>
      <c r="H301" t="s">
        <v>30</v>
      </c>
      <c r="I301" s="37">
        <v>89169</v>
      </c>
      <c r="J301" s="37">
        <v>55532</v>
      </c>
      <c r="K301" s="37">
        <v>47194</v>
      </c>
      <c r="L301" s="37">
        <v>18268</v>
      </c>
      <c r="M301" s="37">
        <v>24211</v>
      </c>
      <c r="N301" s="37">
        <f>SUM(VentasC15[[#This Row],[Maquillaje]:[Perfumería]])</f>
        <v>234374</v>
      </c>
      <c r="O301" s="14">
        <f>AVERAGE(VentasC15[[#This Row],[Maquillaje]:[Perfumería]])</f>
        <v>46874.8</v>
      </c>
      <c r="P301" t="str">
        <f>INDEX(VentasC15[[#Headers],[Maquillaje]:[Perfumería]],MATCH(MAX(VentasC15[[#This Row],[Maquillaje]:[Perfumería]]),VentasC15[[#This Row],[Maquillaje]:[Perfumería]],0))</f>
        <v>Maquillaje</v>
      </c>
      <c r="Q301" t="str">
        <f>INDEX(VentasC15[[#Headers],[Maquillaje]:[Perfumería]],MATCH(MIN(VentasC15[[#This Row],[Maquillaje]:[Perfumería]]),VentasC15[[#This Row],[Maquillaje]:[Perfumería]],0))</f>
        <v>Cuerpo</v>
      </c>
      <c r="R301" t="str">
        <f>IF(VentasC15[[#This Row],[Total por vendedor]]&gt;=250000,"SI","NO")</f>
        <v>NO</v>
      </c>
    </row>
    <row r="302" spans="1:18" x14ac:dyDescent="0.3">
      <c r="A302" s="16">
        <v>33497422</v>
      </c>
      <c r="B302" s="13">
        <v>75</v>
      </c>
      <c r="C302" s="13">
        <v>1</v>
      </c>
      <c r="D302" s="13">
        <v>11</v>
      </c>
      <c r="E302" t="s">
        <v>24</v>
      </c>
      <c r="F302" t="s">
        <v>20</v>
      </c>
      <c r="G302" t="str">
        <f>IF(VentasC15[[#This Row],[Tipo de pago]]='Tablas auxiliares'!$B$6,"Venta física","Venta Online")</f>
        <v>Venta física</v>
      </c>
      <c r="H302" t="s">
        <v>29</v>
      </c>
      <c r="I302" s="37">
        <v>8935</v>
      </c>
      <c r="J302" s="37">
        <v>5128</v>
      </c>
      <c r="K302" s="37">
        <v>6619</v>
      </c>
      <c r="L302" s="37">
        <v>91482</v>
      </c>
      <c r="M302" s="37">
        <v>3945</v>
      </c>
      <c r="N302" s="37">
        <f>SUM(VentasC15[[#This Row],[Maquillaje]:[Perfumería]])</f>
        <v>116109</v>
      </c>
      <c r="O302" s="14">
        <f>AVERAGE(VentasC15[[#This Row],[Maquillaje]:[Perfumería]])</f>
        <v>23221.8</v>
      </c>
      <c r="P302" t="str">
        <f>INDEX(VentasC15[[#Headers],[Maquillaje]:[Perfumería]],MATCH(MAX(VentasC15[[#This Row],[Maquillaje]:[Perfumería]]),VentasC15[[#This Row],[Maquillaje]:[Perfumería]],0))</f>
        <v>Cuerpo</v>
      </c>
      <c r="Q302" t="str">
        <f>INDEX(VentasC15[[#Headers],[Maquillaje]:[Perfumería]],MATCH(MIN(VentasC15[[#This Row],[Maquillaje]:[Perfumería]]),VentasC15[[#This Row],[Maquillaje]:[Perfumería]],0))</f>
        <v>Perfumería</v>
      </c>
      <c r="R302" t="str">
        <f>IF(VentasC15[[#This Row],[Total por vendedor]]&gt;=250000,"SI","NO")</f>
        <v>NO</v>
      </c>
    </row>
    <row r="303" spans="1:18" x14ac:dyDescent="0.3">
      <c r="A303" s="17">
        <v>33497423</v>
      </c>
      <c r="B303" s="13">
        <v>64</v>
      </c>
      <c r="C303" s="13">
        <v>1</v>
      </c>
      <c r="D303" s="13">
        <v>15</v>
      </c>
      <c r="E303" t="s">
        <v>22</v>
      </c>
      <c r="F303" t="s">
        <v>20</v>
      </c>
      <c r="G303" t="str">
        <f>IF(VentasC15[[#This Row],[Tipo de pago]]='Tablas auxiliares'!$B$6,"Venta física","Venta Online")</f>
        <v>Venta física</v>
      </c>
      <c r="H303" t="s">
        <v>30</v>
      </c>
      <c r="I303" s="37">
        <v>6341</v>
      </c>
      <c r="J303" s="37">
        <v>53421</v>
      </c>
      <c r="K303" s="37">
        <v>53565</v>
      </c>
      <c r="L303" s="37">
        <v>66267</v>
      </c>
      <c r="M303" s="37">
        <v>87378</v>
      </c>
      <c r="N303" s="37">
        <f>SUM(VentasC15[[#This Row],[Maquillaje]:[Perfumería]])</f>
        <v>266972</v>
      </c>
      <c r="O303" s="14">
        <f>AVERAGE(VentasC15[[#This Row],[Maquillaje]:[Perfumería]])</f>
        <v>53394.400000000001</v>
      </c>
      <c r="P303" t="str">
        <f>INDEX(VentasC15[[#Headers],[Maquillaje]:[Perfumería]],MATCH(MAX(VentasC15[[#This Row],[Maquillaje]:[Perfumería]]),VentasC15[[#This Row],[Maquillaje]:[Perfumería]],0))</f>
        <v>Perfumería</v>
      </c>
      <c r="Q303" t="str">
        <f>INDEX(VentasC15[[#Headers],[Maquillaje]:[Perfumería]],MATCH(MIN(VentasC15[[#This Row],[Maquillaje]:[Perfumería]]),VentasC15[[#This Row],[Maquillaje]:[Perfumería]],0))</f>
        <v>Maquillaje</v>
      </c>
      <c r="R303" t="str">
        <f>IF(VentasC15[[#This Row],[Total por vendedor]]&gt;=250000,"SI","NO")</f>
        <v>SI</v>
      </c>
    </row>
    <row r="304" spans="1:18" x14ac:dyDescent="0.3">
      <c r="A304" s="16">
        <v>33497424</v>
      </c>
      <c r="B304" s="13">
        <v>35</v>
      </c>
      <c r="C304" s="13">
        <v>1</v>
      </c>
      <c r="D304" s="13">
        <v>80</v>
      </c>
      <c r="E304" t="s">
        <v>23</v>
      </c>
      <c r="F304" t="s">
        <v>20</v>
      </c>
      <c r="G304" t="str">
        <f>IF(VentasC15[[#This Row],[Tipo de pago]]='Tablas auxiliares'!$B$6,"Venta física","Venta Online")</f>
        <v>Venta física</v>
      </c>
      <c r="H304" t="s">
        <v>30</v>
      </c>
      <c r="I304" s="37">
        <v>3945</v>
      </c>
      <c r="J304" s="37">
        <v>82594</v>
      </c>
      <c r="K304" s="37">
        <v>55664</v>
      </c>
      <c r="L304" s="37">
        <v>8575</v>
      </c>
      <c r="M304" s="37">
        <v>80763</v>
      </c>
      <c r="N304" s="37">
        <f>SUM(VentasC15[[#This Row],[Maquillaje]:[Perfumería]])</f>
        <v>231541</v>
      </c>
      <c r="O304" s="14">
        <f>AVERAGE(VentasC15[[#This Row],[Maquillaje]:[Perfumería]])</f>
        <v>46308.2</v>
      </c>
      <c r="P304" t="str">
        <f>INDEX(VentasC15[[#Headers],[Maquillaje]:[Perfumería]],MATCH(MAX(VentasC15[[#This Row],[Maquillaje]:[Perfumería]]),VentasC15[[#This Row],[Maquillaje]:[Perfumería]],0))</f>
        <v>Skincare</v>
      </c>
      <c r="Q304" t="str">
        <f>INDEX(VentasC15[[#Headers],[Maquillaje]:[Perfumería]],MATCH(MIN(VentasC15[[#This Row],[Maquillaje]:[Perfumería]]),VentasC15[[#This Row],[Maquillaje]:[Perfumería]],0))</f>
        <v>Maquillaje</v>
      </c>
      <c r="R304" t="str">
        <f>IF(VentasC15[[#This Row],[Total por vendedor]]&gt;=250000,"SI","NO")</f>
        <v>NO</v>
      </c>
    </row>
    <row r="305" spans="1:18" x14ac:dyDescent="0.3">
      <c r="A305" s="17">
        <v>33497425</v>
      </c>
      <c r="B305" s="13">
        <v>32</v>
      </c>
      <c r="C305" s="13">
        <v>1</v>
      </c>
      <c r="D305" s="13">
        <v>73</v>
      </c>
      <c r="E305" t="s">
        <v>23</v>
      </c>
      <c r="F305" t="s">
        <v>20</v>
      </c>
      <c r="G305" t="str">
        <f>IF(VentasC15[[#This Row],[Tipo de pago]]='Tablas auxiliares'!$B$6,"Venta física","Venta Online")</f>
        <v>Venta física</v>
      </c>
      <c r="H305" t="s">
        <v>30</v>
      </c>
      <c r="I305" s="37">
        <v>39772</v>
      </c>
      <c r="J305" s="37">
        <v>98614</v>
      </c>
      <c r="K305" s="37">
        <v>64323</v>
      </c>
      <c r="L305" s="37">
        <v>94258</v>
      </c>
      <c r="M305" s="37">
        <v>93334</v>
      </c>
      <c r="N305" s="37">
        <f>SUM(VentasC15[[#This Row],[Maquillaje]:[Perfumería]])</f>
        <v>390301</v>
      </c>
      <c r="O305" s="14">
        <f>AVERAGE(VentasC15[[#This Row],[Maquillaje]:[Perfumería]])</f>
        <v>78060.2</v>
      </c>
      <c r="P305" t="str">
        <f>INDEX(VentasC15[[#Headers],[Maquillaje]:[Perfumería]],MATCH(MAX(VentasC15[[#This Row],[Maquillaje]:[Perfumería]]),VentasC15[[#This Row],[Maquillaje]:[Perfumería]],0))</f>
        <v>Skincare</v>
      </c>
      <c r="Q305" t="str">
        <f>INDEX(VentasC15[[#Headers],[Maquillaje]:[Perfumería]],MATCH(MIN(VentasC15[[#This Row],[Maquillaje]:[Perfumería]]),VentasC15[[#This Row],[Maquillaje]:[Perfumería]],0))</f>
        <v>Maquillaje</v>
      </c>
      <c r="R305" t="str">
        <f>IF(VentasC15[[#This Row],[Total por vendedor]]&gt;=250000,"SI","NO")</f>
        <v>SI</v>
      </c>
    </row>
    <row r="306" spans="1:18" x14ac:dyDescent="0.3">
      <c r="A306" s="16">
        <v>33497426</v>
      </c>
      <c r="B306" s="13">
        <v>53</v>
      </c>
      <c r="C306" s="13">
        <v>1</v>
      </c>
      <c r="D306" s="13">
        <v>36</v>
      </c>
      <c r="E306" t="s">
        <v>25</v>
      </c>
      <c r="F306" t="s">
        <v>21</v>
      </c>
      <c r="G306" t="str">
        <f>IF(VentasC15[[#This Row],[Tipo de pago]]='Tablas auxiliares'!$B$6,"Venta física","Venta Online")</f>
        <v>Venta Online</v>
      </c>
      <c r="H306" t="s">
        <v>29</v>
      </c>
      <c r="I306" s="37">
        <v>18704</v>
      </c>
      <c r="J306" s="37">
        <v>15848</v>
      </c>
      <c r="K306" s="37">
        <v>24885</v>
      </c>
      <c r="L306" s="37">
        <v>24030</v>
      </c>
      <c r="M306" s="37">
        <v>28186</v>
      </c>
      <c r="N306" s="37">
        <f>SUM(VentasC15[[#This Row],[Maquillaje]:[Perfumería]])</f>
        <v>111653</v>
      </c>
      <c r="O306" s="14">
        <f>AVERAGE(VentasC15[[#This Row],[Maquillaje]:[Perfumería]])</f>
        <v>22330.6</v>
      </c>
      <c r="P306" t="str">
        <f>INDEX(VentasC15[[#Headers],[Maquillaje]:[Perfumería]],MATCH(MAX(VentasC15[[#This Row],[Maquillaje]:[Perfumería]]),VentasC15[[#This Row],[Maquillaje]:[Perfumería]],0))</f>
        <v>Perfumería</v>
      </c>
      <c r="Q306" t="str">
        <f>INDEX(VentasC15[[#Headers],[Maquillaje]:[Perfumería]],MATCH(MIN(VentasC15[[#This Row],[Maquillaje]:[Perfumería]]),VentasC15[[#This Row],[Maquillaje]:[Perfumería]],0))</f>
        <v>Skincare</v>
      </c>
      <c r="R306" t="str">
        <f>IF(VentasC15[[#This Row],[Total por vendedor]]&gt;=250000,"SI","NO")</f>
        <v>NO</v>
      </c>
    </row>
    <row r="307" spans="1:18" x14ac:dyDescent="0.3">
      <c r="A307" s="17">
        <v>33497427</v>
      </c>
      <c r="B307" s="13">
        <v>48</v>
      </c>
      <c r="C307" s="13">
        <v>1</v>
      </c>
      <c r="D307" s="13">
        <v>29</v>
      </c>
      <c r="E307" t="s">
        <v>24</v>
      </c>
      <c r="F307" t="s">
        <v>21</v>
      </c>
      <c r="G307" t="str">
        <f>IF(VentasC15[[#This Row],[Tipo de pago]]='Tablas auxiliares'!$B$6,"Venta física","Venta Online")</f>
        <v>Venta Online</v>
      </c>
      <c r="H307" t="s">
        <v>29</v>
      </c>
      <c r="I307" s="37">
        <v>16486</v>
      </c>
      <c r="J307" s="37">
        <v>22178</v>
      </c>
      <c r="K307" s="37">
        <v>95329</v>
      </c>
      <c r="L307" s="37">
        <v>42753</v>
      </c>
      <c r="M307" s="37">
        <v>82504</v>
      </c>
      <c r="N307" s="37">
        <f>SUM(VentasC15[[#This Row],[Maquillaje]:[Perfumería]])</f>
        <v>259250</v>
      </c>
      <c r="O307" s="14">
        <f>AVERAGE(VentasC15[[#This Row],[Maquillaje]:[Perfumería]])</f>
        <v>51850</v>
      </c>
      <c r="P307" t="str">
        <f>INDEX(VentasC15[[#Headers],[Maquillaje]:[Perfumería]],MATCH(MAX(VentasC15[[#This Row],[Maquillaje]:[Perfumería]]),VentasC15[[#This Row],[Maquillaje]:[Perfumería]],0))</f>
        <v>Cabello</v>
      </c>
      <c r="Q307" t="str">
        <f>INDEX(VentasC15[[#Headers],[Maquillaje]:[Perfumería]],MATCH(MIN(VentasC15[[#This Row],[Maquillaje]:[Perfumería]]),VentasC15[[#This Row],[Maquillaje]:[Perfumería]],0))</f>
        <v>Maquillaje</v>
      </c>
      <c r="R307" t="str">
        <f>IF(VentasC15[[#This Row],[Total por vendedor]]&gt;=250000,"SI","NO")</f>
        <v>SI</v>
      </c>
    </row>
    <row r="308" spans="1:18" x14ac:dyDescent="0.3">
      <c r="A308" s="16">
        <v>33497428</v>
      </c>
      <c r="B308" s="13">
        <v>45</v>
      </c>
      <c r="C308" s="13">
        <v>1</v>
      </c>
      <c r="D308" s="13">
        <v>35</v>
      </c>
      <c r="E308" t="s">
        <v>23</v>
      </c>
      <c r="F308" t="s">
        <v>20</v>
      </c>
      <c r="G308" t="str">
        <f>IF(VentasC15[[#This Row],[Tipo de pago]]='Tablas auxiliares'!$B$6,"Venta física","Venta Online")</f>
        <v>Venta física</v>
      </c>
      <c r="H308" t="s">
        <v>30</v>
      </c>
      <c r="I308" s="37">
        <v>10385</v>
      </c>
      <c r="J308" s="37">
        <v>53989</v>
      </c>
      <c r="K308" s="37">
        <v>24195</v>
      </c>
      <c r="L308" s="37">
        <v>35210</v>
      </c>
      <c r="M308" s="37">
        <v>63540</v>
      </c>
      <c r="N308" s="37">
        <f>SUM(VentasC15[[#This Row],[Maquillaje]:[Perfumería]])</f>
        <v>187319</v>
      </c>
      <c r="O308" s="14">
        <f>AVERAGE(VentasC15[[#This Row],[Maquillaje]:[Perfumería]])</f>
        <v>37463.800000000003</v>
      </c>
      <c r="P308" t="str">
        <f>INDEX(VentasC15[[#Headers],[Maquillaje]:[Perfumería]],MATCH(MAX(VentasC15[[#This Row],[Maquillaje]:[Perfumería]]),VentasC15[[#This Row],[Maquillaje]:[Perfumería]],0))</f>
        <v>Perfumería</v>
      </c>
      <c r="Q308" t="str">
        <f>INDEX(VentasC15[[#Headers],[Maquillaje]:[Perfumería]],MATCH(MIN(VentasC15[[#This Row],[Maquillaje]:[Perfumería]]),VentasC15[[#This Row],[Maquillaje]:[Perfumería]],0))</f>
        <v>Maquillaje</v>
      </c>
      <c r="R308" t="str">
        <f>IF(VentasC15[[#This Row],[Total por vendedor]]&gt;=250000,"SI","NO")</f>
        <v>NO</v>
      </c>
    </row>
    <row r="309" spans="1:18" x14ac:dyDescent="0.3">
      <c r="A309" s="17">
        <v>33497429</v>
      </c>
      <c r="B309" s="13">
        <v>54</v>
      </c>
      <c r="C309" s="13">
        <v>1</v>
      </c>
      <c r="D309" s="13">
        <v>66</v>
      </c>
      <c r="E309" t="s">
        <v>23</v>
      </c>
      <c r="F309" t="s">
        <v>21</v>
      </c>
      <c r="G309" t="str">
        <f>IF(VentasC15[[#This Row],[Tipo de pago]]='Tablas auxiliares'!$B$6,"Venta física","Venta Online")</f>
        <v>Venta Online</v>
      </c>
      <c r="H309" t="s">
        <v>30</v>
      </c>
      <c r="I309" s="37">
        <v>79441</v>
      </c>
      <c r="J309" s="37">
        <v>49106</v>
      </c>
      <c r="K309" s="37">
        <v>10597</v>
      </c>
      <c r="L309" s="37">
        <v>33550</v>
      </c>
      <c r="M309" s="37">
        <v>19589</v>
      </c>
      <c r="N309" s="37">
        <f>SUM(VentasC15[[#This Row],[Maquillaje]:[Perfumería]])</f>
        <v>192283</v>
      </c>
      <c r="O309" s="14">
        <f>AVERAGE(VentasC15[[#This Row],[Maquillaje]:[Perfumería]])</f>
        <v>38456.6</v>
      </c>
      <c r="P309" t="str">
        <f>INDEX(VentasC15[[#Headers],[Maquillaje]:[Perfumería]],MATCH(MAX(VentasC15[[#This Row],[Maquillaje]:[Perfumería]]),VentasC15[[#This Row],[Maquillaje]:[Perfumería]],0))</f>
        <v>Maquillaje</v>
      </c>
      <c r="Q309" t="str">
        <f>INDEX(VentasC15[[#Headers],[Maquillaje]:[Perfumería]],MATCH(MIN(VentasC15[[#This Row],[Maquillaje]:[Perfumería]]),VentasC15[[#This Row],[Maquillaje]:[Perfumería]],0))</f>
        <v>Cabello</v>
      </c>
      <c r="R309" t="str">
        <f>IF(VentasC15[[#This Row],[Total por vendedor]]&gt;=250000,"SI","NO")</f>
        <v>NO</v>
      </c>
    </row>
    <row r="310" spans="1:18" x14ac:dyDescent="0.3">
      <c r="A310" s="16">
        <v>33497430</v>
      </c>
      <c r="B310" s="13">
        <v>34</v>
      </c>
      <c r="C310" s="13">
        <v>1</v>
      </c>
      <c r="D310" s="13">
        <v>30</v>
      </c>
      <c r="E310" t="s">
        <v>23</v>
      </c>
      <c r="F310" t="s">
        <v>21</v>
      </c>
      <c r="G310" t="str">
        <f>IF(VentasC15[[#This Row],[Tipo de pago]]='Tablas auxiliares'!$B$6,"Venta física","Venta Online")</f>
        <v>Venta Online</v>
      </c>
      <c r="H310" t="s">
        <v>30</v>
      </c>
      <c r="I310" s="37">
        <v>90943</v>
      </c>
      <c r="J310" s="37">
        <v>78109</v>
      </c>
      <c r="K310" s="37">
        <v>72852</v>
      </c>
      <c r="L310" s="37">
        <v>87448</v>
      </c>
      <c r="M310" s="37">
        <v>8204</v>
      </c>
      <c r="N310" s="37">
        <f>SUM(VentasC15[[#This Row],[Maquillaje]:[Perfumería]])</f>
        <v>337556</v>
      </c>
      <c r="O310" s="14">
        <f>AVERAGE(VentasC15[[#This Row],[Maquillaje]:[Perfumería]])</f>
        <v>67511.199999999997</v>
      </c>
      <c r="P310" t="str">
        <f>INDEX(VentasC15[[#Headers],[Maquillaje]:[Perfumería]],MATCH(MAX(VentasC15[[#This Row],[Maquillaje]:[Perfumería]]),VentasC15[[#This Row],[Maquillaje]:[Perfumería]],0))</f>
        <v>Maquillaje</v>
      </c>
      <c r="Q310" t="str">
        <f>INDEX(VentasC15[[#Headers],[Maquillaje]:[Perfumería]],MATCH(MIN(VentasC15[[#This Row],[Maquillaje]:[Perfumería]]),VentasC15[[#This Row],[Maquillaje]:[Perfumería]],0))</f>
        <v>Perfumería</v>
      </c>
      <c r="R310" t="str">
        <f>IF(VentasC15[[#This Row],[Total por vendedor]]&gt;=250000,"SI","NO")</f>
        <v>SI</v>
      </c>
    </row>
    <row r="311" spans="1:18" x14ac:dyDescent="0.3">
      <c r="A311" s="17">
        <v>33497431</v>
      </c>
      <c r="B311" s="13">
        <v>32</v>
      </c>
      <c r="C311" s="13">
        <v>1</v>
      </c>
      <c r="D311" s="13">
        <v>85</v>
      </c>
      <c r="E311" t="s">
        <v>25</v>
      </c>
      <c r="F311" t="s">
        <v>20</v>
      </c>
      <c r="G311" t="str">
        <f>IF(VentasC15[[#This Row],[Tipo de pago]]='Tablas auxiliares'!$B$6,"Venta física","Venta Online")</f>
        <v>Venta física</v>
      </c>
      <c r="H311" t="s">
        <v>29</v>
      </c>
      <c r="I311" s="37">
        <v>81220</v>
      </c>
      <c r="J311" s="37">
        <v>53219</v>
      </c>
      <c r="K311" s="37">
        <v>94979</v>
      </c>
      <c r="L311" s="37">
        <v>16671</v>
      </c>
      <c r="M311" s="37">
        <v>76457</v>
      </c>
      <c r="N311" s="37">
        <f>SUM(VentasC15[[#This Row],[Maquillaje]:[Perfumería]])</f>
        <v>322546</v>
      </c>
      <c r="O311" s="14">
        <f>AVERAGE(VentasC15[[#This Row],[Maquillaje]:[Perfumería]])</f>
        <v>64509.2</v>
      </c>
      <c r="P311" t="str">
        <f>INDEX(VentasC15[[#Headers],[Maquillaje]:[Perfumería]],MATCH(MAX(VentasC15[[#This Row],[Maquillaje]:[Perfumería]]),VentasC15[[#This Row],[Maquillaje]:[Perfumería]],0))</f>
        <v>Cabello</v>
      </c>
      <c r="Q311" t="str">
        <f>INDEX(VentasC15[[#Headers],[Maquillaje]:[Perfumería]],MATCH(MIN(VentasC15[[#This Row],[Maquillaje]:[Perfumería]]),VentasC15[[#This Row],[Maquillaje]:[Perfumería]],0))</f>
        <v>Cuerpo</v>
      </c>
      <c r="R311" t="str">
        <f>IF(VentasC15[[#This Row],[Total por vendedor]]&gt;=250000,"SI","NO")</f>
        <v>SI</v>
      </c>
    </row>
    <row r="312" spans="1:18" x14ac:dyDescent="0.3">
      <c r="A312" s="16">
        <v>33497432</v>
      </c>
      <c r="B312" s="13">
        <v>54</v>
      </c>
      <c r="C312" s="13">
        <v>1</v>
      </c>
      <c r="D312" s="13">
        <v>44</v>
      </c>
      <c r="E312" t="s">
        <v>24</v>
      </c>
      <c r="F312" t="s">
        <v>20</v>
      </c>
      <c r="G312" t="str">
        <f>IF(VentasC15[[#This Row],[Tipo de pago]]='Tablas auxiliares'!$B$6,"Venta física","Venta Online")</f>
        <v>Venta física</v>
      </c>
      <c r="H312" t="s">
        <v>29</v>
      </c>
      <c r="I312" s="37">
        <v>85248</v>
      </c>
      <c r="J312" s="37">
        <v>19460</v>
      </c>
      <c r="K312" s="37">
        <v>65645</v>
      </c>
      <c r="L312" s="37">
        <v>93767</v>
      </c>
      <c r="M312" s="37">
        <v>93609</v>
      </c>
      <c r="N312" s="37">
        <f>SUM(VentasC15[[#This Row],[Maquillaje]:[Perfumería]])</f>
        <v>357729</v>
      </c>
      <c r="O312" s="14">
        <f>AVERAGE(VentasC15[[#This Row],[Maquillaje]:[Perfumería]])</f>
        <v>71545.8</v>
      </c>
      <c r="P312" t="str">
        <f>INDEX(VentasC15[[#Headers],[Maquillaje]:[Perfumería]],MATCH(MAX(VentasC15[[#This Row],[Maquillaje]:[Perfumería]]),VentasC15[[#This Row],[Maquillaje]:[Perfumería]],0))</f>
        <v>Cuerpo</v>
      </c>
      <c r="Q312" t="str">
        <f>INDEX(VentasC15[[#Headers],[Maquillaje]:[Perfumería]],MATCH(MIN(VentasC15[[#This Row],[Maquillaje]:[Perfumería]]),VentasC15[[#This Row],[Maquillaje]:[Perfumería]],0))</f>
        <v>Skincare</v>
      </c>
      <c r="R312" t="str">
        <f>IF(VentasC15[[#This Row],[Total por vendedor]]&gt;=250000,"SI","NO")</f>
        <v>SI</v>
      </c>
    </row>
    <row r="313" spans="1:18" x14ac:dyDescent="0.3">
      <c r="A313" s="17">
        <v>33497433</v>
      </c>
      <c r="B313" s="13">
        <v>75</v>
      </c>
      <c r="C313" s="13">
        <v>1</v>
      </c>
      <c r="D313" s="13">
        <v>36</v>
      </c>
      <c r="E313" t="s">
        <v>23</v>
      </c>
      <c r="F313" t="s">
        <v>20</v>
      </c>
      <c r="G313" t="str">
        <f>IF(VentasC15[[#This Row],[Tipo de pago]]='Tablas auxiliares'!$B$6,"Venta física","Venta Online")</f>
        <v>Venta física</v>
      </c>
      <c r="H313" t="s">
        <v>30</v>
      </c>
      <c r="I313" s="37">
        <v>78789</v>
      </c>
      <c r="J313" s="37">
        <v>22690</v>
      </c>
      <c r="K313" s="37">
        <v>62222</v>
      </c>
      <c r="L313" s="37">
        <v>86618</v>
      </c>
      <c r="M313" s="37">
        <v>15048</v>
      </c>
      <c r="N313" s="37">
        <f>SUM(VentasC15[[#This Row],[Maquillaje]:[Perfumería]])</f>
        <v>265367</v>
      </c>
      <c r="O313" s="14">
        <f>AVERAGE(VentasC15[[#This Row],[Maquillaje]:[Perfumería]])</f>
        <v>53073.4</v>
      </c>
      <c r="P313" t="str">
        <f>INDEX(VentasC15[[#Headers],[Maquillaje]:[Perfumería]],MATCH(MAX(VentasC15[[#This Row],[Maquillaje]:[Perfumería]]),VentasC15[[#This Row],[Maquillaje]:[Perfumería]],0))</f>
        <v>Cuerpo</v>
      </c>
      <c r="Q313" t="str">
        <f>INDEX(VentasC15[[#Headers],[Maquillaje]:[Perfumería]],MATCH(MIN(VentasC15[[#This Row],[Maquillaje]:[Perfumería]]),VentasC15[[#This Row],[Maquillaje]:[Perfumería]],0))</f>
        <v>Perfumería</v>
      </c>
      <c r="R313" t="str">
        <f>IF(VentasC15[[#This Row],[Total por vendedor]]&gt;=250000,"SI","NO")</f>
        <v>SI</v>
      </c>
    </row>
    <row r="314" spans="1:18" x14ac:dyDescent="0.3">
      <c r="A314" s="16">
        <v>33497434</v>
      </c>
      <c r="B314" s="13">
        <v>40</v>
      </c>
      <c r="C314" s="13">
        <v>1</v>
      </c>
      <c r="D314" s="13">
        <v>96</v>
      </c>
      <c r="E314" t="s">
        <v>24</v>
      </c>
      <c r="F314" t="s">
        <v>20</v>
      </c>
      <c r="G314" t="str">
        <f>IF(VentasC15[[#This Row],[Tipo de pago]]='Tablas auxiliares'!$B$6,"Venta física","Venta Online")</f>
        <v>Venta física</v>
      </c>
      <c r="H314" t="s">
        <v>29</v>
      </c>
      <c r="I314" s="37">
        <v>41569</v>
      </c>
      <c r="J314" s="37">
        <v>5033</v>
      </c>
      <c r="K314" s="37">
        <v>42510</v>
      </c>
      <c r="L314" s="37">
        <v>96166</v>
      </c>
      <c r="M314" s="37">
        <v>1549</v>
      </c>
      <c r="N314" s="37">
        <f>SUM(VentasC15[[#This Row],[Maquillaje]:[Perfumería]])</f>
        <v>186827</v>
      </c>
      <c r="O314" s="14">
        <f>AVERAGE(VentasC15[[#This Row],[Maquillaje]:[Perfumería]])</f>
        <v>37365.4</v>
      </c>
      <c r="P314" t="str">
        <f>INDEX(VentasC15[[#Headers],[Maquillaje]:[Perfumería]],MATCH(MAX(VentasC15[[#This Row],[Maquillaje]:[Perfumería]]),VentasC15[[#This Row],[Maquillaje]:[Perfumería]],0))</f>
        <v>Cuerpo</v>
      </c>
      <c r="Q314" t="str">
        <f>INDEX(VentasC15[[#Headers],[Maquillaje]:[Perfumería]],MATCH(MIN(VentasC15[[#This Row],[Maquillaje]:[Perfumería]]),VentasC15[[#This Row],[Maquillaje]:[Perfumería]],0))</f>
        <v>Perfumería</v>
      </c>
      <c r="R314" t="str">
        <f>IF(VentasC15[[#This Row],[Total por vendedor]]&gt;=250000,"SI","NO")</f>
        <v>NO</v>
      </c>
    </row>
    <row r="315" spans="1:18" x14ac:dyDescent="0.3">
      <c r="A315" s="17">
        <v>33497435</v>
      </c>
      <c r="B315" s="13">
        <v>60</v>
      </c>
      <c r="C315" s="13">
        <v>1</v>
      </c>
      <c r="D315" s="13">
        <v>84</v>
      </c>
      <c r="E315" t="s">
        <v>23</v>
      </c>
      <c r="F315" t="s">
        <v>21</v>
      </c>
      <c r="G315" t="str">
        <f>IF(VentasC15[[#This Row],[Tipo de pago]]='Tablas auxiliares'!$B$6,"Venta física","Venta Online")</f>
        <v>Venta Online</v>
      </c>
      <c r="H315" t="s">
        <v>29</v>
      </c>
      <c r="I315" s="37">
        <v>56225</v>
      </c>
      <c r="J315" s="37">
        <v>44244</v>
      </c>
      <c r="K315" s="37">
        <v>16285</v>
      </c>
      <c r="L315" s="37">
        <v>90709</v>
      </c>
      <c r="M315" s="37">
        <v>40785</v>
      </c>
      <c r="N315" s="37">
        <f>SUM(VentasC15[[#This Row],[Maquillaje]:[Perfumería]])</f>
        <v>248248</v>
      </c>
      <c r="O315" s="14">
        <f>AVERAGE(VentasC15[[#This Row],[Maquillaje]:[Perfumería]])</f>
        <v>49649.599999999999</v>
      </c>
      <c r="P315" t="str">
        <f>INDEX(VentasC15[[#Headers],[Maquillaje]:[Perfumería]],MATCH(MAX(VentasC15[[#This Row],[Maquillaje]:[Perfumería]]),VentasC15[[#This Row],[Maquillaje]:[Perfumería]],0))</f>
        <v>Cuerpo</v>
      </c>
      <c r="Q315" t="str">
        <f>INDEX(VentasC15[[#Headers],[Maquillaje]:[Perfumería]],MATCH(MIN(VentasC15[[#This Row],[Maquillaje]:[Perfumería]]),VentasC15[[#This Row],[Maquillaje]:[Perfumería]],0))</f>
        <v>Cabello</v>
      </c>
      <c r="R315" t="str">
        <f>IF(VentasC15[[#This Row],[Total por vendedor]]&gt;=250000,"SI","NO")</f>
        <v>NO</v>
      </c>
    </row>
    <row r="316" spans="1:18" x14ac:dyDescent="0.3">
      <c r="A316" s="16">
        <v>33497436</v>
      </c>
      <c r="B316" s="13">
        <v>51</v>
      </c>
      <c r="C316" s="13">
        <v>1</v>
      </c>
      <c r="D316" s="13">
        <v>76</v>
      </c>
      <c r="E316" t="s">
        <v>24</v>
      </c>
      <c r="F316" t="s">
        <v>21</v>
      </c>
      <c r="G316" t="str">
        <f>IF(VentasC15[[#This Row],[Tipo de pago]]='Tablas auxiliares'!$B$6,"Venta física","Venta Online")</f>
        <v>Venta Online</v>
      </c>
      <c r="H316" t="s">
        <v>30</v>
      </c>
      <c r="I316" s="37">
        <v>45249</v>
      </c>
      <c r="J316" s="37">
        <v>17704</v>
      </c>
      <c r="K316" s="37">
        <v>12324</v>
      </c>
      <c r="L316" s="37">
        <v>21020</v>
      </c>
      <c r="M316" s="37">
        <v>52599</v>
      </c>
      <c r="N316" s="37">
        <f>SUM(VentasC15[[#This Row],[Maquillaje]:[Perfumería]])</f>
        <v>148896</v>
      </c>
      <c r="O316" s="14">
        <f>AVERAGE(VentasC15[[#This Row],[Maquillaje]:[Perfumería]])</f>
        <v>29779.200000000001</v>
      </c>
      <c r="P316" t="str">
        <f>INDEX(VentasC15[[#Headers],[Maquillaje]:[Perfumería]],MATCH(MAX(VentasC15[[#This Row],[Maquillaje]:[Perfumería]]),VentasC15[[#This Row],[Maquillaje]:[Perfumería]],0))</f>
        <v>Perfumería</v>
      </c>
      <c r="Q316" t="str">
        <f>INDEX(VentasC15[[#Headers],[Maquillaje]:[Perfumería]],MATCH(MIN(VentasC15[[#This Row],[Maquillaje]:[Perfumería]]),VentasC15[[#This Row],[Maquillaje]:[Perfumería]],0))</f>
        <v>Cabello</v>
      </c>
      <c r="R316" t="str">
        <f>IF(VentasC15[[#This Row],[Total por vendedor]]&gt;=250000,"SI","NO")</f>
        <v>NO</v>
      </c>
    </row>
    <row r="317" spans="1:18" x14ac:dyDescent="0.3">
      <c r="A317" s="17">
        <v>33497437</v>
      </c>
      <c r="B317" s="13">
        <v>68</v>
      </c>
      <c r="C317" s="13">
        <v>1</v>
      </c>
      <c r="D317" s="13">
        <v>13</v>
      </c>
      <c r="E317" t="s">
        <v>23</v>
      </c>
      <c r="F317" t="s">
        <v>20</v>
      </c>
      <c r="G317" t="str">
        <f>IF(VentasC15[[#This Row],[Tipo de pago]]='Tablas auxiliares'!$B$6,"Venta física","Venta Online")</f>
        <v>Venta física</v>
      </c>
      <c r="H317" t="s">
        <v>29</v>
      </c>
      <c r="I317" s="37">
        <v>61189</v>
      </c>
      <c r="J317" s="37">
        <v>94332</v>
      </c>
      <c r="K317" s="37">
        <v>78347</v>
      </c>
      <c r="L317" s="37">
        <v>38379</v>
      </c>
      <c r="M317" s="37">
        <v>46429</v>
      </c>
      <c r="N317" s="37">
        <f>SUM(VentasC15[[#This Row],[Maquillaje]:[Perfumería]])</f>
        <v>318676</v>
      </c>
      <c r="O317" s="14">
        <f>AVERAGE(VentasC15[[#This Row],[Maquillaje]:[Perfumería]])</f>
        <v>63735.199999999997</v>
      </c>
      <c r="P317" t="str">
        <f>INDEX(VentasC15[[#Headers],[Maquillaje]:[Perfumería]],MATCH(MAX(VentasC15[[#This Row],[Maquillaje]:[Perfumería]]),VentasC15[[#This Row],[Maquillaje]:[Perfumería]],0))</f>
        <v>Skincare</v>
      </c>
      <c r="Q317" t="str">
        <f>INDEX(VentasC15[[#Headers],[Maquillaje]:[Perfumería]],MATCH(MIN(VentasC15[[#This Row],[Maquillaje]:[Perfumería]]),VentasC15[[#This Row],[Maquillaje]:[Perfumería]],0))</f>
        <v>Cuerpo</v>
      </c>
      <c r="R317" t="str">
        <f>IF(VentasC15[[#This Row],[Total por vendedor]]&gt;=250000,"SI","NO")</f>
        <v>SI</v>
      </c>
    </row>
    <row r="318" spans="1:18" x14ac:dyDescent="0.3">
      <c r="A318" s="16">
        <v>33497438</v>
      </c>
      <c r="B318" s="13">
        <v>30</v>
      </c>
      <c r="C318" s="13">
        <v>1</v>
      </c>
      <c r="D318" s="13">
        <v>95</v>
      </c>
      <c r="E318" t="s">
        <v>23</v>
      </c>
      <c r="F318" t="s">
        <v>21</v>
      </c>
      <c r="G318" t="str">
        <f>IF(VentasC15[[#This Row],[Tipo de pago]]='Tablas auxiliares'!$B$6,"Venta física","Venta Online")</f>
        <v>Venta Online</v>
      </c>
      <c r="H318" t="s">
        <v>29</v>
      </c>
      <c r="I318" s="37">
        <v>74255</v>
      </c>
      <c r="J318" s="37">
        <v>30386</v>
      </c>
      <c r="K318" s="37">
        <v>93684</v>
      </c>
      <c r="L318" s="37">
        <v>92518</v>
      </c>
      <c r="M318" s="37">
        <v>66598</v>
      </c>
      <c r="N318" s="37">
        <f>SUM(VentasC15[[#This Row],[Maquillaje]:[Perfumería]])</f>
        <v>357441</v>
      </c>
      <c r="O318" s="14">
        <f>AVERAGE(VentasC15[[#This Row],[Maquillaje]:[Perfumería]])</f>
        <v>71488.2</v>
      </c>
      <c r="P318" t="str">
        <f>INDEX(VentasC15[[#Headers],[Maquillaje]:[Perfumería]],MATCH(MAX(VentasC15[[#This Row],[Maquillaje]:[Perfumería]]),VentasC15[[#This Row],[Maquillaje]:[Perfumería]],0))</f>
        <v>Cabello</v>
      </c>
      <c r="Q318" t="str">
        <f>INDEX(VentasC15[[#Headers],[Maquillaje]:[Perfumería]],MATCH(MIN(VentasC15[[#This Row],[Maquillaje]:[Perfumería]]),VentasC15[[#This Row],[Maquillaje]:[Perfumería]],0))</f>
        <v>Skincare</v>
      </c>
      <c r="R318" t="str">
        <f>IF(VentasC15[[#This Row],[Total por vendedor]]&gt;=250000,"SI","NO")</f>
        <v>SI</v>
      </c>
    </row>
    <row r="319" spans="1:18" x14ac:dyDescent="0.3">
      <c r="A319" s="17">
        <v>33497439</v>
      </c>
      <c r="B319" s="13">
        <v>47</v>
      </c>
      <c r="C319" s="13">
        <v>1</v>
      </c>
      <c r="D319" s="13">
        <v>72</v>
      </c>
      <c r="E319" t="s">
        <v>23</v>
      </c>
      <c r="F319" t="s">
        <v>20</v>
      </c>
      <c r="G319" t="str">
        <f>IF(VentasC15[[#This Row],[Tipo de pago]]='Tablas auxiliares'!$B$6,"Venta física","Venta Online")</f>
        <v>Venta física</v>
      </c>
      <c r="H319" t="s">
        <v>30</v>
      </c>
      <c r="I319" s="37">
        <v>96303</v>
      </c>
      <c r="J319" s="37">
        <v>79069</v>
      </c>
      <c r="K319" s="37">
        <v>9858</v>
      </c>
      <c r="L319" s="37">
        <v>93727</v>
      </c>
      <c r="M319" s="37">
        <v>38379</v>
      </c>
      <c r="N319" s="37">
        <f>SUM(VentasC15[[#This Row],[Maquillaje]:[Perfumería]])</f>
        <v>317336</v>
      </c>
      <c r="O319" s="14">
        <f>AVERAGE(VentasC15[[#This Row],[Maquillaje]:[Perfumería]])</f>
        <v>63467.199999999997</v>
      </c>
      <c r="P319" t="str">
        <f>INDEX(VentasC15[[#Headers],[Maquillaje]:[Perfumería]],MATCH(MAX(VentasC15[[#This Row],[Maquillaje]:[Perfumería]]),VentasC15[[#This Row],[Maquillaje]:[Perfumería]],0))</f>
        <v>Maquillaje</v>
      </c>
      <c r="Q319" t="str">
        <f>INDEX(VentasC15[[#Headers],[Maquillaje]:[Perfumería]],MATCH(MIN(VentasC15[[#This Row],[Maquillaje]:[Perfumería]]),VentasC15[[#This Row],[Maquillaje]:[Perfumería]],0))</f>
        <v>Cabello</v>
      </c>
      <c r="R319" t="str">
        <f>IF(VentasC15[[#This Row],[Total por vendedor]]&gt;=250000,"SI","NO")</f>
        <v>SI</v>
      </c>
    </row>
    <row r="320" spans="1:18" x14ac:dyDescent="0.3">
      <c r="A320" s="16">
        <v>33497440</v>
      </c>
      <c r="B320" s="13">
        <v>34</v>
      </c>
      <c r="C320" s="13">
        <v>1</v>
      </c>
      <c r="D320" s="13">
        <v>77</v>
      </c>
      <c r="E320" t="s">
        <v>25</v>
      </c>
      <c r="F320" t="s">
        <v>20</v>
      </c>
      <c r="G320" t="str">
        <f>IF(VentasC15[[#This Row],[Tipo de pago]]='Tablas auxiliares'!$B$6,"Venta física","Venta Online")</f>
        <v>Venta física</v>
      </c>
      <c r="H320" t="s">
        <v>29</v>
      </c>
      <c r="I320" s="37">
        <v>23266</v>
      </c>
      <c r="J320" s="37">
        <v>8949</v>
      </c>
      <c r="K320" s="37">
        <v>74382</v>
      </c>
      <c r="L320" s="37">
        <v>85526</v>
      </c>
      <c r="M320" s="37">
        <v>54633</v>
      </c>
      <c r="N320" s="37">
        <f>SUM(VentasC15[[#This Row],[Maquillaje]:[Perfumería]])</f>
        <v>246756</v>
      </c>
      <c r="O320" s="14">
        <f>AVERAGE(VentasC15[[#This Row],[Maquillaje]:[Perfumería]])</f>
        <v>49351.199999999997</v>
      </c>
      <c r="P320" t="str">
        <f>INDEX(VentasC15[[#Headers],[Maquillaje]:[Perfumería]],MATCH(MAX(VentasC15[[#This Row],[Maquillaje]:[Perfumería]]),VentasC15[[#This Row],[Maquillaje]:[Perfumería]],0))</f>
        <v>Cuerpo</v>
      </c>
      <c r="Q320" t="str">
        <f>INDEX(VentasC15[[#Headers],[Maquillaje]:[Perfumería]],MATCH(MIN(VentasC15[[#This Row],[Maquillaje]:[Perfumería]]),VentasC15[[#This Row],[Maquillaje]:[Perfumería]],0))</f>
        <v>Skincare</v>
      </c>
      <c r="R320" t="str">
        <f>IF(VentasC15[[#This Row],[Total por vendedor]]&gt;=250000,"SI","NO")</f>
        <v>NO</v>
      </c>
    </row>
    <row r="321" spans="1:18" x14ac:dyDescent="0.3">
      <c r="A321" s="17">
        <v>33497441</v>
      </c>
      <c r="B321" s="13">
        <v>58</v>
      </c>
      <c r="C321" s="13">
        <v>1</v>
      </c>
      <c r="D321" s="13">
        <v>82</v>
      </c>
      <c r="E321" t="s">
        <v>25</v>
      </c>
      <c r="F321" t="s">
        <v>20</v>
      </c>
      <c r="G321" t="str">
        <f>IF(VentasC15[[#This Row],[Tipo de pago]]='Tablas auxiliares'!$B$6,"Venta física","Venta Online")</f>
        <v>Venta física</v>
      </c>
      <c r="H321" t="s">
        <v>30</v>
      </c>
      <c r="I321" s="37">
        <v>53086</v>
      </c>
      <c r="J321" s="37">
        <v>21357</v>
      </c>
      <c r="K321" s="37">
        <v>24455</v>
      </c>
      <c r="L321" s="37">
        <v>82387</v>
      </c>
      <c r="M321" s="37">
        <v>24439</v>
      </c>
      <c r="N321" s="37">
        <f>SUM(VentasC15[[#This Row],[Maquillaje]:[Perfumería]])</f>
        <v>205724</v>
      </c>
      <c r="O321" s="14">
        <f>AVERAGE(VentasC15[[#This Row],[Maquillaje]:[Perfumería]])</f>
        <v>41144.800000000003</v>
      </c>
      <c r="P321" t="str">
        <f>INDEX(VentasC15[[#Headers],[Maquillaje]:[Perfumería]],MATCH(MAX(VentasC15[[#This Row],[Maquillaje]:[Perfumería]]),VentasC15[[#This Row],[Maquillaje]:[Perfumería]],0))</f>
        <v>Cuerpo</v>
      </c>
      <c r="Q321" t="str">
        <f>INDEX(VentasC15[[#Headers],[Maquillaje]:[Perfumería]],MATCH(MIN(VentasC15[[#This Row],[Maquillaje]:[Perfumería]]),VentasC15[[#This Row],[Maquillaje]:[Perfumería]],0))</f>
        <v>Skincare</v>
      </c>
      <c r="R321" t="str">
        <f>IF(VentasC15[[#This Row],[Total por vendedor]]&gt;=250000,"SI","NO")</f>
        <v>NO</v>
      </c>
    </row>
    <row r="322" spans="1:18" x14ac:dyDescent="0.3">
      <c r="A322" s="16">
        <v>33497442</v>
      </c>
      <c r="B322" s="13">
        <v>60</v>
      </c>
      <c r="C322" s="13">
        <v>1</v>
      </c>
      <c r="D322" s="13">
        <v>79</v>
      </c>
      <c r="E322" t="s">
        <v>23</v>
      </c>
      <c r="F322" t="s">
        <v>21</v>
      </c>
      <c r="G322" t="str">
        <f>IF(VentasC15[[#This Row],[Tipo de pago]]='Tablas auxiliares'!$B$6,"Venta física","Venta Online")</f>
        <v>Venta Online</v>
      </c>
      <c r="H322" t="s">
        <v>30</v>
      </c>
      <c r="I322" s="37">
        <v>11458</v>
      </c>
      <c r="J322" s="37">
        <v>28934</v>
      </c>
      <c r="K322" s="37">
        <v>6883</v>
      </c>
      <c r="L322" s="37">
        <v>84529</v>
      </c>
      <c r="M322" s="37">
        <v>90528</v>
      </c>
      <c r="N322" s="37">
        <f>SUM(VentasC15[[#This Row],[Maquillaje]:[Perfumería]])</f>
        <v>222332</v>
      </c>
      <c r="O322" s="14">
        <f>AVERAGE(VentasC15[[#This Row],[Maquillaje]:[Perfumería]])</f>
        <v>44466.400000000001</v>
      </c>
      <c r="P322" t="str">
        <f>INDEX(VentasC15[[#Headers],[Maquillaje]:[Perfumería]],MATCH(MAX(VentasC15[[#This Row],[Maquillaje]:[Perfumería]]),VentasC15[[#This Row],[Maquillaje]:[Perfumería]],0))</f>
        <v>Perfumería</v>
      </c>
      <c r="Q322" t="str">
        <f>INDEX(VentasC15[[#Headers],[Maquillaje]:[Perfumería]],MATCH(MIN(VentasC15[[#This Row],[Maquillaje]:[Perfumería]]),VentasC15[[#This Row],[Maquillaje]:[Perfumería]],0))</f>
        <v>Cabello</v>
      </c>
      <c r="R322" t="str">
        <f>IF(VentasC15[[#This Row],[Total por vendedor]]&gt;=250000,"SI","NO")</f>
        <v>NO</v>
      </c>
    </row>
    <row r="323" spans="1:18" x14ac:dyDescent="0.3">
      <c r="A323" s="17">
        <v>33497443</v>
      </c>
      <c r="B323" s="13">
        <v>48</v>
      </c>
      <c r="C323" s="13">
        <v>1</v>
      </c>
      <c r="D323" s="13">
        <v>6</v>
      </c>
      <c r="E323" t="s">
        <v>23</v>
      </c>
      <c r="F323" t="s">
        <v>20</v>
      </c>
      <c r="G323" t="str">
        <f>IF(VentasC15[[#This Row],[Tipo de pago]]='Tablas auxiliares'!$B$6,"Venta física","Venta Online")</f>
        <v>Venta física</v>
      </c>
      <c r="H323" t="s">
        <v>30</v>
      </c>
      <c r="I323" s="37">
        <v>54926</v>
      </c>
      <c r="J323" s="37">
        <v>97147</v>
      </c>
      <c r="K323" s="37">
        <v>14965</v>
      </c>
      <c r="L323" s="37">
        <v>18277</v>
      </c>
      <c r="M323" s="37">
        <v>26047</v>
      </c>
      <c r="N323" s="37">
        <f>SUM(VentasC15[[#This Row],[Maquillaje]:[Perfumería]])</f>
        <v>211362</v>
      </c>
      <c r="O323" s="14">
        <f>AVERAGE(VentasC15[[#This Row],[Maquillaje]:[Perfumería]])</f>
        <v>42272.4</v>
      </c>
      <c r="P323" t="str">
        <f>INDEX(VentasC15[[#Headers],[Maquillaje]:[Perfumería]],MATCH(MAX(VentasC15[[#This Row],[Maquillaje]:[Perfumería]]),VentasC15[[#This Row],[Maquillaje]:[Perfumería]],0))</f>
        <v>Skincare</v>
      </c>
      <c r="Q323" t="str">
        <f>INDEX(VentasC15[[#Headers],[Maquillaje]:[Perfumería]],MATCH(MIN(VentasC15[[#This Row],[Maquillaje]:[Perfumería]]),VentasC15[[#This Row],[Maquillaje]:[Perfumería]],0))</f>
        <v>Cabello</v>
      </c>
      <c r="R323" t="str">
        <f>IF(VentasC15[[#This Row],[Total por vendedor]]&gt;=250000,"SI","NO")</f>
        <v>NO</v>
      </c>
    </row>
    <row r="324" spans="1:18" x14ac:dyDescent="0.3">
      <c r="A324" s="16">
        <v>33497444</v>
      </c>
      <c r="B324" s="13">
        <v>41</v>
      </c>
      <c r="C324" s="13">
        <v>1</v>
      </c>
      <c r="D324" s="13">
        <v>85</v>
      </c>
      <c r="E324" t="s">
        <v>25</v>
      </c>
      <c r="F324" t="s">
        <v>21</v>
      </c>
      <c r="G324" t="str">
        <f>IF(VentasC15[[#This Row],[Tipo de pago]]='Tablas auxiliares'!$B$6,"Venta física","Venta Online")</f>
        <v>Venta Online</v>
      </c>
      <c r="H324" t="s">
        <v>30</v>
      </c>
      <c r="I324" s="37">
        <v>73326</v>
      </c>
      <c r="J324" s="37">
        <v>28728</v>
      </c>
      <c r="K324" s="37">
        <v>95082</v>
      </c>
      <c r="L324" s="37">
        <v>14039</v>
      </c>
      <c r="M324" s="37">
        <v>16391</v>
      </c>
      <c r="N324" s="37">
        <f>SUM(VentasC15[[#This Row],[Maquillaje]:[Perfumería]])</f>
        <v>227566</v>
      </c>
      <c r="O324" s="14">
        <f>AVERAGE(VentasC15[[#This Row],[Maquillaje]:[Perfumería]])</f>
        <v>45513.2</v>
      </c>
      <c r="P324" t="str">
        <f>INDEX(VentasC15[[#Headers],[Maquillaje]:[Perfumería]],MATCH(MAX(VentasC15[[#This Row],[Maquillaje]:[Perfumería]]),VentasC15[[#This Row],[Maquillaje]:[Perfumería]],0))</f>
        <v>Cabello</v>
      </c>
      <c r="Q324" t="str">
        <f>INDEX(VentasC15[[#Headers],[Maquillaje]:[Perfumería]],MATCH(MIN(VentasC15[[#This Row],[Maquillaje]:[Perfumería]]),VentasC15[[#This Row],[Maquillaje]:[Perfumería]],0))</f>
        <v>Cuerpo</v>
      </c>
      <c r="R324" t="str">
        <f>IF(VentasC15[[#This Row],[Total por vendedor]]&gt;=250000,"SI","NO")</f>
        <v>NO</v>
      </c>
    </row>
    <row r="325" spans="1:18" x14ac:dyDescent="0.3">
      <c r="A325" s="17">
        <v>33497445</v>
      </c>
      <c r="B325" s="13">
        <v>75</v>
      </c>
      <c r="C325" s="13">
        <v>1</v>
      </c>
      <c r="D325" s="13">
        <v>12</v>
      </c>
      <c r="E325" t="s">
        <v>24</v>
      </c>
      <c r="F325" t="s">
        <v>20</v>
      </c>
      <c r="G325" t="str">
        <f>IF(VentasC15[[#This Row],[Tipo de pago]]='Tablas auxiliares'!$B$6,"Venta física","Venta Online")</f>
        <v>Venta física</v>
      </c>
      <c r="H325" t="s">
        <v>30</v>
      </c>
      <c r="I325" s="37">
        <v>41106</v>
      </c>
      <c r="J325" s="37">
        <v>8369</v>
      </c>
      <c r="K325" s="37">
        <v>28326</v>
      </c>
      <c r="L325" s="37">
        <v>85887</v>
      </c>
      <c r="M325" s="37">
        <v>173</v>
      </c>
      <c r="N325" s="37">
        <f>SUM(VentasC15[[#This Row],[Maquillaje]:[Perfumería]])</f>
        <v>163861</v>
      </c>
      <c r="O325" s="14">
        <f>AVERAGE(VentasC15[[#This Row],[Maquillaje]:[Perfumería]])</f>
        <v>32772.199999999997</v>
      </c>
      <c r="P325" t="str">
        <f>INDEX(VentasC15[[#Headers],[Maquillaje]:[Perfumería]],MATCH(MAX(VentasC15[[#This Row],[Maquillaje]:[Perfumería]]),VentasC15[[#This Row],[Maquillaje]:[Perfumería]],0))</f>
        <v>Cuerpo</v>
      </c>
      <c r="Q325" t="str">
        <f>INDEX(VentasC15[[#Headers],[Maquillaje]:[Perfumería]],MATCH(MIN(VentasC15[[#This Row],[Maquillaje]:[Perfumería]]),VentasC15[[#This Row],[Maquillaje]:[Perfumería]],0))</f>
        <v>Perfumería</v>
      </c>
      <c r="R325" t="str">
        <f>IF(VentasC15[[#This Row],[Total por vendedor]]&gt;=250000,"SI","NO")</f>
        <v>NO</v>
      </c>
    </row>
    <row r="326" spans="1:18" x14ac:dyDescent="0.3">
      <c r="A326" s="16">
        <v>33497446</v>
      </c>
      <c r="B326" s="13">
        <v>48</v>
      </c>
      <c r="C326" s="13">
        <v>1</v>
      </c>
      <c r="D326" s="13">
        <v>96</v>
      </c>
      <c r="E326" t="s">
        <v>23</v>
      </c>
      <c r="F326" t="s">
        <v>20</v>
      </c>
      <c r="G326" t="str">
        <f>IF(VentasC15[[#This Row],[Tipo de pago]]='Tablas auxiliares'!$B$6,"Venta física","Venta Online")</f>
        <v>Venta física</v>
      </c>
      <c r="H326" t="s">
        <v>29</v>
      </c>
      <c r="I326" s="37">
        <v>61118</v>
      </c>
      <c r="J326" s="37">
        <v>98303</v>
      </c>
      <c r="K326" s="37">
        <v>57729</v>
      </c>
      <c r="L326" s="37">
        <v>63765</v>
      </c>
      <c r="M326" s="37">
        <v>15941</v>
      </c>
      <c r="N326" s="37">
        <f>SUM(VentasC15[[#This Row],[Maquillaje]:[Perfumería]])</f>
        <v>296856</v>
      </c>
      <c r="O326" s="14">
        <f>AVERAGE(VentasC15[[#This Row],[Maquillaje]:[Perfumería]])</f>
        <v>59371.199999999997</v>
      </c>
      <c r="P326" t="str">
        <f>INDEX(VentasC15[[#Headers],[Maquillaje]:[Perfumería]],MATCH(MAX(VentasC15[[#This Row],[Maquillaje]:[Perfumería]]),VentasC15[[#This Row],[Maquillaje]:[Perfumería]],0))</f>
        <v>Skincare</v>
      </c>
      <c r="Q326" t="str">
        <f>INDEX(VentasC15[[#Headers],[Maquillaje]:[Perfumería]],MATCH(MIN(VentasC15[[#This Row],[Maquillaje]:[Perfumería]]),VentasC15[[#This Row],[Maquillaje]:[Perfumería]],0))</f>
        <v>Perfumería</v>
      </c>
      <c r="R326" t="str">
        <f>IF(VentasC15[[#This Row],[Total por vendedor]]&gt;=250000,"SI","NO")</f>
        <v>SI</v>
      </c>
    </row>
    <row r="327" spans="1:18" x14ac:dyDescent="0.3">
      <c r="A327" s="17">
        <v>33497447</v>
      </c>
      <c r="B327" s="13">
        <v>39</v>
      </c>
      <c r="C327" s="13">
        <v>1</v>
      </c>
      <c r="D327" s="13">
        <v>32</v>
      </c>
      <c r="E327" t="s">
        <v>25</v>
      </c>
      <c r="F327" t="s">
        <v>20</v>
      </c>
      <c r="G327" t="str">
        <f>IF(VentasC15[[#This Row],[Tipo de pago]]='Tablas auxiliares'!$B$6,"Venta física","Venta Online")</f>
        <v>Venta física</v>
      </c>
      <c r="H327" t="s">
        <v>29</v>
      </c>
      <c r="I327" s="37">
        <v>16</v>
      </c>
      <c r="J327" s="37">
        <v>78149</v>
      </c>
      <c r="K327" s="37">
        <v>86367</v>
      </c>
      <c r="L327" s="37">
        <v>85462</v>
      </c>
      <c r="M327" s="37">
        <v>2562</v>
      </c>
      <c r="N327" s="37">
        <f>SUM(VentasC15[[#This Row],[Maquillaje]:[Perfumería]])</f>
        <v>252556</v>
      </c>
      <c r="O327" s="14">
        <f>AVERAGE(VentasC15[[#This Row],[Maquillaje]:[Perfumería]])</f>
        <v>50511.199999999997</v>
      </c>
      <c r="P327" t="str">
        <f>INDEX(VentasC15[[#Headers],[Maquillaje]:[Perfumería]],MATCH(MAX(VentasC15[[#This Row],[Maquillaje]:[Perfumería]]),VentasC15[[#This Row],[Maquillaje]:[Perfumería]],0))</f>
        <v>Cabello</v>
      </c>
      <c r="Q327" t="str">
        <f>INDEX(VentasC15[[#Headers],[Maquillaje]:[Perfumería]],MATCH(MIN(VentasC15[[#This Row],[Maquillaje]:[Perfumería]]),VentasC15[[#This Row],[Maquillaje]:[Perfumería]],0))</f>
        <v>Maquillaje</v>
      </c>
      <c r="R327" t="str">
        <f>IF(VentasC15[[#This Row],[Total por vendedor]]&gt;=250000,"SI","NO")</f>
        <v>SI</v>
      </c>
    </row>
    <row r="328" spans="1:18" x14ac:dyDescent="0.3">
      <c r="A328" s="16">
        <v>33497448</v>
      </c>
      <c r="B328" s="13">
        <v>41</v>
      </c>
      <c r="C328" s="13">
        <v>1</v>
      </c>
      <c r="D328" s="13">
        <v>80</v>
      </c>
      <c r="E328" t="s">
        <v>25</v>
      </c>
      <c r="F328" t="s">
        <v>21</v>
      </c>
      <c r="G328" t="str">
        <f>IF(VentasC15[[#This Row],[Tipo de pago]]='Tablas auxiliares'!$B$6,"Venta física","Venta Online")</f>
        <v>Venta Online</v>
      </c>
      <c r="H328" t="s">
        <v>30</v>
      </c>
      <c r="I328" s="37">
        <v>75961</v>
      </c>
      <c r="J328" s="37">
        <v>90675</v>
      </c>
      <c r="K328" s="37">
        <v>75409</v>
      </c>
      <c r="L328" s="37">
        <v>34346</v>
      </c>
      <c r="M328" s="37">
        <v>19223</v>
      </c>
      <c r="N328" s="37">
        <f>SUM(VentasC15[[#This Row],[Maquillaje]:[Perfumería]])</f>
        <v>295614</v>
      </c>
      <c r="O328" s="14">
        <f>AVERAGE(VentasC15[[#This Row],[Maquillaje]:[Perfumería]])</f>
        <v>59122.8</v>
      </c>
      <c r="P328" t="str">
        <f>INDEX(VentasC15[[#Headers],[Maquillaje]:[Perfumería]],MATCH(MAX(VentasC15[[#This Row],[Maquillaje]:[Perfumería]]),VentasC15[[#This Row],[Maquillaje]:[Perfumería]],0))</f>
        <v>Skincare</v>
      </c>
      <c r="Q328" t="str">
        <f>INDEX(VentasC15[[#Headers],[Maquillaje]:[Perfumería]],MATCH(MIN(VentasC15[[#This Row],[Maquillaje]:[Perfumería]]),VentasC15[[#This Row],[Maquillaje]:[Perfumería]],0))</f>
        <v>Perfumería</v>
      </c>
      <c r="R328" t="str">
        <f>IF(VentasC15[[#This Row],[Total por vendedor]]&gt;=250000,"SI","NO")</f>
        <v>SI</v>
      </c>
    </row>
    <row r="329" spans="1:18" x14ac:dyDescent="0.3">
      <c r="A329" s="17">
        <v>33497449</v>
      </c>
      <c r="B329" s="13">
        <v>52</v>
      </c>
      <c r="C329" s="13">
        <v>1</v>
      </c>
      <c r="D329" s="13">
        <v>8</v>
      </c>
      <c r="E329" t="s">
        <v>25</v>
      </c>
      <c r="F329" t="s">
        <v>21</v>
      </c>
      <c r="G329" t="str">
        <f>IF(VentasC15[[#This Row],[Tipo de pago]]='Tablas auxiliares'!$B$6,"Venta física","Venta Online")</f>
        <v>Venta Online</v>
      </c>
      <c r="H329" t="s">
        <v>29</v>
      </c>
      <c r="I329" s="37">
        <v>42379</v>
      </c>
      <c r="J329" s="37">
        <v>26818</v>
      </c>
      <c r="K329" s="37">
        <v>13840</v>
      </c>
      <c r="L329" s="37">
        <v>16437</v>
      </c>
      <c r="M329" s="37">
        <v>37669</v>
      </c>
      <c r="N329" s="37">
        <f>SUM(VentasC15[[#This Row],[Maquillaje]:[Perfumería]])</f>
        <v>137143</v>
      </c>
      <c r="O329" s="14">
        <f>AVERAGE(VentasC15[[#This Row],[Maquillaje]:[Perfumería]])</f>
        <v>27428.6</v>
      </c>
      <c r="P329" t="str">
        <f>INDEX(VentasC15[[#Headers],[Maquillaje]:[Perfumería]],MATCH(MAX(VentasC15[[#This Row],[Maquillaje]:[Perfumería]]),VentasC15[[#This Row],[Maquillaje]:[Perfumería]],0))</f>
        <v>Maquillaje</v>
      </c>
      <c r="Q329" t="str">
        <f>INDEX(VentasC15[[#Headers],[Maquillaje]:[Perfumería]],MATCH(MIN(VentasC15[[#This Row],[Maquillaje]:[Perfumería]]),VentasC15[[#This Row],[Maquillaje]:[Perfumería]],0))</f>
        <v>Cabello</v>
      </c>
      <c r="R329" t="str">
        <f>IF(VentasC15[[#This Row],[Total por vendedor]]&gt;=250000,"SI","NO")</f>
        <v>NO</v>
      </c>
    </row>
    <row r="330" spans="1:18" x14ac:dyDescent="0.3">
      <c r="A330" s="16">
        <v>33497450</v>
      </c>
      <c r="B330" s="13">
        <v>73</v>
      </c>
      <c r="C330" s="13">
        <v>1</v>
      </c>
      <c r="D330" s="13">
        <v>9</v>
      </c>
      <c r="E330" t="s">
        <v>23</v>
      </c>
      <c r="F330" t="s">
        <v>20</v>
      </c>
      <c r="G330" t="str">
        <f>IF(VentasC15[[#This Row],[Tipo de pago]]='Tablas auxiliares'!$B$6,"Venta física","Venta Online")</f>
        <v>Venta física</v>
      </c>
      <c r="H330" t="s">
        <v>29</v>
      </c>
      <c r="I330" s="37">
        <v>37619</v>
      </c>
      <c r="J330" s="37">
        <v>59330</v>
      </c>
      <c r="K330" s="37">
        <v>86220</v>
      </c>
      <c r="L330" s="37">
        <v>87901</v>
      </c>
      <c r="M330" s="37">
        <v>36308</v>
      </c>
      <c r="N330" s="37">
        <f>SUM(VentasC15[[#This Row],[Maquillaje]:[Perfumería]])</f>
        <v>307378</v>
      </c>
      <c r="O330" s="14">
        <f>AVERAGE(VentasC15[[#This Row],[Maquillaje]:[Perfumería]])</f>
        <v>61475.6</v>
      </c>
      <c r="P330" t="str">
        <f>INDEX(VentasC15[[#Headers],[Maquillaje]:[Perfumería]],MATCH(MAX(VentasC15[[#This Row],[Maquillaje]:[Perfumería]]),VentasC15[[#This Row],[Maquillaje]:[Perfumería]],0))</f>
        <v>Cuerpo</v>
      </c>
      <c r="Q330" t="str">
        <f>INDEX(VentasC15[[#Headers],[Maquillaje]:[Perfumería]],MATCH(MIN(VentasC15[[#This Row],[Maquillaje]:[Perfumería]]),VentasC15[[#This Row],[Maquillaje]:[Perfumería]],0))</f>
        <v>Perfumería</v>
      </c>
      <c r="R330" t="str">
        <f>IF(VentasC15[[#This Row],[Total por vendedor]]&gt;=250000,"SI","NO")</f>
        <v>SI</v>
      </c>
    </row>
    <row r="331" spans="1:18" x14ac:dyDescent="0.3">
      <c r="A331" s="17">
        <v>33497451</v>
      </c>
      <c r="B331" s="13">
        <v>33</v>
      </c>
      <c r="C331" s="13">
        <v>1</v>
      </c>
      <c r="D331" s="13">
        <v>22</v>
      </c>
      <c r="E331" t="s">
        <v>22</v>
      </c>
      <c r="F331" t="s">
        <v>20</v>
      </c>
      <c r="G331" t="str">
        <f>IF(VentasC15[[#This Row],[Tipo de pago]]='Tablas auxiliares'!$B$6,"Venta física","Venta Online")</f>
        <v>Venta física</v>
      </c>
      <c r="H331" t="s">
        <v>30</v>
      </c>
      <c r="I331" s="37">
        <v>75468</v>
      </c>
      <c r="J331" s="37">
        <v>47029</v>
      </c>
      <c r="K331" s="37">
        <v>13954</v>
      </c>
      <c r="L331" s="37">
        <v>33985</v>
      </c>
      <c r="M331" s="37">
        <v>10934</v>
      </c>
      <c r="N331" s="37">
        <f>SUM(VentasC15[[#This Row],[Maquillaje]:[Perfumería]])</f>
        <v>181370</v>
      </c>
      <c r="O331" s="14">
        <f>AVERAGE(VentasC15[[#This Row],[Maquillaje]:[Perfumería]])</f>
        <v>36274</v>
      </c>
      <c r="P331" t="str">
        <f>INDEX(VentasC15[[#Headers],[Maquillaje]:[Perfumería]],MATCH(MAX(VentasC15[[#This Row],[Maquillaje]:[Perfumería]]),VentasC15[[#This Row],[Maquillaje]:[Perfumería]],0))</f>
        <v>Maquillaje</v>
      </c>
      <c r="Q331" t="str">
        <f>INDEX(VentasC15[[#Headers],[Maquillaje]:[Perfumería]],MATCH(MIN(VentasC15[[#This Row],[Maquillaje]:[Perfumería]]),VentasC15[[#This Row],[Maquillaje]:[Perfumería]],0))</f>
        <v>Perfumería</v>
      </c>
      <c r="R331" t="str">
        <f>IF(VentasC15[[#This Row],[Total por vendedor]]&gt;=250000,"SI","NO")</f>
        <v>NO</v>
      </c>
    </row>
    <row r="332" spans="1:18" x14ac:dyDescent="0.3">
      <c r="A332" s="16">
        <v>33497452</v>
      </c>
      <c r="B332" s="13">
        <v>41</v>
      </c>
      <c r="C332" s="13">
        <v>1</v>
      </c>
      <c r="D332" s="13">
        <v>38</v>
      </c>
      <c r="E332" t="s">
        <v>22</v>
      </c>
      <c r="F332" t="s">
        <v>20</v>
      </c>
      <c r="G332" t="str">
        <f>IF(VentasC15[[#This Row],[Tipo de pago]]='Tablas auxiliares'!$B$6,"Venta física","Venta Online")</f>
        <v>Venta física</v>
      </c>
      <c r="H332" t="s">
        <v>29</v>
      </c>
      <c r="I332" s="37">
        <v>89100</v>
      </c>
      <c r="J332" s="37">
        <v>63507</v>
      </c>
      <c r="K332" s="37">
        <v>81210</v>
      </c>
      <c r="L332" s="37">
        <v>69120</v>
      </c>
      <c r="M332" s="37">
        <v>12381</v>
      </c>
      <c r="N332" s="37">
        <f>SUM(VentasC15[[#This Row],[Maquillaje]:[Perfumería]])</f>
        <v>315318</v>
      </c>
      <c r="O332" s="14">
        <f>AVERAGE(VentasC15[[#This Row],[Maquillaje]:[Perfumería]])</f>
        <v>63063.6</v>
      </c>
      <c r="P332" t="str">
        <f>INDEX(VentasC15[[#Headers],[Maquillaje]:[Perfumería]],MATCH(MAX(VentasC15[[#This Row],[Maquillaje]:[Perfumería]]),VentasC15[[#This Row],[Maquillaje]:[Perfumería]],0))</f>
        <v>Maquillaje</v>
      </c>
      <c r="Q332" t="str">
        <f>INDEX(VentasC15[[#Headers],[Maquillaje]:[Perfumería]],MATCH(MIN(VentasC15[[#This Row],[Maquillaje]:[Perfumería]]),VentasC15[[#This Row],[Maquillaje]:[Perfumería]],0))</f>
        <v>Perfumería</v>
      </c>
      <c r="R332" t="str">
        <f>IF(VentasC15[[#This Row],[Total por vendedor]]&gt;=250000,"SI","NO")</f>
        <v>SI</v>
      </c>
    </row>
    <row r="333" spans="1:18" x14ac:dyDescent="0.3">
      <c r="A333" s="17">
        <v>33497453</v>
      </c>
      <c r="B333" s="13">
        <v>39</v>
      </c>
      <c r="C333" s="13">
        <v>1</v>
      </c>
      <c r="D333" s="13">
        <v>11</v>
      </c>
      <c r="E333" t="s">
        <v>25</v>
      </c>
      <c r="F333" t="s">
        <v>21</v>
      </c>
      <c r="G333" t="str">
        <f>IF(VentasC15[[#This Row],[Tipo de pago]]='Tablas auxiliares'!$B$6,"Venta física","Venta Online")</f>
        <v>Venta Online</v>
      </c>
      <c r="H333" t="s">
        <v>30</v>
      </c>
      <c r="I333" s="37">
        <v>48293</v>
      </c>
      <c r="J333" s="37">
        <v>9205</v>
      </c>
      <c r="K333" s="37">
        <v>10205</v>
      </c>
      <c r="L333" s="37">
        <v>40274</v>
      </c>
      <c r="M333" s="37">
        <v>6990</v>
      </c>
      <c r="N333" s="37">
        <f>SUM(VentasC15[[#This Row],[Maquillaje]:[Perfumería]])</f>
        <v>114967</v>
      </c>
      <c r="O333" s="14">
        <f>AVERAGE(VentasC15[[#This Row],[Maquillaje]:[Perfumería]])</f>
        <v>22993.4</v>
      </c>
      <c r="P333" t="str">
        <f>INDEX(VentasC15[[#Headers],[Maquillaje]:[Perfumería]],MATCH(MAX(VentasC15[[#This Row],[Maquillaje]:[Perfumería]]),VentasC15[[#This Row],[Maquillaje]:[Perfumería]],0))</f>
        <v>Maquillaje</v>
      </c>
      <c r="Q333" t="str">
        <f>INDEX(VentasC15[[#Headers],[Maquillaje]:[Perfumería]],MATCH(MIN(VentasC15[[#This Row],[Maquillaje]:[Perfumería]]),VentasC15[[#This Row],[Maquillaje]:[Perfumería]],0))</f>
        <v>Perfumería</v>
      </c>
      <c r="R333" t="str">
        <f>IF(VentasC15[[#This Row],[Total por vendedor]]&gt;=250000,"SI","NO")</f>
        <v>NO</v>
      </c>
    </row>
    <row r="334" spans="1:18" x14ac:dyDescent="0.3">
      <c r="A334" s="16">
        <v>33497454</v>
      </c>
      <c r="B334" s="13">
        <v>60</v>
      </c>
      <c r="C334" s="13">
        <v>1</v>
      </c>
      <c r="D334" s="13">
        <v>79</v>
      </c>
      <c r="E334" t="s">
        <v>24</v>
      </c>
      <c r="F334" t="s">
        <v>20</v>
      </c>
      <c r="G334" t="str">
        <f>IF(VentasC15[[#This Row],[Tipo de pago]]='Tablas auxiliares'!$B$6,"Venta física","Venta Online")</f>
        <v>Venta física</v>
      </c>
      <c r="H334" t="s">
        <v>30</v>
      </c>
      <c r="I334" s="37">
        <v>55729</v>
      </c>
      <c r="J334" s="37">
        <v>7468</v>
      </c>
      <c r="K334" s="37">
        <v>47099</v>
      </c>
      <c r="L334" s="37">
        <v>47131</v>
      </c>
      <c r="M334" s="37">
        <v>87945</v>
      </c>
      <c r="N334" s="37">
        <f>SUM(VentasC15[[#This Row],[Maquillaje]:[Perfumería]])</f>
        <v>245372</v>
      </c>
      <c r="O334" s="14">
        <f>AVERAGE(VentasC15[[#This Row],[Maquillaje]:[Perfumería]])</f>
        <v>49074.400000000001</v>
      </c>
      <c r="P334" t="str">
        <f>INDEX(VentasC15[[#Headers],[Maquillaje]:[Perfumería]],MATCH(MAX(VentasC15[[#This Row],[Maquillaje]:[Perfumería]]),VentasC15[[#This Row],[Maquillaje]:[Perfumería]],0))</f>
        <v>Perfumería</v>
      </c>
      <c r="Q334" t="str">
        <f>INDEX(VentasC15[[#Headers],[Maquillaje]:[Perfumería]],MATCH(MIN(VentasC15[[#This Row],[Maquillaje]:[Perfumería]]),VentasC15[[#This Row],[Maquillaje]:[Perfumería]],0))</f>
        <v>Skincare</v>
      </c>
      <c r="R334" t="str">
        <f>IF(VentasC15[[#This Row],[Total por vendedor]]&gt;=250000,"SI","NO")</f>
        <v>NO</v>
      </c>
    </row>
    <row r="335" spans="1:18" x14ac:dyDescent="0.3">
      <c r="A335" s="17">
        <v>33497455</v>
      </c>
      <c r="B335" s="13">
        <v>66</v>
      </c>
      <c r="C335" s="13">
        <v>1</v>
      </c>
      <c r="D335" s="13">
        <v>84</v>
      </c>
      <c r="E335" t="s">
        <v>23</v>
      </c>
      <c r="F335" t="s">
        <v>21</v>
      </c>
      <c r="G335" t="str">
        <f>IF(VentasC15[[#This Row],[Tipo de pago]]='Tablas auxiliares'!$B$6,"Venta física","Venta Online")</f>
        <v>Venta Online</v>
      </c>
      <c r="H335" t="s">
        <v>30</v>
      </c>
      <c r="I335" s="37">
        <v>20449</v>
      </c>
      <c r="J335" s="37">
        <v>67796</v>
      </c>
      <c r="K335" s="37">
        <v>20572</v>
      </c>
      <c r="L335" s="37">
        <v>10508</v>
      </c>
      <c r="M335" s="37">
        <v>44230</v>
      </c>
      <c r="N335" s="37">
        <f>SUM(VentasC15[[#This Row],[Maquillaje]:[Perfumería]])</f>
        <v>163555</v>
      </c>
      <c r="O335" s="14">
        <f>AVERAGE(VentasC15[[#This Row],[Maquillaje]:[Perfumería]])</f>
        <v>32711</v>
      </c>
      <c r="P335" t="str">
        <f>INDEX(VentasC15[[#Headers],[Maquillaje]:[Perfumería]],MATCH(MAX(VentasC15[[#This Row],[Maquillaje]:[Perfumería]]),VentasC15[[#This Row],[Maquillaje]:[Perfumería]],0))</f>
        <v>Skincare</v>
      </c>
      <c r="Q335" t="str">
        <f>INDEX(VentasC15[[#Headers],[Maquillaje]:[Perfumería]],MATCH(MIN(VentasC15[[#This Row],[Maquillaje]:[Perfumería]]),VentasC15[[#This Row],[Maquillaje]:[Perfumería]],0))</f>
        <v>Cuerpo</v>
      </c>
      <c r="R335" t="str">
        <f>IF(VentasC15[[#This Row],[Total por vendedor]]&gt;=250000,"SI","NO")</f>
        <v>NO</v>
      </c>
    </row>
    <row r="336" spans="1:18" x14ac:dyDescent="0.3">
      <c r="A336" s="16">
        <v>33497456</v>
      </c>
      <c r="B336" s="13">
        <v>60</v>
      </c>
      <c r="C336" s="13">
        <v>1</v>
      </c>
      <c r="D336" s="13">
        <v>45</v>
      </c>
      <c r="E336" t="s">
        <v>24</v>
      </c>
      <c r="F336" t="s">
        <v>20</v>
      </c>
      <c r="G336" t="str">
        <f>IF(VentasC15[[#This Row],[Tipo de pago]]='Tablas auxiliares'!$B$6,"Venta física","Venta Online")</f>
        <v>Venta física</v>
      </c>
      <c r="H336" t="s">
        <v>30</v>
      </c>
      <c r="I336" s="37">
        <v>37660</v>
      </c>
      <c r="J336" s="37">
        <v>81766</v>
      </c>
      <c r="K336" s="37">
        <v>29001</v>
      </c>
      <c r="L336" s="37">
        <v>29420</v>
      </c>
      <c r="M336" s="37">
        <v>64110</v>
      </c>
      <c r="N336" s="37">
        <f>SUM(VentasC15[[#This Row],[Maquillaje]:[Perfumería]])</f>
        <v>241957</v>
      </c>
      <c r="O336" s="14">
        <f>AVERAGE(VentasC15[[#This Row],[Maquillaje]:[Perfumería]])</f>
        <v>48391.4</v>
      </c>
      <c r="P336" t="str">
        <f>INDEX(VentasC15[[#Headers],[Maquillaje]:[Perfumería]],MATCH(MAX(VentasC15[[#This Row],[Maquillaje]:[Perfumería]]),VentasC15[[#This Row],[Maquillaje]:[Perfumería]],0))</f>
        <v>Skincare</v>
      </c>
      <c r="Q336" t="str">
        <f>INDEX(VentasC15[[#Headers],[Maquillaje]:[Perfumería]],MATCH(MIN(VentasC15[[#This Row],[Maquillaje]:[Perfumería]]),VentasC15[[#This Row],[Maquillaje]:[Perfumería]],0))</f>
        <v>Cabello</v>
      </c>
      <c r="R336" t="str">
        <f>IF(VentasC15[[#This Row],[Total por vendedor]]&gt;=250000,"SI","NO")</f>
        <v>NO</v>
      </c>
    </row>
    <row r="337" spans="1:18" x14ac:dyDescent="0.3">
      <c r="A337" s="17">
        <v>33497457</v>
      </c>
      <c r="B337" s="13">
        <v>54</v>
      </c>
      <c r="C337" s="13">
        <v>1</v>
      </c>
      <c r="D337" s="13">
        <v>36</v>
      </c>
      <c r="E337" t="s">
        <v>23</v>
      </c>
      <c r="F337" t="s">
        <v>21</v>
      </c>
      <c r="G337" t="str">
        <f>IF(VentasC15[[#This Row],[Tipo de pago]]='Tablas auxiliares'!$B$6,"Venta física","Venta Online")</f>
        <v>Venta Online</v>
      </c>
      <c r="H337" t="s">
        <v>30</v>
      </c>
      <c r="I337" s="37">
        <v>27693</v>
      </c>
      <c r="J337" s="37">
        <v>80939</v>
      </c>
      <c r="K337" s="37">
        <v>35414</v>
      </c>
      <c r="L337" s="37">
        <v>5205</v>
      </c>
      <c r="M337" s="37">
        <v>3374</v>
      </c>
      <c r="N337" s="37">
        <f>SUM(VentasC15[[#This Row],[Maquillaje]:[Perfumería]])</f>
        <v>152625</v>
      </c>
      <c r="O337" s="14">
        <f>AVERAGE(VentasC15[[#This Row],[Maquillaje]:[Perfumería]])</f>
        <v>30525</v>
      </c>
      <c r="P337" t="str">
        <f>INDEX(VentasC15[[#Headers],[Maquillaje]:[Perfumería]],MATCH(MAX(VentasC15[[#This Row],[Maquillaje]:[Perfumería]]),VentasC15[[#This Row],[Maquillaje]:[Perfumería]],0))</f>
        <v>Skincare</v>
      </c>
      <c r="Q337" t="str">
        <f>INDEX(VentasC15[[#Headers],[Maquillaje]:[Perfumería]],MATCH(MIN(VentasC15[[#This Row],[Maquillaje]:[Perfumería]]),VentasC15[[#This Row],[Maquillaje]:[Perfumería]],0))</f>
        <v>Perfumería</v>
      </c>
      <c r="R337" t="str">
        <f>IF(VentasC15[[#This Row],[Total por vendedor]]&gt;=250000,"SI","NO")</f>
        <v>NO</v>
      </c>
    </row>
    <row r="338" spans="1:18" x14ac:dyDescent="0.3">
      <c r="A338" s="16">
        <v>33497458</v>
      </c>
      <c r="B338" s="13">
        <v>41</v>
      </c>
      <c r="C338" s="13">
        <v>1</v>
      </c>
      <c r="D338" s="13">
        <v>12</v>
      </c>
      <c r="E338" t="s">
        <v>22</v>
      </c>
      <c r="F338" t="s">
        <v>21</v>
      </c>
      <c r="G338" t="str">
        <f>IF(VentasC15[[#This Row],[Tipo de pago]]='Tablas auxiliares'!$B$6,"Venta física","Venta Online")</f>
        <v>Venta Online</v>
      </c>
      <c r="H338" t="s">
        <v>29</v>
      </c>
      <c r="I338" s="37">
        <v>35130</v>
      </c>
      <c r="J338" s="37">
        <v>18623</v>
      </c>
      <c r="K338" s="37">
        <v>35106</v>
      </c>
      <c r="L338" s="37">
        <v>66970</v>
      </c>
      <c r="M338" s="37">
        <v>79798</v>
      </c>
      <c r="N338" s="37">
        <f>SUM(VentasC15[[#This Row],[Maquillaje]:[Perfumería]])</f>
        <v>235627</v>
      </c>
      <c r="O338" s="14">
        <f>AVERAGE(VentasC15[[#This Row],[Maquillaje]:[Perfumería]])</f>
        <v>47125.4</v>
      </c>
      <c r="P338" t="str">
        <f>INDEX(VentasC15[[#Headers],[Maquillaje]:[Perfumería]],MATCH(MAX(VentasC15[[#This Row],[Maquillaje]:[Perfumería]]),VentasC15[[#This Row],[Maquillaje]:[Perfumería]],0))</f>
        <v>Perfumería</v>
      </c>
      <c r="Q338" t="str">
        <f>INDEX(VentasC15[[#Headers],[Maquillaje]:[Perfumería]],MATCH(MIN(VentasC15[[#This Row],[Maquillaje]:[Perfumería]]),VentasC15[[#This Row],[Maquillaje]:[Perfumería]],0))</f>
        <v>Skincare</v>
      </c>
      <c r="R338" t="str">
        <f>IF(VentasC15[[#This Row],[Total por vendedor]]&gt;=250000,"SI","NO")</f>
        <v>NO</v>
      </c>
    </row>
    <row r="339" spans="1:18" x14ac:dyDescent="0.3">
      <c r="A339" s="17">
        <v>33497459</v>
      </c>
      <c r="B339" s="13">
        <v>69</v>
      </c>
      <c r="C339" s="13">
        <v>1</v>
      </c>
      <c r="D339" s="13">
        <v>25</v>
      </c>
      <c r="E339" t="s">
        <v>23</v>
      </c>
      <c r="F339" t="s">
        <v>21</v>
      </c>
      <c r="G339" t="str">
        <f>IF(VentasC15[[#This Row],[Tipo de pago]]='Tablas auxiliares'!$B$6,"Venta física","Venta Online")</f>
        <v>Venta Online</v>
      </c>
      <c r="H339" t="s">
        <v>29</v>
      </c>
      <c r="I339" s="37">
        <v>79847</v>
      </c>
      <c r="J339" s="37">
        <v>4533</v>
      </c>
      <c r="K339" s="37">
        <v>23391</v>
      </c>
      <c r="L339" s="37">
        <v>5853</v>
      </c>
      <c r="M339" s="37">
        <v>24043</v>
      </c>
      <c r="N339" s="37">
        <f>SUM(VentasC15[[#This Row],[Maquillaje]:[Perfumería]])</f>
        <v>137667</v>
      </c>
      <c r="O339" s="14">
        <f>AVERAGE(VentasC15[[#This Row],[Maquillaje]:[Perfumería]])</f>
        <v>27533.4</v>
      </c>
      <c r="P339" t="str">
        <f>INDEX(VentasC15[[#Headers],[Maquillaje]:[Perfumería]],MATCH(MAX(VentasC15[[#This Row],[Maquillaje]:[Perfumería]]),VentasC15[[#This Row],[Maquillaje]:[Perfumería]],0))</f>
        <v>Maquillaje</v>
      </c>
      <c r="Q339" t="str">
        <f>INDEX(VentasC15[[#Headers],[Maquillaje]:[Perfumería]],MATCH(MIN(VentasC15[[#This Row],[Maquillaje]:[Perfumería]]),VentasC15[[#This Row],[Maquillaje]:[Perfumería]],0))</f>
        <v>Skincare</v>
      </c>
      <c r="R339" t="str">
        <f>IF(VentasC15[[#This Row],[Total por vendedor]]&gt;=250000,"SI","NO")</f>
        <v>NO</v>
      </c>
    </row>
    <row r="340" spans="1:18" x14ac:dyDescent="0.3">
      <c r="A340" s="16">
        <v>33497460</v>
      </c>
      <c r="B340" s="13">
        <v>59</v>
      </c>
      <c r="C340" s="13">
        <v>1</v>
      </c>
      <c r="D340" s="13">
        <v>85</v>
      </c>
      <c r="E340" t="s">
        <v>24</v>
      </c>
      <c r="F340" t="s">
        <v>21</v>
      </c>
      <c r="G340" t="str">
        <f>IF(VentasC15[[#This Row],[Tipo de pago]]='Tablas auxiliares'!$B$6,"Venta física","Venta Online")</f>
        <v>Venta Online</v>
      </c>
      <c r="H340" t="s">
        <v>30</v>
      </c>
      <c r="I340" s="37">
        <v>58315</v>
      </c>
      <c r="J340" s="37">
        <v>12058</v>
      </c>
      <c r="K340" s="37">
        <v>17492</v>
      </c>
      <c r="L340" s="37">
        <v>58564</v>
      </c>
      <c r="M340" s="37">
        <v>97575</v>
      </c>
      <c r="N340" s="37">
        <f>SUM(VentasC15[[#This Row],[Maquillaje]:[Perfumería]])</f>
        <v>244004</v>
      </c>
      <c r="O340" s="14">
        <f>AVERAGE(VentasC15[[#This Row],[Maquillaje]:[Perfumería]])</f>
        <v>48800.800000000003</v>
      </c>
      <c r="P340" t="str">
        <f>INDEX(VentasC15[[#Headers],[Maquillaje]:[Perfumería]],MATCH(MAX(VentasC15[[#This Row],[Maquillaje]:[Perfumería]]),VentasC15[[#This Row],[Maquillaje]:[Perfumería]],0))</f>
        <v>Perfumería</v>
      </c>
      <c r="Q340" t="str">
        <f>INDEX(VentasC15[[#Headers],[Maquillaje]:[Perfumería]],MATCH(MIN(VentasC15[[#This Row],[Maquillaje]:[Perfumería]]),VentasC15[[#This Row],[Maquillaje]:[Perfumería]],0))</f>
        <v>Skincare</v>
      </c>
      <c r="R340" t="str">
        <f>IF(VentasC15[[#This Row],[Total por vendedor]]&gt;=250000,"SI","NO")</f>
        <v>NO</v>
      </c>
    </row>
    <row r="341" spans="1:18" x14ac:dyDescent="0.3">
      <c r="A341" s="17">
        <v>33497461</v>
      </c>
      <c r="B341" s="13">
        <v>27</v>
      </c>
      <c r="C341" s="13">
        <v>1</v>
      </c>
      <c r="D341" s="13">
        <v>87</v>
      </c>
      <c r="E341" t="s">
        <v>24</v>
      </c>
      <c r="F341" t="s">
        <v>20</v>
      </c>
      <c r="G341" t="str">
        <f>IF(VentasC15[[#This Row],[Tipo de pago]]='Tablas auxiliares'!$B$6,"Venta física","Venta Online")</f>
        <v>Venta física</v>
      </c>
      <c r="H341" t="s">
        <v>29</v>
      </c>
      <c r="I341" s="37">
        <v>4486</v>
      </c>
      <c r="J341" s="37">
        <v>11799</v>
      </c>
      <c r="K341" s="37">
        <v>52972</v>
      </c>
      <c r="L341" s="37">
        <v>45491</v>
      </c>
      <c r="M341" s="37">
        <v>13131</v>
      </c>
      <c r="N341" s="37">
        <f>SUM(VentasC15[[#This Row],[Maquillaje]:[Perfumería]])</f>
        <v>127879</v>
      </c>
      <c r="O341" s="14">
        <f>AVERAGE(VentasC15[[#This Row],[Maquillaje]:[Perfumería]])</f>
        <v>25575.8</v>
      </c>
      <c r="P341" t="str">
        <f>INDEX(VentasC15[[#Headers],[Maquillaje]:[Perfumería]],MATCH(MAX(VentasC15[[#This Row],[Maquillaje]:[Perfumería]]),VentasC15[[#This Row],[Maquillaje]:[Perfumería]],0))</f>
        <v>Cabello</v>
      </c>
      <c r="Q341" t="str">
        <f>INDEX(VentasC15[[#Headers],[Maquillaje]:[Perfumería]],MATCH(MIN(VentasC15[[#This Row],[Maquillaje]:[Perfumería]]),VentasC15[[#This Row],[Maquillaje]:[Perfumería]],0))</f>
        <v>Maquillaje</v>
      </c>
      <c r="R341" t="str">
        <f>IF(VentasC15[[#This Row],[Total por vendedor]]&gt;=250000,"SI","NO")</f>
        <v>NO</v>
      </c>
    </row>
    <row r="342" spans="1:18" x14ac:dyDescent="0.3">
      <c r="A342" s="16">
        <v>33497462</v>
      </c>
      <c r="B342" s="13">
        <v>67</v>
      </c>
      <c r="C342" s="13">
        <v>1</v>
      </c>
      <c r="D342" s="13">
        <v>95</v>
      </c>
      <c r="E342" t="s">
        <v>25</v>
      </c>
      <c r="F342" t="s">
        <v>20</v>
      </c>
      <c r="G342" t="str">
        <f>IF(VentasC15[[#This Row],[Tipo de pago]]='Tablas auxiliares'!$B$6,"Venta física","Venta Online")</f>
        <v>Venta física</v>
      </c>
      <c r="H342" t="s">
        <v>29</v>
      </c>
      <c r="I342" s="37">
        <v>36982</v>
      </c>
      <c r="J342" s="37">
        <v>34527</v>
      </c>
      <c r="K342" s="37">
        <v>73708</v>
      </c>
      <c r="L342" s="37">
        <v>55854</v>
      </c>
      <c r="M342" s="37">
        <v>76597</v>
      </c>
      <c r="N342" s="37">
        <f>SUM(VentasC15[[#This Row],[Maquillaje]:[Perfumería]])</f>
        <v>277668</v>
      </c>
      <c r="O342" s="14">
        <f>AVERAGE(VentasC15[[#This Row],[Maquillaje]:[Perfumería]])</f>
        <v>55533.599999999999</v>
      </c>
      <c r="P342" t="str">
        <f>INDEX(VentasC15[[#Headers],[Maquillaje]:[Perfumería]],MATCH(MAX(VentasC15[[#This Row],[Maquillaje]:[Perfumería]]),VentasC15[[#This Row],[Maquillaje]:[Perfumería]],0))</f>
        <v>Perfumería</v>
      </c>
      <c r="Q342" t="str">
        <f>INDEX(VentasC15[[#Headers],[Maquillaje]:[Perfumería]],MATCH(MIN(VentasC15[[#This Row],[Maquillaje]:[Perfumería]]),VentasC15[[#This Row],[Maquillaje]:[Perfumería]],0))</f>
        <v>Skincare</v>
      </c>
      <c r="R342" t="str">
        <f>IF(VentasC15[[#This Row],[Total por vendedor]]&gt;=250000,"SI","NO")</f>
        <v>SI</v>
      </c>
    </row>
    <row r="343" spans="1:18" x14ac:dyDescent="0.3">
      <c r="A343" s="17">
        <v>33497463</v>
      </c>
      <c r="B343" s="13">
        <v>75</v>
      </c>
      <c r="C343" s="13">
        <v>1</v>
      </c>
      <c r="D343" s="13">
        <v>29</v>
      </c>
      <c r="E343" t="s">
        <v>22</v>
      </c>
      <c r="F343" t="s">
        <v>21</v>
      </c>
      <c r="G343" t="str">
        <f>IF(VentasC15[[#This Row],[Tipo de pago]]='Tablas auxiliares'!$B$6,"Venta física","Venta Online")</f>
        <v>Venta Online</v>
      </c>
      <c r="H343" t="s">
        <v>29</v>
      </c>
      <c r="I343" s="37">
        <v>62100</v>
      </c>
      <c r="J343" s="37">
        <v>62834</v>
      </c>
      <c r="K343" s="37">
        <v>98217</v>
      </c>
      <c r="L343" s="37">
        <v>76405</v>
      </c>
      <c r="M343" s="37">
        <v>85116</v>
      </c>
      <c r="N343" s="37">
        <f>SUM(VentasC15[[#This Row],[Maquillaje]:[Perfumería]])</f>
        <v>384672</v>
      </c>
      <c r="O343" s="14">
        <f>AVERAGE(VentasC15[[#This Row],[Maquillaje]:[Perfumería]])</f>
        <v>76934.399999999994</v>
      </c>
      <c r="P343" t="str">
        <f>INDEX(VentasC15[[#Headers],[Maquillaje]:[Perfumería]],MATCH(MAX(VentasC15[[#This Row],[Maquillaje]:[Perfumería]]),VentasC15[[#This Row],[Maquillaje]:[Perfumería]],0))</f>
        <v>Cabello</v>
      </c>
      <c r="Q343" t="str">
        <f>INDEX(VentasC15[[#Headers],[Maquillaje]:[Perfumería]],MATCH(MIN(VentasC15[[#This Row],[Maquillaje]:[Perfumería]]),VentasC15[[#This Row],[Maquillaje]:[Perfumería]],0))</f>
        <v>Maquillaje</v>
      </c>
      <c r="R343" t="str">
        <f>IF(VentasC15[[#This Row],[Total por vendedor]]&gt;=250000,"SI","NO")</f>
        <v>SI</v>
      </c>
    </row>
    <row r="344" spans="1:18" x14ac:dyDescent="0.3">
      <c r="A344" s="16">
        <v>33497464</v>
      </c>
      <c r="B344" s="13">
        <v>25</v>
      </c>
      <c r="C344" s="13">
        <v>1</v>
      </c>
      <c r="D344" s="13">
        <v>17</v>
      </c>
      <c r="E344" t="s">
        <v>23</v>
      </c>
      <c r="F344" t="s">
        <v>20</v>
      </c>
      <c r="G344" t="str">
        <f>IF(VentasC15[[#This Row],[Tipo de pago]]='Tablas auxiliares'!$B$6,"Venta física","Venta Online")</f>
        <v>Venta física</v>
      </c>
      <c r="H344" t="s">
        <v>30</v>
      </c>
      <c r="I344" s="37">
        <v>44765</v>
      </c>
      <c r="J344" s="37">
        <v>30630</v>
      </c>
      <c r="K344" s="37">
        <v>24624</v>
      </c>
      <c r="L344" s="37">
        <v>26600</v>
      </c>
      <c r="M344" s="37">
        <v>69856</v>
      </c>
      <c r="N344" s="37">
        <f>SUM(VentasC15[[#This Row],[Maquillaje]:[Perfumería]])</f>
        <v>196475</v>
      </c>
      <c r="O344" s="14">
        <f>AVERAGE(VentasC15[[#This Row],[Maquillaje]:[Perfumería]])</f>
        <v>39295</v>
      </c>
      <c r="P344" t="str">
        <f>INDEX(VentasC15[[#Headers],[Maquillaje]:[Perfumería]],MATCH(MAX(VentasC15[[#This Row],[Maquillaje]:[Perfumería]]),VentasC15[[#This Row],[Maquillaje]:[Perfumería]],0))</f>
        <v>Perfumería</v>
      </c>
      <c r="Q344" t="str">
        <f>INDEX(VentasC15[[#Headers],[Maquillaje]:[Perfumería]],MATCH(MIN(VentasC15[[#This Row],[Maquillaje]:[Perfumería]]),VentasC15[[#This Row],[Maquillaje]:[Perfumería]],0))</f>
        <v>Cabello</v>
      </c>
      <c r="R344" t="str">
        <f>IF(VentasC15[[#This Row],[Total por vendedor]]&gt;=250000,"SI","NO")</f>
        <v>NO</v>
      </c>
    </row>
    <row r="345" spans="1:18" x14ac:dyDescent="0.3">
      <c r="A345" s="17">
        <v>33497465</v>
      </c>
      <c r="B345" s="13">
        <v>74</v>
      </c>
      <c r="C345" s="13">
        <v>1</v>
      </c>
      <c r="D345" s="13">
        <v>48</v>
      </c>
      <c r="E345" t="s">
        <v>23</v>
      </c>
      <c r="F345" t="s">
        <v>21</v>
      </c>
      <c r="G345" t="str">
        <f>IF(VentasC15[[#This Row],[Tipo de pago]]='Tablas auxiliares'!$B$6,"Venta física","Venta Online")</f>
        <v>Venta Online</v>
      </c>
      <c r="H345" t="s">
        <v>30</v>
      </c>
      <c r="I345" s="37">
        <v>53136</v>
      </c>
      <c r="J345" s="37">
        <v>98724</v>
      </c>
      <c r="K345" s="37">
        <v>92293</v>
      </c>
      <c r="L345" s="37">
        <v>85727</v>
      </c>
      <c r="M345" s="37">
        <v>35815</v>
      </c>
      <c r="N345" s="37">
        <f>SUM(VentasC15[[#This Row],[Maquillaje]:[Perfumería]])</f>
        <v>365695</v>
      </c>
      <c r="O345" s="14">
        <f>AVERAGE(VentasC15[[#This Row],[Maquillaje]:[Perfumería]])</f>
        <v>73139</v>
      </c>
      <c r="P345" t="str">
        <f>INDEX(VentasC15[[#Headers],[Maquillaje]:[Perfumería]],MATCH(MAX(VentasC15[[#This Row],[Maquillaje]:[Perfumería]]),VentasC15[[#This Row],[Maquillaje]:[Perfumería]],0))</f>
        <v>Skincare</v>
      </c>
      <c r="Q345" t="str">
        <f>INDEX(VentasC15[[#Headers],[Maquillaje]:[Perfumería]],MATCH(MIN(VentasC15[[#This Row],[Maquillaje]:[Perfumería]]),VentasC15[[#This Row],[Maquillaje]:[Perfumería]],0))</f>
        <v>Perfumería</v>
      </c>
      <c r="R345" t="str">
        <f>IF(VentasC15[[#This Row],[Total por vendedor]]&gt;=250000,"SI","NO")</f>
        <v>SI</v>
      </c>
    </row>
    <row r="346" spans="1:18" x14ac:dyDescent="0.3">
      <c r="A346" s="16">
        <v>33497466</v>
      </c>
      <c r="B346" s="13">
        <v>71</v>
      </c>
      <c r="C346" s="13">
        <v>1</v>
      </c>
      <c r="D346" s="13">
        <v>92</v>
      </c>
      <c r="E346" t="s">
        <v>22</v>
      </c>
      <c r="F346" t="s">
        <v>20</v>
      </c>
      <c r="G346" t="str">
        <f>IF(VentasC15[[#This Row],[Tipo de pago]]='Tablas auxiliares'!$B$6,"Venta física","Venta Online")</f>
        <v>Venta física</v>
      </c>
      <c r="H346" t="s">
        <v>29</v>
      </c>
      <c r="I346" s="37">
        <v>96857</v>
      </c>
      <c r="J346" s="37">
        <v>601</v>
      </c>
      <c r="K346" s="37">
        <v>99971</v>
      </c>
      <c r="L346" s="37">
        <v>44772</v>
      </c>
      <c r="M346" s="37">
        <v>84194</v>
      </c>
      <c r="N346" s="37">
        <f>SUM(VentasC15[[#This Row],[Maquillaje]:[Perfumería]])</f>
        <v>326395</v>
      </c>
      <c r="O346" s="14">
        <f>AVERAGE(VentasC15[[#This Row],[Maquillaje]:[Perfumería]])</f>
        <v>65279</v>
      </c>
      <c r="P346" t="str">
        <f>INDEX(VentasC15[[#Headers],[Maquillaje]:[Perfumería]],MATCH(MAX(VentasC15[[#This Row],[Maquillaje]:[Perfumería]]),VentasC15[[#This Row],[Maquillaje]:[Perfumería]],0))</f>
        <v>Cabello</v>
      </c>
      <c r="Q346" t="str">
        <f>INDEX(VentasC15[[#Headers],[Maquillaje]:[Perfumería]],MATCH(MIN(VentasC15[[#This Row],[Maquillaje]:[Perfumería]]),VentasC15[[#This Row],[Maquillaje]:[Perfumería]],0))</f>
        <v>Skincare</v>
      </c>
      <c r="R346" t="str">
        <f>IF(VentasC15[[#This Row],[Total por vendedor]]&gt;=250000,"SI","NO")</f>
        <v>SI</v>
      </c>
    </row>
    <row r="347" spans="1:18" x14ac:dyDescent="0.3">
      <c r="A347" s="17">
        <v>33497467</v>
      </c>
      <c r="B347" s="13">
        <v>56</v>
      </c>
      <c r="C347" s="13">
        <v>1</v>
      </c>
      <c r="D347" s="13">
        <v>91</v>
      </c>
      <c r="E347" t="s">
        <v>23</v>
      </c>
      <c r="F347" t="s">
        <v>20</v>
      </c>
      <c r="G347" t="str">
        <f>IF(VentasC15[[#This Row],[Tipo de pago]]='Tablas auxiliares'!$B$6,"Venta física","Venta Online")</f>
        <v>Venta física</v>
      </c>
      <c r="H347" t="s">
        <v>30</v>
      </c>
      <c r="I347" s="37">
        <v>20354</v>
      </c>
      <c r="J347" s="37">
        <v>6724</v>
      </c>
      <c r="K347" s="37">
        <v>53537</v>
      </c>
      <c r="L347" s="37">
        <v>18431</v>
      </c>
      <c r="M347" s="37">
        <v>10918</v>
      </c>
      <c r="N347" s="37">
        <f>SUM(VentasC15[[#This Row],[Maquillaje]:[Perfumería]])</f>
        <v>109964</v>
      </c>
      <c r="O347" s="14">
        <f>AVERAGE(VentasC15[[#This Row],[Maquillaje]:[Perfumería]])</f>
        <v>21992.799999999999</v>
      </c>
      <c r="P347" t="str">
        <f>INDEX(VentasC15[[#Headers],[Maquillaje]:[Perfumería]],MATCH(MAX(VentasC15[[#This Row],[Maquillaje]:[Perfumería]]),VentasC15[[#This Row],[Maquillaje]:[Perfumería]],0))</f>
        <v>Cabello</v>
      </c>
      <c r="Q347" t="str">
        <f>INDEX(VentasC15[[#Headers],[Maquillaje]:[Perfumería]],MATCH(MIN(VentasC15[[#This Row],[Maquillaje]:[Perfumería]]),VentasC15[[#This Row],[Maquillaje]:[Perfumería]],0))</f>
        <v>Skincare</v>
      </c>
      <c r="R347" t="str">
        <f>IF(VentasC15[[#This Row],[Total por vendedor]]&gt;=250000,"SI","NO")</f>
        <v>NO</v>
      </c>
    </row>
    <row r="348" spans="1:18" x14ac:dyDescent="0.3">
      <c r="A348" s="16">
        <v>33497468</v>
      </c>
      <c r="B348" s="13">
        <v>26</v>
      </c>
      <c r="C348" s="13">
        <v>1</v>
      </c>
      <c r="D348" s="13">
        <v>55</v>
      </c>
      <c r="E348" t="s">
        <v>23</v>
      </c>
      <c r="F348" t="s">
        <v>21</v>
      </c>
      <c r="G348" t="str">
        <f>IF(VentasC15[[#This Row],[Tipo de pago]]='Tablas auxiliares'!$B$6,"Venta física","Venta Online")</f>
        <v>Venta Online</v>
      </c>
      <c r="H348" t="s">
        <v>29</v>
      </c>
      <c r="I348" s="37">
        <v>20559</v>
      </c>
      <c r="J348" s="37">
        <v>84574</v>
      </c>
      <c r="K348" s="37">
        <v>95601</v>
      </c>
      <c r="L348" s="37">
        <v>61117</v>
      </c>
      <c r="M348" s="37">
        <v>56147</v>
      </c>
      <c r="N348" s="37">
        <f>SUM(VentasC15[[#This Row],[Maquillaje]:[Perfumería]])</f>
        <v>317998</v>
      </c>
      <c r="O348" s="14">
        <f>AVERAGE(VentasC15[[#This Row],[Maquillaje]:[Perfumería]])</f>
        <v>63599.6</v>
      </c>
      <c r="P348" t="str">
        <f>INDEX(VentasC15[[#Headers],[Maquillaje]:[Perfumería]],MATCH(MAX(VentasC15[[#This Row],[Maquillaje]:[Perfumería]]),VentasC15[[#This Row],[Maquillaje]:[Perfumería]],0))</f>
        <v>Cabello</v>
      </c>
      <c r="Q348" t="str">
        <f>INDEX(VentasC15[[#Headers],[Maquillaje]:[Perfumería]],MATCH(MIN(VentasC15[[#This Row],[Maquillaje]:[Perfumería]]),VentasC15[[#This Row],[Maquillaje]:[Perfumería]],0))</f>
        <v>Maquillaje</v>
      </c>
      <c r="R348" t="str">
        <f>IF(VentasC15[[#This Row],[Total por vendedor]]&gt;=250000,"SI","NO")</f>
        <v>SI</v>
      </c>
    </row>
    <row r="349" spans="1:18" x14ac:dyDescent="0.3">
      <c r="A349" s="17">
        <v>33497469</v>
      </c>
      <c r="B349" s="13">
        <v>40</v>
      </c>
      <c r="C349" s="13">
        <v>1</v>
      </c>
      <c r="D349" s="13">
        <v>88</v>
      </c>
      <c r="E349" t="s">
        <v>24</v>
      </c>
      <c r="F349" t="s">
        <v>20</v>
      </c>
      <c r="G349" t="str">
        <f>IF(VentasC15[[#This Row],[Tipo de pago]]='Tablas auxiliares'!$B$6,"Venta física","Venta Online")</f>
        <v>Venta física</v>
      </c>
      <c r="H349" t="s">
        <v>30</v>
      </c>
      <c r="I349" s="37">
        <v>37005</v>
      </c>
      <c r="J349" s="37">
        <v>15023</v>
      </c>
      <c r="K349" s="37">
        <v>45629</v>
      </c>
      <c r="L349" s="37">
        <v>80185</v>
      </c>
      <c r="M349" s="37">
        <v>1826</v>
      </c>
      <c r="N349" s="37">
        <f>SUM(VentasC15[[#This Row],[Maquillaje]:[Perfumería]])</f>
        <v>179668</v>
      </c>
      <c r="O349" s="14">
        <f>AVERAGE(VentasC15[[#This Row],[Maquillaje]:[Perfumería]])</f>
        <v>35933.599999999999</v>
      </c>
      <c r="P349" t="str">
        <f>INDEX(VentasC15[[#Headers],[Maquillaje]:[Perfumería]],MATCH(MAX(VentasC15[[#This Row],[Maquillaje]:[Perfumería]]),VentasC15[[#This Row],[Maquillaje]:[Perfumería]],0))</f>
        <v>Cuerpo</v>
      </c>
      <c r="Q349" t="str">
        <f>INDEX(VentasC15[[#Headers],[Maquillaje]:[Perfumería]],MATCH(MIN(VentasC15[[#This Row],[Maquillaje]:[Perfumería]]),VentasC15[[#This Row],[Maquillaje]:[Perfumería]],0))</f>
        <v>Perfumería</v>
      </c>
      <c r="R349" t="str">
        <f>IF(VentasC15[[#This Row],[Total por vendedor]]&gt;=250000,"SI","NO")</f>
        <v>NO</v>
      </c>
    </row>
    <row r="350" spans="1:18" x14ac:dyDescent="0.3">
      <c r="A350" s="16">
        <v>33497470</v>
      </c>
      <c r="B350" s="13">
        <v>65</v>
      </c>
      <c r="C350" s="13">
        <v>1</v>
      </c>
      <c r="D350" s="13">
        <v>65</v>
      </c>
      <c r="E350" t="s">
        <v>23</v>
      </c>
      <c r="F350" t="s">
        <v>21</v>
      </c>
      <c r="G350" t="str">
        <f>IF(VentasC15[[#This Row],[Tipo de pago]]='Tablas auxiliares'!$B$6,"Venta física","Venta Online")</f>
        <v>Venta Online</v>
      </c>
      <c r="H350" t="s">
        <v>30</v>
      </c>
      <c r="I350" s="37">
        <v>36398</v>
      </c>
      <c r="J350" s="37">
        <v>76891</v>
      </c>
      <c r="K350" s="37">
        <v>5881</v>
      </c>
      <c r="L350" s="37">
        <v>79902</v>
      </c>
      <c r="M350" s="37">
        <v>89646</v>
      </c>
      <c r="N350" s="37">
        <f>SUM(VentasC15[[#This Row],[Maquillaje]:[Perfumería]])</f>
        <v>288718</v>
      </c>
      <c r="O350" s="14">
        <f>AVERAGE(VentasC15[[#This Row],[Maquillaje]:[Perfumería]])</f>
        <v>57743.6</v>
      </c>
      <c r="P350" t="str">
        <f>INDEX(VentasC15[[#Headers],[Maquillaje]:[Perfumería]],MATCH(MAX(VentasC15[[#This Row],[Maquillaje]:[Perfumería]]),VentasC15[[#This Row],[Maquillaje]:[Perfumería]],0))</f>
        <v>Perfumería</v>
      </c>
      <c r="Q350" t="str">
        <f>INDEX(VentasC15[[#Headers],[Maquillaje]:[Perfumería]],MATCH(MIN(VentasC15[[#This Row],[Maquillaje]:[Perfumería]]),VentasC15[[#This Row],[Maquillaje]:[Perfumería]],0))</f>
        <v>Cabello</v>
      </c>
      <c r="R350" t="str">
        <f>IF(VentasC15[[#This Row],[Total por vendedor]]&gt;=250000,"SI","NO")</f>
        <v>SI</v>
      </c>
    </row>
    <row r="351" spans="1:18" x14ac:dyDescent="0.3">
      <c r="A351" s="17">
        <v>33497471</v>
      </c>
      <c r="B351" s="13">
        <v>41</v>
      </c>
      <c r="C351" s="13">
        <v>1</v>
      </c>
      <c r="D351" s="13">
        <v>33</v>
      </c>
      <c r="E351" t="s">
        <v>25</v>
      </c>
      <c r="F351" t="s">
        <v>21</v>
      </c>
      <c r="G351" t="str">
        <f>IF(VentasC15[[#This Row],[Tipo de pago]]='Tablas auxiliares'!$B$6,"Venta física","Venta Online")</f>
        <v>Venta Online</v>
      </c>
      <c r="H351" t="s">
        <v>29</v>
      </c>
      <c r="I351" s="37">
        <v>47232</v>
      </c>
      <c r="J351" s="37">
        <v>14750</v>
      </c>
      <c r="K351" s="37">
        <v>433</v>
      </c>
      <c r="L351" s="37">
        <v>15962</v>
      </c>
      <c r="M351" s="37">
        <v>30369</v>
      </c>
      <c r="N351" s="37">
        <f>SUM(VentasC15[[#This Row],[Maquillaje]:[Perfumería]])</f>
        <v>108746</v>
      </c>
      <c r="O351" s="14">
        <f>AVERAGE(VentasC15[[#This Row],[Maquillaje]:[Perfumería]])</f>
        <v>21749.200000000001</v>
      </c>
      <c r="P351" t="str">
        <f>INDEX(VentasC15[[#Headers],[Maquillaje]:[Perfumería]],MATCH(MAX(VentasC15[[#This Row],[Maquillaje]:[Perfumería]]),VentasC15[[#This Row],[Maquillaje]:[Perfumería]],0))</f>
        <v>Maquillaje</v>
      </c>
      <c r="Q351" t="str">
        <f>INDEX(VentasC15[[#Headers],[Maquillaje]:[Perfumería]],MATCH(MIN(VentasC15[[#This Row],[Maquillaje]:[Perfumería]]),VentasC15[[#This Row],[Maquillaje]:[Perfumería]],0))</f>
        <v>Cabello</v>
      </c>
      <c r="R351" t="str">
        <f>IF(VentasC15[[#This Row],[Total por vendedor]]&gt;=250000,"SI","NO")</f>
        <v>NO</v>
      </c>
    </row>
    <row r="352" spans="1:18" x14ac:dyDescent="0.3">
      <c r="A352" s="16">
        <v>33497472</v>
      </c>
      <c r="B352" s="13">
        <v>50</v>
      </c>
      <c r="C352" s="13">
        <v>1</v>
      </c>
      <c r="D352" s="13">
        <v>39</v>
      </c>
      <c r="E352" t="s">
        <v>22</v>
      </c>
      <c r="F352" t="s">
        <v>21</v>
      </c>
      <c r="G352" t="str">
        <f>IF(VentasC15[[#This Row],[Tipo de pago]]='Tablas auxiliares'!$B$6,"Venta física","Venta Online")</f>
        <v>Venta Online</v>
      </c>
      <c r="H352" t="s">
        <v>30</v>
      </c>
      <c r="I352" s="37">
        <v>11843</v>
      </c>
      <c r="J352" s="37">
        <v>70314</v>
      </c>
      <c r="K352" s="37">
        <v>31518</v>
      </c>
      <c r="L352" s="37">
        <v>94808</v>
      </c>
      <c r="M352" s="37">
        <v>8963</v>
      </c>
      <c r="N352" s="37">
        <f>SUM(VentasC15[[#This Row],[Maquillaje]:[Perfumería]])</f>
        <v>217446</v>
      </c>
      <c r="O352" s="14">
        <f>AVERAGE(VentasC15[[#This Row],[Maquillaje]:[Perfumería]])</f>
        <v>43489.2</v>
      </c>
      <c r="P352" t="str">
        <f>INDEX(VentasC15[[#Headers],[Maquillaje]:[Perfumería]],MATCH(MAX(VentasC15[[#This Row],[Maquillaje]:[Perfumería]]),VentasC15[[#This Row],[Maquillaje]:[Perfumería]],0))</f>
        <v>Cuerpo</v>
      </c>
      <c r="Q352" t="str">
        <f>INDEX(VentasC15[[#Headers],[Maquillaje]:[Perfumería]],MATCH(MIN(VentasC15[[#This Row],[Maquillaje]:[Perfumería]]),VentasC15[[#This Row],[Maquillaje]:[Perfumería]],0))</f>
        <v>Perfumería</v>
      </c>
      <c r="R352" t="str">
        <f>IF(VentasC15[[#This Row],[Total por vendedor]]&gt;=250000,"SI","NO")</f>
        <v>NO</v>
      </c>
    </row>
    <row r="353" spans="1:18" x14ac:dyDescent="0.3">
      <c r="A353" s="17">
        <v>33497473</v>
      </c>
      <c r="B353" s="13">
        <v>58</v>
      </c>
      <c r="C353" s="13">
        <v>1</v>
      </c>
      <c r="D353" s="13">
        <v>79</v>
      </c>
      <c r="E353" t="s">
        <v>22</v>
      </c>
      <c r="F353" t="s">
        <v>20</v>
      </c>
      <c r="G353" t="str">
        <f>IF(VentasC15[[#This Row],[Tipo de pago]]='Tablas auxiliares'!$B$6,"Venta física","Venta Online")</f>
        <v>Venta física</v>
      </c>
      <c r="H353" t="s">
        <v>30</v>
      </c>
      <c r="I353" s="37">
        <v>14457</v>
      </c>
      <c r="J353" s="37">
        <v>90752</v>
      </c>
      <c r="K353" s="37">
        <v>96617</v>
      </c>
      <c r="L353" s="37">
        <v>32420</v>
      </c>
      <c r="M353" s="37">
        <v>64091</v>
      </c>
      <c r="N353" s="37">
        <f>SUM(VentasC15[[#This Row],[Maquillaje]:[Perfumería]])</f>
        <v>298337</v>
      </c>
      <c r="O353" s="14">
        <f>AVERAGE(VentasC15[[#This Row],[Maquillaje]:[Perfumería]])</f>
        <v>59667.4</v>
      </c>
      <c r="P353" t="str">
        <f>INDEX(VentasC15[[#Headers],[Maquillaje]:[Perfumería]],MATCH(MAX(VentasC15[[#This Row],[Maquillaje]:[Perfumería]]),VentasC15[[#This Row],[Maquillaje]:[Perfumería]],0))</f>
        <v>Cabello</v>
      </c>
      <c r="Q353" t="str">
        <f>INDEX(VentasC15[[#Headers],[Maquillaje]:[Perfumería]],MATCH(MIN(VentasC15[[#This Row],[Maquillaje]:[Perfumería]]),VentasC15[[#This Row],[Maquillaje]:[Perfumería]],0))</f>
        <v>Maquillaje</v>
      </c>
      <c r="R353" t="str">
        <f>IF(VentasC15[[#This Row],[Total por vendedor]]&gt;=250000,"SI","NO")</f>
        <v>SI</v>
      </c>
    </row>
    <row r="354" spans="1:18" x14ac:dyDescent="0.3">
      <c r="A354" s="16">
        <v>33497474</v>
      </c>
      <c r="B354" s="13">
        <v>52</v>
      </c>
      <c r="C354" s="13">
        <v>1</v>
      </c>
      <c r="D354" s="13">
        <v>31</v>
      </c>
      <c r="E354" t="s">
        <v>23</v>
      </c>
      <c r="F354" t="s">
        <v>21</v>
      </c>
      <c r="G354" t="str">
        <f>IF(VentasC15[[#This Row],[Tipo de pago]]='Tablas auxiliares'!$B$6,"Venta física","Venta Online")</f>
        <v>Venta Online</v>
      </c>
      <c r="H354" t="s">
        <v>29</v>
      </c>
      <c r="I354" s="37">
        <v>10957</v>
      </c>
      <c r="J354" s="37">
        <v>7743</v>
      </c>
      <c r="K354" s="37">
        <v>20248</v>
      </c>
      <c r="L354" s="37">
        <v>92734</v>
      </c>
      <c r="M354" s="37">
        <v>71209</v>
      </c>
      <c r="N354" s="37">
        <f>SUM(VentasC15[[#This Row],[Maquillaje]:[Perfumería]])</f>
        <v>202891</v>
      </c>
      <c r="O354" s="14">
        <f>AVERAGE(VentasC15[[#This Row],[Maquillaje]:[Perfumería]])</f>
        <v>40578.199999999997</v>
      </c>
      <c r="P354" t="str">
        <f>INDEX(VentasC15[[#Headers],[Maquillaje]:[Perfumería]],MATCH(MAX(VentasC15[[#This Row],[Maquillaje]:[Perfumería]]),VentasC15[[#This Row],[Maquillaje]:[Perfumería]],0))</f>
        <v>Cuerpo</v>
      </c>
      <c r="Q354" t="str">
        <f>INDEX(VentasC15[[#Headers],[Maquillaje]:[Perfumería]],MATCH(MIN(VentasC15[[#This Row],[Maquillaje]:[Perfumería]]),VentasC15[[#This Row],[Maquillaje]:[Perfumería]],0))</f>
        <v>Skincare</v>
      </c>
      <c r="R354" t="str">
        <f>IF(VentasC15[[#This Row],[Total por vendedor]]&gt;=250000,"SI","NO")</f>
        <v>NO</v>
      </c>
    </row>
    <row r="355" spans="1:18" x14ac:dyDescent="0.3">
      <c r="A355" s="17">
        <v>33497475</v>
      </c>
      <c r="B355" s="13">
        <v>55</v>
      </c>
      <c r="C355" s="13">
        <v>1</v>
      </c>
      <c r="D355" s="13">
        <v>92</v>
      </c>
      <c r="E355" t="s">
        <v>23</v>
      </c>
      <c r="F355" t="s">
        <v>20</v>
      </c>
      <c r="G355" t="str">
        <f>IF(VentasC15[[#This Row],[Tipo de pago]]='Tablas auxiliares'!$B$6,"Venta física","Venta Online")</f>
        <v>Venta física</v>
      </c>
      <c r="H355" t="s">
        <v>30</v>
      </c>
      <c r="I355" s="37">
        <v>44920</v>
      </c>
      <c r="J355" s="37">
        <v>3475</v>
      </c>
      <c r="K355" s="37">
        <v>29697</v>
      </c>
      <c r="L355" s="37">
        <v>64842</v>
      </c>
      <c r="M355" s="37">
        <v>12008</v>
      </c>
      <c r="N355" s="37">
        <f>SUM(VentasC15[[#This Row],[Maquillaje]:[Perfumería]])</f>
        <v>154942</v>
      </c>
      <c r="O355" s="14">
        <f>AVERAGE(VentasC15[[#This Row],[Maquillaje]:[Perfumería]])</f>
        <v>30988.400000000001</v>
      </c>
      <c r="P355" t="str">
        <f>INDEX(VentasC15[[#Headers],[Maquillaje]:[Perfumería]],MATCH(MAX(VentasC15[[#This Row],[Maquillaje]:[Perfumería]]),VentasC15[[#This Row],[Maquillaje]:[Perfumería]],0))</f>
        <v>Cuerpo</v>
      </c>
      <c r="Q355" t="str">
        <f>INDEX(VentasC15[[#Headers],[Maquillaje]:[Perfumería]],MATCH(MIN(VentasC15[[#This Row],[Maquillaje]:[Perfumería]]),VentasC15[[#This Row],[Maquillaje]:[Perfumería]],0))</f>
        <v>Skincare</v>
      </c>
      <c r="R355" t="str">
        <f>IF(VentasC15[[#This Row],[Total por vendedor]]&gt;=250000,"SI","NO")</f>
        <v>NO</v>
      </c>
    </row>
    <row r="356" spans="1:18" x14ac:dyDescent="0.3">
      <c r="A356" s="16">
        <v>33497476</v>
      </c>
      <c r="B356" s="13">
        <v>63</v>
      </c>
      <c r="C356" s="13">
        <v>1</v>
      </c>
      <c r="D356" s="13">
        <v>89</v>
      </c>
      <c r="E356" t="s">
        <v>23</v>
      </c>
      <c r="F356" t="s">
        <v>21</v>
      </c>
      <c r="G356" t="str">
        <f>IF(VentasC15[[#This Row],[Tipo de pago]]='Tablas auxiliares'!$B$6,"Venta física","Venta Online")</f>
        <v>Venta Online</v>
      </c>
      <c r="H356" t="s">
        <v>30</v>
      </c>
      <c r="I356" s="37">
        <v>98637</v>
      </c>
      <c r="J356" s="37">
        <v>47207</v>
      </c>
      <c r="K356" s="37">
        <v>50437</v>
      </c>
      <c r="L356" s="37">
        <v>53775</v>
      </c>
      <c r="M356" s="37">
        <v>9925</v>
      </c>
      <c r="N356" s="37">
        <f>SUM(VentasC15[[#This Row],[Maquillaje]:[Perfumería]])</f>
        <v>259981</v>
      </c>
      <c r="O356" s="14">
        <f>AVERAGE(VentasC15[[#This Row],[Maquillaje]:[Perfumería]])</f>
        <v>51996.2</v>
      </c>
      <c r="P356" t="str">
        <f>INDEX(VentasC15[[#Headers],[Maquillaje]:[Perfumería]],MATCH(MAX(VentasC15[[#This Row],[Maquillaje]:[Perfumería]]),VentasC15[[#This Row],[Maquillaje]:[Perfumería]],0))</f>
        <v>Maquillaje</v>
      </c>
      <c r="Q356" t="str">
        <f>INDEX(VentasC15[[#Headers],[Maquillaje]:[Perfumería]],MATCH(MIN(VentasC15[[#This Row],[Maquillaje]:[Perfumería]]),VentasC15[[#This Row],[Maquillaje]:[Perfumería]],0))</f>
        <v>Perfumería</v>
      </c>
      <c r="R356" t="str">
        <f>IF(VentasC15[[#This Row],[Total por vendedor]]&gt;=250000,"SI","NO")</f>
        <v>SI</v>
      </c>
    </row>
    <row r="357" spans="1:18" x14ac:dyDescent="0.3">
      <c r="A357" s="17">
        <v>33497477</v>
      </c>
      <c r="B357" s="13">
        <v>68</v>
      </c>
      <c r="C357" s="13">
        <v>1</v>
      </c>
      <c r="D357" s="13">
        <v>62</v>
      </c>
      <c r="E357" t="s">
        <v>23</v>
      </c>
      <c r="F357" t="s">
        <v>20</v>
      </c>
      <c r="G357" t="str">
        <f>IF(VentasC15[[#This Row],[Tipo de pago]]='Tablas auxiliares'!$B$6,"Venta física","Venta Online")</f>
        <v>Venta física</v>
      </c>
      <c r="H357" t="s">
        <v>29</v>
      </c>
      <c r="I357" s="37">
        <v>86931</v>
      </c>
      <c r="J357" s="37">
        <v>9082</v>
      </c>
      <c r="K357" s="37">
        <v>87567</v>
      </c>
      <c r="L357" s="37">
        <v>64142</v>
      </c>
      <c r="M357" s="37">
        <v>36438</v>
      </c>
      <c r="N357" s="37">
        <f>SUM(VentasC15[[#This Row],[Maquillaje]:[Perfumería]])</f>
        <v>284160</v>
      </c>
      <c r="O357" s="14">
        <f>AVERAGE(VentasC15[[#This Row],[Maquillaje]:[Perfumería]])</f>
        <v>56832</v>
      </c>
      <c r="P357" t="str">
        <f>INDEX(VentasC15[[#Headers],[Maquillaje]:[Perfumería]],MATCH(MAX(VentasC15[[#This Row],[Maquillaje]:[Perfumería]]),VentasC15[[#This Row],[Maquillaje]:[Perfumería]],0))</f>
        <v>Cabello</v>
      </c>
      <c r="Q357" t="str">
        <f>INDEX(VentasC15[[#Headers],[Maquillaje]:[Perfumería]],MATCH(MIN(VentasC15[[#This Row],[Maquillaje]:[Perfumería]]),VentasC15[[#This Row],[Maquillaje]:[Perfumería]],0))</f>
        <v>Skincare</v>
      </c>
      <c r="R357" t="str">
        <f>IF(VentasC15[[#This Row],[Total por vendedor]]&gt;=250000,"SI","NO")</f>
        <v>SI</v>
      </c>
    </row>
    <row r="358" spans="1:18" x14ac:dyDescent="0.3">
      <c r="A358" s="16">
        <v>33497478</v>
      </c>
      <c r="B358" s="13">
        <v>47</v>
      </c>
      <c r="C358" s="13">
        <v>1</v>
      </c>
      <c r="D358" s="13">
        <v>19</v>
      </c>
      <c r="E358" t="s">
        <v>25</v>
      </c>
      <c r="F358" t="s">
        <v>20</v>
      </c>
      <c r="G358" t="str">
        <f>IF(VentasC15[[#This Row],[Tipo de pago]]='Tablas auxiliares'!$B$6,"Venta física","Venta Online")</f>
        <v>Venta física</v>
      </c>
      <c r="H358" t="s">
        <v>30</v>
      </c>
      <c r="I358" s="37">
        <v>18397</v>
      </c>
      <c r="J358" s="37">
        <v>73766</v>
      </c>
      <c r="K358" s="37">
        <v>86285</v>
      </c>
      <c r="L358" s="37">
        <v>93054</v>
      </c>
      <c r="M358" s="37">
        <v>98745</v>
      </c>
      <c r="N358" s="37">
        <f>SUM(VentasC15[[#This Row],[Maquillaje]:[Perfumería]])</f>
        <v>370247</v>
      </c>
      <c r="O358" s="14">
        <f>AVERAGE(VentasC15[[#This Row],[Maquillaje]:[Perfumería]])</f>
        <v>74049.399999999994</v>
      </c>
      <c r="P358" t="str">
        <f>INDEX(VentasC15[[#Headers],[Maquillaje]:[Perfumería]],MATCH(MAX(VentasC15[[#This Row],[Maquillaje]:[Perfumería]]),VentasC15[[#This Row],[Maquillaje]:[Perfumería]],0))</f>
        <v>Perfumería</v>
      </c>
      <c r="Q358" t="str">
        <f>INDEX(VentasC15[[#Headers],[Maquillaje]:[Perfumería]],MATCH(MIN(VentasC15[[#This Row],[Maquillaje]:[Perfumería]]),VentasC15[[#This Row],[Maquillaje]:[Perfumería]],0))</f>
        <v>Maquillaje</v>
      </c>
      <c r="R358" t="str">
        <f>IF(VentasC15[[#This Row],[Total por vendedor]]&gt;=250000,"SI","NO")</f>
        <v>SI</v>
      </c>
    </row>
    <row r="359" spans="1:18" x14ac:dyDescent="0.3">
      <c r="A359" s="17">
        <v>33497479</v>
      </c>
      <c r="B359" s="13">
        <v>50</v>
      </c>
      <c r="C359" s="13">
        <v>1</v>
      </c>
      <c r="D359" s="13">
        <v>35</v>
      </c>
      <c r="E359" t="s">
        <v>23</v>
      </c>
      <c r="F359" t="s">
        <v>20</v>
      </c>
      <c r="G359" t="str">
        <f>IF(VentasC15[[#This Row],[Tipo de pago]]='Tablas auxiliares'!$B$6,"Venta física","Venta Online")</f>
        <v>Venta física</v>
      </c>
      <c r="H359" t="s">
        <v>29</v>
      </c>
      <c r="I359" s="37">
        <v>55297</v>
      </c>
      <c r="J359" s="37">
        <v>27637</v>
      </c>
      <c r="K359" s="37">
        <v>19775</v>
      </c>
      <c r="L359" s="37">
        <v>98448</v>
      </c>
      <c r="M359" s="37">
        <v>36314</v>
      </c>
      <c r="N359" s="37">
        <f>SUM(VentasC15[[#This Row],[Maquillaje]:[Perfumería]])</f>
        <v>237471</v>
      </c>
      <c r="O359" s="14">
        <f>AVERAGE(VentasC15[[#This Row],[Maquillaje]:[Perfumería]])</f>
        <v>47494.2</v>
      </c>
      <c r="P359" t="str">
        <f>INDEX(VentasC15[[#Headers],[Maquillaje]:[Perfumería]],MATCH(MAX(VentasC15[[#This Row],[Maquillaje]:[Perfumería]]),VentasC15[[#This Row],[Maquillaje]:[Perfumería]],0))</f>
        <v>Cuerpo</v>
      </c>
      <c r="Q359" t="str">
        <f>INDEX(VentasC15[[#Headers],[Maquillaje]:[Perfumería]],MATCH(MIN(VentasC15[[#This Row],[Maquillaje]:[Perfumería]]),VentasC15[[#This Row],[Maquillaje]:[Perfumería]],0))</f>
        <v>Cabello</v>
      </c>
      <c r="R359" t="str">
        <f>IF(VentasC15[[#This Row],[Total por vendedor]]&gt;=250000,"SI","NO")</f>
        <v>NO</v>
      </c>
    </row>
    <row r="360" spans="1:18" x14ac:dyDescent="0.3">
      <c r="A360" s="16">
        <v>33497480</v>
      </c>
      <c r="B360" s="13">
        <v>44</v>
      </c>
      <c r="C360" s="13">
        <v>1</v>
      </c>
      <c r="D360" s="13">
        <v>78</v>
      </c>
      <c r="E360" t="s">
        <v>23</v>
      </c>
      <c r="F360" t="s">
        <v>20</v>
      </c>
      <c r="G360" t="str">
        <f>IF(VentasC15[[#This Row],[Tipo de pago]]='Tablas auxiliares'!$B$6,"Venta física","Venta Online")</f>
        <v>Venta física</v>
      </c>
      <c r="H360" t="s">
        <v>29</v>
      </c>
      <c r="I360" s="37">
        <v>98799</v>
      </c>
      <c r="J360" s="37">
        <v>98705</v>
      </c>
      <c r="K360" s="37">
        <v>11193</v>
      </c>
      <c r="L360" s="37">
        <v>21112</v>
      </c>
      <c r="M360" s="37">
        <v>51929</v>
      </c>
      <c r="N360" s="37">
        <f>SUM(VentasC15[[#This Row],[Maquillaje]:[Perfumería]])</f>
        <v>281738</v>
      </c>
      <c r="O360" s="14">
        <f>AVERAGE(VentasC15[[#This Row],[Maquillaje]:[Perfumería]])</f>
        <v>56347.6</v>
      </c>
      <c r="P360" t="str">
        <f>INDEX(VentasC15[[#Headers],[Maquillaje]:[Perfumería]],MATCH(MAX(VentasC15[[#This Row],[Maquillaje]:[Perfumería]]),VentasC15[[#This Row],[Maquillaje]:[Perfumería]],0))</f>
        <v>Maquillaje</v>
      </c>
      <c r="Q360" t="str">
        <f>INDEX(VentasC15[[#Headers],[Maquillaje]:[Perfumería]],MATCH(MIN(VentasC15[[#This Row],[Maquillaje]:[Perfumería]]),VentasC15[[#This Row],[Maquillaje]:[Perfumería]],0))</f>
        <v>Cabello</v>
      </c>
      <c r="R360" t="str">
        <f>IF(VentasC15[[#This Row],[Total por vendedor]]&gt;=250000,"SI","NO")</f>
        <v>SI</v>
      </c>
    </row>
    <row r="361" spans="1:18" x14ac:dyDescent="0.3">
      <c r="A361" s="17">
        <v>33497481</v>
      </c>
      <c r="B361" s="13">
        <v>59</v>
      </c>
      <c r="C361" s="13">
        <v>1</v>
      </c>
      <c r="D361" s="13">
        <v>71</v>
      </c>
      <c r="E361" t="s">
        <v>23</v>
      </c>
      <c r="F361" t="s">
        <v>21</v>
      </c>
      <c r="G361" t="str">
        <f>IF(VentasC15[[#This Row],[Tipo de pago]]='Tablas auxiliares'!$B$6,"Venta física","Venta Online")</f>
        <v>Venta Online</v>
      </c>
      <c r="H361" t="s">
        <v>30</v>
      </c>
      <c r="I361" s="37">
        <v>83870</v>
      </c>
      <c r="J361" s="37">
        <v>70761</v>
      </c>
      <c r="K361" s="37">
        <v>77096</v>
      </c>
      <c r="L361" s="37">
        <v>13845</v>
      </c>
      <c r="M361" s="37">
        <v>95391</v>
      </c>
      <c r="N361" s="37">
        <f>SUM(VentasC15[[#This Row],[Maquillaje]:[Perfumería]])</f>
        <v>340963</v>
      </c>
      <c r="O361" s="14">
        <f>AVERAGE(VentasC15[[#This Row],[Maquillaje]:[Perfumería]])</f>
        <v>68192.600000000006</v>
      </c>
      <c r="P361" t="str">
        <f>INDEX(VentasC15[[#Headers],[Maquillaje]:[Perfumería]],MATCH(MAX(VentasC15[[#This Row],[Maquillaje]:[Perfumería]]),VentasC15[[#This Row],[Maquillaje]:[Perfumería]],0))</f>
        <v>Perfumería</v>
      </c>
      <c r="Q361" t="str">
        <f>INDEX(VentasC15[[#Headers],[Maquillaje]:[Perfumería]],MATCH(MIN(VentasC15[[#This Row],[Maquillaje]:[Perfumería]]),VentasC15[[#This Row],[Maquillaje]:[Perfumería]],0))</f>
        <v>Cuerpo</v>
      </c>
      <c r="R361" t="str">
        <f>IF(VentasC15[[#This Row],[Total por vendedor]]&gt;=250000,"SI","NO")</f>
        <v>SI</v>
      </c>
    </row>
    <row r="362" spans="1:18" x14ac:dyDescent="0.3">
      <c r="A362" s="16">
        <v>33497482</v>
      </c>
      <c r="B362" s="13">
        <v>68</v>
      </c>
      <c r="C362" s="13">
        <v>1</v>
      </c>
      <c r="D362" s="13">
        <v>98</v>
      </c>
      <c r="E362" t="s">
        <v>23</v>
      </c>
      <c r="F362" t="s">
        <v>20</v>
      </c>
      <c r="G362" t="str">
        <f>IF(VentasC15[[#This Row],[Tipo de pago]]='Tablas auxiliares'!$B$6,"Venta física","Venta Online")</f>
        <v>Venta física</v>
      </c>
      <c r="H362" t="s">
        <v>30</v>
      </c>
      <c r="I362" s="37">
        <v>95223</v>
      </c>
      <c r="J362" s="37">
        <v>13596</v>
      </c>
      <c r="K362" s="37">
        <v>30801</v>
      </c>
      <c r="L362" s="37">
        <v>25890</v>
      </c>
      <c r="M362" s="37">
        <v>76010</v>
      </c>
      <c r="N362" s="37">
        <f>SUM(VentasC15[[#This Row],[Maquillaje]:[Perfumería]])</f>
        <v>241520</v>
      </c>
      <c r="O362" s="14">
        <f>AVERAGE(VentasC15[[#This Row],[Maquillaje]:[Perfumería]])</f>
        <v>48304</v>
      </c>
      <c r="P362" t="str">
        <f>INDEX(VentasC15[[#Headers],[Maquillaje]:[Perfumería]],MATCH(MAX(VentasC15[[#This Row],[Maquillaje]:[Perfumería]]),VentasC15[[#This Row],[Maquillaje]:[Perfumería]],0))</f>
        <v>Maquillaje</v>
      </c>
      <c r="Q362" t="str">
        <f>INDEX(VentasC15[[#Headers],[Maquillaje]:[Perfumería]],MATCH(MIN(VentasC15[[#This Row],[Maquillaje]:[Perfumería]]),VentasC15[[#This Row],[Maquillaje]:[Perfumería]],0))</f>
        <v>Skincare</v>
      </c>
      <c r="R362" t="str">
        <f>IF(VentasC15[[#This Row],[Total por vendedor]]&gt;=250000,"SI","NO")</f>
        <v>NO</v>
      </c>
    </row>
    <row r="363" spans="1:18" x14ac:dyDescent="0.3">
      <c r="A363" s="17">
        <v>33497483</v>
      </c>
      <c r="B363" s="13">
        <v>51</v>
      </c>
      <c r="C363" s="13">
        <v>1</v>
      </c>
      <c r="D363" s="13">
        <v>87</v>
      </c>
      <c r="E363" t="s">
        <v>24</v>
      </c>
      <c r="F363" t="s">
        <v>21</v>
      </c>
      <c r="G363" t="str">
        <f>IF(VentasC15[[#This Row],[Tipo de pago]]='Tablas auxiliares'!$B$6,"Venta física","Venta Online")</f>
        <v>Venta Online</v>
      </c>
      <c r="H363" t="s">
        <v>30</v>
      </c>
      <c r="I363" s="37">
        <v>46468</v>
      </c>
      <c r="J363" s="37">
        <v>45202</v>
      </c>
      <c r="K363" s="37">
        <v>87458</v>
      </c>
      <c r="L363" s="37">
        <v>53236</v>
      </c>
      <c r="M363" s="37">
        <v>22919</v>
      </c>
      <c r="N363" s="37">
        <f>SUM(VentasC15[[#This Row],[Maquillaje]:[Perfumería]])</f>
        <v>255283</v>
      </c>
      <c r="O363" s="14">
        <f>AVERAGE(VentasC15[[#This Row],[Maquillaje]:[Perfumería]])</f>
        <v>51056.6</v>
      </c>
      <c r="P363" t="str">
        <f>INDEX(VentasC15[[#Headers],[Maquillaje]:[Perfumería]],MATCH(MAX(VentasC15[[#This Row],[Maquillaje]:[Perfumería]]),VentasC15[[#This Row],[Maquillaje]:[Perfumería]],0))</f>
        <v>Cabello</v>
      </c>
      <c r="Q363" t="str">
        <f>INDEX(VentasC15[[#Headers],[Maquillaje]:[Perfumería]],MATCH(MIN(VentasC15[[#This Row],[Maquillaje]:[Perfumería]]),VentasC15[[#This Row],[Maquillaje]:[Perfumería]],0))</f>
        <v>Perfumería</v>
      </c>
      <c r="R363" t="str">
        <f>IF(VentasC15[[#This Row],[Total por vendedor]]&gt;=250000,"SI","NO")</f>
        <v>SI</v>
      </c>
    </row>
    <row r="364" spans="1:18" x14ac:dyDescent="0.3">
      <c r="A364" s="16">
        <v>33497484</v>
      </c>
      <c r="B364" s="13">
        <v>57</v>
      </c>
      <c r="C364" s="13">
        <v>1</v>
      </c>
      <c r="D364" s="13">
        <v>22</v>
      </c>
      <c r="E364" t="s">
        <v>25</v>
      </c>
      <c r="F364" t="s">
        <v>20</v>
      </c>
      <c r="G364" t="str">
        <f>IF(VentasC15[[#This Row],[Tipo de pago]]='Tablas auxiliares'!$B$6,"Venta física","Venta Online")</f>
        <v>Venta física</v>
      </c>
      <c r="H364" t="s">
        <v>29</v>
      </c>
      <c r="I364" s="37">
        <v>84524</v>
      </c>
      <c r="J364" s="37">
        <v>10333</v>
      </c>
      <c r="K364" s="37">
        <v>8040</v>
      </c>
      <c r="L364" s="37">
        <v>72134</v>
      </c>
      <c r="M364" s="37">
        <v>57154</v>
      </c>
      <c r="N364" s="37">
        <f>SUM(VentasC15[[#This Row],[Maquillaje]:[Perfumería]])</f>
        <v>232185</v>
      </c>
      <c r="O364" s="14">
        <f>AVERAGE(VentasC15[[#This Row],[Maquillaje]:[Perfumería]])</f>
        <v>46437</v>
      </c>
      <c r="P364" t="str">
        <f>INDEX(VentasC15[[#Headers],[Maquillaje]:[Perfumería]],MATCH(MAX(VentasC15[[#This Row],[Maquillaje]:[Perfumería]]),VentasC15[[#This Row],[Maquillaje]:[Perfumería]],0))</f>
        <v>Maquillaje</v>
      </c>
      <c r="Q364" t="str">
        <f>INDEX(VentasC15[[#Headers],[Maquillaje]:[Perfumería]],MATCH(MIN(VentasC15[[#This Row],[Maquillaje]:[Perfumería]]),VentasC15[[#This Row],[Maquillaje]:[Perfumería]],0))</f>
        <v>Cabello</v>
      </c>
      <c r="R364" t="str">
        <f>IF(VentasC15[[#This Row],[Total por vendedor]]&gt;=250000,"SI","NO")</f>
        <v>NO</v>
      </c>
    </row>
    <row r="365" spans="1:18" x14ac:dyDescent="0.3">
      <c r="A365" s="17">
        <v>33497485</v>
      </c>
      <c r="B365" s="13">
        <v>41</v>
      </c>
      <c r="C365" s="13">
        <v>1</v>
      </c>
      <c r="D365" s="13">
        <v>18</v>
      </c>
      <c r="E365" t="s">
        <v>24</v>
      </c>
      <c r="F365" t="s">
        <v>20</v>
      </c>
      <c r="G365" t="str">
        <f>IF(VentasC15[[#This Row],[Tipo de pago]]='Tablas auxiliares'!$B$6,"Venta física","Venta Online")</f>
        <v>Venta física</v>
      </c>
      <c r="H365" t="s">
        <v>30</v>
      </c>
      <c r="I365" s="37">
        <v>16889</v>
      </c>
      <c r="J365" s="37">
        <v>44832</v>
      </c>
      <c r="K365" s="37">
        <v>11238</v>
      </c>
      <c r="L365" s="37">
        <v>80934</v>
      </c>
      <c r="M365" s="37">
        <v>96898</v>
      </c>
      <c r="N365" s="37">
        <f>SUM(VentasC15[[#This Row],[Maquillaje]:[Perfumería]])</f>
        <v>250791</v>
      </c>
      <c r="O365" s="14">
        <f>AVERAGE(VentasC15[[#This Row],[Maquillaje]:[Perfumería]])</f>
        <v>50158.2</v>
      </c>
      <c r="P365" t="str">
        <f>INDEX(VentasC15[[#Headers],[Maquillaje]:[Perfumería]],MATCH(MAX(VentasC15[[#This Row],[Maquillaje]:[Perfumería]]),VentasC15[[#This Row],[Maquillaje]:[Perfumería]],0))</f>
        <v>Perfumería</v>
      </c>
      <c r="Q365" t="str">
        <f>INDEX(VentasC15[[#Headers],[Maquillaje]:[Perfumería]],MATCH(MIN(VentasC15[[#This Row],[Maquillaje]:[Perfumería]]),VentasC15[[#This Row],[Maquillaje]:[Perfumería]],0))</f>
        <v>Cabello</v>
      </c>
      <c r="R365" t="str">
        <f>IF(VentasC15[[#This Row],[Total por vendedor]]&gt;=250000,"SI","NO")</f>
        <v>SI</v>
      </c>
    </row>
    <row r="366" spans="1:18" x14ac:dyDescent="0.3">
      <c r="A366" s="16">
        <v>33497486</v>
      </c>
      <c r="B366" s="13">
        <v>44</v>
      </c>
      <c r="C366" s="13">
        <v>1</v>
      </c>
      <c r="D366" s="13">
        <v>42</v>
      </c>
      <c r="E366" t="s">
        <v>22</v>
      </c>
      <c r="F366" t="s">
        <v>20</v>
      </c>
      <c r="G366" t="str">
        <f>IF(VentasC15[[#This Row],[Tipo de pago]]='Tablas auxiliares'!$B$6,"Venta física","Venta Online")</f>
        <v>Venta física</v>
      </c>
      <c r="H366" t="s">
        <v>29</v>
      </c>
      <c r="I366" s="37">
        <v>52486</v>
      </c>
      <c r="J366" s="37">
        <v>16798</v>
      </c>
      <c r="K366" s="37">
        <v>57046</v>
      </c>
      <c r="L366" s="37">
        <v>29813</v>
      </c>
      <c r="M366" s="37">
        <v>6093</v>
      </c>
      <c r="N366" s="37">
        <f>SUM(VentasC15[[#This Row],[Maquillaje]:[Perfumería]])</f>
        <v>162236</v>
      </c>
      <c r="O366" s="14">
        <f>AVERAGE(VentasC15[[#This Row],[Maquillaje]:[Perfumería]])</f>
        <v>32447.200000000001</v>
      </c>
      <c r="P366" t="str">
        <f>INDEX(VentasC15[[#Headers],[Maquillaje]:[Perfumería]],MATCH(MAX(VentasC15[[#This Row],[Maquillaje]:[Perfumería]]),VentasC15[[#This Row],[Maquillaje]:[Perfumería]],0))</f>
        <v>Cabello</v>
      </c>
      <c r="Q366" t="str">
        <f>INDEX(VentasC15[[#Headers],[Maquillaje]:[Perfumería]],MATCH(MIN(VentasC15[[#This Row],[Maquillaje]:[Perfumería]]),VentasC15[[#This Row],[Maquillaje]:[Perfumería]],0))</f>
        <v>Perfumería</v>
      </c>
      <c r="R366" t="str">
        <f>IF(VentasC15[[#This Row],[Total por vendedor]]&gt;=250000,"SI","NO")</f>
        <v>NO</v>
      </c>
    </row>
    <row r="367" spans="1:18" x14ac:dyDescent="0.3">
      <c r="A367" s="17">
        <v>33497487</v>
      </c>
      <c r="B367" s="13">
        <v>66</v>
      </c>
      <c r="C367" s="13">
        <v>1</v>
      </c>
      <c r="D367" s="13">
        <v>66</v>
      </c>
      <c r="E367" t="s">
        <v>23</v>
      </c>
      <c r="F367" t="s">
        <v>21</v>
      </c>
      <c r="G367" t="str">
        <f>IF(VentasC15[[#This Row],[Tipo de pago]]='Tablas auxiliares'!$B$6,"Venta física","Venta Online")</f>
        <v>Venta Online</v>
      </c>
      <c r="H367" t="s">
        <v>30</v>
      </c>
      <c r="I367" s="37">
        <v>85378</v>
      </c>
      <c r="J367" s="37">
        <v>29480</v>
      </c>
      <c r="K367" s="37">
        <v>54177</v>
      </c>
      <c r="L367" s="37">
        <v>6435</v>
      </c>
      <c r="M367" s="37">
        <v>88702</v>
      </c>
      <c r="N367" s="37">
        <f>SUM(VentasC15[[#This Row],[Maquillaje]:[Perfumería]])</f>
        <v>264172</v>
      </c>
      <c r="O367" s="14">
        <f>AVERAGE(VentasC15[[#This Row],[Maquillaje]:[Perfumería]])</f>
        <v>52834.400000000001</v>
      </c>
      <c r="P367" t="str">
        <f>INDEX(VentasC15[[#Headers],[Maquillaje]:[Perfumería]],MATCH(MAX(VentasC15[[#This Row],[Maquillaje]:[Perfumería]]),VentasC15[[#This Row],[Maquillaje]:[Perfumería]],0))</f>
        <v>Perfumería</v>
      </c>
      <c r="Q367" t="str">
        <f>INDEX(VentasC15[[#Headers],[Maquillaje]:[Perfumería]],MATCH(MIN(VentasC15[[#This Row],[Maquillaje]:[Perfumería]]),VentasC15[[#This Row],[Maquillaje]:[Perfumería]],0))</f>
        <v>Cuerpo</v>
      </c>
      <c r="R367" t="str">
        <f>IF(VentasC15[[#This Row],[Total por vendedor]]&gt;=250000,"SI","NO")</f>
        <v>SI</v>
      </c>
    </row>
    <row r="368" spans="1:18" x14ac:dyDescent="0.3">
      <c r="A368" s="16">
        <v>33497488</v>
      </c>
      <c r="B368" s="13">
        <v>32</v>
      </c>
      <c r="C368" s="13">
        <v>1</v>
      </c>
      <c r="D368" s="13">
        <v>9</v>
      </c>
      <c r="E368" t="s">
        <v>23</v>
      </c>
      <c r="F368" t="s">
        <v>20</v>
      </c>
      <c r="G368" t="str">
        <f>IF(VentasC15[[#This Row],[Tipo de pago]]='Tablas auxiliares'!$B$6,"Venta física","Venta Online")</f>
        <v>Venta física</v>
      </c>
      <c r="H368" t="s">
        <v>30</v>
      </c>
      <c r="I368" s="37">
        <v>45123</v>
      </c>
      <c r="J368" s="37">
        <v>62633</v>
      </c>
      <c r="K368" s="37">
        <v>98032</v>
      </c>
      <c r="L368" s="37">
        <v>63832</v>
      </c>
      <c r="M368" s="37">
        <v>92440</v>
      </c>
      <c r="N368" s="37">
        <f>SUM(VentasC15[[#This Row],[Maquillaje]:[Perfumería]])</f>
        <v>362060</v>
      </c>
      <c r="O368" s="14">
        <f>AVERAGE(VentasC15[[#This Row],[Maquillaje]:[Perfumería]])</f>
        <v>72412</v>
      </c>
      <c r="P368" t="str">
        <f>INDEX(VentasC15[[#Headers],[Maquillaje]:[Perfumería]],MATCH(MAX(VentasC15[[#This Row],[Maquillaje]:[Perfumería]]),VentasC15[[#This Row],[Maquillaje]:[Perfumería]],0))</f>
        <v>Cabello</v>
      </c>
      <c r="Q368" t="str">
        <f>INDEX(VentasC15[[#Headers],[Maquillaje]:[Perfumería]],MATCH(MIN(VentasC15[[#This Row],[Maquillaje]:[Perfumería]]),VentasC15[[#This Row],[Maquillaje]:[Perfumería]],0))</f>
        <v>Maquillaje</v>
      </c>
      <c r="R368" t="str">
        <f>IF(VentasC15[[#This Row],[Total por vendedor]]&gt;=250000,"SI","NO")</f>
        <v>SI</v>
      </c>
    </row>
    <row r="369" spans="1:18" x14ac:dyDescent="0.3">
      <c r="A369" s="17">
        <v>33497489</v>
      </c>
      <c r="B369" s="13">
        <v>57</v>
      </c>
      <c r="C369" s="13">
        <v>1</v>
      </c>
      <c r="D369" s="13">
        <v>44</v>
      </c>
      <c r="E369" t="s">
        <v>23</v>
      </c>
      <c r="F369" t="s">
        <v>20</v>
      </c>
      <c r="G369" t="str">
        <f>IF(VentasC15[[#This Row],[Tipo de pago]]='Tablas auxiliares'!$B$6,"Venta física","Venta Online")</f>
        <v>Venta física</v>
      </c>
      <c r="H369" t="s">
        <v>30</v>
      </c>
      <c r="I369" s="37">
        <v>87143</v>
      </c>
      <c r="J369" s="37">
        <v>75994</v>
      </c>
      <c r="K369" s="37">
        <v>59349</v>
      </c>
      <c r="L369" s="37">
        <v>60813</v>
      </c>
      <c r="M369" s="37">
        <v>91366</v>
      </c>
      <c r="N369" s="37">
        <f>SUM(VentasC15[[#This Row],[Maquillaje]:[Perfumería]])</f>
        <v>374665</v>
      </c>
      <c r="O369" s="14">
        <f>AVERAGE(VentasC15[[#This Row],[Maquillaje]:[Perfumería]])</f>
        <v>74933</v>
      </c>
      <c r="P369" t="str">
        <f>INDEX(VentasC15[[#Headers],[Maquillaje]:[Perfumería]],MATCH(MAX(VentasC15[[#This Row],[Maquillaje]:[Perfumería]]),VentasC15[[#This Row],[Maquillaje]:[Perfumería]],0))</f>
        <v>Perfumería</v>
      </c>
      <c r="Q369" t="str">
        <f>INDEX(VentasC15[[#Headers],[Maquillaje]:[Perfumería]],MATCH(MIN(VentasC15[[#This Row],[Maquillaje]:[Perfumería]]),VentasC15[[#This Row],[Maquillaje]:[Perfumería]],0))</f>
        <v>Cabello</v>
      </c>
      <c r="R369" t="str">
        <f>IF(VentasC15[[#This Row],[Total por vendedor]]&gt;=250000,"SI","NO")</f>
        <v>SI</v>
      </c>
    </row>
    <row r="370" spans="1:18" x14ac:dyDescent="0.3">
      <c r="A370" s="16">
        <v>33497490</v>
      </c>
      <c r="B370" s="13">
        <v>50</v>
      </c>
      <c r="C370" s="13">
        <v>1</v>
      </c>
      <c r="D370" s="13">
        <v>18</v>
      </c>
      <c r="E370" t="s">
        <v>23</v>
      </c>
      <c r="F370" t="s">
        <v>21</v>
      </c>
      <c r="G370" t="str">
        <f>IF(VentasC15[[#This Row],[Tipo de pago]]='Tablas auxiliares'!$B$6,"Venta física","Venta Online")</f>
        <v>Venta Online</v>
      </c>
      <c r="H370" t="s">
        <v>30</v>
      </c>
      <c r="I370" s="37">
        <v>43650</v>
      </c>
      <c r="J370" s="37">
        <v>33223</v>
      </c>
      <c r="K370" s="37">
        <v>8338</v>
      </c>
      <c r="L370" s="37">
        <v>22800</v>
      </c>
      <c r="M370" s="37">
        <v>8182</v>
      </c>
      <c r="N370" s="37">
        <f>SUM(VentasC15[[#This Row],[Maquillaje]:[Perfumería]])</f>
        <v>116193</v>
      </c>
      <c r="O370" s="14">
        <f>AVERAGE(VentasC15[[#This Row],[Maquillaje]:[Perfumería]])</f>
        <v>23238.6</v>
      </c>
      <c r="P370" t="str">
        <f>INDEX(VentasC15[[#Headers],[Maquillaje]:[Perfumería]],MATCH(MAX(VentasC15[[#This Row],[Maquillaje]:[Perfumería]]),VentasC15[[#This Row],[Maquillaje]:[Perfumería]],0))</f>
        <v>Maquillaje</v>
      </c>
      <c r="Q370" t="str">
        <f>INDEX(VentasC15[[#Headers],[Maquillaje]:[Perfumería]],MATCH(MIN(VentasC15[[#This Row],[Maquillaje]:[Perfumería]]),VentasC15[[#This Row],[Maquillaje]:[Perfumería]],0))</f>
        <v>Perfumería</v>
      </c>
      <c r="R370" t="str">
        <f>IF(VentasC15[[#This Row],[Total por vendedor]]&gt;=250000,"SI","NO")</f>
        <v>NO</v>
      </c>
    </row>
    <row r="371" spans="1:18" x14ac:dyDescent="0.3">
      <c r="A371" s="17">
        <v>33497491</v>
      </c>
      <c r="B371" s="13">
        <v>27</v>
      </c>
      <c r="C371" s="13">
        <v>1</v>
      </c>
      <c r="D371" s="13">
        <v>16</v>
      </c>
      <c r="E371" t="s">
        <v>23</v>
      </c>
      <c r="F371" t="s">
        <v>21</v>
      </c>
      <c r="G371" t="str">
        <f>IF(VentasC15[[#This Row],[Tipo de pago]]='Tablas auxiliares'!$B$6,"Venta física","Venta Online")</f>
        <v>Venta Online</v>
      </c>
      <c r="H371" t="s">
        <v>30</v>
      </c>
      <c r="I371" s="37">
        <v>70249</v>
      </c>
      <c r="J371" s="37">
        <v>14735</v>
      </c>
      <c r="K371" s="37">
        <v>39137</v>
      </c>
      <c r="L371" s="37">
        <v>40611</v>
      </c>
      <c r="M371" s="37">
        <v>20699</v>
      </c>
      <c r="N371" s="37">
        <f>SUM(VentasC15[[#This Row],[Maquillaje]:[Perfumería]])</f>
        <v>185431</v>
      </c>
      <c r="O371" s="14">
        <f>AVERAGE(VentasC15[[#This Row],[Maquillaje]:[Perfumería]])</f>
        <v>37086.199999999997</v>
      </c>
      <c r="P371" t="str">
        <f>INDEX(VentasC15[[#Headers],[Maquillaje]:[Perfumería]],MATCH(MAX(VentasC15[[#This Row],[Maquillaje]:[Perfumería]]),VentasC15[[#This Row],[Maquillaje]:[Perfumería]],0))</f>
        <v>Maquillaje</v>
      </c>
      <c r="Q371" t="str">
        <f>INDEX(VentasC15[[#Headers],[Maquillaje]:[Perfumería]],MATCH(MIN(VentasC15[[#This Row],[Maquillaje]:[Perfumería]]),VentasC15[[#This Row],[Maquillaje]:[Perfumería]],0))</f>
        <v>Skincare</v>
      </c>
      <c r="R371" t="str">
        <f>IF(VentasC15[[#This Row],[Total por vendedor]]&gt;=250000,"SI","NO")</f>
        <v>NO</v>
      </c>
    </row>
    <row r="372" spans="1:18" x14ac:dyDescent="0.3">
      <c r="A372" s="16">
        <v>33497492</v>
      </c>
      <c r="B372" s="13">
        <v>34</v>
      </c>
      <c r="C372" s="13">
        <v>1</v>
      </c>
      <c r="D372" s="13">
        <v>100</v>
      </c>
      <c r="E372" t="s">
        <v>22</v>
      </c>
      <c r="F372" t="s">
        <v>21</v>
      </c>
      <c r="G372" t="str">
        <f>IF(VentasC15[[#This Row],[Tipo de pago]]='Tablas auxiliares'!$B$6,"Venta física","Venta Online")</f>
        <v>Venta Online</v>
      </c>
      <c r="H372" t="s">
        <v>29</v>
      </c>
      <c r="I372" s="37">
        <v>52848</v>
      </c>
      <c r="J372" s="37">
        <v>48882</v>
      </c>
      <c r="K372" s="37">
        <v>41124</v>
      </c>
      <c r="L372" s="37">
        <v>36687</v>
      </c>
      <c r="M372" s="37">
        <v>61131</v>
      </c>
      <c r="N372" s="37">
        <f>SUM(VentasC15[[#This Row],[Maquillaje]:[Perfumería]])</f>
        <v>240672</v>
      </c>
      <c r="O372" s="14">
        <f>AVERAGE(VentasC15[[#This Row],[Maquillaje]:[Perfumería]])</f>
        <v>48134.400000000001</v>
      </c>
      <c r="P372" t="str">
        <f>INDEX(VentasC15[[#Headers],[Maquillaje]:[Perfumería]],MATCH(MAX(VentasC15[[#This Row],[Maquillaje]:[Perfumería]]),VentasC15[[#This Row],[Maquillaje]:[Perfumería]],0))</f>
        <v>Perfumería</v>
      </c>
      <c r="Q372" t="str">
        <f>INDEX(VentasC15[[#Headers],[Maquillaje]:[Perfumería]],MATCH(MIN(VentasC15[[#This Row],[Maquillaje]:[Perfumería]]),VentasC15[[#This Row],[Maquillaje]:[Perfumería]],0))</f>
        <v>Cuerpo</v>
      </c>
      <c r="R372" t="str">
        <f>IF(VentasC15[[#This Row],[Total por vendedor]]&gt;=250000,"SI","NO")</f>
        <v>NO</v>
      </c>
    </row>
    <row r="373" spans="1:18" x14ac:dyDescent="0.3">
      <c r="A373" s="17">
        <v>33497493</v>
      </c>
      <c r="B373" s="13">
        <v>28</v>
      </c>
      <c r="C373" s="13">
        <v>1</v>
      </c>
      <c r="D373" s="13">
        <v>82</v>
      </c>
      <c r="E373" t="s">
        <v>24</v>
      </c>
      <c r="F373" t="s">
        <v>20</v>
      </c>
      <c r="G373" t="str">
        <f>IF(VentasC15[[#This Row],[Tipo de pago]]='Tablas auxiliares'!$B$6,"Venta física","Venta Online")</f>
        <v>Venta física</v>
      </c>
      <c r="H373" t="s">
        <v>30</v>
      </c>
      <c r="I373" s="37">
        <v>30677</v>
      </c>
      <c r="J373" s="37">
        <v>44360</v>
      </c>
      <c r="K373" s="37">
        <v>30809</v>
      </c>
      <c r="L373" s="37">
        <v>62277</v>
      </c>
      <c r="M373" s="37">
        <v>86450</v>
      </c>
      <c r="N373" s="37">
        <f>SUM(VentasC15[[#This Row],[Maquillaje]:[Perfumería]])</f>
        <v>254573</v>
      </c>
      <c r="O373" s="14">
        <f>AVERAGE(VentasC15[[#This Row],[Maquillaje]:[Perfumería]])</f>
        <v>50914.6</v>
      </c>
      <c r="P373" t="str">
        <f>INDEX(VentasC15[[#Headers],[Maquillaje]:[Perfumería]],MATCH(MAX(VentasC15[[#This Row],[Maquillaje]:[Perfumería]]),VentasC15[[#This Row],[Maquillaje]:[Perfumería]],0))</f>
        <v>Perfumería</v>
      </c>
      <c r="Q373" t="str">
        <f>INDEX(VentasC15[[#Headers],[Maquillaje]:[Perfumería]],MATCH(MIN(VentasC15[[#This Row],[Maquillaje]:[Perfumería]]),VentasC15[[#This Row],[Maquillaje]:[Perfumería]],0))</f>
        <v>Maquillaje</v>
      </c>
      <c r="R373" t="str">
        <f>IF(VentasC15[[#This Row],[Total por vendedor]]&gt;=250000,"SI","NO")</f>
        <v>SI</v>
      </c>
    </row>
    <row r="374" spans="1:18" x14ac:dyDescent="0.3">
      <c r="A374" s="16">
        <v>33497494</v>
      </c>
      <c r="B374" s="13">
        <v>72</v>
      </c>
      <c r="C374" s="13">
        <v>1</v>
      </c>
      <c r="D374" s="13">
        <v>74</v>
      </c>
      <c r="E374" t="s">
        <v>23</v>
      </c>
      <c r="F374" t="s">
        <v>20</v>
      </c>
      <c r="G374" t="str">
        <f>IF(VentasC15[[#This Row],[Tipo de pago]]='Tablas auxiliares'!$B$6,"Venta física","Venta Online")</f>
        <v>Venta física</v>
      </c>
      <c r="H374" t="s">
        <v>29</v>
      </c>
      <c r="I374" s="37">
        <v>81948</v>
      </c>
      <c r="J374" s="37">
        <v>76233</v>
      </c>
      <c r="K374" s="37">
        <v>34431</v>
      </c>
      <c r="L374" s="37">
        <v>25697</v>
      </c>
      <c r="M374" s="37">
        <v>56787</v>
      </c>
      <c r="N374" s="37">
        <f>SUM(VentasC15[[#This Row],[Maquillaje]:[Perfumería]])</f>
        <v>275096</v>
      </c>
      <c r="O374" s="14">
        <f>AVERAGE(VentasC15[[#This Row],[Maquillaje]:[Perfumería]])</f>
        <v>55019.199999999997</v>
      </c>
      <c r="P374" t="str">
        <f>INDEX(VentasC15[[#Headers],[Maquillaje]:[Perfumería]],MATCH(MAX(VentasC15[[#This Row],[Maquillaje]:[Perfumería]]),VentasC15[[#This Row],[Maquillaje]:[Perfumería]],0))</f>
        <v>Maquillaje</v>
      </c>
      <c r="Q374" t="str">
        <f>INDEX(VentasC15[[#Headers],[Maquillaje]:[Perfumería]],MATCH(MIN(VentasC15[[#This Row],[Maquillaje]:[Perfumería]]),VentasC15[[#This Row],[Maquillaje]:[Perfumería]],0))</f>
        <v>Cuerpo</v>
      </c>
      <c r="R374" t="str">
        <f>IF(VentasC15[[#This Row],[Total por vendedor]]&gt;=250000,"SI","NO")</f>
        <v>SI</v>
      </c>
    </row>
    <row r="375" spans="1:18" x14ac:dyDescent="0.3">
      <c r="A375" s="17">
        <v>33497495</v>
      </c>
      <c r="B375" s="13">
        <v>33</v>
      </c>
      <c r="C375" s="13">
        <v>1</v>
      </c>
      <c r="D375" s="13">
        <v>24</v>
      </c>
      <c r="E375" t="s">
        <v>23</v>
      </c>
      <c r="F375" t="s">
        <v>20</v>
      </c>
      <c r="G375" t="str">
        <f>IF(VentasC15[[#This Row],[Tipo de pago]]='Tablas auxiliares'!$B$6,"Venta física","Venta Online")</f>
        <v>Venta física</v>
      </c>
      <c r="H375" t="s">
        <v>30</v>
      </c>
      <c r="I375" s="37">
        <v>29470</v>
      </c>
      <c r="J375" s="37">
        <v>27765</v>
      </c>
      <c r="K375" s="37">
        <v>99429</v>
      </c>
      <c r="L375" s="37">
        <v>56339</v>
      </c>
      <c r="M375" s="37">
        <v>10801</v>
      </c>
      <c r="N375" s="37">
        <f>SUM(VentasC15[[#This Row],[Maquillaje]:[Perfumería]])</f>
        <v>223804</v>
      </c>
      <c r="O375" s="14">
        <f>AVERAGE(VentasC15[[#This Row],[Maquillaje]:[Perfumería]])</f>
        <v>44760.800000000003</v>
      </c>
      <c r="P375" t="str">
        <f>INDEX(VentasC15[[#Headers],[Maquillaje]:[Perfumería]],MATCH(MAX(VentasC15[[#This Row],[Maquillaje]:[Perfumería]]),VentasC15[[#This Row],[Maquillaje]:[Perfumería]],0))</f>
        <v>Cabello</v>
      </c>
      <c r="Q375" t="str">
        <f>INDEX(VentasC15[[#Headers],[Maquillaje]:[Perfumería]],MATCH(MIN(VentasC15[[#This Row],[Maquillaje]:[Perfumería]]),VentasC15[[#This Row],[Maquillaje]:[Perfumería]],0))</f>
        <v>Perfumería</v>
      </c>
      <c r="R375" t="str">
        <f>IF(VentasC15[[#This Row],[Total por vendedor]]&gt;=250000,"SI","NO")</f>
        <v>NO</v>
      </c>
    </row>
    <row r="376" spans="1:18" x14ac:dyDescent="0.3">
      <c r="A376" s="16">
        <v>33497496</v>
      </c>
      <c r="B376" s="13">
        <v>72</v>
      </c>
      <c r="C376" s="13">
        <v>1</v>
      </c>
      <c r="D376" s="13">
        <v>99</v>
      </c>
      <c r="E376" t="s">
        <v>23</v>
      </c>
      <c r="F376" t="s">
        <v>21</v>
      </c>
      <c r="G376" t="str">
        <f>IF(VentasC15[[#This Row],[Tipo de pago]]='Tablas auxiliares'!$B$6,"Venta física","Venta Online")</f>
        <v>Venta Online</v>
      </c>
      <c r="H376" t="s">
        <v>29</v>
      </c>
      <c r="I376" s="37">
        <v>60552</v>
      </c>
      <c r="J376" s="37">
        <v>69586</v>
      </c>
      <c r="K376" s="37">
        <v>79856</v>
      </c>
      <c r="L376" s="37">
        <v>32113</v>
      </c>
      <c r="M376" s="37">
        <v>63191</v>
      </c>
      <c r="N376" s="37">
        <f>SUM(VentasC15[[#This Row],[Maquillaje]:[Perfumería]])</f>
        <v>305298</v>
      </c>
      <c r="O376" s="14">
        <f>AVERAGE(VentasC15[[#This Row],[Maquillaje]:[Perfumería]])</f>
        <v>61059.6</v>
      </c>
      <c r="P376" t="str">
        <f>INDEX(VentasC15[[#Headers],[Maquillaje]:[Perfumería]],MATCH(MAX(VentasC15[[#This Row],[Maquillaje]:[Perfumería]]),VentasC15[[#This Row],[Maquillaje]:[Perfumería]],0))</f>
        <v>Cabello</v>
      </c>
      <c r="Q376" t="str">
        <f>INDEX(VentasC15[[#Headers],[Maquillaje]:[Perfumería]],MATCH(MIN(VentasC15[[#This Row],[Maquillaje]:[Perfumería]]),VentasC15[[#This Row],[Maquillaje]:[Perfumería]],0))</f>
        <v>Cuerpo</v>
      </c>
      <c r="R376" t="str">
        <f>IF(VentasC15[[#This Row],[Total por vendedor]]&gt;=250000,"SI","NO")</f>
        <v>SI</v>
      </c>
    </row>
    <row r="377" spans="1:18" x14ac:dyDescent="0.3">
      <c r="A377" s="17">
        <v>33497497</v>
      </c>
      <c r="B377" s="13">
        <v>43</v>
      </c>
      <c r="C377" s="13">
        <v>1</v>
      </c>
      <c r="D377" s="13">
        <v>83</v>
      </c>
      <c r="E377" t="s">
        <v>24</v>
      </c>
      <c r="F377" t="s">
        <v>21</v>
      </c>
      <c r="G377" t="str">
        <f>IF(VentasC15[[#This Row],[Tipo de pago]]='Tablas auxiliares'!$B$6,"Venta física","Venta Online")</f>
        <v>Venta Online</v>
      </c>
      <c r="H377" t="s">
        <v>30</v>
      </c>
      <c r="I377" s="37">
        <v>19415</v>
      </c>
      <c r="J377" s="37">
        <v>12510</v>
      </c>
      <c r="K377" s="37">
        <v>83289</v>
      </c>
      <c r="L377" s="37">
        <v>37555</v>
      </c>
      <c r="M377" s="37">
        <v>85925</v>
      </c>
      <c r="N377" s="37">
        <f>SUM(VentasC15[[#This Row],[Maquillaje]:[Perfumería]])</f>
        <v>238694</v>
      </c>
      <c r="O377" s="14">
        <f>AVERAGE(VentasC15[[#This Row],[Maquillaje]:[Perfumería]])</f>
        <v>47738.8</v>
      </c>
      <c r="P377" t="str">
        <f>INDEX(VentasC15[[#Headers],[Maquillaje]:[Perfumería]],MATCH(MAX(VentasC15[[#This Row],[Maquillaje]:[Perfumería]]),VentasC15[[#This Row],[Maquillaje]:[Perfumería]],0))</f>
        <v>Perfumería</v>
      </c>
      <c r="Q377" t="str">
        <f>INDEX(VentasC15[[#Headers],[Maquillaje]:[Perfumería]],MATCH(MIN(VentasC15[[#This Row],[Maquillaje]:[Perfumería]]),VentasC15[[#This Row],[Maquillaje]:[Perfumería]],0))</f>
        <v>Skincare</v>
      </c>
      <c r="R377" t="str">
        <f>IF(VentasC15[[#This Row],[Total por vendedor]]&gt;=250000,"SI","NO")</f>
        <v>NO</v>
      </c>
    </row>
    <row r="378" spans="1:18" x14ac:dyDescent="0.3">
      <c r="A378" s="16">
        <v>33497498</v>
      </c>
      <c r="B378" s="13">
        <v>71</v>
      </c>
      <c r="C378" s="13">
        <v>1</v>
      </c>
      <c r="D378" s="13">
        <v>12</v>
      </c>
      <c r="E378" t="s">
        <v>25</v>
      </c>
      <c r="F378" t="s">
        <v>20</v>
      </c>
      <c r="G378" t="str">
        <f>IF(VentasC15[[#This Row],[Tipo de pago]]='Tablas auxiliares'!$B$6,"Venta física","Venta Online")</f>
        <v>Venta física</v>
      </c>
      <c r="H378" t="s">
        <v>30</v>
      </c>
      <c r="I378" s="37">
        <v>46236</v>
      </c>
      <c r="J378" s="37">
        <v>65028</v>
      </c>
      <c r="K378" s="37">
        <v>97122</v>
      </c>
      <c r="L378" s="37">
        <v>68583</v>
      </c>
      <c r="M378" s="37">
        <v>9472</v>
      </c>
      <c r="N378" s="37">
        <f>SUM(VentasC15[[#This Row],[Maquillaje]:[Perfumería]])</f>
        <v>286441</v>
      </c>
      <c r="O378" s="14">
        <f>AVERAGE(VentasC15[[#This Row],[Maquillaje]:[Perfumería]])</f>
        <v>57288.2</v>
      </c>
      <c r="P378" t="str">
        <f>INDEX(VentasC15[[#Headers],[Maquillaje]:[Perfumería]],MATCH(MAX(VentasC15[[#This Row],[Maquillaje]:[Perfumería]]),VentasC15[[#This Row],[Maquillaje]:[Perfumería]],0))</f>
        <v>Cabello</v>
      </c>
      <c r="Q378" t="str">
        <f>INDEX(VentasC15[[#Headers],[Maquillaje]:[Perfumería]],MATCH(MIN(VentasC15[[#This Row],[Maquillaje]:[Perfumería]]),VentasC15[[#This Row],[Maquillaje]:[Perfumería]],0))</f>
        <v>Perfumería</v>
      </c>
      <c r="R378" t="str">
        <f>IF(VentasC15[[#This Row],[Total por vendedor]]&gt;=250000,"SI","NO")</f>
        <v>SI</v>
      </c>
    </row>
    <row r="379" spans="1:18" x14ac:dyDescent="0.3">
      <c r="A379" s="17">
        <v>33497499</v>
      </c>
      <c r="B379" s="13">
        <v>56</v>
      </c>
      <c r="C379" s="13">
        <v>1</v>
      </c>
      <c r="D379" s="13">
        <v>77</v>
      </c>
      <c r="E379" t="s">
        <v>23</v>
      </c>
      <c r="F379" t="s">
        <v>21</v>
      </c>
      <c r="G379" t="str">
        <f>IF(VentasC15[[#This Row],[Tipo de pago]]='Tablas auxiliares'!$B$6,"Venta física","Venta Online")</f>
        <v>Venta Online</v>
      </c>
      <c r="H379" t="s">
        <v>29</v>
      </c>
      <c r="I379" s="37">
        <v>53941</v>
      </c>
      <c r="J379" s="37">
        <v>10176</v>
      </c>
      <c r="K379" s="37">
        <v>95443</v>
      </c>
      <c r="L379" s="37">
        <v>88468</v>
      </c>
      <c r="M379" s="37">
        <v>12936</v>
      </c>
      <c r="N379" s="37">
        <f>SUM(VentasC15[[#This Row],[Maquillaje]:[Perfumería]])</f>
        <v>260964</v>
      </c>
      <c r="O379" s="14">
        <f>AVERAGE(VentasC15[[#This Row],[Maquillaje]:[Perfumería]])</f>
        <v>52192.800000000003</v>
      </c>
      <c r="P379" t="str">
        <f>INDEX(VentasC15[[#Headers],[Maquillaje]:[Perfumería]],MATCH(MAX(VentasC15[[#This Row],[Maquillaje]:[Perfumería]]),VentasC15[[#This Row],[Maquillaje]:[Perfumería]],0))</f>
        <v>Cabello</v>
      </c>
      <c r="Q379" t="str">
        <f>INDEX(VentasC15[[#Headers],[Maquillaje]:[Perfumería]],MATCH(MIN(VentasC15[[#This Row],[Maquillaje]:[Perfumería]]),VentasC15[[#This Row],[Maquillaje]:[Perfumería]],0))</f>
        <v>Skincare</v>
      </c>
      <c r="R379" t="str">
        <f>IF(VentasC15[[#This Row],[Total por vendedor]]&gt;=250000,"SI","NO")</f>
        <v>SI</v>
      </c>
    </row>
    <row r="380" spans="1:18" x14ac:dyDescent="0.3">
      <c r="A380" s="16">
        <v>33497500</v>
      </c>
      <c r="B380" s="13">
        <v>48</v>
      </c>
      <c r="C380" s="13">
        <v>1</v>
      </c>
      <c r="D380" s="13">
        <v>33</v>
      </c>
      <c r="E380" t="s">
        <v>24</v>
      </c>
      <c r="F380" t="s">
        <v>21</v>
      </c>
      <c r="G380" t="str">
        <f>IF(VentasC15[[#This Row],[Tipo de pago]]='Tablas auxiliares'!$B$6,"Venta física","Venta Online")</f>
        <v>Venta Online</v>
      </c>
      <c r="H380" t="s">
        <v>30</v>
      </c>
      <c r="I380" s="37">
        <v>74455</v>
      </c>
      <c r="J380" s="37">
        <v>49774</v>
      </c>
      <c r="K380" s="37">
        <v>88212</v>
      </c>
      <c r="L380" s="37">
        <v>58709</v>
      </c>
      <c r="M380" s="37">
        <v>83007</v>
      </c>
      <c r="N380" s="37">
        <f>SUM(VentasC15[[#This Row],[Maquillaje]:[Perfumería]])</f>
        <v>354157</v>
      </c>
      <c r="O380" s="14">
        <f>AVERAGE(VentasC15[[#This Row],[Maquillaje]:[Perfumería]])</f>
        <v>70831.399999999994</v>
      </c>
      <c r="P380" t="str">
        <f>INDEX(VentasC15[[#Headers],[Maquillaje]:[Perfumería]],MATCH(MAX(VentasC15[[#This Row],[Maquillaje]:[Perfumería]]),VentasC15[[#This Row],[Maquillaje]:[Perfumería]],0))</f>
        <v>Cabello</v>
      </c>
      <c r="Q380" t="str">
        <f>INDEX(VentasC15[[#Headers],[Maquillaje]:[Perfumería]],MATCH(MIN(VentasC15[[#This Row],[Maquillaje]:[Perfumería]]),VentasC15[[#This Row],[Maquillaje]:[Perfumería]],0))</f>
        <v>Skincare</v>
      </c>
      <c r="R380" t="str">
        <f>IF(VentasC15[[#This Row],[Total por vendedor]]&gt;=250000,"SI","NO")</f>
        <v>SI</v>
      </c>
    </row>
    <row r="381" spans="1:18" x14ac:dyDescent="0.3">
      <c r="A381" s="17">
        <v>33497501</v>
      </c>
      <c r="B381" s="13">
        <v>25</v>
      </c>
      <c r="C381" s="13">
        <v>1</v>
      </c>
      <c r="D381" s="13">
        <v>77</v>
      </c>
      <c r="E381" t="s">
        <v>23</v>
      </c>
      <c r="F381" t="s">
        <v>20</v>
      </c>
      <c r="G381" t="str">
        <f>IF(VentasC15[[#This Row],[Tipo de pago]]='Tablas auxiliares'!$B$6,"Venta física","Venta Online")</f>
        <v>Venta física</v>
      </c>
      <c r="H381" t="s">
        <v>30</v>
      </c>
      <c r="I381" s="37">
        <v>37321</v>
      </c>
      <c r="J381" s="37">
        <v>88030</v>
      </c>
      <c r="K381" s="37">
        <v>4245</v>
      </c>
      <c r="L381" s="37">
        <v>4253</v>
      </c>
      <c r="M381" s="37">
        <v>71757</v>
      </c>
      <c r="N381" s="37">
        <f>SUM(VentasC15[[#This Row],[Maquillaje]:[Perfumería]])</f>
        <v>205606</v>
      </c>
      <c r="O381" s="14">
        <f>AVERAGE(VentasC15[[#This Row],[Maquillaje]:[Perfumería]])</f>
        <v>41121.199999999997</v>
      </c>
      <c r="P381" t="str">
        <f>INDEX(VentasC15[[#Headers],[Maquillaje]:[Perfumería]],MATCH(MAX(VentasC15[[#This Row],[Maquillaje]:[Perfumería]]),VentasC15[[#This Row],[Maquillaje]:[Perfumería]],0))</f>
        <v>Skincare</v>
      </c>
      <c r="Q381" t="str">
        <f>INDEX(VentasC15[[#Headers],[Maquillaje]:[Perfumería]],MATCH(MIN(VentasC15[[#This Row],[Maquillaje]:[Perfumería]]),VentasC15[[#This Row],[Maquillaje]:[Perfumería]],0))</f>
        <v>Cabello</v>
      </c>
      <c r="R381" t="str">
        <f>IF(VentasC15[[#This Row],[Total por vendedor]]&gt;=250000,"SI","NO")</f>
        <v>NO</v>
      </c>
    </row>
    <row r="382" spans="1:18" x14ac:dyDescent="0.3">
      <c r="A382" s="16">
        <v>33497502</v>
      </c>
      <c r="B382" s="13">
        <v>47</v>
      </c>
      <c r="C382" s="13">
        <v>1</v>
      </c>
      <c r="D382" s="13">
        <v>41</v>
      </c>
      <c r="E382" t="s">
        <v>23</v>
      </c>
      <c r="F382" t="s">
        <v>21</v>
      </c>
      <c r="G382" t="str">
        <f>IF(VentasC15[[#This Row],[Tipo de pago]]='Tablas auxiliares'!$B$6,"Venta física","Venta Online")</f>
        <v>Venta Online</v>
      </c>
      <c r="H382" t="s">
        <v>30</v>
      </c>
      <c r="I382" s="37">
        <v>28492</v>
      </c>
      <c r="J382" s="37">
        <v>11471</v>
      </c>
      <c r="K382" s="37">
        <v>36463</v>
      </c>
      <c r="L382" s="37">
        <v>17456</v>
      </c>
      <c r="M382" s="37">
        <v>77153</v>
      </c>
      <c r="N382" s="37">
        <f>SUM(VentasC15[[#This Row],[Maquillaje]:[Perfumería]])</f>
        <v>171035</v>
      </c>
      <c r="O382" s="14">
        <f>AVERAGE(VentasC15[[#This Row],[Maquillaje]:[Perfumería]])</f>
        <v>34207</v>
      </c>
      <c r="P382" t="str">
        <f>INDEX(VentasC15[[#Headers],[Maquillaje]:[Perfumería]],MATCH(MAX(VentasC15[[#This Row],[Maquillaje]:[Perfumería]]),VentasC15[[#This Row],[Maquillaje]:[Perfumería]],0))</f>
        <v>Perfumería</v>
      </c>
      <c r="Q382" t="str">
        <f>INDEX(VentasC15[[#Headers],[Maquillaje]:[Perfumería]],MATCH(MIN(VentasC15[[#This Row],[Maquillaje]:[Perfumería]]),VentasC15[[#This Row],[Maquillaje]:[Perfumería]],0))</f>
        <v>Skincare</v>
      </c>
      <c r="R382" t="str">
        <f>IF(VentasC15[[#This Row],[Total por vendedor]]&gt;=250000,"SI","NO")</f>
        <v>NO</v>
      </c>
    </row>
    <row r="383" spans="1:18" x14ac:dyDescent="0.3">
      <c r="A383" s="17">
        <v>33497503</v>
      </c>
      <c r="B383" s="13">
        <v>47</v>
      </c>
      <c r="C383" s="13">
        <v>1</v>
      </c>
      <c r="D383" s="13">
        <v>53</v>
      </c>
      <c r="E383" t="s">
        <v>23</v>
      </c>
      <c r="F383" t="s">
        <v>21</v>
      </c>
      <c r="G383" t="str">
        <f>IF(VentasC15[[#This Row],[Tipo de pago]]='Tablas auxiliares'!$B$6,"Venta física","Venta Online")</f>
        <v>Venta Online</v>
      </c>
      <c r="H383" t="s">
        <v>29</v>
      </c>
      <c r="I383" s="37">
        <v>85971</v>
      </c>
      <c r="J383" s="37">
        <v>77361</v>
      </c>
      <c r="K383" s="37">
        <v>72822</v>
      </c>
      <c r="L383" s="37">
        <v>60490</v>
      </c>
      <c r="M383" s="37">
        <v>11100</v>
      </c>
      <c r="N383" s="37">
        <f>SUM(VentasC15[[#This Row],[Maquillaje]:[Perfumería]])</f>
        <v>307744</v>
      </c>
      <c r="O383" s="14">
        <f>AVERAGE(VentasC15[[#This Row],[Maquillaje]:[Perfumería]])</f>
        <v>61548.800000000003</v>
      </c>
      <c r="P383" t="str">
        <f>INDEX(VentasC15[[#Headers],[Maquillaje]:[Perfumería]],MATCH(MAX(VentasC15[[#This Row],[Maquillaje]:[Perfumería]]),VentasC15[[#This Row],[Maquillaje]:[Perfumería]],0))</f>
        <v>Maquillaje</v>
      </c>
      <c r="Q383" t="str">
        <f>INDEX(VentasC15[[#Headers],[Maquillaje]:[Perfumería]],MATCH(MIN(VentasC15[[#This Row],[Maquillaje]:[Perfumería]]),VentasC15[[#This Row],[Maquillaje]:[Perfumería]],0))</f>
        <v>Perfumería</v>
      </c>
      <c r="R383" t="str">
        <f>IF(VentasC15[[#This Row],[Total por vendedor]]&gt;=250000,"SI","NO")</f>
        <v>SI</v>
      </c>
    </row>
    <row r="384" spans="1:18" x14ac:dyDescent="0.3">
      <c r="A384" s="16">
        <v>33497504</v>
      </c>
      <c r="B384" s="13">
        <v>66</v>
      </c>
      <c r="C384" s="13">
        <v>1</v>
      </c>
      <c r="D384" s="13">
        <v>63</v>
      </c>
      <c r="E384" t="s">
        <v>22</v>
      </c>
      <c r="F384" t="s">
        <v>20</v>
      </c>
      <c r="G384" t="str">
        <f>IF(VentasC15[[#This Row],[Tipo de pago]]='Tablas auxiliares'!$B$6,"Venta física","Venta Online")</f>
        <v>Venta física</v>
      </c>
      <c r="H384" t="s">
        <v>30</v>
      </c>
      <c r="I384" s="37">
        <v>20854</v>
      </c>
      <c r="J384" s="37">
        <v>89299</v>
      </c>
      <c r="K384" s="37">
        <v>71941</v>
      </c>
      <c r="L384" s="37">
        <v>35356</v>
      </c>
      <c r="M384" s="37">
        <v>76866</v>
      </c>
      <c r="N384" s="37">
        <f>SUM(VentasC15[[#This Row],[Maquillaje]:[Perfumería]])</f>
        <v>294316</v>
      </c>
      <c r="O384" s="14">
        <f>AVERAGE(VentasC15[[#This Row],[Maquillaje]:[Perfumería]])</f>
        <v>58863.199999999997</v>
      </c>
      <c r="P384" t="str">
        <f>INDEX(VentasC15[[#Headers],[Maquillaje]:[Perfumería]],MATCH(MAX(VentasC15[[#This Row],[Maquillaje]:[Perfumería]]),VentasC15[[#This Row],[Maquillaje]:[Perfumería]],0))</f>
        <v>Skincare</v>
      </c>
      <c r="Q384" t="str">
        <f>INDEX(VentasC15[[#Headers],[Maquillaje]:[Perfumería]],MATCH(MIN(VentasC15[[#This Row],[Maquillaje]:[Perfumería]]),VentasC15[[#This Row],[Maquillaje]:[Perfumería]],0))</f>
        <v>Maquillaje</v>
      </c>
      <c r="R384" t="str">
        <f>IF(VentasC15[[#This Row],[Total por vendedor]]&gt;=250000,"SI","NO")</f>
        <v>SI</v>
      </c>
    </row>
    <row r="385" spans="1:18" x14ac:dyDescent="0.3">
      <c r="A385" s="17">
        <v>33497505</v>
      </c>
      <c r="B385" s="13">
        <v>25</v>
      </c>
      <c r="C385" s="13">
        <v>1</v>
      </c>
      <c r="D385" s="13">
        <v>49</v>
      </c>
      <c r="E385" t="s">
        <v>23</v>
      </c>
      <c r="F385" t="s">
        <v>20</v>
      </c>
      <c r="G385" t="str">
        <f>IF(VentasC15[[#This Row],[Tipo de pago]]='Tablas auxiliares'!$B$6,"Venta física","Venta Online")</f>
        <v>Venta física</v>
      </c>
      <c r="H385" t="s">
        <v>29</v>
      </c>
      <c r="I385" s="37">
        <v>44473</v>
      </c>
      <c r="J385" s="37">
        <v>91622</v>
      </c>
      <c r="K385" s="37">
        <v>3927</v>
      </c>
      <c r="L385" s="37">
        <v>38137</v>
      </c>
      <c r="M385" s="37">
        <v>49484</v>
      </c>
      <c r="N385" s="37">
        <f>SUM(VentasC15[[#This Row],[Maquillaje]:[Perfumería]])</f>
        <v>227643</v>
      </c>
      <c r="O385" s="14">
        <f>AVERAGE(VentasC15[[#This Row],[Maquillaje]:[Perfumería]])</f>
        <v>45528.6</v>
      </c>
      <c r="P385" t="str">
        <f>INDEX(VentasC15[[#Headers],[Maquillaje]:[Perfumería]],MATCH(MAX(VentasC15[[#This Row],[Maquillaje]:[Perfumería]]),VentasC15[[#This Row],[Maquillaje]:[Perfumería]],0))</f>
        <v>Skincare</v>
      </c>
      <c r="Q385" t="str">
        <f>INDEX(VentasC15[[#Headers],[Maquillaje]:[Perfumería]],MATCH(MIN(VentasC15[[#This Row],[Maquillaje]:[Perfumería]]),VentasC15[[#This Row],[Maquillaje]:[Perfumería]],0))</f>
        <v>Cabello</v>
      </c>
      <c r="R385" t="str">
        <f>IF(VentasC15[[#This Row],[Total por vendedor]]&gt;=250000,"SI","NO")</f>
        <v>NO</v>
      </c>
    </row>
    <row r="386" spans="1:18" x14ac:dyDescent="0.3">
      <c r="A386" s="16">
        <v>33497506</v>
      </c>
      <c r="B386" s="13">
        <v>45</v>
      </c>
      <c r="C386" s="13">
        <v>1</v>
      </c>
      <c r="D386" s="13">
        <v>7</v>
      </c>
      <c r="E386" t="s">
        <v>22</v>
      </c>
      <c r="F386" t="s">
        <v>20</v>
      </c>
      <c r="G386" t="str">
        <f>IF(VentasC15[[#This Row],[Tipo de pago]]='Tablas auxiliares'!$B$6,"Venta física","Venta Online")</f>
        <v>Venta física</v>
      </c>
      <c r="H386" t="s">
        <v>29</v>
      </c>
      <c r="I386" s="37">
        <v>94057</v>
      </c>
      <c r="J386" s="37">
        <v>27713</v>
      </c>
      <c r="K386" s="37">
        <v>27297</v>
      </c>
      <c r="L386" s="37">
        <v>72915</v>
      </c>
      <c r="M386" s="37">
        <v>25791</v>
      </c>
      <c r="N386" s="37">
        <f>SUM(VentasC15[[#This Row],[Maquillaje]:[Perfumería]])</f>
        <v>247773</v>
      </c>
      <c r="O386" s="14">
        <f>AVERAGE(VentasC15[[#This Row],[Maquillaje]:[Perfumería]])</f>
        <v>49554.6</v>
      </c>
      <c r="P386" t="str">
        <f>INDEX(VentasC15[[#Headers],[Maquillaje]:[Perfumería]],MATCH(MAX(VentasC15[[#This Row],[Maquillaje]:[Perfumería]]),VentasC15[[#This Row],[Maquillaje]:[Perfumería]],0))</f>
        <v>Maquillaje</v>
      </c>
      <c r="Q386" t="str">
        <f>INDEX(VentasC15[[#Headers],[Maquillaje]:[Perfumería]],MATCH(MIN(VentasC15[[#This Row],[Maquillaje]:[Perfumería]]),VentasC15[[#This Row],[Maquillaje]:[Perfumería]],0))</f>
        <v>Perfumería</v>
      </c>
      <c r="R386" t="str">
        <f>IF(VentasC15[[#This Row],[Total por vendedor]]&gt;=250000,"SI","NO")</f>
        <v>NO</v>
      </c>
    </row>
    <row r="387" spans="1:18" x14ac:dyDescent="0.3">
      <c r="A387" s="17">
        <v>33497507</v>
      </c>
      <c r="B387" s="13">
        <v>44</v>
      </c>
      <c r="C387" s="13">
        <v>1</v>
      </c>
      <c r="D387" s="13">
        <v>49</v>
      </c>
      <c r="E387" t="s">
        <v>24</v>
      </c>
      <c r="F387" t="s">
        <v>20</v>
      </c>
      <c r="G387" t="str">
        <f>IF(VentasC15[[#This Row],[Tipo de pago]]='Tablas auxiliares'!$B$6,"Venta física","Venta Online")</f>
        <v>Venta física</v>
      </c>
      <c r="H387" t="s">
        <v>29</v>
      </c>
      <c r="I387" s="37">
        <v>98739</v>
      </c>
      <c r="J387" s="37">
        <v>63363</v>
      </c>
      <c r="K387" s="37">
        <v>64340</v>
      </c>
      <c r="L387" s="37">
        <v>2860</v>
      </c>
      <c r="M387" s="37">
        <v>68430</v>
      </c>
      <c r="N387" s="37">
        <f>SUM(VentasC15[[#This Row],[Maquillaje]:[Perfumería]])</f>
        <v>297732</v>
      </c>
      <c r="O387" s="14">
        <f>AVERAGE(VentasC15[[#This Row],[Maquillaje]:[Perfumería]])</f>
        <v>59546.400000000001</v>
      </c>
      <c r="P387" t="str">
        <f>INDEX(VentasC15[[#Headers],[Maquillaje]:[Perfumería]],MATCH(MAX(VentasC15[[#This Row],[Maquillaje]:[Perfumería]]),VentasC15[[#This Row],[Maquillaje]:[Perfumería]],0))</f>
        <v>Maquillaje</v>
      </c>
      <c r="Q387" t="str">
        <f>INDEX(VentasC15[[#Headers],[Maquillaje]:[Perfumería]],MATCH(MIN(VentasC15[[#This Row],[Maquillaje]:[Perfumería]]),VentasC15[[#This Row],[Maquillaje]:[Perfumería]],0))</f>
        <v>Cuerpo</v>
      </c>
      <c r="R387" t="str">
        <f>IF(VentasC15[[#This Row],[Total por vendedor]]&gt;=250000,"SI","NO")</f>
        <v>SI</v>
      </c>
    </row>
    <row r="388" spans="1:18" x14ac:dyDescent="0.3">
      <c r="A388" s="16">
        <v>33497508</v>
      </c>
      <c r="B388" s="13">
        <v>48</v>
      </c>
      <c r="C388" s="13">
        <v>1</v>
      </c>
      <c r="D388" s="13">
        <v>57</v>
      </c>
      <c r="E388" t="s">
        <v>23</v>
      </c>
      <c r="F388" t="s">
        <v>20</v>
      </c>
      <c r="G388" t="str">
        <f>IF(VentasC15[[#This Row],[Tipo de pago]]='Tablas auxiliares'!$B$6,"Venta física","Venta Online")</f>
        <v>Venta física</v>
      </c>
      <c r="H388" t="s">
        <v>30</v>
      </c>
      <c r="I388" s="37">
        <v>16143</v>
      </c>
      <c r="J388" s="37">
        <v>27700</v>
      </c>
      <c r="K388" s="37">
        <v>72608</v>
      </c>
      <c r="L388" s="37">
        <v>44395</v>
      </c>
      <c r="M388" s="37">
        <v>58338</v>
      </c>
      <c r="N388" s="37">
        <f>SUM(VentasC15[[#This Row],[Maquillaje]:[Perfumería]])</f>
        <v>219184</v>
      </c>
      <c r="O388" s="14">
        <f>AVERAGE(VentasC15[[#This Row],[Maquillaje]:[Perfumería]])</f>
        <v>43836.800000000003</v>
      </c>
      <c r="P388" t="str">
        <f>INDEX(VentasC15[[#Headers],[Maquillaje]:[Perfumería]],MATCH(MAX(VentasC15[[#This Row],[Maquillaje]:[Perfumería]]),VentasC15[[#This Row],[Maquillaje]:[Perfumería]],0))</f>
        <v>Cabello</v>
      </c>
      <c r="Q388" t="str">
        <f>INDEX(VentasC15[[#Headers],[Maquillaje]:[Perfumería]],MATCH(MIN(VentasC15[[#This Row],[Maquillaje]:[Perfumería]]),VentasC15[[#This Row],[Maquillaje]:[Perfumería]],0))</f>
        <v>Maquillaje</v>
      </c>
      <c r="R388" t="str">
        <f>IF(VentasC15[[#This Row],[Total por vendedor]]&gt;=250000,"SI","NO")</f>
        <v>NO</v>
      </c>
    </row>
    <row r="389" spans="1:18" x14ac:dyDescent="0.3">
      <c r="A389" s="17">
        <v>33497509</v>
      </c>
      <c r="B389" s="13">
        <v>71</v>
      </c>
      <c r="C389" s="13">
        <v>1</v>
      </c>
      <c r="D389" s="13">
        <v>93</v>
      </c>
      <c r="E389" t="s">
        <v>23</v>
      </c>
      <c r="F389" t="s">
        <v>20</v>
      </c>
      <c r="G389" t="str">
        <f>IF(VentasC15[[#This Row],[Tipo de pago]]='Tablas auxiliares'!$B$6,"Venta física","Venta Online")</f>
        <v>Venta física</v>
      </c>
      <c r="H389" t="s">
        <v>30</v>
      </c>
      <c r="I389" s="37">
        <v>84335</v>
      </c>
      <c r="J389" s="37">
        <v>30124</v>
      </c>
      <c r="K389" s="37">
        <v>77748</v>
      </c>
      <c r="L389" s="37">
        <v>49217</v>
      </c>
      <c r="M389" s="37">
        <v>4067</v>
      </c>
      <c r="N389" s="37">
        <f>SUM(VentasC15[[#This Row],[Maquillaje]:[Perfumería]])</f>
        <v>245491</v>
      </c>
      <c r="O389" s="14">
        <f>AVERAGE(VentasC15[[#This Row],[Maquillaje]:[Perfumería]])</f>
        <v>49098.2</v>
      </c>
      <c r="P389" t="str">
        <f>INDEX(VentasC15[[#Headers],[Maquillaje]:[Perfumería]],MATCH(MAX(VentasC15[[#This Row],[Maquillaje]:[Perfumería]]),VentasC15[[#This Row],[Maquillaje]:[Perfumería]],0))</f>
        <v>Maquillaje</v>
      </c>
      <c r="Q389" t="str">
        <f>INDEX(VentasC15[[#Headers],[Maquillaje]:[Perfumería]],MATCH(MIN(VentasC15[[#This Row],[Maquillaje]:[Perfumería]]),VentasC15[[#This Row],[Maquillaje]:[Perfumería]],0))</f>
        <v>Perfumería</v>
      </c>
      <c r="R389" t="str">
        <f>IF(VentasC15[[#This Row],[Total por vendedor]]&gt;=250000,"SI","NO")</f>
        <v>NO</v>
      </c>
    </row>
    <row r="390" spans="1:18" x14ac:dyDescent="0.3">
      <c r="A390" s="16">
        <v>33497510</v>
      </c>
      <c r="B390" s="13">
        <v>50</v>
      </c>
      <c r="C390" s="13">
        <v>1</v>
      </c>
      <c r="D390" s="13">
        <v>6</v>
      </c>
      <c r="E390" t="s">
        <v>25</v>
      </c>
      <c r="F390" t="s">
        <v>21</v>
      </c>
      <c r="G390" t="str">
        <f>IF(VentasC15[[#This Row],[Tipo de pago]]='Tablas auxiliares'!$B$6,"Venta física","Venta Online")</f>
        <v>Venta Online</v>
      </c>
      <c r="H390" t="s">
        <v>30</v>
      </c>
      <c r="I390" s="37">
        <v>42536</v>
      </c>
      <c r="J390" s="37">
        <v>31716</v>
      </c>
      <c r="K390" s="37">
        <v>11878</v>
      </c>
      <c r="L390" s="37">
        <v>94324</v>
      </c>
      <c r="M390" s="37">
        <v>3014</v>
      </c>
      <c r="N390" s="37">
        <f>SUM(VentasC15[[#This Row],[Maquillaje]:[Perfumería]])</f>
        <v>183468</v>
      </c>
      <c r="O390" s="14">
        <f>AVERAGE(VentasC15[[#This Row],[Maquillaje]:[Perfumería]])</f>
        <v>36693.599999999999</v>
      </c>
      <c r="P390" t="str">
        <f>INDEX(VentasC15[[#Headers],[Maquillaje]:[Perfumería]],MATCH(MAX(VentasC15[[#This Row],[Maquillaje]:[Perfumería]]),VentasC15[[#This Row],[Maquillaje]:[Perfumería]],0))</f>
        <v>Cuerpo</v>
      </c>
      <c r="Q390" t="str">
        <f>INDEX(VentasC15[[#Headers],[Maquillaje]:[Perfumería]],MATCH(MIN(VentasC15[[#This Row],[Maquillaje]:[Perfumería]]),VentasC15[[#This Row],[Maquillaje]:[Perfumería]],0))</f>
        <v>Perfumería</v>
      </c>
      <c r="R390" t="str">
        <f>IF(VentasC15[[#This Row],[Total por vendedor]]&gt;=250000,"SI","NO")</f>
        <v>NO</v>
      </c>
    </row>
    <row r="391" spans="1:18" x14ac:dyDescent="0.3">
      <c r="A391" s="17">
        <v>33497511</v>
      </c>
      <c r="B391" s="13">
        <v>73</v>
      </c>
      <c r="C391" s="13">
        <v>1</v>
      </c>
      <c r="D391" s="13">
        <v>61</v>
      </c>
      <c r="E391" t="s">
        <v>22</v>
      </c>
      <c r="F391" t="s">
        <v>20</v>
      </c>
      <c r="G391" t="str">
        <f>IF(VentasC15[[#This Row],[Tipo de pago]]='Tablas auxiliares'!$B$6,"Venta física","Venta Online")</f>
        <v>Venta física</v>
      </c>
      <c r="H391" t="s">
        <v>30</v>
      </c>
      <c r="I391" s="37">
        <v>39208</v>
      </c>
      <c r="J391" s="37">
        <v>89382</v>
      </c>
      <c r="K391" s="37">
        <v>99135</v>
      </c>
      <c r="L391" s="37">
        <v>10493</v>
      </c>
      <c r="M391" s="37">
        <v>74746</v>
      </c>
      <c r="N391" s="37">
        <f>SUM(VentasC15[[#This Row],[Maquillaje]:[Perfumería]])</f>
        <v>312964</v>
      </c>
      <c r="O391" s="14">
        <f>AVERAGE(VentasC15[[#This Row],[Maquillaje]:[Perfumería]])</f>
        <v>62592.800000000003</v>
      </c>
      <c r="P391" t="str">
        <f>INDEX(VentasC15[[#Headers],[Maquillaje]:[Perfumería]],MATCH(MAX(VentasC15[[#This Row],[Maquillaje]:[Perfumería]]),VentasC15[[#This Row],[Maquillaje]:[Perfumería]],0))</f>
        <v>Cabello</v>
      </c>
      <c r="Q391" t="str">
        <f>INDEX(VentasC15[[#Headers],[Maquillaje]:[Perfumería]],MATCH(MIN(VentasC15[[#This Row],[Maquillaje]:[Perfumería]]),VentasC15[[#This Row],[Maquillaje]:[Perfumería]],0))</f>
        <v>Cuerpo</v>
      </c>
      <c r="R391" t="str">
        <f>IF(VentasC15[[#This Row],[Total por vendedor]]&gt;=250000,"SI","NO")</f>
        <v>SI</v>
      </c>
    </row>
    <row r="392" spans="1:18" x14ac:dyDescent="0.3">
      <c r="A392" s="16">
        <v>33497512</v>
      </c>
      <c r="B392" s="13">
        <v>30</v>
      </c>
      <c r="C392" s="13">
        <v>1</v>
      </c>
      <c r="D392" s="13">
        <v>45</v>
      </c>
      <c r="E392" t="s">
        <v>22</v>
      </c>
      <c r="F392" t="s">
        <v>20</v>
      </c>
      <c r="G392" t="str">
        <f>IF(VentasC15[[#This Row],[Tipo de pago]]='Tablas auxiliares'!$B$6,"Venta física","Venta Online")</f>
        <v>Venta física</v>
      </c>
      <c r="H392" t="s">
        <v>30</v>
      </c>
      <c r="I392" s="37">
        <v>10758</v>
      </c>
      <c r="J392" s="37">
        <v>12826</v>
      </c>
      <c r="K392" s="37">
        <v>4650</v>
      </c>
      <c r="L392" s="37">
        <v>32772</v>
      </c>
      <c r="M392" s="37">
        <v>49607</v>
      </c>
      <c r="N392" s="37">
        <f>SUM(VentasC15[[#This Row],[Maquillaje]:[Perfumería]])</f>
        <v>110613</v>
      </c>
      <c r="O392" s="14">
        <f>AVERAGE(VentasC15[[#This Row],[Maquillaje]:[Perfumería]])</f>
        <v>22122.6</v>
      </c>
      <c r="P392" t="str">
        <f>INDEX(VentasC15[[#Headers],[Maquillaje]:[Perfumería]],MATCH(MAX(VentasC15[[#This Row],[Maquillaje]:[Perfumería]]),VentasC15[[#This Row],[Maquillaje]:[Perfumería]],0))</f>
        <v>Perfumería</v>
      </c>
      <c r="Q392" t="str">
        <f>INDEX(VentasC15[[#Headers],[Maquillaje]:[Perfumería]],MATCH(MIN(VentasC15[[#This Row],[Maquillaje]:[Perfumería]]),VentasC15[[#This Row],[Maquillaje]:[Perfumería]],0))</f>
        <v>Cabello</v>
      </c>
      <c r="R392" t="str">
        <f>IF(VentasC15[[#This Row],[Total por vendedor]]&gt;=250000,"SI","NO")</f>
        <v>NO</v>
      </c>
    </row>
    <row r="393" spans="1:18" x14ac:dyDescent="0.3">
      <c r="A393" s="17">
        <v>33497513</v>
      </c>
      <c r="B393" s="13">
        <v>41</v>
      </c>
      <c r="C393" s="13">
        <v>1</v>
      </c>
      <c r="D393" s="13">
        <v>84</v>
      </c>
      <c r="E393" t="s">
        <v>23</v>
      </c>
      <c r="F393" t="s">
        <v>20</v>
      </c>
      <c r="G393" t="str">
        <f>IF(VentasC15[[#This Row],[Tipo de pago]]='Tablas auxiliares'!$B$6,"Venta física","Venta Online")</f>
        <v>Venta física</v>
      </c>
      <c r="H393" t="s">
        <v>29</v>
      </c>
      <c r="I393" s="37">
        <v>77648</v>
      </c>
      <c r="J393" s="37">
        <v>47084</v>
      </c>
      <c r="K393" s="37">
        <v>71898</v>
      </c>
      <c r="L393" s="37">
        <v>51293</v>
      </c>
      <c r="M393" s="37">
        <v>42188</v>
      </c>
      <c r="N393" s="37">
        <f>SUM(VentasC15[[#This Row],[Maquillaje]:[Perfumería]])</f>
        <v>290111</v>
      </c>
      <c r="O393" s="14">
        <f>AVERAGE(VentasC15[[#This Row],[Maquillaje]:[Perfumería]])</f>
        <v>58022.2</v>
      </c>
      <c r="P393" t="str">
        <f>INDEX(VentasC15[[#Headers],[Maquillaje]:[Perfumería]],MATCH(MAX(VentasC15[[#This Row],[Maquillaje]:[Perfumería]]),VentasC15[[#This Row],[Maquillaje]:[Perfumería]],0))</f>
        <v>Maquillaje</v>
      </c>
      <c r="Q393" t="str">
        <f>INDEX(VentasC15[[#Headers],[Maquillaje]:[Perfumería]],MATCH(MIN(VentasC15[[#This Row],[Maquillaje]:[Perfumería]]),VentasC15[[#This Row],[Maquillaje]:[Perfumería]],0))</f>
        <v>Perfumería</v>
      </c>
      <c r="R393" t="str">
        <f>IF(VentasC15[[#This Row],[Total por vendedor]]&gt;=250000,"SI","NO")</f>
        <v>SI</v>
      </c>
    </row>
    <row r="394" spans="1:18" x14ac:dyDescent="0.3">
      <c r="A394" s="16">
        <v>33497514</v>
      </c>
      <c r="B394" s="13">
        <v>47</v>
      </c>
      <c r="C394" s="13">
        <v>1</v>
      </c>
      <c r="D394" s="13">
        <v>54</v>
      </c>
      <c r="E394" t="s">
        <v>23</v>
      </c>
      <c r="F394" t="s">
        <v>21</v>
      </c>
      <c r="G394" t="str">
        <f>IF(VentasC15[[#This Row],[Tipo de pago]]='Tablas auxiliares'!$B$6,"Venta física","Venta Online")</f>
        <v>Venta Online</v>
      </c>
      <c r="H394" t="s">
        <v>30</v>
      </c>
      <c r="I394" s="37">
        <v>1869</v>
      </c>
      <c r="J394" s="37">
        <v>94651</v>
      </c>
      <c r="K394" s="37">
        <v>67469</v>
      </c>
      <c r="L394" s="37">
        <v>45044</v>
      </c>
      <c r="M394" s="37">
        <v>69671</v>
      </c>
      <c r="N394" s="37">
        <f>SUM(VentasC15[[#This Row],[Maquillaje]:[Perfumería]])</f>
        <v>278704</v>
      </c>
      <c r="O394" s="14">
        <f>AVERAGE(VentasC15[[#This Row],[Maquillaje]:[Perfumería]])</f>
        <v>55740.800000000003</v>
      </c>
      <c r="P394" t="str">
        <f>INDEX(VentasC15[[#Headers],[Maquillaje]:[Perfumería]],MATCH(MAX(VentasC15[[#This Row],[Maquillaje]:[Perfumería]]),VentasC15[[#This Row],[Maquillaje]:[Perfumería]],0))</f>
        <v>Skincare</v>
      </c>
      <c r="Q394" t="str">
        <f>INDEX(VentasC15[[#Headers],[Maquillaje]:[Perfumería]],MATCH(MIN(VentasC15[[#This Row],[Maquillaje]:[Perfumería]]),VentasC15[[#This Row],[Maquillaje]:[Perfumería]],0))</f>
        <v>Maquillaje</v>
      </c>
      <c r="R394" t="str">
        <f>IF(VentasC15[[#This Row],[Total por vendedor]]&gt;=250000,"SI","NO")</f>
        <v>SI</v>
      </c>
    </row>
    <row r="395" spans="1:18" x14ac:dyDescent="0.3">
      <c r="A395" s="17">
        <v>33497515</v>
      </c>
      <c r="B395" s="13">
        <v>39</v>
      </c>
      <c r="C395" s="13">
        <v>1</v>
      </c>
      <c r="D395" s="13">
        <v>99</v>
      </c>
      <c r="E395" t="s">
        <v>25</v>
      </c>
      <c r="F395" t="s">
        <v>20</v>
      </c>
      <c r="G395" t="str">
        <f>IF(VentasC15[[#This Row],[Tipo de pago]]='Tablas auxiliares'!$B$6,"Venta física","Venta Online")</f>
        <v>Venta física</v>
      </c>
      <c r="H395" t="s">
        <v>30</v>
      </c>
      <c r="I395" s="37">
        <v>18534</v>
      </c>
      <c r="J395" s="37">
        <v>27666</v>
      </c>
      <c r="K395" s="37">
        <v>50459</v>
      </c>
      <c r="L395" s="37">
        <v>70574</v>
      </c>
      <c r="M395" s="37">
        <v>53172</v>
      </c>
      <c r="N395" s="37">
        <f>SUM(VentasC15[[#This Row],[Maquillaje]:[Perfumería]])</f>
        <v>220405</v>
      </c>
      <c r="O395" s="14">
        <f>AVERAGE(VentasC15[[#This Row],[Maquillaje]:[Perfumería]])</f>
        <v>44081</v>
      </c>
      <c r="P395" t="str">
        <f>INDEX(VentasC15[[#Headers],[Maquillaje]:[Perfumería]],MATCH(MAX(VentasC15[[#This Row],[Maquillaje]:[Perfumería]]),VentasC15[[#This Row],[Maquillaje]:[Perfumería]],0))</f>
        <v>Cuerpo</v>
      </c>
      <c r="Q395" t="str">
        <f>INDEX(VentasC15[[#Headers],[Maquillaje]:[Perfumería]],MATCH(MIN(VentasC15[[#This Row],[Maquillaje]:[Perfumería]]),VentasC15[[#This Row],[Maquillaje]:[Perfumería]],0))</f>
        <v>Maquillaje</v>
      </c>
      <c r="R395" t="str">
        <f>IF(VentasC15[[#This Row],[Total por vendedor]]&gt;=250000,"SI","NO")</f>
        <v>NO</v>
      </c>
    </row>
    <row r="396" spans="1:18" x14ac:dyDescent="0.3">
      <c r="A396" s="16">
        <v>33497516</v>
      </c>
      <c r="B396" s="13">
        <v>57</v>
      </c>
      <c r="C396" s="13">
        <v>1</v>
      </c>
      <c r="D396" s="13">
        <v>58</v>
      </c>
      <c r="E396" t="s">
        <v>23</v>
      </c>
      <c r="F396" t="s">
        <v>20</v>
      </c>
      <c r="G396" t="str">
        <f>IF(VentasC15[[#This Row],[Tipo de pago]]='Tablas auxiliares'!$B$6,"Venta física","Venta Online")</f>
        <v>Venta física</v>
      </c>
      <c r="H396" t="s">
        <v>30</v>
      </c>
      <c r="I396" s="37">
        <v>60221</v>
      </c>
      <c r="J396" s="37">
        <v>53700</v>
      </c>
      <c r="K396" s="37">
        <v>52131</v>
      </c>
      <c r="L396" s="37">
        <v>92558</v>
      </c>
      <c r="M396" s="37">
        <v>52431</v>
      </c>
      <c r="N396" s="37">
        <f>SUM(VentasC15[[#This Row],[Maquillaje]:[Perfumería]])</f>
        <v>311041</v>
      </c>
      <c r="O396" s="14">
        <f>AVERAGE(VentasC15[[#This Row],[Maquillaje]:[Perfumería]])</f>
        <v>62208.2</v>
      </c>
      <c r="P396" t="str">
        <f>INDEX(VentasC15[[#Headers],[Maquillaje]:[Perfumería]],MATCH(MAX(VentasC15[[#This Row],[Maquillaje]:[Perfumería]]),VentasC15[[#This Row],[Maquillaje]:[Perfumería]],0))</f>
        <v>Cuerpo</v>
      </c>
      <c r="Q396" t="str">
        <f>INDEX(VentasC15[[#Headers],[Maquillaje]:[Perfumería]],MATCH(MIN(VentasC15[[#This Row],[Maquillaje]:[Perfumería]]),VentasC15[[#This Row],[Maquillaje]:[Perfumería]],0))</f>
        <v>Cabello</v>
      </c>
      <c r="R396" t="str">
        <f>IF(VentasC15[[#This Row],[Total por vendedor]]&gt;=250000,"SI","NO")</f>
        <v>SI</v>
      </c>
    </row>
    <row r="397" spans="1:18" x14ac:dyDescent="0.3">
      <c r="A397" s="17">
        <v>33497517</v>
      </c>
      <c r="B397" s="13">
        <v>29</v>
      </c>
      <c r="C397" s="13">
        <v>1</v>
      </c>
      <c r="D397" s="13">
        <v>63</v>
      </c>
      <c r="E397" t="s">
        <v>25</v>
      </c>
      <c r="F397" t="s">
        <v>21</v>
      </c>
      <c r="G397" t="str">
        <f>IF(VentasC15[[#This Row],[Tipo de pago]]='Tablas auxiliares'!$B$6,"Venta física","Venta Online")</f>
        <v>Venta Online</v>
      </c>
      <c r="H397" t="s">
        <v>29</v>
      </c>
      <c r="I397" s="37">
        <v>22090</v>
      </c>
      <c r="J397" s="37">
        <v>84609</v>
      </c>
      <c r="K397" s="37">
        <v>49048</v>
      </c>
      <c r="L397" s="37">
        <v>21790</v>
      </c>
      <c r="M397" s="37">
        <v>22644</v>
      </c>
      <c r="N397" s="37">
        <f>SUM(VentasC15[[#This Row],[Maquillaje]:[Perfumería]])</f>
        <v>200181</v>
      </c>
      <c r="O397" s="14">
        <f>AVERAGE(VentasC15[[#This Row],[Maquillaje]:[Perfumería]])</f>
        <v>40036.199999999997</v>
      </c>
      <c r="P397" t="str">
        <f>INDEX(VentasC15[[#Headers],[Maquillaje]:[Perfumería]],MATCH(MAX(VentasC15[[#This Row],[Maquillaje]:[Perfumería]]),VentasC15[[#This Row],[Maquillaje]:[Perfumería]],0))</f>
        <v>Skincare</v>
      </c>
      <c r="Q397" t="str">
        <f>INDEX(VentasC15[[#Headers],[Maquillaje]:[Perfumería]],MATCH(MIN(VentasC15[[#This Row],[Maquillaje]:[Perfumería]]),VentasC15[[#This Row],[Maquillaje]:[Perfumería]],0))</f>
        <v>Cuerpo</v>
      </c>
      <c r="R397" t="str">
        <f>IF(VentasC15[[#This Row],[Total por vendedor]]&gt;=250000,"SI","NO")</f>
        <v>NO</v>
      </c>
    </row>
    <row r="398" spans="1:18" x14ac:dyDescent="0.3">
      <c r="A398" s="16">
        <v>33497518</v>
      </c>
      <c r="B398" s="13">
        <v>52</v>
      </c>
      <c r="C398" s="13">
        <v>1</v>
      </c>
      <c r="D398" s="13">
        <v>19</v>
      </c>
      <c r="E398" t="s">
        <v>23</v>
      </c>
      <c r="F398" t="s">
        <v>20</v>
      </c>
      <c r="G398" t="str">
        <f>IF(VentasC15[[#This Row],[Tipo de pago]]='Tablas auxiliares'!$B$6,"Venta física","Venta Online")</f>
        <v>Venta física</v>
      </c>
      <c r="H398" t="s">
        <v>29</v>
      </c>
      <c r="I398" s="37">
        <v>898</v>
      </c>
      <c r="J398" s="37">
        <v>35119</v>
      </c>
      <c r="K398" s="37">
        <v>80730</v>
      </c>
      <c r="L398" s="37">
        <v>8848</v>
      </c>
      <c r="M398" s="37">
        <v>84561</v>
      </c>
      <c r="N398" s="37">
        <f>SUM(VentasC15[[#This Row],[Maquillaje]:[Perfumería]])</f>
        <v>210156</v>
      </c>
      <c r="O398" s="14">
        <f>AVERAGE(VentasC15[[#This Row],[Maquillaje]:[Perfumería]])</f>
        <v>42031.199999999997</v>
      </c>
      <c r="P398" t="str">
        <f>INDEX(VentasC15[[#Headers],[Maquillaje]:[Perfumería]],MATCH(MAX(VentasC15[[#This Row],[Maquillaje]:[Perfumería]]),VentasC15[[#This Row],[Maquillaje]:[Perfumería]],0))</f>
        <v>Perfumería</v>
      </c>
      <c r="Q398" t="str">
        <f>INDEX(VentasC15[[#Headers],[Maquillaje]:[Perfumería]],MATCH(MIN(VentasC15[[#This Row],[Maquillaje]:[Perfumería]]),VentasC15[[#This Row],[Maquillaje]:[Perfumería]],0))</f>
        <v>Maquillaje</v>
      </c>
      <c r="R398" t="str">
        <f>IF(VentasC15[[#This Row],[Total por vendedor]]&gt;=250000,"SI","NO")</f>
        <v>NO</v>
      </c>
    </row>
    <row r="399" spans="1:18" x14ac:dyDescent="0.3">
      <c r="A399" s="17">
        <v>33497519</v>
      </c>
      <c r="B399" s="13">
        <v>73</v>
      </c>
      <c r="C399" s="13">
        <v>1</v>
      </c>
      <c r="D399" s="13">
        <v>55</v>
      </c>
      <c r="E399" t="s">
        <v>23</v>
      </c>
      <c r="F399" t="s">
        <v>21</v>
      </c>
      <c r="G399" t="str">
        <f>IF(VentasC15[[#This Row],[Tipo de pago]]='Tablas auxiliares'!$B$6,"Venta física","Venta Online")</f>
        <v>Venta Online</v>
      </c>
      <c r="H399" t="s">
        <v>30</v>
      </c>
      <c r="I399" s="37">
        <v>91373</v>
      </c>
      <c r="J399" s="37">
        <v>41717</v>
      </c>
      <c r="K399" s="37">
        <v>63863</v>
      </c>
      <c r="L399" s="37">
        <v>29215</v>
      </c>
      <c r="M399" s="37">
        <v>65181</v>
      </c>
      <c r="N399" s="37">
        <f>SUM(VentasC15[[#This Row],[Maquillaje]:[Perfumería]])</f>
        <v>291349</v>
      </c>
      <c r="O399" s="14">
        <f>AVERAGE(VentasC15[[#This Row],[Maquillaje]:[Perfumería]])</f>
        <v>58269.8</v>
      </c>
      <c r="P399" t="str">
        <f>INDEX(VentasC15[[#Headers],[Maquillaje]:[Perfumería]],MATCH(MAX(VentasC15[[#This Row],[Maquillaje]:[Perfumería]]),VentasC15[[#This Row],[Maquillaje]:[Perfumería]],0))</f>
        <v>Maquillaje</v>
      </c>
      <c r="Q399" t="str">
        <f>INDEX(VentasC15[[#Headers],[Maquillaje]:[Perfumería]],MATCH(MIN(VentasC15[[#This Row],[Maquillaje]:[Perfumería]]),VentasC15[[#This Row],[Maquillaje]:[Perfumería]],0))</f>
        <v>Cuerpo</v>
      </c>
      <c r="R399" t="str">
        <f>IF(VentasC15[[#This Row],[Total por vendedor]]&gt;=250000,"SI","NO")</f>
        <v>SI</v>
      </c>
    </row>
    <row r="400" spans="1:18" x14ac:dyDescent="0.3">
      <c r="A400" s="16">
        <v>33497520</v>
      </c>
      <c r="B400" s="13">
        <v>61</v>
      </c>
      <c r="C400" s="13">
        <v>1</v>
      </c>
      <c r="D400" s="13">
        <v>11</v>
      </c>
      <c r="E400" t="s">
        <v>24</v>
      </c>
      <c r="F400" t="s">
        <v>21</v>
      </c>
      <c r="G400" t="str">
        <f>IF(VentasC15[[#This Row],[Tipo de pago]]='Tablas auxiliares'!$B$6,"Venta física","Venta Online")</f>
        <v>Venta Online</v>
      </c>
      <c r="H400" t="s">
        <v>30</v>
      </c>
      <c r="I400" s="37">
        <v>91870</v>
      </c>
      <c r="J400" s="37">
        <v>84096</v>
      </c>
      <c r="K400" s="37">
        <v>12520</v>
      </c>
      <c r="L400" s="37">
        <v>51347</v>
      </c>
      <c r="M400" s="37">
        <v>18478</v>
      </c>
      <c r="N400" s="37">
        <f>SUM(VentasC15[[#This Row],[Maquillaje]:[Perfumería]])</f>
        <v>258311</v>
      </c>
      <c r="O400" s="14">
        <f>AVERAGE(VentasC15[[#This Row],[Maquillaje]:[Perfumería]])</f>
        <v>51662.2</v>
      </c>
      <c r="P400" t="str">
        <f>INDEX(VentasC15[[#Headers],[Maquillaje]:[Perfumería]],MATCH(MAX(VentasC15[[#This Row],[Maquillaje]:[Perfumería]]),VentasC15[[#This Row],[Maquillaje]:[Perfumería]],0))</f>
        <v>Maquillaje</v>
      </c>
      <c r="Q400" t="str">
        <f>INDEX(VentasC15[[#Headers],[Maquillaje]:[Perfumería]],MATCH(MIN(VentasC15[[#This Row],[Maquillaje]:[Perfumería]]),VentasC15[[#This Row],[Maquillaje]:[Perfumería]],0))</f>
        <v>Cabello</v>
      </c>
      <c r="R400" t="str">
        <f>IF(VentasC15[[#This Row],[Total por vendedor]]&gt;=250000,"SI","NO")</f>
        <v>SI</v>
      </c>
    </row>
    <row r="401" spans="1:18" x14ac:dyDescent="0.3">
      <c r="A401" s="17">
        <v>33497521</v>
      </c>
      <c r="B401" s="13">
        <v>75</v>
      </c>
      <c r="C401" s="13">
        <v>1</v>
      </c>
      <c r="D401" s="13">
        <v>20</v>
      </c>
      <c r="E401" t="s">
        <v>24</v>
      </c>
      <c r="F401" t="s">
        <v>21</v>
      </c>
      <c r="G401" t="str">
        <f>IF(VentasC15[[#This Row],[Tipo de pago]]='Tablas auxiliares'!$B$6,"Venta física","Venta Online")</f>
        <v>Venta Online</v>
      </c>
      <c r="H401" t="s">
        <v>29</v>
      </c>
      <c r="I401" s="37">
        <v>75298</v>
      </c>
      <c r="J401" s="37">
        <v>58933</v>
      </c>
      <c r="K401" s="37">
        <v>59590</v>
      </c>
      <c r="L401" s="37">
        <v>14630</v>
      </c>
      <c r="M401" s="37">
        <v>44454</v>
      </c>
      <c r="N401" s="37">
        <f>SUM(VentasC15[[#This Row],[Maquillaje]:[Perfumería]])</f>
        <v>252905</v>
      </c>
      <c r="O401" s="14">
        <f>AVERAGE(VentasC15[[#This Row],[Maquillaje]:[Perfumería]])</f>
        <v>50581</v>
      </c>
      <c r="P401" t="str">
        <f>INDEX(VentasC15[[#Headers],[Maquillaje]:[Perfumería]],MATCH(MAX(VentasC15[[#This Row],[Maquillaje]:[Perfumería]]),VentasC15[[#This Row],[Maquillaje]:[Perfumería]],0))</f>
        <v>Maquillaje</v>
      </c>
      <c r="Q401" t="str">
        <f>INDEX(VentasC15[[#Headers],[Maquillaje]:[Perfumería]],MATCH(MIN(VentasC15[[#This Row],[Maquillaje]:[Perfumería]]),VentasC15[[#This Row],[Maquillaje]:[Perfumería]],0))</f>
        <v>Cuerpo</v>
      </c>
      <c r="R401" t="str">
        <f>IF(VentasC15[[#This Row],[Total por vendedor]]&gt;=250000,"SI","NO")</f>
        <v>SI</v>
      </c>
    </row>
    <row r="402" spans="1:18" x14ac:dyDescent="0.3">
      <c r="A402" s="16">
        <v>33497522</v>
      </c>
      <c r="B402" s="13">
        <v>34</v>
      </c>
      <c r="C402" s="13">
        <v>1</v>
      </c>
      <c r="D402" s="13">
        <v>50</v>
      </c>
      <c r="E402" t="s">
        <v>25</v>
      </c>
      <c r="F402" t="s">
        <v>21</v>
      </c>
      <c r="G402" t="str">
        <f>IF(VentasC15[[#This Row],[Tipo de pago]]='Tablas auxiliares'!$B$6,"Venta física","Venta Online")</f>
        <v>Venta Online</v>
      </c>
      <c r="H402" t="s">
        <v>29</v>
      </c>
      <c r="I402" s="37">
        <v>28046</v>
      </c>
      <c r="J402" s="37">
        <v>33908</v>
      </c>
      <c r="K402" s="37">
        <v>74484</v>
      </c>
      <c r="L402" s="37">
        <v>28134</v>
      </c>
      <c r="M402" s="37">
        <v>20378</v>
      </c>
      <c r="N402" s="37">
        <f>SUM(VentasC15[[#This Row],[Maquillaje]:[Perfumería]])</f>
        <v>184950</v>
      </c>
      <c r="O402" s="14">
        <f>AVERAGE(VentasC15[[#This Row],[Maquillaje]:[Perfumería]])</f>
        <v>36990</v>
      </c>
      <c r="P402" t="str">
        <f>INDEX(VentasC15[[#Headers],[Maquillaje]:[Perfumería]],MATCH(MAX(VentasC15[[#This Row],[Maquillaje]:[Perfumería]]),VentasC15[[#This Row],[Maquillaje]:[Perfumería]],0))</f>
        <v>Cabello</v>
      </c>
      <c r="Q402" t="str">
        <f>INDEX(VentasC15[[#Headers],[Maquillaje]:[Perfumería]],MATCH(MIN(VentasC15[[#This Row],[Maquillaje]:[Perfumería]]),VentasC15[[#This Row],[Maquillaje]:[Perfumería]],0))</f>
        <v>Perfumería</v>
      </c>
      <c r="R402" t="str">
        <f>IF(VentasC15[[#This Row],[Total por vendedor]]&gt;=250000,"SI","NO")</f>
        <v>NO</v>
      </c>
    </row>
    <row r="403" spans="1:18" x14ac:dyDescent="0.3">
      <c r="A403" s="17">
        <v>33497523</v>
      </c>
      <c r="B403" s="13">
        <v>29</v>
      </c>
      <c r="C403" s="13">
        <v>1</v>
      </c>
      <c r="D403" s="13">
        <v>54</v>
      </c>
      <c r="E403" t="s">
        <v>23</v>
      </c>
      <c r="F403" t="s">
        <v>21</v>
      </c>
      <c r="G403" t="str">
        <f>IF(VentasC15[[#This Row],[Tipo de pago]]='Tablas auxiliares'!$B$6,"Venta física","Venta Online")</f>
        <v>Venta Online</v>
      </c>
      <c r="H403" t="s">
        <v>30</v>
      </c>
      <c r="I403" s="37">
        <v>20287</v>
      </c>
      <c r="J403" s="37">
        <v>78096</v>
      </c>
      <c r="K403" s="37">
        <v>28829</v>
      </c>
      <c r="L403" s="37">
        <v>9322</v>
      </c>
      <c r="M403" s="37">
        <v>90713</v>
      </c>
      <c r="N403" s="37">
        <f>SUM(VentasC15[[#This Row],[Maquillaje]:[Perfumería]])</f>
        <v>227247</v>
      </c>
      <c r="O403" s="14">
        <f>AVERAGE(VentasC15[[#This Row],[Maquillaje]:[Perfumería]])</f>
        <v>45449.4</v>
      </c>
      <c r="P403" t="str">
        <f>INDEX(VentasC15[[#Headers],[Maquillaje]:[Perfumería]],MATCH(MAX(VentasC15[[#This Row],[Maquillaje]:[Perfumería]]),VentasC15[[#This Row],[Maquillaje]:[Perfumería]],0))</f>
        <v>Perfumería</v>
      </c>
      <c r="Q403" t="str">
        <f>INDEX(VentasC15[[#Headers],[Maquillaje]:[Perfumería]],MATCH(MIN(VentasC15[[#This Row],[Maquillaje]:[Perfumería]]),VentasC15[[#This Row],[Maquillaje]:[Perfumería]],0))</f>
        <v>Cuerpo</v>
      </c>
      <c r="R403" t="str">
        <f>IF(VentasC15[[#This Row],[Total por vendedor]]&gt;=250000,"SI","NO")</f>
        <v>NO</v>
      </c>
    </row>
    <row r="404" spans="1:18" x14ac:dyDescent="0.3">
      <c r="A404" s="16">
        <v>33497524</v>
      </c>
      <c r="B404" s="13">
        <v>70</v>
      </c>
      <c r="C404" s="13">
        <v>1</v>
      </c>
      <c r="D404" s="13">
        <v>7</v>
      </c>
      <c r="E404" t="s">
        <v>23</v>
      </c>
      <c r="F404" t="s">
        <v>21</v>
      </c>
      <c r="G404" t="str">
        <f>IF(VentasC15[[#This Row],[Tipo de pago]]='Tablas auxiliares'!$B$6,"Venta física","Venta Online")</f>
        <v>Venta Online</v>
      </c>
      <c r="H404" t="s">
        <v>29</v>
      </c>
      <c r="I404" s="37">
        <v>38155</v>
      </c>
      <c r="J404" s="37">
        <v>81215</v>
      </c>
      <c r="K404" s="37">
        <v>64856</v>
      </c>
      <c r="L404" s="37">
        <v>4491</v>
      </c>
      <c r="M404" s="37">
        <v>50296</v>
      </c>
      <c r="N404" s="37">
        <f>SUM(VentasC15[[#This Row],[Maquillaje]:[Perfumería]])</f>
        <v>239013</v>
      </c>
      <c r="O404" s="14">
        <f>AVERAGE(VentasC15[[#This Row],[Maquillaje]:[Perfumería]])</f>
        <v>47802.6</v>
      </c>
      <c r="P404" t="str">
        <f>INDEX(VentasC15[[#Headers],[Maquillaje]:[Perfumería]],MATCH(MAX(VentasC15[[#This Row],[Maquillaje]:[Perfumería]]),VentasC15[[#This Row],[Maquillaje]:[Perfumería]],0))</f>
        <v>Skincare</v>
      </c>
      <c r="Q404" t="str">
        <f>INDEX(VentasC15[[#Headers],[Maquillaje]:[Perfumería]],MATCH(MIN(VentasC15[[#This Row],[Maquillaje]:[Perfumería]]),VentasC15[[#This Row],[Maquillaje]:[Perfumería]],0))</f>
        <v>Cuerpo</v>
      </c>
      <c r="R404" t="str">
        <f>IF(VentasC15[[#This Row],[Total por vendedor]]&gt;=250000,"SI","NO")</f>
        <v>NO</v>
      </c>
    </row>
    <row r="405" spans="1:18" x14ac:dyDescent="0.3">
      <c r="A405" s="17">
        <v>33497525</v>
      </c>
      <c r="B405" s="13">
        <v>49</v>
      </c>
      <c r="C405" s="13">
        <v>1</v>
      </c>
      <c r="D405" s="13">
        <v>35</v>
      </c>
      <c r="E405" t="s">
        <v>25</v>
      </c>
      <c r="F405" t="s">
        <v>20</v>
      </c>
      <c r="G405" t="str">
        <f>IF(VentasC15[[#This Row],[Tipo de pago]]='Tablas auxiliares'!$B$6,"Venta física","Venta Online")</f>
        <v>Venta física</v>
      </c>
      <c r="H405" t="s">
        <v>30</v>
      </c>
      <c r="I405" s="37">
        <v>90731</v>
      </c>
      <c r="J405" s="37">
        <v>30754</v>
      </c>
      <c r="K405" s="37">
        <v>85618</v>
      </c>
      <c r="L405" s="37">
        <v>56812</v>
      </c>
      <c r="M405" s="37">
        <v>71661</v>
      </c>
      <c r="N405" s="37">
        <f>SUM(VentasC15[[#This Row],[Maquillaje]:[Perfumería]])</f>
        <v>335576</v>
      </c>
      <c r="O405" s="14">
        <f>AVERAGE(VentasC15[[#This Row],[Maquillaje]:[Perfumería]])</f>
        <v>67115.199999999997</v>
      </c>
      <c r="P405" t="str">
        <f>INDEX(VentasC15[[#Headers],[Maquillaje]:[Perfumería]],MATCH(MAX(VentasC15[[#This Row],[Maquillaje]:[Perfumería]]),VentasC15[[#This Row],[Maquillaje]:[Perfumería]],0))</f>
        <v>Maquillaje</v>
      </c>
      <c r="Q405" t="str">
        <f>INDEX(VentasC15[[#Headers],[Maquillaje]:[Perfumería]],MATCH(MIN(VentasC15[[#This Row],[Maquillaje]:[Perfumería]]),VentasC15[[#This Row],[Maquillaje]:[Perfumería]],0))</f>
        <v>Skincare</v>
      </c>
      <c r="R405" t="str">
        <f>IF(VentasC15[[#This Row],[Total por vendedor]]&gt;=250000,"SI","NO")</f>
        <v>SI</v>
      </c>
    </row>
    <row r="406" spans="1:18" x14ac:dyDescent="0.3">
      <c r="A406" s="16">
        <v>33497526</v>
      </c>
      <c r="B406" s="13">
        <v>51</v>
      </c>
      <c r="C406" s="13">
        <v>1</v>
      </c>
      <c r="D406" s="13">
        <v>62</v>
      </c>
      <c r="E406" t="s">
        <v>24</v>
      </c>
      <c r="F406" t="s">
        <v>20</v>
      </c>
      <c r="G406" t="str">
        <f>IF(VentasC15[[#This Row],[Tipo de pago]]='Tablas auxiliares'!$B$6,"Venta física","Venta Online")</f>
        <v>Venta física</v>
      </c>
      <c r="H406" t="s">
        <v>30</v>
      </c>
      <c r="I406" s="37">
        <v>82619</v>
      </c>
      <c r="J406" s="37">
        <v>59479</v>
      </c>
      <c r="K406" s="37">
        <v>59694</v>
      </c>
      <c r="L406" s="37">
        <v>25680</v>
      </c>
      <c r="M406" s="37">
        <v>65580</v>
      </c>
      <c r="N406" s="37">
        <f>SUM(VentasC15[[#This Row],[Maquillaje]:[Perfumería]])</f>
        <v>293052</v>
      </c>
      <c r="O406" s="14">
        <f>AVERAGE(VentasC15[[#This Row],[Maquillaje]:[Perfumería]])</f>
        <v>58610.400000000001</v>
      </c>
      <c r="P406" t="str">
        <f>INDEX(VentasC15[[#Headers],[Maquillaje]:[Perfumería]],MATCH(MAX(VentasC15[[#This Row],[Maquillaje]:[Perfumería]]),VentasC15[[#This Row],[Maquillaje]:[Perfumería]],0))</f>
        <v>Maquillaje</v>
      </c>
      <c r="Q406" t="str">
        <f>INDEX(VentasC15[[#Headers],[Maquillaje]:[Perfumería]],MATCH(MIN(VentasC15[[#This Row],[Maquillaje]:[Perfumería]]),VentasC15[[#This Row],[Maquillaje]:[Perfumería]],0))</f>
        <v>Cuerpo</v>
      </c>
      <c r="R406" t="str">
        <f>IF(VentasC15[[#This Row],[Total por vendedor]]&gt;=250000,"SI","NO")</f>
        <v>SI</v>
      </c>
    </row>
    <row r="407" spans="1:18" x14ac:dyDescent="0.3">
      <c r="A407" s="17">
        <v>33497527</v>
      </c>
      <c r="B407" s="13">
        <v>38</v>
      </c>
      <c r="C407" s="13">
        <v>1</v>
      </c>
      <c r="D407" s="13">
        <v>69</v>
      </c>
      <c r="E407" t="s">
        <v>25</v>
      </c>
      <c r="F407" t="s">
        <v>20</v>
      </c>
      <c r="G407" t="str">
        <f>IF(VentasC15[[#This Row],[Tipo de pago]]='Tablas auxiliares'!$B$6,"Venta física","Venta Online")</f>
        <v>Venta física</v>
      </c>
      <c r="H407" t="s">
        <v>30</v>
      </c>
      <c r="I407" s="37">
        <v>44280</v>
      </c>
      <c r="J407" s="37">
        <v>64632</v>
      </c>
      <c r="K407" s="37">
        <v>75279</v>
      </c>
      <c r="L407" s="37">
        <v>33095</v>
      </c>
      <c r="M407" s="37">
        <v>39852</v>
      </c>
      <c r="N407" s="37">
        <f>SUM(VentasC15[[#This Row],[Maquillaje]:[Perfumería]])</f>
        <v>257138</v>
      </c>
      <c r="O407" s="14">
        <f>AVERAGE(VentasC15[[#This Row],[Maquillaje]:[Perfumería]])</f>
        <v>51427.6</v>
      </c>
      <c r="P407" t="str">
        <f>INDEX(VentasC15[[#Headers],[Maquillaje]:[Perfumería]],MATCH(MAX(VentasC15[[#This Row],[Maquillaje]:[Perfumería]]),VentasC15[[#This Row],[Maquillaje]:[Perfumería]],0))</f>
        <v>Cabello</v>
      </c>
      <c r="Q407" t="str">
        <f>INDEX(VentasC15[[#Headers],[Maquillaje]:[Perfumería]],MATCH(MIN(VentasC15[[#This Row],[Maquillaje]:[Perfumería]]),VentasC15[[#This Row],[Maquillaje]:[Perfumería]],0))</f>
        <v>Cuerpo</v>
      </c>
      <c r="R407" t="str">
        <f>IF(VentasC15[[#This Row],[Total por vendedor]]&gt;=250000,"SI","NO")</f>
        <v>SI</v>
      </c>
    </row>
    <row r="408" spans="1:18" x14ac:dyDescent="0.3">
      <c r="A408" s="16">
        <v>33497528</v>
      </c>
      <c r="B408" s="13">
        <v>35</v>
      </c>
      <c r="C408" s="13">
        <v>1</v>
      </c>
      <c r="D408" s="13">
        <v>79</v>
      </c>
      <c r="E408" t="s">
        <v>23</v>
      </c>
      <c r="F408" t="s">
        <v>21</v>
      </c>
      <c r="G408" t="str">
        <f>IF(VentasC15[[#This Row],[Tipo de pago]]='Tablas auxiliares'!$B$6,"Venta física","Venta Online")</f>
        <v>Venta Online</v>
      </c>
      <c r="H408" t="s">
        <v>30</v>
      </c>
      <c r="I408" s="37">
        <v>13815</v>
      </c>
      <c r="J408" s="37">
        <v>6017</v>
      </c>
      <c r="K408" s="37">
        <v>3591</v>
      </c>
      <c r="L408" s="37">
        <v>51165</v>
      </c>
      <c r="M408" s="37">
        <v>73631</v>
      </c>
      <c r="N408" s="37">
        <f>SUM(VentasC15[[#This Row],[Maquillaje]:[Perfumería]])</f>
        <v>148219</v>
      </c>
      <c r="O408" s="14">
        <f>AVERAGE(VentasC15[[#This Row],[Maquillaje]:[Perfumería]])</f>
        <v>29643.8</v>
      </c>
      <c r="P408" t="str">
        <f>INDEX(VentasC15[[#Headers],[Maquillaje]:[Perfumería]],MATCH(MAX(VentasC15[[#This Row],[Maquillaje]:[Perfumería]]),VentasC15[[#This Row],[Maquillaje]:[Perfumería]],0))</f>
        <v>Perfumería</v>
      </c>
      <c r="Q408" t="str">
        <f>INDEX(VentasC15[[#Headers],[Maquillaje]:[Perfumería]],MATCH(MIN(VentasC15[[#This Row],[Maquillaje]:[Perfumería]]),VentasC15[[#This Row],[Maquillaje]:[Perfumería]],0))</f>
        <v>Cabello</v>
      </c>
      <c r="R408" t="str">
        <f>IF(VentasC15[[#This Row],[Total por vendedor]]&gt;=250000,"SI","NO")</f>
        <v>NO</v>
      </c>
    </row>
    <row r="409" spans="1:18" x14ac:dyDescent="0.3">
      <c r="A409" s="17">
        <v>33497529</v>
      </c>
      <c r="B409" s="13">
        <v>51</v>
      </c>
      <c r="C409" s="13">
        <v>1</v>
      </c>
      <c r="D409" s="13">
        <v>23</v>
      </c>
      <c r="E409" t="s">
        <v>22</v>
      </c>
      <c r="F409" t="s">
        <v>21</v>
      </c>
      <c r="G409" t="str">
        <f>IF(VentasC15[[#This Row],[Tipo de pago]]='Tablas auxiliares'!$B$6,"Venta física","Venta Online")</f>
        <v>Venta Online</v>
      </c>
      <c r="H409" t="s">
        <v>29</v>
      </c>
      <c r="I409" s="37">
        <v>42057</v>
      </c>
      <c r="J409" s="37">
        <v>46632</v>
      </c>
      <c r="K409" s="37">
        <v>39278</v>
      </c>
      <c r="L409" s="37">
        <v>81991</v>
      </c>
      <c r="M409" s="37">
        <v>77284</v>
      </c>
      <c r="N409" s="37">
        <f>SUM(VentasC15[[#This Row],[Maquillaje]:[Perfumería]])</f>
        <v>287242</v>
      </c>
      <c r="O409" s="14">
        <f>AVERAGE(VentasC15[[#This Row],[Maquillaje]:[Perfumería]])</f>
        <v>57448.4</v>
      </c>
      <c r="P409" t="str">
        <f>INDEX(VentasC15[[#Headers],[Maquillaje]:[Perfumería]],MATCH(MAX(VentasC15[[#This Row],[Maquillaje]:[Perfumería]]),VentasC15[[#This Row],[Maquillaje]:[Perfumería]],0))</f>
        <v>Cuerpo</v>
      </c>
      <c r="Q409" t="str">
        <f>INDEX(VentasC15[[#Headers],[Maquillaje]:[Perfumería]],MATCH(MIN(VentasC15[[#This Row],[Maquillaje]:[Perfumería]]),VentasC15[[#This Row],[Maquillaje]:[Perfumería]],0))</f>
        <v>Cabello</v>
      </c>
      <c r="R409" t="str">
        <f>IF(VentasC15[[#This Row],[Total por vendedor]]&gt;=250000,"SI","NO")</f>
        <v>SI</v>
      </c>
    </row>
    <row r="410" spans="1:18" x14ac:dyDescent="0.3">
      <c r="A410" s="16">
        <v>33497530</v>
      </c>
      <c r="B410" s="13">
        <v>68</v>
      </c>
      <c r="C410" s="13">
        <v>1</v>
      </c>
      <c r="D410" s="13">
        <v>22</v>
      </c>
      <c r="E410" t="s">
        <v>23</v>
      </c>
      <c r="F410" t="s">
        <v>21</v>
      </c>
      <c r="G410" t="str">
        <f>IF(VentasC15[[#This Row],[Tipo de pago]]='Tablas auxiliares'!$B$6,"Venta física","Venta Online")</f>
        <v>Venta Online</v>
      </c>
      <c r="H410" t="s">
        <v>29</v>
      </c>
      <c r="I410" s="37">
        <v>83347</v>
      </c>
      <c r="J410" s="37">
        <v>34903</v>
      </c>
      <c r="K410" s="37">
        <v>39376</v>
      </c>
      <c r="L410" s="37">
        <v>26844</v>
      </c>
      <c r="M410" s="37">
        <v>72096</v>
      </c>
      <c r="N410" s="37">
        <f>SUM(VentasC15[[#This Row],[Maquillaje]:[Perfumería]])</f>
        <v>256566</v>
      </c>
      <c r="O410" s="14">
        <f>AVERAGE(VentasC15[[#This Row],[Maquillaje]:[Perfumería]])</f>
        <v>51313.2</v>
      </c>
      <c r="P410" t="str">
        <f>INDEX(VentasC15[[#Headers],[Maquillaje]:[Perfumería]],MATCH(MAX(VentasC15[[#This Row],[Maquillaje]:[Perfumería]]),VentasC15[[#This Row],[Maquillaje]:[Perfumería]],0))</f>
        <v>Maquillaje</v>
      </c>
      <c r="Q410" t="str">
        <f>INDEX(VentasC15[[#Headers],[Maquillaje]:[Perfumería]],MATCH(MIN(VentasC15[[#This Row],[Maquillaje]:[Perfumería]]),VentasC15[[#This Row],[Maquillaje]:[Perfumería]],0))</f>
        <v>Cuerpo</v>
      </c>
      <c r="R410" t="str">
        <f>IF(VentasC15[[#This Row],[Total por vendedor]]&gt;=250000,"SI","NO")</f>
        <v>SI</v>
      </c>
    </row>
    <row r="411" spans="1:18" x14ac:dyDescent="0.3">
      <c r="A411" s="17">
        <v>33497531</v>
      </c>
      <c r="B411" s="13">
        <v>61</v>
      </c>
      <c r="C411" s="13">
        <v>1</v>
      </c>
      <c r="D411" s="13">
        <v>30</v>
      </c>
      <c r="E411" t="s">
        <v>23</v>
      </c>
      <c r="F411" t="s">
        <v>21</v>
      </c>
      <c r="G411" t="str">
        <f>IF(VentasC15[[#This Row],[Tipo de pago]]='Tablas auxiliares'!$B$6,"Venta física","Venta Online")</f>
        <v>Venta Online</v>
      </c>
      <c r="H411" t="s">
        <v>30</v>
      </c>
      <c r="I411" s="37">
        <v>34998</v>
      </c>
      <c r="J411" s="37">
        <v>26259</v>
      </c>
      <c r="K411" s="37">
        <v>10443</v>
      </c>
      <c r="L411" s="37">
        <v>72110</v>
      </c>
      <c r="M411" s="37">
        <v>60772</v>
      </c>
      <c r="N411" s="37">
        <f>SUM(VentasC15[[#This Row],[Maquillaje]:[Perfumería]])</f>
        <v>204582</v>
      </c>
      <c r="O411" s="14">
        <f>AVERAGE(VentasC15[[#This Row],[Maquillaje]:[Perfumería]])</f>
        <v>40916.400000000001</v>
      </c>
      <c r="P411" t="str">
        <f>INDEX(VentasC15[[#Headers],[Maquillaje]:[Perfumería]],MATCH(MAX(VentasC15[[#This Row],[Maquillaje]:[Perfumería]]),VentasC15[[#This Row],[Maquillaje]:[Perfumería]],0))</f>
        <v>Cuerpo</v>
      </c>
      <c r="Q411" t="str">
        <f>INDEX(VentasC15[[#Headers],[Maquillaje]:[Perfumería]],MATCH(MIN(VentasC15[[#This Row],[Maquillaje]:[Perfumería]]),VentasC15[[#This Row],[Maquillaje]:[Perfumería]],0))</f>
        <v>Cabello</v>
      </c>
      <c r="R411" t="str">
        <f>IF(VentasC15[[#This Row],[Total por vendedor]]&gt;=250000,"SI","NO")</f>
        <v>NO</v>
      </c>
    </row>
    <row r="412" spans="1:18" x14ac:dyDescent="0.3">
      <c r="A412" s="16">
        <v>33497532</v>
      </c>
      <c r="B412" s="13">
        <v>35</v>
      </c>
      <c r="C412" s="13">
        <v>1</v>
      </c>
      <c r="D412" s="13">
        <v>20</v>
      </c>
      <c r="E412" t="s">
        <v>23</v>
      </c>
      <c r="F412" t="s">
        <v>21</v>
      </c>
      <c r="G412" t="str">
        <f>IF(VentasC15[[#This Row],[Tipo de pago]]='Tablas auxiliares'!$B$6,"Venta física","Venta Online")</f>
        <v>Venta Online</v>
      </c>
      <c r="H412" t="s">
        <v>29</v>
      </c>
      <c r="I412" s="37">
        <v>37994</v>
      </c>
      <c r="J412" s="37">
        <v>36040</v>
      </c>
      <c r="K412" s="37">
        <v>91936</v>
      </c>
      <c r="L412" s="37">
        <v>19228</v>
      </c>
      <c r="M412" s="37">
        <v>12334</v>
      </c>
      <c r="N412" s="37">
        <f>SUM(VentasC15[[#This Row],[Maquillaje]:[Perfumería]])</f>
        <v>197532</v>
      </c>
      <c r="O412" s="14">
        <f>AVERAGE(VentasC15[[#This Row],[Maquillaje]:[Perfumería]])</f>
        <v>39506.400000000001</v>
      </c>
      <c r="P412" t="str">
        <f>INDEX(VentasC15[[#Headers],[Maquillaje]:[Perfumería]],MATCH(MAX(VentasC15[[#This Row],[Maquillaje]:[Perfumería]]),VentasC15[[#This Row],[Maquillaje]:[Perfumería]],0))</f>
        <v>Cabello</v>
      </c>
      <c r="Q412" t="str">
        <f>INDEX(VentasC15[[#Headers],[Maquillaje]:[Perfumería]],MATCH(MIN(VentasC15[[#This Row],[Maquillaje]:[Perfumería]]),VentasC15[[#This Row],[Maquillaje]:[Perfumería]],0))</f>
        <v>Perfumería</v>
      </c>
      <c r="R412" t="str">
        <f>IF(VentasC15[[#This Row],[Total por vendedor]]&gt;=250000,"SI","NO")</f>
        <v>NO</v>
      </c>
    </row>
    <row r="413" spans="1:18" x14ac:dyDescent="0.3">
      <c r="A413" s="17">
        <v>33497533</v>
      </c>
      <c r="B413" s="13">
        <v>27</v>
      </c>
      <c r="C413" s="13">
        <v>1</v>
      </c>
      <c r="D413" s="13">
        <v>32</v>
      </c>
      <c r="E413" t="s">
        <v>22</v>
      </c>
      <c r="F413" t="s">
        <v>21</v>
      </c>
      <c r="G413" t="str">
        <f>IF(VentasC15[[#This Row],[Tipo de pago]]='Tablas auxiliares'!$B$6,"Venta física","Venta Online")</f>
        <v>Venta Online</v>
      </c>
      <c r="H413" t="s">
        <v>30</v>
      </c>
      <c r="I413" s="37">
        <v>41891</v>
      </c>
      <c r="J413" s="37">
        <v>44561</v>
      </c>
      <c r="K413" s="37">
        <v>87270</v>
      </c>
      <c r="L413" s="37">
        <v>18041</v>
      </c>
      <c r="M413" s="37">
        <v>90645</v>
      </c>
      <c r="N413" s="37">
        <f>SUM(VentasC15[[#This Row],[Maquillaje]:[Perfumería]])</f>
        <v>282408</v>
      </c>
      <c r="O413" s="14">
        <f>AVERAGE(VentasC15[[#This Row],[Maquillaje]:[Perfumería]])</f>
        <v>56481.599999999999</v>
      </c>
      <c r="P413" t="str">
        <f>INDEX(VentasC15[[#Headers],[Maquillaje]:[Perfumería]],MATCH(MAX(VentasC15[[#This Row],[Maquillaje]:[Perfumería]]),VentasC15[[#This Row],[Maquillaje]:[Perfumería]],0))</f>
        <v>Perfumería</v>
      </c>
      <c r="Q413" t="str">
        <f>INDEX(VentasC15[[#Headers],[Maquillaje]:[Perfumería]],MATCH(MIN(VentasC15[[#This Row],[Maquillaje]:[Perfumería]]),VentasC15[[#This Row],[Maquillaje]:[Perfumería]],0))</f>
        <v>Cuerpo</v>
      </c>
      <c r="R413" t="str">
        <f>IF(VentasC15[[#This Row],[Total por vendedor]]&gt;=250000,"SI","NO")</f>
        <v>SI</v>
      </c>
    </row>
    <row r="414" spans="1:18" x14ac:dyDescent="0.3">
      <c r="A414" s="16">
        <v>33497534</v>
      </c>
      <c r="B414" s="13">
        <v>73</v>
      </c>
      <c r="C414" s="13">
        <v>1</v>
      </c>
      <c r="D414" s="13">
        <v>87</v>
      </c>
      <c r="E414" t="s">
        <v>23</v>
      </c>
      <c r="F414" t="s">
        <v>21</v>
      </c>
      <c r="G414" t="str">
        <f>IF(VentasC15[[#This Row],[Tipo de pago]]='Tablas auxiliares'!$B$6,"Venta física","Venta Online")</f>
        <v>Venta Online</v>
      </c>
      <c r="H414" t="s">
        <v>30</v>
      </c>
      <c r="I414" s="37">
        <v>97225</v>
      </c>
      <c r="J414" s="37">
        <v>56291</v>
      </c>
      <c r="K414" s="37">
        <v>74697</v>
      </c>
      <c r="L414" s="37">
        <v>27948</v>
      </c>
      <c r="M414" s="37">
        <v>4709</v>
      </c>
      <c r="N414" s="37">
        <f>SUM(VentasC15[[#This Row],[Maquillaje]:[Perfumería]])</f>
        <v>260870</v>
      </c>
      <c r="O414" s="14">
        <f>AVERAGE(VentasC15[[#This Row],[Maquillaje]:[Perfumería]])</f>
        <v>52174</v>
      </c>
      <c r="P414" t="str">
        <f>INDEX(VentasC15[[#Headers],[Maquillaje]:[Perfumería]],MATCH(MAX(VentasC15[[#This Row],[Maquillaje]:[Perfumería]]),VentasC15[[#This Row],[Maquillaje]:[Perfumería]],0))</f>
        <v>Maquillaje</v>
      </c>
      <c r="Q414" t="str">
        <f>INDEX(VentasC15[[#Headers],[Maquillaje]:[Perfumería]],MATCH(MIN(VentasC15[[#This Row],[Maquillaje]:[Perfumería]]),VentasC15[[#This Row],[Maquillaje]:[Perfumería]],0))</f>
        <v>Perfumería</v>
      </c>
      <c r="R414" t="str">
        <f>IF(VentasC15[[#This Row],[Total por vendedor]]&gt;=250000,"SI","NO")</f>
        <v>SI</v>
      </c>
    </row>
    <row r="415" spans="1:18" x14ac:dyDescent="0.3">
      <c r="A415" s="17">
        <v>33497535</v>
      </c>
      <c r="B415" s="13">
        <v>75</v>
      </c>
      <c r="C415" s="13">
        <v>1</v>
      </c>
      <c r="D415" s="13">
        <v>99</v>
      </c>
      <c r="E415" t="s">
        <v>23</v>
      </c>
      <c r="F415" t="s">
        <v>21</v>
      </c>
      <c r="G415" t="str">
        <f>IF(VentasC15[[#This Row],[Tipo de pago]]='Tablas auxiliares'!$B$6,"Venta física","Venta Online")</f>
        <v>Venta Online</v>
      </c>
      <c r="H415" t="s">
        <v>29</v>
      </c>
      <c r="I415" s="37">
        <v>73182</v>
      </c>
      <c r="J415" s="37">
        <v>93502</v>
      </c>
      <c r="K415" s="37">
        <v>79052</v>
      </c>
      <c r="L415" s="37">
        <v>86604</v>
      </c>
      <c r="M415" s="37">
        <v>38090</v>
      </c>
      <c r="N415" s="37">
        <f>SUM(VentasC15[[#This Row],[Maquillaje]:[Perfumería]])</f>
        <v>370430</v>
      </c>
      <c r="O415" s="14">
        <f>AVERAGE(VentasC15[[#This Row],[Maquillaje]:[Perfumería]])</f>
        <v>74086</v>
      </c>
      <c r="P415" t="str">
        <f>INDEX(VentasC15[[#Headers],[Maquillaje]:[Perfumería]],MATCH(MAX(VentasC15[[#This Row],[Maquillaje]:[Perfumería]]),VentasC15[[#This Row],[Maquillaje]:[Perfumería]],0))</f>
        <v>Skincare</v>
      </c>
      <c r="Q415" t="str">
        <f>INDEX(VentasC15[[#Headers],[Maquillaje]:[Perfumería]],MATCH(MIN(VentasC15[[#This Row],[Maquillaje]:[Perfumería]]),VentasC15[[#This Row],[Maquillaje]:[Perfumería]],0))</f>
        <v>Perfumería</v>
      </c>
      <c r="R415" t="str">
        <f>IF(VentasC15[[#This Row],[Total por vendedor]]&gt;=250000,"SI","NO")</f>
        <v>SI</v>
      </c>
    </row>
    <row r="416" spans="1:18" x14ac:dyDescent="0.3">
      <c r="A416" s="16">
        <v>33497536</v>
      </c>
      <c r="B416" s="13">
        <v>65</v>
      </c>
      <c r="C416" s="13">
        <v>1</v>
      </c>
      <c r="D416" s="13">
        <v>50</v>
      </c>
      <c r="E416" t="s">
        <v>23</v>
      </c>
      <c r="F416" t="s">
        <v>20</v>
      </c>
      <c r="G416" t="str">
        <f>IF(VentasC15[[#This Row],[Tipo de pago]]='Tablas auxiliares'!$B$6,"Venta física","Venta Online")</f>
        <v>Venta física</v>
      </c>
      <c r="H416" t="s">
        <v>29</v>
      </c>
      <c r="I416" s="37">
        <v>5567</v>
      </c>
      <c r="J416" s="37">
        <v>88587</v>
      </c>
      <c r="K416" s="37">
        <v>34096</v>
      </c>
      <c r="L416" s="37">
        <v>86684</v>
      </c>
      <c r="M416" s="37">
        <v>72285</v>
      </c>
      <c r="N416" s="37">
        <f>SUM(VentasC15[[#This Row],[Maquillaje]:[Perfumería]])</f>
        <v>287219</v>
      </c>
      <c r="O416" s="14">
        <f>AVERAGE(VentasC15[[#This Row],[Maquillaje]:[Perfumería]])</f>
        <v>57443.8</v>
      </c>
      <c r="P416" t="str">
        <f>INDEX(VentasC15[[#Headers],[Maquillaje]:[Perfumería]],MATCH(MAX(VentasC15[[#This Row],[Maquillaje]:[Perfumería]]),VentasC15[[#This Row],[Maquillaje]:[Perfumería]],0))</f>
        <v>Skincare</v>
      </c>
      <c r="Q416" t="str">
        <f>INDEX(VentasC15[[#Headers],[Maquillaje]:[Perfumería]],MATCH(MIN(VentasC15[[#This Row],[Maquillaje]:[Perfumería]]),VentasC15[[#This Row],[Maquillaje]:[Perfumería]],0))</f>
        <v>Maquillaje</v>
      </c>
      <c r="R416" t="str">
        <f>IF(VentasC15[[#This Row],[Total por vendedor]]&gt;=250000,"SI","NO")</f>
        <v>SI</v>
      </c>
    </row>
    <row r="417" spans="1:18" x14ac:dyDescent="0.3">
      <c r="A417" s="17">
        <v>33497537</v>
      </c>
      <c r="B417" s="13">
        <v>72</v>
      </c>
      <c r="C417" s="13">
        <v>1</v>
      </c>
      <c r="D417" s="13">
        <v>49</v>
      </c>
      <c r="E417" t="s">
        <v>25</v>
      </c>
      <c r="F417" t="s">
        <v>20</v>
      </c>
      <c r="G417" t="str">
        <f>IF(VentasC15[[#This Row],[Tipo de pago]]='Tablas auxiliares'!$B$6,"Venta física","Venta Online")</f>
        <v>Venta física</v>
      </c>
      <c r="H417" t="s">
        <v>29</v>
      </c>
      <c r="I417" s="37">
        <v>96892</v>
      </c>
      <c r="J417" s="37">
        <v>43899</v>
      </c>
      <c r="K417" s="37">
        <v>85786</v>
      </c>
      <c r="L417" s="37">
        <v>66604</v>
      </c>
      <c r="M417" s="37">
        <v>3706</v>
      </c>
      <c r="N417" s="37">
        <f>SUM(VentasC15[[#This Row],[Maquillaje]:[Perfumería]])</f>
        <v>296887</v>
      </c>
      <c r="O417" s="14">
        <f>AVERAGE(VentasC15[[#This Row],[Maquillaje]:[Perfumería]])</f>
        <v>59377.4</v>
      </c>
      <c r="P417" t="str">
        <f>INDEX(VentasC15[[#Headers],[Maquillaje]:[Perfumería]],MATCH(MAX(VentasC15[[#This Row],[Maquillaje]:[Perfumería]]),VentasC15[[#This Row],[Maquillaje]:[Perfumería]],0))</f>
        <v>Maquillaje</v>
      </c>
      <c r="Q417" t="str">
        <f>INDEX(VentasC15[[#Headers],[Maquillaje]:[Perfumería]],MATCH(MIN(VentasC15[[#This Row],[Maquillaje]:[Perfumería]]),VentasC15[[#This Row],[Maquillaje]:[Perfumería]],0))</f>
        <v>Perfumería</v>
      </c>
      <c r="R417" t="str">
        <f>IF(VentasC15[[#This Row],[Total por vendedor]]&gt;=250000,"SI","NO")</f>
        <v>SI</v>
      </c>
    </row>
    <row r="418" spans="1:18" x14ac:dyDescent="0.3">
      <c r="A418" s="16">
        <v>33497538</v>
      </c>
      <c r="B418" s="13">
        <v>49</v>
      </c>
      <c r="C418" s="13">
        <v>1</v>
      </c>
      <c r="D418" s="13">
        <v>88</v>
      </c>
      <c r="E418" t="s">
        <v>24</v>
      </c>
      <c r="F418" t="s">
        <v>20</v>
      </c>
      <c r="G418" t="str">
        <f>IF(VentasC15[[#This Row],[Tipo de pago]]='Tablas auxiliares'!$B$6,"Venta física","Venta Online")</f>
        <v>Venta física</v>
      </c>
      <c r="H418" t="s">
        <v>30</v>
      </c>
      <c r="I418" s="37">
        <v>84891</v>
      </c>
      <c r="J418" s="37">
        <v>44352</v>
      </c>
      <c r="K418" s="37">
        <v>38218</v>
      </c>
      <c r="L418" s="37">
        <v>9546</v>
      </c>
      <c r="M418" s="37">
        <v>5752</v>
      </c>
      <c r="N418" s="37">
        <f>SUM(VentasC15[[#This Row],[Maquillaje]:[Perfumería]])</f>
        <v>182759</v>
      </c>
      <c r="O418" s="14">
        <f>AVERAGE(VentasC15[[#This Row],[Maquillaje]:[Perfumería]])</f>
        <v>36551.800000000003</v>
      </c>
      <c r="P418" t="str">
        <f>INDEX(VentasC15[[#Headers],[Maquillaje]:[Perfumería]],MATCH(MAX(VentasC15[[#This Row],[Maquillaje]:[Perfumería]]),VentasC15[[#This Row],[Maquillaje]:[Perfumería]],0))</f>
        <v>Maquillaje</v>
      </c>
      <c r="Q418" t="str">
        <f>INDEX(VentasC15[[#Headers],[Maquillaje]:[Perfumería]],MATCH(MIN(VentasC15[[#This Row],[Maquillaje]:[Perfumería]]),VentasC15[[#This Row],[Maquillaje]:[Perfumería]],0))</f>
        <v>Perfumería</v>
      </c>
      <c r="R418" t="str">
        <f>IF(VentasC15[[#This Row],[Total por vendedor]]&gt;=250000,"SI","NO")</f>
        <v>NO</v>
      </c>
    </row>
    <row r="419" spans="1:18" x14ac:dyDescent="0.3">
      <c r="A419" s="17">
        <v>33497539</v>
      </c>
      <c r="B419" s="13">
        <v>66</v>
      </c>
      <c r="C419" s="13">
        <v>1</v>
      </c>
      <c r="D419" s="13">
        <v>93</v>
      </c>
      <c r="E419" t="s">
        <v>22</v>
      </c>
      <c r="F419" t="s">
        <v>21</v>
      </c>
      <c r="G419" t="str">
        <f>IF(VentasC15[[#This Row],[Tipo de pago]]='Tablas auxiliares'!$B$6,"Venta física","Venta Online")</f>
        <v>Venta Online</v>
      </c>
      <c r="H419" t="s">
        <v>29</v>
      </c>
      <c r="I419" s="37">
        <v>59508</v>
      </c>
      <c r="J419" s="37">
        <v>19496</v>
      </c>
      <c r="K419" s="37">
        <v>96133</v>
      </c>
      <c r="L419" s="37">
        <v>82050</v>
      </c>
      <c r="M419" s="37">
        <v>52196</v>
      </c>
      <c r="N419" s="37">
        <f>SUM(VentasC15[[#This Row],[Maquillaje]:[Perfumería]])</f>
        <v>309383</v>
      </c>
      <c r="O419" s="14">
        <f>AVERAGE(VentasC15[[#This Row],[Maquillaje]:[Perfumería]])</f>
        <v>61876.6</v>
      </c>
      <c r="P419" t="str">
        <f>INDEX(VentasC15[[#Headers],[Maquillaje]:[Perfumería]],MATCH(MAX(VentasC15[[#This Row],[Maquillaje]:[Perfumería]]),VentasC15[[#This Row],[Maquillaje]:[Perfumería]],0))</f>
        <v>Cabello</v>
      </c>
      <c r="Q419" t="str">
        <f>INDEX(VentasC15[[#Headers],[Maquillaje]:[Perfumería]],MATCH(MIN(VentasC15[[#This Row],[Maquillaje]:[Perfumería]]),VentasC15[[#This Row],[Maquillaje]:[Perfumería]],0))</f>
        <v>Skincare</v>
      </c>
      <c r="R419" t="str">
        <f>IF(VentasC15[[#This Row],[Total por vendedor]]&gt;=250000,"SI","NO")</f>
        <v>SI</v>
      </c>
    </row>
    <row r="420" spans="1:18" x14ac:dyDescent="0.3">
      <c r="A420" s="16">
        <v>33497540</v>
      </c>
      <c r="B420" s="13">
        <v>31</v>
      </c>
      <c r="C420" s="13">
        <v>1</v>
      </c>
      <c r="D420" s="13">
        <v>98</v>
      </c>
      <c r="E420" t="s">
        <v>23</v>
      </c>
      <c r="F420" t="s">
        <v>20</v>
      </c>
      <c r="G420" t="str">
        <f>IF(VentasC15[[#This Row],[Tipo de pago]]='Tablas auxiliares'!$B$6,"Venta física","Venta Online")</f>
        <v>Venta física</v>
      </c>
      <c r="H420" t="s">
        <v>29</v>
      </c>
      <c r="I420" s="37">
        <v>84447</v>
      </c>
      <c r="J420" s="37">
        <v>60688</v>
      </c>
      <c r="K420" s="37">
        <v>89014</v>
      </c>
      <c r="L420" s="37">
        <v>45806</v>
      </c>
      <c r="M420" s="37">
        <v>16272</v>
      </c>
      <c r="N420" s="37">
        <f>SUM(VentasC15[[#This Row],[Maquillaje]:[Perfumería]])</f>
        <v>296227</v>
      </c>
      <c r="O420" s="14">
        <f>AVERAGE(VentasC15[[#This Row],[Maquillaje]:[Perfumería]])</f>
        <v>59245.4</v>
      </c>
      <c r="P420" t="str">
        <f>INDEX(VentasC15[[#Headers],[Maquillaje]:[Perfumería]],MATCH(MAX(VentasC15[[#This Row],[Maquillaje]:[Perfumería]]),VentasC15[[#This Row],[Maquillaje]:[Perfumería]],0))</f>
        <v>Cabello</v>
      </c>
      <c r="Q420" t="str">
        <f>INDEX(VentasC15[[#Headers],[Maquillaje]:[Perfumería]],MATCH(MIN(VentasC15[[#This Row],[Maquillaje]:[Perfumería]]),VentasC15[[#This Row],[Maquillaje]:[Perfumería]],0))</f>
        <v>Perfumería</v>
      </c>
      <c r="R420" t="str">
        <f>IF(VentasC15[[#This Row],[Total por vendedor]]&gt;=250000,"SI","NO")</f>
        <v>SI</v>
      </c>
    </row>
    <row r="421" spans="1:18" x14ac:dyDescent="0.3">
      <c r="A421" s="17">
        <v>33497541</v>
      </c>
      <c r="B421" s="13">
        <v>71</v>
      </c>
      <c r="C421" s="13">
        <v>1</v>
      </c>
      <c r="D421" s="13">
        <v>15</v>
      </c>
      <c r="E421" t="s">
        <v>23</v>
      </c>
      <c r="F421" t="s">
        <v>21</v>
      </c>
      <c r="G421" t="str">
        <f>IF(VentasC15[[#This Row],[Tipo de pago]]='Tablas auxiliares'!$B$6,"Venta física","Venta Online")</f>
        <v>Venta Online</v>
      </c>
      <c r="H421" t="s">
        <v>29</v>
      </c>
      <c r="I421" s="37">
        <v>5210</v>
      </c>
      <c r="J421" s="37">
        <v>19765</v>
      </c>
      <c r="K421" s="37">
        <v>24840</v>
      </c>
      <c r="L421" s="37">
        <v>65577</v>
      </c>
      <c r="M421" s="37">
        <v>58898</v>
      </c>
      <c r="N421" s="37">
        <f>SUM(VentasC15[[#This Row],[Maquillaje]:[Perfumería]])</f>
        <v>174290</v>
      </c>
      <c r="O421" s="14">
        <f>AVERAGE(VentasC15[[#This Row],[Maquillaje]:[Perfumería]])</f>
        <v>34858</v>
      </c>
      <c r="P421" t="str">
        <f>INDEX(VentasC15[[#Headers],[Maquillaje]:[Perfumería]],MATCH(MAX(VentasC15[[#This Row],[Maquillaje]:[Perfumería]]),VentasC15[[#This Row],[Maquillaje]:[Perfumería]],0))</f>
        <v>Cuerpo</v>
      </c>
      <c r="Q421" t="str">
        <f>INDEX(VentasC15[[#Headers],[Maquillaje]:[Perfumería]],MATCH(MIN(VentasC15[[#This Row],[Maquillaje]:[Perfumería]]),VentasC15[[#This Row],[Maquillaje]:[Perfumería]],0))</f>
        <v>Maquillaje</v>
      </c>
      <c r="R421" t="str">
        <f>IF(VentasC15[[#This Row],[Total por vendedor]]&gt;=250000,"SI","NO")</f>
        <v>NO</v>
      </c>
    </row>
    <row r="422" spans="1:18" x14ac:dyDescent="0.3">
      <c r="A422" s="16">
        <v>33497542</v>
      </c>
      <c r="B422" s="13">
        <v>51</v>
      </c>
      <c r="C422" s="13">
        <v>1</v>
      </c>
      <c r="D422" s="13">
        <v>95</v>
      </c>
      <c r="E422" t="s">
        <v>22</v>
      </c>
      <c r="F422" t="s">
        <v>20</v>
      </c>
      <c r="G422" t="str">
        <f>IF(VentasC15[[#This Row],[Tipo de pago]]='Tablas auxiliares'!$B$6,"Venta física","Venta Online")</f>
        <v>Venta física</v>
      </c>
      <c r="H422" t="s">
        <v>30</v>
      </c>
      <c r="I422" s="37">
        <v>97190</v>
      </c>
      <c r="J422" s="37">
        <v>36886</v>
      </c>
      <c r="K422" s="37">
        <v>38459</v>
      </c>
      <c r="L422" s="37">
        <v>4543</v>
      </c>
      <c r="M422" s="37">
        <v>17430</v>
      </c>
      <c r="N422" s="37">
        <f>SUM(VentasC15[[#This Row],[Maquillaje]:[Perfumería]])</f>
        <v>194508</v>
      </c>
      <c r="O422" s="14">
        <f>AVERAGE(VentasC15[[#This Row],[Maquillaje]:[Perfumería]])</f>
        <v>38901.599999999999</v>
      </c>
      <c r="P422" t="str">
        <f>INDEX(VentasC15[[#Headers],[Maquillaje]:[Perfumería]],MATCH(MAX(VentasC15[[#This Row],[Maquillaje]:[Perfumería]]),VentasC15[[#This Row],[Maquillaje]:[Perfumería]],0))</f>
        <v>Maquillaje</v>
      </c>
      <c r="Q422" t="str">
        <f>INDEX(VentasC15[[#Headers],[Maquillaje]:[Perfumería]],MATCH(MIN(VentasC15[[#This Row],[Maquillaje]:[Perfumería]]),VentasC15[[#This Row],[Maquillaje]:[Perfumería]],0))</f>
        <v>Cuerpo</v>
      </c>
      <c r="R422" t="str">
        <f>IF(VentasC15[[#This Row],[Total por vendedor]]&gt;=250000,"SI","NO")</f>
        <v>NO</v>
      </c>
    </row>
    <row r="423" spans="1:18" x14ac:dyDescent="0.3">
      <c r="A423" s="17">
        <v>33497543</v>
      </c>
      <c r="B423" s="13">
        <v>49</v>
      </c>
      <c r="C423" s="13">
        <v>1</v>
      </c>
      <c r="D423" s="13">
        <v>16</v>
      </c>
      <c r="E423" t="s">
        <v>24</v>
      </c>
      <c r="F423" t="s">
        <v>20</v>
      </c>
      <c r="G423" t="str">
        <f>IF(VentasC15[[#This Row],[Tipo de pago]]='Tablas auxiliares'!$B$6,"Venta física","Venta Online")</f>
        <v>Venta física</v>
      </c>
      <c r="H423" t="s">
        <v>29</v>
      </c>
      <c r="I423" s="37">
        <v>9693</v>
      </c>
      <c r="J423" s="37">
        <v>97126</v>
      </c>
      <c r="K423" s="37">
        <v>3623</v>
      </c>
      <c r="L423" s="37">
        <v>66761</v>
      </c>
      <c r="M423" s="37">
        <v>46979</v>
      </c>
      <c r="N423" s="37">
        <f>SUM(VentasC15[[#This Row],[Maquillaje]:[Perfumería]])</f>
        <v>224182</v>
      </c>
      <c r="O423" s="14">
        <f>AVERAGE(VentasC15[[#This Row],[Maquillaje]:[Perfumería]])</f>
        <v>44836.4</v>
      </c>
      <c r="P423" t="str">
        <f>INDEX(VentasC15[[#Headers],[Maquillaje]:[Perfumería]],MATCH(MAX(VentasC15[[#This Row],[Maquillaje]:[Perfumería]]),VentasC15[[#This Row],[Maquillaje]:[Perfumería]],0))</f>
        <v>Skincare</v>
      </c>
      <c r="Q423" t="str">
        <f>INDEX(VentasC15[[#Headers],[Maquillaje]:[Perfumería]],MATCH(MIN(VentasC15[[#This Row],[Maquillaje]:[Perfumería]]),VentasC15[[#This Row],[Maquillaje]:[Perfumería]],0))</f>
        <v>Cabello</v>
      </c>
      <c r="R423" t="str">
        <f>IF(VentasC15[[#This Row],[Total por vendedor]]&gt;=250000,"SI","NO")</f>
        <v>NO</v>
      </c>
    </row>
    <row r="424" spans="1:18" x14ac:dyDescent="0.3">
      <c r="A424" s="16">
        <v>33497544</v>
      </c>
      <c r="B424" s="13">
        <v>75</v>
      </c>
      <c r="C424" s="13">
        <v>1</v>
      </c>
      <c r="D424" s="13">
        <v>88</v>
      </c>
      <c r="E424" t="s">
        <v>25</v>
      </c>
      <c r="F424" t="s">
        <v>21</v>
      </c>
      <c r="G424" t="str">
        <f>IF(VentasC15[[#This Row],[Tipo de pago]]='Tablas auxiliares'!$B$6,"Venta física","Venta Online")</f>
        <v>Venta Online</v>
      </c>
      <c r="H424" t="s">
        <v>29</v>
      </c>
      <c r="I424" s="37">
        <v>24799</v>
      </c>
      <c r="J424" s="37">
        <v>79460</v>
      </c>
      <c r="K424" s="37">
        <v>36152</v>
      </c>
      <c r="L424" s="37">
        <v>76780</v>
      </c>
      <c r="M424" s="37">
        <v>99673</v>
      </c>
      <c r="N424" s="37">
        <f>SUM(VentasC15[[#This Row],[Maquillaje]:[Perfumería]])</f>
        <v>316864</v>
      </c>
      <c r="O424" s="14">
        <f>AVERAGE(VentasC15[[#This Row],[Maquillaje]:[Perfumería]])</f>
        <v>63372.800000000003</v>
      </c>
      <c r="P424" t="str">
        <f>INDEX(VentasC15[[#Headers],[Maquillaje]:[Perfumería]],MATCH(MAX(VentasC15[[#This Row],[Maquillaje]:[Perfumería]]),VentasC15[[#This Row],[Maquillaje]:[Perfumería]],0))</f>
        <v>Perfumería</v>
      </c>
      <c r="Q424" t="str">
        <f>INDEX(VentasC15[[#Headers],[Maquillaje]:[Perfumería]],MATCH(MIN(VentasC15[[#This Row],[Maquillaje]:[Perfumería]]),VentasC15[[#This Row],[Maquillaje]:[Perfumería]],0))</f>
        <v>Maquillaje</v>
      </c>
      <c r="R424" t="str">
        <f>IF(VentasC15[[#This Row],[Total por vendedor]]&gt;=250000,"SI","NO")</f>
        <v>SI</v>
      </c>
    </row>
    <row r="425" spans="1:18" x14ac:dyDescent="0.3">
      <c r="A425" s="17">
        <v>33497545</v>
      </c>
      <c r="B425" s="13">
        <v>25</v>
      </c>
      <c r="C425" s="13">
        <v>1</v>
      </c>
      <c r="D425" s="13">
        <v>15</v>
      </c>
      <c r="E425" t="s">
        <v>22</v>
      </c>
      <c r="F425" t="s">
        <v>20</v>
      </c>
      <c r="G425" t="str">
        <f>IF(VentasC15[[#This Row],[Tipo de pago]]='Tablas auxiliares'!$B$6,"Venta física","Venta Online")</f>
        <v>Venta física</v>
      </c>
      <c r="H425" t="s">
        <v>29</v>
      </c>
      <c r="I425" s="37">
        <v>70744</v>
      </c>
      <c r="J425" s="37">
        <v>68676</v>
      </c>
      <c r="K425" s="37">
        <v>80607</v>
      </c>
      <c r="L425" s="37">
        <v>72819</v>
      </c>
      <c r="M425" s="37">
        <v>94524</v>
      </c>
      <c r="N425" s="37">
        <f>SUM(VentasC15[[#This Row],[Maquillaje]:[Perfumería]])</f>
        <v>387370</v>
      </c>
      <c r="O425" s="14">
        <f>AVERAGE(VentasC15[[#This Row],[Maquillaje]:[Perfumería]])</f>
        <v>77474</v>
      </c>
      <c r="P425" t="str">
        <f>INDEX(VentasC15[[#Headers],[Maquillaje]:[Perfumería]],MATCH(MAX(VentasC15[[#This Row],[Maquillaje]:[Perfumería]]),VentasC15[[#This Row],[Maquillaje]:[Perfumería]],0))</f>
        <v>Perfumería</v>
      </c>
      <c r="Q425" t="str">
        <f>INDEX(VentasC15[[#Headers],[Maquillaje]:[Perfumería]],MATCH(MIN(VentasC15[[#This Row],[Maquillaje]:[Perfumería]]),VentasC15[[#This Row],[Maquillaje]:[Perfumería]],0))</f>
        <v>Skincare</v>
      </c>
      <c r="R425" t="str">
        <f>IF(VentasC15[[#This Row],[Total por vendedor]]&gt;=250000,"SI","NO")</f>
        <v>SI</v>
      </c>
    </row>
    <row r="426" spans="1:18" x14ac:dyDescent="0.3">
      <c r="A426" s="16">
        <v>33497546</v>
      </c>
      <c r="B426" s="13">
        <v>38</v>
      </c>
      <c r="C426" s="13">
        <v>1</v>
      </c>
      <c r="D426" s="13">
        <v>60</v>
      </c>
      <c r="E426" t="s">
        <v>24</v>
      </c>
      <c r="F426" t="s">
        <v>21</v>
      </c>
      <c r="G426" t="str">
        <f>IF(VentasC15[[#This Row],[Tipo de pago]]='Tablas auxiliares'!$B$6,"Venta física","Venta Online")</f>
        <v>Venta Online</v>
      </c>
      <c r="H426" t="s">
        <v>29</v>
      </c>
      <c r="I426" s="37">
        <v>84146</v>
      </c>
      <c r="J426" s="37">
        <v>30087</v>
      </c>
      <c r="K426" s="37">
        <v>76640</v>
      </c>
      <c r="L426" s="37">
        <v>45496</v>
      </c>
      <c r="M426" s="37">
        <v>2770</v>
      </c>
      <c r="N426" s="37">
        <f>SUM(VentasC15[[#This Row],[Maquillaje]:[Perfumería]])</f>
        <v>239139</v>
      </c>
      <c r="O426" s="14">
        <f>AVERAGE(VentasC15[[#This Row],[Maquillaje]:[Perfumería]])</f>
        <v>47827.8</v>
      </c>
      <c r="P426" t="str">
        <f>INDEX(VentasC15[[#Headers],[Maquillaje]:[Perfumería]],MATCH(MAX(VentasC15[[#This Row],[Maquillaje]:[Perfumería]]),VentasC15[[#This Row],[Maquillaje]:[Perfumería]],0))</f>
        <v>Maquillaje</v>
      </c>
      <c r="Q426" t="str">
        <f>INDEX(VentasC15[[#Headers],[Maquillaje]:[Perfumería]],MATCH(MIN(VentasC15[[#This Row],[Maquillaje]:[Perfumería]]),VentasC15[[#This Row],[Maquillaje]:[Perfumería]],0))</f>
        <v>Perfumería</v>
      </c>
      <c r="R426" t="str">
        <f>IF(VentasC15[[#This Row],[Total por vendedor]]&gt;=250000,"SI","NO")</f>
        <v>NO</v>
      </c>
    </row>
    <row r="427" spans="1:18" x14ac:dyDescent="0.3">
      <c r="A427" s="17">
        <v>33497547</v>
      </c>
      <c r="B427" s="13">
        <v>54</v>
      </c>
      <c r="C427" s="13">
        <v>1</v>
      </c>
      <c r="D427" s="13">
        <v>29</v>
      </c>
      <c r="E427" t="s">
        <v>22</v>
      </c>
      <c r="F427" t="s">
        <v>21</v>
      </c>
      <c r="G427" t="str">
        <f>IF(VentasC15[[#This Row],[Tipo de pago]]='Tablas auxiliares'!$B$6,"Venta física","Venta Online")</f>
        <v>Venta Online</v>
      </c>
      <c r="H427" t="s">
        <v>30</v>
      </c>
      <c r="I427" s="37">
        <v>13251</v>
      </c>
      <c r="J427" s="37">
        <v>12211</v>
      </c>
      <c r="K427" s="37">
        <v>34639</v>
      </c>
      <c r="L427" s="37">
        <v>60982</v>
      </c>
      <c r="M427" s="37">
        <v>99224</v>
      </c>
      <c r="N427" s="37">
        <f>SUM(VentasC15[[#This Row],[Maquillaje]:[Perfumería]])</f>
        <v>220307</v>
      </c>
      <c r="O427" s="14">
        <f>AVERAGE(VentasC15[[#This Row],[Maquillaje]:[Perfumería]])</f>
        <v>44061.4</v>
      </c>
      <c r="P427" t="str">
        <f>INDEX(VentasC15[[#Headers],[Maquillaje]:[Perfumería]],MATCH(MAX(VentasC15[[#This Row],[Maquillaje]:[Perfumería]]),VentasC15[[#This Row],[Maquillaje]:[Perfumería]],0))</f>
        <v>Perfumería</v>
      </c>
      <c r="Q427" t="str">
        <f>INDEX(VentasC15[[#Headers],[Maquillaje]:[Perfumería]],MATCH(MIN(VentasC15[[#This Row],[Maquillaje]:[Perfumería]]),VentasC15[[#This Row],[Maquillaje]:[Perfumería]],0))</f>
        <v>Skincare</v>
      </c>
      <c r="R427" t="str">
        <f>IF(VentasC15[[#This Row],[Total por vendedor]]&gt;=250000,"SI","NO")</f>
        <v>NO</v>
      </c>
    </row>
    <row r="428" spans="1:18" x14ac:dyDescent="0.3">
      <c r="A428" s="16">
        <v>33497548</v>
      </c>
      <c r="B428" s="13">
        <v>40</v>
      </c>
      <c r="C428" s="13">
        <v>1</v>
      </c>
      <c r="D428" s="13">
        <v>71</v>
      </c>
      <c r="E428" t="s">
        <v>23</v>
      </c>
      <c r="F428" t="s">
        <v>20</v>
      </c>
      <c r="G428" t="str">
        <f>IF(VentasC15[[#This Row],[Tipo de pago]]='Tablas auxiliares'!$B$6,"Venta física","Venta Online")</f>
        <v>Venta física</v>
      </c>
      <c r="H428" t="s">
        <v>30</v>
      </c>
      <c r="I428" s="37">
        <v>46048</v>
      </c>
      <c r="J428" s="37">
        <v>66576</v>
      </c>
      <c r="K428" s="37">
        <v>42110</v>
      </c>
      <c r="L428" s="37">
        <v>63774</v>
      </c>
      <c r="M428" s="37">
        <v>36569</v>
      </c>
      <c r="N428" s="37">
        <f>SUM(VentasC15[[#This Row],[Maquillaje]:[Perfumería]])</f>
        <v>255077</v>
      </c>
      <c r="O428" s="14">
        <f>AVERAGE(VentasC15[[#This Row],[Maquillaje]:[Perfumería]])</f>
        <v>51015.4</v>
      </c>
      <c r="P428" t="str">
        <f>INDEX(VentasC15[[#Headers],[Maquillaje]:[Perfumería]],MATCH(MAX(VentasC15[[#This Row],[Maquillaje]:[Perfumería]]),VentasC15[[#This Row],[Maquillaje]:[Perfumería]],0))</f>
        <v>Skincare</v>
      </c>
      <c r="Q428" t="str">
        <f>INDEX(VentasC15[[#Headers],[Maquillaje]:[Perfumería]],MATCH(MIN(VentasC15[[#This Row],[Maquillaje]:[Perfumería]]),VentasC15[[#This Row],[Maquillaje]:[Perfumería]],0))</f>
        <v>Perfumería</v>
      </c>
      <c r="R428" t="str">
        <f>IF(VentasC15[[#This Row],[Total por vendedor]]&gt;=250000,"SI","NO")</f>
        <v>SI</v>
      </c>
    </row>
    <row r="429" spans="1:18" x14ac:dyDescent="0.3">
      <c r="A429" s="17">
        <v>33497549</v>
      </c>
      <c r="B429" s="13">
        <v>29</v>
      </c>
      <c r="C429" s="13">
        <v>1</v>
      </c>
      <c r="D429" s="13">
        <v>67</v>
      </c>
      <c r="E429" t="s">
        <v>23</v>
      </c>
      <c r="F429" t="s">
        <v>21</v>
      </c>
      <c r="G429" t="str">
        <f>IF(VentasC15[[#This Row],[Tipo de pago]]='Tablas auxiliares'!$B$6,"Venta física","Venta Online")</f>
        <v>Venta Online</v>
      </c>
      <c r="H429" t="s">
        <v>30</v>
      </c>
      <c r="I429" s="37">
        <v>97513</v>
      </c>
      <c r="J429" s="37">
        <v>26899</v>
      </c>
      <c r="K429" s="37">
        <v>62808</v>
      </c>
      <c r="L429" s="37">
        <v>65378</v>
      </c>
      <c r="M429" s="37">
        <v>34959</v>
      </c>
      <c r="N429" s="37">
        <f>SUM(VentasC15[[#This Row],[Maquillaje]:[Perfumería]])</f>
        <v>287557</v>
      </c>
      <c r="O429" s="14">
        <f>AVERAGE(VentasC15[[#This Row],[Maquillaje]:[Perfumería]])</f>
        <v>57511.4</v>
      </c>
      <c r="P429" t="str">
        <f>INDEX(VentasC15[[#Headers],[Maquillaje]:[Perfumería]],MATCH(MAX(VentasC15[[#This Row],[Maquillaje]:[Perfumería]]),VentasC15[[#This Row],[Maquillaje]:[Perfumería]],0))</f>
        <v>Maquillaje</v>
      </c>
      <c r="Q429" t="str">
        <f>INDEX(VentasC15[[#Headers],[Maquillaje]:[Perfumería]],MATCH(MIN(VentasC15[[#This Row],[Maquillaje]:[Perfumería]]),VentasC15[[#This Row],[Maquillaje]:[Perfumería]],0))</f>
        <v>Skincare</v>
      </c>
      <c r="R429" t="str">
        <f>IF(VentasC15[[#This Row],[Total por vendedor]]&gt;=250000,"SI","NO")</f>
        <v>SI</v>
      </c>
    </row>
    <row r="430" spans="1:18" x14ac:dyDescent="0.3">
      <c r="A430" s="16">
        <v>33497550</v>
      </c>
      <c r="B430" s="13">
        <v>43</v>
      </c>
      <c r="C430" s="13">
        <v>1</v>
      </c>
      <c r="D430" s="13">
        <v>12</v>
      </c>
      <c r="E430" t="s">
        <v>23</v>
      </c>
      <c r="F430" t="s">
        <v>20</v>
      </c>
      <c r="G430" t="str">
        <f>IF(VentasC15[[#This Row],[Tipo de pago]]='Tablas auxiliares'!$B$6,"Venta física","Venta Online")</f>
        <v>Venta física</v>
      </c>
      <c r="H430" t="s">
        <v>29</v>
      </c>
      <c r="I430" s="37">
        <v>99492</v>
      </c>
      <c r="J430" s="37">
        <v>12681</v>
      </c>
      <c r="K430" s="37">
        <v>6252</v>
      </c>
      <c r="L430" s="37">
        <v>7558</v>
      </c>
      <c r="M430" s="37">
        <v>4672</v>
      </c>
      <c r="N430" s="37">
        <f>SUM(VentasC15[[#This Row],[Maquillaje]:[Perfumería]])</f>
        <v>130655</v>
      </c>
      <c r="O430" s="14">
        <f>AVERAGE(VentasC15[[#This Row],[Maquillaje]:[Perfumería]])</f>
        <v>26131</v>
      </c>
      <c r="P430" t="str">
        <f>INDEX(VentasC15[[#Headers],[Maquillaje]:[Perfumería]],MATCH(MAX(VentasC15[[#This Row],[Maquillaje]:[Perfumería]]),VentasC15[[#This Row],[Maquillaje]:[Perfumería]],0))</f>
        <v>Maquillaje</v>
      </c>
      <c r="Q430" t="str">
        <f>INDEX(VentasC15[[#Headers],[Maquillaje]:[Perfumería]],MATCH(MIN(VentasC15[[#This Row],[Maquillaje]:[Perfumería]]),VentasC15[[#This Row],[Maquillaje]:[Perfumería]],0))</f>
        <v>Perfumería</v>
      </c>
      <c r="R430" t="str">
        <f>IF(VentasC15[[#This Row],[Total por vendedor]]&gt;=250000,"SI","NO")</f>
        <v>NO</v>
      </c>
    </row>
    <row r="431" spans="1:18" x14ac:dyDescent="0.3">
      <c r="A431" s="17">
        <v>33497551</v>
      </c>
      <c r="B431" s="13">
        <v>74</v>
      </c>
      <c r="C431" s="13">
        <v>1</v>
      </c>
      <c r="D431" s="13">
        <v>71</v>
      </c>
      <c r="E431" t="s">
        <v>24</v>
      </c>
      <c r="F431" t="s">
        <v>21</v>
      </c>
      <c r="G431" t="str">
        <f>IF(VentasC15[[#This Row],[Tipo de pago]]='Tablas auxiliares'!$B$6,"Venta física","Venta Online")</f>
        <v>Venta Online</v>
      </c>
      <c r="H431" t="s">
        <v>29</v>
      </c>
      <c r="I431" s="37">
        <v>61319</v>
      </c>
      <c r="J431" s="37">
        <v>32686</v>
      </c>
      <c r="K431" s="37">
        <v>90257</v>
      </c>
      <c r="L431" s="37">
        <v>98258</v>
      </c>
      <c r="M431" s="37">
        <v>65669</v>
      </c>
      <c r="N431" s="37">
        <f>SUM(VentasC15[[#This Row],[Maquillaje]:[Perfumería]])</f>
        <v>348189</v>
      </c>
      <c r="O431" s="14">
        <f>AVERAGE(VentasC15[[#This Row],[Maquillaje]:[Perfumería]])</f>
        <v>69637.8</v>
      </c>
      <c r="P431" t="str">
        <f>INDEX(VentasC15[[#Headers],[Maquillaje]:[Perfumería]],MATCH(MAX(VentasC15[[#This Row],[Maquillaje]:[Perfumería]]),VentasC15[[#This Row],[Maquillaje]:[Perfumería]],0))</f>
        <v>Cuerpo</v>
      </c>
      <c r="Q431" t="str">
        <f>INDEX(VentasC15[[#Headers],[Maquillaje]:[Perfumería]],MATCH(MIN(VentasC15[[#This Row],[Maquillaje]:[Perfumería]]),VentasC15[[#This Row],[Maquillaje]:[Perfumería]],0))</f>
        <v>Skincare</v>
      </c>
      <c r="R431" t="str">
        <f>IF(VentasC15[[#This Row],[Total por vendedor]]&gt;=250000,"SI","NO")</f>
        <v>SI</v>
      </c>
    </row>
    <row r="432" spans="1:18" x14ac:dyDescent="0.3">
      <c r="A432" s="16">
        <v>33497552</v>
      </c>
      <c r="B432" s="13">
        <v>72</v>
      </c>
      <c r="C432" s="13">
        <v>1</v>
      </c>
      <c r="D432" s="13">
        <v>81</v>
      </c>
      <c r="E432" t="s">
        <v>24</v>
      </c>
      <c r="F432" t="s">
        <v>20</v>
      </c>
      <c r="G432" t="str">
        <f>IF(VentasC15[[#This Row],[Tipo de pago]]='Tablas auxiliares'!$B$6,"Venta física","Venta Online")</f>
        <v>Venta física</v>
      </c>
      <c r="H432" t="s">
        <v>29</v>
      </c>
      <c r="I432" s="37">
        <v>45756</v>
      </c>
      <c r="J432" s="37">
        <v>79943</v>
      </c>
      <c r="K432" s="37">
        <v>95865</v>
      </c>
      <c r="L432" s="37">
        <v>38207</v>
      </c>
      <c r="M432" s="37">
        <v>41548</v>
      </c>
      <c r="N432" s="37">
        <f>SUM(VentasC15[[#This Row],[Maquillaje]:[Perfumería]])</f>
        <v>301319</v>
      </c>
      <c r="O432" s="14">
        <f>AVERAGE(VentasC15[[#This Row],[Maquillaje]:[Perfumería]])</f>
        <v>60263.8</v>
      </c>
      <c r="P432" t="str">
        <f>INDEX(VentasC15[[#Headers],[Maquillaje]:[Perfumería]],MATCH(MAX(VentasC15[[#This Row],[Maquillaje]:[Perfumería]]),VentasC15[[#This Row],[Maquillaje]:[Perfumería]],0))</f>
        <v>Cabello</v>
      </c>
      <c r="Q432" t="str">
        <f>INDEX(VentasC15[[#Headers],[Maquillaje]:[Perfumería]],MATCH(MIN(VentasC15[[#This Row],[Maquillaje]:[Perfumería]]),VentasC15[[#This Row],[Maquillaje]:[Perfumería]],0))</f>
        <v>Cuerpo</v>
      </c>
      <c r="R432" t="str">
        <f>IF(VentasC15[[#This Row],[Total por vendedor]]&gt;=250000,"SI","NO")</f>
        <v>SI</v>
      </c>
    </row>
    <row r="433" spans="1:18" x14ac:dyDescent="0.3">
      <c r="A433" s="17">
        <v>33497553</v>
      </c>
      <c r="B433" s="13">
        <v>57</v>
      </c>
      <c r="C433" s="13">
        <v>1</v>
      </c>
      <c r="D433" s="13">
        <v>96</v>
      </c>
      <c r="E433" t="s">
        <v>25</v>
      </c>
      <c r="F433" t="s">
        <v>20</v>
      </c>
      <c r="G433" t="str">
        <f>IF(VentasC15[[#This Row],[Tipo de pago]]='Tablas auxiliares'!$B$6,"Venta física","Venta Online")</f>
        <v>Venta física</v>
      </c>
      <c r="H433" t="s">
        <v>29</v>
      </c>
      <c r="I433" s="37">
        <v>30082</v>
      </c>
      <c r="J433" s="37">
        <v>44790</v>
      </c>
      <c r="K433" s="37">
        <v>17780</v>
      </c>
      <c r="L433" s="37">
        <v>33019</v>
      </c>
      <c r="M433" s="37">
        <v>75665</v>
      </c>
      <c r="N433" s="37">
        <f>SUM(VentasC15[[#This Row],[Maquillaje]:[Perfumería]])</f>
        <v>201336</v>
      </c>
      <c r="O433" s="14">
        <f>AVERAGE(VentasC15[[#This Row],[Maquillaje]:[Perfumería]])</f>
        <v>40267.199999999997</v>
      </c>
      <c r="P433" t="str">
        <f>INDEX(VentasC15[[#Headers],[Maquillaje]:[Perfumería]],MATCH(MAX(VentasC15[[#This Row],[Maquillaje]:[Perfumería]]),VentasC15[[#This Row],[Maquillaje]:[Perfumería]],0))</f>
        <v>Perfumería</v>
      </c>
      <c r="Q433" t="str">
        <f>INDEX(VentasC15[[#Headers],[Maquillaje]:[Perfumería]],MATCH(MIN(VentasC15[[#This Row],[Maquillaje]:[Perfumería]]),VentasC15[[#This Row],[Maquillaje]:[Perfumería]],0))</f>
        <v>Cabello</v>
      </c>
      <c r="R433" t="str">
        <f>IF(VentasC15[[#This Row],[Total por vendedor]]&gt;=250000,"SI","NO")</f>
        <v>NO</v>
      </c>
    </row>
    <row r="434" spans="1:18" x14ac:dyDescent="0.3">
      <c r="A434" s="16">
        <v>33497554</v>
      </c>
      <c r="B434" s="13">
        <v>70</v>
      </c>
      <c r="C434" s="13">
        <v>1</v>
      </c>
      <c r="D434" s="13">
        <v>98</v>
      </c>
      <c r="E434" t="s">
        <v>22</v>
      </c>
      <c r="F434" t="s">
        <v>20</v>
      </c>
      <c r="G434" t="str">
        <f>IF(VentasC15[[#This Row],[Tipo de pago]]='Tablas auxiliares'!$B$6,"Venta física","Venta Online")</f>
        <v>Venta física</v>
      </c>
      <c r="H434" t="s">
        <v>29</v>
      </c>
      <c r="I434" s="37">
        <v>8661</v>
      </c>
      <c r="J434" s="37">
        <v>44592</v>
      </c>
      <c r="K434" s="37">
        <v>87669</v>
      </c>
      <c r="L434" s="37">
        <v>68197</v>
      </c>
      <c r="M434" s="37">
        <v>67041</v>
      </c>
      <c r="N434" s="37">
        <f>SUM(VentasC15[[#This Row],[Maquillaje]:[Perfumería]])</f>
        <v>276160</v>
      </c>
      <c r="O434" s="14">
        <f>AVERAGE(VentasC15[[#This Row],[Maquillaje]:[Perfumería]])</f>
        <v>55232</v>
      </c>
      <c r="P434" t="str">
        <f>INDEX(VentasC15[[#Headers],[Maquillaje]:[Perfumería]],MATCH(MAX(VentasC15[[#This Row],[Maquillaje]:[Perfumería]]),VentasC15[[#This Row],[Maquillaje]:[Perfumería]],0))</f>
        <v>Cabello</v>
      </c>
      <c r="Q434" t="str">
        <f>INDEX(VentasC15[[#Headers],[Maquillaje]:[Perfumería]],MATCH(MIN(VentasC15[[#This Row],[Maquillaje]:[Perfumería]]),VentasC15[[#This Row],[Maquillaje]:[Perfumería]],0))</f>
        <v>Maquillaje</v>
      </c>
      <c r="R434" t="str">
        <f>IF(VentasC15[[#This Row],[Total por vendedor]]&gt;=250000,"SI","NO")</f>
        <v>SI</v>
      </c>
    </row>
    <row r="435" spans="1:18" x14ac:dyDescent="0.3">
      <c r="A435" s="17">
        <v>33497555</v>
      </c>
      <c r="B435" s="13">
        <v>31</v>
      </c>
      <c r="C435" s="13">
        <v>1</v>
      </c>
      <c r="D435" s="13">
        <v>6</v>
      </c>
      <c r="E435" t="s">
        <v>23</v>
      </c>
      <c r="F435" t="s">
        <v>20</v>
      </c>
      <c r="G435" t="str">
        <f>IF(VentasC15[[#This Row],[Tipo de pago]]='Tablas auxiliares'!$B$6,"Venta física","Venta Online")</f>
        <v>Venta física</v>
      </c>
      <c r="H435" t="s">
        <v>30</v>
      </c>
      <c r="I435" s="37">
        <v>67888</v>
      </c>
      <c r="J435" s="37">
        <v>45835</v>
      </c>
      <c r="K435" s="37">
        <v>52427</v>
      </c>
      <c r="L435" s="37">
        <v>75016</v>
      </c>
      <c r="M435" s="37">
        <v>50498</v>
      </c>
      <c r="N435" s="37">
        <f>SUM(VentasC15[[#This Row],[Maquillaje]:[Perfumería]])</f>
        <v>291664</v>
      </c>
      <c r="O435" s="14">
        <f>AVERAGE(VentasC15[[#This Row],[Maquillaje]:[Perfumería]])</f>
        <v>58332.800000000003</v>
      </c>
      <c r="P435" t="str">
        <f>INDEX(VentasC15[[#Headers],[Maquillaje]:[Perfumería]],MATCH(MAX(VentasC15[[#This Row],[Maquillaje]:[Perfumería]]),VentasC15[[#This Row],[Maquillaje]:[Perfumería]],0))</f>
        <v>Cuerpo</v>
      </c>
      <c r="Q435" t="str">
        <f>INDEX(VentasC15[[#Headers],[Maquillaje]:[Perfumería]],MATCH(MIN(VentasC15[[#This Row],[Maquillaje]:[Perfumería]]),VentasC15[[#This Row],[Maquillaje]:[Perfumería]],0))</f>
        <v>Skincare</v>
      </c>
      <c r="R435" t="str">
        <f>IF(VentasC15[[#This Row],[Total por vendedor]]&gt;=250000,"SI","NO")</f>
        <v>SI</v>
      </c>
    </row>
    <row r="436" spans="1:18" x14ac:dyDescent="0.3">
      <c r="A436" s="16">
        <v>33497556</v>
      </c>
      <c r="B436" s="13">
        <v>55</v>
      </c>
      <c r="C436" s="13">
        <v>1</v>
      </c>
      <c r="D436" s="13">
        <v>75</v>
      </c>
      <c r="E436" t="s">
        <v>23</v>
      </c>
      <c r="F436" t="s">
        <v>21</v>
      </c>
      <c r="G436" t="str">
        <f>IF(VentasC15[[#This Row],[Tipo de pago]]='Tablas auxiliares'!$B$6,"Venta física","Venta Online")</f>
        <v>Venta Online</v>
      </c>
      <c r="H436" t="s">
        <v>29</v>
      </c>
      <c r="I436" s="37">
        <v>66631</v>
      </c>
      <c r="J436" s="37">
        <v>58078</v>
      </c>
      <c r="K436" s="37">
        <v>88841</v>
      </c>
      <c r="L436" s="37">
        <v>58067</v>
      </c>
      <c r="M436" s="37">
        <v>50826</v>
      </c>
      <c r="N436" s="37">
        <f>SUM(VentasC15[[#This Row],[Maquillaje]:[Perfumería]])</f>
        <v>322443</v>
      </c>
      <c r="O436" s="14">
        <f>AVERAGE(VentasC15[[#This Row],[Maquillaje]:[Perfumería]])</f>
        <v>64488.6</v>
      </c>
      <c r="P436" t="str">
        <f>INDEX(VentasC15[[#Headers],[Maquillaje]:[Perfumería]],MATCH(MAX(VentasC15[[#This Row],[Maquillaje]:[Perfumería]]),VentasC15[[#This Row],[Maquillaje]:[Perfumería]],0))</f>
        <v>Cabello</v>
      </c>
      <c r="Q436" t="str">
        <f>INDEX(VentasC15[[#Headers],[Maquillaje]:[Perfumería]],MATCH(MIN(VentasC15[[#This Row],[Maquillaje]:[Perfumería]]),VentasC15[[#This Row],[Maquillaje]:[Perfumería]],0))</f>
        <v>Perfumería</v>
      </c>
      <c r="R436" t="str">
        <f>IF(VentasC15[[#This Row],[Total por vendedor]]&gt;=250000,"SI","NO")</f>
        <v>SI</v>
      </c>
    </row>
    <row r="437" spans="1:18" x14ac:dyDescent="0.3">
      <c r="A437" s="17">
        <v>33497557</v>
      </c>
      <c r="B437" s="13">
        <v>33</v>
      </c>
      <c r="C437" s="13">
        <v>1</v>
      </c>
      <c r="D437" s="13">
        <v>41</v>
      </c>
      <c r="E437" t="s">
        <v>25</v>
      </c>
      <c r="F437" t="s">
        <v>20</v>
      </c>
      <c r="G437" t="str">
        <f>IF(VentasC15[[#This Row],[Tipo de pago]]='Tablas auxiliares'!$B$6,"Venta física","Venta Online")</f>
        <v>Venta física</v>
      </c>
      <c r="H437" t="s">
        <v>29</v>
      </c>
      <c r="I437" s="37">
        <v>47900</v>
      </c>
      <c r="J437" s="37">
        <v>14957</v>
      </c>
      <c r="K437" s="37">
        <v>5950</v>
      </c>
      <c r="L437" s="37">
        <v>67213</v>
      </c>
      <c r="M437" s="37">
        <v>68182</v>
      </c>
      <c r="N437" s="37">
        <f>SUM(VentasC15[[#This Row],[Maquillaje]:[Perfumería]])</f>
        <v>204202</v>
      </c>
      <c r="O437" s="14">
        <f>AVERAGE(VentasC15[[#This Row],[Maquillaje]:[Perfumería]])</f>
        <v>40840.400000000001</v>
      </c>
      <c r="P437" t="str">
        <f>INDEX(VentasC15[[#Headers],[Maquillaje]:[Perfumería]],MATCH(MAX(VentasC15[[#This Row],[Maquillaje]:[Perfumería]]),VentasC15[[#This Row],[Maquillaje]:[Perfumería]],0))</f>
        <v>Perfumería</v>
      </c>
      <c r="Q437" t="str">
        <f>INDEX(VentasC15[[#Headers],[Maquillaje]:[Perfumería]],MATCH(MIN(VentasC15[[#This Row],[Maquillaje]:[Perfumería]]),VentasC15[[#This Row],[Maquillaje]:[Perfumería]],0))</f>
        <v>Cabello</v>
      </c>
      <c r="R437" t="str">
        <f>IF(VentasC15[[#This Row],[Total por vendedor]]&gt;=250000,"SI","NO")</f>
        <v>NO</v>
      </c>
    </row>
    <row r="438" spans="1:18" x14ac:dyDescent="0.3">
      <c r="A438" s="16">
        <v>33497558</v>
      </c>
      <c r="B438" s="13">
        <v>49</v>
      </c>
      <c r="C438" s="13">
        <v>1</v>
      </c>
      <c r="D438" s="13">
        <v>92</v>
      </c>
      <c r="E438" t="s">
        <v>22</v>
      </c>
      <c r="F438" t="s">
        <v>21</v>
      </c>
      <c r="G438" t="str">
        <f>IF(VentasC15[[#This Row],[Tipo de pago]]='Tablas auxiliares'!$B$6,"Venta física","Venta Online")</f>
        <v>Venta Online</v>
      </c>
      <c r="H438" t="s">
        <v>30</v>
      </c>
      <c r="I438" s="37">
        <v>96297</v>
      </c>
      <c r="J438" s="37">
        <v>91037</v>
      </c>
      <c r="K438" s="37">
        <v>12661</v>
      </c>
      <c r="L438" s="37">
        <v>30448</v>
      </c>
      <c r="M438" s="37">
        <v>30124</v>
      </c>
      <c r="N438" s="37">
        <f>SUM(VentasC15[[#This Row],[Maquillaje]:[Perfumería]])</f>
        <v>260567</v>
      </c>
      <c r="O438" s="14">
        <f>AVERAGE(VentasC15[[#This Row],[Maquillaje]:[Perfumería]])</f>
        <v>52113.4</v>
      </c>
      <c r="P438" t="str">
        <f>INDEX(VentasC15[[#Headers],[Maquillaje]:[Perfumería]],MATCH(MAX(VentasC15[[#This Row],[Maquillaje]:[Perfumería]]),VentasC15[[#This Row],[Maquillaje]:[Perfumería]],0))</f>
        <v>Maquillaje</v>
      </c>
      <c r="Q438" t="str">
        <f>INDEX(VentasC15[[#Headers],[Maquillaje]:[Perfumería]],MATCH(MIN(VentasC15[[#This Row],[Maquillaje]:[Perfumería]]),VentasC15[[#This Row],[Maquillaje]:[Perfumería]],0))</f>
        <v>Cabello</v>
      </c>
      <c r="R438" t="str">
        <f>IF(VentasC15[[#This Row],[Total por vendedor]]&gt;=250000,"SI","NO")</f>
        <v>SI</v>
      </c>
    </row>
    <row r="439" spans="1:18" x14ac:dyDescent="0.3">
      <c r="A439" s="17">
        <v>33497559</v>
      </c>
      <c r="B439" s="13">
        <v>42</v>
      </c>
      <c r="C439" s="13">
        <v>1</v>
      </c>
      <c r="D439" s="13">
        <v>24</v>
      </c>
      <c r="E439" t="s">
        <v>22</v>
      </c>
      <c r="F439" t="s">
        <v>20</v>
      </c>
      <c r="G439" t="str">
        <f>IF(VentasC15[[#This Row],[Tipo de pago]]='Tablas auxiliares'!$B$6,"Venta física","Venta Online")</f>
        <v>Venta física</v>
      </c>
      <c r="H439" t="s">
        <v>30</v>
      </c>
      <c r="I439" s="37">
        <v>65529</v>
      </c>
      <c r="J439" s="37">
        <v>80084</v>
      </c>
      <c r="K439" s="37">
        <v>30212</v>
      </c>
      <c r="L439" s="37">
        <v>89277</v>
      </c>
      <c r="M439" s="37">
        <v>3911</v>
      </c>
      <c r="N439" s="37">
        <f>SUM(VentasC15[[#This Row],[Maquillaje]:[Perfumería]])</f>
        <v>269013</v>
      </c>
      <c r="O439" s="14">
        <f>AVERAGE(VentasC15[[#This Row],[Maquillaje]:[Perfumería]])</f>
        <v>53802.6</v>
      </c>
      <c r="P439" t="str">
        <f>INDEX(VentasC15[[#Headers],[Maquillaje]:[Perfumería]],MATCH(MAX(VentasC15[[#This Row],[Maquillaje]:[Perfumería]]),VentasC15[[#This Row],[Maquillaje]:[Perfumería]],0))</f>
        <v>Cuerpo</v>
      </c>
      <c r="Q439" t="str">
        <f>INDEX(VentasC15[[#Headers],[Maquillaje]:[Perfumería]],MATCH(MIN(VentasC15[[#This Row],[Maquillaje]:[Perfumería]]),VentasC15[[#This Row],[Maquillaje]:[Perfumería]],0))</f>
        <v>Perfumería</v>
      </c>
      <c r="R439" t="str">
        <f>IF(VentasC15[[#This Row],[Total por vendedor]]&gt;=250000,"SI","NO")</f>
        <v>SI</v>
      </c>
    </row>
    <row r="440" spans="1:18" x14ac:dyDescent="0.3">
      <c r="A440" s="16">
        <v>33497560</v>
      </c>
      <c r="B440" s="13">
        <v>58</v>
      </c>
      <c r="C440" s="13">
        <v>1</v>
      </c>
      <c r="D440" s="13">
        <v>25</v>
      </c>
      <c r="E440" t="s">
        <v>22</v>
      </c>
      <c r="F440" t="s">
        <v>21</v>
      </c>
      <c r="G440" t="str">
        <f>IF(VentasC15[[#This Row],[Tipo de pago]]='Tablas auxiliares'!$B$6,"Venta física","Venta Online")</f>
        <v>Venta Online</v>
      </c>
      <c r="H440" t="s">
        <v>30</v>
      </c>
      <c r="I440" s="37">
        <v>59834</v>
      </c>
      <c r="J440" s="37">
        <v>2166</v>
      </c>
      <c r="K440" s="37">
        <v>17726</v>
      </c>
      <c r="L440" s="37">
        <v>97901</v>
      </c>
      <c r="M440" s="37">
        <v>15541</v>
      </c>
      <c r="N440" s="37">
        <f>SUM(VentasC15[[#This Row],[Maquillaje]:[Perfumería]])</f>
        <v>193168</v>
      </c>
      <c r="O440" s="14">
        <f>AVERAGE(VentasC15[[#This Row],[Maquillaje]:[Perfumería]])</f>
        <v>38633.599999999999</v>
      </c>
      <c r="P440" t="str">
        <f>INDEX(VentasC15[[#Headers],[Maquillaje]:[Perfumería]],MATCH(MAX(VentasC15[[#This Row],[Maquillaje]:[Perfumería]]),VentasC15[[#This Row],[Maquillaje]:[Perfumería]],0))</f>
        <v>Cuerpo</v>
      </c>
      <c r="Q440" t="str">
        <f>INDEX(VentasC15[[#Headers],[Maquillaje]:[Perfumería]],MATCH(MIN(VentasC15[[#This Row],[Maquillaje]:[Perfumería]]),VentasC15[[#This Row],[Maquillaje]:[Perfumería]],0))</f>
        <v>Skincare</v>
      </c>
      <c r="R440" t="str">
        <f>IF(VentasC15[[#This Row],[Total por vendedor]]&gt;=250000,"SI","NO")</f>
        <v>NO</v>
      </c>
    </row>
    <row r="441" spans="1:18" x14ac:dyDescent="0.3">
      <c r="A441" s="17">
        <v>33497561</v>
      </c>
      <c r="B441" s="13">
        <v>46</v>
      </c>
      <c r="C441" s="13">
        <v>1</v>
      </c>
      <c r="D441" s="13">
        <v>63</v>
      </c>
      <c r="E441" t="s">
        <v>23</v>
      </c>
      <c r="F441" t="s">
        <v>20</v>
      </c>
      <c r="G441" t="str">
        <f>IF(VentasC15[[#This Row],[Tipo de pago]]='Tablas auxiliares'!$B$6,"Venta física","Venta Online")</f>
        <v>Venta física</v>
      </c>
      <c r="H441" t="s">
        <v>30</v>
      </c>
      <c r="I441" s="37">
        <v>14017</v>
      </c>
      <c r="J441" s="37">
        <v>19238</v>
      </c>
      <c r="K441" s="37">
        <v>95232</v>
      </c>
      <c r="L441" s="37">
        <v>75003</v>
      </c>
      <c r="M441" s="37">
        <v>34035</v>
      </c>
      <c r="N441" s="37">
        <f>SUM(VentasC15[[#This Row],[Maquillaje]:[Perfumería]])</f>
        <v>237525</v>
      </c>
      <c r="O441" s="14">
        <f>AVERAGE(VentasC15[[#This Row],[Maquillaje]:[Perfumería]])</f>
        <v>47505</v>
      </c>
      <c r="P441" t="str">
        <f>INDEX(VentasC15[[#Headers],[Maquillaje]:[Perfumería]],MATCH(MAX(VentasC15[[#This Row],[Maquillaje]:[Perfumería]]),VentasC15[[#This Row],[Maquillaje]:[Perfumería]],0))</f>
        <v>Cabello</v>
      </c>
      <c r="Q441" t="str">
        <f>INDEX(VentasC15[[#Headers],[Maquillaje]:[Perfumería]],MATCH(MIN(VentasC15[[#This Row],[Maquillaje]:[Perfumería]]),VentasC15[[#This Row],[Maquillaje]:[Perfumería]],0))</f>
        <v>Maquillaje</v>
      </c>
      <c r="R441" t="str">
        <f>IF(VentasC15[[#This Row],[Total por vendedor]]&gt;=250000,"SI","NO")</f>
        <v>NO</v>
      </c>
    </row>
    <row r="442" spans="1:18" x14ac:dyDescent="0.3">
      <c r="A442" s="16">
        <v>33497562</v>
      </c>
      <c r="B442" s="13">
        <v>43</v>
      </c>
      <c r="C442" s="13">
        <v>1</v>
      </c>
      <c r="D442" s="13">
        <v>81</v>
      </c>
      <c r="E442" t="s">
        <v>22</v>
      </c>
      <c r="F442" t="s">
        <v>21</v>
      </c>
      <c r="G442" t="str">
        <f>IF(VentasC15[[#This Row],[Tipo de pago]]='Tablas auxiliares'!$B$6,"Venta física","Venta Online")</f>
        <v>Venta Online</v>
      </c>
      <c r="H442" t="s">
        <v>29</v>
      </c>
      <c r="I442" s="37">
        <v>23120</v>
      </c>
      <c r="J442" s="37">
        <v>22068</v>
      </c>
      <c r="K442" s="37">
        <v>17546</v>
      </c>
      <c r="L442" s="37">
        <v>35380</v>
      </c>
      <c r="M442" s="37">
        <v>16329</v>
      </c>
      <c r="N442" s="37">
        <f>SUM(VentasC15[[#This Row],[Maquillaje]:[Perfumería]])</f>
        <v>114443</v>
      </c>
      <c r="O442" s="14">
        <f>AVERAGE(VentasC15[[#This Row],[Maquillaje]:[Perfumería]])</f>
        <v>22888.6</v>
      </c>
      <c r="P442" t="str">
        <f>INDEX(VentasC15[[#Headers],[Maquillaje]:[Perfumería]],MATCH(MAX(VentasC15[[#This Row],[Maquillaje]:[Perfumería]]),VentasC15[[#This Row],[Maquillaje]:[Perfumería]],0))</f>
        <v>Cuerpo</v>
      </c>
      <c r="Q442" t="str">
        <f>INDEX(VentasC15[[#Headers],[Maquillaje]:[Perfumería]],MATCH(MIN(VentasC15[[#This Row],[Maquillaje]:[Perfumería]]),VentasC15[[#This Row],[Maquillaje]:[Perfumería]],0))</f>
        <v>Perfumería</v>
      </c>
      <c r="R442" t="str">
        <f>IF(VentasC15[[#This Row],[Total por vendedor]]&gt;=250000,"SI","NO")</f>
        <v>NO</v>
      </c>
    </row>
    <row r="443" spans="1:18" x14ac:dyDescent="0.3">
      <c r="A443" s="17">
        <v>33497563</v>
      </c>
      <c r="B443" s="13">
        <v>28</v>
      </c>
      <c r="C443" s="13">
        <v>1</v>
      </c>
      <c r="D443" s="13">
        <v>81</v>
      </c>
      <c r="E443" t="s">
        <v>23</v>
      </c>
      <c r="F443" t="s">
        <v>21</v>
      </c>
      <c r="G443" t="str">
        <f>IF(VentasC15[[#This Row],[Tipo de pago]]='Tablas auxiliares'!$B$6,"Venta física","Venta Online")</f>
        <v>Venta Online</v>
      </c>
      <c r="H443" t="s">
        <v>30</v>
      </c>
      <c r="I443" s="37">
        <v>49403</v>
      </c>
      <c r="J443" s="37">
        <v>8187</v>
      </c>
      <c r="K443" s="37">
        <v>22711</v>
      </c>
      <c r="L443" s="37">
        <v>36786</v>
      </c>
      <c r="M443" s="37">
        <v>10759</v>
      </c>
      <c r="N443" s="37">
        <f>SUM(VentasC15[[#This Row],[Maquillaje]:[Perfumería]])</f>
        <v>127846</v>
      </c>
      <c r="O443" s="14">
        <f>AVERAGE(VentasC15[[#This Row],[Maquillaje]:[Perfumería]])</f>
        <v>25569.200000000001</v>
      </c>
      <c r="P443" t="str">
        <f>INDEX(VentasC15[[#Headers],[Maquillaje]:[Perfumería]],MATCH(MAX(VentasC15[[#This Row],[Maquillaje]:[Perfumería]]),VentasC15[[#This Row],[Maquillaje]:[Perfumería]],0))</f>
        <v>Maquillaje</v>
      </c>
      <c r="Q443" t="str">
        <f>INDEX(VentasC15[[#Headers],[Maquillaje]:[Perfumería]],MATCH(MIN(VentasC15[[#This Row],[Maquillaje]:[Perfumería]]),VentasC15[[#This Row],[Maquillaje]:[Perfumería]],0))</f>
        <v>Skincare</v>
      </c>
      <c r="R443" t="str">
        <f>IF(VentasC15[[#This Row],[Total por vendedor]]&gt;=250000,"SI","NO")</f>
        <v>NO</v>
      </c>
    </row>
    <row r="444" spans="1:18" x14ac:dyDescent="0.3">
      <c r="A444" s="16">
        <v>33497564</v>
      </c>
      <c r="B444" s="13">
        <v>58</v>
      </c>
      <c r="C444" s="13">
        <v>1</v>
      </c>
      <c r="D444" s="13">
        <v>95</v>
      </c>
      <c r="E444" t="s">
        <v>22</v>
      </c>
      <c r="F444" t="s">
        <v>21</v>
      </c>
      <c r="G444" t="str">
        <f>IF(VentasC15[[#This Row],[Tipo de pago]]='Tablas auxiliares'!$B$6,"Venta física","Venta Online")</f>
        <v>Venta Online</v>
      </c>
      <c r="H444" t="s">
        <v>30</v>
      </c>
      <c r="I444" s="37">
        <v>74589</v>
      </c>
      <c r="J444" s="37">
        <v>84365</v>
      </c>
      <c r="K444" s="37">
        <v>9707</v>
      </c>
      <c r="L444" s="37">
        <v>42599</v>
      </c>
      <c r="M444" s="37">
        <v>63525</v>
      </c>
      <c r="N444" s="37">
        <f>SUM(VentasC15[[#This Row],[Maquillaje]:[Perfumería]])</f>
        <v>274785</v>
      </c>
      <c r="O444" s="14">
        <f>AVERAGE(VentasC15[[#This Row],[Maquillaje]:[Perfumería]])</f>
        <v>54957</v>
      </c>
      <c r="P444" t="str">
        <f>INDEX(VentasC15[[#Headers],[Maquillaje]:[Perfumería]],MATCH(MAX(VentasC15[[#This Row],[Maquillaje]:[Perfumería]]),VentasC15[[#This Row],[Maquillaje]:[Perfumería]],0))</f>
        <v>Skincare</v>
      </c>
      <c r="Q444" t="str">
        <f>INDEX(VentasC15[[#Headers],[Maquillaje]:[Perfumería]],MATCH(MIN(VentasC15[[#This Row],[Maquillaje]:[Perfumería]]),VentasC15[[#This Row],[Maquillaje]:[Perfumería]],0))</f>
        <v>Cabello</v>
      </c>
      <c r="R444" t="str">
        <f>IF(VentasC15[[#This Row],[Total por vendedor]]&gt;=250000,"SI","NO")</f>
        <v>SI</v>
      </c>
    </row>
    <row r="445" spans="1:18" x14ac:dyDescent="0.3">
      <c r="A445" s="17">
        <v>33497565</v>
      </c>
      <c r="B445" s="13">
        <v>73</v>
      </c>
      <c r="C445" s="13">
        <v>1</v>
      </c>
      <c r="D445" s="13">
        <v>92</v>
      </c>
      <c r="E445" t="s">
        <v>23</v>
      </c>
      <c r="F445" t="s">
        <v>20</v>
      </c>
      <c r="G445" t="str">
        <f>IF(VentasC15[[#This Row],[Tipo de pago]]='Tablas auxiliares'!$B$6,"Venta física","Venta Online")</f>
        <v>Venta física</v>
      </c>
      <c r="H445" t="s">
        <v>29</v>
      </c>
      <c r="I445" s="37">
        <v>30656</v>
      </c>
      <c r="J445" s="37">
        <v>80038</v>
      </c>
      <c r="K445" s="37">
        <v>17093</v>
      </c>
      <c r="L445" s="37">
        <v>64115</v>
      </c>
      <c r="M445" s="37">
        <v>35963</v>
      </c>
      <c r="N445" s="37">
        <f>SUM(VentasC15[[#This Row],[Maquillaje]:[Perfumería]])</f>
        <v>227865</v>
      </c>
      <c r="O445" s="14">
        <f>AVERAGE(VentasC15[[#This Row],[Maquillaje]:[Perfumería]])</f>
        <v>45573</v>
      </c>
      <c r="P445" t="str">
        <f>INDEX(VentasC15[[#Headers],[Maquillaje]:[Perfumería]],MATCH(MAX(VentasC15[[#This Row],[Maquillaje]:[Perfumería]]),VentasC15[[#This Row],[Maquillaje]:[Perfumería]],0))</f>
        <v>Skincare</v>
      </c>
      <c r="Q445" t="str">
        <f>INDEX(VentasC15[[#Headers],[Maquillaje]:[Perfumería]],MATCH(MIN(VentasC15[[#This Row],[Maquillaje]:[Perfumería]]),VentasC15[[#This Row],[Maquillaje]:[Perfumería]],0))</f>
        <v>Cabello</v>
      </c>
      <c r="R445" t="str">
        <f>IF(VentasC15[[#This Row],[Total por vendedor]]&gt;=250000,"SI","NO")</f>
        <v>NO</v>
      </c>
    </row>
    <row r="446" spans="1:18" x14ac:dyDescent="0.3">
      <c r="A446" s="16">
        <v>33497566</v>
      </c>
      <c r="B446" s="13">
        <v>42</v>
      </c>
      <c r="C446" s="13">
        <v>1</v>
      </c>
      <c r="D446" s="13">
        <v>12</v>
      </c>
      <c r="E446" t="s">
        <v>23</v>
      </c>
      <c r="F446" t="s">
        <v>20</v>
      </c>
      <c r="G446" t="str">
        <f>IF(VentasC15[[#This Row],[Tipo de pago]]='Tablas auxiliares'!$B$6,"Venta física","Venta Online")</f>
        <v>Venta física</v>
      </c>
      <c r="H446" t="s">
        <v>30</v>
      </c>
      <c r="I446" s="37">
        <v>5818</v>
      </c>
      <c r="J446" s="37">
        <v>91642</v>
      </c>
      <c r="K446" s="37">
        <v>77582</v>
      </c>
      <c r="L446" s="37">
        <v>44004</v>
      </c>
      <c r="M446" s="37">
        <v>45096</v>
      </c>
      <c r="N446" s="37">
        <f>SUM(VentasC15[[#This Row],[Maquillaje]:[Perfumería]])</f>
        <v>264142</v>
      </c>
      <c r="O446" s="14">
        <f>AVERAGE(VentasC15[[#This Row],[Maquillaje]:[Perfumería]])</f>
        <v>52828.4</v>
      </c>
      <c r="P446" t="str">
        <f>INDEX(VentasC15[[#Headers],[Maquillaje]:[Perfumería]],MATCH(MAX(VentasC15[[#This Row],[Maquillaje]:[Perfumería]]),VentasC15[[#This Row],[Maquillaje]:[Perfumería]],0))</f>
        <v>Skincare</v>
      </c>
      <c r="Q446" t="str">
        <f>INDEX(VentasC15[[#Headers],[Maquillaje]:[Perfumería]],MATCH(MIN(VentasC15[[#This Row],[Maquillaje]:[Perfumería]]),VentasC15[[#This Row],[Maquillaje]:[Perfumería]],0))</f>
        <v>Maquillaje</v>
      </c>
      <c r="R446" t="str">
        <f>IF(VentasC15[[#This Row],[Total por vendedor]]&gt;=250000,"SI","NO")</f>
        <v>SI</v>
      </c>
    </row>
    <row r="447" spans="1:18" x14ac:dyDescent="0.3">
      <c r="A447" s="17">
        <v>33497567</v>
      </c>
      <c r="B447" s="13">
        <v>64</v>
      </c>
      <c r="C447" s="13">
        <v>1</v>
      </c>
      <c r="D447" s="13">
        <v>15</v>
      </c>
      <c r="E447" t="s">
        <v>22</v>
      </c>
      <c r="F447" t="s">
        <v>21</v>
      </c>
      <c r="G447" t="str">
        <f>IF(VentasC15[[#This Row],[Tipo de pago]]='Tablas auxiliares'!$B$6,"Venta física","Venta Online")</f>
        <v>Venta Online</v>
      </c>
      <c r="H447" t="s">
        <v>30</v>
      </c>
      <c r="I447" s="37">
        <v>68806</v>
      </c>
      <c r="J447" s="37">
        <v>81856</v>
      </c>
      <c r="K447" s="37">
        <v>661</v>
      </c>
      <c r="L447" s="37">
        <v>8139</v>
      </c>
      <c r="M447" s="37">
        <v>6584</v>
      </c>
      <c r="N447" s="37">
        <f>SUM(VentasC15[[#This Row],[Maquillaje]:[Perfumería]])</f>
        <v>166046</v>
      </c>
      <c r="O447" s="14">
        <f>AVERAGE(VentasC15[[#This Row],[Maquillaje]:[Perfumería]])</f>
        <v>33209.199999999997</v>
      </c>
      <c r="P447" t="str">
        <f>INDEX(VentasC15[[#Headers],[Maquillaje]:[Perfumería]],MATCH(MAX(VentasC15[[#This Row],[Maquillaje]:[Perfumería]]),VentasC15[[#This Row],[Maquillaje]:[Perfumería]],0))</f>
        <v>Skincare</v>
      </c>
      <c r="Q447" t="str">
        <f>INDEX(VentasC15[[#Headers],[Maquillaje]:[Perfumería]],MATCH(MIN(VentasC15[[#This Row],[Maquillaje]:[Perfumería]]),VentasC15[[#This Row],[Maquillaje]:[Perfumería]],0))</f>
        <v>Cabello</v>
      </c>
      <c r="R447" t="str">
        <f>IF(VentasC15[[#This Row],[Total por vendedor]]&gt;=250000,"SI","NO")</f>
        <v>NO</v>
      </c>
    </row>
    <row r="448" spans="1:18" x14ac:dyDescent="0.3">
      <c r="A448" s="16">
        <v>33497568</v>
      </c>
      <c r="B448" s="13">
        <v>75</v>
      </c>
      <c r="C448" s="13">
        <v>1</v>
      </c>
      <c r="D448" s="13">
        <v>75</v>
      </c>
      <c r="E448" t="s">
        <v>24</v>
      </c>
      <c r="F448" t="s">
        <v>21</v>
      </c>
      <c r="G448" t="str">
        <f>IF(VentasC15[[#This Row],[Tipo de pago]]='Tablas auxiliares'!$B$6,"Venta física","Venta Online")</f>
        <v>Venta Online</v>
      </c>
      <c r="H448" t="s">
        <v>29</v>
      </c>
      <c r="I448" s="37">
        <v>69753</v>
      </c>
      <c r="J448" s="37">
        <v>96099</v>
      </c>
      <c r="K448" s="37">
        <v>66848</v>
      </c>
      <c r="L448" s="37">
        <v>23832</v>
      </c>
      <c r="M448" s="37">
        <v>37827</v>
      </c>
      <c r="N448" s="37">
        <f>SUM(VentasC15[[#This Row],[Maquillaje]:[Perfumería]])</f>
        <v>294359</v>
      </c>
      <c r="O448" s="14">
        <f>AVERAGE(VentasC15[[#This Row],[Maquillaje]:[Perfumería]])</f>
        <v>58871.8</v>
      </c>
      <c r="P448" t="str">
        <f>INDEX(VentasC15[[#Headers],[Maquillaje]:[Perfumería]],MATCH(MAX(VentasC15[[#This Row],[Maquillaje]:[Perfumería]]),VentasC15[[#This Row],[Maquillaje]:[Perfumería]],0))</f>
        <v>Skincare</v>
      </c>
      <c r="Q448" t="str">
        <f>INDEX(VentasC15[[#Headers],[Maquillaje]:[Perfumería]],MATCH(MIN(VentasC15[[#This Row],[Maquillaje]:[Perfumería]]),VentasC15[[#This Row],[Maquillaje]:[Perfumería]],0))</f>
        <v>Cuerpo</v>
      </c>
      <c r="R448" t="str">
        <f>IF(VentasC15[[#This Row],[Total por vendedor]]&gt;=250000,"SI","NO")</f>
        <v>SI</v>
      </c>
    </row>
    <row r="449" spans="1:18" x14ac:dyDescent="0.3">
      <c r="A449" s="17">
        <v>33497569</v>
      </c>
      <c r="B449" s="13">
        <v>61</v>
      </c>
      <c r="C449" s="13">
        <v>1</v>
      </c>
      <c r="D449" s="13">
        <v>41</v>
      </c>
      <c r="E449" t="s">
        <v>24</v>
      </c>
      <c r="F449" t="s">
        <v>21</v>
      </c>
      <c r="G449" t="str">
        <f>IF(VentasC15[[#This Row],[Tipo de pago]]='Tablas auxiliares'!$B$6,"Venta física","Venta Online")</f>
        <v>Venta Online</v>
      </c>
      <c r="H449" t="s">
        <v>30</v>
      </c>
      <c r="I449" s="37">
        <v>43364</v>
      </c>
      <c r="J449" s="37">
        <v>96397</v>
      </c>
      <c r="K449" s="37">
        <v>66741</v>
      </c>
      <c r="L449" s="37">
        <v>17420</v>
      </c>
      <c r="M449" s="37">
        <v>360</v>
      </c>
      <c r="N449" s="37">
        <f>SUM(VentasC15[[#This Row],[Maquillaje]:[Perfumería]])</f>
        <v>224282</v>
      </c>
      <c r="O449" s="14">
        <f>AVERAGE(VentasC15[[#This Row],[Maquillaje]:[Perfumería]])</f>
        <v>44856.4</v>
      </c>
      <c r="P449" t="str">
        <f>INDEX(VentasC15[[#Headers],[Maquillaje]:[Perfumería]],MATCH(MAX(VentasC15[[#This Row],[Maquillaje]:[Perfumería]]),VentasC15[[#This Row],[Maquillaje]:[Perfumería]],0))</f>
        <v>Skincare</v>
      </c>
      <c r="Q449" t="str">
        <f>INDEX(VentasC15[[#Headers],[Maquillaje]:[Perfumería]],MATCH(MIN(VentasC15[[#This Row],[Maquillaje]:[Perfumería]]),VentasC15[[#This Row],[Maquillaje]:[Perfumería]],0))</f>
        <v>Perfumería</v>
      </c>
      <c r="R449" t="str">
        <f>IF(VentasC15[[#This Row],[Total por vendedor]]&gt;=250000,"SI","NO")</f>
        <v>NO</v>
      </c>
    </row>
    <row r="450" spans="1:18" x14ac:dyDescent="0.3">
      <c r="A450" s="16">
        <v>33497570</v>
      </c>
      <c r="B450" s="13">
        <v>29</v>
      </c>
      <c r="C450" s="13">
        <v>1</v>
      </c>
      <c r="D450" s="13">
        <v>8</v>
      </c>
      <c r="E450" t="s">
        <v>23</v>
      </c>
      <c r="F450" t="s">
        <v>21</v>
      </c>
      <c r="G450" t="str">
        <f>IF(VentasC15[[#This Row],[Tipo de pago]]='Tablas auxiliares'!$B$6,"Venta física","Venta Online")</f>
        <v>Venta Online</v>
      </c>
      <c r="H450" t="s">
        <v>30</v>
      </c>
      <c r="I450" s="37">
        <v>23995</v>
      </c>
      <c r="J450" s="37">
        <v>31628</v>
      </c>
      <c r="K450" s="37">
        <v>88884</v>
      </c>
      <c r="L450" s="37">
        <v>1743</v>
      </c>
      <c r="M450" s="37">
        <v>28369</v>
      </c>
      <c r="N450" s="37">
        <f>SUM(VentasC15[[#This Row],[Maquillaje]:[Perfumería]])</f>
        <v>174619</v>
      </c>
      <c r="O450" s="14">
        <f>AVERAGE(VentasC15[[#This Row],[Maquillaje]:[Perfumería]])</f>
        <v>34923.800000000003</v>
      </c>
      <c r="P450" t="str">
        <f>INDEX(VentasC15[[#Headers],[Maquillaje]:[Perfumería]],MATCH(MAX(VentasC15[[#This Row],[Maquillaje]:[Perfumería]]),VentasC15[[#This Row],[Maquillaje]:[Perfumería]],0))</f>
        <v>Cabello</v>
      </c>
      <c r="Q450" t="str">
        <f>INDEX(VentasC15[[#Headers],[Maquillaje]:[Perfumería]],MATCH(MIN(VentasC15[[#This Row],[Maquillaje]:[Perfumería]]),VentasC15[[#This Row],[Maquillaje]:[Perfumería]],0))</f>
        <v>Cuerpo</v>
      </c>
      <c r="R450" t="str">
        <f>IF(VentasC15[[#This Row],[Total por vendedor]]&gt;=250000,"SI","NO")</f>
        <v>NO</v>
      </c>
    </row>
    <row r="451" spans="1:18" x14ac:dyDescent="0.3">
      <c r="A451" s="17">
        <v>33497571</v>
      </c>
      <c r="B451" s="13">
        <v>51</v>
      </c>
      <c r="C451" s="13">
        <v>1</v>
      </c>
      <c r="D451" s="13">
        <v>58</v>
      </c>
      <c r="E451" t="s">
        <v>24</v>
      </c>
      <c r="F451" t="s">
        <v>21</v>
      </c>
      <c r="G451" t="str">
        <f>IF(VentasC15[[#This Row],[Tipo de pago]]='Tablas auxiliares'!$B$6,"Venta física","Venta Online")</f>
        <v>Venta Online</v>
      </c>
      <c r="H451" t="s">
        <v>29</v>
      </c>
      <c r="I451" s="37">
        <v>82284</v>
      </c>
      <c r="J451" s="37">
        <v>8692</v>
      </c>
      <c r="K451" s="37">
        <v>67299</v>
      </c>
      <c r="L451" s="37">
        <v>39627</v>
      </c>
      <c r="M451" s="37">
        <v>59414</v>
      </c>
      <c r="N451" s="37">
        <f>SUM(VentasC15[[#This Row],[Maquillaje]:[Perfumería]])</f>
        <v>257316</v>
      </c>
      <c r="O451" s="14">
        <f>AVERAGE(VentasC15[[#This Row],[Maquillaje]:[Perfumería]])</f>
        <v>51463.199999999997</v>
      </c>
      <c r="P451" t="str">
        <f>INDEX(VentasC15[[#Headers],[Maquillaje]:[Perfumería]],MATCH(MAX(VentasC15[[#This Row],[Maquillaje]:[Perfumería]]),VentasC15[[#This Row],[Maquillaje]:[Perfumería]],0))</f>
        <v>Maquillaje</v>
      </c>
      <c r="Q451" t="str">
        <f>INDEX(VentasC15[[#Headers],[Maquillaje]:[Perfumería]],MATCH(MIN(VentasC15[[#This Row],[Maquillaje]:[Perfumería]]),VentasC15[[#This Row],[Maquillaje]:[Perfumería]],0))</f>
        <v>Skincare</v>
      </c>
      <c r="R451" t="str">
        <f>IF(VentasC15[[#This Row],[Total por vendedor]]&gt;=250000,"SI","NO")</f>
        <v>SI</v>
      </c>
    </row>
    <row r="452" spans="1:18" x14ac:dyDescent="0.3">
      <c r="A452" s="16">
        <v>33497572</v>
      </c>
      <c r="B452" s="13">
        <v>52</v>
      </c>
      <c r="C452" s="13">
        <v>1</v>
      </c>
      <c r="D452" s="13">
        <v>35</v>
      </c>
      <c r="E452" t="s">
        <v>24</v>
      </c>
      <c r="F452" t="s">
        <v>21</v>
      </c>
      <c r="G452" t="str">
        <f>IF(VentasC15[[#This Row],[Tipo de pago]]='Tablas auxiliares'!$B$6,"Venta física","Venta Online")</f>
        <v>Venta Online</v>
      </c>
      <c r="H452" t="s">
        <v>29</v>
      </c>
      <c r="I452" s="37">
        <v>60033</v>
      </c>
      <c r="J452" s="37">
        <v>64529</v>
      </c>
      <c r="K452" s="37">
        <v>32366</v>
      </c>
      <c r="L452" s="37">
        <v>22529</v>
      </c>
      <c r="M452" s="37">
        <v>35360</v>
      </c>
      <c r="N452" s="37">
        <f>SUM(VentasC15[[#This Row],[Maquillaje]:[Perfumería]])</f>
        <v>214817</v>
      </c>
      <c r="O452" s="14">
        <f>AVERAGE(VentasC15[[#This Row],[Maquillaje]:[Perfumería]])</f>
        <v>42963.4</v>
      </c>
      <c r="P452" t="str">
        <f>INDEX(VentasC15[[#Headers],[Maquillaje]:[Perfumería]],MATCH(MAX(VentasC15[[#This Row],[Maquillaje]:[Perfumería]]),VentasC15[[#This Row],[Maquillaje]:[Perfumería]],0))</f>
        <v>Skincare</v>
      </c>
      <c r="Q452" t="str">
        <f>INDEX(VentasC15[[#Headers],[Maquillaje]:[Perfumería]],MATCH(MIN(VentasC15[[#This Row],[Maquillaje]:[Perfumería]]),VentasC15[[#This Row],[Maquillaje]:[Perfumería]],0))</f>
        <v>Cuerpo</v>
      </c>
      <c r="R452" t="str">
        <f>IF(VentasC15[[#This Row],[Total por vendedor]]&gt;=250000,"SI","NO")</f>
        <v>NO</v>
      </c>
    </row>
    <row r="453" spans="1:18" x14ac:dyDescent="0.3">
      <c r="A453" s="17">
        <v>33497573</v>
      </c>
      <c r="B453" s="13">
        <v>56</v>
      </c>
      <c r="C453" s="13">
        <v>1</v>
      </c>
      <c r="D453" s="13">
        <v>58</v>
      </c>
      <c r="E453" t="s">
        <v>23</v>
      </c>
      <c r="F453" t="s">
        <v>21</v>
      </c>
      <c r="G453" t="str">
        <f>IF(VentasC15[[#This Row],[Tipo de pago]]='Tablas auxiliares'!$B$6,"Venta física","Venta Online")</f>
        <v>Venta Online</v>
      </c>
      <c r="H453" t="s">
        <v>29</v>
      </c>
      <c r="I453" s="37">
        <v>37621</v>
      </c>
      <c r="J453" s="37">
        <v>16282</v>
      </c>
      <c r="K453" s="37">
        <v>44019</v>
      </c>
      <c r="L453" s="37">
        <v>774</v>
      </c>
      <c r="M453" s="37">
        <v>49667</v>
      </c>
      <c r="N453" s="37">
        <f>SUM(VentasC15[[#This Row],[Maquillaje]:[Perfumería]])</f>
        <v>148363</v>
      </c>
      <c r="O453" s="14">
        <f>AVERAGE(VentasC15[[#This Row],[Maquillaje]:[Perfumería]])</f>
        <v>29672.6</v>
      </c>
      <c r="P453" t="str">
        <f>INDEX(VentasC15[[#Headers],[Maquillaje]:[Perfumería]],MATCH(MAX(VentasC15[[#This Row],[Maquillaje]:[Perfumería]]),VentasC15[[#This Row],[Maquillaje]:[Perfumería]],0))</f>
        <v>Perfumería</v>
      </c>
      <c r="Q453" t="str">
        <f>INDEX(VentasC15[[#Headers],[Maquillaje]:[Perfumería]],MATCH(MIN(VentasC15[[#This Row],[Maquillaje]:[Perfumería]]),VentasC15[[#This Row],[Maquillaje]:[Perfumería]],0))</f>
        <v>Cuerpo</v>
      </c>
      <c r="R453" t="str">
        <f>IF(VentasC15[[#This Row],[Total por vendedor]]&gt;=250000,"SI","NO")</f>
        <v>NO</v>
      </c>
    </row>
    <row r="454" spans="1:18" x14ac:dyDescent="0.3">
      <c r="A454" s="16">
        <v>33497574</v>
      </c>
      <c r="B454" s="13">
        <v>44</v>
      </c>
      <c r="C454" s="13">
        <v>1</v>
      </c>
      <c r="D454" s="13">
        <v>48</v>
      </c>
      <c r="E454" t="s">
        <v>22</v>
      </c>
      <c r="F454" t="s">
        <v>20</v>
      </c>
      <c r="G454" t="str">
        <f>IF(VentasC15[[#This Row],[Tipo de pago]]='Tablas auxiliares'!$B$6,"Venta física","Venta Online")</f>
        <v>Venta física</v>
      </c>
      <c r="H454" t="s">
        <v>29</v>
      </c>
      <c r="I454" s="37">
        <v>85773</v>
      </c>
      <c r="J454" s="37">
        <v>45121</v>
      </c>
      <c r="K454" s="37">
        <v>74141</v>
      </c>
      <c r="L454" s="37">
        <v>18357</v>
      </c>
      <c r="M454" s="37">
        <v>67122</v>
      </c>
      <c r="N454" s="37">
        <f>SUM(VentasC15[[#This Row],[Maquillaje]:[Perfumería]])</f>
        <v>290514</v>
      </c>
      <c r="O454" s="14">
        <f>AVERAGE(VentasC15[[#This Row],[Maquillaje]:[Perfumería]])</f>
        <v>58102.8</v>
      </c>
      <c r="P454" t="str">
        <f>INDEX(VentasC15[[#Headers],[Maquillaje]:[Perfumería]],MATCH(MAX(VentasC15[[#This Row],[Maquillaje]:[Perfumería]]),VentasC15[[#This Row],[Maquillaje]:[Perfumería]],0))</f>
        <v>Maquillaje</v>
      </c>
      <c r="Q454" t="str">
        <f>INDEX(VentasC15[[#Headers],[Maquillaje]:[Perfumería]],MATCH(MIN(VentasC15[[#This Row],[Maquillaje]:[Perfumería]]),VentasC15[[#This Row],[Maquillaje]:[Perfumería]],0))</f>
        <v>Cuerpo</v>
      </c>
      <c r="R454" t="str">
        <f>IF(VentasC15[[#This Row],[Total por vendedor]]&gt;=250000,"SI","NO")</f>
        <v>SI</v>
      </c>
    </row>
    <row r="455" spans="1:18" x14ac:dyDescent="0.3">
      <c r="A455" s="17">
        <v>33497575</v>
      </c>
      <c r="B455" s="13">
        <v>74</v>
      </c>
      <c r="C455" s="13">
        <v>1</v>
      </c>
      <c r="D455" s="13">
        <v>78</v>
      </c>
      <c r="E455" t="s">
        <v>23</v>
      </c>
      <c r="F455" t="s">
        <v>21</v>
      </c>
      <c r="G455" t="str">
        <f>IF(VentasC15[[#This Row],[Tipo de pago]]='Tablas auxiliares'!$B$6,"Venta física","Venta Online")</f>
        <v>Venta Online</v>
      </c>
      <c r="H455" t="s">
        <v>30</v>
      </c>
      <c r="I455" s="37">
        <v>38917</v>
      </c>
      <c r="J455" s="37">
        <v>83324</v>
      </c>
      <c r="K455" s="37">
        <v>95673</v>
      </c>
      <c r="L455" s="37">
        <v>48194</v>
      </c>
      <c r="M455" s="37">
        <v>97346</v>
      </c>
      <c r="N455" s="37">
        <f>SUM(VentasC15[[#This Row],[Maquillaje]:[Perfumería]])</f>
        <v>363454</v>
      </c>
      <c r="O455" s="14">
        <f>AVERAGE(VentasC15[[#This Row],[Maquillaje]:[Perfumería]])</f>
        <v>72690.8</v>
      </c>
      <c r="P455" t="str">
        <f>INDEX(VentasC15[[#Headers],[Maquillaje]:[Perfumería]],MATCH(MAX(VentasC15[[#This Row],[Maquillaje]:[Perfumería]]),VentasC15[[#This Row],[Maquillaje]:[Perfumería]],0))</f>
        <v>Perfumería</v>
      </c>
      <c r="Q455" t="str">
        <f>INDEX(VentasC15[[#Headers],[Maquillaje]:[Perfumería]],MATCH(MIN(VentasC15[[#This Row],[Maquillaje]:[Perfumería]]),VentasC15[[#This Row],[Maquillaje]:[Perfumería]],0))</f>
        <v>Maquillaje</v>
      </c>
      <c r="R455" t="str">
        <f>IF(VentasC15[[#This Row],[Total por vendedor]]&gt;=250000,"SI","NO")</f>
        <v>SI</v>
      </c>
    </row>
    <row r="456" spans="1:18" x14ac:dyDescent="0.3">
      <c r="A456" s="16">
        <v>33497576</v>
      </c>
      <c r="B456" s="13">
        <v>31</v>
      </c>
      <c r="C456" s="13">
        <v>1</v>
      </c>
      <c r="D456" s="13">
        <v>73</v>
      </c>
      <c r="E456" t="s">
        <v>22</v>
      </c>
      <c r="F456" t="s">
        <v>21</v>
      </c>
      <c r="G456" t="str">
        <f>IF(VentasC15[[#This Row],[Tipo de pago]]='Tablas auxiliares'!$B$6,"Venta física","Venta Online")</f>
        <v>Venta Online</v>
      </c>
      <c r="H456" t="s">
        <v>29</v>
      </c>
      <c r="I456" s="37">
        <v>68042</v>
      </c>
      <c r="J456" s="37">
        <v>76035</v>
      </c>
      <c r="K456" s="37">
        <v>90187</v>
      </c>
      <c r="L456" s="37">
        <v>6534</v>
      </c>
      <c r="M456" s="37">
        <v>14457</v>
      </c>
      <c r="N456" s="37">
        <f>SUM(VentasC15[[#This Row],[Maquillaje]:[Perfumería]])</f>
        <v>255255</v>
      </c>
      <c r="O456" s="14">
        <f>AVERAGE(VentasC15[[#This Row],[Maquillaje]:[Perfumería]])</f>
        <v>51051</v>
      </c>
      <c r="P456" t="str">
        <f>INDEX(VentasC15[[#Headers],[Maquillaje]:[Perfumería]],MATCH(MAX(VentasC15[[#This Row],[Maquillaje]:[Perfumería]]),VentasC15[[#This Row],[Maquillaje]:[Perfumería]],0))</f>
        <v>Cabello</v>
      </c>
      <c r="Q456" t="str">
        <f>INDEX(VentasC15[[#Headers],[Maquillaje]:[Perfumería]],MATCH(MIN(VentasC15[[#This Row],[Maquillaje]:[Perfumería]]),VentasC15[[#This Row],[Maquillaje]:[Perfumería]],0))</f>
        <v>Cuerpo</v>
      </c>
      <c r="R456" t="str">
        <f>IF(VentasC15[[#This Row],[Total por vendedor]]&gt;=250000,"SI","NO")</f>
        <v>SI</v>
      </c>
    </row>
    <row r="457" spans="1:18" x14ac:dyDescent="0.3">
      <c r="A457" s="17">
        <v>33497577</v>
      </c>
      <c r="B457" s="13">
        <v>42</v>
      </c>
      <c r="C457" s="13">
        <v>1</v>
      </c>
      <c r="D457" s="13">
        <v>81</v>
      </c>
      <c r="E457" t="s">
        <v>24</v>
      </c>
      <c r="F457" t="s">
        <v>20</v>
      </c>
      <c r="G457" t="str">
        <f>IF(VentasC15[[#This Row],[Tipo de pago]]='Tablas auxiliares'!$B$6,"Venta física","Venta Online")</f>
        <v>Venta física</v>
      </c>
      <c r="H457" t="s">
        <v>29</v>
      </c>
      <c r="I457" s="37">
        <v>46181</v>
      </c>
      <c r="J457" s="37">
        <v>84477</v>
      </c>
      <c r="K457" s="37">
        <v>71808</v>
      </c>
      <c r="L457" s="37">
        <v>92926</v>
      </c>
      <c r="M457" s="37">
        <v>22763</v>
      </c>
      <c r="N457" s="37">
        <f>SUM(VentasC15[[#This Row],[Maquillaje]:[Perfumería]])</f>
        <v>318155</v>
      </c>
      <c r="O457" s="14">
        <f>AVERAGE(VentasC15[[#This Row],[Maquillaje]:[Perfumería]])</f>
        <v>63631</v>
      </c>
      <c r="P457" t="str">
        <f>INDEX(VentasC15[[#Headers],[Maquillaje]:[Perfumería]],MATCH(MAX(VentasC15[[#This Row],[Maquillaje]:[Perfumería]]),VentasC15[[#This Row],[Maquillaje]:[Perfumería]],0))</f>
        <v>Cuerpo</v>
      </c>
      <c r="Q457" t="str">
        <f>INDEX(VentasC15[[#Headers],[Maquillaje]:[Perfumería]],MATCH(MIN(VentasC15[[#This Row],[Maquillaje]:[Perfumería]]),VentasC15[[#This Row],[Maquillaje]:[Perfumería]],0))</f>
        <v>Perfumería</v>
      </c>
      <c r="R457" t="str">
        <f>IF(VentasC15[[#This Row],[Total por vendedor]]&gt;=250000,"SI","NO")</f>
        <v>SI</v>
      </c>
    </row>
    <row r="458" spans="1:18" x14ac:dyDescent="0.3">
      <c r="A458" s="16">
        <v>33497578</v>
      </c>
      <c r="B458" s="13">
        <v>38</v>
      </c>
      <c r="C458" s="13">
        <v>1</v>
      </c>
      <c r="D458" s="13">
        <v>47</v>
      </c>
      <c r="E458" t="s">
        <v>23</v>
      </c>
      <c r="F458" t="s">
        <v>20</v>
      </c>
      <c r="G458" t="str">
        <f>IF(VentasC15[[#This Row],[Tipo de pago]]='Tablas auxiliares'!$B$6,"Venta física","Venta Online")</f>
        <v>Venta física</v>
      </c>
      <c r="H458" t="s">
        <v>29</v>
      </c>
      <c r="I458" s="37">
        <v>19554</v>
      </c>
      <c r="J458" s="37">
        <v>13798</v>
      </c>
      <c r="K458" s="37">
        <v>66195</v>
      </c>
      <c r="L458" s="37">
        <v>14641</v>
      </c>
      <c r="M458" s="37">
        <v>43289</v>
      </c>
      <c r="N458" s="37">
        <f>SUM(VentasC15[[#This Row],[Maquillaje]:[Perfumería]])</f>
        <v>157477</v>
      </c>
      <c r="O458" s="14">
        <f>AVERAGE(VentasC15[[#This Row],[Maquillaje]:[Perfumería]])</f>
        <v>31495.4</v>
      </c>
      <c r="P458" t="str">
        <f>INDEX(VentasC15[[#Headers],[Maquillaje]:[Perfumería]],MATCH(MAX(VentasC15[[#This Row],[Maquillaje]:[Perfumería]]),VentasC15[[#This Row],[Maquillaje]:[Perfumería]],0))</f>
        <v>Cabello</v>
      </c>
      <c r="Q458" t="str">
        <f>INDEX(VentasC15[[#Headers],[Maquillaje]:[Perfumería]],MATCH(MIN(VentasC15[[#This Row],[Maquillaje]:[Perfumería]]),VentasC15[[#This Row],[Maquillaje]:[Perfumería]],0))</f>
        <v>Skincare</v>
      </c>
      <c r="R458" t="str">
        <f>IF(VentasC15[[#This Row],[Total por vendedor]]&gt;=250000,"SI","NO")</f>
        <v>NO</v>
      </c>
    </row>
    <row r="459" spans="1:18" x14ac:dyDescent="0.3">
      <c r="A459" s="17">
        <v>33497579</v>
      </c>
      <c r="B459" s="13">
        <v>62</v>
      </c>
      <c r="C459" s="13">
        <v>1</v>
      </c>
      <c r="D459" s="13">
        <v>88</v>
      </c>
      <c r="E459" t="s">
        <v>22</v>
      </c>
      <c r="F459" t="s">
        <v>21</v>
      </c>
      <c r="G459" t="str">
        <f>IF(VentasC15[[#This Row],[Tipo de pago]]='Tablas auxiliares'!$B$6,"Venta física","Venta Online")</f>
        <v>Venta Online</v>
      </c>
      <c r="H459" t="s">
        <v>30</v>
      </c>
      <c r="I459" s="37">
        <v>24547</v>
      </c>
      <c r="J459" s="37">
        <v>49948</v>
      </c>
      <c r="K459" s="37">
        <v>38166</v>
      </c>
      <c r="L459" s="37">
        <v>51358</v>
      </c>
      <c r="M459" s="37">
        <v>12801</v>
      </c>
      <c r="N459" s="37">
        <f>SUM(VentasC15[[#This Row],[Maquillaje]:[Perfumería]])</f>
        <v>176820</v>
      </c>
      <c r="O459" s="14">
        <f>AVERAGE(VentasC15[[#This Row],[Maquillaje]:[Perfumería]])</f>
        <v>35364</v>
      </c>
      <c r="P459" t="str">
        <f>INDEX(VentasC15[[#Headers],[Maquillaje]:[Perfumería]],MATCH(MAX(VentasC15[[#This Row],[Maquillaje]:[Perfumería]]),VentasC15[[#This Row],[Maquillaje]:[Perfumería]],0))</f>
        <v>Cuerpo</v>
      </c>
      <c r="Q459" t="str">
        <f>INDEX(VentasC15[[#Headers],[Maquillaje]:[Perfumería]],MATCH(MIN(VentasC15[[#This Row],[Maquillaje]:[Perfumería]]),VentasC15[[#This Row],[Maquillaje]:[Perfumería]],0))</f>
        <v>Perfumería</v>
      </c>
      <c r="R459" t="str">
        <f>IF(VentasC15[[#This Row],[Total por vendedor]]&gt;=250000,"SI","NO")</f>
        <v>NO</v>
      </c>
    </row>
    <row r="460" spans="1:18" x14ac:dyDescent="0.3">
      <c r="A460" s="16">
        <v>33497580</v>
      </c>
      <c r="B460" s="13">
        <v>71</v>
      </c>
      <c r="C460" s="13">
        <v>1</v>
      </c>
      <c r="D460" s="13">
        <v>14</v>
      </c>
      <c r="E460" t="s">
        <v>23</v>
      </c>
      <c r="F460" t="s">
        <v>20</v>
      </c>
      <c r="G460" t="str">
        <f>IF(VentasC15[[#This Row],[Tipo de pago]]='Tablas auxiliares'!$B$6,"Venta física","Venta Online")</f>
        <v>Venta física</v>
      </c>
      <c r="H460" t="s">
        <v>29</v>
      </c>
      <c r="I460" s="37">
        <v>75888</v>
      </c>
      <c r="J460" s="37">
        <v>50416</v>
      </c>
      <c r="K460" s="37">
        <v>5583</v>
      </c>
      <c r="L460" s="37">
        <v>6178</v>
      </c>
      <c r="M460" s="37">
        <v>84048</v>
      </c>
      <c r="N460" s="37">
        <f>SUM(VentasC15[[#This Row],[Maquillaje]:[Perfumería]])</f>
        <v>222113</v>
      </c>
      <c r="O460" s="14">
        <f>AVERAGE(VentasC15[[#This Row],[Maquillaje]:[Perfumería]])</f>
        <v>44422.6</v>
      </c>
      <c r="P460" t="str">
        <f>INDEX(VentasC15[[#Headers],[Maquillaje]:[Perfumería]],MATCH(MAX(VentasC15[[#This Row],[Maquillaje]:[Perfumería]]),VentasC15[[#This Row],[Maquillaje]:[Perfumería]],0))</f>
        <v>Perfumería</v>
      </c>
      <c r="Q460" t="str">
        <f>INDEX(VentasC15[[#Headers],[Maquillaje]:[Perfumería]],MATCH(MIN(VentasC15[[#This Row],[Maquillaje]:[Perfumería]]),VentasC15[[#This Row],[Maquillaje]:[Perfumería]],0))</f>
        <v>Cabello</v>
      </c>
      <c r="R460" t="str">
        <f>IF(VentasC15[[#This Row],[Total por vendedor]]&gt;=250000,"SI","NO")</f>
        <v>NO</v>
      </c>
    </row>
    <row r="461" spans="1:18" x14ac:dyDescent="0.3">
      <c r="A461" s="17">
        <v>33497581</v>
      </c>
      <c r="B461" s="13">
        <v>54</v>
      </c>
      <c r="C461" s="13">
        <v>1</v>
      </c>
      <c r="D461" s="13">
        <v>98</v>
      </c>
      <c r="E461" t="s">
        <v>22</v>
      </c>
      <c r="F461" t="s">
        <v>21</v>
      </c>
      <c r="G461" t="str">
        <f>IF(VentasC15[[#This Row],[Tipo de pago]]='Tablas auxiliares'!$B$6,"Venta física","Venta Online")</f>
        <v>Venta Online</v>
      </c>
      <c r="H461" t="s">
        <v>30</v>
      </c>
      <c r="I461" s="37">
        <v>71883</v>
      </c>
      <c r="J461" s="37">
        <v>83265</v>
      </c>
      <c r="K461" s="37">
        <v>53465</v>
      </c>
      <c r="L461" s="37">
        <v>72320</v>
      </c>
      <c r="M461" s="37">
        <v>33360</v>
      </c>
      <c r="N461" s="37">
        <f>SUM(VentasC15[[#This Row],[Maquillaje]:[Perfumería]])</f>
        <v>314293</v>
      </c>
      <c r="O461" s="14">
        <f>AVERAGE(VentasC15[[#This Row],[Maquillaje]:[Perfumería]])</f>
        <v>62858.6</v>
      </c>
      <c r="P461" t="str">
        <f>INDEX(VentasC15[[#Headers],[Maquillaje]:[Perfumería]],MATCH(MAX(VentasC15[[#This Row],[Maquillaje]:[Perfumería]]),VentasC15[[#This Row],[Maquillaje]:[Perfumería]],0))</f>
        <v>Skincare</v>
      </c>
      <c r="Q461" t="str">
        <f>INDEX(VentasC15[[#Headers],[Maquillaje]:[Perfumería]],MATCH(MIN(VentasC15[[#This Row],[Maquillaje]:[Perfumería]]),VentasC15[[#This Row],[Maquillaje]:[Perfumería]],0))</f>
        <v>Perfumería</v>
      </c>
      <c r="R461" t="str">
        <f>IF(VentasC15[[#This Row],[Total por vendedor]]&gt;=250000,"SI","NO")</f>
        <v>SI</v>
      </c>
    </row>
    <row r="462" spans="1:18" x14ac:dyDescent="0.3">
      <c r="A462" s="16">
        <v>33497582</v>
      </c>
      <c r="B462" s="13">
        <v>61</v>
      </c>
      <c r="C462" s="13">
        <v>1</v>
      </c>
      <c r="D462" s="13">
        <v>21</v>
      </c>
      <c r="E462" t="s">
        <v>24</v>
      </c>
      <c r="F462" t="s">
        <v>21</v>
      </c>
      <c r="G462" t="str">
        <f>IF(VentasC15[[#This Row],[Tipo de pago]]='Tablas auxiliares'!$B$6,"Venta física","Venta Online")</f>
        <v>Venta Online</v>
      </c>
      <c r="H462" t="s">
        <v>30</v>
      </c>
      <c r="I462" s="37">
        <v>41117</v>
      </c>
      <c r="J462" s="37">
        <v>25471</v>
      </c>
      <c r="K462" s="37">
        <v>23526</v>
      </c>
      <c r="L462" s="37">
        <v>67942</v>
      </c>
      <c r="M462" s="37">
        <v>79182</v>
      </c>
      <c r="N462" s="37">
        <f>SUM(VentasC15[[#This Row],[Maquillaje]:[Perfumería]])</f>
        <v>237238</v>
      </c>
      <c r="O462" s="14">
        <f>AVERAGE(VentasC15[[#This Row],[Maquillaje]:[Perfumería]])</f>
        <v>47447.6</v>
      </c>
      <c r="P462" t="str">
        <f>INDEX(VentasC15[[#Headers],[Maquillaje]:[Perfumería]],MATCH(MAX(VentasC15[[#This Row],[Maquillaje]:[Perfumería]]),VentasC15[[#This Row],[Maquillaje]:[Perfumería]],0))</f>
        <v>Perfumería</v>
      </c>
      <c r="Q462" t="str">
        <f>INDEX(VentasC15[[#Headers],[Maquillaje]:[Perfumería]],MATCH(MIN(VentasC15[[#This Row],[Maquillaje]:[Perfumería]]),VentasC15[[#This Row],[Maquillaje]:[Perfumería]],0))</f>
        <v>Cabello</v>
      </c>
      <c r="R462" t="str">
        <f>IF(VentasC15[[#This Row],[Total por vendedor]]&gt;=250000,"SI","NO")</f>
        <v>NO</v>
      </c>
    </row>
    <row r="463" spans="1:18" x14ac:dyDescent="0.3">
      <c r="A463" s="17">
        <v>33497583</v>
      </c>
      <c r="B463" s="13">
        <v>75</v>
      </c>
      <c r="C463" s="13">
        <v>1</v>
      </c>
      <c r="D463" s="13">
        <v>40</v>
      </c>
      <c r="E463" t="s">
        <v>24</v>
      </c>
      <c r="F463" t="s">
        <v>20</v>
      </c>
      <c r="G463" t="str">
        <f>IF(VentasC15[[#This Row],[Tipo de pago]]='Tablas auxiliares'!$B$6,"Venta física","Venta Online")</f>
        <v>Venta física</v>
      </c>
      <c r="H463" t="s">
        <v>30</v>
      </c>
      <c r="I463" s="37">
        <v>36506</v>
      </c>
      <c r="J463" s="37">
        <v>2353</v>
      </c>
      <c r="K463" s="37">
        <v>59142</v>
      </c>
      <c r="L463" s="37">
        <v>21736</v>
      </c>
      <c r="M463" s="37">
        <v>58306</v>
      </c>
      <c r="N463" s="37">
        <f>SUM(VentasC15[[#This Row],[Maquillaje]:[Perfumería]])</f>
        <v>178043</v>
      </c>
      <c r="O463" s="14">
        <f>AVERAGE(VentasC15[[#This Row],[Maquillaje]:[Perfumería]])</f>
        <v>35608.6</v>
      </c>
      <c r="P463" t="str">
        <f>INDEX(VentasC15[[#Headers],[Maquillaje]:[Perfumería]],MATCH(MAX(VentasC15[[#This Row],[Maquillaje]:[Perfumería]]),VentasC15[[#This Row],[Maquillaje]:[Perfumería]],0))</f>
        <v>Cabello</v>
      </c>
      <c r="Q463" t="str">
        <f>INDEX(VentasC15[[#Headers],[Maquillaje]:[Perfumería]],MATCH(MIN(VentasC15[[#This Row],[Maquillaje]:[Perfumería]]),VentasC15[[#This Row],[Maquillaje]:[Perfumería]],0))</f>
        <v>Skincare</v>
      </c>
      <c r="R463" t="str">
        <f>IF(VentasC15[[#This Row],[Total por vendedor]]&gt;=250000,"SI","NO")</f>
        <v>NO</v>
      </c>
    </row>
    <row r="464" spans="1:18" x14ac:dyDescent="0.3">
      <c r="A464" s="16">
        <v>33497584</v>
      </c>
      <c r="B464" s="13">
        <v>64</v>
      </c>
      <c r="C464" s="13">
        <v>1</v>
      </c>
      <c r="D464" s="13">
        <v>48</v>
      </c>
      <c r="E464" t="s">
        <v>22</v>
      </c>
      <c r="F464" t="s">
        <v>21</v>
      </c>
      <c r="G464" t="str">
        <f>IF(VentasC15[[#This Row],[Tipo de pago]]='Tablas auxiliares'!$B$6,"Venta física","Venta Online")</f>
        <v>Venta Online</v>
      </c>
      <c r="H464" t="s">
        <v>30</v>
      </c>
      <c r="I464" s="37">
        <v>48215</v>
      </c>
      <c r="J464" s="37">
        <v>17238</v>
      </c>
      <c r="K464" s="37">
        <v>29388</v>
      </c>
      <c r="L464" s="37">
        <v>11608</v>
      </c>
      <c r="M464" s="37">
        <v>10376</v>
      </c>
      <c r="N464" s="37">
        <f>SUM(VentasC15[[#This Row],[Maquillaje]:[Perfumería]])</f>
        <v>116825</v>
      </c>
      <c r="O464" s="14">
        <f>AVERAGE(VentasC15[[#This Row],[Maquillaje]:[Perfumería]])</f>
        <v>23365</v>
      </c>
      <c r="P464" t="str">
        <f>INDEX(VentasC15[[#Headers],[Maquillaje]:[Perfumería]],MATCH(MAX(VentasC15[[#This Row],[Maquillaje]:[Perfumería]]),VentasC15[[#This Row],[Maquillaje]:[Perfumería]],0))</f>
        <v>Maquillaje</v>
      </c>
      <c r="Q464" t="str">
        <f>INDEX(VentasC15[[#Headers],[Maquillaje]:[Perfumería]],MATCH(MIN(VentasC15[[#This Row],[Maquillaje]:[Perfumería]]),VentasC15[[#This Row],[Maquillaje]:[Perfumería]],0))</f>
        <v>Perfumería</v>
      </c>
      <c r="R464" t="str">
        <f>IF(VentasC15[[#This Row],[Total por vendedor]]&gt;=250000,"SI","NO")</f>
        <v>NO</v>
      </c>
    </row>
    <row r="465" spans="1:18" x14ac:dyDescent="0.3">
      <c r="A465" s="17">
        <v>33497585</v>
      </c>
      <c r="B465" s="13">
        <v>37</v>
      </c>
      <c r="C465" s="13">
        <v>1</v>
      </c>
      <c r="D465" s="13">
        <v>54</v>
      </c>
      <c r="E465" t="s">
        <v>23</v>
      </c>
      <c r="F465" t="s">
        <v>21</v>
      </c>
      <c r="G465" t="str">
        <f>IF(VentasC15[[#This Row],[Tipo de pago]]='Tablas auxiliares'!$B$6,"Venta física","Venta Online")</f>
        <v>Venta Online</v>
      </c>
      <c r="H465" t="s">
        <v>30</v>
      </c>
      <c r="I465" s="37">
        <v>28237</v>
      </c>
      <c r="J465" s="37">
        <v>55030</v>
      </c>
      <c r="K465" s="37">
        <v>85669</v>
      </c>
      <c r="L465" s="37">
        <v>67515</v>
      </c>
      <c r="M465" s="37">
        <v>87150</v>
      </c>
      <c r="N465" s="37">
        <f>SUM(VentasC15[[#This Row],[Maquillaje]:[Perfumería]])</f>
        <v>323601</v>
      </c>
      <c r="O465" s="14">
        <f>AVERAGE(VentasC15[[#This Row],[Maquillaje]:[Perfumería]])</f>
        <v>64720.2</v>
      </c>
      <c r="P465" t="str">
        <f>INDEX(VentasC15[[#Headers],[Maquillaje]:[Perfumería]],MATCH(MAX(VentasC15[[#This Row],[Maquillaje]:[Perfumería]]),VentasC15[[#This Row],[Maquillaje]:[Perfumería]],0))</f>
        <v>Perfumería</v>
      </c>
      <c r="Q465" t="str">
        <f>INDEX(VentasC15[[#Headers],[Maquillaje]:[Perfumería]],MATCH(MIN(VentasC15[[#This Row],[Maquillaje]:[Perfumería]]),VentasC15[[#This Row],[Maquillaje]:[Perfumería]],0))</f>
        <v>Maquillaje</v>
      </c>
      <c r="R465" t="str">
        <f>IF(VentasC15[[#This Row],[Total por vendedor]]&gt;=250000,"SI","NO")</f>
        <v>SI</v>
      </c>
    </row>
    <row r="466" spans="1:18" x14ac:dyDescent="0.3">
      <c r="A466" s="16">
        <v>33497586</v>
      </c>
      <c r="B466" s="13">
        <v>62</v>
      </c>
      <c r="C466" s="13">
        <v>1</v>
      </c>
      <c r="D466" s="13">
        <v>16</v>
      </c>
      <c r="E466" t="s">
        <v>23</v>
      </c>
      <c r="F466" t="s">
        <v>21</v>
      </c>
      <c r="G466" t="str">
        <f>IF(VentasC15[[#This Row],[Tipo de pago]]='Tablas auxiliares'!$B$6,"Venta física","Venta Online")</f>
        <v>Venta Online</v>
      </c>
      <c r="H466" t="s">
        <v>30</v>
      </c>
      <c r="I466" s="37">
        <v>88857</v>
      </c>
      <c r="J466" s="37">
        <v>21222</v>
      </c>
      <c r="K466" s="37">
        <v>73085</v>
      </c>
      <c r="L466" s="37">
        <v>91431</v>
      </c>
      <c r="M466" s="37">
        <v>43369</v>
      </c>
      <c r="N466" s="37">
        <f>SUM(VentasC15[[#This Row],[Maquillaje]:[Perfumería]])</f>
        <v>317964</v>
      </c>
      <c r="O466" s="14">
        <f>AVERAGE(VentasC15[[#This Row],[Maquillaje]:[Perfumería]])</f>
        <v>63592.800000000003</v>
      </c>
      <c r="P466" t="str">
        <f>INDEX(VentasC15[[#Headers],[Maquillaje]:[Perfumería]],MATCH(MAX(VentasC15[[#This Row],[Maquillaje]:[Perfumería]]),VentasC15[[#This Row],[Maquillaje]:[Perfumería]],0))</f>
        <v>Cuerpo</v>
      </c>
      <c r="Q466" t="str">
        <f>INDEX(VentasC15[[#Headers],[Maquillaje]:[Perfumería]],MATCH(MIN(VentasC15[[#This Row],[Maquillaje]:[Perfumería]]),VentasC15[[#This Row],[Maquillaje]:[Perfumería]],0))</f>
        <v>Skincare</v>
      </c>
      <c r="R466" t="str">
        <f>IF(VentasC15[[#This Row],[Total por vendedor]]&gt;=250000,"SI","NO")</f>
        <v>SI</v>
      </c>
    </row>
    <row r="467" spans="1:18" x14ac:dyDescent="0.3">
      <c r="A467" s="17">
        <v>33497587</v>
      </c>
      <c r="B467" s="13">
        <v>34</v>
      </c>
      <c r="C467" s="13">
        <v>1</v>
      </c>
      <c r="D467" s="13">
        <v>6</v>
      </c>
      <c r="E467" t="s">
        <v>24</v>
      </c>
      <c r="F467" t="s">
        <v>21</v>
      </c>
      <c r="G467" t="str">
        <f>IF(VentasC15[[#This Row],[Tipo de pago]]='Tablas auxiliares'!$B$6,"Venta física","Venta Online")</f>
        <v>Venta Online</v>
      </c>
      <c r="H467" t="s">
        <v>30</v>
      </c>
      <c r="I467" s="37">
        <v>25672</v>
      </c>
      <c r="J467" s="37">
        <v>14869</v>
      </c>
      <c r="K467" s="37">
        <v>94101</v>
      </c>
      <c r="L467" s="37">
        <v>46705</v>
      </c>
      <c r="M467" s="37">
        <v>65151</v>
      </c>
      <c r="N467" s="37">
        <f>SUM(VentasC15[[#This Row],[Maquillaje]:[Perfumería]])</f>
        <v>246498</v>
      </c>
      <c r="O467" s="14">
        <f>AVERAGE(VentasC15[[#This Row],[Maquillaje]:[Perfumería]])</f>
        <v>49299.6</v>
      </c>
      <c r="P467" t="str">
        <f>INDEX(VentasC15[[#Headers],[Maquillaje]:[Perfumería]],MATCH(MAX(VentasC15[[#This Row],[Maquillaje]:[Perfumería]]),VentasC15[[#This Row],[Maquillaje]:[Perfumería]],0))</f>
        <v>Cabello</v>
      </c>
      <c r="Q467" t="str">
        <f>INDEX(VentasC15[[#Headers],[Maquillaje]:[Perfumería]],MATCH(MIN(VentasC15[[#This Row],[Maquillaje]:[Perfumería]]),VentasC15[[#This Row],[Maquillaje]:[Perfumería]],0))</f>
        <v>Skincare</v>
      </c>
      <c r="R467" t="str">
        <f>IF(VentasC15[[#This Row],[Total por vendedor]]&gt;=250000,"SI","NO")</f>
        <v>NO</v>
      </c>
    </row>
    <row r="468" spans="1:18" x14ac:dyDescent="0.3">
      <c r="A468" s="16">
        <v>33497588</v>
      </c>
      <c r="B468" s="13">
        <v>30</v>
      </c>
      <c r="C468" s="13">
        <v>1</v>
      </c>
      <c r="D468" s="13">
        <v>48</v>
      </c>
      <c r="E468" t="s">
        <v>23</v>
      </c>
      <c r="F468" t="s">
        <v>21</v>
      </c>
      <c r="G468" t="str">
        <f>IF(VentasC15[[#This Row],[Tipo de pago]]='Tablas auxiliares'!$B$6,"Venta física","Venta Online")</f>
        <v>Venta Online</v>
      </c>
      <c r="H468" t="s">
        <v>30</v>
      </c>
      <c r="I468" s="37">
        <v>98855</v>
      </c>
      <c r="J468" s="37">
        <v>49979</v>
      </c>
      <c r="K468" s="37">
        <v>23873</v>
      </c>
      <c r="L468" s="37">
        <v>58921</v>
      </c>
      <c r="M468" s="37">
        <v>45481</v>
      </c>
      <c r="N468" s="37">
        <f>SUM(VentasC15[[#This Row],[Maquillaje]:[Perfumería]])</f>
        <v>277109</v>
      </c>
      <c r="O468" s="14">
        <f>AVERAGE(VentasC15[[#This Row],[Maquillaje]:[Perfumería]])</f>
        <v>55421.8</v>
      </c>
      <c r="P468" t="str">
        <f>INDEX(VentasC15[[#Headers],[Maquillaje]:[Perfumería]],MATCH(MAX(VentasC15[[#This Row],[Maquillaje]:[Perfumería]]),VentasC15[[#This Row],[Maquillaje]:[Perfumería]],0))</f>
        <v>Maquillaje</v>
      </c>
      <c r="Q468" t="str">
        <f>INDEX(VentasC15[[#Headers],[Maquillaje]:[Perfumería]],MATCH(MIN(VentasC15[[#This Row],[Maquillaje]:[Perfumería]]),VentasC15[[#This Row],[Maquillaje]:[Perfumería]],0))</f>
        <v>Cabello</v>
      </c>
      <c r="R468" t="str">
        <f>IF(VentasC15[[#This Row],[Total por vendedor]]&gt;=250000,"SI","NO")</f>
        <v>SI</v>
      </c>
    </row>
    <row r="469" spans="1:18" x14ac:dyDescent="0.3">
      <c r="A469" s="17">
        <v>33497589</v>
      </c>
      <c r="B469" s="13">
        <v>47</v>
      </c>
      <c r="C469" s="13">
        <v>1</v>
      </c>
      <c r="D469" s="13">
        <v>81</v>
      </c>
      <c r="E469" t="s">
        <v>22</v>
      </c>
      <c r="F469" t="s">
        <v>20</v>
      </c>
      <c r="G469" t="str">
        <f>IF(VentasC15[[#This Row],[Tipo de pago]]='Tablas auxiliares'!$B$6,"Venta física","Venta Online")</f>
        <v>Venta física</v>
      </c>
      <c r="H469" t="s">
        <v>29</v>
      </c>
      <c r="I469" s="37">
        <v>55417</v>
      </c>
      <c r="J469" s="37">
        <v>63522</v>
      </c>
      <c r="K469" s="37">
        <v>48776</v>
      </c>
      <c r="L469" s="37">
        <v>51138</v>
      </c>
      <c r="M469" s="37">
        <v>73399</v>
      </c>
      <c r="N469" s="37">
        <f>SUM(VentasC15[[#This Row],[Maquillaje]:[Perfumería]])</f>
        <v>292252</v>
      </c>
      <c r="O469" s="14">
        <f>AVERAGE(VentasC15[[#This Row],[Maquillaje]:[Perfumería]])</f>
        <v>58450.400000000001</v>
      </c>
      <c r="P469" t="str">
        <f>INDEX(VentasC15[[#Headers],[Maquillaje]:[Perfumería]],MATCH(MAX(VentasC15[[#This Row],[Maquillaje]:[Perfumería]]),VentasC15[[#This Row],[Maquillaje]:[Perfumería]],0))</f>
        <v>Perfumería</v>
      </c>
      <c r="Q469" t="str">
        <f>INDEX(VentasC15[[#Headers],[Maquillaje]:[Perfumería]],MATCH(MIN(VentasC15[[#This Row],[Maquillaje]:[Perfumería]]),VentasC15[[#This Row],[Maquillaje]:[Perfumería]],0))</f>
        <v>Cabello</v>
      </c>
      <c r="R469" t="str">
        <f>IF(VentasC15[[#This Row],[Total por vendedor]]&gt;=250000,"SI","NO")</f>
        <v>SI</v>
      </c>
    </row>
    <row r="470" spans="1:18" x14ac:dyDescent="0.3">
      <c r="A470" s="16">
        <v>33497590</v>
      </c>
      <c r="B470" s="13">
        <v>39</v>
      </c>
      <c r="C470" s="13">
        <v>1</v>
      </c>
      <c r="D470" s="13">
        <v>22</v>
      </c>
      <c r="E470" t="s">
        <v>25</v>
      </c>
      <c r="F470" t="s">
        <v>20</v>
      </c>
      <c r="G470" t="str">
        <f>IF(VentasC15[[#This Row],[Tipo de pago]]='Tablas auxiliares'!$B$6,"Venta física","Venta Online")</f>
        <v>Venta física</v>
      </c>
      <c r="H470" t="s">
        <v>29</v>
      </c>
      <c r="I470" s="37">
        <v>23644</v>
      </c>
      <c r="J470" s="37">
        <v>80075</v>
      </c>
      <c r="K470" s="37">
        <v>73578</v>
      </c>
      <c r="L470" s="37">
        <v>35185</v>
      </c>
      <c r="M470" s="37">
        <v>41951</v>
      </c>
      <c r="N470" s="37">
        <f>SUM(VentasC15[[#This Row],[Maquillaje]:[Perfumería]])</f>
        <v>254433</v>
      </c>
      <c r="O470" s="14">
        <f>AVERAGE(VentasC15[[#This Row],[Maquillaje]:[Perfumería]])</f>
        <v>50886.6</v>
      </c>
      <c r="P470" t="str">
        <f>INDEX(VentasC15[[#Headers],[Maquillaje]:[Perfumería]],MATCH(MAX(VentasC15[[#This Row],[Maquillaje]:[Perfumería]]),VentasC15[[#This Row],[Maquillaje]:[Perfumería]],0))</f>
        <v>Skincare</v>
      </c>
      <c r="Q470" t="str">
        <f>INDEX(VentasC15[[#Headers],[Maquillaje]:[Perfumería]],MATCH(MIN(VentasC15[[#This Row],[Maquillaje]:[Perfumería]]),VentasC15[[#This Row],[Maquillaje]:[Perfumería]],0))</f>
        <v>Maquillaje</v>
      </c>
      <c r="R470" t="str">
        <f>IF(VentasC15[[#This Row],[Total por vendedor]]&gt;=250000,"SI","NO")</f>
        <v>SI</v>
      </c>
    </row>
    <row r="471" spans="1:18" x14ac:dyDescent="0.3">
      <c r="A471" s="17">
        <v>33497591</v>
      </c>
      <c r="B471" s="13">
        <v>37</v>
      </c>
      <c r="C471" s="13">
        <v>1</v>
      </c>
      <c r="D471" s="13">
        <v>18</v>
      </c>
      <c r="E471" t="s">
        <v>22</v>
      </c>
      <c r="F471" t="s">
        <v>20</v>
      </c>
      <c r="G471" t="str">
        <f>IF(VentasC15[[#This Row],[Tipo de pago]]='Tablas auxiliares'!$B$6,"Venta física","Venta Online")</f>
        <v>Venta física</v>
      </c>
      <c r="H471" t="s">
        <v>29</v>
      </c>
      <c r="I471" s="37">
        <v>22866</v>
      </c>
      <c r="J471" s="37">
        <v>16455</v>
      </c>
      <c r="K471" s="37">
        <v>68225</v>
      </c>
      <c r="L471" s="37">
        <v>61787</v>
      </c>
      <c r="M471" s="37">
        <v>54716</v>
      </c>
      <c r="N471" s="37">
        <f>SUM(VentasC15[[#This Row],[Maquillaje]:[Perfumería]])</f>
        <v>224049</v>
      </c>
      <c r="O471" s="14">
        <f>AVERAGE(VentasC15[[#This Row],[Maquillaje]:[Perfumería]])</f>
        <v>44809.8</v>
      </c>
      <c r="P471" t="str">
        <f>INDEX(VentasC15[[#Headers],[Maquillaje]:[Perfumería]],MATCH(MAX(VentasC15[[#This Row],[Maquillaje]:[Perfumería]]),VentasC15[[#This Row],[Maquillaje]:[Perfumería]],0))</f>
        <v>Cabello</v>
      </c>
      <c r="Q471" t="str">
        <f>INDEX(VentasC15[[#Headers],[Maquillaje]:[Perfumería]],MATCH(MIN(VentasC15[[#This Row],[Maquillaje]:[Perfumería]]),VentasC15[[#This Row],[Maquillaje]:[Perfumería]],0))</f>
        <v>Skincare</v>
      </c>
      <c r="R471" t="str">
        <f>IF(VentasC15[[#This Row],[Total por vendedor]]&gt;=250000,"SI","NO")</f>
        <v>NO</v>
      </c>
    </row>
    <row r="472" spans="1:18" x14ac:dyDescent="0.3">
      <c r="A472" s="16">
        <v>33497592</v>
      </c>
      <c r="B472" s="13">
        <v>66</v>
      </c>
      <c r="C472" s="13">
        <v>1</v>
      </c>
      <c r="D472" s="13">
        <v>56</v>
      </c>
      <c r="E472" t="s">
        <v>22</v>
      </c>
      <c r="F472" t="s">
        <v>21</v>
      </c>
      <c r="G472" t="str">
        <f>IF(VentasC15[[#This Row],[Tipo de pago]]='Tablas auxiliares'!$B$6,"Venta física","Venta Online")</f>
        <v>Venta Online</v>
      </c>
      <c r="H472" t="s">
        <v>29</v>
      </c>
      <c r="I472" s="37">
        <v>20579</v>
      </c>
      <c r="J472" s="37">
        <v>51991</v>
      </c>
      <c r="K472" s="37">
        <v>50796</v>
      </c>
      <c r="L472" s="37">
        <v>98119</v>
      </c>
      <c r="M472" s="37">
        <v>642</v>
      </c>
      <c r="N472" s="37">
        <f>SUM(VentasC15[[#This Row],[Maquillaje]:[Perfumería]])</f>
        <v>222127</v>
      </c>
      <c r="O472" s="14">
        <f>AVERAGE(VentasC15[[#This Row],[Maquillaje]:[Perfumería]])</f>
        <v>44425.4</v>
      </c>
      <c r="P472" t="str">
        <f>INDEX(VentasC15[[#Headers],[Maquillaje]:[Perfumería]],MATCH(MAX(VentasC15[[#This Row],[Maquillaje]:[Perfumería]]),VentasC15[[#This Row],[Maquillaje]:[Perfumería]],0))</f>
        <v>Cuerpo</v>
      </c>
      <c r="Q472" t="str">
        <f>INDEX(VentasC15[[#Headers],[Maquillaje]:[Perfumería]],MATCH(MIN(VentasC15[[#This Row],[Maquillaje]:[Perfumería]]),VentasC15[[#This Row],[Maquillaje]:[Perfumería]],0))</f>
        <v>Perfumería</v>
      </c>
      <c r="R472" t="str">
        <f>IF(VentasC15[[#This Row],[Total por vendedor]]&gt;=250000,"SI","NO")</f>
        <v>NO</v>
      </c>
    </row>
    <row r="473" spans="1:18" x14ac:dyDescent="0.3">
      <c r="A473" s="17">
        <v>33497593</v>
      </c>
      <c r="B473" s="13">
        <v>53</v>
      </c>
      <c r="C473" s="13">
        <v>1</v>
      </c>
      <c r="D473" s="13">
        <v>63</v>
      </c>
      <c r="E473" t="s">
        <v>22</v>
      </c>
      <c r="F473" t="s">
        <v>20</v>
      </c>
      <c r="G473" t="str">
        <f>IF(VentasC15[[#This Row],[Tipo de pago]]='Tablas auxiliares'!$B$6,"Venta física","Venta Online")</f>
        <v>Venta física</v>
      </c>
      <c r="H473" t="s">
        <v>30</v>
      </c>
      <c r="I473" s="37">
        <v>38379</v>
      </c>
      <c r="J473" s="37">
        <v>43780</v>
      </c>
      <c r="K473" s="37">
        <v>94352</v>
      </c>
      <c r="L473" s="37">
        <v>49713</v>
      </c>
      <c r="M473" s="37">
        <v>86551</v>
      </c>
      <c r="N473" s="37">
        <f>SUM(VentasC15[[#This Row],[Maquillaje]:[Perfumería]])</f>
        <v>312775</v>
      </c>
      <c r="O473" s="14">
        <f>AVERAGE(VentasC15[[#This Row],[Maquillaje]:[Perfumería]])</f>
        <v>62555</v>
      </c>
      <c r="P473" t="str">
        <f>INDEX(VentasC15[[#Headers],[Maquillaje]:[Perfumería]],MATCH(MAX(VentasC15[[#This Row],[Maquillaje]:[Perfumería]]),VentasC15[[#This Row],[Maquillaje]:[Perfumería]],0))</f>
        <v>Cabello</v>
      </c>
      <c r="Q473" t="str">
        <f>INDEX(VentasC15[[#Headers],[Maquillaje]:[Perfumería]],MATCH(MIN(VentasC15[[#This Row],[Maquillaje]:[Perfumería]]),VentasC15[[#This Row],[Maquillaje]:[Perfumería]],0))</f>
        <v>Maquillaje</v>
      </c>
      <c r="R473" t="str">
        <f>IF(VentasC15[[#This Row],[Total por vendedor]]&gt;=250000,"SI","NO")</f>
        <v>SI</v>
      </c>
    </row>
    <row r="474" spans="1:18" x14ac:dyDescent="0.3">
      <c r="A474" s="16">
        <v>33497594</v>
      </c>
      <c r="B474" s="13">
        <v>40</v>
      </c>
      <c r="C474" s="13">
        <v>1</v>
      </c>
      <c r="D474" s="13">
        <v>69</v>
      </c>
      <c r="E474" t="s">
        <v>25</v>
      </c>
      <c r="F474" t="s">
        <v>20</v>
      </c>
      <c r="G474" t="str">
        <f>IF(VentasC15[[#This Row],[Tipo de pago]]='Tablas auxiliares'!$B$6,"Venta física","Venta Online")</f>
        <v>Venta física</v>
      </c>
      <c r="H474" t="s">
        <v>30</v>
      </c>
      <c r="I474" s="37">
        <v>69824</v>
      </c>
      <c r="J474" s="37">
        <v>12854</v>
      </c>
      <c r="K474" s="37">
        <v>75016</v>
      </c>
      <c r="L474" s="37">
        <v>2079</v>
      </c>
      <c r="M474" s="37">
        <v>55075</v>
      </c>
      <c r="N474" s="37">
        <f>SUM(VentasC15[[#This Row],[Maquillaje]:[Perfumería]])</f>
        <v>214848</v>
      </c>
      <c r="O474" s="14">
        <f>AVERAGE(VentasC15[[#This Row],[Maquillaje]:[Perfumería]])</f>
        <v>42969.599999999999</v>
      </c>
      <c r="P474" t="str">
        <f>INDEX(VentasC15[[#Headers],[Maquillaje]:[Perfumería]],MATCH(MAX(VentasC15[[#This Row],[Maquillaje]:[Perfumería]]),VentasC15[[#This Row],[Maquillaje]:[Perfumería]],0))</f>
        <v>Cabello</v>
      </c>
      <c r="Q474" t="str">
        <f>INDEX(VentasC15[[#Headers],[Maquillaje]:[Perfumería]],MATCH(MIN(VentasC15[[#This Row],[Maquillaje]:[Perfumería]]),VentasC15[[#This Row],[Maquillaje]:[Perfumería]],0))</f>
        <v>Cuerpo</v>
      </c>
      <c r="R474" t="str">
        <f>IF(VentasC15[[#This Row],[Total por vendedor]]&gt;=250000,"SI","NO")</f>
        <v>NO</v>
      </c>
    </row>
    <row r="475" spans="1:18" x14ac:dyDescent="0.3">
      <c r="A475" s="17">
        <v>33497595</v>
      </c>
      <c r="B475" s="13">
        <v>32</v>
      </c>
      <c r="C475" s="13">
        <v>1</v>
      </c>
      <c r="D475" s="13">
        <v>41</v>
      </c>
      <c r="E475" t="s">
        <v>23</v>
      </c>
      <c r="F475" t="s">
        <v>21</v>
      </c>
      <c r="G475" t="str">
        <f>IF(VentasC15[[#This Row],[Tipo de pago]]='Tablas auxiliares'!$B$6,"Venta física","Venta Online")</f>
        <v>Venta Online</v>
      </c>
      <c r="H475" t="s">
        <v>30</v>
      </c>
      <c r="I475" s="37">
        <v>76953</v>
      </c>
      <c r="J475" s="37">
        <v>6474</v>
      </c>
      <c r="K475" s="37">
        <v>83706</v>
      </c>
      <c r="L475" s="37">
        <v>55753</v>
      </c>
      <c r="M475" s="37">
        <v>51299</v>
      </c>
      <c r="N475" s="37">
        <f>SUM(VentasC15[[#This Row],[Maquillaje]:[Perfumería]])</f>
        <v>274185</v>
      </c>
      <c r="O475" s="14">
        <f>AVERAGE(VentasC15[[#This Row],[Maquillaje]:[Perfumería]])</f>
        <v>54837</v>
      </c>
      <c r="P475" t="str">
        <f>INDEX(VentasC15[[#Headers],[Maquillaje]:[Perfumería]],MATCH(MAX(VentasC15[[#This Row],[Maquillaje]:[Perfumería]]),VentasC15[[#This Row],[Maquillaje]:[Perfumería]],0))</f>
        <v>Cabello</v>
      </c>
      <c r="Q475" t="str">
        <f>INDEX(VentasC15[[#Headers],[Maquillaje]:[Perfumería]],MATCH(MIN(VentasC15[[#This Row],[Maquillaje]:[Perfumería]]),VentasC15[[#This Row],[Maquillaje]:[Perfumería]],0))</f>
        <v>Skincare</v>
      </c>
      <c r="R475" t="str">
        <f>IF(VentasC15[[#This Row],[Total por vendedor]]&gt;=250000,"SI","NO")</f>
        <v>SI</v>
      </c>
    </row>
    <row r="476" spans="1:18" x14ac:dyDescent="0.3">
      <c r="A476" s="16">
        <v>33497596</v>
      </c>
      <c r="B476" s="13">
        <v>58</v>
      </c>
      <c r="C476" s="13">
        <v>1</v>
      </c>
      <c r="D476" s="13">
        <v>76</v>
      </c>
      <c r="E476" t="s">
        <v>25</v>
      </c>
      <c r="F476" t="s">
        <v>21</v>
      </c>
      <c r="G476" t="str">
        <f>IF(VentasC15[[#This Row],[Tipo de pago]]='Tablas auxiliares'!$B$6,"Venta física","Venta Online")</f>
        <v>Venta Online</v>
      </c>
      <c r="H476" t="s">
        <v>29</v>
      </c>
      <c r="I476" s="37">
        <v>63514</v>
      </c>
      <c r="J476" s="37">
        <v>1496</v>
      </c>
      <c r="K476" s="37">
        <v>59290</v>
      </c>
      <c r="L476" s="37">
        <v>69267</v>
      </c>
      <c r="M476" s="37">
        <v>26772</v>
      </c>
      <c r="N476" s="37">
        <f>SUM(VentasC15[[#This Row],[Maquillaje]:[Perfumería]])</f>
        <v>220339</v>
      </c>
      <c r="O476" s="14">
        <f>AVERAGE(VentasC15[[#This Row],[Maquillaje]:[Perfumería]])</f>
        <v>44067.8</v>
      </c>
      <c r="P476" t="str">
        <f>INDEX(VentasC15[[#Headers],[Maquillaje]:[Perfumería]],MATCH(MAX(VentasC15[[#This Row],[Maquillaje]:[Perfumería]]),VentasC15[[#This Row],[Maquillaje]:[Perfumería]],0))</f>
        <v>Cuerpo</v>
      </c>
      <c r="Q476" t="str">
        <f>INDEX(VentasC15[[#Headers],[Maquillaje]:[Perfumería]],MATCH(MIN(VentasC15[[#This Row],[Maquillaje]:[Perfumería]]),VentasC15[[#This Row],[Maquillaje]:[Perfumería]],0))</f>
        <v>Skincare</v>
      </c>
      <c r="R476" t="str">
        <f>IF(VentasC15[[#This Row],[Total por vendedor]]&gt;=250000,"SI","NO")</f>
        <v>NO</v>
      </c>
    </row>
    <row r="477" spans="1:18" x14ac:dyDescent="0.3">
      <c r="A477" s="17">
        <v>33497597</v>
      </c>
      <c r="B477" s="13">
        <v>69</v>
      </c>
      <c r="C477" s="13">
        <v>1</v>
      </c>
      <c r="D477" s="13">
        <v>95</v>
      </c>
      <c r="E477" t="s">
        <v>23</v>
      </c>
      <c r="F477" t="s">
        <v>21</v>
      </c>
      <c r="G477" t="str">
        <f>IF(VentasC15[[#This Row],[Tipo de pago]]='Tablas auxiliares'!$B$6,"Venta física","Venta Online")</f>
        <v>Venta Online</v>
      </c>
      <c r="H477" t="s">
        <v>29</v>
      </c>
      <c r="I477" s="37">
        <v>97248</v>
      </c>
      <c r="J477" s="37">
        <v>64207</v>
      </c>
      <c r="K477" s="37">
        <v>42188</v>
      </c>
      <c r="L477" s="37">
        <v>1788</v>
      </c>
      <c r="M477" s="37">
        <v>20861</v>
      </c>
      <c r="N477" s="37">
        <f>SUM(VentasC15[[#This Row],[Maquillaje]:[Perfumería]])</f>
        <v>226292</v>
      </c>
      <c r="O477" s="14">
        <f>AVERAGE(VentasC15[[#This Row],[Maquillaje]:[Perfumería]])</f>
        <v>45258.400000000001</v>
      </c>
      <c r="P477" t="str">
        <f>INDEX(VentasC15[[#Headers],[Maquillaje]:[Perfumería]],MATCH(MAX(VentasC15[[#This Row],[Maquillaje]:[Perfumería]]),VentasC15[[#This Row],[Maquillaje]:[Perfumería]],0))</f>
        <v>Maquillaje</v>
      </c>
      <c r="Q477" t="str">
        <f>INDEX(VentasC15[[#Headers],[Maquillaje]:[Perfumería]],MATCH(MIN(VentasC15[[#This Row],[Maquillaje]:[Perfumería]]),VentasC15[[#This Row],[Maquillaje]:[Perfumería]],0))</f>
        <v>Cuerpo</v>
      </c>
      <c r="R477" t="str">
        <f>IF(VentasC15[[#This Row],[Total por vendedor]]&gt;=250000,"SI","NO")</f>
        <v>NO</v>
      </c>
    </row>
    <row r="478" spans="1:18" x14ac:dyDescent="0.3">
      <c r="A478" s="16">
        <v>33497598</v>
      </c>
      <c r="B478" s="13">
        <v>36</v>
      </c>
      <c r="C478" s="13">
        <v>1</v>
      </c>
      <c r="D478" s="13">
        <v>33</v>
      </c>
      <c r="E478" t="s">
        <v>22</v>
      </c>
      <c r="F478" t="s">
        <v>21</v>
      </c>
      <c r="G478" t="str">
        <f>IF(VentasC15[[#This Row],[Tipo de pago]]='Tablas auxiliares'!$B$6,"Venta física","Venta Online")</f>
        <v>Venta Online</v>
      </c>
      <c r="H478" t="s">
        <v>30</v>
      </c>
      <c r="I478" s="37">
        <v>52440</v>
      </c>
      <c r="J478" s="37">
        <v>83356</v>
      </c>
      <c r="K478" s="37">
        <v>45223</v>
      </c>
      <c r="L478" s="37">
        <v>55697</v>
      </c>
      <c r="M478" s="37">
        <v>45935</v>
      </c>
      <c r="N478" s="37">
        <f>SUM(VentasC15[[#This Row],[Maquillaje]:[Perfumería]])</f>
        <v>282651</v>
      </c>
      <c r="O478" s="14">
        <f>AVERAGE(VentasC15[[#This Row],[Maquillaje]:[Perfumería]])</f>
        <v>56530.2</v>
      </c>
      <c r="P478" t="str">
        <f>INDEX(VentasC15[[#Headers],[Maquillaje]:[Perfumería]],MATCH(MAX(VentasC15[[#This Row],[Maquillaje]:[Perfumería]]),VentasC15[[#This Row],[Maquillaje]:[Perfumería]],0))</f>
        <v>Skincare</v>
      </c>
      <c r="Q478" t="str">
        <f>INDEX(VentasC15[[#Headers],[Maquillaje]:[Perfumería]],MATCH(MIN(VentasC15[[#This Row],[Maquillaje]:[Perfumería]]),VentasC15[[#This Row],[Maquillaje]:[Perfumería]],0))</f>
        <v>Cabello</v>
      </c>
      <c r="R478" t="str">
        <f>IF(VentasC15[[#This Row],[Total por vendedor]]&gt;=250000,"SI","NO")</f>
        <v>SI</v>
      </c>
    </row>
    <row r="479" spans="1:18" x14ac:dyDescent="0.3">
      <c r="A479" s="17">
        <v>33497599</v>
      </c>
      <c r="B479" s="13">
        <v>55</v>
      </c>
      <c r="C479" s="13">
        <v>1</v>
      </c>
      <c r="D479" s="13">
        <v>70</v>
      </c>
      <c r="E479" t="s">
        <v>24</v>
      </c>
      <c r="F479" t="s">
        <v>20</v>
      </c>
      <c r="G479" t="str">
        <f>IF(VentasC15[[#This Row],[Tipo de pago]]='Tablas auxiliares'!$B$6,"Venta física","Venta Online")</f>
        <v>Venta física</v>
      </c>
      <c r="H479" t="s">
        <v>29</v>
      </c>
      <c r="I479" s="37">
        <v>47156</v>
      </c>
      <c r="J479" s="37">
        <v>24699</v>
      </c>
      <c r="K479" s="37">
        <v>1247</v>
      </c>
      <c r="L479" s="37">
        <v>47091</v>
      </c>
      <c r="M479" s="37">
        <v>65579</v>
      </c>
      <c r="N479" s="37">
        <f>SUM(VentasC15[[#This Row],[Maquillaje]:[Perfumería]])</f>
        <v>185772</v>
      </c>
      <c r="O479" s="14">
        <f>AVERAGE(VentasC15[[#This Row],[Maquillaje]:[Perfumería]])</f>
        <v>37154.400000000001</v>
      </c>
      <c r="P479" t="str">
        <f>INDEX(VentasC15[[#Headers],[Maquillaje]:[Perfumería]],MATCH(MAX(VentasC15[[#This Row],[Maquillaje]:[Perfumería]]),VentasC15[[#This Row],[Maquillaje]:[Perfumería]],0))</f>
        <v>Perfumería</v>
      </c>
      <c r="Q479" t="str">
        <f>INDEX(VentasC15[[#Headers],[Maquillaje]:[Perfumería]],MATCH(MIN(VentasC15[[#This Row],[Maquillaje]:[Perfumería]]),VentasC15[[#This Row],[Maquillaje]:[Perfumería]],0))</f>
        <v>Cabello</v>
      </c>
      <c r="R479" t="str">
        <f>IF(VentasC15[[#This Row],[Total por vendedor]]&gt;=250000,"SI","NO")</f>
        <v>NO</v>
      </c>
    </row>
    <row r="480" spans="1:18" x14ac:dyDescent="0.3">
      <c r="A480" s="16">
        <v>33497600</v>
      </c>
      <c r="B480" s="13">
        <v>42</v>
      </c>
      <c r="C480" s="13">
        <v>1</v>
      </c>
      <c r="D480" s="13">
        <v>88</v>
      </c>
      <c r="E480" t="s">
        <v>23</v>
      </c>
      <c r="F480" t="s">
        <v>21</v>
      </c>
      <c r="G480" t="str">
        <f>IF(VentasC15[[#This Row],[Tipo de pago]]='Tablas auxiliares'!$B$6,"Venta física","Venta Online")</f>
        <v>Venta Online</v>
      </c>
      <c r="H480" t="s">
        <v>29</v>
      </c>
      <c r="I480" s="37">
        <v>86825</v>
      </c>
      <c r="J480" s="37">
        <v>97854</v>
      </c>
      <c r="K480" s="37">
        <v>34729</v>
      </c>
      <c r="L480" s="37">
        <v>90443</v>
      </c>
      <c r="M480" s="37">
        <v>42430</v>
      </c>
      <c r="N480" s="37">
        <f>SUM(VentasC15[[#This Row],[Maquillaje]:[Perfumería]])</f>
        <v>352281</v>
      </c>
      <c r="O480" s="14">
        <f>AVERAGE(VentasC15[[#This Row],[Maquillaje]:[Perfumería]])</f>
        <v>70456.2</v>
      </c>
      <c r="P480" t="str">
        <f>INDEX(VentasC15[[#Headers],[Maquillaje]:[Perfumería]],MATCH(MAX(VentasC15[[#This Row],[Maquillaje]:[Perfumería]]),VentasC15[[#This Row],[Maquillaje]:[Perfumería]],0))</f>
        <v>Skincare</v>
      </c>
      <c r="Q480" t="str">
        <f>INDEX(VentasC15[[#Headers],[Maquillaje]:[Perfumería]],MATCH(MIN(VentasC15[[#This Row],[Maquillaje]:[Perfumería]]),VentasC15[[#This Row],[Maquillaje]:[Perfumería]],0))</f>
        <v>Cabello</v>
      </c>
      <c r="R480" t="str">
        <f>IF(VentasC15[[#This Row],[Total por vendedor]]&gt;=250000,"SI","NO")</f>
        <v>SI</v>
      </c>
    </row>
    <row r="481" spans="1:18" x14ac:dyDescent="0.3">
      <c r="A481" s="17">
        <v>33497601</v>
      </c>
      <c r="B481" s="13">
        <v>35</v>
      </c>
      <c r="C481" s="13">
        <v>1</v>
      </c>
      <c r="D481" s="13">
        <v>23</v>
      </c>
      <c r="E481" t="s">
        <v>24</v>
      </c>
      <c r="F481" t="s">
        <v>20</v>
      </c>
      <c r="G481" t="str">
        <f>IF(VentasC15[[#This Row],[Tipo de pago]]='Tablas auxiliares'!$B$6,"Venta física","Venta Online")</f>
        <v>Venta física</v>
      </c>
      <c r="H481" t="s">
        <v>30</v>
      </c>
      <c r="I481" s="37">
        <v>16804</v>
      </c>
      <c r="J481" s="37">
        <v>70815</v>
      </c>
      <c r="K481" s="37">
        <v>18066</v>
      </c>
      <c r="L481" s="37">
        <v>75698</v>
      </c>
      <c r="M481" s="37">
        <v>17723</v>
      </c>
      <c r="N481" s="37">
        <f>SUM(VentasC15[[#This Row],[Maquillaje]:[Perfumería]])</f>
        <v>199106</v>
      </c>
      <c r="O481" s="14">
        <f>AVERAGE(VentasC15[[#This Row],[Maquillaje]:[Perfumería]])</f>
        <v>39821.199999999997</v>
      </c>
      <c r="P481" t="str">
        <f>INDEX(VentasC15[[#Headers],[Maquillaje]:[Perfumería]],MATCH(MAX(VentasC15[[#This Row],[Maquillaje]:[Perfumería]]),VentasC15[[#This Row],[Maquillaje]:[Perfumería]],0))</f>
        <v>Cuerpo</v>
      </c>
      <c r="Q481" t="str">
        <f>INDEX(VentasC15[[#Headers],[Maquillaje]:[Perfumería]],MATCH(MIN(VentasC15[[#This Row],[Maquillaje]:[Perfumería]]),VentasC15[[#This Row],[Maquillaje]:[Perfumería]],0))</f>
        <v>Maquillaje</v>
      </c>
      <c r="R481" t="str">
        <f>IF(VentasC15[[#This Row],[Total por vendedor]]&gt;=250000,"SI","NO")</f>
        <v>NO</v>
      </c>
    </row>
    <row r="482" spans="1:18" x14ac:dyDescent="0.3">
      <c r="A482" s="16">
        <v>33497602</v>
      </c>
      <c r="B482" s="13">
        <v>34</v>
      </c>
      <c r="C482" s="13">
        <v>1</v>
      </c>
      <c r="D482" s="13">
        <v>10</v>
      </c>
      <c r="E482" t="s">
        <v>25</v>
      </c>
      <c r="F482" t="s">
        <v>20</v>
      </c>
      <c r="G482" t="str">
        <f>IF(VentasC15[[#This Row],[Tipo de pago]]='Tablas auxiliares'!$B$6,"Venta física","Venta Online")</f>
        <v>Venta física</v>
      </c>
      <c r="H482" t="s">
        <v>30</v>
      </c>
      <c r="I482" s="37">
        <v>20620</v>
      </c>
      <c r="J482" s="37">
        <v>65116</v>
      </c>
      <c r="K482" s="37">
        <v>19538</v>
      </c>
      <c r="L482" s="37">
        <v>14016</v>
      </c>
      <c r="M482" s="37">
        <v>73267</v>
      </c>
      <c r="N482" s="37">
        <f>SUM(VentasC15[[#This Row],[Maquillaje]:[Perfumería]])</f>
        <v>192557</v>
      </c>
      <c r="O482" s="14">
        <f>AVERAGE(VentasC15[[#This Row],[Maquillaje]:[Perfumería]])</f>
        <v>38511.4</v>
      </c>
      <c r="P482" t="str">
        <f>INDEX(VentasC15[[#Headers],[Maquillaje]:[Perfumería]],MATCH(MAX(VentasC15[[#This Row],[Maquillaje]:[Perfumería]]),VentasC15[[#This Row],[Maquillaje]:[Perfumería]],0))</f>
        <v>Perfumería</v>
      </c>
      <c r="Q482" t="str">
        <f>INDEX(VentasC15[[#Headers],[Maquillaje]:[Perfumería]],MATCH(MIN(VentasC15[[#This Row],[Maquillaje]:[Perfumería]]),VentasC15[[#This Row],[Maquillaje]:[Perfumería]],0))</f>
        <v>Cuerpo</v>
      </c>
      <c r="R482" t="str">
        <f>IF(VentasC15[[#This Row],[Total por vendedor]]&gt;=250000,"SI","NO")</f>
        <v>NO</v>
      </c>
    </row>
    <row r="483" spans="1:18" x14ac:dyDescent="0.3">
      <c r="A483" s="17">
        <v>33497603</v>
      </c>
      <c r="B483" s="13">
        <v>26</v>
      </c>
      <c r="C483" s="13">
        <v>1</v>
      </c>
      <c r="D483" s="13">
        <v>78</v>
      </c>
      <c r="E483" t="s">
        <v>23</v>
      </c>
      <c r="F483" t="s">
        <v>21</v>
      </c>
      <c r="G483" t="str">
        <f>IF(VentasC15[[#This Row],[Tipo de pago]]='Tablas auxiliares'!$B$6,"Venta física","Venta Online")</f>
        <v>Venta Online</v>
      </c>
      <c r="H483" t="s">
        <v>30</v>
      </c>
      <c r="I483" s="37">
        <v>51906</v>
      </c>
      <c r="J483" s="37">
        <v>81753</v>
      </c>
      <c r="K483" s="37">
        <v>99952</v>
      </c>
      <c r="L483" s="37">
        <v>42337</v>
      </c>
      <c r="M483" s="37">
        <v>77169</v>
      </c>
      <c r="N483" s="37">
        <f>SUM(VentasC15[[#This Row],[Maquillaje]:[Perfumería]])</f>
        <v>353117</v>
      </c>
      <c r="O483" s="14">
        <f>AVERAGE(VentasC15[[#This Row],[Maquillaje]:[Perfumería]])</f>
        <v>70623.399999999994</v>
      </c>
      <c r="P483" t="str">
        <f>INDEX(VentasC15[[#Headers],[Maquillaje]:[Perfumería]],MATCH(MAX(VentasC15[[#This Row],[Maquillaje]:[Perfumería]]),VentasC15[[#This Row],[Maquillaje]:[Perfumería]],0))</f>
        <v>Cabello</v>
      </c>
      <c r="Q483" t="str">
        <f>INDEX(VentasC15[[#Headers],[Maquillaje]:[Perfumería]],MATCH(MIN(VentasC15[[#This Row],[Maquillaje]:[Perfumería]]),VentasC15[[#This Row],[Maquillaje]:[Perfumería]],0))</f>
        <v>Cuerpo</v>
      </c>
      <c r="R483" t="str">
        <f>IF(VentasC15[[#This Row],[Total por vendedor]]&gt;=250000,"SI","NO")</f>
        <v>SI</v>
      </c>
    </row>
    <row r="484" spans="1:18" x14ac:dyDescent="0.3">
      <c r="A484" s="16">
        <v>33497604</v>
      </c>
      <c r="B484" s="13">
        <v>73</v>
      </c>
      <c r="C484" s="13">
        <v>1</v>
      </c>
      <c r="D484" s="13">
        <v>82</v>
      </c>
      <c r="E484" t="s">
        <v>23</v>
      </c>
      <c r="F484" t="s">
        <v>20</v>
      </c>
      <c r="G484" t="str">
        <f>IF(VentasC15[[#This Row],[Tipo de pago]]='Tablas auxiliares'!$B$6,"Venta física","Venta Online")</f>
        <v>Venta física</v>
      </c>
      <c r="H484" t="s">
        <v>30</v>
      </c>
      <c r="I484" s="37">
        <v>9874</v>
      </c>
      <c r="J484" s="37">
        <v>20578</v>
      </c>
      <c r="K484" s="37">
        <v>80053</v>
      </c>
      <c r="L484" s="37">
        <v>36713</v>
      </c>
      <c r="M484" s="37">
        <v>32945</v>
      </c>
      <c r="N484" s="37">
        <f>SUM(VentasC15[[#This Row],[Maquillaje]:[Perfumería]])</f>
        <v>180163</v>
      </c>
      <c r="O484" s="14">
        <f>AVERAGE(VentasC15[[#This Row],[Maquillaje]:[Perfumería]])</f>
        <v>36032.6</v>
      </c>
      <c r="P484" t="str">
        <f>INDEX(VentasC15[[#Headers],[Maquillaje]:[Perfumería]],MATCH(MAX(VentasC15[[#This Row],[Maquillaje]:[Perfumería]]),VentasC15[[#This Row],[Maquillaje]:[Perfumería]],0))</f>
        <v>Cabello</v>
      </c>
      <c r="Q484" t="str">
        <f>INDEX(VentasC15[[#Headers],[Maquillaje]:[Perfumería]],MATCH(MIN(VentasC15[[#This Row],[Maquillaje]:[Perfumería]]),VentasC15[[#This Row],[Maquillaje]:[Perfumería]],0))</f>
        <v>Maquillaje</v>
      </c>
      <c r="R484" t="str">
        <f>IF(VentasC15[[#This Row],[Total por vendedor]]&gt;=250000,"SI","NO")</f>
        <v>NO</v>
      </c>
    </row>
    <row r="485" spans="1:18" x14ac:dyDescent="0.3">
      <c r="A485" s="17">
        <v>33497605</v>
      </c>
      <c r="B485" s="13">
        <v>54</v>
      </c>
      <c r="C485" s="13">
        <v>1</v>
      </c>
      <c r="D485" s="13">
        <v>53</v>
      </c>
      <c r="E485" t="s">
        <v>22</v>
      </c>
      <c r="F485" t="s">
        <v>20</v>
      </c>
      <c r="G485" t="str">
        <f>IF(VentasC15[[#This Row],[Tipo de pago]]='Tablas auxiliares'!$B$6,"Venta física","Venta Online")</f>
        <v>Venta física</v>
      </c>
      <c r="H485" t="s">
        <v>30</v>
      </c>
      <c r="I485" s="37">
        <v>67834</v>
      </c>
      <c r="J485" s="37">
        <v>19757</v>
      </c>
      <c r="K485" s="37">
        <v>45459</v>
      </c>
      <c r="L485" s="37">
        <v>81930</v>
      </c>
      <c r="M485" s="37">
        <v>61053</v>
      </c>
      <c r="N485" s="37">
        <f>SUM(VentasC15[[#This Row],[Maquillaje]:[Perfumería]])</f>
        <v>276033</v>
      </c>
      <c r="O485" s="14">
        <f>AVERAGE(VentasC15[[#This Row],[Maquillaje]:[Perfumería]])</f>
        <v>55206.6</v>
      </c>
      <c r="P485" t="str">
        <f>INDEX(VentasC15[[#Headers],[Maquillaje]:[Perfumería]],MATCH(MAX(VentasC15[[#This Row],[Maquillaje]:[Perfumería]]),VentasC15[[#This Row],[Maquillaje]:[Perfumería]],0))</f>
        <v>Cuerpo</v>
      </c>
      <c r="Q485" t="str">
        <f>INDEX(VentasC15[[#Headers],[Maquillaje]:[Perfumería]],MATCH(MIN(VentasC15[[#This Row],[Maquillaje]:[Perfumería]]),VentasC15[[#This Row],[Maquillaje]:[Perfumería]],0))</f>
        <v>Skincare</v>
      </c>
      <c r="R485" t="str">
        <f>IF(VentasC15[[#This Row],[Total por vendedor]]&gt;=250000,"SI","NO")</f>
        <v>SI</v>
      </c>
    </row>
    <row r="486" spans="1:18" x14ac:dyDescent="0.3">
      <c r="A486" s="16">
        <v>33497606</v>
      </c>
      <c r="B486" s="13">
        <v>37</v>
      </c>
      <c r="C486" s="13">
        <v>1</v>
      </c>
      <c r="D486" s="13">
        <v>87</v>
      </c>
      <c r="E486" t="s">
        <v>23</v>
      </c>
      <c r="F486" t="s">
        <v>20</v>
      </c>
      <c r="G486" t="str">
        <f>IF(VentasC15[[#This Row],[Tipo de pago]]='Tablas auxiliares'!$B$6,"Venta física","Venta Online")</f>
        <v>Venta física</v>
      </c>
      <c r="H486" t="s">
        <v>29</v>
      </c>
      <c r="I486" s="37">
        <v>21452</v>
      </c>
      <c r="J486" s="37">
        <v>54182</v>
      </c>
      <c r="K486" s="37">
        <v>44715</v>
      </c>
      <c r="L486" s="37">
        <v>99987</v>
      </c>
      <c r="M486" s="37">
        <v>22097</v>
      </c>
      <c r="N486" s="37">
        <f>SUM(VentasC15[[#This Row],[Maquillaje]:[Perfumería]])</f>
        <v>242433</v>
      </c>
      <c r="O486" s="14">
        <f>AVERAGE(VentasC15[[#This Row],[Maquillaje]:[Perfumería]])</f>
        <v>48486.6</v>
      </c>
      <c r="P486" t="str">
        <f>INDEX(VentasC15[[#Headers],[Maquillaje]:[Perfumería]],MATCH(MAX(VentasC15[[#This Row],[Maquillaje]:[Perfumería]]),VentasC15[[#This Row],[Maquillaje]:[Perfumería]],0))</f>
        <v>Cuerpo</v>
      </c>
      <c r="Q486" t="str">
        <f>INDEX(VentasC15[[#Headers],[Maquillaje]:[Perfumería]],MATCH(MIN(VentasC15[[#This Row],[Maquillaje]:[Perfumería]]),VentasC15[[#This Row],[Maquillaje]:[Perfumería]],0))</f>
        <v>Maquillaje</v>
      </c>
      <c r="R486" t="str">
        <f>IF(VentasC15[[#This Row],[Total por vendedor]]&gt;=250000,"SI","NO")</f>
        <v>NO</v>
      </c>
    </row>
    <row r="487" spans="1:18" x14ac:dyDescent="0.3">
      <c r="A487" s="17">
        <v>33497607</v>
      </c>
      <c r="B487" s="13">
        <v>68</v>
      </c>
      <c r="C487" s="13">
        <v>1</v>
      </c>
      <c r="D487" s="13">
        <v>81</v>
      </c>
      <c r="E487" t="s">
        <v>24</v>
      </c>
      <c r="F487" t="s">
        <v>21</v>
      </c>
      <c r="G487" t="str">
        <f>IF(VentasC15[[#This Row],[Tipo de pago]]='Tablas auxiliares'!$B$6,"Venta física","Venta Online")</f>
        <v>Venta Online</v>
      </c>
      <c r="H487" t="s">
        <v>29</v>
      </c>
      <c r="I487" s="37">
        <v>29253</v>
      </c>
      <c r="J487" s="37">
        <v>32575</v>
      </c>
      <c r="K487" s="37">
        <v>1035</v>
      </c>
      <c r="L487" s="37">
        <v>4486</v>
      </c>
      <c r="M487" s="37">
        <v>82818</v>
      </c>
      <c r="N487" s="37">
        <f>SUM(VentasC15[[#This Row],[Maquillaje]:[Perfumería]])</f>
        <v>150167</v>
      </c>
      <c r="O487" s="14">
        <f>AVERAGE(VentasC15[[#This Row],[Maquillaje]:[Perfumería]])</f>
        <v>30033.4</v>
      </c>
      <c r="P487" t="str">
        <f>INDEX(VentasC15[[#Headers],[Maquillaje]:[Perfumería]],MATCH(MAX(VentasC15[[#This Row],[Maquillaje]:[Perfumería]]),VentasC15[[#This Row],[Maquillaje]:[Perfumería]],0))</f>
        <v>Perfumería</v>
      </c>
      <c r="Q487" t="str">
        <f>INDEX(VentasC15[[#Headers],[Maquillaje]:[Perfumería]],MATCH(MIN(VentasC15[[#This Row],[Maquillaje]:[Perfumería]]),VentasC15[[#This Row],[Maquillaje]:[Perfumería]],0))</f>
        <v>Cabello</v>
      </c>
      <c r="R487" t="str">
        <f>IF(VentasC15[[#This Row],[Total por vendedor]]&gt;=250000,"SI","NO")</f>
        <v>NO</v>
      </c>
    </row>
    <row r="488" spans="1:18" x14ac:dyDescent="0.3">
      <c r="A488" s="16">
        <v>33497608</v>
      </c>
      <c r="B488" s="13">
        <v>46</v>
      </c>
      <c r="C488" s="13">
        <v>1</v>
      </c>
      <c r="D488" s="13">
        <v>74</v>
      </c>
      <c r="E488" t="s">
        <v>23</v>
      </c>
      <c r="F488" t="s">
        <v>20</v>
      </c>
      <c r="G488" t="str">
        <f>IF(VentasC15[[#This Row],[Tipo de pago]]='Tablas auxiliares'!$B$6,"Venta física","Venta Online")</f>
        <v>Venta física</v>
      </c>
      <c r="H488" t="s">
        <v>30</v>
      </c>
      <c r="I488" s="37">
        <v>61096</v>
      </c>
      <c r="J488" s="37">
        <v>23086</v>
      </c>
      <c r="K488" s="37">
        <v>8715</v>
      </c>
      <c r="L488" s="37">
        <v>68376</v>
      </c>
      <c r="M488" s="37">
        <v>75908</v>
      </c>
      <c r="N488" s="37">
        <f>SUM(VentasC15[[#This Row],[Maquillaje]:[Perfumería]])</f>
        <v>237181</v>
      </c>
      <c r="O488" s="14">
        <f>AVERAGE(VentasC15[[#This Row],[Maquillaje]:[Perfumería]])</f>
        <v>47436.2</v>
      </c>
      <c r="P488" t="str">
        <f>INDEX(VentasC15[[#Headers],[Maquillaje]:[Perfumería]],MATCH(MAX(VentasC15[[#This Row],[Maquillaje]:[Perfumería]]),VentasC15[[#This Row],[Maquillaje]:[Perfumería]],0))</f>
        <v>Perfumería</v>
      </c>
      <c r="Q488" t="str">
        <f>INDEX(VentasC15[[#Headers],[Maquillaje]:[Perfumería]],MATCH(MIN(VentasC15[[#This Row],[Maquillaje]:[Perfumería]]),VentasC15[[#This Row],[Maquillaje]:[Perfumería]],0))</f>
        <v>Cabello</v>
      </c>
      <c r="R488" t="str">
        <f>IF(VentasC15[[#This Row],[Total por vendedor]]&gt;=250000,"SI","NO")</f>
        <v>NO</v>
      </c>
    </row>
    <row r="489" spans="1:18" x14ac:dyDescent="0.3">
      <c r="A489" s="17">
        <v>33497609</v>
      </c>
      <c r="B489" s="13">
        <v>70</v>
      </c>
      <c r="C489" s="13">
        <v>1</v>
      </c>
      <c r="D489" s="13">
        <v>5</v>
      </c>
      <c r="E489" t="s">
        <v>24</v>
      </c>
      <c r="F489" t="s">
        <v>21</v>
      </c>
      <c r="G489" t="str">
        <f>IF(VentasC15[[#This Row],[Tipo de pago]]='Tablas auxiliares'!$B$6,"Venta física","Venta Online")</f>
        <v>Venta Online</v>
      </c>
      <c r="H489" t="s">
        <v>29</v>
      </c>
      <c r="I489" s="37">
        <v>74469</v>
      </c>
      <c r="J489" s="37">
        <v>15861</v>
      </c>
      <c r="K489" s="37">
        <v>63359</v>
      </c>
      <c r="L489" s="37">
        <v>39373</v>
      </c>
      <c r="M489" s="37">
        <v>55047</v>
      </c>
      <c r="N489" s="37">
        <f>SUM(VentasC15[[#This Row],[Maquillaje]:[Perfumería]])</f>
        <v>248109</v>
      </c>
      <c r="O489" s="14">
        <f>AVERAGE(VentasC15[[#This Row],[Maquillaje]:[Perfumería]])</f>
        <v>49621.8</v>
      </c>
      <c r="P489" t="str">
        <f>INDEX(VentasC15[[#Headers],[Maquillaje]:[Perfumería]],MATCH(MAX(VentasC15[[#This Row],[Maquillaje]:[Perfumería]]),VentasC15[[#This Row],[Maquillaje]:[Perfumería]],0))</f>
        <v>Maquillaje</v>
      </c>
      <c r="Q489" t="str">
        <f>INDEX(VentasC15[[#Headers],[Maquillaje]:[Perfumería]],MATCH(MIN(VentasC15[[#This Row],[Maquillaje]:[Perfumería]]),VentasC15[[#This Row],[Maquillaje]:[Perfumería]],0))</f>
        <v>Skincare</v>
      </c>
      <c r="R489" t="str">
        <f>IF(VentasC15[[#This Row],[Total por vendedor]]&gt;=250000,"SI","NO")</f>
        <v>NO</v>
      </c>
    </row>
    <row r="490" spans="1:18" x14ac:dyDescent="0.3">
      <c r="A490" s="16">
        <v>33497610</v>
      </c>
      <c r="B490" s="13">
        <v>57</v>
      </c>
      <c r="C490" s="13">
        <v>1</v>
      </c>
      <c r="D490" s="13">
        <v>50</v>
      </c>
      <c r="E490" t="s">
        <v>23</v>
      </c>
      <c r="F490" t="s">
        <v>20</v>
      </c>
      <c r="G490" t="str">
        <f>IF(VentasC15[[#This Row],[Tipo de pago]]='Tablas auxiliares'!$B$6,"Venta física","Venta Online")</f>
        <v>Venta física</v>
      </c>
      <c r="H490" t="s">
        <v>30</v>
      </c>
      <c r="I490" s="37">
        <v>24240</v>
      </c>
      <c r="J490" s="37">
        <v>56641</v>
      </c>
      <c r="K490" s="37">
        <v>25899</v>
      </c>
      <c r="L490" s="37">
        <v>18006</v>
      </c>
      <c r="M490" s="37">
        <v>15953</v>
      </c>
      <c r="N490" s="37">
        <f>SUM(VentasC15[[#This Row],[Maquillaje]:[Perfumería]])</f>
        <v>140739</v>
      </c>
      <c r="O490" s="14">
        <f>AVERAGE(VentasC15[[#This Row],[Maquillaje]:[Perfumería]])</f>
        <v>28147.8</v>
      </c>
      <c r="P490" t="str">
        <f>INDEX(VentasC15[[#Headers],[Maquillaje]:[Perfumería]],MATCH(MAX(VentasC15[[#This Row],[Maquillaje]:[Perfumería]]),VentasC15[[#This Row],[Maquillaje]:[Perfumería]],0))</f>
        <v>Skincare</v>
      </c>
      <c r="Q490" t="str">
        <f>INDEX(VentasC15[[#Headers],[Maquillaje]:[Perfumería]],MATCH(MIN(VentasC15[[#This Row],[Maquillaje]:[Perfumería]]),VentasC15[[#This Row],[Maquillaje]:[Perfumería]],0))</f>
        <v>Perfumería</v>
      </c>
      <c r="R490" t="str">
        <f>IF(VentasC15[[#This Row],[Total por vendedor]]&gt;=250000,"SI","NO")</f>
        <v>NO</v>
      </c>
    </row>
    <row r="491" spans="1:18" x14ac:dyDescent="0.3">
      <c r="A491" s="17">
        <v>33497611</v>
      </c>
      <c r="B491" s="13">
        <v>54</v>
      </c>
      <c r="C491" s="13">
        <v>1</v>
      </c>
      <c r="D491" s="13">
        <v>24</v>
      </c>
      <c r="E491" t="s">
        <v>23</v>
      </c>
      <c r="F491" t="s">
        <v>21</v>
      </c>
      <c r="G491" t="str">
        <f>IF(VentasC15[[#This Row],[Tipo de pago]]='Tablas auxiliares'!$B$6,"Venta física","Venta Online")</f>
        <v>Venta Online</v>
      </c>
      <c r="H491" t="s">
        <v>30</v>
      </c>
      <c r="I491" s="37">
        <v>39503</v>
      </c>
      <c r="J491" s="37">
        <v>69789</v>
      </c>
      <c r="K491" s="37">
        <v>27835</v>
      </c>
      <c r="L491" s="37">
        <v>66064</v>
      </c>
      <c r="M491" s="37">
        <v>34997</v>
      </c>
      <c r="N491" s="37">
        <f>SUM(VentasC15[[#This Row],[Maquillaje]:[Perfumería]])</f>
        <v>238188</v>
      </c>
      <c r="O491" s="14">
        <f>AVERAGE(VentasC15[[#This Row],[Maquillaje]:[Perfumería]])</f>
        <v>47637.599999999999</v>
      </c>
      <c r="P491" t="str">
        <f>INDEX(VentasC15[[#Headers],[Maquillaje]:[Perfumería]],MATCH(MAX(VentasC15[[#This Row],[Maquillaje]:[Perfumería]]),VentasC15[[#This Row],[Maquillaje]:[Perfumería]],0))</f>
        <v>Skincare</v>
      </c>
      <c r="Q491" t="str">
        <f>INDEX(VentasC15[[#Headers],[Maquillaje]:[Perfumería]],MATCH(MIN(VentasC15[[#This Row],[Maquillaje]:[Perfumería]]),VentasC15[[#This Row],[Maquillaje]:[Perfumería]],0))</f>
        <v>Cabello</v>
      </c>
      <c r="R491" t="str">
        <f>IF(VentasC15[[#This Row],[Total por vendedor]]&gt;=250000,"SI","NO")</f>
        <v>NO</v>
      </c>
    </row>
    <row r="492" spans="1:18" x14ac:dyDescent="0.3">
      <c r="A492" s="16">
        <v>33497612</v>
      </c>
      <c r="B492" s="13">
        <v>60</v>
      </c>
      <c r="C492" s="13">
        <v>1</v>
      </c>
      <c r="D492" s="13">
        <v>77</v>
      </c>
      <c r="E492" t="s">
        <v>24</v>
      </c>
      <c r="F492" t="s">
        <v>21</v>
      </c>
      <c r="G492" t="str">
        <f>IF(VentasC15[[#This Row],[Tipo de pago]]='Tablas auxiliares'!$B$6,"Venta física","Venta Online")</f>
        <v>Venta Online</v>
      </c>
      <c r="H492" t="s">
        <v>30</v>
      </c>
      <c r="I492" s="37">
        <v>60580</v>
      </c>
      <c r="J492" s="37">
        <v>7921</v>
      </c>
      <c r="K492" s="37">
        <v>95456</v>
      </c>
      <c r="L492" s="37">
        <v>77798</v>
      </c>
      <c r="M492" s="37">
        <v>35882</v>
      </c>
      <c r="N492" s="37">
        <f>SUM(VentasC15[[#This Row],[Maquillaje]:[Perfumería]])</f>
        <v>277637</v>
      </c>
      <c r="O492" s="14">
        <f>AVERAGE(VentasC15[[#This Row],[Maquillaje]:[Perfumería]])</f>
        <v>55527.4</v>
      </c>
      <c r="P492" t="str">
        <f>INDEX(VentasC15[[#Headers],[Maquillaje]:[Perfumería]],MATCH(MAX(VentasC15[[#This Row],[Maquillaje]:[Perfumería]]),VentasC15[[#This Row],[Maquillaje]:[Perfumería]],0))</f>
        <v>Cabello</v>
      </c>
      <c r="Q492" t="str">
        <f>INDEX(VentasC15[[#Headers],[Maquillaje]:[Perfumería]],MATCH(MIN(VentasC15[[#This Row],[Maquillaje]:[Perfumería]]),VentasC15[[#This Row],[Maquillaje]:[Perfumería]],0))</f>
        <v>Skincare</v>
      </c>
      <c r="R492" t="str">
        <f>IF(VentasC15[[#This Row],[Total por vendedor]]&gt;=250000,"SI","NO")</f>
        <v>SI</v>
      </c>
    </row>
    <row r="493" spans="1:18" x14ac:dyDescent="0.3">
      <c r="A493" s="17">
        <v>33497613</v>
      </c>
      <c r="B493" s="13">
        <v>63</v>
      </c>
      <c r="C493" s="13">
        <v>1</v>
      </c>
      <c r="D493" s="13">
        <v>29</v>
      </c>
      <c r="E493" t="s">
        <v>23</v>
      </c>
      <c r="F493" t="s">
        <v>20</v>
      </c>
      <c r="G493" t="str">
        <f>IF(VentasC15[[#This Row],[Tipo de pago]]='Tablas auxiliares'!$B$6,"Venta física","Venta Online")</f>
        <v>Venta física</v>
      </c>
      <c r="H493" t="s">
        <v>30</v>
      </c>
      <c r="I493" s="37">
        <v>14610</v>
      </c>
      <c r="J493" s="37">
        <v>75614</v>
      </c>
      <c r="K493" s="37">
        <v>9532</v>
      </c>
      <c r="L493" s="37">
        <v>93903</v>
      </c>
      <c r="M493" s="37">
        <v>60466</v>
      </c>
      <c r="N493" s="37">
        <f>SUM(VentasC15[[#This Row],[Maquillaje]:[Perfumería]])</f>
        <v>254125</v>
      </c>
      <c r="O493" s="14">
        <f>AVERAGE(VentasC15[[#This Row],[Maquillaje]:[Perfumería]])</f>
        <v>50825</v>
      </c>
      <c r="P493" t="str">
        <f>INDEX(VentasC15[[#Headers],[Maquillaje]:[Perfumería]],MATCH(MAX(VentasC15[[#This Row],[Maquillaje]:[Perfumería]]),VentasC15[[#This Row],[Maquillaje]:[Perfumería]],0))</f>
        <v>Cuerpo</v>
      </c>
      <c r="Q493" t="str">
        <f>INDEX(VentasC15[[#Headers],[Maquillaje]:[Perfumería]],MATCH(MIN(VentasC15[[#This Row],[Maquillaje]:[Perfumería]]),VentasC15[[#This Row],[Maquillaje]:[Perfumería]],0))</f>
        <v>Cabello</v>
      </c>
      <c r="R493" t="str">
        <f>IF(VentasC15[[#This Row],[Total por vendedor]]&gt;=250000,"SI","NO")</f>
        <v>SI</v>
      </c>
    </row>
    <row r="494" spans="1:18" x14ac:dyDescent="0.3">
      <c r="A494" s="16">
        <v>33497614</v>
      </c>
      <c r="B494" s="13">
        <v>73</v>
      </c>
      <c r="C494" s="13">
        <v>1</v>
      </c>
      <c r="D494" s="13">
        <v>51</v>
      </c>
      <c r="E494" t="s">
        <v>24</v>
      </c>
      <c r="F494" t="s">
        <v>20</v>
      </c>
      <c r="G494" t="str">
        <f>IF(VentasC15[[#This Row],[Tipo de pago]]='Tablas auxiliares'!$B$6,"Venta física","Venta Online")</f>
        <v>Venta física</v>
      </c>
      <c r="H494" t="s">
        <v>30</v>
      </c>
      <c r="I494" s="37">
        <v>87744</v>
      </c>
      <c r="J494" s="37">
        <v>18555</v>
      </c>
      <c r="K494" s="37">
        <v>43522</v>
      </c>
      <c r="L494" s="37">
        <v>43908</v>
      </c>
      <c r="M494" s="37">
        <v>12395</v>
      </c>
      <c r="N494" s="37">
        <f>SUM(VentasC15[[#This Row],[Maquillaje]:[Perfumería]])</f>
        <v>206124</v>
      </c>
      <c r="O494" s="14">
        <f>AVERAGE(VentasC15[[#This Row],[Maquillaje]:[Perfumería]])</f>
        <v>41224.800000000003</v>
      </c>
      <c r="P494" t="str">
        <f>INDEX(VentasC15[[#Headers],[Maquillaje]:[Perfumería]],MATCH(MAX(VentasC15[[#This Row],[Maquillaje]:[Perfumería]]),VentasC15[[#This Row],[Maquillaje]:[Perfumería]],0))</f>
        <v>Maquillaje</v>
      </c>
      <c r="Q494" t="str">
        <f>INDEX(VentasC15[[#Headers],[Maquillaje]:[Perfumería]],MATCH(MIN(VentasC15[[#This Row],[Maquillaje]:[Perfumería]]),VentasC15[[#This Row],[Maquillaje]:[Perfumería]],0))</f>
        <v>Perfumería</v>
      </c>
      <c r="R494" t="str">
        <f>IF(VentasC15[[#This Row],[Total por vendedor]]&gt;=250000,"SI","NO")</f>
        <v>NO</v>
      </c>
    </row>
    <row r="495" spans="1:18" x14ac:dyDescent="0.3">
      <c r="A495" s="17">
        <v>33497615</v>
      </c>
      <c r="B495" s="13">
        <v>64</v>
      </c>
      <c r="C495" s="13">
        <v>1</v>
      </c>
      <c r="D495" s="13">
        <v>41</v>
      </c>
      <c r="E495" t="s">
        <v>23</v>
      </c>
      <c r="F495" t="s">
        <v>20</v>
      </c>
      <c r="G495" t="str">
        <f>IF(VentasC15[[#This Row],[Tipo de pago]]='Tablas auxiliares'!$B$6,"Venta física","Venta Online")</f>
        <v>Venta física</v>
      </c>
      <c r="H495" t="s">
        <v>29</v>
      </c>
      <c r="I495" s="37">
        <v>46561</v>
      </c>
      <c r="J495" s="37">
        <v>12734</v>
      </c>
      <c r="K495" s="37">
        <v>53006</v>
      </c>
      <c r="L495" s="37">
        <v>66611</v>
      </c>
      <c r="M495" s="37">
        <v>68824</v>
      </c>
      <c r="N495" s="37">
        <f>SUM(VentasC15[[#This Row],[Maquillaje]:[Perfumería]])</f>
        <v>247736</v>
      </c>
      <c r="O495" s="14">
        <f>AVERAGE(VentasC15[[#This Row],[Maquillaje]:[Perfumería]])</f>
        <v>49547.199999999997</v>
      </c>
      <c r="P495" t="str">
        <f>INDEX(VentasC15[[#Headers],[Maquillaje]:[Perfumería]],MATCH(MAX(VentasC15[[#This Row],[Maquillaje]:[Perfumería]]),VentasC15[[#This Row],[Maquillaje]:[Perfumería]],0))</f>
        <v>Perfumería</v>
      </c>
      <c r="Q495" t="str">
        <f>INDEX(VentasC15[[#Headers],[Maquillaje]:[Perfumería]],MATCH(MIN(VentasC15[[#This Row],[Maquillaje]:[Perfumería]]),VentasC15[[#This Row],[Maquillaje]:[Perfumería]],0))</f>
        <v>Skincare</v>
      </c>
      <c r="R495" t="str">
        <f>IF(VentasC15[[#This Row],[Total por vendedor]]&gt;=250000,"SI","NO")</f>
        <v>NO</v>
      </c>
    </row>
    <row r="496" spans="1:18" x14ac:dyDescent="0.3">
      <c r="A496" s="16">
        <v>33497616</v>
      </c>
      <c r="B496" s="13">
        <v>58</v>
      </c>
      <c r="C496" s="13">
        <v>1</v>
      </c>
      <c r="D496" s="13">
        <v>49</v>
      </c>
      <c r="E496" t="s">
        <v>24</v>
      </c>
      <c r="F496" t="s">
        <v>21</v>
      </c>
      <c r="G496" t="str">
        <f>IF(VentasC15[[#This Row],[Tipo de pago]]='Tablas auxiliares'!$B$6,"Venta física","Venta Online")</f>
        <v>Venta Online</v>
      </c>
      <c r="H496" t="s">
        <v>30</v>
      </c>
      <c r="I496" s="37">
        <v>49803</v>
      </c>
      <c r="J496" s="37">
        <v>78785</v>
      </c>
      <c r="K496" s="37">
        <v>9178</v>
      </c>
      <c r="L496" s="37">
        <v>99467</v>
      </c>
      <c r="M496" s="37">
        <v>58807</v>
      </c>
      <c r="N496" s="37">
        <f>SUM(VentasC15[[#This Row],[Maquillaje]:[Perfumería]])</f>
        <v>296040</v>
      </c>
      <c r="O496" s="14">
        <f>AVERAGE(VentasC15[[#This Row],[Maquillaje]:[Perfumería]])</f>
        <v>59208</v>
      </c>
      <c r="P496" t="str">
        <f>INDEX(VentasC15[[#Headers],[Maquillaje]:[Perfumería]],MATCH(MAX(VentasC15[[#This Row],[Maquillaje]:[Perfumería]]),VentasC15[[#This Row],[Maquillaje]:[Perfumería]],0))</f>
        <v>Cuerpo</v>
      </c>
      <c r="Q496" t="str">
        <f>INDEX(VentasC15[[#Headers],[Maquillaje]:[Perfumería]],MATCH(MIN(VentasC15[[#This Row],[Maquillaje]:[Perfumería]]),VentasC15[[#This Row],[Maquillaje]:[Perfumería]],0))</f>
        <v>Cabello</v>
      </c>
      <c r="R496" t="str">
        <f>IF(VentasC15[[#This Row],[Total por vendedor]]&gt;=250000,"SI","NO")</f>
        <v>SI</v>
      </c>
    </row>
    <row r="497" spans="1:18" x14ac:dyDescent="0.3">
      <c r="A497" s="17">
        <v>33497617</v>
      </c>
      <c r="B497" s="13">
        <v>63</v>
      </c>
      <c r="C497" s="13">
        <v>1</v>
      </c>
      <c r="D497" s="13">
        <v>90</v>
      </c>
      <c r="E497" t="s">
        <v>23</v>
      </c>
      <c r="F497" t="s">
        <v>20</v>
      </c>
      <c r="G497" t="str">
        <f>IF(VentasC15[[#This Row],[Tipo de pago]]='Tablas auxiliares'!$B$6,"Venta física","Venta Online")</f>
        <v>Venta física</v>
      </c>
      <c r="H497" t="s">
        <v>29</v>
      </c>
      <c r="I497" s="37">
        <v>1447</v>
      </c>
      <c r="J497" s="37">
        <v>18792</v>
      </c>
      <c r="K497" s="37">
        <v>93503</v>
      </c>
      <c r="L497" s="37">
        <v>4489</v>
      </c>
      <c r="M497" s="37">
        <v>40506</v>
      </c>
      <c r="N497" s="37">
        <f>SUM(VentasC15[[#This Row],[Maquillaje]:[Perfumería]])</f>
        <v>158737</v>
      </c>
      <c r="O497" s="14">
        <f>AVERAGE(VentasC15[[#This Row],[Maquillaje]:[Perfumería]])</f>
        <v>31747.4</v>
      </c>
      <c r="P497" t="str">
        <f>INDEX(VentasC15[[#Headers],[Maquillaje]:[Perfumería]],MATCH(MAX(VentasC15[[#This Row],[Maquillaje]:[Perfumería]]),VentasC15[[#This Row],[Maquillaje]:[Perfumería]],0))</f>
        <v>Cabello</v>
      </c>
      <c r="Q497" t="str">
        <f>INDEX(VentasC15[[#Headers],[Maquillaje]:[Perfumería]],MATCH(MIN(VentasC15[[#This Row],[Maquillaje]:[Perfumería]]),VentasC15[[#This Row],[Maquillaje]:[Perfumería]],0))</f>
        <v>Maquillaje</v>
      </c>
      <c r="R497" t="str">
        <f>IF(VentasC15[[#This Row],[Total por vendedor]]&gt;=250000,"SI","NO")</f>
        <v>NO</v>
      </c>
    </row>
    <row r="498" spans="1:18" x14ac:dyDescent="0.3">
      <c r="A498" s="16">
        <v>33497618</v>
      </c>
      <c r="B498" s="13">
        <v>51</v>
      </c>
      <c r="C498" s="13">
        <v>1</v>
      </c>
      <c r="D498" s="13">
        <v>80</v>
      </c>
      <c r="E498" t="s">
        <v>23</v>
      </c>
      <c r="F498" t="s">
        <v>20</v>
      </c>
      <c r="G498" t="str">
        <f>IF(VentasC15[[#This Row],[Tipo de pago]]='Tablas auxiliares'!$B$6,"Venta física","Venta Online")</f>
        <v>Venta física</v>
      </c>
      <c r="H498" t="s">
        <v>30</v>
      </c>
      <c r="I498" s="37">
        <v>27558</v>
      </c>
      <c r="J498" s="37">
        <v>94038</v>
      </c>
      <c r="K498" s="37">
        <v>56413</v>
      </c>
      <c r="L498" s="37">
        <v>70513</v>
      </c>
      <c r="M498" s="37">
        <v>1451</v>
      </c>
      <c r="N498" s="37">
        <f>SUM(VentasC15[[#This Row],[Maquillaje]:[Perfumería]])</f>
        <v>249973</v>
      </c>
      <c r="O498" s="14">
        <f>AVERAGE(VentasC15[[#This Row],[Maquillaje]:[Perfumería]])</f>
        <v>49994.6</v>
      </c>
      <c r="P498" t="str">
        <f>INDEX(VentasC15[[#Headers],[Maquillaje]:[Perfumería]],MATCH(MAX(VentasC15[[#This Row],[Maquillaje]:[Perfumería]]),VentasC15[[#This Row],[Maquillaje]:[Perfumería]],0))</f>
        <v>Skincare</v>
      </c>
      <c r="Q498" t="str">
        <f>INDEX(VentasC15[[#Headers],[Maquillaje]:[Perfumería]],MATCH(MIN(VentasC15[[#This Row],[Maquillaje]:[Perfumería]]),VentasC15[[#This Row],[Maquillaje]:[Perfumería]],0))</f>
        <v>Perfumería</v>
      </c>
      <c r="R498" t="str">
        <f>IF(VentasC15[[#This Row],[Total por vendedor]]&gt;=250000,"SI","NO")</f>
        <v>NO</v>
      </c>
    </row>
    <row r="499" spans="1:18" x14ac:dyDescent="0.3">
      <c r="A499" s="17">
        <v>33497619</v>
      </c>
      <c r="B499" s="13">
        <v>27</v>
      </c>
      <c r="C499" s="13">
        <v>1</v>
      </c>
      <c r="D499" s="13">
        <v>53</v>
      </c>
      <c r="E499" t="s">
        <v>22</v>
      </c>
      <c r="F499" t="s">
        <v>21</v>
      </c>
      <c r="G499" t="str">
        <f>IF(VentasC15[[#This Row],[Tipo de pago]]='Tablas auxiliares'!$B$6,"Venta física","Venta Online")</f>
        <v>Venta Online</v>
      </c>
      <c r="H499" t="s">
        <v>29</v>
      </c>
      <c r="I499" s="37">
        <v>1425</v>
      </c>
      <c r="J499" s="37">
        <v>55822</v>
      </c>
      <c r="K499" s="37">
        <v>69627</v>
      </c>
      <c r="L499" s="37">
        <v>32194</v>
      </c>
      <c r="M499" s="37">
        <v>58085</v>
      </c>
      <c r="N499" s="37">
        <f>SUM(VentasC15[[#This Row],[Maquillaje]:[Perfumería]])</f>
        <v>217153</v>
      </c>
      <c r="O499" s="14">
        <f>AVERAGE(VentasC15[[#This Row],[Maquillaje]:[Perfumería]])</f>
        <v>43430.6</v>
      </c>
      <c r="P499" t="str">
        <f>INDEX(VentasC15[[#Headers],[Maquillaje]:[Perfumería]],MATCH(MAX(VentasC15[[#This Row],[Maquillaje]:[Perfumería]]),VentasC15[[#This Row],[Maquillaje]:[Perfumería]],0))</f>
        <v>Cabello</v>
      </c>
      <c r="Q499" t="str">
        <f>INDEX(VentasC15[[#Headers],[Maquillaje]:[Perfumería]],MATCH(MIN(VentasC15[[#This Row],[Maquillaje]:[Perfumería]]),VentasC15[[#This Row],[Maquillaje]:[Perfumería]],0))</f>
        <v>Maquillaje</v>
      </c>
      <c r="R499" t="str">
        <f>IF(VentasC15[[#This Row],[Total por vendedor]]&gt;=250000,"SI","NO")</f>
        <v>NO</v>
      </c>
    </row>
    <row r="500" spans="1:18" x14ac:dyDescent="0.3">
      <c r="A500" s="16">
        <v>33497620</v>
      </c>
      <c r="B500" s="13">
        <v>69</v>
      </c>
      <c r="C500" s="13">
        <v>1</v>
      </c>
      <c r="D500" s="13">
        <v>73</v>
      </c>
      <c r="E500" t="s">
        <v>23</v>
      </c>
      <c r="F500" t="s">
        <v>21</v>
      </c>
      <c r="G500" t="str">
        <f>IF(VentasC15[[#This Row],[Tipo de pago]]='Tablas auxiliares'!$B$6,"Venta física","Venta Online")</f>
        <v>Venta Online</v>
      </c>
      <c r="H500" t="s">
        <v>30</v>
      </c>
      <c r="I500" s="37">
        <v>62998</v>
      </c>
      <c r="J500" s="37">
        <v>59553</v>
      </c>
      <c r="K500" s="37">
        <v>41399</v>
      </c>
      <c r="L500" s="37">
        <v>53447</v>
      </c>
      <c r="M500" s="37">
        <v>78277</v>
      </c>
      <c r="N500" s="37">
        <f>SUM(VentasC15[[#This Row],[Maquillaje]:[Perfumería]])</f>
        <v>295674</v>
      </c>
      <c r="O500" s="14">
        <f>AVERAGE(VentasC15[[#This Row],[Maquillaje]:[Perfumería]])</f>
        <v>59134.8</v>
      </c>
      <c r="P500" t="str">
        <f>INDEX(VentasC15[[#Headers],[Maquillaje]:[Perfumería]],MATCH(MAX(VentasC15[[#This Row],[Maquillaje]:[Perfumería]]),VentasC15[[#This Row],[Maquillaje]:[Perfumería]],0))</f>
        <v>Perfumería</v>
      </c>
      <c r="Q500" t="str">
        <f>INDEX(VentasC15[[#Headers],[Maquillaje]:[Perfumería]],MATCH(MIN(VentasC15[[#This Row],[Maquillaje]:[Perfumería]]),VentasC15[[#This Row],[Maquillaje]:[Perfumería]],0))</f>
        <v>Cabello</v>
      </c>
      <c r="R500" t="str">
        <f>IF(VentasC15[[#This Row],[Total por vendedor]]&gt;=250000,"SI","NO")</f>
        <v>SI</v>
      </c>
    </row>
    <row r="501" spans="1:18" x14ac:dyDescent="0.3">
      <c r="A501" s="17">
        <v>33497621</v>
      </c>
      <c r="B501" s="13">
        <v>42</v>
      </c>
      <c r="C501" s="13">
        <v>1</v>
      </c>
      <c r="D501" s="13">
        <v>92</v>
      </c>
      <c r="E501" t="s">
        <v>24</v>
      </c>
      <c r="F501" t="s">
        <v>20</v>
      </c>
      <c r="G501" t="str">
        <f>IF(VentasC15[[#This Row],[Tipo de pago]]='Tablas auxiliares'!$B$6,"Venta física","Venta Online")</f>
        <v>Venta física</v>
      </c>
      <c r="H501" t="s">
        <v>29</v>
      </c>
      <c r="I501" s="37">
        <v>68549</v>
      </c>
      <c r="J501" s="37">
        <v>12817</v>
      </c>
      <c r="K501" s="37">
        <v>34317</v>
      </c>
      <c r="L501" s="37">
        <v>96169</v>
      </c>
      <c r="M501" s="37">
        <v>50850</v>
      </c>
      <c r="N501" s="37">
        <f>SUM(VentasC15[[#This Row],[Maquillaje]:[Perfumería]])</f>
        <v>262702</v>
      </c>
      <c r="O501" s="14">
        <f>AVERAGE(VentasC15[[#This Row],[Maquillaje]:[Perfumería]])</f>
        <v>52540.4</v>
      </c>
      <c r="P501" t="str">
        <f>INDEX(VentasC15[[#Headers],[Maquillaje]:[Perfumería]],MATCH(MAX(VentasC15[[#This Row],[Maquillaje]:[Perfumería]]),VentasC15[[#This Row],[Maquillaje]:[Perfumería]],0))</f>
        <v>Cuerpo</v>
      </c>
      <c r="Q501" t="str">
        <f>INDEX(VentasC15[[#Headers],[Maquillaje]:[Perfumería]],MATCH(MIN(VentasC15[[#This Row],[Maquillaje]:[Perfumería]]),VentasC15[[#This Row],[Maquillaje]:[Perfumería]],0))</f>
        <v>Skincare</v>
      </c>
      <c r="R501" t="str">
        <f>IF(VentasC15[[#This Row],[Total por vendedor]]&gt;=250000,"SI","NO")</f>
        <v>SI</v>
      </c>
    </row>
    <row r="502" spans="1:18" x14ac:dyDescent="0.3">
      <c r="A502" s="16">
        <v>33497622</v>
      </c>
      <c r="B502" s="13">
        <v>66</v>
      </c>
      <c r="C502" s="13">
        <v>1</v>
      </c>
      <c r="D502" s="13">
        <v>29</v>
      </c>
      <c r="E502" t="s">
        <v>23</v>
      </c>
      <c r="F502" t="s">
        <v>20</v>
      </c>
      <c r="G502" t="str">
        <f>IF(VentasC15[[#This Row],[Tipo de pago]]='Tablas auxiliares'!$B$6,"Venta física","Venta Online")</f>
        <v>Venta física</v>
      </c>
      <c r="H502" t="s">
        <v>30</v>
      </c>
      <c r="I502" s="37">
        <v>97448</v>
      </c>
      <c r="J502" s="37">
        <v>85852</v>
      </c>
      <c r="K502" s="37">
        <v>7533</v>
      </c>
      <c r="L502" s="37">
        <v>3607</v>
      </c>
      <c r="M502" s="37">
        <v>1183</v>
      </c>
      <c r="N502" s="37">
        <f>SUM(VentasC15[[#This Row],[Maquillaje]:[Perfumería]])</f>
        <v>195623</v>
      </c>
      <c r="O502" s="14">
        <f>AVERAGE(VentasC15[[#This Row],[Maquillaje]:[Perfumería]])</f>
        <v>39124.6</v>
      </c>
      <c r="P502" t="str">
        <f>INDEX(VentasC15[[#Headers],[Maquillaje]:[Perfumería]],MATCH(MAX(VentasC15[[#This Row],[Maquillaje]:[Perfumería]]),VentasC15[[#This Row],[Maquillaje]:[Perfumería]],0))</f>
        <v>Maquillaje</v>
      </c>
      <c r="Q502" t="str">
        <f>INDEX(VentasC15[[#Headers],[Maquillaje]:[Perfumería]],MATCH(MIN(VentasC15[[#This Row],[Maquillaje]:[Perfumería]]),VentasC15[[#This Row],[Maquillaje]:[Perfumería]],0))</f>
        <v>Perfumería</v>
      </c>
      <c r="R502" t="str">
        <f>IF(VentasC15[[#This Row],[Total por vendedor]]&gt;=250000,"SI","NO")</f>
        <v>NO</v>
      </c>
    </row>
    <row r="503" spans="1:18" x14ac:dyDescent="0.3">
      <c r="A503" s="17">
        <v>33497623</v>
      </c>
      <c r="B503" s="13">
        <v>28</v>
      </c>
      <c r="C503" s="13">
        <v>1</v>
      </c>
      <c r="D503" s="13">
        <v>59</v>
      </c>
      <c r="E503" t="s">
        <v>25</v>
      </c>
      <c r="F503" t="s">
        <v>21</v>
      </c>
      <c r="G503" t="str">
        <f>IF(VentasC15[[#This Row],[Tipo de pago]]='Tablas auxiliares'!$B$6,"Venta física","Venta Online")</f>
        <v>Venta Online</v>
      </c>
      <c r="H503" t="s">
        <v>30</v>
      </c>
      <c r="I503" s="37">
        <v>57757</v>
      </c>
      <c r="J503" s="37">
        <v>44872</v>
      </c>
      <c r="K503" s="37">
        <v>40153</v>
      </c>
      <c r="L503" s="37">
        <v>90134</v>
      </c>
      <c r="M503" s="37">
        <v>64407</v>
      </c>
      <c r="N503" s="37">
        <f>SUM(VentasC15[[#This Row],[Maquillaje]:[Perfumería]])</f>
        <v>297323</v>
      </c>
      <c r="O503" s="14">
        <f>AVERAGE(VentasC15[[#This Row],[Maquillaje]:[Perfumería]])</f>
        <v>59464.6</v>
      </c>
      <c r="P503" t="str">
        <f>INDEX(VentasC15[[#Headers],[Maquillaje]:[Perfumería]],MATCH(MAX(VentasC15[[#This Row],[Maquillaje]:[Perfumería]]),VentasC15[[#This Row],[Maquillaje]:[Perfumería]],0))</f>
        <v>Cuerpo</v>
      </c>
      <c r="Q503" t="str">
        <f>INDEX(VentasC15[[#Headers],[Maquillaje]:[Perfumería]],MATCH(MIN(VentasC15[[#This Row],[Maquillaje]:[Perfumería]]),VentasC15[[#This Row],[Maquillaje]:[Perfumería]],0))</f>
        <v>Cabello</v>
      </c>
      <c r="R503" t="str">
        <f>IF(VentasC15[[#This Row],[Total por vendedor]]&gt;=250000,"SI","NO")</f>
        <v>SI</v>
      </c>
    </row>
    <row r="504" spans="1:18" x14ac:dyDescent="0.3">
      <c r="A504" s="16">
        <v>33497624</v>
      </c>
      <c r="B504" s="13">
        <v>39</v>
      </c>
      <c r="C504" s="13">
        <v>1</v>
      </c>
      <c r="D504" s="13">
        <v>90</v>
      </c>
      <c r="E504" t="s">
        <v>23</v>
      </c>
      <c r="F504" t="s">
        <v>20</v>
      </c>
      <c r="G504" t="str">
        <f>IF(VentasC15[[#This Row],[Tipo de pago]]='Tablas auxiliares'!$B$6,"Venta física","Venta Online")</f>
        <v>Venta física</v>
      </c>
      <c r="H504" t="s">
        <v>29</v>
      </c>
      <c r="I504" s="37">
        <v>77248</v>
      </c>
      <c r="J504" s="37">
        <v>65119</v>
      </c>
      <c r="K504" s="37">
        <v>65239</v>
      </c>
      <c r="L504" s="37">
        <v>79505</v>
      </c>
      <c r="M504" s="37">
        <v>22519</v>
      </c>
      <c r="N504" s="37">
        <f>SUM(VentasC15[[#This Row],[Maquillaje]:[Perfumería]])</f>
        <v>309630</v>
      </c>
      <c r="O504" s="14">
        <f>AVERAGE(VentasC15[[#This Row],[Maquillaje]:[Perfumería]])</f>
        <v>61926</v>
      </c>
      <c r="P504" t="str">
        <f>INDEX(VentasC15[[#Headers],[Maquillaje]:[Perfumería]],MATCH(MAX(VentasC15[[#This Row],[Maquillaje]:[Perfumería]]),VentasC15[[#This Row],[Maquillaje]:[Perfumería]],0))</f>
        <v>Cuerpo</v>
      </c>
      <c r="Q504" t="str">
        <f>INDEX(VentasC15[[#Headers],[Maquillaje]:[Perfumería]],MATCH(MIN(VentasC15[[#This Row],[Maquillaje]:[Perfumería]]),VentasC15[[#This Row],[Maquillaje]:[Perfumería]],0))</f>
        <v>Perfumería</v>
      </c>
      <c r="R504" t="str">
        <f>IF(VentasC15[[#This Row],[Total por vendedor]]&gt;=250000,"SI","NO")</f>
        <v>SI</v>
      </c>
    </row>
    <row r="505" spans="1:18" x14ac:dyDescent="0.3">
      <c r="A505" s="17">
        <v>33497625</v>
      </c>
      <c r="B505" s="13">
        <v>35</v>
      </c>
      <c r="C505" s="13">
        <v>1</v>
      </c>
      <c r="D505" s="13">
        <v>86</v>
      </c>
      <c r="E505" t="s">
        <v>23</v>
      </c>
      <c r="F505" t="s">
        <v>21</v>
      </c>
      <c r="G505" t="str">
        <f>IF(VentasC15[[#This Row],[Tipo de pago]]='Tablas auxiliares'!$B$6,"Venta física","Venta Online")</f>
        <v>Venta Online</v>
      </c>
      <c r="H505" t="s">
        <v>29</v>
      </c>
      <c r="I505" s="37">
        <v>78030</v>
      </c>
      <c r="J505" s="37">
        <v>12789</v>
      </c>
      <c r="K505" s="37">
        <v>31122</v>
      </c>
      <c r="L505" s="37">
        <v>66196</v>
      </c>
      <c r="M505" s="37">
        <v>82569</v>
      </c>
      <c r="N505" s="37">
        <f>SUM(VentasC15[[#This Row],[Maquillaje]:[Perfumería]])</f>
        <v>270706</v>
      </c>
      <c r="O505" s="14">
        <f>AVERAGE(VentasC15[[#This Row],[Maquillaje]:[Perfumería]])</f>
        <v>54141.2</v>
      </c>
      <c r="P505" t="str">
        <f>INDEX(VentasC15[[#Headers],[Maquillaje]:[Perfumería]],MATCH(MAX(VentasC15[[#This Row],[Maquillaje]:[Perfumería]]),VentasC15[[#This Row],[Maquillaje]:[Perfumería]],0))</f>
        <v>Perfumería</v>
      </c>
      <c r="Q505" t="str">
        <f>INDEX(VentasC15[[#Headers],[Maquillaje]:[Perfumería]],MATCH(MIN(VentasC15[[#This Row],[Maquillaje]:[Perfumería]]),VentasC15[[#This Row],[Maquillaje]:[Perfumería]],0))</f>
        <v>Skincare</v>
      </c>
      <c r="R505" t="str">
        <f>IF(VentasC15[[#This Row],[Total por vendedor]]&gt;=250000,"SI","NO")</f>
        <v>SI</v>
      </c>
    </row>
    <row r="506" spans="1:18" x14ac:dyDescent="0.3">
      <c r="A506" s="16">
        <v>33497626</v>
      </c>
      <c r="B506" s="13">
        <v>54</v>
      </c>
      <c r="C506" s="13">
        <v>1</v>
      </c>
      <c r="D506" s="13">
        <v>26</v>
      </c>
      <c r="E506" t="s">
        <v>23</v>
      </c>
      <c r="F506" t="s">
        <v>21</v>
      </c>
      <c r="G506" t="str">
        <f>IF(VentasC15[[#This Row],[Tipo de pago]]='Tablas auxiliares'!$B$6,"Venta física","Venta Online")</f>
        <v>Venta Online</v>
      </c>
      <c r="H506" t="s">
        <v>29</v>
      </c>
      <c r="I506" s="37">
        <v>35190</v>
      </c>
      <c r="J506" s="37">
        <v>35563</v>
      </c>
      <c r="K506" s="37">
        <v>47691</v>
      </c>
      <c r="L506" s="37">
        <v>50435</v>
      </c>
      <c r="M506" s="37">
        <v>61805</v>
      </c>
      <c r="N506" s="37">
        <f>SUM(VentasC15[[#This Row],[Maquillaje]:[Perfumería]])</f>
        <v>230684</v>
      </c>
      <c r="O506" s="14">
        <f>AVERAGE(VentasC15[[#This Row],[Maquillaje]:[Perfumería]])</f>
        <v>46136.800000000003</v>
      </c>
      <c r="P506" t="str">
        <f>INDEX(VentasC15[[#Headers],[Maquillaje]:[Perfumería]],MATCH(MAX(VentasC15[[#This Row],[Maquillaje]:[Perfumería]]),VentasC15[[#This Row],[Maquillaje]:[Perfumería]],0))</f>
        <v>Perfumería</v>
      </c>
      <c r="Q506" t="str">
        <f>INDEX(VentasC15[[#Headers],[Maquillaje]:[Perfumería]],MATCH(MIN(VentasC15[[#This Row],[Maquillaje]:[Perfumería]]),VentasC15[[#This Row],[Maquillaje]:[Perfumería]],0))</f>
        <v>Maquillaje</v>
      </c>
      <c r="R506" t="str">
        <f>IF(VentasC15[[#This Row],[Total por vendedor]]&gt;=250000,"SI","NO")</f>
        <v>NO</v>
      </c>
    </row>
    <row r="507" spans="1:18" x14ac:dyDescent="0.3">
      <c r="A507" s="17">
        <v>33497627</v>
      </c>
      <c r="B507" s="13">
        <v>42</v>
      </c>
      <c r="C507" s="13">
        <v>1</v>
      </c>
      <c r="D507" s="13">
        <v>9</v>
      </c>
      <c r="E507" t="s">
        <v>24</v>
      </c>
      <c r="F507" t="s">
        <v>20</v>
      </c>
      <c r="G507" t="str">
        <f>IF(VentasC15[[#This Row],[Tipo de pago]]='Tablas auxiliares'!$B$6,"Venta física","Venta Online")</f>
        <v>Venta física</v>
      </c>
      <c r="H507" t="s">
        <v>29</v>
      </c>
      <c r="I507" s="37">
        <v>91641</v>
      </c>
      <c r="J507" s="37">
        <v>6441</v>
      </c>
      <c r="K507" s="37">
        <v>84255</v>
      </c>
      <c r="L507" s="37">
        <v>91238</v>
      </c>
      <c r="M507" s="37">
        <v>34631</v>
      </c>
      <c r="N507" s="37">
        <f>SUM(VentasC15[[#This Row],[Maquillaje]:[Perfumería]])</f>
        <v>308206</v>
      </c>
      <c r="O507" s="14">
        <f>AVERAGE(VentasC15[[#This Row],[Maquillaje]:[Perfumería]])</f>
        <v>61641.2</v>
      </c>
      <c r="P507" t="str">
        <f>INDEX(VentasC15[[#Headers],[Maquillaje]:[Perfumería]],MATCH(MAX(VentasC15[[#This Row],[Maquillaje]:[Perfumería]]),VentasC15[[#This Row],[Maquillaje]:[Perfumería]],0))</f>
        <v>Maquillaje</v>
      </c>
      <c r="Q507" t="str">
        <f>INDEX(VentasC15[[#Headers],[Maquillaje]:[Perfumería]],MATCH(MIN(VentasC15[[#This Row],[Maquillaje]:[Perfumería]]),VentasC15[[#This Row],[Maquillaje]:[Perfumería]],0))</f>
        <v>Skincare</v>
      </c>
      <c r="R507" t="str">
        <f>IF(VentasC15[[#This Row],[Total por vendedor]]&gt;=250000,"SI","NO")</f>
        <v>SI</v>
      </c>
    </row>
    <row r="508" spans="1:18" x14ac:dyDescent="0.3">
      <c r="A508" s="16">
        <v>33497628</v>
      </c>
      <c r="B508" s="13">
        <v>45</v>
      </c>
      <c r="C508" s="13">
        <v>1</v>
      </c>
      <c r="D508" s="13">
        <v>27</v>
      </c>
      <c r="E508" t="s">
        <v>23</v>
      </c>
      <c r="F508" t="s">
        <v>20</v>
      </c>
      <c r="G508" t="str">
        <f>IF(VentasC15[[#This Row],[Tipo de pago]]='Tablas auxiliares'!$B$6,"Venta física","Venta Online")</f>
        <v>Venta física</v>
      </c>
      <c r="H508" t="s">
        <v>29</v>
      </c>
      <c r="I508" s="37">
        <v>65053</v>
      </c>
      <c r="J508" s="37">
        <v>56781</v>
      </c>
      <c r="K508" s="37">
        <v>8128</v>
      </c>
      <c r="L508" s="37">
        <v>89475</v>
      </c>
      <c r="M508" s="37">
        <v>49967</v>
      </c>
      <c r="N508" s="37">
        <f>SUM(VentasC15[[#This Row],[Maquillaje]:[Perfumería]])</f>
        <v>269404</v>
      </c>
      <c r="O508" s="14">
        <f>AVERAGE(VentasC15[[#This Row],[Maquillaje]:[Perfumería]])</f>
        <v>53880.800000000003</v>
      </c>
      <c r="P508" t="str">
        <f>INDEX(VentasC15[[#Headers],[Maquillaje]:[Perfumería]],MATCH(MAX(VentasC15[[#This Row],[Maquillaje]:[Perfumería]]),VentasC15[[#This Row],[Maquillaje]:[Perfumería]],0))</f>
        <v>Cuerpo</v>
      </c>
      <c r="Q508" t="str">
        <f>INDEX(VentasC15[[#Headers],[Maquillaje]:[Perfumería]],MATCH(MIN(VentasC15[[#This Row],[Maquillaje]:[Perfumería]]),VentasC15[[#This Row],[Maquillaje]:[Perfumería]],0))</f>
        <v>Cabello</v>
      </c>
      <c r="R508" t="str">
        <f>IF(VentasC15[[#This Row],[Total por vendedor]]&gt;=250000,"SI","NO")</f>
        <v>SI</v>
      </c>
    </row>
    <row r="509" spans="1:18" x14ac:dyDescent="0.3">
      <c r="A509" s="17">
        <v>33497629</v>
      </c>
      <c r="B509" s="13">
        <v>46</v>
      </c>
      <c r="C509" s="13">
        <v>1</v>
      </c>
      <c r="D509" s="13">
        <v>43</v>
      </c>
      <c r="E509" t="s">
        <v>24</v>
      </c>
      <c r="F509" t="s">
        <v>20</v>
      </c>
      <c r="G509" t="str">
        <f>IF(VentasC15[[#This Row],[Tipo de pago]]='Tablas auxiliares'!$B$6,"Venta física","Venta Online")</f>
        <v>Venta física</v>
      </c>
      <c r="H509" t="s">
        <v>30</v>
      </c>
      <c r="I509" s="37">
        <v>21258</v>
      </c>
      <c r="J509" s="37">
        <v>53123</v>
      </c>
      <c r="K509" s="37">
        <v>35825</v>
      </c>
      <c r="L509" s="37">
        <v>28698</v>
      </c>
      <c r="M509" s="37">
        <v>63420</v>
      </c>
      <c r="N509" s="37">
        <f>SUM(VentasC15[[#This Row],[Maquillaje]:[Perfumería]])</f>
        <v>202324</v>
      </c>
      <c r="O509" s="14">
        <f>AVERAGE(VentasC15[[#This Row],[Maquillaje]:[Perfumería]])</f>
        <v>40464.800000000003</v>
      </c>
      <c r="P509" t="str">
        <f>INDEX(VentasC15[[#Headers],[Maquillaje]:[Perfumería]],MATCH(MAX(VentasC15[[#This Row],[Maquillaje]:[Perfumería]]),VentasC15[[#This Row],[Maquillaje]:[Perfumería]],0))</f>
        <v>Perfumería</v>
      </c>
      <c r="Q509" t="str">
        <f>INDEX(VentasC15[[#Headers],[Maquillaje]:[Perfumería]],MATCH(MIN(VentasC15[[#This Row],[Maquillaje]:[Perfumería]]),VentasC15[[#This Row],[Maquillaje]:[Perfumería]],0))</f>
        <v>Maquillaje</v>
      </c>
      <c r="R509" t="str">
        <f>IF(VentasC15[[#This Row],[Total por vendedor]]&gt;=250000,"SI","NO")</f>
        <v>NO</v>
      </c>
    </row>
    <row r="510" spans="1:18" x14ac:dyDescent="0.3">
      <c r="A510" s="16">
        <v>33497630</v>
      </c>
      <c r="B510" s="13">
        <v>35</v>
      </c>
      <c r="C510" s="13">
        <v>1</v>
      </c>
      <c r="D510" s="13">
        <v>55</v>
      </c>
      <c r="E510" t="s">
        <v>23</v>
      </c>
      <c r="F510" t="s">
        <v>21</v>
      </c>
      <c r="G510" t="str">
        <f>IF(VentasC15[[#This Row],[Tipo de pago]]='Tablas auxiliares'!$B$6,"Venta física","Venta Online")</f>
        <v>Venta Online</v>
      </c>
      <c r="H510" t="s">
        <v>30</v>
      </c>
      <c r="I510" s="37">
        <v>67800</v>
      </c>
      <c r="J510" s="37">
        <v>73427</v>
      </c>
      <c r="K510" s="37">
        <v>77581</v>
      </c>
      <c r="L510" s="37">
        <v>99487</v>
      </c>
      <c r="M510" s="37">
        <v>54209</v>
      </c>
      <c r="N510" s="37">
        <f>SUM(VentasC15[[#This Row],[Maquillaje]:[Perfumería]])</f>
        <v>372504</v>
      </c>
      <c r="O510" s="14">
        <f>AVERAGE(VentasC15[[#This Row],[Maquillaje]:[Perfumería]])</f>
        <v>74500.800000000003</v>
      </c>
      <c r="P510" t="str">
        <f>INDEX(VentasC15[[#Headers],[Maquillaje]:[Perfumería]],MATCH(MAX(VentasC15[[#This Row],[Maquillaje]:[Perfumería]]),VentasC15[[#This Row],[Maquillaje]:[Perfumería]],0))</f>
        <v>Cuerpo</v>
      </c>
      <c r="Q510" t="str">
        <f>INDEX(VentasC15[[#Headers],[Maquillaje]:[Perfumería]],MATCH(MIN(VentasC15[[#This Row],[Maquillaje]:[Perfumería]]),VentasC15[[#This Row],[Maquillaje]:[Perfumería]],0))</f>
        <v>Perfumería</v>
      </c>
      <c r="R510" t="str">
        <f>IF(VentasC15[[#This Row],[Total por vendedor]]&gt;=250000,"SI","NO")</f>
        <v>SI</v>
      </c>
    </row>
    <row r="511" spans="1:18" x14ac:dyDescent="0.3">
      <c r="A511" s="17">
        <v>33497631</v>
      </c>
      <c r="B511" s="13">
        <v>49</v>
      </c>
      <c r="C511" s="13">
        <v>1</v>
      </c>
      <c r="D511" s="13">
        <v>98</v>
      </c>
      <c r="E511" t="s">
        <v>23</v>
      </c>
      <c r="F511" t="s">
        <v>20</v>
      </c>
      <c r="G511" t="str">
        <f>IF(VentasC15[[#This Row],[Tipo de pago]]='Tablas auxiliares'!$B$6,"Venta física","Venta Online")</f>
        <v>Venta física</v>
      </c>
      <c r="H511" t="s">
        <v>30</v>
      </c>
      <c r="I511" s="37">
        <v>1357</v>
      </c>
      <c r="J511" s="37">
        <v>24820</v>
      </c>
      <c r="K511" s="37">
        <v>29761</v>
      </c>
      <c r="L511" s="37">
        <v>10350</v>
      </c>
      <c r="M511" s="37">
        <v>99451</v>
      </c>
      <c r="N511" s="37">
        <f>SUM(VentasC15[[#This Row],[Maquillaje]:[Perfumería]])</f>
        <v>165739</v>
      </c>
      <c r="O511" s="14">
        <f>AVERAGE(VentasC15[[#This Row],[Maquillaje]:[Perfumería]])</f>
        <v>33147.800000000003</v>
      </c>
      <c r="P511" t="str">
        <f>INDEX(VentasC15[[#Headers],[Maquillaje]:[Perfumería]],MATCH(MAX(VentasC15[[#This Row],[Maquillaje]:[Perfumería]]),VentasC15[[#This Row],[Maquillaje]:[Perfumería]],0))</f>
        <v>Perfumería</v>
      </c>
      <c r="Q511" t="str">
        <f>INDEX(VentasC15[[#Headers],[Maquillaje]:[Perfumería]],MATCH(MIN(VentasC15[[#This Row],[Maquillaje]:[Perfumería]]),VentasC15[[#This Row],[Maquillaje]:[Perfumería]],0))</f>
        <v>Maquillaje</v>
      </c>
      <c r="R511" t="str">
        <f>IF(VentasC15[[#This Row],[Total por vendedor]]&gt;=250000,"SI","NO")</f>
        <v>NO</v>
      </c>
    </row>
    <row r="512" spans="1:18" x14ac:dyDescent="0.3">
      <c r="A512" s="16">
        <v>33497632</v>
      </c>
      <c r="B512" s="13">
        <v>61</v>
      </c>
      <c r="C512" s="13">
        <v>1</v>
      </c>
      <c r="D512" s="13">
        <v>97</v>
      </c>
      <c r="E512" t="s">
        <v>23</v>
      </c>
      <c r="F512" t="s">
        <v>21</v>
      </c>
      <c r="G512" t="str">
        <f>IF(VentasC15[[#This Row],[Tipo de pago]]='Tablas auxiliares'!$B$6,"Venta física","Venta Online")</f>
        <v>Venta Online</v>
      </c>
      <c r="H512" t="s">
        <v>30</v>
      </c>
      <c r="I512" s="37">
        <v>44350</v>
      </c>
      <c r="J512" s="37">
        <v>12951</v>
      </c>
      <c r="K512" s="37">
        <v>30506</v>
      </c>
      <c r="L512" s="37">
        <v>85191</v>
      </c>
      <c r="M512" s="37">
        <v>31025</v>
      </c>
      <c r="N512" s="37">
        <f>SUM(VentasC15[[#This Row],[Maquillaje]:[Perfumería]])</f>
        <v>204023</v>
      </c>
      <c r="O512" s="14">
        <f>AVERAGE(VentasC15[[#This Row],[Maquillaje]:[Perfumería]])</f>
        <v>40804.6</v>
      </c>
      <c r="P512" t="str">
        <f>INDEX(VentasC15[[#Headers],[Maquillaje]:[Perfumería]],MATCH(MAX(VentasC15[[#This Row],[Maquillaje]:[Perfumería]]),VentasC15[[#This Row],[Maquillaje]:[Perfumería]],0))</f>
        <v>Cuerpo</v>
      </c>
      <c r="Q512" t="str">
        <f>INDEX(VentasC15[[#Headers],[Maquillaje]:[Perfumería]],MATCH(MIN(VentasC15[[#This Row],[Maquillaje]:[Perfumería]]),VentasC15[[#This Row],[Maquillaje]:[Perfumería]],0))</f>
        <v>Skincare</v>
      </c>
      <c r="R512" t="str">
        <f>IF(VentasC15[[#This Row],[Total por vendedor]]&gt;=250000,"SI","NO")</f>
        <v>NO</v>
      </c>
    </row>
    <row r="513" spans="1:18" x14ac:dyDescent="0.3">
      <c r="A513" s="17">
        <v>33497633</v>
      </c>
      <c r="B513" s="13">
        <v>37</v>
      </c>
      <c r="C513" s="13">
        <v>1</v>
      </c>
      <c r="D513" s="13">
        <v>57</v>
      </c>
      <c r="E513" t="s">
        <v>25</v>
      </c>
      <c r="F513" t="s">
        <v>20</v>
      </c>
      <c r="G513" t="str">
        <f>IF(VentasC15[[#This Row],[Tipo de pago]]='Tablas auxiliares'!$B$6,"Venta física","Venta Online")</f>
        <v>Venta física</v>
      </c>
      <c r="H513" t="s">
        <v>29</v>
      </c>
      <c r="I513" s="37">
        <v>652</v>
      </c>
      <c r="J513" s="37">
        <v>41433</v>
      </c>
      <c r="K513" s="37">
        <v>53139</v>
      </c>
      <c r="L513" s="37">
        <v>55663</v>
      </c>
      <c r="M513" s="37">
        <v>39400</v>
      </c>
      <c r="N513" s="37">
        <f>SUM(VentasC15[[#This Row],[Maquillaje]:[Perfumería]])</f>
        <v>190287</v>
      </c>
      <c r="O513" s="14">
        <f>AVERAGE(VentasC15[[#This Row],[Maquillaje]:[Perfumería]])</f>
        <v>38057.4</v>
      </c>
      <c r="P513" t="str">
        <f>INDEX(VentasC15[[#Headers],[Maquillaje]:[Perfumería]],MATCH(MAX(VentasC15[[#This Row],[Maquillaje]:[Perfumería]]),VentasC15[[#This Row],[Maquillaje]:[Perfumería]],0))</f>
        <v>Cuerpo</v>
      </c>
      <c r="Q513" t="str">
        <f>INDEX(VentasC15[[#Headers],[Maquillaje]:[Perfumería]],MATCH(MIN(VentasC15[[#This Row],[Maquillaje]:[Perfumería]]),VentasC15[[#This Row],[Maquillaje]:[Perfumería]],0))</f>
        <v>Maquillaje</v>
      </c>
      <c r="R513" t="str">
        <f>IF(VentasC15[[#This Row],[Total por vendedor]]&gt;=250000,"SI","NO")</f>
        <v>NO</v>
      </c>
    </row>
    <row r="514" spans="1:18" x14ac:dyDescent="0.3">
      <c r="A514" s="16">
        <v>33497634</v>
      </c>
      <c r="B514" s="13">
        <v>45</v>
      </c>
      <c r="C514" s="13">
        <v>2</v>
      </c>
      <c r="D514" s="13">
        <v>79</v>
      </c>
      <c r="E514" t="s">
        <v>22</v>
      </c>
      <c r="F514" t="s">
        <v>20</v>
      </c>
      <c r="G514" t="str">
        <f>IF(VentasC15[[#This Row],[Tipo de pago]]='Tablas auxiliares'!$B$6,"Venta física","Venta Online")</f>
        <v>Venta física</v>
      </c>
      <c r="H514" t="s">
        <v>30</v>
      </c>
      <c r="I514" s="37">
        <v>90534</v>
      </c>
      <c r="J514" s="37">
        <v>89575</v>
      </c>
      <c r="K514" s="37">
        <v>64947</v>
      </c>
      <c r="L514" s="37">
        <v>96703</v>
      </c>
      <c r="M514" s="37">
        <v>35132</v>
      </c>
      <c r="N514" s="37">
        <f>SUM(VentasC15[[#This Row],[Maquillaje]:[Perfumería]])</f>
        <v>376891</v>
      </c>
      <c r="O514" s="14">
        <f>AVERAGE(VentasC15[[#This Row],[Maquillaje]:[Perfumería]])</f>
        <v>75378.2</v>
      </c>
      <c r="P514" t="str">
        <f>INDEX(VentasC15[[#Headers],[Maquillaje]:[Perfumería]],MATCH(MAX(VentasC15[[#This Row],[Maquillaje]:[Perfumería]]),VentasC15[[#This Row],[Maquillaje]:[Perfumería]],0))</f>
        <v>Cuerpo</v>
      </c>
      <c r="Q514" t="str">
        <f>INDEX(VentasC15[[#Headers],[Maquillaje]:[Perfumería]],MATCH(MIN(VentasC15[[#This Row],[Maquillaje]:[Perfumería]]),VentasC15[[#This Row],[Maquillaje]:[Perfumería]],0))</f>
        <v>Perfumería</v>
      </c>
      <c r="R514" t="str">
        <f>IF(VentasC15[[#This Row],[Total por vendedor]]&gt;=250000,"SI","NO")</f>
        <v>SI</v>
      </c>
    </row>
    <row r="515" spans="1:18" x14ac:dyDescent="0.3">
      <c r="A515" s="17">
        <v>33497635</v>
      </c>
      <c r="B515" s="13">
        <v>40</v>
      </c>
      <c r="C515" s="13">
        <v>2</v>
      </c>
      <c r="D515" s="13">
        <v>77</v>
      </c>
      <c r="E515" t="s">
        <v>24</v>
      </c>
      <c r="F515" t="s">
        <v>20</v>
      </c>
      <c r="G515" t="str">
        <f>IF(VentasC15[[#This Row],[Tipo de pago]]='Tablas auxiliares'!$B$6,"Venta física","Venta Online")</f>
        <v>Venta física</v>
      </c>
      <c r="H515" t="s">
        <v>29</v>
      </c>
      <c r="I515" s="37">
        <v>29469</v>
      </c>
      <c r="J515" s="37">
        <v>64157</v>
      </c>
      <c r="K515" s="37">
        <v>99122</v>
      </c>
      <c r="L515" s="37">
        <v>18763</v>
      </c>
      <c r="M515" s="37">
        <v>62776</v>
      </c>
      <c r="N515" s="37">
        <f>SUM(VentasC15[[#This Row],[Maquillaje]:[Perfumería]])</f>
        <v>274287</v>
      </c>
      <c r="O515" s="14">
        <f>AVERAGE(VentasC15[[#This Row],[Maquillaje]:[Perfumería]])</f>
        <v>54857.4</v>
      </c>
      <c r="P515" t="str">
        <f>INDEX(VentasC15[[#Headers],[Maquillaje]:[Perfumería]],MATCH(MAX(VentasC15[[#This Row],[Maquillaje]:[Perfumería]]),VentasC15[[#This Row],[Maquillaje]:[Perfumería]],0))</f>
        <v>Cabello</v>
      </c>
      <c r="Q515" t="str">
        <f>INDEX(VentasC15[[#Headers],[Maquillaje]:[Perfumería]],MATCH(MIN(VentasC15[[#This Row],[Maquillaje]:[Perfumería]]),VentasC15[[#This Row],[Maquillaje]:[Perfumería]],0))</f>
        <v>Cuerpo</v>
      </c>
      <c r="R515" t="str">
        <f>IF(VentasC15[[#This Row],[Total por vendedor]]&gt;=250000,"SI","NO")</f>
        <v>SI</v>
      </c>
    </row>
    <row r="516" spans="1:18" x14ac:dyDescent="0.3">
      <c r="A516" s="16">
        <v>33497636</v>
      </c>
      <c r="B516" s="13">
        <v>74</v>
      </c>
      <c r="C516" s="13">
        <v>2</v>
      </c>
      <c r="D516" s="13">
        <v>48</v>
      </c>
      <c r="E516" t="s">
        <v>24</v>
      </c>
      <c r="F516" t="s">
        <v>20</v>
      </c>
      <c r="G516" t="str">
        <f>IF(VentasC15[[#This Row],[Tipo de pago]]='Tablas auxiliares'!$B$6,"Venta física","Venta Online")</f>
        <v>Venta física</v>
      </c>
      <c r="H516" t="s">
        <v>30</v>
      </c>
      <c r="I516" s="37">
        <v>96556</v>
      </c>
      <c r="J516" s="37">
        <v>62810</v>
      </c>
      <c r="K516" s="37">
        <v>68440</v>
      </c>
      <c r="L516" s="37">
        <v>47707</v>
      </c>
      <c r="M516" s="37">
        <v>57321</v>
      </c>
      <c r="N516" s="37">
        <f>SUM(VentasC15[[#This Row],[Maquillaje]:[Perfumería]])</f>
        <v>332834</v>
      </c>
      <c r="O516" s="14">
        <f>AVERAGE(VentasC15[[#This Row],[Maquillaje]:[Perfumería]])</f>
        <v>66566.8</v>
      </c>
      <c r="P516" t="str">
        <f>INDEX(VentasC15[[#Headers],[Maquillaje]:[Perfumería]],MATCH(MAX(VentasC15[[#This Row],[Maquillaje]:[Perfumería]]),VentasC15[[#This Row],[Maquillaje]:[Perfumería]],0))</f>
        <v>Maquillaje</v>
      </c>
      <c r="Q516" t="str">
        <f>INDEX(VentasC15[[#Headers],[Maquillaje]:[Perfumería]],MATCH(MIN(VentasC15[[#This Row],[Maquillaje]:[Perfumería]]),VentasC15[[#This Row],[Maquillaje]:[Perfumería]],0))</f>
        <v>Cuerpo</v>
      </c>
      <c r="R516" t="str">
        <f>IF(VentasC15[[#This Row],[Total por vendedor]]&gt;=250000,"SI","NO")</f>
        <v>SI</v>
      </c>
    </row>
    <row r="517" spans="1:18" x14ac:dyDescent="0.3">
      <c r="A517" s="17">
        <v>33497637</v>
      </c>
      <c r="B517" s="13">
        <v>44</v>
      </c>
      <c r="C517" s="13">
        <v>2</v>
      </c>
      <c r="D517" s="13">
        <v>20</v>
      </c>
      <c r="E517" t="s">
        <v>24</v>
      </c>
      <c r="F517" t="s">
        <v>21</v>
      </c>
      <c r="G517" t="str">
        <f>IF(VentasC15[[#This Row],[Tipo de pago]]='Tablas auxiliares'!$B$6,"Venta física","Venta Online")</f>
        <v>Venta Online</v>
      </c>
      <c r="H517" t="s">
        <v>30</v>
      </c>
      <c r="I517" s="37">
        <v>84534</v>
      </c>
      <c r="J517" s="37">
        <v>45570</v>
      </c>
      <c r="K517" s="37">
        <v>77905</v>
      </c>
      <c r="L517" s="37">
        <v>77375</v>
      </c>
      <c r="M517" s="37">
        <v>35878</v>
      </c>
      <c r="N517" s="37">
        <f>SUM(VentasC15[[#This Row],[Maquillaje]:[Perfumería]])</f>
        <v>321262</v>
      </c>
      <c r="O517" s="14">
        <f>AVERAGE(VentasC15[[#This Row],[Maquillaje]:[Perfumería]])</f>
        <v>64252.4</v>
      </c>
      <c r="P517" t="str">
        <f>INDEX(VentasC15[[#Headers],[Maquillaje]:[Perfumería]],MATCH(MAX(VentasC15[[#This Row],[Maquillaje]:[Perfumería]]),VentasC15[[#This Row],[Maquillaje]:[Perfumería]],0))</f>
        <v>Maquillaje</v>
      </c>
      <c r="Q517" t="str">
        <f>INDEX(VentasC15[[#Headers],[Maquillaje]:[Perfumería]],MATCH(MIN(VentasC15[[#This Row],[Maquillaje]:[Perfumería]]),VentasC15[[#This Row],[Maquillaje]:[Perfumería]],0))</f>
        <v>Perfumería</v>
      </c>
      <c r="R517" t="str">
        <f>IF(VentasC15[[#This Row],[Total por vendedor]]&gt;=250000,"SI","NO")</f>
        <v>SI</v>
      </c>
    </row>
    <row r="518" spans="1:18" x14ac:dyDescent="0.3">
      <c r="A518" s="16">
        <v>33497638</v>
      </c>
      <c r="B518" s="13">
        <v>55</v>
      </c>
      <c r="C518" s="13">
        <v>2</v>
      </c>
      <c r="D518" s="13">
        <v>60</v>
      </c>
      <c r="E518" t="s">
        <v>24</v>
      </c>
      <c r="F518" t="s">
        <v>21</v>
      </c>
      <c r="G518" t="str">
        <f>IF(VentasC15[[#This Row],[Tipo de pago]]='Tablas auxiliares'!$B$6,"Venta física","Venta Online")</f>
        <v>Venta Online</v>
      </c>
      <c r="H518" t="s">
        <v>30</v>
      </c>
      <c r="I518" s="37">
        <v>59297</v>
      </c>
      <c r="J518" s="37">
        <v>99969</v>
      </c>
      <c r="K518" s="37">
        <v>61771</v>
      </c>
      <c r="L518" s="37">
        <v>7702</v>
      </c>
      <c r="M518" s="37">
        <v>88193</v>
      </c>
      <c r="N518" s="37">
        <f>SUM(VentasC15[[#This Row],[Maquillaje]:[Perfumería]])</f>
        <v>316932</v>
      </c>
      <c r="O518" s="14">
        <f>AVERAGE(VentasC15[[#This Row],[Maquillaje]:[Perfumería]])</f>
        <v>63386.400000000001</v>
      </c>
      <c r="P518" t="str">
        <f>INDEX(VentasC15[[#Headers],[Maquillaje]:[Perfumería]],MATCH(MAX(VentasC15[[#This Row],[Maquillaje]:[Perfumería]]),VentasC15[[#This Row],[Maquillaje]:[Perfumería]],0))</f>
        <v>Skincare</v>
      </c>
      <c r="Q518" t="str">
        <f>INDEX(VentasC15[[#Headers],[Maquillaje]:[Perfumería]],MATCH(MIN(VentasC15[[#This Row],[Maquillaje]:[Perfumería]]),VentasC15[[#This Row],[Maquillaje]:[Perfumería]],0))</f>
        <v>Cuerpo</v>
      </c>
      <c r="R518" t="str">
        <f>IF(VentasC15[[#This Row],[Total por vendedor]]&gt;=250000,"SI","NO")</f>
        <v>SI</v>
      </c>
    </row>
    <row r="519" spans="1:18" x14ac:dyDescent="0.3">
      <c r="A519" s="17">
        <v>33497639</v>
      </c>
      <c r="B519" s="13">
        <v>41</v>
      </c>
      <c r="C519" s="13">
        <v>2</v>
      </c>
      <c r="D519" s="13">
        <v>10</v>
      </c>
      <c r="E519" t="s">
        <v>22</v>
      </c>
      <c r="F519" t="s">
        <v>21</v>
      </c>
      <c r="G519" t="str">
        <f>IF(VentasC15[[#This Row],[Tipo de pago]]='Tablas auxiliares'!$B$6,"Venta física","Venta Online")</f>
        <v>Venta Online</v>
      </c>
      <c r="H519" t="s">
        <v>30</v>
      </c>
      <c r="I519" s="37">
        <v>24484</v>
      </c>
      <c r="J519" s="37">
        <v>52117</v>
      </c>
      <c r="K519" s="37">
        <v>82017</v>
      </c>
      <c r="L519" s="37">
        <v>98481</v>
      </c>
      <c r="M519" s="37">
        <v>91753</v>
      </c>
      <c r="N519" s="37">
        <f>SUM(VentasC15[[#This Row],[Maquillaje]:[Perfumería]])</f>
        <v>348852</v>
      </c>
      <c r="O519" s="14">
        <f>AVERAGE(VentasC15[[#This Row],[Maquillaje]:[Perfumería]])</f>
        <v>69770.399999999994</v>
      </c>
      <c r="P519" t="str">
        <f>INDEX(VentasC15[[#Headers],[Maquillaje]:[Perfumería]],MATCH(MAX(VentasC15[[#This Row],[Maquillaje]:[Perfumería]]),VentasC15[[#This Row],[Maquillaje]:[Perfumería]],0))</f>
        <v>Cuerpo</v>
      </c>
      <c r="Q519" t="str">
        <f>INDEX(VentasC15[[#Headers],[Maquillaje]:[Perfumería]],MATCH(MIN(VentasC15[[#This Row],[Maquillaje]:[Perfumería]]),VentasC15[[#This Row],[Maquillaje]:[Perfumería]],0))</f>
        <v>Maquillaje</v>
      </c>
      <c r="R519" t="str">
        <f>IF(VentasC15[[#This Row],[Total por vendedor]]&gt;=250000,"SI","NO")</f>
        <v>SI</v>
      </c>
    </row>
    <row r="520" spans="1:18" x14ac:dyDescent="0.3">
      <c r="A520" s="16">
        <v>33497640</v>
      </c>
      <c r="B520" s="13">
        <v>30</v>
      </c>
      <c r="C520" s="13">
        <v>2</v>
      </c>
      <c r="D520" s="13">
        <v>18</v>
      </c>
      <c r="E520" t="s">
        <v>23</v>
      </c>
      <c r="F520" t="s">
        <v>20</v>
      </c>
      <c r="G520" t="str">
        <f>IF(VentasC15[[#This Row],[Tipo de pago]]='Tablas auxiliares'!$B$6,"Venta física","Venta Online")</f>
        <v>Venta física</v>
      </c>
      <c r="H520" t="s">
        <v>30</v>
      </c>
      <c r="I520" s="37">
        <v>77498</v>
      </c>
      <c r="J520" s="37">
        <v>42409</v>
      </c>
      <c r="K520" s="37">
        <v>36654</v>
      </c>
      <c r="L520" s="37">
        <v>1576</v>
      </c>
      <c r="M520" s="37">
        <v>61620</v>
      </c>
      <c r="N520" s="37">
        <f>SUM(VentasC15[[#This Row],[Maquillaje]:[Perfumería]])</f>
        <v>219757</v>
      </c>
      <c r="O520" s="14">
        <f>AVERAGE(VentasC15[[#This Row],[Maquillaje]:[Perfumería]])</f>
        <v>43951.4</v>
      </c>
      <c r="P520" t="str">
        <f>INDEX(VentasC15[[#Headers],[Maquillaje]:[Perfumería]],MATCH(MAX(VentasC15[[#This Row],[Maquillaje]:[Perfumería]]),VentasC15[[#This Row],[Maquillaje]:[Perfumería]],0))</f>
        <v>Maquillaje</v>
      </c>
      <c r="Q520" t="str">
        <f>INDEX(VentasC15[[#Headers],[Maquillaje]:[Perfumería]],MATCH(MIN(VentasC15[[#This Row],[Maquillaje]:[Perfumería]]),VentasC15[[#This Row],[Maquillaje]:[Perfumería]],0))</f>
        <v>Cuerpo</v>
      </c>
      <c r="R520" t="str">
        <f>IF(VentasC15[[#This Row],[Total por vendedor]]&gt;=250000,"SI","NO")</f>
        <v>NO</v>
      </c>
    </row>
    <row r="521" spans="1:18" x14ac:dyDescent="0.3">
      <c r="A521" s="17">
        <v>33497641</v>
      </c>
      <c r="B521" s="13">
        <v>25</v>
      </c>
      <c r="C521" s="13">
        <v>2</v>
      </c>
      <c r="D521" s="13">
        <v>67</v>
      </c>
      <c r="E521" t="s">
        <v>25</v>
      </c>
      <c r="F521" t="s">
        <v>21</v>
      </c>
      <c r="G521" t="str">
        <f>IF(VentasC15[[#This Row],[Tipo de pago]]='Tablas auxiliares'!$B$6,"Venta física","Venta Online")</f>
        <v>Venta Online</v>
      </c>
      <c r="H521" t="s">
        <v>30</v>
      </c>
      <c r="I521" s="37">
        <v>35088</v>
      </c>
      <c r="J521" s="37">
        <v>641</v>
      </c>
      <c r="K521" s="37">
        <v>81608</v>
      </c>
      <c r="L521" s="37">
        <v>28270</v>
      </c>
      <c r="M521" s="37">
        <v>60693</v>
      </c>
      <c r="N521" s="37">
        <f>SUM(VentasC15[[#This Row],[Maquillaje]:[Perfumería]])</f>
        <v>206300</v>
      </c>
      <c r="O521" s="14">
        <f>AVERAGE(VentasC15[[#This Row],[Maquillaje]:[Perfumería]])</f>
        <v>41260</v>
      </c>
      <c r="P521" t="str">
        <f>INDEX(VentasC15[[#Headers],[Maquillaje]:[Perfumería]],MATCH(MAX(VentasC15[[#This Row],[Maquillaje]:[Perfumería]]),VentasC15[[#This Row],[Maquillaje]:[Perfumería]],0))</f>
        <v>Cabello</v>
      </c>
      <c r="Q521" t="str">
        <f>INDEX(VentasC15[[#Headers],[Maquillaje]:[Perfumería]],MATCH(MIN(VentasC15[[#This Row],[Maquillaje]:[Perfumería]]),VentasC15[[#This Row],[Maquillaje]:[Perfumería]],0))</f>
        <v>Skincare</v>
      </c>
      <c r="R521" t="str">
        <f>IF(VentasC15[[#This Row],[Total por vendedor]]&gt;=250000,"SI","NO")</f>
        <v>NO</v>
      </c>
    </row>
    <row r="522" spans="1:18" x14ac:dyDescent="0.3">
      <c r="A522" s="16">
        <v>33497642</v>
      </c>
      <c r="B522" s="13">
        <v>51</v>
      </c>
      <c r="C522" s="13">
        <v>2</v>
      </c>
      <c r="D522" s="13">
        <v>68</v>
      </c>
      <c r="E522" t="s">
        <v>25</v>
      </c>
      <c r="F522" t="s">
        <v>21</v>
      </c>
      <c r="G522" t="str">
        <f>IF(VentasC15[[#This Row],[Tipo de pago]]='Tablas auxiliares'!$B$6,"Venta física","Venta Online")</f>
        <v>Venta Online</v>
      </c>
      <c r="H522" t="s">
        <v>29</v>
      </c>
      <c r="I522" s="37">
        <v>58306</v>
      </c>
      <c r="J522" s="37">
        <v>83593</v>
      </c>
      <c r="K522" s="37">
        <v>43043</v>
      </c>
      <c r="L522" s="37">
        <v>42646</v>
      </c>
      <c r="M522" s="37">
        <v>38207</v>
      </c>
      <c r="N522" s="37">
        <f>SUM(VentasC15[[#This Row],[Maquillaje]:[Perfumería]])</f>
        <v>265795</v>
      </c>
      <c r="O522" s="14">
        <f>AVERAGE(VentasC15[[#This Row],[Maquillaje]:[Perfumería]])</f>
        <v>53159</v>
      </c>
      <c r="P522" t="str">
        <f>INDEX(VentasC15[[#Headers],[Maquillaje]:[Perfumería]],MATCH(MAX(VentasC15[[#This Row],[Maquillaje]:[Perfumería]]),VentasC15[[#This Row],[Maquillaje]:[Perfumería]],0))</f>
        <v>Skincare</v>
      </c>
      <c r="Q522" t="str">
        <f>INDEX(VentasC15[[#Headers],[Maquillaje]:[Perfumería]],MATCH(MIN(VentasC15[[#This Row],[Maquillaje]:[Perfumería]]),VentasC15[[#This Row],[Maquillaje]:[Perfumería]],0))</f>
        <v>Perfumería</v>
      </c>
      <c r="R522" t="str">
        <f>IF(VentasC15[[#This Row],[Total por vendedor]]&gt;=250000,"SI","NO")</f>
        <v>SI</v>
      </c>
    </row>
    <row r="523" spans="1:18" x14ac:dyDescent="0.3">
      <c r="A523" s="17">
        <v>33497643</v>
      </c>
      <c r="B523" s="13">
        <v>50</v>
      </c>
      <c r="C523" s="13">
        <v>2</v>
      </c>
      <c r="D523" s="13">
        <v>68</v>
      </c>
      <c r="E523" t="s">
        <v>23</v>
      </c>
      <c r="F523" t="s">
        <v>20</v>
      </c>
      <c r="G523" t="str">
        <f>IF(VentasC15[[#This Row],[Tipo de pago]]='Tablas auxiliares'!$B$6,"Venta física","Venta Online")</f>
        <v>Venta física</v>
      </c>
      <c r="H523" t="s">
        <v>29</v>
      </c>
      <c r="I523" s="37">
        <v>45998</v>
      </c>
      <c r="J523" s="37">
        <v>71707</v>
      </c>
      <c r="K523" s="37">
        <v>17428</v>
      </c>
      <c r="L523" s="37">
        <v>93653</v>
      </c>
      <c r="M523" s="37">
        <v>80149</v>
      </c>
      <c r="N523" s="37">
        <f>SUM(VentasC15[[#This Row],[Maquillaje]:[Perfumería]])</f>
        <v>308935</v>
      </c>
      <c r="O523" s="14">
        <f>AVERAGE(VentasC15[[#This Row],[Maquillaje]:[Perfumería]])</f>
        <v>61787</v>
      </c>
      <c r="P523" t="str">
        <f>INDEX(VentasC15[[#Headers],[Maquillaje]:[Perfumería]],MATCH(MAX(VentasC15[[#This Row],[Maquillaje]:[Perfumería]]),VentasC15[[#This Row],[Maquillaje]:[Perfumería]],0))</f>
        <v>Cuerpo</v>
      </c>
      <c r="Q523" t="str">
        <f>INDEX(VentasC15[[#Headers],[Maquillaje]:[Perfumería]],MATCH(MIN(VentasC15[[#This Row],[Maquillaje]:[Perfumería]]),VentasC15[[#This Row],[Maquillaje]:[Perfumería]],0))</f>
        <v>Cabello</v>
      </c>
      <c r="R523" t="str">
        <f>IF(VentasC15[[#This Row],[Total por vendedor]]&gt;=250000,"SI","NO")</f>
        <v>SI</v>
      </c>
    </row>
    <row r="524" spans="1:18" x14ac:dyDescent="0.3">
      <c r="A524" s="16">
        <v>33497644</v>
      </c>
      <c r="B524" s="13">
        <v>63</v>
      </c>
      <c r="C524" s="13">
        <v>2</v>
      </c>
      <c r="D524" s="13">
        <v>84</v>
      </c>
      <c r="E524" t="s">
        <v>24</v>
      </c>
      <c r="F524" t="s">
        <v>21</v>
      </c>
      <c r="G524" t="str">
        <f>IF(VentasC15[[#This Row],[Tipo de pago]]='Tablas auxiliares'!$B$6,"Venta física","Venta Online")</f>
        <v>Venta Online</v>
      </c>
      <c r="H524" t="s">
        <v>30</v>
      </c>
      <c r="I524" s="37">
        <v>40285</v>
      </c>
      <c r="J524" s="37">
        <v>90154</v>
      </c>
      <c r="K524" s="37">
        <v>95243</v>
      </c>
      <c r="L524" s="37">
        <v>48601</v>
      </c>
      <c r="M524" s="37">
        <v>20608</v>
      </c>
      <c r="N524" s="37">
        <f>SUM(VentasC15[[#This Row],[Maquillaje]:[Perfumería]])</f>
        <v>294891</v>
      </c>
      <c r="O524" s="14">
        <f>AVERAGE(VentasC15[[#This Row],[Maquillaje]:[Perfumería]])</f>
        <v>58978.2</v>
      </c>
      <c r="P524" t="str">
        <f>INDEX(VentasC15[[#Headers],[Maquillaje]:[Perfumería]],MATCH(MAX(VentasC15[[#This Row],[Maquillaje]:[Perfumería]]),VentasC15[[#This Row],[Maquillaje]:[Perfumería]],0))</f>
        <v>Cabello</v>
      </c>
      <c r="Q524" t="str">
        <f>INDEX(VentasC15[[#Headers],[Maquillaje]:[Perfumería]],MATCH(MIN(VentasC15[[#This Row],[Maquillaje]:[Perfumería]]),VentasC15[[#This Row],[Maquillaje]:[Perfumería]],0))</f>
        <v>Perfumería</v>
      </c>
      <c r="R524" t="str">
        <f>IF(VentasC15[[#This Row],[Total por vendedor]]&gt;=250000,"SI","NO")</f>
        <v>SI</v>
      </c>
    </row>
    <row r="525" spans="1:18" x14ac:dyDescent="0.3">
      <c r="A525" s="17">
        <v>33497645</v>
      </c>
      <c r="B525" s="13">
        <v>35</v>
      </c>
      <c r="C525" s="13">
        <v>2</v>
      </c>
      <c r="D525" s="13">
        <v>72</v>
      </c>
      <c r="E525" t="s">
        <v>23</v>
      </c>
      <c r="F525" t="s">
        <v>20</v>
      </c>
      <c r="G525" t="str">
        <f>IF(VentasC15[[#This Row],[Tipo de pago]]='Tablas auxiliares'!$B$6,"Venta física","Venta Online")</f>
        <v>Venta física</v>
      </c>
      <c r="H525" t="s">
        <v>29</v>
      </c>
      <c r="I525" s="37">
        <v>59299</v>
      </c>
      <c r="J525" s="37">
        <v>68611</v>
      </c>
      <c r="K525" s="37">
        <v>91133</v>
      </c>
      <c r="L525" s="37">
        <v>49986</v>
      </c>
      <c r="M525" s="37">
        <v>93926</v>
      </c>
      <c r="N525" s="37">
        <f>SUM(VentasC15[[#This Row],[Maquillaje]:[Perfumería]])</f>
        <v>362955</v>
      </c>
      <c r="O525" s="14">
        <f>AVERAGE(VentasC15[[#This Row],[Maquillaje]:[Perfumería]])</f>
        <v>72591</v>
      </c>
      <c r="P525" t="str">
        <f>INDEX(VentasC15[[#Headers],[Maquillaje]:[Perfumería]],MATCH(MAX(VentasC15[[#This Row],[Maquillaje]:[Perfumería]]),VentasC15[[#This Row],[Maquillaje]:[Perfumería]],0))</f>
        <v>Perfumería</v>
      </c>
      <c r="Q525" t="str">
        <f>INDEX(VentasC15[[#Headers],[Maquillaje]:[Perfumería]],MATCH(MIN(VentasC15[[#This Row],[Maquillaje]:[Perfumería]]),VentasC15[[#This Row],[Maquillaje]:[Perfumería]],0))</f>
        <v>Cuerpo</v>
      </c>
      <c r="R525" t="str">
        <f>IF(VentasC15[[#This Row],[Total por vendedor]]&gt;=250000,"SI","NO")</f>
        <v>SI</v>
      </c>
    </row>
    <row r="526" spans="1:18" x14ac:dyDescent="0.3">
      <c r="A526" s="16">
        <v>33497646</v>
      </c>
      <c r="B526" s="13">
        <v>42</v>
      </c>
      <c r="C526" s="13">
        <v>2</v>
      </c>
      <c r="D526" s="13">
        <v>85</v>
      </c>
      <c r="E526" t="s">
        <v>22</v>
      </c>
      <c r="F526" t="s">
        <v>21</v>
      </c>
      <c r="G526" t="str">
        <f>IF(VentasC15[[#This Row],[Tipo de pago]]='Tablas auxiliares'!$B$6,"Venta física","Venta Online")</f>
        <v>Venta Online</v>
      </c>
      <c r="H526" t="s">
        <v>29</v>
      </c>
      <c r="I526" s="37">
        <v>74875</v>
      </c>
      <c r="J526" s="37">
        <v>94481</v>
      </c>
      <c r="K526" s="37">
        <v>63957</v>
      </c>
      <c r="L526" s="37">
        <v>47979</v>
      </c>
      <c r="M526" s="37">
        <v>90329</v>
      </c>
      <c r="N526" s="37">
        <f>SUM(VentasC15[[#This Row],[Maquillaje]:[Perfumería]])</f>
        <v>371621</v>
      </c>
      <c r="O526" s="14">
        <f>AVERAGE(VentasC15[[#This Row],[Maquillaje]:[Perfumería]])</f>
        <v>74324.2</v>
      </c>
      <c r="P526" t="str">
        <f>INDEX(VentasC15[[#Headers],[Maquillaje]:[Perfumería]],MATCH(MAX(VentasC15[[#This Row],[Maquillaje]:[Perfumería]]),VentasC15[[#This Row],[Maquillaje]:[Perfumería]],0))</f>
        <v>Skincare</v>
      </c>
      <c r="Q526" t="str">
        <f>INDEX(VentasC15[[#Headers],[Maquillaje]:[Perfumería]],MATCH(MIN(VentasC15[[#This Row],[Maquillaje]:[Perfumería]]),VentasC15[[#This Row],[Maquillaje]:[Perfumería]],0))</f>
        <v>Cuerpo</v>
      </c>
      <c r="R526" t="str">
        <f>IF(VentasC15[[#This Row],[Total por vendedor]]&gt;=250000,"SI","NO")</f>
        <v>SI</v>
      </c>
    </row>
    <row r="527" spans="1:18" x14ac:dyDescent="0.3">
      <c r="A527" s="17">
        <v>33497647</v>
      </c>
      <c r="B527" s="13">
        <v>53</v>
      </c>
      <c r="C527" s="13">
        <v>2</v>
      </c>
      <c r="D527" s="13">
        <v>72</v>
      </c>
      <c r="E527" t="s">
        <v>25</v>
      </c>
      <c r="F527" t="s">
        <v>20</v>
      </c>
      <c r="G527" t="str">
        <f>IF(VentasC15[[#This Row],[Tipo de pago]]='Tablas auxiliares'!$B$6,"Venta física","Venta Online")</f>
        <v>Venta física</v>
      </c>
      <c r="H527" t="s">
        <v>30</v>
      </c>
      <c r="I527" s="37">
        <v>75289</v>
      </c>
      <c r="J527" s="37">
        <v>31695</v>
      </c>
      <c r="K527" s="37">
        <v>30521</v>
      </c>
      <c r="L527" s="37">
        <v>67919</v>
      </c>
      <c r="M527" s="37">
        <v>20027</v>
      </c>
      <c r="N527" s="37">
        <f>SUM(VentasC15[[#This Row],[Maquillaje]:[Perfumería]])</f>
        <v>225451</v>
      </c>
      <c r="O527" s="14">
        <f>AVERAGE(VentasC15[[#This Row],[Maquillaje]:[Perfumería]])</f>
        <v>45090.2</v>
      </c>
      <c r="P527" t="str">
        <f>INDEX(VentasC15[[#Headers],[Maquillaje]:[Perfumería]],MATCH(MAX(VentasC15[[#This Row],[Maquillaje]:[Perfumería]]),VentasC15[[#This Row],[Maquillaje]:[Perfumería]],0))</f>
        <v>Maquillaje</v>
      </c>
      <c r="Q527" t="str">
        <f>INDEX(VentasC15[[#Headers],[Maquillaje]:[Perfumería]],MATCH(MIN(VentasC15[[#This Row],[Maquillaje]:[Perfumería]]),VentasC15[[#This Row],[Maquillaje]:[Perfumería]],0))</f>
        <v>Perfumería</v>
      </c>
      <c r="R527" t="str">
        <f>IF(VentasC15[[#This Row],[Total por vendedor]]&gt;=250000,"SI","NO")</f>
        <v>NO</v>
      </c>
    </row>
    <row r="528" spans="1:18" x14ac:dyDescent="0.3">
      <c r="A528" s="16">
        <v>33497648</v>
      </c>
      <c r="B528" s="13">
        <v>34</v>
      </c>
      <c r="C528" s="13">
        <v>2</v>
      </c>
      <c r="D528" s="13">
        <v>79</v>
      </c>
      <c r="E528" t="s">
        <v>24</v>
      </c>
      <c r="F528" t="s">
        <v>20</v>
      </c>
      <c r="G528" t="str">
        <f>IF(VentasC15[[#This Row],[Tipo de pago]]='Tablas auxiliares'!$B$6,"Venta física","Venta Online")</f>
        <v>Venta física</v>
      </c>
      <c r="H528" t="s">
        <v>29</v>
      </c>
      <c r="I528" s="37">
        <v>31743</v>
      </c>
      <c r="J528" s="37">
        <v>45815</v>
      </c>
      <c r="K528" s="37">
        <v>40251</v>
      </c>
      <c r="L528" s="37">
        <v>27474</v>
      </c>
      <c r="M528" s="37">
        <v>7681</v>
      </c>
      <c r="N528" s="37">
        <f>SUM(VentasC15[[#This Row],[Maquillaje]:[Perfumería]])</f>
        <v>152964</v>
      </c>
      <c r="O528" s="14">
        <f>AVERAGE(VentasC15[[#This Row],[Maquillaje]:[Perfumería]])</f>
        <v>30592.799999999999</v>
      </c>
      <c r="P528" t="str">
        <f>INDEX(VentasC15[[#Headers],[Maquillaje]:[Perfumería]],MATCH(MAX(VentasC15[[#This Row],[Maquillaje]:[Perfumería]]),VentasC15[[#This Row],[Maquillaje]:[Perfumería]],0))</f>
        <v>Skincare</v>
      </c>
      <c r="Q528" t="str">
        <f>INDEX(VentasC15[[#Headers],[Maquillaje]:[Perfumería]],MATCH(MIN(VentasC15[[#This Row],[Maquillaje]:[Perfumería]]),VentasC15[[#This Row],[Maquillaje]:[Perfumería]],0))</f>
        <v>Perfumería</v>
      </c>
      <c r="R528" t="str">
        <f>IF(VentasC15[[#This Row],[Total por vendedor]]&gt;=250000,"SI","NO")</f>
        <v>NO</v>
      </c>
    </row>
    <row r="529" spans="1:18" x14ac:dyDescent="0.3">
      <c r="A529" s="17">
        <v>33497649</v>
      </c>
      <c r="B529" s="13">
        <v>67</v>
      </c>
      <c r="C529" s="13">
        <v>2</v>
      </c>
      <c r="D529" s="13">
        <v>59</v>
      </c>
      <c r="E529" t="s">
        <v>24</v>
      </c>
      <c r="F529" t="s">
        <v>21</v>
      </c>
      <c r="G529" t="str">
        <f>IF(VentasC15[[#This Row],[Tipo de pago]]='Tablas auxiliares'!$B$6,"Venta física","Venta Online")</f>
        <v>Venta Online</v>
      </c>
      <c r="H529" t="s">
        <v>29</v>
      </c>
      <c r="I529" s="37">
        <v>96824</v>
      </c>
      <c r="J529" s="37">
        <v>70038</v>
      </c>
      <c r="K529" s="37">
        <v>23121</v>
      </c>
      <c r="L529" s="37">
        <v>50670</v>
      </c>
      <c r="M529" s="37">
        <v>56925</v>
      </c>
      <c r="N529" s="37">
        <f>SUM(VentasC15[[#This Row],[Maquillaje]:[Perfumería]])</f>
        <v>297578</v>
      </c>
      <c r="O529" s="14">
        <f>AVERAGE(VentasC15[[#This Row],[Maquillaje]:[Perfumería]])</f>
        <v>59515.6</v>
      </c>
      <c r="P529" t="str">
        <f>INDEX(VentasC15[[#Headers],[Maquillaje]:[Perfumería]],MATCH(MAX(VentasC15[[#This Row],[Maquillaje]:[Perfumería]]),VentasC15[[#This Row],[Maquillaje]:[Perfumería]],0))</f>
        <v>Maquillaje</v>
      </c>
      <c r="Q529" t="str">
        <f>INDEX(VentasC15[[#Headers],[Maquillaje]:[Perfumería]],MATCH(MIN(VentasC15[[#This Row],[Maquillaje]:[Perfumería]]),VentasC15[[#This Row],[Maquillaje]:[Perfumería]],0))</f>
        <v>Cabello</v>
      </c>
      <c r="R529" t="str">
        <f>IF(VentasC15[[#This Row],[Total por vendedor]]&gt;=250000,"SI","NO")</f>
        <v>SI</v>
      </c>
    </row>
    <row r="530" spans="1:18" x14ac:dyDescent="0.3">
      <c r="A530" s="16">
        <v>33497650</v>
      </c>
      <c r="B530" s="13">
        <v>66</v>
      </c>
      <c r="C530" s="13">
        <v>2</v>
      </c>
      <c r="D530" s="13">
        <v>31</v>
      </c>
      <c r="E530" t="s">
        <v>23</v>
      </c>
      <c r="F530" t="s">
        <v>20</v>
      </c>
      <c r="G530" t="str">
        <f>IF(VentasC15[[#This Row],[Tipo de pago]]='Tablas auxiliares'!$B$6,"Venta física","Venta Online")</f>
        <v>Venta física</v>
      </c>
      <c r="H530" t="s">
        <v>30</v>
      </c>
      <c r="I530" s="37">
        <v>53971</v>
      </c>
      <c r="J530" s="37">
        <v>9790</v>
      </c>
      <c r="K530" s="37">
        <v>42762</v>
      </c>
      <c r="L530" s="37">
        <v>82098</v>
      </c>
      <c r="M530" s="37">
        <v>15685</v>
      </c>
      <c r="N530" s="37">
        <f>SUM(VentasC15[[#This Row],[Maquillaje]:[Perfumería]])</f>
        <v>204306</v>
      </c>
      <c r="O530" s="14">
        <f>AVERAGE(VentasC15[[#This Row],[Maquillaje]:[Perfumería]])</f>
        <v>40861.199999999997</v>
      </c>
      <c r="P530" t="str">
        <f>INDEX(VentasC15[[#Headers],[Maquillaje]:[Perfumería]],MATCH(MAX(VentasC15[[#This Row],[Maquillaje]:[Perfumería]]),VentasC15[[#This Row],[Maquillaje]:[Perfumería]],0))</f>
        <v>Cuerpo</v>
      </c>
      <c r="Q530" t="str">
        <f>INDEX(VentasC15[[#Headers],[Maquillaje]:[Perfumería]],MATCH(MIN(VentasC15[[#This Row],[Maquillaje]:[Perfumería]]),VentasC15[[#This Row],[Maquillaje]:[Perfumería]],0))</f>
        <v>Skincare</v>
      </c>
      <c r="R530" t="str">
        <f>IF(VentasC15[[#This Row],[Total por vendedor]]&gt;=250000,"SI","NO")</f>
        <v>NO</v>
      </c>
    </row>
    <row r="531" spans="1:18" x14ac:dyDescent="0.3">
      <c r="A531" s="17">
        <v>33497651</v>
      </c>
      <c r="B531" s="13">
        <v>46</v>
      </c>
      <c r="C531" s="13">
        <v>2</v>
      </c>
      <c r="D531" s="13">
        <v>35</v>
      </c>
      <c r="E531" t="s">
        <v>23</v>
      </c>
      <c r="F531" t="s">
        <v>21</v>
      </c>
      <c r="G531" t="str">
        <f>IF(VentasC15[[#This Row],[Tipo de pago]]='Tablas auxiliares'!$B$6,"Venta física","Venta Online")</f>
        <v>Venta Online</v>
      </c>
      <c r="H531" t="s">
        <v>30</v>
      </c>
      <c r="I531" s="37">
        <v>22252</v>
      </c>
      <c r="J531" s="37">
        <v>38912</v>
      </c>
      <c r="K531" s="37">
        <v>44563</v>
      </c>
      <c r="L531" s="37">
        <v>18827</v>
      </c>
      <c r="M531" s="37">
        <v>93057</v>
      </c>
      <c r="N531" s="37">
        <f>SUM(VentasC15[[#This Row],[Maquillaje]:[Perfumería]])</f>
        <v>217611</v>
      </c>
      <c r="O531" s="14">
        <f>AVERAGE(VentasC15[[#This Row],[Maquillaje]:[Perfumería]])</f>
        <v>43522.2</v>
      </c>
      <c r="P531" t="str">
        <f>INDEX(VentasC15[[#Headers],[Maquillaje]:[Perfumería]],MATCH(MAX(VentasC15[[#This Row],[Maquillaje]:[Perfumería]]),VentasC15[[#This Row],[Maquillaje]:[Perfumería]],0))</f>
        <v>Perfumería</v>
      </c>
      <c r="Q531" t="str">
        <f>INDEX(VentasC15[[#Headers],[Maquillaje]:[Perfumería]],MATCH(MIN(VentasC15[[#This Row],[Maquillaje]:[Perfumería]]),VentasC15[[#This Row],[Maquillaje]:[Perfumería]],0))</f>
        <v>Cuerpo</v>
      </c>
      <c r="R531" t="str">
        <f>IF(VentasC15[[#This Row],[Total por vendedor]]&gt;=250000,"SI","NO")</f>
        <v>NO</v>
      </c>
    </row>
    <row r="532" spans="1:18" x14ac:dyDescent="0.3">
      <c r="A532" s="16">
        <v>33497652</v>
      </c>
      <c r="B532" s="13">
        <v>63</v>
      </c>
      <c r="C532" s="13">
        <v>2</v>
      </c>
      <c r="D532" s="13">
        <v>48</v>
      </c>
      <c r="E532" t="s">
        <v>23</v>
      </c>
      <c r="F532" t="s">
        <v>20</v>
      </c>
      <c r="G532" t="str">
        <f>IF(VentasC15[[#This Row],[Tipo de pago]]='Tablas auxiliares'!$B$6,"Venta física","Venta Online")</f>
        <v>Venta física</v>
      </c>
      <c r="H532" t="s">
        <v>29</v>
      </c>
      <c r="I532" s="37">
        <v>12295</v>
      </c>
      <c r="J532" s="37">
        <v>87273</v>
      </c>
      <c r="K532" s="37">
        <v>25053</v>
      </c>
      <c r="L532" s="37">
        <v>45931</v>
      </c>
      <c r="M532" s="37">
        <v>45909</v>
      </c>
      <c r="N532" s="37">
        <f>SUM(VentasC15[[#This Row],[Maquillaje]:[Perfumería]])</f>
        <v>216461</v>
      </c>
      <c r="O532" s="14">
        <f>AVERAGE(VentasC15[[#This Row],[Maquillaje]:[Perfumería]])</f>
        <v>43292.2</v>
      </c>
      <c r="P532" t="str">
        <f>INDEX(VentasC15[[#Headers],[Maquillaje]:[Perfumería]],MATCH(MAX(VentasC15[[#This Row],[Maquillaje]:[Perfumería]]),VentasC15[[#This Row],[Maquillaje]:[Perfumería]],0))</f>
        <v>Skincare</v>
      </c>
      <c r="Q532" t="str">
        <f>INDEX(VentasC15[[#Headers],[Maquillaje]:[Perfumería]],MATCH(MIN(VentasC15[[#This Row],[Maquillaje]:[Perfumería]]),VentasC15[[#This Row],[Maquillaje]:[Perfumería]],0))</f>
        <v>Maquillaje</v>
      </c>
      <c r="R532" t="str">
        <f>IF(VentasC15[[#This Row],[Total por vendedor]]&gt;=250000,"SI","NO")</f>
        <v>NO</v>
      </c>
    </row>
    <row r="533" spans="1:18" x14ac:dyDescent="0.3">
      <c r="A533" s="17">
        <v>33497653</v>
      </c>
      <c r="B533" s="13">
        <v>27</v>
      </c>
      <c r="C533" s="13">
        <v>2</v>
      </c>
      <c r="D533" s="13">
        <v>46</v>
      </c>
      <c r="E533" t="s">
        <v>22</v>
      </c>
      <c r="F533" t="s">
        <v>20</v>
      </c>
      <c r="G533" t="str">
        <f>IF(VentasC15[[#This Row],[Tipo de pago]]='Tablas auxiliares'!$B$6,"Venta física","Venta Online")</f>
        <v>Venta física</v>
      </c>
      <c r="H533" t="s">
        <v>29</v>
      </c>
      <c r="I533" s="37">
        <v>98957</v>
      </c>
      <c r="J533" s="37">
        <v>35879</v>
      </c>
      <c r="K533" s="37">
        <v>3947</v>
      </c>
      <c r="L533" s="37">
        <v>78134</v>
      </c>
      <c r="M533" s="37">
        <v>61418</v>
      </c>
      <c r="N533" s="37">
        <f>SUM(VentasC15[[#This Row],[Maquillaje]:[Perfumería]])</f>
        <v>278335</v>
      </c>
      <c r="O533" s="14">
        <f>AVERAGE(VentasC15[[#This Row],[Maquillaje]:[Perfumería]])</f>
        <v>55667</v>
      </c>
      <c r="P533" t="str">
        <f>INDEX(VentasC15[[#Headers],[Maquillaje]:[Perfumería]],MATCH(MAX(VentasC15[[#This Row],[Maquillaje]:[Perfumería]]),VentasC15[[#This Row],[Maquillaje]:[Perfumería]],0))</f>
        <v>Maquillaje</v>
      </c>
      <c r="Q533" t="str">
        <f>INDEX(VentasC15[[#Headers],[Maquillaje]:[Perfumería]],MATCH(MIN(VentasC15[[#This Row],[Maquillaje]:[Perfumería]]),VentasC15[[#This Row],[Maquillaje]:[Perfumería]],0))</f>
        <v>Cabello</v>
      </c>
      <c r="R533" t="str">
        <f>IF(VentasC15[[#This Row],[Total por vendedor]]&gt;=250000,"SI","NO")</f>
        <v>SI</v>
      </c>
    </row>
    <row r="534" spans="1:18" x14ac:dyDescent="0.3">
      <c r="A534" s="16">
        <v>33497654</v>
      </c>
      <c r="B534" s="13">
        <v>57</v>
      </c>
      <c r="C534" s="13">
        <v>2</v>
      </c>
      <c r="D534" s="13">
        <v>52</v>
      </c>
      <c r="E534" t="s">
        <v>23</v>
      </c>
      <c r="F534" t="s">
        <v>21</v>
      </c>
      <c r="G534" t="str">
        <f>IF(VentasC15[[#This Row],[Tipo de pago]]='Tablas auxiliares'!$B$6,"Venta física","Venta Online")</f>
        <v>Venta Online</v>
      </c>
      <c r="H534" t="s">
        <v>29</v>
      </c>
      <c r="I534" s="37">
        <v>22751</v>
      </c>
      <c r="J534" s="37">
        <v>11900</v>
      </c>
      <c r="K534" s="37">
        <v>94217</v>
      </c>
      <c r="L534" s="37">
        <v>40777</v>
      </c>
      <c r="M534" s="37">
        <v>89494</v>
      </c>
      <c r="N534" s="37">
        <f>SUM(VentasC15[[#This Row],[Maquillaje]:[Perfumería]])</f>
        <v>259139</v>
      </c>
      <c r="O534" s="14">
        <f>AVERAGE(VentasC15[[#This Row],[Maquillaje]:[Perfumería]])</f>
        <v>51827.8</v>
      </c>
      <c r="P534" t="str">
        <f>INDEX(VentasC15[[#Headers],[Maquillaje]:[Perfumería]],MATCH(MAX(VentasC15[[#This Row],[Maquillaje]:[Perfumería]]),VentasC15[[#This Row],[Maquillaje]:[Perfumería]],0))</f>
        <v>Cabello</v>
      </c>
      <c r="Q534" t="str">
        <f>INDEX(VentasC15[[#Headers],[Maquillaje]:[Perfumería]],MATCH(MIN(VentasC15[[#This Row],[Maquillaje]:[Perfumería]]),VentasC15[[#This Row],[Maquillaje]:[Perfumería]],0))</f>
        <v>Skincare</v>
      </c>
      <c r="R534" t="str">
        <f>IF(VentasC15[[#This Row],[Total por vendedor]]&gt;=250000,"SI","NO")</f>
        <v>SI</v>
      </c>
    </row>
    <row r="535" spans="1:18" x14ac:dyDescent="0.3">
      <c r="A535" s="17">
        <v>33497655</v>
      </c>
      <c r="B535" s="13">
        <v>47</v>
      </c>
      <c r="C535" s="13">
        <v>2</v>
      </c>
      <c r="D535" s="13">
        <v>85</v>
      </c>
      <c r="E535" t="s">
        <v>22</v>
      </c>
      <c r="F535" t="s">
        <v>21</v>
      </c>
      <c r="G535" t="str">
        <f>IF(VentasC15[[#This Row],[Tipo de pago]]='Tablas auxiliares'!$B$6,"Venta física","Venta Online")</f>
        <v>Venta Online</v>
      </c>
      <c r="H535" t="s">
        <v>30</v>
      </c>
      <c r="I535" s="37">
        <v>12991</v>
      </c>
      <c r="J535" s="37">
        <v>13285</v>
      </c>
      <c r="K535" s="37">
        <v>71200</v>
      </c>
      <c r="L535" s="37">
        <v>85665</v>
      </c>
      <c r="M535" s="37">
        <v>26733</v>
      </c>
      <c r="N535" s="37">
        <f>SUM(VentasC15[[#This Row],[Maquillaje]:[Perfumería]])</f>
        <v>209874</v>
      </c>
      <c r="O535" s="14">
        <f>AVERAGE(VentasC15[[#This Row],[Maquillaje]:[Perfumería]])</f>
        <v>41974.8</v>
      </c>
      <c r="P535" t="str">
        <f>INDEX(VentasC15[[#Headers],[Maquillaje]:[Perfumería]],MATCH(MAX(VentasC15[[#This Row],[Maquillaje]:[Perfumería]]),VentasC15[[#This Row],[Maquillaje]:[Perfumería]],0))</f>
        <v>Cuerpo</v>
      </c>
      <c r="Q535" t="str">
        <f>INDEX(VentasC15[[#Headers],[Maquillaje]:[Perfumería]],MATCH(MIN(VentasC15[[#This Row],[Maquillaje]:[Perfumería]]),VentasC15[[#This Row],[Maquillaje]:[Perfumería]],0))</f>
        <v>Maquillaje</v>
      </c>
      <c r="R535" t="str">
        <f>IF(VentasC15[[#This Row],[Total por vendedor]]&gt;=250000,"SI","NO")</f>
        <v>NO</v>
      </c>
    </row>
    <row r="536" spans="1:18" x14ac:dyDescent="0.3">
      <c r="A536" s="16">
        <v>33497656</v>
      </c>
      <c r="B536" s="13">
        <v>62</v>
      </c>
      <c r="C536" s="13">
        <v>2</v>
      </c>
      <c r="D536" s="13">
        <v>23</v>
      </c>
      <c r="E536" t="s">
        <v>23</v>
      </c>
      <c r="F536" t="s">
        <v>21</v>
      </c>
      <c r="G536" t="str">
        <f>IF(VentasC15[[#This Row],[Tipo de pago]]='Tablas auxiliares'!$B$6,"Venta física","Venta Online")</f>
        <v>Venta Online</v>
      </c>
      <c r="H536" t="s">
        <v>29</v>
      </c>
      <c r="I536" s="37">
        <v>78428</v>
      </c>
      <c r="J536" s="37">
        <v>41130</v>
      </c>
      <c r="K536" s="37">
        <v>26335</v>
      </c>
      <c r="L536" s="37">
        <v>83366</v>
      </c>
      <c r="M536" s="37">
        <v>96730</v>
      </c>
      <c r="N536" s="37">
        <f>SUM(VentasC15[[#This Row],[Maquillaje]:[Perfumería]])</f>
        <v>325989</v>
      </c>
      <c r="O536" s="14">
        <f>AVERAGE(VentasC15[[#This Row],[Maquillaje]:[Perfumería]])</f>
        <v>65197.8</v>
      </c>
      <c r="P536" t="str">
        <f>INDEX(VentasC15[[#Headers],[Maquillaje]:[Perfumería]],MATCH(MAX(VentasC15[[#This Row],[Maquillaje]:[Perfumería]]),VentasC15[[#This Row],[Maquillaje]:[Perfumería]],0))</f>
        <v>Perfumería</v>
      </c>
      <c r="Q536" t="str">
        <f>INDEX(VentasC15[[#Headers],[Maquillaje]:[Perfumería]],MATCH(MIN(VentasC15[[#This Row],[Maquillaje]:[Perfumería]]),VentasC15[[#This Row],[Maquillaje]:[Perfumería]],0))</f>
        <v>Cabello</v>
      </c>
      <c r="R536" t="str">
        <f>IF(VentasC15[[#This Row],[Total por vendedor]]&gt;=250000,"SI","NO")</f>
        <v>SI</v>
      </c>
    </row>
    <row r="537" spans="1:18" x14ac:dyDescent="0.3">
      <c r="A537" s="17">
        <v>33497657</v>
      </c>
      <c r="B537" s="13">
        <v>29</v>
      </c>
      <c r="C537" s="13">
        <v>2</v>
      </c>
      <c r="D537" s="13">
        <v>71</v>
      </c>
      <c r="E537" t="s">
        <v>24</v>
      </c>
      <c r="F537" t="s">
        <v>21</v>
      </c>
      <c r="G537" t="str">
        <f>IF(VentasC15[[#This Row],[Tipo de pago]]='Tablas auxiliares'!$B$6,"Venta física","Venta Online")</f>
        <v>Venta Online</v>
      </c>
      <c r="H537" t="s">
        <v>29</v>
      </c>
      <c r="I537" s="37">
        <v>63030</v>
      </c>
      <c r="J537" s="37">
        <v>87949</v>
      </c>
      <c r="K537" s="37">
        <v>2442</v>
      </c>
      <c r="L537" s="37">
        <v>86002</v>
      </c>
      <c r="M537" s="37">
        <v>21750</v>
      </c>
      <c r="N537" s="37">
        <f>SUM(VentasC15[[#This Row],[Maquillaje]:[Perfumería]])</f>
        <v>261173</v>
      </c>
      <c r="O537" s="14">
        <f>AVERAGE(VentasC15[[#This Row],[Maquillaje]:[Perfumería]])</f>
        <v>52234.6</v>
      </c>
      <c r="P537" t="str">
        <f>INDEX(VentasC15[[#Headers],[Maquillaje]:[Perfumería]],MATCH(MAX(VentasC15[[#This Row],[Maquillaje]:[Perfumería]]),VentasC15[[#This Row],[Maquillaje]:[Perfumería]],0))</f>
        <v>Skincare</v>
      </c>
      <c r="Q537" t="str">
        <f>INDEX(VentasC15[[#Headers],[Maquillaje]:[Perfumería]],MATCH(MIN(VentasC15[[#This Row],[Maquillaje]:[Perfumería]]),VentasC15[[#This Row],[Maquillaje]:[Perfumería]],0))</f>
        <v>Cabello</v>
      </c>
      <c r="R537" t="str">
        <f>IF(VentasC15[[#This Row],[Total por vendedor]]&gt;=250000,"SI","NO")</f>
        <v>SI</v>
      </c>
    </row>
    <row r="538" spans="1:18" x14ac:dyDescent="0.3">
      <c r="A538" s="16">
        <v>33497658</v>
      </c>
      <c r="B538" s="13">
        <v>59</v>
      </c>
      <c r="C538" s="13">
        <v>2</v>
      </c>
      <c r="D538" s="13">
        <v>93</v>
      </c>
      <c r="E538" t="s">
        <v>23</v>
      </c>
      <c r="F538" t="s">
        <v>20</v>
      </c>
      <c r="G538" t="str">
        <f>IF(VentasC15[[#This Row],[Tipo de pago]]='Tablas auxiliares'!$B$6,"Venta física","Venta Online")</f>
        <v>Venta física</v>
      </c>
      <c r="H538" t="s">
        <v>30</v>
      </c>
      <c r="I538" s="37">
        <v>89514</v>
      </c>
      <c r="J538" s="37">
        <v>20759</v>
      </c>
      <c r="K538" s="37">
        <v>82806</v>
      </c>
      <c r="L538" s="37">
        <v>60985</v>
      </c>
      <c r="M538" s="37">
        <v>82320</v>
      </c>
      <c r="N538" s="37">
        <f>SUM(VentasC15[[#This Row],[Maquillaje]:[Perfumería]])</f>
        <v>336384</v>
      </c>
      <c r="O538" s="14">
        <f>AVERAGE(VentasC15[[#This Row],[Maquillaje]:[Perfumería]])</f>
        <v>67276.800000000003</v>
      </c>
      <c r="P538" t="str">
        <f>INDEX(VentasC15[[#Headers],[Maquillaje]:[Perfumería]],MATCH(MAX(VentasC15[[#This Row],[Maquillaje]:[Perfumería]]),VentasC15[[#This Row],[Maquillaje]:[Perfumería]],0))</f>
        <v>Maquillaje</v>
      </c>
      <c r="Q538" t="str">
        <f>INDEX(VentasC15[[#Headers],[Maquillaje]:[Perfumería]],MATCH(MIN(VentasC15[[#This Row],[Maquillaje]:[Perfumería]]),VentasC15[[#This Row],[Maquillaje]:[Perfumería]],0))</f>
        <v>Skincare</v>
      </c>
      <c r="R538" t="str">
        <f>IF(VentasC15[[#This Row],[Total por vendedor]]&gt;=250000,"SI","NO")</f>
        <v>SI</v>
      </c>
    </row>
    <row r="539" spans="1:18" x14ac:dyDescent="0.3">
      <c r="A539" s="17">
        <v>33497659</v>
      </c>
      <c r="B539" s="13">
        <v>35</v>
      </c>
      <c r="C539" s="13">
        <v>2</v>
      </c>
      <c r="D539" s="13">
        <v>19</v>
      </c>
      <c r="E539" t="s">
        <v>24</v>
      </c>
      <c r="F539" t="s">
        <v>21</v>
      </c>
      <c r="G539" t="str">
        <f>IF(VentasC15[[#This Row],[Tipo de pago]]='Tablas auxiliares'!$B$6,"Venta física","Venta Online")</f>
        <v>Venta Online</v>
      </c>
      <c r="H539" t="s">
        <v>30</v>
      </c>
      <c r="I539" s="37">
        <v>44793</v>
      </c>
      <c r="J539" s="37">
        <v>41596</v>
      </c>
      <c r="K539" s="37">
        <v>48357</v>
      </c>
      <c r="L539" s="37">
        <v>48785</v>
      </c>
      <c r="M539" s="37">
        <v>55518</v>
      </c>
      <c r="N539" s="37">
        <f>SUM(VentasC15[[#This Row],[Maquillaje]:[Perfumería]])</f>
        <v>239049</v>
      </c>
      <c r="O539" s="14">
        <f>AVERAGE(VentasC15[[#This Row],[Maquillaje]:[Perfumería]])</f>
        <v>47809.8</v>
      </c>
      <c r="P539" t="str">
        <f>INDEX(VentasC15[[#Headers],[Maquillaje]:[Perfumería]],MATCH(MAX(VentasC15[[#This Row],[Maquillaje]:[Perfumería]]),VentasC15[[#This Row],[Maquillaje]:[Perfumería]],0))</f>
        <v>Perfumería</v>
      </c>
      <c r="Q539" t="str">
        <f>INDEX(VentasC15[[#Headers],[Maquillaje]:[Perfumería]],MATCH(MIN(VentasC15[[#This Row],[Maquillaje]:[Perfumería]]),VentasC15[[#This Row],[Maquillaje]:[Perfumería]],0))</f>
        <v>Skincare</v>
      </c>
      <c r="R539" t="str">
        <f>IF(VentasC15[[#This Row],[Total por vendedor]]&gt;=250000,"SI","NO")</f>
        <v>NO</v>
      </c>
    </row>
    <row r="540" spans="1:18" x14ac:dyDescent="0.3">
      <c r="A540" s="16">
        <v>33497660</v>
      </c>
      <c r="B540" s="13">
        <v>63</v>
      </c>
      <c r="C540" s="13">
        <v>2</v>
      </c>
      <c r="D540" s="13">
        <v>32</v>
      </c>
      <c r="E540" t="s">
        <v>24</v>
      </c>
      <c r="F540" t="s">
        <v>21</v>
      </c>
      <c r="G540" t="str">
        <f>IF(VentasC15[[#This Row],[Tipo de pago]]='Tablas auxiliares'!$B$6,"Venta física","Venta Online")</f>
        <v>Venta Online</v>
      </c>
      <c r="H540" t="s">
        <v>29</v>
      </c>
      <c r="I540" s="37">
        <v>6034</v>
      </c>
      <c r="J540" s="37">
        <v>82238</v>
      </c>
      <c r="K540" s="37">
        <v>74571</v>
      </c>
      <c r="L540" s="37">
        <v>30267</v>
      </c>
      <c r="M540" s="37">
        <v>1721</v>
      </c>
      <c r="N540" s="37">
        <f>SUM(VentasC15[[#This Row],[Maquillaje]:[Perfumería]])</f>
        <v>194831</v>
      </c>
      <c r="O540" s="14">
        <f>AVERAGE(VentasC15[[#This Row],[Maquillaje]:[Perfumería]])</f>
        <v>38966.199999999997</v>
      </c>
      <c r="P540" t="str">
        <f>INDEX(VentasC15[[#Headers],[Maquillaje]:[Perfumería]],MATCH(MAX(VentasC15[[#This Row],[Maquillaje]:[Perfumería]]),VentasC15[[#This Row],[Maquillaje]:[Perfumería]],0))</f>
        <v>Skincare</v>
      </c>
      <c r="Q540" t="str">
        <f>INDEX(VentasC15[[#Headers],[Maquillaje]:[Perfumería]],MATCH(MIN(VentasC15[[#This Row],[Maquillaje]:[Perfumería]]),VentasC15[[#This Row],[Maquillaje]:[Perfumería]],0))</f>
        <v>Perfumería</v>
      </c>
      <c r="R540" t="str">
        <f>IF(VentasC15[[#This Row],[Total por vendedor]]&gt;=250000,"SI","NO")</f>
        <v>NO</v>
      </c>
    </row>
    <row r="541" spans="1:18" x14ac:dyDescent="0.3">
      <c r="A541" s="17">
        <v>33497661</v>
      </c>
      <c r="B541" s="13">
        <v>65</v>
      </c>
      <c r="C541" s="13">
        <v>2</v>
      </c>
      <c r="D541" s="13">
        <v>29</v>
      </c>
      <c r="E541" t="s">
        <v>24</v>
      </c>
      <c r="F541" t="s">
        <v>21</v>
      </c>
      <c r="G541" t="str">
        <f>IF(VentasC15[[#This Row],[Tipo de pago]]='Tablas auxiliares'!$B$6,"Venta física","Venta Online")</f>
        <v>Venta Online</v>
      </c>
      <c r="H541" t="s">
        <v>29</v>
      </c>
      <c r="I541" s="37">
        <v>21598</v>
      </c>
      <c r="J541" s="37">
        <v>66601</v>
      </c>
      <c r="K541" s="37">
        <v>47736</v>
      </c>
      <c r="L541" s="37">
        <v>34779</v>
      </c>
      <c r="M541" s="37">
        <v>24659</v>
      </c>
      <c r="N541" s="37">
        <f>SUM(VentasC15[[#This Row],[Maquillaje]:[Perfumería]])</f>
        <v>195373</v>
      </c>
      <c r="O541" s="14">
        <f>AVERAGE(VentasC15[[#This Row],[Maquillaje]:[Perfumería]])</f>
        <v>39074.6</v>
      </c>
      <c r="P541" t="str">
        <f>INDEX(VentasC15[[#Headers],[Maquillaje]:[Perfumería]],MATCH(MAX(VentasC15[[#This Row],[Maquillaje]:[Perfumería]]),VentasC15[[#This Row],[Maquillaje]:[Perfumería]],0))</f>
        <v>Skincare</v>
      </c>
      <c r="Q541" t="str">
        <f>INDEX(VentasC15[[#Headers],[Maquillaje]:[Perfumería]],MATCH(MIN(VentasC15[[#This Row],[Maquillaje]:[Perfumería]]),VentasC15[[#This Row],[Maquillaje]:[Perfumería]],0))</f>
        <v>Maquillaje</v>
      </c>
      <c r="R541" t="str">
        <f>IF(VentasC15[[#This Row],[Total por vendedor]]&gt;=250000,"SI","NO")</f>
        <v>NO</v>
      </c>
    </row>
    <row r="542" spans="1:18" x14ac:dyDescent="0.3">
      <c r="A542" s="16">
        <v>33497662</v>
      </c>
      <c r="B542" s="13">
        <v>46</v>
      </c>
      <c r="C542" s="13">
        <v>2</v>
      </c>
      <c r="D542" s="13">
        <v>79</v>
      </c>
      <c r="E542" t="s">
        <v>25</v>
      </c>
      <c r="F542" t="s">
        <v>20</v>
      </c>
      <c r="G542" t="str">
        <f>IF(VentasC15[[#This Row],[Tipo de pago]]='Tablas auxiliares'!$B$6,"Venta física","Venta Online")</f>
        <v>Venta física</v>
      </c>
      <c r="H542" t="s">
        <v>30</v>
      </c>
      <c r="I542" s="37">
        <v>40146</v>
      </c>
      <c r="J542" s="37">
        <v>51576</v>
      </c>
      <c r="K542" s="37">
        <v>40853</v>
      </c>
      <c r="L542" s="37">
        <v>58813</v>
      </c>
      <c r="M542" s="37">
        <v>73171</v>
      </c>
      <c r="N542" s="37">
        <f>SUM(VentasC15[[#This Row],[Maquillaje]:[Perfumería]])</f>
        <v>264559</v>
      </c>
      <c r="O542" s="14">
        <f>AVERAGE(VentasC15[[#This Row],[Maquillaje]:[Perfumería]])</f>
        <v>52911.8</v>
      </c>
      <c r="P542" t="str">
        <f>INDEX(VentasC15[[#Headers],[Maquillaje]:[Perfumería]],MATCH(MAX(VentasC15[[#This Row],[Maquillaje]:[Perfumería]]),VentasC15[[#This Row],[Maquillaje]:[Perfumería]],0))</f>
        <v>Perfumería</v>
      </c>
      <c r="Q542" t="str">
        <f>INDEX(VentasC15[[#Headers],[Maquillaje]:[Perfumería]],MATCH(MIN(VentasC15[[#This Row],[Maquillaje]:[Perfumería]]),VentasC15[[#This Row],[Maquillaje]:[Perfumería]],0))</f>
        <v>Maquillaje</v>
      </c>
      <c r="R542" t="str">
        <f>IF(VentasC15[[#This Row],[Total por vendedor]]&gt;=250000,"SI","NO")</f>
        <v>SI</v>
      </c>
    </row>
    <row r="543" spans="1:18" x14ac:dyDescent="0.3">
      <c r="A543" s="17">
        <v>33497663</v>
      </c>
      <c r="B543" s="13">
        <v>68</v>
      </c>
      <c r="C543" s="13">
        <v>2</v>
      </c>
      <c r="D543" s="13">
        <v>51</v>
      </c>
      <c r="E543" t="s">
        <v>23</v>
      </c>
      <c r="F543" t="s">
        <v>21</v>
      </c>
      <c r="G543" t="str">
        <f>IF(VentasC15[[#This Row],[Tipo de pago]]='Tablas auxiliares'!$B$6,"Venta física","Venta Online")</f>
        <v>Venta Online</v>
      </c>
      <c r="H543" t="s">
        <v>30</v>
      </c>
      <c r="I543" s="37">
        <v>71424</v>
      </c>
      <c r="J543" s="37">
        <v>9874</v>
      </c>
      <c r="K543" s="37">
        <v>58582</v>
      </c>
      <c r="L543" s="37">
        <v>98265</v>
      </c>
      <c r="M543" s="37">
        <v>273</v>
      </c>
      <c r="N543" s="37">
        <f>SUM(VentasC15[[#This Row],[Maquillaje]:[Perfumería]])</f>
        <v>238418</v>
      </c>
      <c r="O543" s="14">
        <f>AVERAGE(VentasC15[[#This Row],[Maquillaje]:[Perfumería]])</f>
        <v>47683.6</v>
      </c>
      <c r="P543" t="str">
        <f>INDEX(VentasC15[[#Headers],[Maquillaje]:[Perfumería]],MATCH(MAX(VentasC15[[#This Row],[Maquillaje]:[Perfumería]]),VentasC15[[#This Row],[Maquillaje]:[Perfumería]],0))</f>
        <v>Cuerpo</v>
      </c>
      <c r="Q543" t="str">
        <f>INDEX(VentasC15[[#Headers],[Maquillaje]:[Perfumería]],MATCH(MIN(VentasC15[[#This Row],[Maquillaje]:[Perfumería]]),VentasC15[[#This Row],[Maquillaje]:[Perfumería]],0))</f>
        <v>Perfumería</v>
      </c>
      <c r="R543" t="str">
        <f>IF(VentasC15[[#This Row],[Total por vendedor]]&gt;=250000,"SI","NO")</f>
        <v>NO</v>
      </c>
    </row>
    <row r="544" spans="1:18" x14ac:dyDescent="0.3">
      <c r="A544" s="16">
        <v>33497664</v>
      </c>
      <c r="B544" s="13">
        <v>38</v>
      </c>
      <c r="C544" s="13">
        <v>2</v>
      </c>
      <c r="D544" s="13">
        <v>24</v>
      </c>
      <c r="E544" t="s">
        <v>25</v>
      </c>
      <c r="F544" t="s">
        <v>21</v>
      </c>
      <c r="G544" t="str">
        <f>IF(VentasC15[[#This Row],[Tipo de pago]]='Tablas auxiliares'!$B$6,"Venta física","Venta Online")</f>
        <v>Venta Online</v>
      </c>
      <c r="H544" t="s">
        <v>30</v>
      </c>
      <c r="I544" s="37">
        <v>25017</v>
      </c>
      <c r="J544" s="37">
        <v>73062</v>
      </c>
      <c r="K544" s="37">
        <v>64386</v>
      </c>
      <c r="L544" s="37">
        <v>94112</v>
      </c>
      <c r="M544" s="37">
        <v>83947</v>
      </c>
      <c r="N544" s="37">
        <f>SUM(VentasC15[[#This Row],[Maquillaje]:[Perfumería]])</f>
        <v>340524</v>
      </c>
      <c r="O544" s="14">
        <f>AVERAGE(VentasC15[[#This Row],[Maquillaje]:[Perfumería]])</f>
        <v>68104.800000000003</v>
      </c>
      <c r="P544" t="str">
        <f>INDEX(VentasC15[[#Headers],[Maquillaje]:[Perfumería]],MATCH(MAX(VentasC15[[#This Row],[Maquillaje]:[Perfumería]]),VentasC15[[#This Row],[Maquillaje]:[Perfumería]],0))</f>
        <v>Cuerpo</v>
      </c>
      <c r="Q544" t="str">
        <f>INDEX(VentasC15[[#Headers],[Maquillaje]:[Perfumería]],MATCH(MIN(VentasC15[[#This Row],[Maquillaje]:[Perfumería]]),VentasC15[[#This Row],[Maquillaje]:[Perfumería]],0))</f>
        <v>Maquillaje</v>
      </c>
      <c r="R544" t="str">
        <f>IF(VentasC15[[#This Row],[Total por vendedor]]&gt;=250000,"SI","NO")</f>
        <v>SI</v>
      </c>
    </row>
    <row r="545" spans="1:18" x14ac:dyDescent="0.3">
      <c r="A545" s="17">
        <v>33497665</v>
      </c>
      <c r="B545" s="13">
        <v>48</v>
      </c>
      <c r="C545" s="13">
        <v>2</v>
      </c>
      <c r="D545" s="13">
        <v>82</v>
      </c>
      <c r="E545" t="s">
        <v>23</v>
      </c>
      <c r="F545" t="s">
        <v>20</v>
      </c>
      <c r="G545" t="str">
        <f>IF(VentasC15[[#This Row],[Tipo de pago]]='Tablas auxiliares'!$B$6,"Venta física","Venta Online")</f>
        <v>Venta física</v>
      </c>
      <c r="H545" t="s">
        <v>30</v>
      </c>
      <c r="I545" s="37">
        <v>78368</v>
      </c>
      <c r="J545" s="37">
        <v>69178</v>
      </c>
      <c r="K545" s="37">
        <v>98811</v>
      </c>
      <c r="L545" s="37">
        <v>39334</v>
      </c>
      <c r="M545" s="37">
        <v>58935</v>
      </c>
      <c r="N545" s="37">
        <f>SUM(VentasC15[[#This Row],[Maquillaje]:[Perfumería]])</f>
        <v>344626</v>
      </c>
      <c r="O545" s="14">
        <f>AVERAGE(VentasC15[[#This Row],[Maquillaje]:[Perfumería]])</f>
        <v>68925.2</v>
      </c>
      <c r="P545" t="str">
        <f>INDEX(VentasC15[[#Headers],[Maquillaje]:[Perfumería]],MATCH(MAX(VentasC15[[#This Row],[Maquillaje]:[Perfumería]]),VentasC15[[#This Row],[Maquillaje]:[Perfumería]],0))</f>
        <v>Cabello</v>
      </c>
      <c r="Q545" t="str">
        <f>INDEX(VentasC15[[#Headers],[Maquillaje]:[Perfumería]],MATCH(MIN(VentasC15[[#This Row],[Maquillaje]:[Perfumería]]),VentasC15[[#This Row],[Maquillaje]:[Perfumería]],0))</f>
        <v>Cuerpo</v>
      </c>
      <c r="R545" t="str">
        <f>IF(VentasC15[[#This Row],[Total por vendedor]]&gt;=250000,"SI","NO")</f>
        <v>SI</v>
      </c>
    </row>
    <row r="546" spans="1:18" x14ac:dyDescent="0.3">
      <c r="A546" s="16">
        <v>33497666</v>
      </c>
      <c r="B546" s="13">
        <v>59</v>
      </c>
      <c r="C546" s="13">
        <v>2</v>
      </c>
      <c r="D546" s="13">
        <v>17</v>
      </c>
      <c r="E546" t="s">
        <v>24</v>
      </c>
      <c r="F546" t="s">
        <v>21</v>
      </c>
      <c r="G546" t="str">
        <f>IF(VentasC15[[#This Row],[Tipo de pago]]='Tablas auxiliares'!$B$6,"Venta física","Venta Online")</f>
        <v>Venta Online</v>
      </c>
      <c r="H546" t="s">
        <v>29</v>
      </c>
      <c r="I546" s="37">
        <v>24036</v>
      </c>
      <c r="J546" s="37">
        <v>76385</v>
      </c>
      <c r="K546" s="37">
        <v>89399</v>
      </c>
      <c r="L546" s="37">
        <v>88346</v>
      </c>
      <c r="M546" s="37">
        <v>64810</v>
      </c>
      <c r="N546" s="37">
        <f>SUM(VentasC15[[#This Row],[Maquillaje]:[Perfumería]])</f>
        <v>342976</v>
      </c>
      <c r="O546" s="14">
        <f>AVERAGE(VentasC15[[#This Row],[Maquillaje]:[Perfumería]])</f>
        <v>68595.199999999997</v>
      </c>
      <c r="P546" t="str">
        <f>INDEX(VentasC15[[#Headers],[Maquillaje]:[Perfumería]],MATCH(MAX(VentasC15[[#This Row],[Maquillaje]:[Perfumería]]),VentasC15[[#This Row],[Maquillaje]:[Perfumería]],0))</f>
        <v>Cabello</v>
      </c>
      <c r="Q546" t="str">
        <f>INDEX(VentasC15[[#Headers],[Maquillaje]:[Perfumería]],MATCH(MIN(VentasC15[[#This Row],[Maquillaje]:[Perfumería]]),VentasC15[[#This Row],[Maquillaje]:[Perfumería]],0))</f>
        <v>Maquillaje</v>
      </c>
      <c r="R546" t="str">
        <f>IF(VentasC15[[#This Row],[Total por vendedor]]&gt;=250000,"SI","NO")</f>
        <v>SI</v>
      </c>
    </row>
    <row r="547" spans="1:18" x14ac:dyDescent="0.3">
      <c r="A547" s="17">
        <v>33497667</v>
      </c>
      <c r="B547" s="13">
        <v>61</v>
      </c>
      <c r="C547" s="13">
        <v>2</v>
      </c>
      <c r="D547" s="13">
        <v>21</v>
      </c>
      <c r="E547" t="s">
        <v>23</v>
      </c>
      <c r="F547" t="s">
        <v>21</v>
      </c>
      <c r="G547" t="str">
        <f>IF(VentasC15[[#This Row],[Tipo de pago]]='Tablas auxiliares'!$B$6,"Venta física","Venta Online")</f>
        <v>Venta Online</v>
      </c>
      <c r="H547" t="s">
        <v>29</v>
      </c>
      <c r="I547" s="37">
        <v>22602</v>
      </c>
      <c r="J547" s="37">
        <v>32708</v>
      </c>
      <c r="K547" s="37">
        <v>79874</v>
      </c>
      <c r="L547" s="37">
        <v>98291</v>
      </c>
      <c r="M547" s="37">
        <v>63687</v>
      </c>
      <c r="N547" s="37">
        <f>SUM(VentasC15[[#This Row],[Maquillaje]:[Perfumería]])</f>
        <v>297162</v>
      </c>
      <c r="O547" s="14">
        <f>AVERAGE(VentasC15[[#This Row],[Maquillaje]:[Perfumería]])</f>
        <v>59432.4</v>
      </c>
      <c r="P547" t="str">
        <f>INDEX(VentasC15[[#Headers],[Maquillaje]:[Perfumería]],MATCH(MAX(VentasC15[[#This Row],[Maquillaje]:[Perfumería]]),VentasC15[[#This Row],[Maquillaje]:[Perfumería]],0))</f>
        <v>Cuerpo</v>
      </c>
      <c r="Q547" t="str">
        <f>INDEX(VentasC15[[#Headers],[Maquillaje]:[Perfumería]],MATCH(MIN(VentasC15[[#This Row],[Maquillaje]:[Perfumería]]),VentasC15[[#This Row],[Maquillaje]:[Perfumería]],0))</f>
        <v>Maquillaje</v>
      </c>
      <c r="R547" t="str">
        <f>IF(VentasC15[[#This Row],[Total por vendedor]]&gt;=250000,"SI","NO")</f>
        <v>SI</v>
      </c>
    </row>
    <row r="548" spans="1:18" x14ac:dyDescent="0.3">
      <c r="A548" s="16">
        <v>33497668</v>
      </c>
      <c r="B548" s="13">
        <v>45</v>
      </c>
      <c r="C548" s="13">
        <v>2</v>
      </c>
      <c r="D548" s="13">
        <v>17</v>
      </c>
      <c r="E548" t="s">
        <v>22</v>
      </c>
      <c r="F548" t="s">
        <v>21</v>
      </c>
      <c r="G548" t="str">
        <f>IF(VentasC15[[#This Row],[Tipo de pago]]='Tablas auxiliares'!$B$6,"Venta física","Venta Online")</f>
        <v>Venta Online</v>
      </c>
      <c r="H548" t="s">
        <v>30</v>
      </c>
      <c r="I548" s="37">
        <v>14396</v>
      </c>
      <c r="J548" s="37">
        <v>72177</v>
      </c>
      <c r="K548" s="37">
        <v>85168</v>
      </c>
      <c r="L548" s="37">
        <v>90607</v>
      </c>
      <c r="M548" s="37">
        <v>3624</v>
      </c>
      <c r="N548" s="37">
        <f>SUM(VentasC15[[#This Row],[Maquillaje]:[Perfumería]])</f>
        <v>265972</v>
      </c>
      <c r="O548" s="14">
        <f>AVERAGE(VentasC15[[#This Row],[Maquillaje]:[Perfumería]])</f>
        <v>53194.400000000001</v>
      </c>
      <c r="P548" t="str">
        <f>INDEX(VentasC15[[#Headers],[Maquillaje]:[Perfumería]],MATCH(MAX(VentasC15[[#This Row],[Maquillaje]:[Perfumería]]),VentasC15[[#This Row],[Maquillaje]:[Perfumería]],0))</f>
        <v>Cuerpo</v>
      </c>
      <c r="Q548" t="str">
        <f>INDEX(VentasC15[[#Headers],[Maquillaje]:[Perfumería]],MATCH(MIN(VentasC15[[#This Row],[Maquillaje]:[Perfumería]]),VentasC15[[#This Row],[Maquillaje]:[Perfumería]],0))</f>
        <v>Perfumería</v>
      </c>
      <c r="R548" t="str">
        <f>IF(VentasC15[[#This Row],[Total por vendedor]]&gt;=250000,"SI","NO")</f>
        <v>SI</v>
      </c>
    </row>
    <row r="549" spans="1:18" x14ac:dyDescent="0.3">
      <c r="A549" s="17">
        <v>33497669</v>
      </c>
      <c r="B549" s="13">
        <v>63</v>
      </c>
      <c r="C549" s="13">
        <v>2</v>
      </c>
      <c r="D549" s="13">
        <v>14</v>
      </c>
      <c r="E549" t="s">
        <v>22</v>
      </c>
      <c r="F549" t="s">
        <v>21</v>
      </c>
      <c r="G549" t="str">
        <f>IF(VentasC15[[#This Row],[Tipo de pago]]='Tablas auxiliares'!$B$6,"Venta física","Venta Online")</f>
        <v>Venta Online</v>
      </c>
      <c r="H549" t="s">
        <v>30</v>
      </c>
      <c r="I549" s="37">
        <v>50103</v>
      </c>
      <c r="J549" s="37">
        <v>83429</v>
      </c>
      <c r="K549" s="37">
        <v>69623</v>
      </c>
      <c r="L549" s="37">
        <v>44719</v>
      </c>
      <c r="M549" s="37">
        <v>36956</v>
      </c>
      <c r="N549" s="37">
        <f>SUM(VentasC15[[#This Row],[Maquillaje]:[Perfumería]])</f>
        <v>284830</v>
      </c>
      <c r="O549" s="14">
        <f>AVERAGE(VentasC15[[#This Row],[Maquillaje]:[Perfumería]])</f>
        <v>56966</v>
      </c>
      <c r="P549" t="str">
        <f>INDEX(VentasC15[[#Headers],[Maquillaje]:[Perfumería]],MATCH(MAX(VentasC15[[#This Row],[Maquillaje]:[Perfumería]]),VentasC15[[#This Row],[Maquillaje]:[Perfumería]],0))</f>
        <v>Skincare</v>
      </c>
      <c r="Q549" t="str">
        <f>INDEX(VentasC15[[#Headers],[Maquillaje]:[Perfumería]],MATCH(MIN(VentasC15[[#This Row],[Maquillaje]:[Perfumería]]),VentasC15[[#This Row],[Maquillaje]:[Perfumería]],0))</f>
        <v>Perfumería</v>
      </c>
      <c r="R549" t="str">
        <f>IF(VentasC15[[#This Row],[Total por vendedor]]&gt;=250000,"SI","NO")</f>
        <v>SI</v>
      </c>
    </row>
    <row r="550" spans="1:18" x14ac:dyDescent="0.3">
      <c r="A550" s="16">
        <v>33497670</v>
      </c>
      <c r="B550" s="13">
        <v>65</v>
      </c>
      <c r="C550" s="13">
        <v>2</v>
      </c>
      <c r="D550" s="13">
        <v>69</v>
      </c>
      <c r="E550" t="s">
        <v>23</v>
      </c>
      <c r="F550" t="s">
        <v>21</v>
      </c>
      <c r="G550" t="str">
        <f>IF(VentasC15[[#This Row],[Tipo de pago]]='Tablas auxiliares'!$B$6,"Venta física","Venta Online")</f>
        <v>Venta Online</v>
      </c>
      <c r="H550" t="s">
        <v>29</v>
      </c>
      <c r="I550" s="37">
        <v>39830</v>
      </c>
      <c r="J550" s="37">
        <v>43206</v>
      </c>
      <c r="K550" s="37">
        <v>42839</v>
      </c>
      <c r="L550" s="37">
        <v>49371</v>
      </c>
      <c r="M550" s="37">
        <v>90630</v>
      </c>
      <c r="N550" s="37">
        <f>SUM(VentasC15[[#This Row],[Maquillaje]:[Perfumería]])</f>
        <v>265876</v>
      </c>
      <c r="O550" s="14">
        <f>AVERAGE(VentasC15[[#This Row],[Maquillaje]:[Perfumería]])</f>
        <v>53175.199999999997</v>
      </c>
      <c r="P550" t="str">
        <f>INDEX(VentasC15[[#Headers],[Maquillaje]:[Perfumería]],MATCH(MAX(VentasC15[[#This Row],[Maquillaje]:[Perfumería]]),VentasC15[[#This Row],[Maquillaje]:[Perfumería]],0))</f>
        <v>Perfumería</v>
      </c>
      <c r="Q550" t="str">
        <f>INDEX(VentasC15[[#Headers],[Maquillaje]:[Perfumería]],MATCH(MIN(VentasC15[[#This Row],[Maquillaje]:[Perfumería]]),VentasC15[[#This Row],[Maquillaje]:[Perfumería]],0))</f>
        <v>Maquillaje</v>
      </c>
      <c r="R550" t="str">
        <f>IF(VentasC15[[#This Row],[Total por vendedor]]&gt;=250000,"SI","NO")</f>
        <v>SI</v>
      </c>
    </row>
    <row r="551" spans="1:18" x14ac:dyDescent="0.3">
      <c r="A551" s="17">
        <v>33497671</v>
      </c>
      <c r="B551" s="13">
        <v>73</v>
      </c>
      <c r="C551" s="13">
        <v>2</v>
      </c>
      <c r="D551" s="13">
        <v>56</v>
      </c>
      <c r="E551" t="s">
        <v>23</v>
      </c>
      <c r="F551" t="s">
        <v>20</v>
      </c>
      <c r="G551" t="str">
        <f>IF(VentasC15[[#This Row],[Tipo de pago]]='Tablas auxiliares'!$B$6,"Venta física","Venta Online")</f>
        <v>Venta física</v>
      </c>
      <c r="H551" t="s">
        <v>29</v>
      </c>
      <c r="I551" s="37">
        <v>699</v>
      </c>
      <c r="J551" s="37">
        <v>21509</v>
      </c>
      <c r="K551" s="37">
        <v>66435</v>
      </c>
      <c r="L551" s="37">
        <v>83180</v>
      </c>
      <c r="M551" s="37">
        <v>68474</v>
      </c>
      <c r="N551" s="37">
        <f>SUM(VentasC15[[#This Row],[Maquillaje]:[Perfumería]])</f>
        <v>240297</v>
      </c>
      <c r="O551" s="14">
        <f>AVERAGE(VentasC15[[#This Row],[Maquillaje]:[Perfumería]])</f>
        <v>48059.4</v>
      </c>
      <c r="P551" t="str">
        <f>INDEX(VentasC15[[#Headers],[Maquillaje]:[Perfumería]],MATCH(MAX(VentasC15[[#This Row],[Maquillaje]:[Perfumería]]),VentasC15[[#This Row],[Maquillaje]:[Perfumería]],0))</f>
        <v>Cuerpo</v>
      </c>
      <c r="Q551" t="str">
        <f>INDEX(VentasC15[[#Headers],[Maquillaje]:[Perfumería]],MATCH(MIN(VentasC15[[#This Row],[Maquillaje]:[Perfumería]]),VentasC15[[#This Row],[Maquillaje]:[Perfumería]],0))</f>
        <v>Maquillaje</v>
      </c>
      <c r="R551" t="str">
        <f>IF(VentasC15[[#This Row],[Total por vendedor]]&gt;=250000,"SI","NO")</f>
        <v>NO</v>
      </c>
    </row>
    <row r="552" spans="1:18" x14ac:dyDescent="0.3">
      <c r="A552" s="16">
        <v>33497672</v>
      </c>
      <c r="B552" s="13">
        <v>70</v>
      </c>
      <c r="C552" s="13">
        <v>2</v>
      </c>
      <c r="D552" s="13">
        <v>43</v>
      </c>
      <c r="E552" t="s">
        <v>23</v>
      </c>
      <c r="F552" t="s">
        <v>21</v>
      </c>
      <c r="G552" t="str">
        <f>IF(VentasC15[[#This Row],[Tipo de pago]]='Tablas auxiliares'!$B$6,"Venta física","Venta Online")</f>
        <v>Venta Online</v>
      </c>
      <c r="H552" t="s">
        <v>30</v>
      </c>
      <c r="I552" s="37">
        <v>22254</v>
      </c>
      <c r="J552" s="37">
        <v>51288</v>
      </c>
      <c r="K552" s="37">
        <v>69902</v>
      </c>
      <c r="L552" s="37">
        <v>81601</v>
      </c>
      <c r="M552" s="37">
        <v>41979</v>
      </c>
      <c r="N552" s="37">
        <f>SUM(VentasC15[[#This Row],[Maquillaje]:[Perfumería]])</f>
        <v>267024</v>
      </c>
      <c r="O552" s="14">
        <f>AVERAGE(VentasC15[[#This Row],[Maquillaje]:[Perfumería]])</f>
        <v>53404.800000000003</v>
      </c>
      <c r="P552" t="str">
        <f>INDEX(VentasC15[[#Headers],[Maquillaje]:[Perfumería]],MATCH(MAX(VentasC15[[#This Row],[Maquillaje]:[Perfumería]]),VentasC15[[#This Row],[Maquillaje]:[Perfumería]],0))</f>
        <v>Cuerpo</v>
      </c>
      <c r="Q552" t="str">
        <f>INDEX(VentasC15[[#Headers],[Maquillaje]:[Perfumería]],MATCH(MIN(VentasC15[[#This Row],[Maquillaje]:[Perfumería]]),VentasC15[[#This Row],[Maquillaje]:[Perfumería]],0))</f>
        <v>Maquillaje</v>
      </c>
      <c r="R552" t="str">
        <f>IF(VentasC15[[#This Row],[Total por vendedor]]&gt;=250000,"SI","NO")</f>
        <v>SI</v>
      </c>
    </row>
    <row r="553" spans="1:18" x14ac:dyDescent="0.3">
      <c r="A553" s="17">
        <v>33497673</v>
      </c>
      <c r="B553" s="13">
        <v>29</v>
      </c>
      <c r="C553" s="13">
        <v>2</v>
      </c>
      <c r="D553" s="13">
        <v>13</v>
      </c>
      <c r="E553" t="s">
        <v>23</v>
      </c>
      <c r="F553" t="s">
        <v>20</v>
      </c>
      <c r="G553" t="str">
        <f>IF(VentasC15[[#This Row],[Tipo de pago]]='Tablas auxiliares'!$B$6,"Venta física","Venta Online")</f>
        <v>Venta física</v>
      </c>
      <c r="H553" t="s">
        <v>30</v>
      </c>
      <c r="I553" s="37">
        <v>42960</v>
      </c>
      <c r="J553" s="37">
        <v>19388</v>
      </c>
      <c r="K553" s="37">
        <v>57255</v>
      </c>
      <c r="L553" s="37">
        <v>6973</v>
      </c>
      <c r="M553" s="37">
        <v>58468</v>
      </c>
      <c r="N553" s="37">
        <f>SUM(VentasC15[[#This Row],[Maquillaje]:[Perfumería]])</f>
        <v>185044</v>
      </c>
      <c r="O553" s="14">
        <f>AVERAGE(VentasC15[[#This Row],[Maquillaje]:[Perfumería]])</f>
        <v>37008.800000000003</v>
      </c>
      <c r="P553" t="str">
        <f>INDEX(VentasC15[[#Headers],[Maquillaje]:[Perfumería]],MATCH(MAX(VentasC15[[#This Row],[Maquillaje]:[Perfumería]]),VentasC15[[#This Row],[Maquillaje]:[Perfumería]],0))</f>
        <v>Perfumería</v>
      </c>
      <c r="Q553" t="str">
        <f>INDEX(VentasC15[[#Headers],[Maquillaje]:[Perfumería]],MATCH(MIN(VentasC15[[#This Row],[Maquillaje]:[Perfumería]]),VentasC15[[#This Row],[Maquillaje]:[Perfumería]],0))</f>
        <v>Cuerpo</v>
      </c>
      <c r="R553" t="str">
        <f>IF(VentasC15[[#This Row],[Total por vendedor]]&gt;=250000,"SI","NO")</f>
        <v>NO</v>
      </c>
    </row>
    <row r="554" spans="1:18" x14ac:dyDescent="0.3">
      <c r="A554" s="16">
        <v>33497674</v>
      </c>
      <c r="B554" s="13">
        <v>41</v>
      </c>
      <c r="C554" s="13">
        <v>2</v>
      </c>
      <c r="D554" s="13">
        <v>44</v>
      </c>
      <c r="E554" t="s">
        <v>22</v>
      </c>
      <c r="F554" t="s">
        <v>20</v>
      </c>
      <c r="G554" t="str">
        <f>IF(VentasC15[[#This Row],[Tipo de pago]]='Tablas auxiliares'!$B$6,"Venta física","Venta Online")</f>
        <v>Venta física</v>
      </c>
      <c r="H554" t="s">
        <v>29</v>
      </c>
      <c r="I554" s="37">
        <v>86772</v>
      </c>
      <c r="J554" s="37">
        <v>48995</v>
      </c>
      <c r="K554" s="37">
        <v>69234</v>
      </c>
      <c r="L554" s="37">
        <v>1247</v>
      </c>
      <c r="M554" s="37">
        <v>42019</v>
      </c>
      <c r="N554" s="37">
        <f>SUM(VentasC15[[#This Row],[Maquillaje]:[Perfumería]])</f>
        <v>248267</v>
      </c>
      <c r="O554" s="14">
        <f>AVERAGE(VentasC15[[#This Row],[Maquillaje]:[Perfumería]])</f>
        <v>49653.4</v>
      </c>
      <c r="P554" t="str">
        <f>INDEX(VentasC15[[#Headers],[Maquillaje]:[Perfumería]],MATCH(MAX(VentasC15[[#This Row],[Maquillaje]:[Perfumería]]),VentasC15[[#This Row],[Maquillaje]:[Perfumería]],0))</f>
        <v>Maquillaje</v>
      </c>
      <c r="Q554" t="str">
        <f>INDEX(VentasC15[[#Headers],[Maquillaje]:[Perfumería]],MATCH(MIN(VentasC15[[#This Row],[Maquillaje]:[Perfumería]]),VentasC15[[#This Row],[Maquillaje]:[Perfumería]],0))</f>
        <v>Cuerpo</v>
      </c>
      <c r="R554" t="str">
        <f>IF(VentasC15[[#This Row],[Total por vendedor]]&gt;=250000,"SI","NO")</f>
        <v>NO</v>
      </c>
    </row>
    <row r="555" spans="1:18" x14ac:dyDescent="0.3">
      <c r="A555" s="17">
        <v>33497675</v>
      </c>
      <c r="B555" s="13">
        <v>28</v>
      </c>
      <c r="C555" s="13">
        <v>2</v>
      </c>
      <c r="D555" s="13">
        <v>36</v>
      </c>
      <c r="E555" t="s">
        <v>23</v>
      </c>
      <c r="F555" t="s">
        <v>21</v>
      </c>
      <c r="G555" t="str">
        <f>IF(VentasC15[[#This Row],[Tipo de pago]]='Tablas auxiliares'!$B$6,"Venta física","Venta Online")</f>
        <v>Venta Online</v>
      </c>
      <c r="H555" t="s">
        <v>29</v>
      </c>
      <c r="I555" s="37">
        <v>68854</v>
      </c>
      <c r="J555" s="37">
        <v>80263</v>
      </c>
      <c r="K555" s="37">
        <v>52211</v>
      </c>
      <c r="L555" s="37">
        <v>3170</v>
      </c>
      <c r="M555" s="37">
        <v>39885</v>
      </c>
      <c r="N555" s="37">
        <f>SUM(VentasC15[[#This Row],[Maquillaje]:[Perfumería]])</f>
        <v>244383</v>
      </c>
      <c r="O555" s="14">
        <f>AVERAGE(VentasC15[[#This Row],[Maquillaje]:[Perfumería]])</f>
        <v>48876.6</v>
      </c>
      <c r="P555" t="str">
        <f>INDEX(VentasC15[[#Headers],[Maquillaje]:[Perfumería]],MATCH(MAX(VentasC15[[#This Row],[Maquillaje]:[Perfumería]]),VentasC15[[#This Row],[Maquillaje]:[Perfumería]],0))</f>
        <v>Skincare</v>
      </c>
      <c r="Q555" t="str">
        <f>INDEX(VentasC15[[#Headers],[Maquillaje]:[Perfumería]],MATCH(MIN(VentasC15[[#This Row],[Maquillaje]:[Perfumería]]),VentasC15[[#This Row],[Maquillaje]:[Perfumería]],0))</f>
        <v>Cuerpo</v>
      </c>
      <c r="R555" t="str">
        <f>IF(VentasC15[[#This Row],[Total por vendedor]]&gt;=250000,"SI","NO")</f>
        <v>NO</v>
      </c>
    </row>
    <row r="556" spans="1:18" x14ac:dyDescent="0.3">
      <c r="A556" s="16">
        <v>33497676</v>
      </c>
      <c r="B556" s="13">
        <v>59</v>
      </c>
      <c r="C556" s="13">
        <v>2</v>
      </c>
      <c r="D556" s="13">
        <v>53</v>
      </c>
      <c r="E556" t="s">
        <v>25</v>
      </c>
      <c r="F556" t="s">
        <v>20</v>
      </c>
      <c r="G556" t="str">
        <f>IF(VentasC15[[#This Row],[Tipo de pago]]='Tablas auxiliares'!$B$6,"Venta física","Venta Online")</f>
        <v>Venta física</v>
      </c>
      <c r="H556" t="s">
        <v>29</v>
      </c>
      <c r="I556" s="37">
        <v>85391</v>
      </c>
      <c r="J556" s="37">
        <v>40753</v>
      </c>
      <c r="K556" s="37">
        <v>90961</v>
      </c>
      <c r="L556" s="37">
        <v>12632</v>
      </c>
      <c r="M556" s="37">
        <v>70611</v>
      </c>
      <c r="N556" s="37">
        <f>SUM(VentasC15[[#This Row],[Maquillaje]:[Perfumería]])</f>
        <v>300348</v>
      </c>
      <c r="O556" s="14">
        <f>AVERAGE(VentasC15[[#This Row],[Maquillaje]:[Perfumería]])</f>
        <v>60069.599999999999</v>
      </c>
      <c r="P556" t="str">
        <f>INDEX(VentasC15[[#Headers],[Maquillaje]:[Perfumería]],MATCH(MAX(VentasC15[[#This Row],[Maquillaje]:[Perfumería]]),VentasC15[[#This Row],[Maquillaje]:[Perfumería]],0))</f>
        <v>Cabello</v>
      </c>
      <c r="Q556" t="str">
        <f>INDEX(VentasC15[[#Headers],[Maquillaje]:[Perfumería]],MATCH(MIN(VentasC15[[#This Row],[Maquillaje]:[Perfumería]]),VentasC15[[#This Row],[Maquillaje]:[Perfumería]],0))</f>
        <v>Cuerpo</v>
      </c>
      <c r="R556" t="str">
        <f>IF(VentasC15[[#This Row],[Total por vendedor]]&gt;=250000,"SI","NO")</f>
        <v>SI</v>
      </c>
    </row>
    <row r="557" spans="1:18" x14ac:dyDescent="0.3">
      <c r="A557" s="17">
        <v>33497677</v>
      </c>
      <c r="B557" s="13">
        <v>31</v>
      </c>
      <c r="C557" s="13">
        <v>2</v>
      </c>
      <c r="D557" s="13">
        <v>50</v>
      </c>
      <c r="E557" t="s">
        <v>24</v>
      </c>
      <c r="F557" t="s">
        <v>21</v>
      </c>
      <c r="G557" t="str">
        <f>IF(VentasC15[[#This Row],[Tipo de pago]]='Tablas auxiliares'!$B$6,"Venta física","Venta Online")</f>
        <v>Venta Online</v>
      </c>
      <c r="H557" t="s">
        <v>29</v>
      </c>
      <c r="I557" s="37">
        <v>50431</v>
      </c>
      <c r="J557" s="37">
        <v>98437</v>
      </c>
      <c r="K557" s="37">
        <v>89338</v>
      </c>
      <c r="L557" s="37">
        <v>62727</v>
      </c>
      <c r="M557" s="37">
        <v>75182</v>
      </c>
      <c r="N557" s="37">
        <f>SUM(VentasC15[[#This Row],[Maquillaje]:[Perfumería]])</f>
        <v>376115</v>
      </c>
      <c r="O557" s="14">
        <f>AVERAGE(VentasC15[[#This Row],[Maquillaje]:[Perfumería]])</f>
        <v>75223</v>
      </c>
      <c r="P557" t="str">
        <f>INDEX(VentasC15[[#Headers],[Maquillaje]:[Perfumería]],MATCH(MAX(VentasC15[[#This Row],[Maquillaje]:[Perfumería]]),VentasC15[[#This Row],[Maquillaje]:[Perfumería]],0))</f>
        <v>Skincare</v>
      </c>
      <c r="Q557" t="str">
        <f>INDEX(VentasC15[[#Headers],[Maquillaje]:[Perfumería]],MATCH(MIN(VentasC15[[#This Row],[Maquillaje]:[Perfumería]]),VentasC15[[#This Row],[Maquillaje]:[Perfumería]],0))</f>
        <v>Maquillaje</v>
      </c>
      <c r="R557" t="str">
        <f>IF(VentasC15[[#This Row],[Total por vendedor]]&gt;=250000,"SI","NO")</f>
        <v>SI</v>
      </c>
    </row>
    <row r="558" spans="1:18" x14ac:dyDescent="0.3">
      <c r="A558" s="16">
        <v>33497678</v>
      </c>
      <c r="B558" s="13">
        <v>60</v>
      </c>
      <c r="C558" s="13">
        <v>2</v>
      </c>
      <c r="D558" s="13">
        <v>43</v>
      </c>
      <c r="E558" t="s">
        <v>24</v>
      </c>
      <c r="F558" t="s">
        <v>20</v>
      </c>
      <c r="G558" t="str">
        <f>IF(VentasC15[[#This Row],[Tipo de pago]]='Tablas auxiliares'!$B$6,"Venta física","Venta Online")</f>
        <v>Venta física</v>
      </c>
      <c r="H558" t="s">
        <v>30</v>
      </c>
      <c r="I558" s="37">
        <v>38185</v>
      </c>
      <c r="J558" s="37">
        <v>14787</v>
      </c>
      <c r="K558" s="37">
        <v>65579</v>
      </c>
      <c r="L558" s="37">
        <v>77062</v>
      </c>
      <c r="M558" s="37">
        <v>2716</v>
      </c>
      <c r="N558" s="37">
        <f>SUM(VentasC15[[#This Row],[Maquillaje]:[Perfumería]])</f>
        <v>198329</v>
      </c>
      <c r="O558" s="14">
        <f>AVERAGE(VentasC15[[#This Row],[Maquillaje]:[Perfumería]])</f>
        <v>39665.800000000003</v>
      </c>
      <c r="P558" t="str">
        <f>INDEX(VentasC15[[#Headers],[Maquillaje]:[Perfumería]],MATCH(MAX(VentasC15[[#This Row],[Maquillaje]:[Perfumería]]),VentasC15[[#This Row],[Maquillaje]:[Perfumería]],0))</f>
        <v>Cuerpo</v>
      </c>
      <c r="Q558" t="str">
        <f>INDEX(VentasC15[[#Headers],[Maquillaje]:[Perfumería]],MATCH(MIN(VentasC15[[#This Row],[Maquillaje]:[Perfumería]]),VentasC15[[#This Row],[Maquillaje]:[Perfumería]],0))</f>
        <v>Perfumería</v>
      </c>
      <c r="R558" t="str">
        <f>IF(VentasC15[[#This Row],[Total por vendedor]]&gt;=250000,"SI","NO")</f>
        <v>NO</v>
      </c>
    </row>
    <row r="559" spans="1:18" x14ac:dyDescent="0.3">
      <c r="A559" s="17">
        <v>33497679</v>
      </c>
      <c r="B559" s="13">
        <v>31</v>
      </c>
      <c r="C559" s="13">
        <v>2</v>
      </c>
      <c r="D559" s="13">
        <v>15</v>
      </c>
      <c r="E559" t="s">
        <v>22</v>
      </c>
      <c r="F559" t="s">
        <v>20</v>
      </c>
      <c r="G559" t="str">
        <f>IF(VentasC15[[#This Row],[Tipo de pago]]='Tablas auxiliares'!$B$6,"Venta física","Venta Online")</f>
        <v>Venta física</v>
      </c>
      <c r="H559" t="s">
        <v>29</v>
      </c>
      <c r="I559" s="37">
        <v>61518</v>
      </c>
      <c r="J559" s="37">
        <v>19899</v>
      </c>
      <c r="K559" s="37">
        <v>36281</v>
      </c>
      <c r="L559" s="37">
        <v>37669</v>
      </c>
      <c r="M559" s="37">
        <v>66942</v>
      </c>
      <c r="N559" s="37">
        <f>SUM(VentasC15[[#This Row],[Maquillaje]:[Perfumería]])</f>
        <v>222309</v>
      </c>
      <c r="O559" s="14">
        <f>AVERAGE(VentasC15[[#This Row],[Maquillaje]:[Perfumería]])</f>
        <v>44461.8</v>
      </c>
      <c r="P559" t="str">
        <f>INDEX(VentasC15[[#Headers],[Maquillaje]:[Perfumería]],MATCH(MAX(VentasC15[[#This Row],[Maquillaje]:[Perfumería]]),VentasC15[[#This Row],[Maquillaje]:[Perfumería]],0))</f>
        <v>Perfumería</v>
      </c>
      <c r="Q559" t="str">
        <f>INDEX(VentasC15[[#Headers],[Maquillaje]:[Perfumería]],MATCH(MIN(VentasC15[[#This Row],[Maquillaje]:[Perfumería]]),VentasC15[[#This Row],[Maquillaje]:[Perfumería]],0))</f>
        <v>Skincare</v>
      </c>
      <c r="R559" t="str">
        <f>IF(VentasC15[[#This Row],[Total por vendedor]]&gt;=250000,"SI","NO")</f>
        <v>NO</v>
      </c>
    </row>
    <row r="560" spans="1:18" x14ac:dyDescent="0.3">
      <c r="A560" s="16">
        <v>33497680</v>
      </c>
      <c r="B560" s="13">
        <v>50</v>
      </c>
      <c r="C560" s="13">
        <v>2</v>
      </c>
      <c r="D560" s="13">
        <v>60</v>
      </c>
      <c r="E560" t="s">
        <v>23</v>
      </c>
      <c r="F560" t="s">
        <v>20</v>
      </c>
      <c r="G560" t="str">
        <f>IF(VentasC15[[#This Row],[Tipo de pago]]='Tablas auxiliares'!$B$6,"Venta física","Venta Online")</f>
        <v>Venta física</v>
      </c>
      <c r="H560" t="s">
        <v>29</v>
      </c>
      <c r="I560" s="37">
        <v>43042</v>
      </c>
      <c r="J560" s="37">
        <v>17753</v>
      </c>
      <c r="K560" s="37">
        <v>82634</v>
      </c>
      <c r="L560" s="37">
        <v>11253</v>
      </c>
      <c r="M560" s="37">
        <v>49847</v>
      </c>
      <c r="N560" s="37">
        <f>SUM(VentasC15[[#This Row],[Maquillaje]:[Perfumería]])</f>
        <v>204529</v>
      </c>
      <c r="O560" s="14">
        <f>AVERAGE(VentasC15[[#This Row],[Maquillaje]:[Perfumería]])</f>
        <v>40905.800000000003</v>
      </c>
      <c r="P560" t="str">
        <f>INDEX(VentasC15[[#Headers],[Maquillaje]:[Perfumería]],MATCH(MAX(VentasC15[[#This Row],[Maquillaje]:[Perfumería]]),VentasC15[[#This Row],[Maquillaje]:[Perfumería]],0))</f>
        <v>Cabello</v>
      </c>
      <c r="Q560" t="str">
        <f>INDEX(VentasC15[[#Headers],[Maquillaje]:[Perfumería]],MATCH(MIN(VentasC15[[#This Row],[Maquillaje]:[Perfumería]]),VentasC15[[#This Row],[Maquillaje]:[Perfumería]],0))</f>
        <v>Cuerpo</v>
      </c>
      <c r="R560" t="str">
        <f>IF(VentasC15[[#This Row],[Total por vendedor]]&gt;=250000,"SI","NO")</f>
        <v>NO</v>
      </c>
    </row>
    <row r="561" spans="1:18" x14ac:dyDescent="0.3">
      <c r="A561" s="17">
        <v>33497681</v>
      </c>
      <c r="B561" s="13">
        <v>65</v>
      </c>
      <c r="C561" s="13">
        <v>2</v>
      </c>
      <c r="D561" s="13">
        <v>97</v>
      </c>
      <c r="E561" t="s">
        <v>22</v>
      </c>
      <c r="F561" t="s">
        <v>20</v>
      </c>
      <c r="G561" t="str">
        <f>IF(VentasC15[[#This Row],[Tipo de pago]]='Tablas auxiliares'!$B$6,"Venta física","Venta Online")</f>
        <v>Venta física</v>
      </c>
      <c r="H561" t="s">
        <v>30</v>
      </c>
      <c r="I561" s="37">
        <v>69190</v>
      </c>
      <c r="J561" s="37">
        <v>32278</v>
      </c>
      <c r="K561" s="37">
        <v>52098</v>
      </c>
      <c r="L561" s="37">
        <v>72305</v>
      </c>
      <c r="M561" s="37">
        <v>58485</v>
      </c>
      <c r="N561" s="37">
        <f>SUM(VentasC15[[#This Row],[Maquillaje]:[Perfumería]])</f>
        <v>284356</v>
      </c>
      <c r="O561" s="14">
        <f>AVERAGE(VentasC15[[#This Row],[Maquillaje]:[Perfumería]])</f>
        <v>56871.199999999997</v>
      </c>
      <c r="P561" t="str">
        <f>INDEX(VentasC15[[#Headers],[Maquillaje]:[Perfumería]],MATCH(MAX(VentasC15[[#This Row],[Maquillaje]:[Perfumería]]),VentasC15[[#This Row],[Maquillaje]:[Perfumería]],0))</f>
        <v>Cuerpo</v>
      </c>
      <c r="Q561" t="str">
        <f>INDEX(VentasC15[[#Headers],[Maquillaje]:[Perfumería]],MATCH(MIN(VentasC15[[#This Row],[Maquillaje]:[Perfumería]]),VentasC15[[#This Row],[Maquillaje]:[Perfumería]],0))</f>
        <v>Skincare</v>
      </c>
      <c r="R561" t="str">
        <f>IF(VentasC15[[#This Row],[Total por vendedor]]&gt;=250000,"SI","NO")</f>
        <v>SI</v>
      </c>
    </row>
    <row r="562" spans="1:18" x14ac:dyDescent="0.3">
      <c r="A562" s="16">
        <v>33497682</v>
      </c>
      <c r="B562" s="13">
        <v>37</v>
      </c>
      <c r="C562" s="13">
        <v>2</v>
      </c>
      <c r="D562" s="13">
        <v>70</v>
      </c>
      <c r="E562" t="s">
        <v>25</v>
      </c>
      <c r="F562" t="s">
        <v>20</v>
      </c>
      <c r="G562" t="str">
        <f>IF(VentasC15[[#This Row],[Tipo de pago]]='Tablas auxiliares'!$B$6,"Venta física","Venta Online")</f>
        <v>Venta física</v>
      </c>
      <c r="H562" t="s">
        <v>30</v>
      </c>
      <c r="I562" s="37">
        <v>69969</v>
      </c>
      <c r="J562" s="37">
        <v>64691</v>
      </c>
      <c r="K562" s="37">
        <v>61628</v>
      </c>
      <c r="L562" s="37">
        <v>3548</v>
      </c>
      <c r="M562" s="37">
        <v>16949</v>
      </c>
      <c r="N562" s="37">
        <f>SUM(VentasC15[[#This Row],[Maquillaje]:[Perfumería]])</f>
        <v>216785</v>
      </c>
      <c r="O562" s="14">
        <f>AVERAGE(VentasC15[[#This Row],[Maquillaje]:[Perfumería]])</f>
        <v>43357</v>
      </c>
      <c r="P562" t="str">
        <f>INDEX(VentasC15[[#Headers],[Maquillaje]:[Perfumería]],MATCH(MAX(VentasC15[[#This Row],[Maquillaje]:[Perfumería]]),VentasC15[[#This Row],[Maquillaje]:[Perfumería]],0))</f>
        <v>Maquillaje</v>
      </c>
      <c r="Q562" t="str">
        <f>INDEX(VentasC15[[#Headers],[Maquillaje]:[Perfumería]],MATCH(MIN(VentasC15[[#This Row],[Maquillaje]:[Perfumería]]),VentasC15[[#This Row],[Maquillaje]:[Perfumería]],0))</f>
        <v>Cuerpo</v>
      </c>
      <c r="R562" t="str">
        <f>IF(VentasC15[[#This Row],[Total por vendedor]]&gt;=250000,"SI","NO")</f>
        <v>NO</v>
      </c>
    </row>
    <row r="563" spans="1:18" x14ac:dyDescent="0.3">
      <c r="A563" s="17">
        <v>33497683</v>
      </c>
      <c r="B563" s="13">
        <v>69</v>
      </c>
      <c r="C563" s="13">
        <v>2</v>
      </c>
      <c r="D563" s="13">
        <v>11</v>
      </c>
      <c r="E563" t="s">
        <v>23</v>
      </c>
      <c r="F563" t="s">
        <v>20</v>
      </c>
      <c r="G563" t="str">
        <f>IF(VentasC15[[#This Row],[Tipo de pago]]='Tablas auxiliares'!$B$6,"Venta física","Venta Online")</f>
        <v>Venta física</v>
      </c>
      <c r="H563" t="s">
        <v>29</v>
      </c>
      <c r="I563" s="37">
        <v>84358</v>
      </c>
      <c r="J563" s="37">
        <v>74741</v>
      </c>
      <c r="K563" s="37">
        <v>86812</v>
      </c>
      <c r="L563" s="37">
        <v>30520</v>
      </c>
      <c r="M563" s="37">
        <v>66880</v>
      </c>
      <c r="N563" s="37">
        <f>SUM(VentasC15[[#This Row],[Maquillaje]:[Perfumería]])</f>
        <v>343311</v>
      </c>
      <c r="O563" s="14">
        <f>AVERAGE(VentasC15[[#This Row],[Maquillaje]:[Perfumería]])</f>
        <v>68662.2</v>
      </c>
      <c r="P563" t="str">
        <f>INDEX(VentasC15[[#Headers],[Maquillaje]:[Perfumería]],MATCH(MAX(VentasC15[[#This Row],[Maquillaje]:[Perfumería]]),VentasC15[[#This Row],[Maquillaje]:[Perfumería]],0))</f>
        <v>Cabello</v>
      </c>
      <c r="Q563" t="str">
        <f>INDEX(VentasC15[[#Headers],[Maquillaje]:[Perfumería]],MATCH(MIN(VentasC15[[#This Row],[Maquillaje]:[Perfumería]]),VentasC15[[#This Row],[Maquillaje]:[Perfumería]],0))</f>
        <v>Cuerpo</v>
      </c>
      <c r="R563" t="str">
        <f>IF(VentasC15[[#This Row],[Total por vendedor]]&gt;=250000,"SI","NO")</f>
        <v>SI</v>
      </c>
    </row>
    <row r="564" spans="1:18" x14ac:dyDescent="0.3">
      <c r="A564" s="16">
        <v>33497684</v>
      </c>
      <c r="B564" s="13">
        <v>28</v>
      </c>
      <c r="C564" s="13">
        <v>2</v>
      </c>
      <c r="D564" s="13">
        <v>41</v>
      </c>
      <c r="E564" t="s">
        <v>23</v>
      </c>
      <c r="F564" t="s">
        <v>20</v>
      </c>
      <c r="G564" t="str">
        <f>IF(VentasC15[[#This Row],[Tipo de pago]]='Tablas auxiliares'!$B$6,"Venta física","Venta Online")</f>
        <v>Venta física</v>
      </c>
      <c r="H564" t="s">
        <v>29</v>
      </c>
      <c r="I564" s="37">
        <v>6636</v>
      </c>
      <c r="J564" s="37">
        <v>44152</v>
      </c>
      <c r="K564" s="37">
        <v>81445</v>
      </c>
      <c r="L564" s="37">
        <v>46559</v>
      </c>
      <c r="M564" s="37">
        <v>70109</v>
      </c>
      <c r="N564" s="37">
        <f>SUM(VentasC15[[#This Row],[Maquillaje]:[Perfumería]])</f>
        <v>248901</v>
      </c>
      <c r="O564" s="14">
        <f>AVERAGE(VentasC15[[#This Row],[Maquillaje]:[Perfumería]])</f>
        <v>49780.2</v>
      </c>
      <c r="P564" t="str">
        <f>INDEX(VentasC15[[#Headers],[Maquillaje]:[Perfumería]],MATCH(MAX(VentasC15[[#This Row],[Maquillaje]:[Perfumería]]),VentasC15[[#This Row],[Maquillaje]:[Perfumería]],0))</f>
        <v>Cabello</v>
      </c>
      <c r="Q564" t="str">
        <f>INDEX(VentasC15[[#Headers],[Maquillaje]:[Perfumería]],MATCH(MIN(VentasC15[[#This Row],[Maquillaje]:[Perfumería]]),VentasC15[[#This Row],[Maquillaje]:[Perfumería]],0))</f>
        <v>Maquillaje</v>
      </c>
      <c r="R564" t="str">
        <f>IF(VentasC15[[#This Row],[Total por vendedor]]&gt;=250000,"SI","NO")</f>
        <v>NO</v>
      </c>
    </row>
    <row r="565" spans="1:18" x14ac:dyDescent="0.3">
      <c r="A565" s="17">
        <v>33497685</v>
      </c>
      <c r="B565" s="13">
        <v>39</v>
      </c>
      <c r="C565" s="13">
        <v>2</v>
      </c>
      <c r="D565" s="13">
        <v>65</v>
      </c>
      <c r="E565" t="s">
        <v>22</v>
      </c>
      <c r="F565" t="s">
        <v>20</v>
      </c>
      <c r="G565" t="str">
        <f>IF(VentasC15[[#This Row],[Tipo de pago]]='Tablas auxiliares'!$B$6,"Venta física","Venta Online")</f>
        <v>Venta física</v>
      </c>
      <c r="H565" t="s">
        <v>29</v>
      </c>
      <c r="I565" s="37">
        <v>76801</v>
      </c>
      <c r="J565" s="37">
        <v>97629</v>
      </c>
      <c r="K565" s="37">
        <v>86394</v>
      </c>
      <c r="L565" s="37">
        <v>24665</v>
      </c>
      <c r="M565" s="37">
        <v>30708</v>
      </c>
      <c r="N565" s="37">
        <f>SUM(VentasC15[[#This Row],[Maquillaje]:[Perfumería]])</f>
        <v>316197</v>
      </c>
      <c r="O565" s="14">
        <f>AVERAGE(VentasC15[[#This Row],[Maquillaje]:[Perfumería]])</f>
        <v>63239.4</v>
      </c>
      <c r="P565" t="str">
        <f>INDEX(VentasC15[[#Headers],[Maquillaje]:[Perfumería]],MATCH(MAX(VentasC15[[#This Row],[Maquillaje]:[Perfumería]]),VentasC15[[#This Row],[Maquillaje]:[Perfumería]],0))</f>
        <v>Skincare</v>
      </c>
      <c r="Q565" t="str">
        <f>INDEX(VentasC15[[#Headers],[Maquillaje]:[Perfumería]],MATCH(MIN(VentasC15[[#This Row],[Maquillaje]:[Perfumería]]),VentasC15[[#This Row],[Maquillaje]:[Perfumería]],0))</f>
        <v>Cuerpo</v>
      </c>
      <c r="R565" t="str">
        <f>IF(VentasC15[[#This Row],[Total por vendedor]]&gt;=250000,"SI","NO")</f>
        <v>SI</v>
      </c>
    </row>
    <row r="566" spans="1:18" x14ac:dyDescent="0.3">
      <c r="A566" s="16">
        <v>33497686</v>
      </c>
      <c r="B566" s="13">
        <v>39</v>
      </c>
      <c r="C566" s="13">
        <v>2</v>
      </c>
      <c r="D566" s="13">
        <v>32</v>
      </c>
      <c r="E566" t="s">
        <v>23</v>
      </c>
      <c r="F566" t="s">
        <v>20</v>
      </c>
      <c r="G566" t="str">
        <f>IF(VentasC15[[#This Row],[Tipo de pago]]='Tablas auxiliares'!$B$6,"Venta física","Venta Online")</f>
        <v>Venta física</v>
      </c>
      <c r="H566" t="s">
        <v>29</v>
      </c>
      <c r="I566" s="37">
        <v>82278</v>
      </c>
      <c r="J566" s="37">
        <v>97371</v>
      </c>
      <c r="K566" s="37">
        <v>34933</v>
      </c>
      <c r="L566" s="37">
        <v>20557</v>
      </c>
      <c r="M566" s="37">
        <v>19458</v>
      </c>
      <c r="N566" s="37">
        <f>SUM(VentasC15[[#This Row],[Maquillaje]:[Perfumería]])</f>
        <v>254597</v>
      </c>
      <c r="O566" s="14">
        <f>AVERAGE(VentasC15[[#This Row],[Maquillaje]:[Perfumería]])</f>
        <v>50919.4</v>
      </c>
      <c r="P566" t="str">
        <f>INDEX(VentasC15[[#Headers],[Maquillaje]:[Perfumería]],MATCH(MAX(VentasC15[[#This Row],[Maquillaje]:[Perfumería]]),VentasC15[[#This Row],[Maquillaje]:[Perfumería]],0))</f>
        <v>Skincare</v>
      </c>
      <c r="Q566" t="str">
        <f>INDEX(VentasC15[[#Headers],[Maquillaje]:[Perfumería]],MATCH(MIN(VentasC15[[#This Row],[Maquillaje]:[Perfumería]]),VentasC15[[#This Row],[Maquillaje]:[Perfumería]],0))</f>
        <v>Perfumería</v>
      </c>
      <c r="R566" t="str">
        <f>IF(VentasC15[[#This Row],[Total por vendedor]]&gt;=250000,"SI","NO")</f>
        <v>SI</v>
      </c>
    </row>
    <row r="567" spans="1:18" x14ac:dyDescent="0.3">
      <c r="A567" s="17">
        <v>33497687</v>
      </c>
      <c r="B567" s="13">
        <v>48</v>
      </c>
      <c r="C567" s="13">
        <v>2</v>
      </c>
      <c r="D567" s="13">
        <v>93</v>
      </c>
      <c r="E567" t="s">
        <v>23</v>
      </c>
      <c r="F567" t="s">
        <v>20</v>
      </c>
      <c r="G567" t="str">
        <f>IF(VentasC15[[#This Row],[Tipo de pago]]='Tablas auxiliares'!$B$6,"Venta física","Venta Online")</f>
        <v>Venta física</v>
      </c>
      <c r="H567" t="s">
        <v>30</v>
      </c>
      <c r="I567" s="37">
        <v>39344</v>
      </c>
      <c r="J567" s="37">
        <v>94892</v>
      </c>
      <c r="K567" s="37">
        <v>57847</v>
      </c>
      <c r="L567" s="37">
        <v>912</v>
      </c>
      <c r="M567" s="37">
        <v>83632</v>
      </c>
      <c r="N567" s="37">
        <f>SUM(VentasC15[[#This Row],[Maquillaje]:[Perfumería]])</f>
        <v>276627</v>
      </c>
      <c r="O567" s="14">
        <f>AVERAGE(VentasC15[[#This Row],[Maquillaje]:[Perfumería]])</f>
        <v>55325.4</v>
      </c>
      <c r="P567" t="str">
        <f>INDEX(VentasC15[[#Headers],[Maquillaje]:[Perfumería]],MATCH(MAX(VentasC15[[#This Row],[Maquillaje]:[Perfumería]]),VentasC15[[#This Row],[Maquillaje]:[Perfumería]],0))</f>
        <v>Skincare</v>
      </c>
      <c r="Q567" t="str">
        <f>INDEX(VentasC15[[#Headers],[Maquillaje]:[Perfumería]],MATCH(MIN(VentasC15[[#This Row],[Maquillaje]:[Perfumería]]),VentasC15[[#This Row],[Maquillaje]:[Perfumería]],0))</f>
        <v>Cuerpo</v>
      </c>
      <c r="R567" t="str">
        <f>IF(VentasC15[[#This Row],[Total por vendedor]]&gt;=250000,"SI","NO")</f>
        <v>SI</v>
      </c>
    </row>
    <row r="568" spans="1:18" x14ac:dyDescent="0.3">
      <c r="A568" s="16">
        <v>33497688</v>
      </c>
      <c r="B568" s="13">
        <v>29</v>
      </c>
      <c r="C568" s="13">
        <v>2</v>
      </c>
      <c r="D568" s="13">
        <v>59</v>
      </c>
      <c r="E568" t="s">
        <v>23</v>
      </c>
      <c r="F568" t="s">
        <v>21</v>
      </c>
      <c r="G568" t="str">
        <f>IF(VentasC15[[#This Row],[Tipo de pago]]='Tablas auxiliares'!$B$6,"Venta física","Venta Online")</f>
        <v>Venta Online</v>
      </c>
      <c r="H568" t="s">
        <v>29</v>
      </c>
      <c r="I568" s="37">
        <v>48536</v>
      </c>
      <c r="J568" s="37">
        <v>83310</v>
      </c>
      <c r="K568" s="37">
        <v>22001</v>
      </c>
      <c r="L568" s="37">
        <v>97896</v>
      </c>
      <c r="M568" s="37">
        <v>298</v>
      </c>
      <c r="N568" s="37">
        <f>SUM(VentasC15[[#This Row],[Maquillaje]:[Perfumería]])</f>
        <v>252041</v>
      </c>
      <c r="O568" s="14">
        <f>AVERAGE(VentasC15[[#This Row],[Maquillaje]:[Perfumería]])</f>
        <v>50408.2</v>
      </c>
      <c r="P568" t="str">
        <f>INDEX(VentasC15[[#Headers],[Maquillaje]:[Perfumería]],MATCH(MAX(VentasC15[[#This Row],[Maquillaje]:[Perfumería]]),VentasC15[[#This Row],[Maquillaje]:[Perfumería]],0))</f>
        <v>Cuerpo</v>
      </c>
      <c r="Q568" t="str">
        <f>INDEX(VentasC15[[#Headers],[Maquillaje]:[Perfumería]],MATCH(MIN(VentasC15[[#This Row],[Maquillaje]:[Perfumería]]),VentasC15[[#This Row],[Maquillaje]:[Perfumería]],0))</f>
        <v>Perfumería</v>
      </c>
      <c r="R568" t="str">
        <f>IF(VentasC15[[#This Row],[Total por vendedor]]&gt;=250000,"SI","NO")</f>
        <v>SI</v>
      </c>
    </row>
    <row r="569" spans="1:18" x14ac:dyDescent="0.3">
      <c r="A569" s="17">
        <v>33497689</v>
      </c>
      <c r="B569" s="13">
        <v>59</v>
      </c>
      <c r="C569" s="13">
        <v>2</v>
      </c>
      <c r="D569" s="13">
        <v>12</v>
      </c>
      <c r="E569" t="s">
        <v>23</v>
      </c>
      <c r="F569" t="s">
        <v>21</v>
      </c>
      <c r="G569" t="str">
        <f>IF(VentasC15[[#This Row],[Tipo de pago]]='Tablas auxiliares'!$B$6,"Venta física","Venta Online")</f>
        <v>Venta Online</v>
      </c>
      <c r="H569" t="s">
        <v>29</v>
      </c>
      <c r="I569" s="37">
        <v>21697</v>
      </c>
      <c r="J569" s="37">
        <v>85775</v>
      </c>
      <c r="K569" s="37">
        <v>90086</v>
      </c>
      <c r="L569" s="37">
        <v>33482</v>
      </c>
      <c r="M569" s="37">
        <v>84514</v>
      </c>
      <c r="N569" s="37">
        <f>SUM(VentasC15[[#This Row],[Maquillaje]:[Perfumería]])</f>
        <v>315554</v>
      </c>
      <c r="O569" s="14">
        <f>AVERAGE(VentasC15[[#This Row],[Maquillaje]:[Perfumería]])</f>
        <v>63110.8</v>
      </c>
      <c r="P569" t="str">
        <f>INDEX(VentasC15[[#Headers],[Maquillaje]:[Perfumería]],MATCH(MAX(VentasC15[[#This Row],[Maquillaje]:[Perfumería]]),VentasC15[[#This Row],[Maquillaje]:[Perfumería]],0))</f>
        <v>Cabello</v>
      </c>
      <c r="Q569" t="str">
        <f>INDEX(VentasC15[[#Headers],[Maquillaje]:[Perfumería]],MATCH(MIN(VentasC15[[#This Row],[Maquillaje]:[Perfumería]]),VentasC15[[#This Row],[Maquillaje]:[Perfumería]],0))</f>
        <v>Maquillaje</v>
      </c>
      <c r="R569" t="str">
        <f>IF(VentasC15[[#This Row],[Total por vendedor]]&gt;=250000,"SI","NO")</f>
        <v>SI</v>
      </c>
    </row>
    <row r="570" spans="1:18" x14ac:dyDescent="0.3">
      <c r="A570" s="16">
        <v>33497690</v>
      </c>
      <c r="B570" s="13">
        <v>64</v>
      </c>
      <c r="C570" s="13">
        <v>2</v>
      </c>
      <c r="D570" s="13">
        <v>18</v>
      </c>
      <c r="E570" t="s">
        <v>23</v>
      </c>
      <c r="F570" t="s">
        <v>20</v>
      </c>
      <c r="G570" t="str">
        <f>IF(VentasC15[[#This Row],[Tipo de pago]]='Tablas auxiliares'!$B$6,"Venta física","Venta Online")</f>
        <v>Venta física</v>
      </c>
      <c r="H570" t="s">
        <v>30</v>
      </c>
      <c r="I570" s="37">
        <v>31074</v>
      </c>
      <c r="J570" s="37">
        <v>93131</v>
      </c>
      <c r="K570" s="37">
        <v>73065</v>
      </c>
      <c r="L570" s="37">
        <v>12735</v>
      </c>
      <c r="M570" s="37">
        <v>37219</v>
      </c>
      <c r="N570" s="37">
        <f>SUM(VentasC15[[#This Row],[Maquillaje]:[Perfumería]])</f>
        <v>247224</v>
      </c>
      <c r="O570" s="14">
        <f>AVERAGE(VentasC15[[#This Row],[Maquillaje]:[Perfumería]])</f>
        <v>49444.800000000003</v>
      </c>
      <c r="P570" t="str">
        <f>INDEX(VentasC15[[#Headers],[Maquillaje]:[Perfumería]],MATCH(MAX(VentasC15[[#This Row],[Maquillaje]:[Perfumería]]),VentasC15[[#This Row],[Maquillaje]:[Perfumería]],0))</f>
        <v>Skincare</v>
      </c>
      <c r="Q570" t="str">
        <f>INDEX(VentasC15[[#Headers],[Maquillaje]:[Perfumería]],MATCH(MIN(VentasC15[[#This Row],[Maquillaje]:[Perfumería]]),VentasC15[[#This Row],[Maquillaje]:[Perfumería]],0))</f>
        <v>Cuerpo</v>
      </c>
      <c r="R570" t="str">
        <f>IF(VentasC15[[#This Row],[Total por vendedor]]&gt;=250000,"SI","NO")</f>
        <v>NO</v>
      </c>
    </row>
    <row r="571" spans="1:18" x14ac:dyDescent="0.3">
      <c r="A571" s="17">
        <v>33497691</v>
      </c>
      <c r="B571" s="13">
        <v>29</v>
      </c>
      <c r="C571" s="13">
        <v>2</v>
      </c>
      <c r="D571" s="13">
        <v>61</v>
      </c>
      <c r="E571" t="s">
        <v>23</v>
      </c>
      <c r="F571" t="s">
        <v>21</v>
      </c>
      <c r="G571" t="str">
        <f>IF(VentasC15[[#This Row],[Tipo de pago]]='Tablas auxiliares'!$B$6,"Venta física","Venta Online")</f>
        <v>Venta Online</v>
      </c>
      <c r="H571" t="s">
        <v>30</v>
      </c>
      <c r="I571" s="37">
        <v>94283</v>
      </c>
      <c r="J571" s="37">
        <v>5427</v>
      </c>
      <c r="K571" s="37">
        <v>78805</v>
      </c>
      <c r="L571" s="37">
        <v>86473</v>
      </c>
      <c r="M571" s="37">
        <v>25169</v>
      </c>
      <c r="N571" s="37">
        <f>SUM(VentasC15[[#This Row],[Maquillaje]:[Perfumería]])</f>
        <v>290157</v>
      </c>
      <c r="O571" s="14">
        <f>AVERAGE(VentasC15[[#This Row],[Maquillaje]:[Perfumería]])</f>
        <v>58031.4</v>
      </c>
      <c r="P571" t="str">
        <f>INDEX(VentasC15[[#Headers],[Maquillaje]:[Perfumería]],MATCH(MAX(VentasC15[[#This Row],[Maquillaje]:[Perfumería]]),VentasC15[[#This Row],[Maquillaje]:[Perfumería]],0))</f>
        <v>Maquillaje</v>
      </c>
      <c r="Q571" t="str">
        <f>INDEX(VentasC15[[#Headers],[Maquillaje]:[Perfumería]],MATCH(MIN(VentasC15[[#This Row],[Maquillaje]:[Perfumería]]),VentasC15[[#This Row],[Maquillaje]:[Perfumería]],0))</f>
        <v>Skincare</v>
      </c>
      <c r="R571" t="str">
        <f>IF(VentasC15[[#This Row],[Total por vendedor]]&gt;=250000,"SI","NO")</f>
        <v>SI</v>
      </c>
    </row>
    <row r="572" spans="1:18" x14ac:dyDescent="0.3">
      <c r="A572" s="16">
        <v>33497692</v>
      </c>
      <c r="B572" s="13">
        <v>39</v>
      </c>
      <c r="C572" s="13">
        <v>2</v>
      </c>
      <c r="D572" s="13">
        <v>80</v>
      </c>
      <c r="E572" t="s">
        <v>22</v>
      </c>
      <c r="F572" t="s">
        <v>20</v>
      </c>
      <c r="G572" t="str">
        <f>IF(VentasC15[[#This Row],[Tipo de pago]]='Tablas auxiliares'!$B$6,"Venta física","Venta Online")</f>
        <v>Venta física</v>
      </c>
      <c r="H572" t="s">
        <v>30</v>
      </c>
      <c r="I572" s="37">
        <v>13013</v>
      </c>
      <c r="J572" s="37">
        <v>43093</v>
      </c>
      <c r="K572" s="37">
        <v>11897</v>
      </c>
      <c r="L572" s="37">
        <v>78561</v>
      </c>
      <c r="M572" s="37">
        <v>75094</v>
      </c>
      <c r="N572" s="37">
        <f>SUM(VentasC15[[#This Row],[Maquillaje]:[Perfumería]])</f>
        <v>221658</v>
      </c>
      <c r="O572" s="14">
        <f>AVERAGE(VentasC15[[#This Row],[Maquillaje]:[Perfumería]])</f>
        <v>44331.6</v>
      </c>
      <c r="P572" t="str">
        <f>INDEX(VentasC15[[#Headers],[Maquillaje]:[Perfumería]],MATCH(MAX(VentasC15[[#This Row],[Maquillaje]:[Perfumería]]),VentasC15[[#This Row],[Maquillaje]:[Perfumería]],0))</f>
        <v>Cuerpo</v>
      </c>
      <c r="Q572" t="str">
        <f>INDEX(VentasC15[[#Headers],[Maquillaje]:[Perfumería]],MATCH(MIN(VentasC15[[#This Row],[Maquillaje]:[Perfumería]]),VentasC15[[#This Row],[Maquillaje]:[Perfumería]],0))</f>
        <v>Cabello</v>
      </c>
      <c r="R572" t="str">
        <f>IF(VentasC15[[#This Row],[Total por vendedor]]&gt;=250000,"SI","NO")</f>
        <v>NO</v>
      </c>
    </row>
    <row r="573" spans="1:18" x14ac:dyDescent="0.3">
      <c r="A573" s="17">
        <v>33497693</v>
      </c>
      <c r="B573" s="13">
        <v>61</v>
      </c>
      <c r="C573" s="13">
        <v>2</v>
      </c>
      <c r="D573" s="13">
        <v>86</v>
      </c>
      <c r="E573" t="s">
        <v>22</v>
      </c>
      <c r="F573" t="s">
        <v>20</v>
      </c>
      <c r="G573" t="str">
        <f>IF(VentasC15[[#This Row],[Tipo de pago]]='Tablas auxiliares'!$B$6,"Venta física","Venta Online")</f>
        <v>Venta física</v>
      </c>
      <c r="H573" t="s">
        <v>29</v>
      </c>
      <c r="I573" s="37">
        <v>64550</v>
      </c>
      <c r="J573" s="37">
        <v>7288</v>
      </c>
      <c r="K573" s="37">
        <v>89545</v>
      </c>
      <c r="L573" s="37">
        <v>67533</v>
      </c>
      <c r="M573" s="37">
        <v>58690</v>
      </c>
      <c r="N573" s="37">
        <f>SUM(VentasC15[[#This Row],[Maquillaje]:[Perfumería]])</f>
        <v>287606</v>
      </c>
      <c r="O573" s="14">
        <f>AVERAGE(VentasC15[[#This Row],[Maquillaje]:[Perfumería]])</f>
        <v>57521.2</v>
      </c>
      <c r="P573" t="str">
        <f>INDEX(VentasC15[[#Headers],[Maquillaje]:[Perfumería]],MATCH(MAX(VentasC15[[#This Row],[Maquillaje]:[Perfumería]]),VentasC15[[#This Row],[Maquillaje]:[Perfumería]],0))</f>
        <v>Cabello</v>
      </c>
      <c r="Q573" t="str">
        <f>INDEX(VentasC15[[#Headers],[Maquillaje]:[Perfumería]],MATCH(MIN(VentasC15[[#This Row],[Maquillaje]:[Perfumería]]),VentasC15[[#This Row],[Maquillaje]:[Perfumería]],0))</f>
        <v>Skincare</v>
      </c>
      <c r="R573" t="str">
        <f>IF(VentasC15[[#This Row],[Total por vendedor]]&gt;=250000,"SI","NO")</f>
        <v>SI</v>
      </c>
    </row>
    <row r="574" spans="1:18" x14ac:dyDescent="0.3">
      <c r="A574" s="16">
        <v>33497694</v>
      </c>
      <c r="B574" s="13">
        <v>72</v>
      </c>
      <c r="C574" s="13">
        <v>2</v>
      </c>
      <c r="D574" s="13">
        <v>93</v>
      </c>
      <c r="E574" t="s">
        <v>24</v>
      </c>
      <c r="F574" t="s">
        <v>21</v>
      </c>
      <c r="G574" t="str">
        <f>IF(VentasC15[[#This Row],[Tipo de pago]]='Tablas auxiliares'!$B$6,"Venta física","Venta Online")</f>
        <v>Venta Online</v>
      </c>
      <c r="H574" t="s">
        <v>30</v>
      </c>
      <c r="I574" s="37">
        <v>83350</v>
      </c>
      <c r="J574" s="37">
        <v>10600</v>
      </c>
      <c r="K574" s="37">
        <v>81282</v>
      </c>
      <c r="L574" s="37">
        <v>15897</v>
      </c>
      <c r="M574" s="37">
        <v>13406</v>
      </c>
      <c r="N574" s="37">
        <f>SUM(VentasC15[[#This Row],[Maquillaje]:[Perfumería]])</f>
        <v>204535</v>
      </c>
      <c r="O574" s="14">
        <f>AVERAGE(VentasC15[[#This Row],[Maquillaje]:[Perfumería]])</f>
        <v>40907</v>
      </c>
      <c r="P574" t="str">
        <f>INDEX(VentasC15[[#Headers],[Maquillaje]:[Perfumería]],MATCH(MAX(VentasC15[[#This Row],[Maquillaje]:[Perfumería]]),VentasC15[[#This Row],[Maquillaje]:[Perfumería]],0))</f>
        <v>Maquillaje</v>
      </c>
      <c r="Q574" t="str">
        <f>INDEX(VentasC15[[#Headers],[Maquillaje]:[Perfumería]],MATCH(MIN(VentasC15[[#This Row],[Maquillaje]:[Perfumería]]),VentasC15[[#This Row],[Maquillaje]:[Perfumería]],0))</f>
        <v>Skincare</v>
      </c>
      <c r="R574" t="str">
        <f>IF(VentasC15[[#This Row],[Total por vendedor]]&gt;=250000,"SI","NO")</f>
        <v>NO</v>
      </c>
    </row>
    <row r="575" spans="1:18" x14ac:dyDescent="0.3">
      <c r="A575" s="17">
        <v>33497695</v>
      </c>
      <c r="B575" s="13">
        <v>37</v>
      </c>
      <c r="C575" s="13">
        <v>2</v>
      </c>
      <c r="D575" s="13">
        <v>82</v>
      </c>
      <c r="E575" t="s">
        <v>22</v>
      </c>
      <c r="F575" t="s">
        <v>20</v>
      </c>
      <c r="G575" t="str">
        <f>IF(VentasC15[[#This Row],[Tipo de pago]]='Tablas auxiliares'!$B$6,"Venta física","Venta Online")</f>
        <v>Venta física</v>
      </c>
      <c r="H575" t="s">
        <v>30</v>
      </c>
      <c r="I575" s="37">
        <v>10701</v>
      </c>
      <c r="J575" s="37">
        <v>43127</v>
      </c>
      <c r="K575" s="37">
        <v>36539</v>
      </c>
      <c r="L575" s="37">
        <v>4665</v>
      </c>
      <c r="M575" s="37">
        <v>48412</v>
      </c>
      <c r="N575" s="37">
        <f>SUM(VentasC15[[#This Row],[Maquillaje]:[Perfumería]])</f>
        <v>143444</v>
      </c>
      <c r="O575" s="14">
        <f>AVERAGE(VentasC15[[#This Row],[Maquillaje]:[Perfumería]])</f>
        <v>28688.799999999999</v>
      </c>
      <c r="P575" t="str">
        <f>INDEX(VentasC15[[#Headers],[Maquillaje]:[Perfumería]],MATCH(MAX(VentasC15[[#This Row],[Maquillaje]:[Perfumería]]),VentasC15[[#This Row],[Maquillaje]:[Perfumería]],0))</f>
        <v>Perfumería</v>
      </c>
      <c r="Q575" t="str">
        <f>INDEX(VentasC15[[#Headers],[Maquillaje]:[Perfumería]],MATCH(MIN(VentasC15[[#This Row],[Maquillaje]:[Perfumería]]),VentasC15[[#This Row],[Maquillaje]:[Perfumería]],0))</f>
        <v>Cuerpo</v>
      </c>
      <c r="R575" t="str">
        <f>IF(VentasC15[[#This Row],[Total por vendedor]]&gt;=250000,"SI","NO")</f>
        <v>NO</v>
      </c>
    </row>
    <row r="576" spans="1:18" x14ac:dyDescent="0.3">
      <c r="A576" s="16">
        <v>33497696</v>
      </c>
      <c r="B576" s="13">
        <v>66</v>
      </c>
      <c r="C576" s="13">
        <v>2</v>
      </c>
      <c r="D576" s="13">
        <v>86</v>
      </c>
      <c r="E576" t="s">
        <v>23</v>
      </c>
      <c r="F576" t="s">
        <v>21</v>
      </c>
      <c r="G576" t="str">
        <f>IF(VentasC15[[#This Row],[Tipo de pago]]='Tablas auxiliares'!$B$6,"Venta física","Venta Online")</f>
        <v>Venta Online</v>
      </c>
      <c r="H576" t="s">
        <v>29</v>
      </c>
      <c r="I576" s="37">
        <v>18960</v>
      </c>
      <c r="J576" s="37">
        <v>64038</v>
      </c>
      <c r="K576" s="37">
        <v>10984</v>
      </c>
      <c r="L576" s="37">
        <v>78678</v>
      </c>
      <c r="M576" s="37">
        <v>35142</v>
      </c>
      <c r="N576" s="37">
        <f>SUM(VentasC15[[#This Row],[Maquillaje]:[Perfumería]])</f>
        <v>207802</v>
      </c>
      <c r="O576" s="14">
        <f>AVERAGE(VentasC15[[#This Row],[Maquillaje]:[Perfumería]])</f>
        <v>41560.400000000001</v>
      </c>
      <c r="P576" t="str">
        <f>INDEX(VentasC15[[#Headers],[Maquillaje]:[Perfumería]],MATCH(MAX(VentasC15[[#This Row],[Maquillaje]:[Perfumería]]),VentasC15[[#This Row],[Maquillaje]:[Perfumería]],0))</f>
        <v>Cuerpo</v>
      </c>
      <c r="Q576" t="str">
        <f>INDEX(VentasC15[[#Headers],[Maquillaje]:[Perfumería]],MATCH(MIN(VentasC15[[#This Row],[Maquillaje]:[Perfumería]]),VentasC15[[#This Row],[Maquillaje]:[Perfumería]],0))</f>
        <v>Cabello</v>
      </c>
      <c r="R576" t="str">
        <f>IF(VentasC15[[#This Row],[Total por vendedor]]&gt;=250000,"SI","NO")</f>
        <v>NO</v>
      </c>
    </row>
    <row r="577" spans="1:18" x14ac:dyDescent="0.3">
      <c r="A577" s="17">
        <v>33497697</v>
      </c>
      <c r="B577" s="13">
        <v>29</v>
      </c>
      <c r="C577" s="13">
        <v>2</v>
      </c>
      <c r="D577" s="13">
        <v>69</v>
      </c>
      <c r="E577" t="s">
        <v>24</v>
      </c>
      <c r="F577" t="s">
        <v>20</v>
      </c>
      <c r="G577" t="str">
        <f>IF(VentasC15[[#This Row],[Tipo de pago]]='Tablas auxiliares'!$B$6,"Venta física","Venta Online")</f>
        <v>Venta física</v>
      </c>
      <c r="H577" t="s">
        <v>30</v>
      </c>
      <c r="I577" s="37">
        <v>67178</v>
      </c>
      <c r="J577" s="37">
        <v>20805</v>
      </c>
      <c r="K577" s="37">
        <v>71024</v>
      </c>
      <c r="L577" s="37">
        <v>20899</v>
      </c>
      <c r="M577" s="37">
        <v>72617</v>
      </c>
      <c r="N577" s="37">
        <f>SUM(VentasC15[[#This Row],[Maquillaje]:[Perfumería]])</f>
        <v>252523</v>
      </c>
      <c r="O577" s="14">
        <f>AVERAGE(VentasC15[[#This Row],[Maquillaje]:[Perfumería]])</f>
        <v>50504.6</v>
      </c>
      <c r="P577" t="str">
        <f>INDEX(VentasC15[[#Headers],[Maquillaje]:[Perfumería]],MATCH(MAX(VentasC15[[#This Row],[Maquillaje]:[Perfumería]]),VentasC15[[#This Row],[Maquillaje]:[Perfumería]],0))</f>
        <v>Perfumería</v>
      </c>
      <c r="Q577" t="str">
        <f>INDEX(VentasC15[[#Headers],[Maquillaje]:[Perfumería]],MATCH(MIN(VentasC15[[#This Row],[Maquillaje]:[Perfumería]]),VentasC15[[#This Row],[Maquillaje]:[Perfumería]],0))</f>
        <v>Skincare</v>
      </c>
      <c r="R577" t="str">
        <f>IF(VentasC15[[#This Row],[Total por vendedor]]&gt;=250000,"SI","NO")</f>
        <v>SI</v>
      </c>
    </row>
    <row r="578" spans="1:18" x14ac:dyDescent="0.3">
      <c r="A578" s="16">
        <v>33497698</v>
      </c>
      <c r="B578" s="13">
        <v>37</v>
      </c>
      <c r="C578" s="13">
        <v>2</v>
      </c>
      <c r="D578" s="13">
        <v>96</v>
      </c>
      <c r="E578" t="s">
        <v>23</v>
      </c>
      <c r="F578" t="s">
        <v>20</v>
      </c>
      <c r="G578" t="str">
        <f>IF(VentasC15[[#This Row],[Tipo de pago]]='Tablas auxiliares'!$B$6,"Venta física","Venta Online")</f>
        <v>Venta física</v>
      </c>
      <c r="H578" t="s">
        <v>30</v>
      </c>
      <c r="I578" s="37">
        <v>96697</v>
      </c>
      <c r="J578" s="37">
        <v>73238</v>
      </c>
      <c r="K578" s="37">
        <v>94019</v>
      </c>
      <c r="L578" s="37">
        <v>33267</v>
      </c>
      <c r="M578" s="37">
        <v>82333</v>
      </c>
      <c r="N578" s="37">
        <f>SUM(VentasC15[[#This Row],[Maquillaje]:[Perfumería]])</f>
        <v>379554</v>
      </c>
      <c r="O578" s="14">
        <f>AVERAGE(VentasC15[[#This Row],[Maquillaje]:[Perfumería]])</f>
        <v>75910.8</v>
      </c>
      <c r="P578" t="str">
        <f>INDEX(VentasC15[[#Headers],[Maquillaje]:[Perfumería]],MATCH(MAX(VentasC15[[#This Row],[Maquillaje]:[Perfumería]]),VentasC15[[#This Row],[Maquillaje]:[Perfumería]],0))</f>
        <v>Maquillaje</v>
      </c>
      <c r="Q578" t="str">
        <f>INDEX(VentasC15[[#Headers],[Maquillaje]:[Perfumería]],MATCH(MIN(VentasC15[[#This Row],[Maquillaje]:[Perfumería]]),VentasC15[[#This Row],[Maquillaje]:[Perfumería]],0))</f>
        <v>Cuerpo</v>
      </c>
      <c r="R578" t="str">
        <f>IF(VentasC15[[#This Row],[Total por vendedor]]&gt;=250000,"SI","NO")</f>
        <v>SI</v>
      </c>
    </row>
    <row r="579" spans="1:18" x14ac:dyDescent="0.3">
      <c r="A579" s="17">
        <v>33497699</v>
      </c>
      <c r="B579" s="13">
        <v>31</v>
      </c>
      <c r="C579" s="13">
        <v>2</v>
      </c>
      <c r="D579" s="13">
        <v>75</v>
      </c>
      <c r="E579" t="s">
        <v>23</v>
      </c>
      <c r="F579" t="s">
        <v>21</v>
      </c>
      <c r="G579" t="str">
        <f>IF(VentasC15[[#This Row],[Tipo de pago]]='Tablas auxiliares'!$B$6,"Venta física","Venta Online")</f>
        <v>Venta Online</v>
      </c>
      <c r="H579" t="s">
        <v>30</v>
      </c>
      <c r="I579" s="37">
        <v>87862</v>
      </c>
      <c r="J579" s="37">
        <v>65934</v>
      </c>
      <c r="K579" s="37">
        <v>3922</v>
      </c>
      <c r="L579" s="37">
        <v>32389</v>
      </c>
      <c r="M579" s="37">
        <v>48508</v>
      </c>
      <c r="N579" s="37">
        <f>SUM(VentasC15[[#This Row],[Maquillaje]:[Perfumería]])</f>
        <v>238615</v>
      </c>
      <c r="O579" s="14">
        <f>AVERAGE(VentasC15[[#This Row],[Maquillaje]:[Perfumería]])</f>
        <v>47723</v>
      </c>
      <c r="P579" t="str">
        <f>INDEX(VentasC15[[#Headers],[Maquillaje]:[Perfumería]],MATCH(MAX(VentasC15[[#This Row],[Maquillaje]:[Perfumería]]),VentasC15[[#This Row],[Maquillaje]:[Perfumería]],0))</f>
        <v>Maquillaje</v>
      </c>
      <c r="Q579" t="str">
        <f>INDEX(VentasC15[[#Headers],[Maquillaje]:[Perfumería]],MATCH(MIN(VentasC15[[#This Row],[Maquillaje]:[Perfumería]]),VentasC15[[#This Row],[Maquillaje]:[Perfumería]],0))</f>
        <v>Cabello</v>
      </c>
      <c r="R579" t="str">
        <f>IF(VentasC15[[#This Row],[Total por vendedor]]&gt;=250000,"SI","NO")</f>
        <v>NO</v>
      </c>
    </row>
    <row r="580" spans="1:18" x14ac:dyDescent="0.3">
      <c r="A580" s="16">
        <v>33497700</v>
      </c>
      <c r="B580" s="13">
        <v>72</v>
      </c>
      <c r="C580" s="13">
        <v>2</v>
      </c>
      <c r="D580" s="13">
        <v>74</v>
      </c>
      <c r="E580" t="s">
        <v>22</v>
      </c>
      <c r="F580" t="s">
        <v>21</v>
      </c>
      <c r="G580" t="str">
        <f>IF(VentasC15[[#This Row],[Tipo de pago]]='Tablas auxiliares'!$B$6,"Venta física","Venta Online")</f>
        <v>Venta Online</v>
      </c>
      <c r="H580" t="s">
        <v>30</v>
      </c>
      <c r="I580" s="37">
        <v>58272</v>
      </c>
      <c r="J580" s="37">
        <v>85698</v>
      </c>
      <c r="K580" s="37">
        <v>72001</v>
      </c>
      <c r="L580" s="37">
        <v>69011</v>
      </c>
      <c r="M580" s="37">
        <v>81045</v>
      </c>
      <c r="N580" s="37">
        <f>SUM(VentasC15[[#This Row],[Maquillaje]:[Perfumería]])</f>
        <v>366027</v>
      </c>
      <c r="O580" s="14">
        <f>AVERAGE(VentasC15[[#This Row],[Maquillaje]:[Perfumería]])</f>
        <v>73205.399999999994</v>
      </c>
      <c r="P580" t="str">
        <f>INDEX(VentasC15[[#Headers],[Maquillaje]:[Perfumería]],MATCH(MAX(VentasC15[[#This Row],[Maquillaje]:[Perfumería]]),VentasC15[[#This Row],[Maquillaje]:[Perfumería]],0))</f>
        <v>Skincare</v>
      </c>
      <c r="Q580" t="str">
        <f>INDEX(VentasC15[[#Headers],[Maquillaje]:[Perfumería]],MATCH(MIN(VentasC15[[#This Row],[Maquillaje]:[Perfumería]]),VentasC15[[#This Row],[Maquillaje]:[Perfumería]],0))</f>
        <v>Maquillaje</v>
      </c>
      <c r="R580" t="str">
        <f>IF(VentasC15[[#This Row],[Total por vendedor]]&gt;=250000,"SI","NO")</f>
        <v>SI</v>
      </c>
    </row>
    <row r="581" spans="1:18" x14ac:dyDescent="0.3">
      <c r="A581" s="17">
        <v>33497701</v>
      </c>
      <c r="B581" s="13">
        <v>69</v>
      </c>
      <c r="C581" s="13">
        <v>2</v>
      </c>
      <c r="D581" s="13">
        <v>75</v>
      </c>
      <c r="E581" t="s">
        <v>23</v>
      </c>
      <c r="F581" t="s">
        <v>21</v>
      </c>
      <c r="G581" t="str">
        <f>IF(VentasC15[[#This Row],[Tipo de pago]]='Tablas auxiliares'!$B$6,"Venta física","Venta Online")</f>
        <v>Venta Online</v>
      </c>
      <c r="H581" t="s">
        <v>30</v>
      </c>
      <c r="I581" s="37">
        <v>35952</v>
      </c>
      <c r="J581" s="37">
        <v>79838</v>
      </c>
      <c r="K581" s="37">
        <v>43719</v>
      </c>
      <c r="L581" s="37">
        <v>12527</v>
      </c>
      <c r="M581" s="37">
        <v>25182</v>
      </c>
      <c r="N581" s="37">
        <f>SUM(VentasC15[[#This Row],[Maquillaje]:[Perfumería]])</f>
        <v>197218</v>
      </c>
      <c r="O581" s="14">
        <f>AVERAGE(VentasC15[[#This Row],[Maquillaje]:[Perfumería]])</f>
        <v>39443.599999999999</v>
      </c>
      <c r="P581" t="str">
        <f>INDEX(VentasC15[[#Headers],[Maquillaje]:[Perfumería]],MATCH(MAX(VentasC15[[#This Row],[Maquillaje]:[Perfumería]]),VentasC15[[#This Row],[Maquillaje]:[Perfumería]],0))</f>
        <v>Skincare</v>
      </c>
      <c r="Q581" t="str">
        <f>INDEX(VentasC15[[#Headers],[Maquillaje]:[Perfumería]],MATCH(MIN(VentasC15[[#This Row],[Maquillaje]:[Perfumería]]),VentasC15[[#This Row],[Maquillaje]:[Perfumería]],0))</f>
        <v>Cuerpo</v>
      </c>
      <c r="R581" t="str">
        <f>IF(VentasC15[[#This Row],[Total por vendedor]]&gt;=250000,"SI","NO")</f>
        <v>NO</v>
      </c>
    </row>
    <row r="582" spans="1:18" x14ac:dyDescent="0.3">
      <c r="A582" s="16">
        <v>33497702</v>
      </c>
      <c r="B582" s="13">
        <v>54</v>
      </c>
      <c r="C582" s="13">
        <v>2</v>
      </c>
      <c r="D582" s="13">
        <v>60</v>
      </c>
      <c r="E582" t="s">
        <v>25</v>
      </c>
      <c r="F582" t="s">
        <v>20</v>
      </c>
      <c r="G582" t="str">
        <f>IF(VentasC15[[#This Row],[Tipo de pago]]='Tablas auxiliares'!$B$6,"Venta física","Venta Online")</f>
        <v>Venta física</v>
      </c>
      <c r="H582" t="s">
        <v>29</v>
      </c>
      <c r="I582" s="37">
        <v>67835</v>
      </c>
      <c r="J582" s="37">
        <v>61537</v>
      </c>
      <c r="K582" s="37">
        <v>83336</v>
      </c>
      <c r="L582" s="37">
        <v>57216</v>
      </c>
      <c r="M582" s="37">
        <v>39362</v>
      </c>
      <c r="N582" s="37">
        <f>SUM(VentasC15[[#This Row],[Maquillaje]:[Perfumería]])</f>
        <v>309286</v>
      </c>
      <c r="O582" s="14">
        <f>AVERAGE(VentasC15[[#This Row],[Maquillaje]:[Perfumería]])</f>
        <v>61857.2</v>
      </c>
      <c r="P582" t="str">
        <f>INDEX(VentasC15[[#Headers],[Maquillaje]:[Perfumería]],MATCH(MAX(VentasC15[[#This Row],[Maquillaje]:[Perfumería]]),VentasC15[[#This Row],[Maquillaje]:[Perfumería]],0))</f>
        <v>Cabello</v>
      </c>
      <c r="Q582" t="str">
        <f>INDEX(VentasC15[[#Headers],[Maquillaje]:[Perfumería]],MATCH(MIN(VentasC15[[#This Row],[Maquillaje]:[Perfumería]]),VentasC15[[#This Row],[Maquillaje]:[Perfumería]],0))</f>
        <v>Perfumería</v>
      </c>
      <c r="R582" t="str">
        <f>IF(VentasC15[[#This Row],[Total por vendedor]]&gt;=250000,"SI","NO")</f>
        <v>SI</v>
      </c>
    </row>
    <row r="583" spans="1:18" x14ac:dyDescent="0.3">
      <c r="A583" s="17">
        <v>33497703</v>
      </c>
      <c r="B583" s="13">
        <v>44</v>
      </c>
      <c r="C583" s="13">
        <v>2</v>
      </c>
      <c r="D583" s="13">
        <v>87</v>
      </c>
      <c r="E583" t="s">
        <v>23</v>
      </c>
      <c r="F583" t="s">
        <v>20</v>
      </c>
      <c r="G583" t="str">
        <f>IF(VentasC15[[#This Row],[Tipo de pago]]='Tablas auxiliares'!$B$6,"Venta física","Venta Online")</f>
        <v>Venta física</v>
      </c>
      <c r="H583" t="s">
        <v>29</v>
      </c>
      <c r="I583" s="37">
        <v>16557</v>
      </c>
      <c r="J583" s="37">
        <v>96386</v>
      </c>
      <c r="K583" s="37">
        <v>81368</v>
      </c>
      <c r="L583" s="37">
        <v>4722</v>
      </c>
      <c r="M583" s="37">
        <v>11201</v>
      </c>
      <c r="N583" s="37">
        <f>SUM(VentasC15[[#This Row],[Maquillaje]:[Perfumería]])</f>
        <v>210234</v>
      </c>
      <c r="O583" s="14">
        <f>AVERAGE(VentasC15[[#This Row],[Maquillaje]:[Perfumería]])</f>
        <v>42046.8</v>
      </c>
      <c r="P583" t="str">
        <f>INDEX(VentasC15[[#Headers],[Maquillaje]:[Perfumería]],MATCH(MAX(VentasC15[[#This Row],[Maquillaje]:[Perfumería]]),VentasC15[[#This Row],[Maquillaje]:[Perfumería]],0))</f>
        <v>Skincare</v>
      </c>
      <c r="Q583" t="str">
        <f>INDEX(VentasC15[[#Headers],[Maquillaje]:[Perfumería]],MATCH(MIN(VentasC15[[#This Row],[Maquillaje]:[Perfumería]]),VentasC15[[#This Row],[Maquillaje]:[Perfumería]],0))</f>
        <v>Cuerpo</v>
      </c>
      <c r="R583" t="str">
        <f>IF(VentasC15[[#This Row],[Total por vendedor]]&gt;=250000,"SI","NO")</f>
        <v>NO</v>
      </c>
    </row>
    <row r="584" spans="1:18" x14ac:dyDescent="0.3">
      <c r="A584" s="16">
        <v>33497704</v>
      </c>
      <c r="B584" s="13">
        <v>47</v>
      </c>
      <c r="C584" s="13">
        <v>2</v>
      </c>
      <c r="D584" s="13">
        <v>41</v>
      </c>
      <c r="E584" t="s">
        <v>24</v>
      </c>
      <c r="F584" t="s">
        <v>20</v>
      </c>
      <c r="G584" t="str">
        <f>IF(VentasC15[[#This Row],[Tipo de pago]]='Tablas auxiliares'!$B$6,"Venta física","Venta Online")</f>
        <v>Venta física</v>
      </c>
      <c r="H584" t="s">
        <v>30</v>
      </c>
      <c r="I584" s="37">
        <v>9952</v>
      </c>
      <c r="J584" s="37">
        <v>50686</v>
      </c>
      <c r="K584" s="37">
        <v>89344</v>
      </c>
      <c r="L584" s="37">
        <v>33014</v>
      </c>
      <c r="M584" s="37">
        <v>72026</v>
      </c>
      <c r="N584" s="37">
        <f>SUM(VentasC15[[#This Row],[Maquillaje]:[Perfumería]])</f>
        <v>255022</v>
      </c>
      <c r="O584" s="14">
        <f>AVERAGE(VentasC15[[#This Row],[Maquillaje]:[Perfumería]])</f>
        <v>51004.4</v>
      </c>
      <c r="P584" t="str">
        <f>INDEX(VentasC15[[#Headers],[Maquillaje]:[Perfumería]],MATCH(MAX(VentasC15[[#This Row],[Maquillaje]:[Perfumería]]),VentasC15[[#This Row],[Maquillaje]:[Perfumería]],0))</f>
        <v>Cabello</v>
      </c>
      <c r="Q584" t="str">
        <f>INDEX(VentasC15[[#Headers],[Maquillaje]:[Perfumería]],MATCH(MIN(VentasC15[[#This Row],[Maquillaje]:[Perfumería]]),VentasC15[[#This Row],[Maquillaje]:[Perfumería]],0))</f>
        <v>Maquillaje</v>
      </c>
      <c r="R584" t="str">
        <f>IF(VentasC15[[#This Row],[Total por vendedor]]&gt;=250000,"SI","NO")</f>
        <v>SI</v>
      </c>
    </row>
    <row r="585" spans="1:18" x14ac:dyDescent="0.3">
      <c r="A585" s="17">
        <v>33497705</v>
      </c>
      <c r="B585" s="13">
        <v>74</v>
      </c>
      <c r="C585" s="13">
        <v>2</v>
      </c>
      <c r="D585" s="13">
        <v>17</v>
      </c>
      <c r="E585" t="s">
        <v>23</v>
      </c>
      <c r="F585" t="s">
        <v>20</v>
      </c>
      <c r="G585" t="str">
        <f>IF(VentasC15[[#This Row],[Tipo de pago]]='Tablas auxiliares'!$B$6,"Venta física","Venta Online")</f>
        <v>Venta física</v>
      </c>
      <c r="H585" t="s">
        <v>30</v>
      </c>
      <c r="I585" s="37">
        <v>42852</v>
      </c>
      <c r="J585" s="37">
        <v>97665</v>
      </c>
      <c r="K585" s="37">
        <v>78641</v>
      </c>
      <c r="L585" s="37">
        <v>76878</v>
      </c>
      <c r="M585" s="37">
        <v>20163</v>
      </c>
      <c r="N585" s="37">
        <f>SUM(VentasC15[[#This Row],[Maquillaje]:[Perfumería]])</f>
        <v>316199</v>
      </c>
      <c r="O585" s="14">
        <f>AVERAGE(VentasC15[[#This Row],[Maquillaje]:[Perfumería]])</f>
        <v>63239.8</v>
      </c>
      <c r="P585" t="str">
        <f>INDEX(VentasC15[[#Headers],[Maquillaje]:[Perfumería]],MATCH(MAX(VentasC15[[#This Row],[Maquillaje]:[Perfumería]]),VentasC15[[#This Row],[Maquillaje]:[Perfumería]],0))</f>
        <v>Skincare</v>
      </c>
      <c r="Q585" t="str">
        <f>INDEX(VentasC15[[#Headers],[Maquillaje]:[Perfumería]],MATCH(MIN(VentasC15[[#This Row],[Maquillaje]:[Perfumería]]),VentasC15[[#This Row],[Maquillaje]:[Perfumería]],0))</f>
        <v>Perfumería</v>
      </c>
      <c r="R585" t="str">
        <f>IF(VentasC15[[#This Row],[Total por vendedor]]&gt;=250000,"SI","NO")</f>
        <v>SI</v>
      </c>
    </row>
    <row r="586" spans="1:18" x14ac:dyDescent="0.3">
      <c r="A586" s="16">
        <v>33497706</v>
      </c>
      <c r="B586" s="13">
        <v>55</v>
      </c>
      <c r="C586" s="13">
        <v>2</v>
      </c>
      <c r="D586" s="13">
        <v>42</v>
      </c>
      <c r="E586" t="s">
        <v>24</v>
      </c>
      <c r="F586" t="s">
        <v>20</v>
      </c>
      <c r="G586" t="str">
        <f>IF(VentasC15[[#This Row],[Tipo de pago]]='Tablas auxiliares'!$B$6,"Venta física","Venta Online")</f>
        <v>Venta física</v>
      </c>
      <c r="H586" t="s">
        <v>30</v>
      </c>
      <c r="I586" s="37">
        <v>38096</v>
      </c>
      <c r="J586" s="37">
        <v>66337</v>
      </c>
      <c r="K586" s="37">
        <v>1088</v>
      </c>
      <c r="L586" s="37">
        <v>78700</v>
      </c>
      <c r="M586" s="37">
        <v>29955</v>
      </c>
      <c r="N586" s="37">
        <f>SUM(VentasC15[[#This Row],[Maquillaje]:[Perfumería]])</f>
        <v>214176</v>
      </c>
      <c r="O586" s="14">
        <f>AVERAGE(VentasC15[[#This Row],[Maquillaje]:[Perfumería]])</f>
        <v>42835.199999999997</v>
      </c>
      <c r="P586" t="str">
        <f>INDEX(VentasC15[[#Headers],[Maquillaje]:[Perfumería]],MATCH(MAX(VentasC15[[#This Row],[Maquillaje]:[Perfumería]]),VentasC15[[#This Row],[Maquillaje]:[Perfumería]],0))</f>
        <v>Cuerpo</v>
      </c>
      <c r="Q586" t="str">
        <f>INDEX(VentasC15[[#Headers],[Maquillaje]:[Perfumería]],MATCH(MIN(VentasC15[[#This Row],[Maquillaje]:[Perfumería]]),VentasC15[[#This Row],[Maquillaje]:[Perfumería]],0))</f>
        <v>Cabello</v>
      </c>
      <c r="R586" t="str">
        <f>IF(VentasC15[[#This Row],[Total por vendedor]]&gt;=250000,"SI","NO")</f>
        <v>NO</v>
      </c>
    </row>
    <row r="587" spans="1:18" x14ac:dyDescent="0.3">
      <c r="A587" s="17">
        <v>33497707</v>
      </c>
      <c r="B587" s="13">
        <v>43</v>
      </c>
      <c r="C587" s="13">
        <v>2</v>
      </c>
      <c r="D587" s="13">
        <v>41</v>
      </c>
      <c r="E587" t="s">
        <v>23</v>
      </c>
      <c r="F587" t="s">
        <v>20</v>
      </c>
      <c r="G587" t="str">
        <f>IF(VentasC15[[#This Row],[Tipo de pago]]='Tablas auxiliares'!$B$6,"Venta física","Venta Online")</f>
        <v>Venta física</v>
      </c>
      <c r="H587" t="s">
        <v>29</v>
      </c>
      <c r="I587" s="37">
        <v>282</v>
      </c>
      <c r="J587" s="37">
        <v>16266</v>
      </c>
      <c r="K587" s="37">
        <v>92710</v>
      </c>
      <c r="L587" s="37">
        <v>61898</v>
      </c>
      <c r="M587" s="37">
        <v>51723</v>
      </c>
      <c r="N587" s="37">
        <f>SUM(VentasC15[[#This Row],[Maquillaje]:[Perfumería]])</f>
        <v>222879</v>
      </c>
      <c r="O587" s="14">
        <f>AVERAGE(VentasC15[[#This Row],[Maquillaje]:[Perfumería]])</f>
        <v>44575.8</v>
      </c>
      <c r="P587" t="str">
        <f>INDEX(VentasC15[[#Headers],[Maquillaje]:[Perfumería]],MATCH(MAX(VentasC15[[#This Row],[Maquillaje]:[Perfumería]]),VentasC15[[#This Row],[Maquillaje]:[Perfumería]],0))</f>
        <v>Cabello</v>
      </c>
      <c r="Q587" t="str">
        <f>INDEX(VentasC15[[#Headers],[Maquillaje]:[Perfumería]],MATCH(MIN(VentasC15[[#This Row],[Maquillaje]:[Perfumería]]),VentasC15[[#This Row],[Maquillaje]:[Perfumería]],0))</f>
        <v>Maquillaje</v>
      </c>
      <c r="R587" t="str">
        <f>IF(VentasC15[[#This Row],[Total por vendedor]]&gt;=250000,"SI","NO")</f>
        <v>NO</v>
      </c>
    </row>
    <row r="588" spans="1:18" x14ac:dyDescent="0.3">
      <c r="A588" s="16">
        <v>33497708</v>
      </c>
      <c r="B588" s="13">
        <v>36</v>
      </c>
      <c r="C588" s="13">
        <v>2</v>
      </c>
      <c r="D588" s="13">
        <v>36</v>
      </c>
      <c r="E588" t="s">
        <v>23</v>
      </c>
      <c r="F588" t="s">
        <v>21</v>
      </c>
      <c r="G588" t="str">
        <f>IF(VentasC15[[#This Row],[Tipo de pago]]='Tablas auxiliares'!$B$6,"Venta física","Venta Online")</f>
        <v>Venta Online</v>
      </c>
      <c r="H588" t="s">
        <v>29</v>
      </c>
      <c r="I588" s="37">
        <v>95764</v>
      </c>
      <c r="J588" s="37">
        <v>47246</v>
      </c>
      <c r="K588" s="37">
        <v>71112</v>
      </c>
      <c r="L588" s="37">
        <v>65041</v>
      </c>
      <c r="M588" s="37">
        <v>51657</v>
      </c>
      <c r="N588" s="37">
        <f>SUM(VentasC15[[#This Row],[Maquillaje]:[Perfumería]])</f>
        <v>330820</v>
      </c>
      <c r="O588" s="14">
        <f>AVERAGE(VentasC15[[#This Row],[Maquillaje]:[Perfumería]])</f>
        <v>66164</v>
      </c>
      <c r="P588" t="str">
        <f>INDEX(VentasC15[[#Headers],[Maquillaje]:[Perfumería]],MATCH(MAX(VentasC15[[#This Row],[Maquillaje]:[Perfumería]]),VentasC15[[#This Row],[Maquillaje]:[Perfumería]],0))</f>
        <v>Maquillaje</v>
      </c>
      <c r="Q588" t="str">
        <f>INDEX(VentasC15[[#Headers],[Maquillaje]:[Perfumería]],MATCH(MIN(VentasC15[[#This Row],[Maquillaje]:[Perfumería]]),VentasC15[[#This Row],[Maquillaje]:[Perfumería]],0))</f>
        <v>Skincare</v>
      </c>
      <c r="R588" t="str">
        <f>IF(VentasC15[[#This Row],[Total por vendedor]]&gt;=250000,"SI","NO")</f>
        <v>SI</v>
      </c>
    </row>
    <row r="589" spans="1:18" x14ac:dyDescent="0.3">
      <c r="A589" s="17">
        <v>33497709</v>
      </c>
      <c r="B589" s="13">
        <v>74</v>
      </c>
      <c r="C589" s="13">
        <v>2</v>
      </c>
      <c r="D589" s="13">
        <v>5</v>
      </c>
      <c r="E589" t="s">
        <v>23</v>
      </c>
      <c r="F589" t="s">
        <v>21</v>
      </c>
      <c r="G589" t="str">
        <f>IF(VentasC15[[#This Row],[Tipo de pago]]='Tablas auxiliares'!$B$6,"Venta física","Venta Online")</f>
        <v>Venta Online</v>
      </c>
      <c r="H589" t="s">
        <v>30</v>
      </c>
      <c r="I589" s="37">
        <v>20763</v>
      </c>
      <c r="J589" s="37">
        <v>54265</v>
      </c>
      <c r="K589" s="37">
        <v>8397</v>
      </c>
      <c r="L589" s="37">
        <v>76408</v>
      </c>
      <c r="M589" s="37">
        <v>9915</v>
      </c>
      <c r="N589" s="37">
        <f>SUM(VentasC15[[#This Row],[Maquillaje]:[Perfumería]])</f>
        <v>169748</v>
      </c>
      <c r="O589" s="14">
        <f>AVERAGE(VentasC15[[#This Row],[Maquillaje]:[Perfumería]])</f>
        <v>33949.599999999999</v>
      </c>
      <c r="P589" t="str">
        <f>INDEX(VentasC15[[#Headers],[Maquillaje]:[Perfumería]],MATCH(MAX(VentasC15[[#This Row],[Maquillaje]:[Perfumería]]),VentasC15[[#This Row],[Maquillaje]:[Perfumería]],0))</f>
        <v>Cuerpo</v>
      </c>
      <c r="Q589" t="str">
        <f>INDEX(VentasC15[[#Headers],[Maquillaje]:[Perfumería]],MATCH(MIN(VentasC15[[#This Row],[Maquillaje]:[Perfumería]]),VentasC15[[#This Row],[Maquillaje]:[Perfumería]],0))</f>
        <v>Cabello</v>
      </c>
      <c r="R589" t="str">
        <f>IF(VentasC15[[#This Row],[Total por vendedor]]&gt;=250000,"SI","NO")</f>
        <v>NO</v>
      </c>
    </row>
    <row r="590" spans="1:18" x14ac:dyDescent="0.3">
      <c r="A590" s="16">
        <v>33497710</v>
      </c>
      <c r="B590" s="13">
        <v>38</v>
      </c>
      <c r="C590" s="13">
        <v>2</v>
      </c>
      <c r="D590" s="13">
        <v>69</v>
      </c>
      <c r="E590" t="s">
        <v>23</v>
      </c>
      <c r="F590" t="s">
        <v>21</v>
      </c>
      <c r="G590" t="str">
        <f>IF(VentasC15[[#This Row],[Tipo de pago]]='Tablas auxiliares'!$B$6,"Venta física","Venta Online")</f>
        <v>Venta Online</v>
      </c>
      <c r="H590" t="s">
        <v>30</v>
      </c>
      <c r="I590" s="37">
        <v>76257</v>
      </c>
      <c r="J590" s="37">
        <v>39936</v>
      </c>
      <c r="K590" s="37">
        <v>16417</v>
      </c>
      <c r="L590" s="37">
        <v>49774</v>
      </c>
      <c r="M590" s="37">
        <v>89364</v>
      </c>
      <c r="N590" s="37">
        <f>SUM(VentasC15[[#This Row],[Maquillaje]:[Perfumería]])</f>
        <v>271748</v>
      </c>
      <c r="O590" s="14">
        <f>AVERAGE(VentasC15[[#This Row],[Maquillaje]:[Perfumería]])</f>
        <v>54349.599999999999</v>
      </c>
      <c r="P590" t="str">
        <f>INDEX(VentasC15[[#Headers],[Maquillaje]:[Perfumería]],MATCH(MAX(VentasC15[[#This Row],[Maquillaje]:[Perfumería]]),VentasC15[[#This Row],[Maquillaje]:[Perfumería]],0))</f>
        <v>Perfumería</v>
      </c>
      <c r="Q590" t="str">
        <f>INDEX(VentasC15[[#Headers],[Maquillaje]:[Perfumería]],MATCH(MIN(VentasC15[[#This Row],[Maquillaje]:[Perfumería]]),VentasC15[[#This Row],[Maquillaje]:[Perfumería]],0))</f>
        <v>Cabello</v>
      </c>
      <c r="R590" t="str">
        <f>IF(VentasC15[[#This Row],[Total por vendedor]]&gt;=250000,"SI","NO")</f>
        <v>SI</v>
      </c>
    </row>
    <row r="591" spans="1:18" x14ac:dyDescent="0.3">
      <c r="A591" s="17">
        <v>33497711</v>
      </c>
      <c r="B591" s="13">
        <v>41</v>
      </c>
      <c r="C591" s="13">
        <v>2</v>
      </c>
      <c r="D591" s="13">
        <v>44</v>
      </c>
      <c r="E591" t="s">
        <v>23</v>
      </c>
      <c r="F591" t="s">
        <v>20</v>
      </c>
      <c r="G591" t="str">
        <f>IF(VentasC15[[#This Row],[Tipo de pago]]='Tablas auxiliares'!$B$6,"Venta física","Venta Online")</f>
        <v>Venta física</v>
      </c>
      <c r="H591" t="s">
        <v>30</v>
      </c>
      <c r="I591" s="37">
        <v>90795</v>
      </c>
      <c r="J591" s="37">
        <v>73897</v>
      </c>
      <c r="K591" s="37">
        <v>8590</v>
      </c>
      <c r="L591" s="37">
        <v>40738</v>
      </c>
      <c r="M591" s="37">
        <v>65632</v>
      </c>
      <c r="N591" s="37">
        <f>SUM(VentasC15[[#This Row],[Maquillaje]:[Perfumería]])</f>
        <v>279652</v>
      </c>
      <c r="O591" s="14">
        <f>AVERAGE(VentasC15[[#This Row],[Maquillaje]:[Perfumería]])</f>
        <v>55930.400000000001</v>
      </c>
      <c r="P591" t="str">
        <f>INDEX(VentasC15[[#Headers],[Maquillaje]:[Perfumería]],MATCH(MAX(VentasC15[[#This Row],[Maquillaje]:[Perfumería]]),VentasC15[[#This Row],[Maquillaje]:[Perfumería]],0))</f>
        <v>Maquillaje</v>
      </c>
      <c r="Q591" t="str">
        <f>INDEX(VentasC15[[#Headers],[Maquillaje]:[Perfumería]],MATCH(MIN(VentasC15[[#This Row],[Maquillaje]:[Perfumería]]),VentasC15[[#This Row],[Maquillaje]:[Perfumería]],0))</f>
        <v>Cabello</v>
      </c>
      <c r="R591" t="str">
        <f>IF(VentasC15[[#This Row],[Total por vendedor]]&gt;=250000,"SI","NO")</f>
        <v>SI</v>
      </c>
    </row>
    <row r="592" spans="1:18" x14ac:dyDescent="0.3">
      <c r="A592" s="16">
        <v>33497712</v>
      </c>
      <c r="B592" s="13">
        <v>26</v>
      </c>
      <c r="C592" s="13">
        <v>2</v>
      </c>
      <c r="D592" s="13">
        <v>52</v>
      </c>
      <c r="E592" t="s">
        <v>23</v>
      </c>
      <c r="F592" t="s">
        <v>21</v>
      </c>
      <c r="G592" t="str">
        <f>IF(VentasC15[[#This Row],[Tipo de pago]]='Tablas auxiliares'!$B$6,"Venta física","Venta Online")</f>
        <v>Venta Online</v>
      </c>
      <c r="H592" t="s">
        <v>30</v>
      </c>
      <c r="I592" s="37">
        <v>85890</v>
      </c>
      <c r="J592" s="37">
        <v>8615</v>
      </c>
      <c r="K592" s="37">
        <v>68045</v>
      </c>
      <c r="L592" s="37">
        <v>25135</v>
      </c>
      <c r="M592" s="37">
        <v>11516</v>
      </c>
      <c r="N592" s="37">
        <f>SUM(VentasC15[[#This Row],[Maquillaje]:[Perfumería]])</f>
        <v>199201</v>
      </c>
      <c r="O592" s="14">
        <f>AVERAGE(VentasC15[[#This Row],[Maquillaje]:[Perfumería]])</f>
        <v>39840.199999999997</v>
      </c>
      <c r="P592" t="str">
        <f>INDEX(VentasC15[[#Headers],[Maquillaje]:[Perfumería]],MATCH(MAX(VentasC15[[#This Row],[Maquillaje]:[Perfumería]]),VentasC15[[#This Row],[Maquillaje]:[Perfumería]],0))</f>
        <v>Maquillaje</v>
      </c>
      <c r="Q592" t="str">
        <f>INDEX(VentasC15[[#Headers],[Maquillaje]:[Perfumería]],MATCH(MIN(VentasC15[[#This Row],[Maquillaje]:[Perfumería]]),VentasC15[[#This Row],[Maquillaje]:[Perfumería]],0))</f>
        <v>Skincare</v>
      </c>
      <c r="R592" t="str">
        <f>IF(VentasC15[[#This Row],[Total por vendedor]]&gt;=250000,"SI","NO")</f>
        <v>NO</v>
      </c>
    </row>
    <row r="593" spans="1:18" x14ac:dyDescent="0.3">
      <c r="A593" s="17">
        <v>33497713</v>
      </c>
      <c r="B593" s="13">
        <v>38</v>
      </c>
      <c r="C593" s="13">
        <v>2</v>
      </c>
      <c r="D593" s="13">
        <v>36</v>
      </c>
      <c r="E593" t="s">
        <v>24</v>
      </c>
      <c r="F593" t="s">
        <v>20</v>
      </c>
      <c r="G593" t="str">
        <f>IF(VentasC15[[#This Row],[Tipo de pago]]='Tablas auxiliares'!$B$6,"Venta física","Venta Online")</f>
        <v>Venta física</v>
      </c>
      <c r="H593" t="s">
        <v>30</v>
      </c>
      <c r="I593" s="37">
        <v>75539</v>
      </c>
      <c r="J593" s="37">
        <v>3172</v>
      </c>
      <c r="K593" s="37">
        <v>43542</v>
      </c>
      <c r="L593" s="37">
        <v>5284</v>
      </c>
      <c r="M593" s="37">
        <v>95498</v>
      </c>
      <c r="N593" s="37">
        <f>SUM(VentasC15[[#This Row],[Maquillaje]:[Perfumería]])</f>
        <v>223035</v>
      </c>
      <c r="O593" s="14">
        <f>AVERAGE(VentasC15[[#This Row],[Maquillaje]:[Perfumería]])</f>
        <v>44607</v>
      </c>
      <c r="P593" t="str">
        <f>INDEX(VentasC15[[#Headers],[Maquillaje]:[Perfumería]],MATCH(MAX(VentasC15[[#This Row],[Maquillaje]:[Perfumería]]),VentasC15[[#This Row],[Maquillaje]:[Perfumería]],0))</f>
        <v>Perfumería</v>
      </c>
      <c r="Q593" t="str">
        <f>INDEX(VentasC15[[#Headers],[Maquillaje]:[Perfumería]],MATCH(MIN(VentasC15[[#This Row],[Maquillaje]:[Perfumería]]),VentasC15[[#This Row],[Maquillaje]:[Perfumería]],0))</f>
        <v>Skincare</v>
      </c>
      <c r="R593" t="str">
        <f>IF(VentasC15[[#This Row],[Total por vendedor]]&gt;=250000,"SI","NO")</f>
        <v>NO</v>
      </c>
    </row>
    <row r="594" spans="1:18" x14ac:dyDescent="0.3">
      <c r="A594" s="16">
        <v>33497714</v>
      </c>
      <c r="B594" s="13">
        <v>36</v>
      </c>
      <c r="C594" s="13">
        <v>2</v>
      </c>
      <c r="D594" s="13">
        <v>17</v>
      </c>
      <c r="E594" t="s">
        <v>24</v>
      </c>
      <c r="F594" t="s">
        <v>20</v>
      </c>
      <c r="G594" t="str">
        <f>IF(VentasC15[[#This Row],[Tipo de pago]]='Tablas auxiliares'!$B$6,"Venta física","Venta Online")</f>
        <v>Venta física</v>
      </c>
      <c r="H594" t="s">
        <v>30</v>
      </c>
      <c r="I594" s="37">
        <v>46308</v>
      </c>
      <c r="J594" s="37">
        <v>603</v>
      </c>
      <c r="K594" s="37">
        <v>14819</v>
      </c>
      <c r="L594" s="37">
        <v>48529</v>
      </c>
      <c r="M594" s="37">
        <v>74449</v>
      </c>
      <c r="N594" s="37">
        <f>SUM(VentasC15[[#This Row],[Maquillaje]:[Perfumería]])</f>
        <v>184708</v>
      </c>
      <c r="O594" s="14">
        <f>AVERAGE(VentasC15[[#This Row],[Maquillaje]:[Perfumería]])</f>
        <v>36941.599999999999</v>
      </c>
      <c r="P594" t="str">
        <f>INDEX(VentasC15[[#Headers],[Maquillaje]:[Perfumería]],MATCH(MAX(VentasC15[[#This Row],[Maquillaje]:[Perfumería]]),VentasC15[[#This Row],[Maquillaje]:[Perfumería]],0))</f>
        <v>Perfumería</v>
      </c>
      <c r="Q594" t="str">
        <f>INDEX(VentasC15[[#Headers],[Maquillaje]:[Perfumería]],MATCH(MIN(VentasC15[[#This Row],[Maquillaje]:[Perfumería]]),VentasC15[[#This Row],[Maquillaje]:[Perfumería]],0))</f>
        <v>Skincare</v>
      </c>
      <c r="R594" t="str">
        <f>IF(VentasC15[[#This Row],[Total por vendedor]]&gt;=250000,"SI","NO")</f>
        <v>NO</v>
      </c>
    </row>
    <row r="595" spans="1:18" x14ac:dyDescent="0.3">
      <c r="A595" s="17">
        <v>33497715</v>
      </c>
      <c r="B595" s="13">
        <v>30</v>
      </c>
      <c r="C595" s="13">
        <v>2</v>
      </c>
      <c r="D595" s="13">
        <v>67</v>
      </c>
      <c r="E595" t="s">
        <v>25</v>
      </c>
      <c r="F595" t="s">
        <v>20</v>
      </c>
      <c r="G595" t="str">
        <f>IF(VentasC15[[#This Row],[Tipo de pago]]='Tablas auxiliares'!$B$6,"Venta física","Venta Online")</f>
        <v>Venta física</v>
      </c>
      <c r="H595" t="s">
        <v>29</v>
      </c>
      <c r="I595" s="37">
        <v>52534</v>
      </c>
      <c r="J595" s="37">
        <v>51134</v>
      </c>
      <c r="K595" s="37">
        <v>13883</v>
      </c>
      <c r="L595" s="37">
        <v>7497</v>
      </c>
      <c r="M595" s="37">
        <v>26486</v>
      </c>
      <c r="N595" s="37">
        <f>SUM(VentasC15[[#This Row],[Maquillaje]:[Perfumería]])</f>
        <v>151534</v>
      </c>
      <c r="O595" s="14">
        <f>AVERAGE(VentasC15[[#This Row],[Maquillaje]:[Perfumería]])</f>
        <v>30306.799999999999</v>
      </c>
      <c r="P595" t="str">
        <f>INDEX(VentasC15[[#Headers],[Maquillaje]:[Perfumería]],MATCH(MAX(VentasC15[[#This Row],[Maquillaje]:[Perfumería]]),VentasC15[[#This Row],[Maquillaje]:[Perfumería]],0))</f>
        <v>Maquillaje</v>
      </c>
      <c r="Q595" t="str">
        <f>INDEX(VentasC15[[#Headers],[Maquillaje]:[Perfumería]],MATCH(MIN(VentasC15[[#This Row],[Maquillaje]:[Perfumería]]),VentasC15[[#This Row],[Maquillaje]:[Perfumería]],0))</f>
        <v>Cuerpo</v>
      </c>
      <c r="R595" t="str">
        <f>IF(VentasC15[[#This Row],[Total por vendedor]]&gt;=250000,"SI","NO")</f>
        <v>NO</v>
      </c>
    </row>
    <row r="596" spans="1:18" x14ac:dyDescent="0.3">
      <c r="A596" s="16">
        <v>33497716</v>
      </c>
      <c r="B596" s="13">
        <v>31</v>
      </c>
      <c r="C596" s="13">
        <v>2</v>
      </c>
      <c r="D596" s="13">
        <v>76</v>
      </c>
      <c r="E596" t="s">
        <v>25</v>
      </c>
      <c r="F596" t="s">
        <v>20</v>
      </c>
      <c r="G596" t="str">
        <f>IF(VentasC15[[#This Row],[Tipo de pago]]='Tablas auxiliares'!$B$6,"Venta física","Venta Online")</f>
        <v>Venta física</v>
      </c>
      <c r="H596" t="s">
        <v>30</v>
      </c>
      <c r="I596" s="37">
        <v>58583</v>
      </c>
      <c r="J596" s="37">
        <v>44861</v>
      </c>
      <c r="K596" s="37">
        <v>4683</v>
      </c>
      <c r="L596" s="37">
        <v>22596</v>
      </c>
      <c r="M596" s="37">
        <v>54227</v>
      </c>
      <c r="N596" s="37">
        <f>SUM(VentasC15[[#This Row],[Maquillaje]:[Perfumería]])</f>
        <v>184950</v>
      </c>
      <c r="O596" s="14">
        <f>AVERAGE(VentasC15[[#This Row],[Maquillaje]:[Perfumería]])</f>
        <v>36990</v>
      </c>
      <c r="P596" t="str">
        <f>INDEX(VentasC15[[#Headers],[Maquillaje]:[Perfumería]],MATCH(MAX(VentasC15[[#This Row],[Maquillaje]:[Perfumería]]),VentasC15[[#This Row],[Maquillaje]:[Perfumería]],0))</f>
        <v>Maquillaje</v>
      </c>
      <c r="Q596" t="str">
        <f>INDEX(VentasC15[[#Headers],[Maquillaje]:[Perfumería]],MATCH(MIN(VentasC15[[#This Row],[Maquillaje]:[Perfumería]]),VentasC15[[#This Row],[Maquillaje]:[Perfumería]],0))</f>
        <v>Cabello</v>
      </c>
      <c r="R596" t="str">
        <f>IF(VentasC15[[#This Row],[Total por vendedor]]&gt;=250000,"SI","NO")</f>
        <v>NO</v>
      </c>
    </row>
    <row r="597" spans="1:18" x14ac:dyDescent="0.3">
      <c r="A597" s="17">
        <v>33497717</v>
      </c>
      <c r="B597" s="13">
        <v>53</v>
      </c>
      <c r="C597" s="13">
        <v>2</v>
      </c>
      <c r="D597" s="13">
        <v>22</v>
      </c>
      <c r="E597" t="s">
        <v>24</v>
      </c>
      <c r="F597" t="s">
        <v>21</v>
      </c>
      <c r="G597" t="str">
        <f>IF(VentasC15[[#This Row],[Tipo de pago]]='Tablas auxiliares'!$B$6,"Venta física","Venta Online")</f>
        <v>Venta Online</v>
      </c>
      <c r="H597" t="s">
        <v>29</v>
      </c>
      <c r="I597" s="37">
        <v>42415</v>
      </c>
      <c r="J597" s="37">
        <v>90461</v>
      </c>
      <c r="K597" s="37">
        <v>51135</v>
      </c>
      <c r="L597" s="37">
        <v>8893</v>
      </c>
      <c r="M597" s="37">
        <v>19604</v>
      </c>
      <c r="N597" s="37">
        <f>SUM(VentasC15[[#This Row],[Maquillaje]:[Perfumería]])</f>
        <v>212508</v>
      </c>
      <c r="O597" s="14">
        <f>AVERAGE(VentasC15[[#This Row],[Maquillaje]:[Perfumería]])</f>
        <v>42501.599999999999</v>
      </c>
      <c r="P597" t="str">
        <f>INDEX(VentasC15[[#Headers],[Maquillaje]:[Perfumería]],MATCH(MAX(VentasC15[[#This Row],[Maquillaje]:[Perfumería]]),VentasC15[[#This Row],[Maquillaje]:[Perfumería]],0))</f>
        <v>Skincare</v>
      </c>
      <c r="Q597" t="str">
        <f>INDEX(VentasC15[[#Headers],[Maquillaje]:[Perfumería]],MATCH(MIN(VentasC15[[#This Row],[Maquillaje]:[Perfumería]]),VentasC15[[#This Row],[Maquillaje]:[Perfumería]],0))</f>
        <v>Cuerpo</v>
      </c>
      <c r="R597" t="str">
        <f>IF(VentasC15[[#This Row],[Total por vendedor]]&gt;=250000,"SI","NO")</f>
        <v>NO</v>
      </c>
    </row>
    <row r="598" spans="1:18" x14ac:dyDescent="0.3">
      <c r="A598" s="16">
        <v>33497718</v>
      </c>
      <c r="B598" s="13">
        <v>59</v>
      </c>
      <c r="C598" s="13">
        <v>2</v>
      </c>
      <c r="D598" s="13">
        <v>45</v>
      </c>
      <c r="E598" t="s">
        <v>23</v>
      </c>
      <c r="F598" t="s">
        <v>20</v>
      </c>
      <c r="G598" t="str">
        <f>IF(VentasC15[[#This Row],[Tipo de pago]]='Tablas auxiliares'!$B$6,"Venta física","Venta Online")</f>
        <v>Venta física</v>
      </c>
      <c r="H598" t="s">
        <v>29</v>
      </c>
      <c r="I598" s="37">
        <v>64414</v>
      </c>
      <c r="J598" s="37">
        <v>82252</v>
      </c>
      <c r="K598" s="37">
        <v>4530</v>
      </c>
      <c r="L598" s="37">
        <v>53320</v>
      </c>
      <c r="M598" s="37">
        <v>97397</v>
      </c>
      <c r="N598" s="37">
        <f>SUM(VentasC15[[#This Row],[Maquillaje]:[Perfumería]])</f>
        <v>301913</v>
      </c>
      <c r="O598" s="14">
        <f>AVERAGE(VentasC15[[#This Row],[Maquillaje]:[Perfumería]])</f>
        <v>60382.6</v>
      </c>
      <c r="P598" t="str">
        <f>INDEX(VentasC15[[#Headers],[Maquillaje]:[Perfumería]],MATCH(MAX(VentasC15[[#This Row],[Maquillaje]:[Perfumería]]),VentasC15[[#This Row],[Maquillaje]:[Perfumería]],0))</f>
        <v>Perfumería</v>
      </c>
      <c r="Q598" t="str">
        <f>INDEX(VentasC15[[#Headers],[Maquillaje]:[Perfumería]],MATCH(MIN(VentasC15[[#This Row],[Maquillaje]:[Perfumería]]),VentasC15[[#This Row],[Maquillaje]:[Perfumería]],0))</f>
        <v>Cabello</v>
      </c>
      <c r="R598" t="str">
        <f>IF(VentasC15[[#This Row],[Total por vendedor]]&gt;=250000,"SI","NO")</f>
        <v>SI</v>
      </c>
    </row>
    <row r="599" spans="1:18" x14ac:dyDescent="0.3">
      <c r="A599" s="17">
        <v>33497719</v>
      </c>
      <c r="B599" s="13">
        <v>66</v>
      </c>
      <c r="C599" s="13">
        <v>2</v>
      </c>
      <c r="D599" s="13">
        <v>28</v>
      </c>
      <c r="E599" t="s">
        <v>23</v>
      </c>
      <c r="F599" t="s">
        <v>21</v>
      </c>
      <c r="G599" t="str">
        <f>IF(VentasC15[[#This Row],[Tipo de pago]]='Tablas auxiliares'!$B$6,"Venta física","Venta Online")</f>
        <v>Venta Online</v>
      </c>
      <c r="H599" t="s">
        <v>29</v>
      </c>
      <c r="I599" s="37">
        <v>85995</v>
      </c>
      <c r="J599" s="37">
        <v>41611</v>
      </c>
      <c r="K599" s="37">
        <v>19313</v>
      </c>
      <c r="L599" s="37">
        <v>47725</v>
      </c>
      <c r="M599" s="37">
        <v>95168</v>
      </c>
      <c r="N599" s="37">
        <f>SUM(VentasC15[[#This Row],[Maquillaje]:[Perfumería]])</f>
        <v>289812</v>
      </c>
      <c r="O599" s="14">
        <f>AVERAGE(VentasC15[[#This Row],[Maquillaje]:[Perfumería]])</f>
        <v>57962.400000000001</v>
      </c>
      <c r="P599" t="str">
        <f>INDEX(VentasC15[[#Headers],[Maquillaje]:[Perfumería]],MATCH(MAX(VentasC15[[#This Row],[Maquillaje]:[Perfumería]]),VentasC15[[#This Row],[Maquillaje]:[Perfumería]],0))</f>
        <v>Perfumería</v>
      </c>
      <c r="Q599" t="str">
        <f>INDEX(VentasC15[[#Headers],[Maquillaje]:[Perfumería]],MATCH(MIN(VentasC15[[#This Row],[Maquillaje]:[Perfumería]]),VentasC15[[#This Row],[Maquillaje]:[Perfumería]],0))</f>
        <v>Cabello</v>
      </c>
      <c r="R599" t="str">
        <f>IF(VentasC15[[#This Row],[Total por vendedor]]&gt;=250000,"SI","NO")</f>
        <v>SI</v>
      </c>
    </row>
    <row r="600" spans="1:18" x14ac:dyDescent="0.3">
      <c r="A600" s="16">
        <v>33497720</v>
      </c>
      <c r="B600" s="13">
        <v>62</v>
      </c>
      <c r="C600" s="13">
        <v>2</v>
      </c>
      <c r="D600" s="13">
        <v>84</v>
      </c>
      <c r="E600" t="s">
        <v>22</v>
      </c>
      <c r="F600" t="s">
        <v>21</v>
      </c>
      <c r="G600" t="str">
        <f>IF(VentasC15[[#This Row],[Tipo de pago]]='Tablas auxiliares'!$B$6,"Venta física","Venta Online")</f>
        <v>Venta Online</v>
      </c>
      <c r="H600" t="s">
        <v>30</v>
      </c>
      <c r="I600" s="37">
        <v>46793</v>
      </c>
      <c r="J600" s="37">
        <v>24663</v>
      </c>
      <c r="K600" s="37">
        <v>7251</v>
      </c>
      <c r="L600" s="37">
        <v>1498</v>
      </c>
      <c r="M600" s="37">
        <v>41505</v>
      </c>
      <c r="N600" s="37">
        <f>SUM(VentasC15[[#This Row],[Maquillaje]:[Perfumería]])</f>
        <v>121710</v>
      </c>
      <c r="O600" s="14">
        <f>AVERAGE(VentasC15[[#This Row],[Maquillaje]:[Perfumería]])</f>
        <v>24342</v>
      </c>
      <c r="P600" t="str">
        <f>INDEX(VentasC15[[#Headers],[Maquillaje]:[Perfumería]],MATCH(MAX(VentasC15[[#This Row],[Maquillaje]:[Perfumería]]),VentasC15[[#This Row],[Maquillaje]:[Perfumería]],0))</f>
        <v>Maquillaje</v>
      </c>
      <c r="Q600" t="str">
        <f>INDEX(VentasC15[[#Headers],[Maquillaje]:[Perfumería]],MATCH(MIN(VentasC15[[#This Row],[Maquillaje]:[Perfumería]]),VentasC15[[#This Row],[Maquillaje]:[Perfumería]],0))</f>
        <v>Cuerpo</v>
      </c>
      <c r="R600" t="str">
        <f>IF(VentasC15[[#This Row],[Total por vendedor]]&gt;=250000,"SI","NO")</f>
        <v>NO</v>
      </c>
    </row>
    <row r="601" spans="1:18" x14ac:dyDescent="0.3">
      <c r="A601" s="17">
        <v>33497721</v>
      </c>
      <c r="B601" s="13">
        <v>65</v>
      </c>
      <c r="C601" s="13">
        <v>2</v>
      </c>
      <c r="D601" s="13">
        <v>95</v>
      </c>
      <c r="E601" t="s">
        <v>23</v>
      </c>
      <c r="F601" t="s">
        <v>21</v>
      </c>
      <c r="G601" t="str">
        <f>IF(VentasC15[[#This Row],[Tipo de pago]]='Tablas auxiliares'!$B$6,"Venta física","Venta Online")</f>
        <v>Venta Online</v>
      </c>
      <c r="H601" t="s">
        <v>29</v>
      </c>
      <c r="I601" s="37">
        <v>31984</v>
      </c>
      <c r="J601" s="37">
        <v>6610</v>
      </c>
      <c r="K601" s="37">
        <v>34109</v>
      </c>
      <c r="L601" s="37">
        <v>74128</v>
      </c>
      <c r="M601" s="37">
        <v>466</v>
      </c>
      <c r="N601" s="37">
        <f>SUM(VentasC15[[#This Row],[Maquillaje]:[Perfumería]])</f>
        <v>147297</v>
      </c>
      <c r="O601" s="14">
        <f>AVERAGE(VentasC15[[#This Row],[Maquillaje]:[Perfumería]])</f>
        <v>29459.4</v>
      </c>
      <c r="P601" t="str">
        <f>INDEX(VentasC15[[#Headers],[Maquillaje]:[Perfumería]],MATCH(MAX(VentasC15[[#This Row],[Maquillaje]:[Perfumería]]),VentasC15[[#This Row],[Maquillaje]:[Perfumería]],0))</f>
        <v>Cuerpo</v>
      </c>
      <c r="Q601" t="str">
        <f>INDEX(VentasC15[[#Headers],[Maquillaje]:[Perfumería]],MATCH(MIN(VentasC15[[#This Row],[Maquillaje]:[Perfumería]]),VentasC15[[#This Row],[Maquillaje]:[Perfumería]],0))</f>
        <v>Perfumería</v>
      </c>
      <c r="R601" t="str">
        <f>IF(VentasC15[[#This Row],[Total por vendedor]]&gt;=250000,"SI","NO")</f>
        <v>NO</v>
      </c>
    </row>
    <row r="602" spans="1:18" x14ac:dyDescent="0.3">
      <c r="A602" s="16">
        <v>33497722</v>
      </c>
      <c r="B602" s="13">
        <v>40</v>
      </c>
      <c r="C602" s="13">
        <v>2</v>
      </c>
      <c r="D602" s="13">
        <v>27</v>
      </c>
      <c r="E602" t="s">
        <v>24</v>
      </c>
      <c r="F602" t="s">
        <v>21</v>
      </c>
      <c r="G602" t="str">
        <f>IF(VentasC15[[#This Row],[Tipo de pago]]='Tablas auxiliares'!$B$6,"Venta física","Venta Online")</f>
        <v>Venta Online</v>
      </c>
      <c r="H602" t="s">
        <v>30</v>
      </c>
      <c r="I602" s="37">
        <v>9294</v>
      </c>
      <c r="J602" s="37">
        <v>28936</v>
      </c>
      <c r="K602" s="37">
        <v>81639</v>
      </c>
      <c r="L602" s="37">
        <v>84175</v>
      </c>
      <c r="M602" s="37">
        <v>37598</v>
      </c>
      <c r="N602" s="37">
        <f>SUM(VentasC15[[#This Row],[Maquillaje]:[Perfumería]])</f>
        <v>241642</v>
      </c>
      <c r="O602" s="14">
        <f>AVERAGE(VentasC15[[#This Row],[Maquillaje]:[Perfumería]])</f>
        <v>48328.4</v>
      </c>
      <c r="P602" t="str">
        <f>INDEX(VentasC15[[#Headers],[Maquillaje]:[Perfumería]],MATCH(MAX(VentasC15[[#This Row],[Maquillaje]:[Perfumería]]),VentasC15[[#This Row],[Maquillaje]:[Perfumería]],0))</f>
        <v>Cuerpo</v>
      </c>
      <c r="Q602" t="str">
        <f>INDEX(VentasC15[[#Headers],[Maquillaje]:[Perfumería]],MATCH(MIN(VentasC15[[#This Row],[Maquillaje]:[Perfumería]]),VentasC15[[#This Row],[Maquillaje]:[Perfumería]],0))</f>
        <v>Maquillaje</v>
      </c>
      <c r="R602" t="str">
        <f>IF(VentasC15[[#This Row],[Total por vendedor]]&gt;=250000,"SI","NO")</f>
        <v>NO</v>
      </c>
    </row>
    <row r="603" spans="1:18" x14ac:dyDescent="0.3">
      <c r="A603" s="17">
        <v>33497723</v>
      </c>
      <c r="B603" s="13">
        <v>47</v>
      </c>
      <c r="C603" s="13">
        <v>2</v>
      </c>
      <c r="D603" s="13">
        <v>33</v>
      </c>
      <c r="E603" t="s">
        <v>24</v>
      </c>
      <c r="F603" t="s">
        <v>20</v>
      </c>
      <c r="G603" t="str">
        <f>IF(VentasC15[[#This Row],[Tipo de pago]]='Tablas auxiliares'!$B$6,"Venta física","Venta Online")</f>
        <v>Venta física</v>
      </c>
      <c r="H603" t="s">
        <v>30</v>
      </c>
      <c r="I603" s="37">
        <v>13974</v>
      </c>
      <c r="J603" s="37">
        <v>5652</v>
      </c>
      <c r="K603" s="37">
        <v>4007</v>
      </c>
      <c r="L603" s="37">
        <v>70331</v>
      </c>
      <c r="M603" s="37">
        <v>10649</v>
      </c>
      <c r="N603" s="37">
        <f>SUM(VentasC15[[#This Row],[Maquillaje]:[Perfumería]])</f>
        <v>104613</v>
      </c>
      <c r="O603" s="14">
        <f>AVERAGE(VentasC15[[#This Row],[Maquillaje]:[Perfumería]])</f>
        <v>20922.599999999999</v>
      </c>
      <c r="P603" t="str">
        <f>INDEX(VentasC15[[#Headers],[Maquillaje]:[Perfumería]],MATCH(MAX(VentasC15[[#This Row],[Maquillaje]:[Perfumería]]),VentasC15[[#This Row],[Maquillaje]:[Perfumería]],0))</f>
        <v>Cuerpo</v>
      </c>
      <c r="Q603" t="str">
        <f>INDEX(VentasC15[[#Headers],[Maquillaje]:[Perfumería]],MATCH(MIN(VentasC15[[#This Row],[Maquillaje]:[Perfumería]]),VentasC15[[#This Row],[Maquillaje]:[Perfumería]],0))</f>
        <v>Cabello</v>
      </c>
      <c r="R603" t="str">
        <f>IF(VentasC15[[#This Row],[Total por vendedor]]&gt;=250000,"SI","NO")</f>
        <v>NO</v>
      </c>
    </row>
    <row r="604" spans="1:18" x14ac:dyDescent="0.3">
      <c r="A604" s="16">
        <v>33497724</v>
      </c>
      <c r="B604" s="13">
        <v>55</v>
      </c>
      <c r="C604" s="13">
        <v>2</v>
      </c>
      <c r="D604" s="13">
        <v>91</v>
      </c>
      <c r="E604" t="s">
        <v>22</v>
      </c>
      <c r="F604" t="s">
        <v>21</v>
      </c>
      <c r="G604" t="str">
        <f>IF(VentasC15[[#This Row],[Tipo de pago]]='Tablas auxiliares'!$B$6,"Venta física","Venta Online")</f>
        <v>Venta Online</v>
      </c>
      <c r="H604" t="s">
        <v>29</v>
      </c>
      <c r="I604" s="37">
        <v>57775</v>
      </c>
      <c r="J604" s="37">
        <v>64048</v>
      </c>
      <c r="K604" s="37">
        <v>40571</v>
      </c>
      <c r="L604" s="37">
        <v>43557</v>
      </c>
      <c r="M604" s="37">
        <v>46129</v>
      </c>
      <c r="N604" s="37">
        <f>SUM(VentasC15[[#This Row],[Maquillaje]:[Perfumería]])</f>
        <v>252080</v>
      </c>
      <c r="O604" s="14">
        <f>AVERAGE(VentasC15[[#This Row],[Maquillaje]:[Perfumería]])</f>
        <v>50416</v>
      </c>
      <c r="P604" t="str">
        <f>INDEX(VentasC15[[#Headers],[Maquillaje]:[Perfumería]],MATCH(MAX(VentasC15[[#This Row],[Maquillaje]:[Perfumería]]),VentasC15[[#This Row],[Maquillaje]:[Perfumería]],0))</f>
        <v>Skincare</v>
      </c>
      <c r="Q604" t="str">
        <f>INDEX(VentasC15[[#Headers],[Maquillaje]:[Perfumería]],MATCH(MIN(VentasC15[[#This Row],[Maquillaje]:[Perfumería]]),VentasC15[[#This Row],[Maquillaje]:[Perfumería]],0))</f>
        <v>Cabello</v>
      </c>
      <c r="R604" t="str">
        <f>IF(VentasC15[[#This Row],[Total por vendedor]]&gt;=250000,"SI","NO")</f>
        <v>SI</v>
      </c>
    </row>
    <row r="605" spans="1:18" x14ac:dyDescent="0.3">
      <c r="A605" s="17">
        <v>33497725</v>
      </c>
      <c r="B605" s="13">
        <v>72</v>
      </c>
      <c r="C605" s="13">
        <v>2</v>
      </c>
      <c r="D605" s="13">
        <v>41</v>
      </c>
      <c r="E605" t="s">
        <v>22</v>
      </c>
      <c r="F605" t="s">
        <v>21</v>
      </c>
      <c r="G605" t="str">
        <f>IF(VentasC15[[#This Row],[Tipo de pago]]='Tablas auxiliares'!$B$6,"Venta física","Venta Online")</f>
        <v>Venta Online</v>
      </c>
      <c r="H605" t="s">
        <v>30</v>
      </c>
      <c r="I605" s="37">
        <v>30561</v>
      </c>
      <c r="J605" s="37">
        <v>98373</v>
      </c>
      <c r="K605" s="37">
        <v>21116</v>
      </c>
      <c r="L605" s="37">
        <v>54505</v>
      </c>
      <c r="M605" s="37">
        <v>44960</v>
      </c>
      <c r="N605" s="37">
        <f>SUM(VentasC15[[#This Row],[Maquillaje]:[Perfumería]])</f>
        <v>249515</v>
      </c>
      <c r="O605" s="14">
        <f>AVERAGE(VentasC15[[#This Row],[Maquillaje]:[Perfumería]])</f>
        <v>49903</v>
      </c>
      <c r="P605" t="str">
        <f>INDEX(VentasC15[[#Headers],[Maquillaje]:[Perfumería]],MATCH(MAX(VentasC15[[#This Row],[Maquillaje]:[Perfumería]]),VentasC15[[#This Row],[Maquillaje]:[Perfumería]],0))</f>
        <v>Skincare</v>
      </c>
      <c r="Q605" t="str">
        <f>INDEX(VentasC15[[#Headers],[Maquillaje]:[Perfumería]],MATCH(MIN(VentasC15[[#This Row],[Maquillaje]:[Perfumería]]),VentasC15[[#This Row],[Maquillaje]:[Perfumería]],0))</f>
        <v>Cabello</v>
      </c>
      <c r="R605" t="str">
        <f>IF(VentasC15[[#This Row],[Total por vendedor]]&gt;=250000,"SI","NO")</f>
        <v>NO</v>
      </c>
    </row>
    <row r="606" spans="1:18" x14ac:dyDescent="0.3">
      <c r="A606" s="16">
        <v>33497726</v>
      </c>
      <c r="B606" s="13">
        <v>28</v>
      </c>
      <c r="C606" s="13">
        <v>2</v>
      </c>
      <c r="D606" s="13">
        <v>54</v>
      </c>
      <c r="E606" t="s">
        <v>25</v>
      </c>
      <c r="F606" t="s">
        <v>21</v>
      </c>
      <c r="G606" t="str">
        <f>IF(VentasC15[[#This Row],[Tipo de pago]]='Tablas auxiliares'!$B$6,"Venta física","Venta Online")</f>
        <v>Venta Online</v>
      </c>
      <c r="H606" t="s">
        <v>29</v>
      </c>
      <c r="I606" s="37">
        <v>96252</v>
      </c>
      <c r="J606" s="37">
        <v>72858</v>
      </c>
      <c r="K606" s="37">
        <v>35694</v>
      </c>
      <c r="L606" s="37">
        <v>5844</v>
      </c>
      <c r="M606" s="37">
        <v>72509</v>
      </c>
      <c r="N606" s="37">
        <f>SUM(VentasC15[[#This Row],[Maquillaje]:[Perfumería]])</f>
        <v>283157</v>
      </c>
      <c r="O606" s="14">
        <f>AVERAGE(VentasC15[[#This Row],[Maquillaje]:[Perfumería]])</f>
        <v>56631.4</v>
      </c>
      <c r="P606" t="str">
        <f>INDEX(VentasC15[[#Headers],[Maquillaje]:[Perfumería]],MATCH(MAX(VentasC15[[#This Row],[Maquillaje]:[Perfumería]]),VentasC15[[#This Row],[Maquillaje]:[Perfumería]],0))</f>
        <v>Maquillaje</v>
      </c>
      <c r="Q606" t="str">
        <f>INDEX(VentasC15[[#Headers],[Maquillaje]:[Perfumería]],MATCH(MIN(VentasC15[[#This Row],[Maquillaje]:[Perfumería]]),VentasC15[[#This Row],[Maquillaje]:[Perfumería]],0))</f>
        <v>Cuerpo</v>
      </c>
      <c r="R606" t="str">
        <f>IF(VentasC15[[#This Row],[Total por vendedor]]&gt;=250000,"SI","NO")</f>
        <v>SI</v>
      </c>
    </row>
    <row r="607" spans="1:18" x14ac:dyDescent="0.3">
      <c r="A607" s="17">
        <v>33497727</v>
      </c>
      <c r="B607" s="13">
        <v>39</v>
      </c>
      <c r="C607" s="13">
        <v>2</v>
      </c>
      <c r="D607" s="13">
        <v>5</v>
      </c>
      <c r="E607" t="s">
        <v>24</v>
      </c>
      <c r="F607" t="s">
        <v>20</v>
      </c>
      <c r="G607" t="str">
        <f>IF(VentasC15[[#This Row],[Tipo de pago]]='Tablas auxiliares'!$B$6,"Venta física","Venta Online")</f>
        <v>Venta física</v>
      </c>
      <c r="H607" t="s">
        <v>30</v>
      </c>
      <c r="I607" s="37">
        <v>44990</v>
      </c>
      <c r="J607" s="37">
        <v>60679</v>
      </c>
      <c r="K607" s="37">
        <v>29218</v>
      </c>
      <c r="L607" s="37">
        <v>32545</v>
      </c>
      <c r="M607" s="37">
        <v>3587</v>
      </c>
      <c r="N607" s="37">
        <f>SUM(VentasC15[[#This Row],[Maquillaje]:[Perfumería]])</f>
        <v>171019</v>
      </c>
      <c r="O607" s="14">
        <f>AVERAGE(VentasC15[[#This Row],[Maquillaje]:[Perfumería]])</f>
        <v>34203.800000000003</v>
      </c>
      <c r="P607" t="str">
        <f>INDEX(VentasC15[[#Headers],[Maquillaje]:[Perfumería]],MATCH(MAX(VentasC15[[#This Row],[Maquillaje]:[Perfumería]]),VentasC15[[#This Row],[Maquillaje]:[Perfumería]],0))</f>
        <v>Skincare</v>
      </c>
      <c r="Q607" t="str">
        <f>INDEX(VentasC15[[#Headers],[Maquillaje]:[Perfumería]],MATCH(MIN(VentasC15[[#This Row],[Maquillaje]:[Perfumería]]),VentasC15[[#This Row],[Maquillaje]:[Perfumería]],0))</f>
        <v>Perfumería</v>
      </c>
      <c r="R607" t="str">
        <f>IF(VentasC15[[#This Row],[Total por vendedor]]&gt;=250000,"SI","NO")</f>
        <v>NO</v>
      </c>
    </row>
    <row r="608" spans="1:18" x14ac:dyDescent="0.3">
      <c r="A608" s="16">
        <v>33497728</v>
      </c>
      <c r="B608" s="13">
        <v>46</v>
      </c>
      <c r="C608" s="13">
        <v>2</v>
      </c>
      <c r="D608" s="13">
        <v>97</v>
      </c>
      <c r="E608" t="s">
        <v>24</v>
      </c>
      <c r="F608" t="s">
        <v>20</v>
      </c>
      <c r="G608" t="str">
        <f>IF(VentasC15[[#This Row],[Tipo de pago]]='Tablas auxiliares'!$B$6,"Venta física","Venta Online")</f>
        <v>Venta física</v>
      </c>
      <c r="H608" t="s">
        <v>30</v>
      </c>
      <c r="I608" s="37">
        <v>20277</v>
      </c>
      <c r="J608" s="37">
        <v>27576</v>
      </c>
      <c r="K608" s="37">
        <v>97361</v>
      </c>
      <c r="L608" s="37">
        <v>62650</v>
      </c>
      <c r="M608" s="37">
        <v>38749</v>
      </c>
      <c r="N608" s="37">
        <f>SUM(VentasC15[[#This Row],[Maquillaje]:[Perfumería]])</f>
        <v>246613</v>
      </c>
      <c r="O608" s="14">
        <f>AVERAGE(VentasC15[[#This Row],[Maquillaje]:[Perfumería]])</f>
        <v>49322.6</v>
      </c>
      <c r="P608" t="str">
        <f>INDEX(VentasC15[[#Headers],[Maquillaje]:[Perfumería]],MATCH(MAX(VentasC15[[#This Row],[Maquillaje]:[Perfumería]]),VentasC15[[#This Row],[Maquillaje]:[Perfumería]],0))</f>
        <v>Cabello</v>
      </c>
      <c r="Q608" t="str">
        <f>INDEX(VentasC15[[#Headers],[Maquillaje]:[Perfumería]],MATCH(MIN(VentasC15[[#This Row],[Maquillaje]:[Perfumería]]),VentasC15[[#This Row],[Maquillaje]:[Perfumería]],0))</f>
        <v>Maquillaje</v>
      </c>
      <c r="R608" t="str">
        <f>IF(VentasC15[[#This Row],[Total por vendedor]]&gt;=250000,"SI","NO")</f>
        <v>NO</v>
      </c>
    </row>
    <row r="609" spans="1:18" x14ac:dyDescent="0.3">
      <c r="A609" s="17">
        <v>33497729</v>
      </c>
      <c r="B609" s="13">
        <v>41</v>
      </c>
      <c r="C609" s="13">
        <v>2</v>
      </c>
      <c r="D609" s="13">
        <v>98</v>
      </c>
      <c r="E609" t="s">
        <v>24</v>
      </c>
      <c r="F609" t="s">
        <v>21</v>
      </c>
      <c r="G609" t="str">
        <f>IF(VentasC15[[#This Row],[Tipo de pago]]='Tablas auxiliares'!$B$6,"Venta física","Venta Online")</f>
        <v>Venta Online</v>
      </c>
      <c r="H609" t="s">
        <v>29</v>
      </c>
      <c r="I609" s="37">
        <v>20557</v>
      </c>
      <c r="J609" s="37">
        <v>11507</v>
      </c>
      <c r="K609" s="37">
        <v>88347</v>
      </c>
      <c r="L609" s="37">
        <v>88614</v>
      </c>
      <c r="M609" s="37">
        <v>67842</v>
      </c>
      <c r="N609" s="37">
        <f>SUM(VentasC15[[#This Row],[Maquillaje]:[Perfumería]])</f>
        <v>276867</v>
      </c>
      <c r="O609" s="14">
        <f>AVERAGE(VentasC15[[#This Row],[Maquillaje]:[Perfumería]])</f>
        <v>55373.4</v>
      </c>
      <c r="P609" t="str">
        <f>INDEX(VentasC15[[#Headers],[Maquillaje]:[Perfumería]],MATCH(MAX(VentasC15[[#This Row],[Maquillaje]:[Perfumería]]),VentasC15[[#This Row],[Maquillaje]:[Perfumería]],0))</f>
        <v>Cuerpo</v>
      </c>
      <c r="Q609" t="str">
        <f>INDEX(VentasC15[[#Headers],[Maquillaje]:[Perfumería]],MATCH(MIN(VentasC15[[#This Row],[Maquillaje]:[Perfumería]]),VentasC15[[#This Row],[Maquillaje]:[Perfumería]],0))</f>
        <v>Skincare</v>
      </c>
      <c r="R609" t="str">
        <f>IF(VentasC15[[#This Row],[Total por vendedor]]&gt;=250000,"SI","NO")</f>
        <v>SI</v>
      </c>
    </row>
    <row r="610" spans="1:18" x14ac:dyDescent="0.3">
      <c r="A610" s="16">
        <v>33497730</v>
      </c>
      <c r="B610" s="13">
        <v>73</v>
      </c>
      <c r="C610" s="13">
        <v>2</v>
      </c>
      <c r="D610" s="13">
        <v>43</v>
      </c>
      <c r="E610" t="s">
        <v>23</v>
      </c>
      <c r="F610" t="s">
        <v>21</v>
      </c>
      <c r="G610" t="str">
        <f>IF(VentasC15[[#This Row],[Tipo de pago]]='Tablas auxiliares'!$B$6,"Venta física","Venta Online")</f>
        <v>Venta Online</v>
      </c>
      <c r="H610" t="s">
        <v>29</v>
      </c>
      <c r="I610" s="37">
        <v>92879</v>
      </c>
      <c r="J610" s="37">
        <v>36516</v>
      </c>
      <c r="K610" s="37">
        <v>52753</v>
      </c>
      <c r="L610" s="37">
        <v>45298</v>
      </c>
      <c r="M610" s="37">
        <v>51083</v>
      </c>
      <c r="N610" s="37">
        <f>SUM(VentasC15[[#This Row],[Maquillaje]:[Perfumería]])</f>
        <v>278529</v>
      </c>
      <c r="O610" s="14">
        <f>AVERAGE(VentasC15[[#This Row],[Maquillaje]:[Perfumería]])</f>
        <v>55705.8</v>
      </c>
      <c r="P610" t="str">
        <f>INDEX(VentasC15[[#Headers],[Maquillaje]:[Perfumería]],MATCH(MAX(VentasC15[[#This Row],[Maquillaje]:[Perfumería]]),VentasC15[[#This Row],[Maquillaje]:[Perfumería]],0))</f>
        <v>Maquillaje</v>
      </c>
      <c r="Q610" t="str">
        <f>INDEX(VentasC15[[#Headers],[Maquillaje]:[Perfumería]],MATCH(MIN(VentasC15[[#This Row],[Maquillaje]:[Perfumería]]),VentasC15[[#This Row],[Maquillaje]:[Perfumería]],0))</f>
        <v>Skincare</v>
      </c>
      <c r="R610" t="str">
        <f>IF(VentasC15[[#This Row],[Total por vendedor]]&gt;=250000,"SI","NO")</f>
        <v>SI</v>
      </c>
    </row>
    <row r="611" spans="1:18" x14ac:dyDescent="0.3">
      <c r="A611" s="17">
        <v>33497731</v>
      </c>
      <c r="B611" s="13">
        <v>61</v>
      </c>
      <c r="C611" s="13">
        <v>2</v>
      </c>
      <c r="D611" s="13">
        <v>38</v>
      </c>
      <c r="E611" t="s">
        <v>24</v>
      </c>
      <c r="F611" t="s">
        <v>21</v>
      </c>
      <c r="G611" t="str">
        <f>IF(VentasC15[[#This Row],[Tipo de pago]]='Tablas auxiliares'!$B$6,"Venta física","Venta Online")</f>
        <v>Venta Online</v>
      </c>
      <c r="H611" t="s">
        <v>29</v>
      </c>
      <c r="I611" s="37">
        <v>5456</v>
      </c>
      <c r="J611" s="37">
        <v>39072</v>
      </c>
      <c r="K611" s="37">
        <v>26938</v>
      </c>
      <c r="L611" s="37">
        <v>74270</v>
      </c>
      <c r="M611" s="37">
        <v>62725</v>
      </c>
      <c r="N611" s="37">
        <f>SUM(VentasC15[[#This Row],[Maquillaje]:[Perfumería]])</f>
        <v>208461</v>
      </c>
      <c r="O611" s="14">
        <f>AVERAGE(VentasC15[[#This Row],[Maquillaje]:[Perfumería]])</f>
        <v>41692.199999999997</v>
      </c>
      <c r="P611" t="str">
        <f>INDEX(VentasC15[[#Headers],[Maquillaje]:[Perfumería]],MATCH(MAX(VentasC15[[#This Row],[Maquillaje]:[Perfumería]]),VentasC15[[#This Row],[Maquillaje]:[Perfumería]],0))</f>
        <v>Cuerpo</v>
      </c>
      <c r="Q611" t="str">
        <f>INDEX(VentasC15[[#Headers],[Maquillaje]:[Perfumería]],MATCH(MIN(VentasC15[[#This Row],[Maquillaje]:[Perfumería]]),VentasC15[[#This Row],[Maquillaje]:[Perfumería]],0))</f>
        <v>Maquillaje</v>
      </c>
      <c r="R611" t="str">
        <f>IF(VentasC15[[#This Row],[Total por vendedor]]&gt;=250000,"SI","NO")</f>
        <v>NO</v>
      </c>
    </row>
    <row r="612" spans="1:18" x14ac:dyDescent="0.3">
      <c r="A612" s="16">
        <v>33497732</v>
      </c>
      <c r="B612" s="13">
        <v>71</v>
      </c>
      <c r="C612" s="13">
        <v>2</v>
      </c>
      <c r="D612" s="13">
        <v>97</v>
      </c>
      <c r="E612" t="s">
        <v>22</v>
      </c>
      <c r="F612" t="s">
        <v>20</v>
      </c>
      <c r="G612" t="str">
        <f>IF(VentasC15[[#This Row],[Tipo de pago]]='Tablas auxiliares'!$B$6,"Venta física","Venta Online")</f>
        <v>Venta física</v>
      </c>
      <c r="H612" t="s">
        <v>30</v>
      </c>
      <c r="I612" s="37">
        <v>59517</v>
      </c>
      <c r="J612" s="37">
        <v>51442</v>
      </c>
      <c r="K612" s="37">
        <v>58307</v>
      </c>
      <c r="L612" s="37">
        <v>30642</v>
      </c>
      <c r="M612" s="37">
        <v>63147</v>
      </c>
      <c r="N612" s="37">
        <f>SUM(VentasC15[[#This Row],[Maquillaje]:[Perfumería]])</f>
        <v>263055</v>
      </c>
      <c r="O612" s="14">
        <f>AVERAGE(VentasC15[[#This Row],[Maquillaje]:[Perfumería]])</f>
        <v>52611</v>
      </c>
      <c r="P612" t="str">
        <f>INDEX(VentasC15[[#Headers],[Maquillaje]:[Perfumería]],MATCH(MAX(VentasC15[[#This Row],[Maquillaje]:[Perfumería]]),VentasC15[[#This Row],[Maquillaje]:[Perfumería]],0))</f>
        <v>Perfumería</v>
      </c>
      <c r="Q612" t="str">
        <f>INDEX(VentasC15[[#Headers],[Maquillaje]:[Perfumería]],MATCH(MIN(VentasC15[[#This Row],[Maquillaje]:[Perfumería]]),VentasC15[[#This Row],[Maquillaje]:[Perfumería]],0))</f>
        <v>Cuerpo</v>
      </c>
      <c r="R612" t="str">
        <f>IF(VentasC15[[#This Row],[Total por vendedor]]&gt;=250000,"SI","NO")</f>
        <v>SI</v>
      </c>
    </row>
    <row r="613" spans="1:18" x14ac:dyDescent="0.3">
      <c r="A613" s="17">
        <v>33497733</v>
      </c>
      <c r="B613" s="13">
        <v>35</v>
      </c>
      <c r="C613" s="13">
        <v>2</v>
      </c>
      <c r="D613" s="13">
        <v>13</v>
      </c>
      <c r="E613" t="s">
        <v>23</v>
      </c>
      <c r="F613" t="s">
        <v>21</v>
      </c>
      <c r="G613" t="str">
        <f>IF(VentasC15[[#This Row],[Tipo de pago]]='Tablas auxiliares'!$B$6,"Venta física","Venta Online")</f>
        <v>Venta Online</v>
      </c>
      <c r="H613" t="s">
        <v>30</v>
      </c>
      <c r="I613" s="37">
        <v>8763</v>
      </c>
      <c r="J613" s="37">
        <v>7720</v>
      </c>
      <c r="K613" s="37">
        <v>44853</v>
      </c>
      <c r="L613" s="37">
        <v>17559</v>
      </c>
      <c r="M613" s="37">
        <v>43252</v>
      </c>
      <c r="N613" s="37">
        <f>SUM(VentasC15[[#This Row],[Maquillaje]:[Perfumería]])</f>
        <v>122147</v>
      </c>
      <c r="O613" s="14">
        <f>AVERAGE(VentasC15[[#This Row],[Maquillaje]:[Perfumería]])</f>
        <v>24429.4</v>
      </c>
      <c r="P613" t="str">
        <f>INDEX(VentasC15[[#Headers],[Maquillaje]:[Perfumería]],MATCH(MAX(VentasC15[[#This Row],[Maquillaje]:[Perfumería]]),VentasC15[[#This Row],[Maquillaje]:[Perfumería]],0))</f>
        <v>Cabello</v>
      </c>
      <c r="Q613" t="str">
        <f>INDEX(VentasC15[[#Headers],[Maquillaje]:[Perfumería]],MATCH(MIN(VentasC15[[#This Row],[Maquillaje]:[Perfumería]]),VentasC15[[#This Row],[Maquillaje]:[Perfumería]],0))</f>
        <v>Skincare</v>
      </c>
      <c r="R613" t="str">
        <f>IF(VentasC15[[#This Row],[Total por vendedor]]&gt;=250000,"SI","NO")</f>
        <v>NO</v>
      </c>
    </row>
    <row r="614" spans="1:18" x14ac:dyDescent="0.3">
      <c r="A614" s="16">
        <v>33497734</v>
      </c>
      <c r="B614" s="13">
        <v>53</v>
      </c>
      <c r="C614" s="13">
        <v>2</v>
      </c>
      <c r="D614" s="13">
        <v>68</v>
      </c>
      <c r="E614" t="s">
        <v>22</v>
      </c>
      <c r="F614" t="s">
        <v>20</v>
      </c>
      <c r="G614" t="str">
        <f>IF(VentasC15[[#This Row],[Tipo de pago]]='Tablas auxiliares'!$B$6,"Venta física","Venta Online")</f>
        <v>Venta física</v>
      </c>
      <c r="H614" t="s">
        <v>29</v>
      </c>
      <c r="I614" s="37">
        <v>93037</v>
      </c>
      <c r="J614" s="37">
        <v>70011</v>
      </c>
      <c r="K614" s="37">
        <v>20770</v>
      </c>
      <c r="L614" s="37">
        <v>90449</v>
      </c>
      <c r="M614" s="37">
        <v>12043</v>
      </c>
      <c r="N614" s="37">
        <f>SUM(VentasC15[[#This Row],[Maquillaje]:[Perfumería]])</f>
        <v>286310</v>
      </c>
      <c r="O614" s="14">
        <f>AVERAGE(VentasC15[[#This Row],[Maquillaje]:[Perfumería]])</f>
        <v>57262</v>
      </c>
      <c r="P614" t="str">
        <f>INDEX(VentasC15[[#Headers],[Maquillaje]:[Perfumería]],MATCH(MAX(VentasC15[[#This Row],[Maquillaje]:[Perfumería]]),VentasC15[[#This Row],[Maquillaje]:[Perfumería]],0))</f>
        <v>Maquillaje</v>
      </c>
      <c r="Q614" t="str">
        <f>INDEX(VentasC15[[#Headers],[Maquillaje]:[Perfumería]],MATCH(MIN(VentasC15[[#This Row],[Maquillaje]:[Perfumería]]),VentasC15[[#This Row],[Maquillaje]:[Perfumería]],0))</f>
        <v>Perfumería</v>
      </c>
      <c r="R614" t="str">
        <f>IF(VentasC15[[#This Row],[Total por vendedor]]&gt;=250000,"SI","NO")</f>
        <v>SI</v>
      </c>
    </row>
    <row r="615" spans="1:18" x14ac:dyDescent="0.3">
      <c r="A615" s="17">
        <v>33497735</v>
      </c>
      <c r="B615" s="13">
        <v>34</v>
      </c>
      <c r="C615" s="13">
        <v>2</v>
      </c>
      <c r="D615" s="13">
        <v>40</v>
      </c>
      <c r="E615" t="s">
        <v>25</v>
      </c>
      <c r="F615" t="s">
        <v>20</v>
      </c>
      <c r="G615" t="str">
        <f>IF(VentasC15[[#This Row],[Tipo de pago]]='Tablas auxiliares'!$B$6,"Venta física","Venta Online")</f>
        <v>Venta física</v>
      </c>
      <c r="H615" t="s">
        <v>30</v>
      </c>
      <c r="I615" s="37">
        <v>96732</v>
      </c>
      <c r="J615" s="37">
        <v>41273</v>
      </c>
      <c r="K615" s="37">
        <v>988</v>
      </c>
      <c r="L615" s="37">
        <v>63665</v>
      </c>
      <c r="M615" s="37">
        <v>49835</v>
      </c>
      <c r="N615" s="37">
        <f>SUM(VentasC15[[#This Row],[Maquillaje]:[Perfumería]])</f>
        <v>252493</v>
      </c>
      <c r="O615" s="14">
        <f>AVERAGE(VentasC15[[#This Row],[Maquillaje]:[Perfumería]])</f>
        <v>50498.6</v>
      </c>
      <c r="P615" t="str">
        <f>INDEX(VentasC15[[#Headers],[Maquillaje]:[Perfumería]],MATCH(MAX(VentasC15[[#This Row],[Maquillaje]:[Perfumería]]),VentasC15[[#This Row],[Maquillaje]:[Perfumería]],0))</f>
        <v>Maquillaje</v>
      </c>
      <c r="Q615" t="str">
        <f>INDEX(VentasC15[[#Headers],[Maquillaje]:[Perfumería]],MATCH(MIN(VentasC15[[#This Row],[Maquillaje]:[Perfumería]]),VentasC15[[#This Row],[Maquillaje]:[Perfumería]],0))</f>
        <v>Cabello</v>
      </c>
      <c r="R615" t="str">
        <f>IF(VentasC15[[#This Row],[Total por vendedor]]&gt;=250000,"SI","NO")</f>
        <v>SI</v>
      </c>
    </row>
    <row r="616" spans="1:18" x14ac:dyDescent="0.3">
      <c r="A616" s="16">
        <v>33497736</v>
      </c>
      <c r="B616" s="13">
        <v>69</v>
      </c>
      <c r="C616" s="13">
        <v>2</v>
      </c>
      <c r="D616" s="13">
        <v>80</v>
      </c>
      <c r="E616" t="s">
        <v>24</v>
      </c>
      <c r="F616" t="s">
        <v>21</v>
      </c>
      <c r="G616" t="str">
        <f>IF(VentasC15[[#This Row],[Tipo de pago]]='Tablas auxiliares'!$B$6,"Venta física","Venta Online")</f>
        <v>Venta Online</v>
      </c>
      <c r="H616" t="s">
        <v>29</v>
      </c>
      <c r="I616" s="37">
        <v>78173</v>
      </c>
      <c r="J616" s="37">
        <v>29583</v>
      </c>
      <c r="K616" s="37">
        <v>42208</v>
      </c>
      <c r="L616" s="37">
        <v>16342</v>
      </c>
      <c r="M616" s="37">
        <v>68099</v>
      </c>
      <c r="N616" s="37">
        <f>SUM(VentasC15[[#This Row],[Maquillaje]:[Perfumería]])</f>
        <v>234405</v>
      </c>
      <c r="O616" s="14">
        <f>AVERAGE(VentasC15[[#This Row],[Maquillaje]:[Perfumería]])</f>
        <v>46881</v>
      </c>
      <c r="P616" t="str">
        <f>INDEX(VentasC15[[#Headers],[Maquillaje]:[Perfumería]],MATCH(MAX(VentasC15[[#This Row],[Maquillaje]:[Perfumería]]),VentasC15[[#This Row],[Maquillaje]:[Perfumería]],0))</f>
        <v>Maquillaje</v>
      </c>
      <c r="Q616" t="str">
        <f>INDEX(VentasC15[[#Headers],[Maquillaje]:[Perfumería]],MATCH(MIN(VentasC15[[#This Row],[Maquillaje]:[Perfumería]]),VentasC15[[#This Row],[Maquillaje]:[Perfumería]],0))</f>
        <v>Cuerpo</v>
      </c>
      <c r="R616" t="str">
        <f>IF(VentasC15[[#This Row],[Total por vendedor]]&gt;=250000,"SI","NO")</f>
        <v>NO</v>
      </c>
    </row>
    <row r="617" spans="1:18" x14ac:dyDescent="0.3">
      <c r="A617" s="17">
        <v>33497737</v>
      </c>
      <c r="B617" s="13">
        <v>42</v>
      </c>
      <c r="C617" s="13">
        <v>2</v>
      </c>
      <c r="D617" s="13">
        <v>28</v>
      </c>
      <c r="E617" t="s">
        <v>23</v>
      </c>
      <c r="F617" t="s">
        <v>21</v>
      </c>
      <c r="G617" t="str">
        <f>IF(VentasC15[[#This Row],[Tipo de pago]]='Tablas auxiliares'!$B$6,"Venta física","Venta Online")</f>
        <v>Venta Online</v>
      </c>
      <c r="H617" t="s">
        <v>29</v>
      </c>
      <c r="I617" s="37">
        <v>76154</v>
      </c>
      <c r="J617" s="37">
        <v>31858</v>
      </c>
      <c r="K617" s="37">
        <v>69786</v>
      </c>
      <c r="L617" s="37">
        <v>4855</v>
      </c>
      <c r="M617" s="37">
        <v>20363</v>
      </c>
      <c r="N617" s="37">
        <f>SUM(VentasC15[[#This Row],[Maquillaje]:[Perfumería]])</f>
        <v>203016</v>
      </c>
      <c r="O617" s="14">
        <f>AVERAGE(VentasC15[[#This Row],[Maquillaje]:[Perfumería]])</f>
        <v>40603.199999999997</v>
      </c>
      <c r="P617" t="str">
        <f>INDEX(VentasC15[[#Headers],[Maquillaje]:[Perfumería]],MATCH(MAX(VentasC15[[#This Row],[Maquillaje]:[Perfumería]]),VentasC15[[#This Row],[Maquillaje]:[Perfumería]],0))</f>
        <v>Maquillaje</v>
      </c>
      <c r="Q617" t="str">
        <f>INDEX(VentasC15[[#Headers],[Maquillaje]:[Perfumería]],MATCH(MIN(VentasC15[[#This Row],[Maquillaje]:[Perfumería]]),VentasC15[[#This Row],[Maquillaje]:[Perfumería]],0))</f>
        <v>Cuerpo</v>
      </c>
      <c r="R617" t="str">
        <f>IF(VentasC15[[#This Row],[Total por vendedor]]&gt;=250000,"SI","NO")</f>
        <v>NO</v>
      </c>
    </row>
    <row r="618" spans="1:18" x14ac:dyDescent="0.3">
      <c r="A618" s="16">
        <v>33497738</v>
      </c>
      <c r="B618" s="13">
        <v>51</v>
      </c>
      <c r="C618" s="13">
        <v>2</v>
      </c>
      <c r="D618" s="13">
        <v>15</v>
      </c>
      <c r="E618" t="s">
        <v>23</v>
      </c>
      <c r="F618" t="s">
        <v>20</v>
      </c>
      <c r="G618" t="str">
        <f>IF(VentasC15[[#This Row],[Tipo de pago]]='Tablas auxiliares'!$B$6,"Venta física","Venta Online")</f>
        <v>Venta física</v>
      </c>
      <c r="H618" t="s">
        <v>30</v>
      </c>
      <c r="I618" s="37">
        <v>29773</v>
      </c>
      <c r="J618" s="37">
        <v>20337</v>
      </c>
      <c r="K618" s="37">
        <v>18949</v>
      </c>
      <c r="L618" s="37">
        <v>79825</v>
      </c>
      <c r="M618" s="37">
        <v>47132</v>
      </c>
      <c r="N618" s="37">
        <f>SUM(VentasC15[[#This Row],[Maquillaje]:[Perfumería]])</f>
        <v>196016</v>
      </c>
      <c r="O618" s="14">
        <f>AVERAGE(VentasC15[[#This Row],[Maquillaje]:[Perfumería]])</f>
        <v>39203.199999999997</v>
      </c>
      <c r="P618" t="str">
        <f>INDEX(VentasC15[[#Headers],[Maquillaje]:[Perfumería]],MATCH(MAX(VentasC15[[#This Row],[Maquillaje]:[Perfumería]]),VentasC15[[#This Row],[Maquillaje]:[Perfumería]],0))</f>
        <v>Cuerpo</v>
      </c>
      <c r="Q618" t="str">
        <f>INDEX(VentasC15[[#Headers],[Maquillaje]:[Perfumería]],MATCH(MIN(VentasC15[[#This Row],[Maquillaje]:[Perfumería]]),VentasC15[[#This Row],[Maquillaje]:[Perfumería]],0))</f>
        <v>Cabello</v>
      </c>
      <c r="R618" t="str">
        <f>IF(VentasC15[[#This Row],[Total por vendedor]]&gt;=250000,"SI","NO")</f>
        <v>NO</v>
      </c>
    </row>
    <row r="619" spans="1:18" x14ac:dyDescent="0.3">
      <c r="A619" s="17">
        <v>33497739</v>
      </c>
      <c r="B619" s="13">
        <v>39</v>
      </c>
      <c r="C619" s="13">
        <v>2</v>
      </c>
      <c r="D619" s="13">
        <v>10</v>
      </c>
      <c r="E619" t="s">
        <v>23</v>
      </c>
      <c r="F619" t="s">
        <v>21</v>
      </c>
      <c r="G619" t="str">
        <f>IF(VentasC15[[#This Row],[Tipo de pago]]='Tablas auxiliares'!$B$6,"Venta física","Venta Online")</f>
        <v>Venta Online</v>
      </c>
      <c r="H619" t="s">
        <v>30</v>
      </c>
      <c r="I619" s="37">
        <v>15635</v>
      </c>
      <c r="J619" s="37">
        <v>29518</v>
      </c>
      <c r="K619" s="37">
        <v>17793</v>
      </c>
      <c r="L619" s="37">
        <v>52884</v>
      </c>
      <c r="M619" s="37">
        <v>7084</v>
      </c>
      <c r="N619" s="37">
        <f>SUM(VentasC15[[#This Row],[Maquillaje]:[Perfumería]])</f>
        <v>122914</v>
      </c>
      <c r="O619" s="14">
        <f>AVERAGE(VentasC15[[#This Row],[Maquillaje]:[Perfumería]])</f>
        <v>24582.799999999999</v>
      </c>
      <c r="P619" t="str">
        <f>INDEX(VentasC15[[#Headers],[Maquillaje]:[Perfumería]],MATCH(MAX(VentasC15[[#This Row],[Maquillaje]:[Perfumería]]),VentasC15[[#This Row],[Maquillaje]:[Perfumería]],0))</f>
        <v>Cuerpo</v>
      </c>
      <c r="Q619" t="str">
        <f>INDEX(VentasC15[[#Headers],[Maquillaje]:[Perfumería]],MATCH(MIN(VentasC15[[#This Row],[Maquillaje]:[Perfumería]]),VentasC15[[#This Row],[Maquillaje]:[Perfumería]],0))</f>
        <v>Perfumería</v>
      </c>
      <c r="R619" t="str">
        <f>IF(VentasC15[[#This Row],[Total por vendedor]]&gt;=250000,"SI","NO")</f>
        <v>NO</v>
      </c>
    </row>
    <row r="620" spans="1:18" x14ac:dyDescent="0.3">
      <c r="A620" s="16">
        <v>33497740</v>
      </c>
      <c r="B620" s="13">
        <v>50</v>
      </c>
      <c r="C620" s="13">
        <v>2</v>
      </c>
      <c r="D620" s="13">
        <v>30</v>
      </c>
      <c r="E620" t="s">
        <v>23</v>
      </c>
      <c r="F620" t="s">
        <v>21</v>
      </c>
      <c r="G620" t="str">
        <f>IF(VentasC15[[#This Row],[Tipo de pago]]='Tablas auxiliares'!$B$6,"Venta física","Venta Online")</f>
        <v>Venta Online</v>
      </c>
      <c r="H620" t="s">
        <v>29</v>
      </c>
      <c r="I620" s="37">
        <v>15502</v>
      </c>
      <c r="J620" s="37">
        <v>63893</v>
      </c>
      <c r="K620" s="37">
        <v>39148</v>
      </c>
      <c r="L620" s="37">
        <v>9425</v>
      </c>
      <c r="M620" s="37">
        <v>58785</v>
      </c>
      <c r="N620" s="37">
        <f>SUM(VentasC15[[#This Row],[Maquillaje]:[Perfumería]])</f>
        <v>186753</v>
      </c>
      <c r="O620" s="14">
        <f>AVERAGE(VentasC15[[#This Row],[Maquillaje]:[Perfumería]])</f>
        <v>37350.6</v>
      </c>
      <c r="P620" t="str">
        <f>INDEX(VentasC15[[#Headers],[Maquillaje]:[Perfumería]],MATCH(MAX(VentasC15[[#This Row],[Maquillaje]:[Perfumería]]),VentasC15[[#This Row],[Maquillaje]:[Perfumería]],0))</f>
        <v>Skincare</v>
      </c>
      <c r="Q620" t="str">
        <f>INDEX(VentasC15[[#Headers],[Maquillaje]:[Perfumería]],MATCH(MIN(VentasC15[[#This Row],[Maquillaje]:[Perfumería]]),VentasC15[[#This Row],[Maquillaje]:[Perfumería]],0))</f>
        <v>Cuerpo</v>
      </c>
      <c r="R620" t="str">
        <f>IF(VentasC15[[#This Row],[Total por vendedor]]&gt;=250000,"SI","NO")</f>
        <v>NO</v>
      </c>
    </row>
    <row r="621" spans="1:18" x14ac:dyDescent="0.3">
      <c r="A621" s="17">
        <v>33497741</v>
      </c>
      <c r="B621" s="13">
        <v>62</v>
      </c>
      <c r="C621" s="13">
        <v>2</v>
      </c>
      <c r="D621" s="13">
        <v>40</v>
      </c>
      <c r="E621" t="s">
        <v>23</v>
      </c>
      <c r="F621" t="s">
        <v>20</v>
      </c>
      <c r="G621" t="str">
        <f>IF(VentasC15[[#This Row],[Tipo de pago]]='Tablas auxiliares'!$B$6,"Venta física","Venta Online")</f>
        <v>Venta física</v>
      </c>
      <c r="H621" t="s">
        <v>29</v>
      </c>
      <c r="I621" s="37">
        <v>23556</v>
      </c>
      <c r="J621" s="37">
        <v>54679</v>
      </c>
      <c r="K621" s="37">
        <v>25858</v>
      </c>
      <c r="L621" s="37">
        <v>84770</v>
      </c>
      <c r="M621" s="37">
        <v>37550</v>
      </c>
      <c r="N621" s="37">
        <f>SUM(VentasC15[[#This Row],[Maquillaje]:[Perfumería]])</f>
        <v>226413</v>
      </c>
      <c r="O621" s="14">
        <f>AVERAGE(VentasC15[[#This Row],[Maquillaje]:[Perfumería]])</f>
        <v>45282.6</v>
      </c>
      <c r="P621" t="str">
        <f>INDEX(VentasC15[[#Headers],[Maquillaje]:[Perfumería]],MATCH(MAX(VentasC15[[#This Row],[Maquillaje]:[Perfumería]]),VentasC15[[#This Row],[Maquillaje]:[Perfumería]],0))</f>
        <v>Cuerpo</v>
      </c>
      <c r="Q621" t="str">
        <f>INDEX(VentasC15[[#Headers],[Maquillaje]:[Perfumería]],MATCH(MIN(VentasC15[[#This Row],[Maquillaje]:[Perfumería]]),VentasC15[[#This Row],[Maquillaje]:[Perfumería]],0))</f>
        <v>Maquillaje</v>
      </c>
      <c r="R621" t="str">
        <f>IF(VentasC15[[#This Row],[Total por vendedor]]&gt;=250000,"SI","NO")</f>
        <v>NO</v>
      </c>
    </row>
    <row r="622" spans="1:18" x14ac:dyDescent="0.3">
      <c r="A622" s="16">
        <v>33497742</v>
      </c>
      <c r="B622" s="13">
        <v>35</v>
      </c>
      <c r="C622" s="13">
        <v>2</v>
      </c>
      <c r="D622" s="13">
        <v>24</v>
      </c>
      <c r="E622" t="s">
        <v>23</v>
      </c>
      <c r="F622" t="s">
        <v>21</v>
      </c>
      <c r="G622" t="str">
        <f>IF(VentasC15[[#This Row],[Tipo de pago]]='Tablas auxiliares'!$B$6,"Venta física","Venta Online")</f>
        <v>Venta Online</v>
      </c>
      <c r="H622" t="s">
        <v>30</v>
      </c>
      <c r="I622" s="37">
        <v>64245</v>
      </c>
      <c r="J622" s="37">
        <v>64269</v>
      </c>
      <c r="K622" s="37">
        <v>68823</v>
      </c>
      <c r="L622" s="37">
        <v>6261</v>
      </c>
      <c r="M622" s="37">
        <v>3765</v>
      </c>
      <c r="N622" s="37">
        <f>SUM(VentasC15[[#This Row],[Maquillaje]:[Perfumería]])</f>
        <v>207363</v>
      </c>
      <c r="O622" s="14">
        <f>AVERAGE(VentasC15[[#This Row],[Maquillaje]:[Perfumería]])</f>
        <v>41472.6</v>
      </c>
      <c r="P622" t="str">
        <f>INDEX(VentasC15[[#Headers],[Maquillaje]:[Perfumería]],MATCH(MAX(VentasC15[[#This Row],[Maquillaje]:[Perfumería]]),VentasC15[[#This Row],[Maquillaje]:[Perfumería]],0))</f>
        <v>Cabello</v>
      </c>
      <c r="Q622" t="str">
        <f>INDEX(VentasC15[[#Headers],[Maquillaje]:[Perfumería]],MATCH(MIN(VentasC15[[#This Row],[Maquillaje]:[Perfumería]]),VentasC15[[#This Row],[Maquillaje]:[Perfumería]],0))</f>
        <v>Perfumería</v>
      </c>
      <c r="R622" t="str">
        <f>IF(VentasC15[[#This Row],[Total por vendedor]]&gt;=250000,"SI","NO")</f>
        <v>NO</v>
      </c>
    </row>
    <row r="623" spans="1:18" x14ac:dyDescent="0.3">
      <c r="A623" s="17">
        <v>33497743</v>
      </c>
      <c r="B623" s="13">
        <v>70</v>
      </c>
      <c r="C623" s="13">
        <v>2</v>
      </c>
      <c r="D623" s="13">
        <v>40</v>
      </c>
      <c r="E623" t="s">
        <v>24</v>
      </c>
      <c r="F623" t="s">
        <v>21</v>
      </c>
      <c r="G623" t="str">
        <f>IF(VentasC15[[#This Row],[Tipo de pago]]='Tablas auxiliares'!$B$6,"Venta física","Venta Online")</f>
        <v>Venta Online</v>
      </c>
      <c r="H623" t="s">
        <v>29</v>
      </c>
      <c r="I623" s="37">
        <v>43123</v>
      </c>
      <c r="J623" s="37">
        <v>98601</v>
      </c>
      <c r="K623" s="37">
        <v>38420</v>
      </c>
      <c r="L623" s="37">
        <v>95193</v>
      </c>
      <c r="M623" s="37">
        <v>74041</v>
      </c>
      <c r="N623" s="37">
        <f>SUM(VentasC15[[#This Row],[Maquillaje]:[Perfumería]])</f>
        <v>349378</v>
      </c>
      <c r="O623" s="14">
        <f>AVERAGE(VentasC15[[#This Row],[Maquillaje]:[Perfumería]])</f>
        <v>69875.600000000006</v>
      </c>
      <c r="P623" t="str">
        <f>INDEX(VentasC15[[#Headers],[Maquillaje]:[Perfumería]],MATCH(MAX(VentasC15[[#This Row],[Maquillaje]:[Perfumería]]),VentasC15[[#This Row],[Maquillaje]:[Perfumería]],0))</f>
        <v>Skincare</v>
      </c>
      <c r="Q623" t="str">
        <f>INDEX(VentasC15[[#Headers],[Maquillaje]:[Perfumería]],MATCH(MIN(VentasC15[[#This Row],[Maquillaje]:[Perfumería]]),VentasC15[[#This Row],[Maquillaje]:[Perfumería]],0))</f>
        <v>Cabello</v>
      </c>
      <c r="R623" t="str">
        <f>IF(VentasC15[[#This Row],[Total por vendedor]]&gt;=250000,"SI","NO")</f>
        <v>SI</v>
      </c>
    </row>
    <row r="624" spans="1:18" x14ac:dyDescent="0.3">
      <c r="A624" s="16">
        <v>33497744</v>
      </c>
      <c r="B624" s="13">
        <v>27</v>
      </c>
      <c r="C624" s="13">
        <v>2</v>
      </c>
      <c r="D624" s="13">
        <v>19</v>
      </c>
      <c r="E624" t="s">
        <v>25</v>
      </c>
      <c r="F624" t="s">
        <v>20</v>
      </c>
      <c r="G624" t="str">
        <f>IF(VentasC15[[#This Row],[Tipo de pago]]='Tablas auxiliares'!$B$6,"Venta física","Venta Online")</f>
        <v>Venta física</v>
      </c>
      <c r="H624" t="s">
        <v>29</v>
      </c>
      <c r="I624" s="37">
        <v>97587</v>
      </c>
      <c r="J624" s="37">
        <v>22059</v>
      </c>
      <c r="K624" s="37">
        <v>82453</v>
      </c>
      <c r="L624" s="37">
        <v>43753</v>
      </c>
      <c r="M624" s="37">
        <v>35606</v>
      </c>
      <c r="N624" s="37">
        <f>SUM(VentasC15[[#This Row],[Maquillaje]:[Perfumería]])</f>
        <v>281458</v>
      </c>
      <c r="O624" s="14">
        <f>AVERAGE(VentasC15[[#This Row],[Maquillaje]:[Perfumería]])</f>
        <v>56291.6</v>
      </c>
      <c r="P624" t="str">
        <f>INDEX(VentasC15[[#Headers],[Maquillaje]:[Perfumería]],MATCH(MAX(VentasC15[[#This Row],[Maquillaje]:[Perfumería]]),VentasC15[[#This Row],[Maquillaje]:[Perfumería]],0))</f>
        <v>Maquillaje</v>
      </c>
      <c r="Q624" t="str">
        <f>INDEX(VentasC15[[#Headers],[Maquillaje]:[Perfumería]],MATCH(MIN(VentasC15[[#This Row],[Maquillaje]:[Perfumería]]),VentasC15[[#This Row],[Maquillaje]:[Perfumería]],0))</f>
        <v>Skincare</v>
      </c>
      <c r="R624" t="str">
        <f>IF(VentasC15[[#This Row],[Total por vendedor]]&gt;=250000,"SI","NO")</f>
        <v>SI</v>
      </c>
    </row>
    <row r="625" spans="1:18" x14ac:dyDescent="0.3">
      <c r="A625" s="17">
        <v>33497745</v>
      </c>
      <c r="B625" s="13">
        <v>52</v>
      </c>
      <c r="C625" s="13">
        <v>2</v>
      </c>
      <c r="D625" s="13">
        <v>44</v>
      </c>
      <c r="E625" t="s">
        <v>23</v>
      </c>
      <c r="F625" t="s">
        <v>21</v>
      </c>
      <c r="G625" t="str">
        <f>IF(VentasC15[[#This Row],[Tipo de pago]]='Tablas auxiliares'!$B$6,"Venta física","Venta Online")</f>
        <v>Venta Online</v>
      </c>
      <c r="H625" t="s">
        <v>30</v>
      </c>
      <c r="I625" s="37">
        <v>66594</v>
      </c>
      <c r="J625" s="37">
        <v>4310</v>
      </c>
      <c r="K625" s="37">
        <v>40913</v>
      </c>
      <c r="L625" s="37">
        <v>1341</v>
      </c>
      <c r="M625" s="37">
        <v>40804</v>
      </c>
      <c r="N625" s="37">
        <f>SUM(VentasC15[[#This Row],[Maquillaje]:[Perfumería]])</f>
        <v>153962</v>
      </c>
      <c r="O625" s="14">
        <f>AVERAGE(VentasC15[[#This Row],[Maquillaje]:[Perfumería]])</f>
        <v>30792.400000000001</v>
      </c>
      <c r="P625" t="str">
        <f>INDEX(VentasC15[[#Headers],[Maquillaje]:[Perfumería]],MATCH(MAX(VentasC15[[#This Row],[Maquillaje]:[Perfumería]]),VentasC15[[#This Row],[Maquillaje]:[Perfumería]],0))</f>
        <v>Maquillaje</v>
      </c>
      <c r="Q625" t="str">
        <f>INDEX(VentasC15[[#Headers],[Maquillaje]:[Perfumería]],MATCH(MIN(VentasC15[[#This Row],[Maquillaje]:[Perfumería]]),VentasC15[[#This Row],[Maquillaje]:[Perfumería]],0))</f>
        <v>Cuerpo</v>
      </c>
      <c r="R625" t="str">
        <f>IF(VentasC15[[#This Row],[Total por vendedor]]&gt;=250000,"SI","NO")</f>
        <v>NO</v>
      </c>
    </row>
    <row r="626" spans="1:18" x14ac:dyDescent="0.3">
      <c r="A626" s="16">
        <v>33497746</v>
      </c>
      <c r="B626" s="13">
        <v>41</v>
      </c>
      <c r="C626" s="13">
        <v>2</v>
      </c>
      <c r="D626" s="13">
        <v>35</v>
      </c>
      <c r="E626" t="s">
        <v>23</v>
      </c>
      <c r="F626" t="s">
        <v>20</v>
      </c>
      <c r="G626" t="str">
        <f>IF(VentasC15[[#This Row],[Tipo de pago]]='Tablas auxiliares'!$B$6,"Venta física","Venta Online")</f>
        <v>Venta física</v>
      </c>
      <c r="H626" t="s">
        <v>30</v>
      </c>
      <c r="I626" s="37">
        <v>52553</v>
      </c>
      <c r="J626" s="37">
        <v>77104</v>
      </c>
      <c r="K626" s="37">
        <v>80074</v>
      </c>
      <c r="L626" s="37">
        <v>26052</v>
      </c>
      <c r="M626" s="37">
        <v>81211</v>
      </c>
      <c r="N626" s="37">
        <f>SUM(VentasC15[[#This Row],[Maquillaje]:[Perfumería]])</f>
        <v>316994</v>
      </c>
      <c r="O626" s="14">
        <f>AVERAGE(VentasC15[[#This Row],[Maquillaje]:[Perfumería]])</f>
        <v>63398.8</v>
      </c>
      <c r="P626" t="str">
        <f>INDEX(VentasC15[[#Headers],[Maquillaje]:[Perfumería]],MATCH(MAX(VentasC15[[#This Row],[Maquillaje]:[Perfumería]]),VentasC15[[#This Row],[Maquillaje]:[Perfumería]],0))</f>
        <v>Perfumería</v>
      </c>
      <c r="Q626" t="str">
        <f>INDEX(VentasC15[[#Headers],[Maquillaje]:[Perfumería]],MATCH(MIN(VentasC15[[#This Row],[Maquillaje]:[Perfumería]]),VentasC15[[#This Row],[Maquillaje]:[Perfumería]],0))</f>
        <v>Cuerpo</v>
      </c>
      <c r="R626" t="str">
        <f>IF(VentasC15[[#This Row],[Total por vendedor]]&gt;=250000,"SI","NO")</f>
        <v>SI</v>
      </c>
    </row>
    <row r="627" spans="1:18" x14ac:dyDescent="0.3">
      <c r="A627" s="17">
        <v>33497747</v>
      </c>
      <c r="B627" s="13">
        <v>49</v>
      </c>
      <c r="C627" s="13">
        <v>2</v>
      </c>
      <c r="D627" s="13">
        <v>43</v>
      </c>
      <c r="E627" t="s">
        <v>25</v>
      </c>
      <c r="F627" t="s">
        <v>21</v>
      </c>
      <c r="G627" t="str">
        <f>IF(VentasC15[[#This Row],[Tipo de pago]]='Tablas auxiliares'!$B$6,"Venta física","Venta Online")</f>
        <v>Venta Online</v>
      </c>
      <c r="H627" t="s">
        <v>29</v>
      </c>
      <c r="I627" s="37">
        <v>30982</v>
      </c>
      <c r="J627" s="37">
        <v>24382</v>
      </c>
      <c r="K627" s="37">
        <v>29469</v>
      </c>
      <c r="L627" s="37">
        <v>98551</v>
      </c>
      <c r="M627" s="37">
        <v>55692</v>
      </c>
      <c r="N627" s="37">
        <f>SUM(VentasC15[[#This Row],[Maquillaje]:[Perfumería]])</f>
        <v>239076</v>
      </c>
      <c r="O627" s="14">
        <f>AVERAGE(VentasC15[[#This Row],[Maquillaje]:[Perfumería]])</f>
        <v>47815.199999999997</v>
      </c>
      <c r="P627" t="str">
        <f>INDEX(VentasC15[[#Headers],[Maquillaje]:[Perfumería]],MATCH(MAX(VentasC15[[#This Row],[Maquillaje]:[Perfumería]]),VentasC15[[#This Row],[Maquillaje]:[Perfumería]],0))</f>
        <v>Cuerpo</v>
      </c>
      <c r="Q627" t="str">
        <f>INDEX(VentasC15[[#Headers],[Maquillaje]:[Perfumería]],MATCH(MIN(VentasC15[[#This Row],[Maquillaje]:[Perfumería]]),VentasC15[[#This Row],[Maquillaje]:[Perfumería]],0))</f>
        <v>Skincare</v>
      </c>
      <c r="R627" t="str">
        <f>IF(VentasC15[[#This Row],[Total por vendedor]]&gt;=250000,"SI","NO")</f>
        <v>NO</v>
      </c>
    </row>
    <row r="628" spans="1:18" x14ac:dyDescent="0.3">
      <c r="A628" s="16">
        <v>33497748</v>
      </c>
      <c r="B628" s="13">
        <v>28</v>
      </c>
      <c r="C628" s="13">
        <v>2</v>
      </c>
      <c r="D628" s="13">
        <v>72</v>
      </c>
      <c r="E628" t="s">
        <v>23</v>
      </c>
      <c r="F628" t="s">
        <v>20</v>
      </c>
      <c r="G628" t="str">
        <f>IF(VentasC15[[#This Row],[Tipo de pago]]='Tablas auxiliares'!$B$6,"Venta física","Venta Online")</f>
        <v>Venta física</v>
      </c>
      <c r="H628" t="s">
        <v>30</v>
      </c>
      <c r="I628" s="37">
        <v>75050</v>
      </c>
      <c r="J628" s="37">
        <v>38797</v>
      </c>
      <c r="K628" s="37">
        <v>19457</v>
      </c>
      <c r="L628" s="37">
        <v>3997</v>
      </c>
      <c r="M628" s="37">
        <v>76555</v>
      </c>
      <c r="N628" s="37">
        <f>SUM(VentasC15[[#This Row],[Maquillaje]:[Perfumería]])</f>
        <v>213856</v>
      </c>
      <c r="O628" s="14">
        <f>AVERAGE(VentasC15[[#This Row],[Maquillaje]:[Perfumería]])</f>
        <v>42771.199999999997</v>
      </c>
      <c r="P628" t="str">
        <f>INDEX(VentasC15[[#Headers],[Maquillaje]:[Perfumería]],MATCH(MAX(VentasC15[[#This Row],[Maquillaje]:[Perfumería]]),VentasC15[[#This Row],[Maquillaje]:[Perfumería]],0))</f>
        <v>Perfumería</v>
      </c>
      <c r="Q628" t="str">
        <f>INDEX(VentasC15[[#Headers],[Maquillaje]:[Perfumería]],MATCH(MIN(VentasC15[[#This Row],[Maquillaje]:[Perfumería]]),VentasC15[[#This Row],[Maquillaje]:[Perfumería]],0))</f>
        <v>Cuerpo</v>
      </c>
      <c r="R628" t="str">
        <f>IF(VentasC15[[#This Row],[Total por vendedor]]&gt;=250000,"SI","NO")</f>
        <v>NO</v>
      </c>
    </row>
    <row r="629" spans="1:18" x14ac:dyDescent="0.3">
      <c r="A629" s="17">
        <v>33497749</v>
      </c>
      <c r="B629" s="13">
        <v>39</v>
      </c>
      <c r="C629" s="13">
        <v>2</v>
      </c>
      <c r="D629" s="13">
        <v>23</v>
      </c>
      <c r="E629" t="s">
        <v>22</v>
      </c>
      <c r="F629" t="s">
        <v>21</v>
      </c>
      <c r="G629" t="str">
        <f>IF(VentasC15[[#This Row],[Tipo de pago]]='Tablas auxiliares'!$B$6,"Venta física","Venta Online")</f>
        <v>Venta Online</v>
      </c>
      <c r="H629" t="s">
        <v>29</v>
      </c>
      <c r="I629" s="37">
        <v>38159</v>
      </c>
      <c r="J629" s="37">
        <v>26247</v>
      </c>
      <c r="K629" s="37">
        <v>62673</v>
      </c>
      <c r="L629" s="37">
        <v>99050</v>
      </c>
      <c r="M629" s="37">
        <v>3425</v>
      </c>
      <c r="N629" s="37">
        <f>SUM(VentasC15[[#This Row],[Maquillaje]:[Perfumería]])</f>
        <v>229554</v>
      </c>
      <c r="O629" s="14">
        <f>AVERAGE(VentasC15[[#This Row],[Maquillaje]:[Perfumería]])</f>
        <v>45910.8</v>
      </c>
      <c r="P629" t="str">
        <f>INDEX(VentasC15[[#Headers],[Maquillaje]:[Perfumería]],MATCH(MAX(VentasC15[[#This Row],[Maquillaje]:[Perfumería]]),VentasC15[[#This Row],[Maquillaje]:[Perfumería]],0))</f>
        <v>Cuerpo</v>
      </c>
      <c r="Q629" t="str">
        <f>INDEX(VentasC15[[#Headers],[Maquillaje]:[Perfumería]],MATCH(MIN(VentasC15[[#This Row],[Maquillaje]:[Perfumería]]),VentasC15[[#This Row],[Maquillaje]:[Perfumería]],0))</f>
        <v>Perfumería</v>
      </c>
      <c r="R629" t="str">
        <f>IF(VentasC15[[#This Row],[Total por vendedor]]&gt;=250000,"SI","NO")</f>
        <v>NO</v>
      </c>
    </row>
    <row r="630" spans="1:18" x14ac:dyDescent="0.3">
      <c r="A630" s="16">
        <v>33497750</v>
      </c>
      <c r="B630" s="13">
        <v>61</v>
      </c>
      <c r="C630" s="13">
        <v>2</v>
      </c>
      <c r="D630" s="13">
        <v>55</v>
      </c>
      <c r="E630" t="s">
        <v>25</v>
      </c>
      <c r="F630" t="s">
        <v>20</v>
      </c>
      <c r="G630" t="str">
        <f>IF(VentasC15[[#This Row],[Tipo de pago]]='Tablas auxiliares'!$B$6,"Venta física","Venta Online")</f>
        <v>Venta física</v>
      </c>
      <c r="H630" t="s">
        <v>30</v>
      </c>
      <c r="I630" s="37">
        <v>3006</v>
      </c>
      <c r="J630" s="37">
        <v>78417</v>
      </c>
      <c r="K630" s="37">
        <v>10290</v>
      </c>
      <c r="L630" s="37">
        <v>2109</v>
      </c>
      <c r="M630" s="37">
        <v>79452</v>
      </c>
      <c r="N630" s="37">
        <f>SUM(VentasC15[[#This Row],[Maquillaje]:[Perfumería]])</f>
        <v>173274</v>
      </c>
      <c r="O630" s="14">
        <f>AVERAGE(VentasC15[[#This Row],[Maquillaje]:[Perfumería]])</f>
        <v>34654.800000000003</v>
      </c>
      <c r="P630" t="str">
        <f>INDEX(VentasC15[[#Headers],[Maquillaje]:[Perfumería]],MATCH(MAX(VentasC15[[#This Row],[Maquillaje]:[Perfumería]]),VentasC15[[#This Row],[Maquillaje]:[Perfumería]],0))</f>
        <v>Perfumería</v>
      </c>
      <c r="Q630" t="str">
        <f>INDEX(VentasC15[[#Headers],[Maquillaje]:[Perfumería]],MATCH(MIN(VentasC15[[#This Row],[Maquillaje]:[Perfumería]]),VentasC15[[#This Row],[Maquillaje]:[Perfumería]],0))</f>
        <v>Cuerpo</v>
      </c>
      <c r="R630" t="str">
        <f>IF(VentasC15[[#This Row],[Total por vendedor]]&gt;=250000,"SI","NO")</f>
        <v>NO</v>
      </c>
    </row>
    <row r="631" spans="1:18" x14ac:dyDescent="0.3">
      <c r="A631" s="17">
        <v>33497751</v>
      </c>
      <c r="B631" s="13">
        <v>56</v>
      </c>
      <c r="C631" s="13">
        <v>2</v>
      </c>
      <c r="D631" s="13">
        <v>59</v>
      </c>
      <c r="E631" t="s">
        <v>25</v>
      </c>
      <c r="F631" t="s">
        <v>21</v>
      </c>
      <c r="G631" t="str">
        <f>IF(VentasC15[[#This Row],[Tipo de pago]]='Tablas auxiliares'!$B$6,"Venta física","Venta Online")</f>
        <v>Venta Online</v>
      </c>
      <c r="H631" t="s">
        <v>30</v>
      </c>
      <c r="I631" s="37">
        <v>37553</v>
      </c>
      <c r="J631" s="37">
        <v>51877</v>
      </c>
      <c r="K631" s="37">
        <v>64923</v>
      </c>
      <c r="L631" s="37">
        <v>10774</v>
      </c>
      <c r="M631" s="37">
        <v>12189</v>
      </c>
      <c r="N631" s="37">
        <f>SUM(VentasC15[[#This Row],[Maquillaje]:[Perfumería]])</f>
        <v>177316</v>
      </c>
      <c r="O631" s="14">
        <f>AVERAGE(VentasC15[[#This Row],[Maquillaje]:[Perfumería]])</f>
        <v>35463.199999999997</v>
      </c>
      <c r="P631" t="str">
        <f>INDEX(VentasC15[[#Headers],[Maquillaje]:[Perfumería]],MATCH(MAX(VentasC15[[#This Row],[Maquillaje]:[Perfumería]]),VentasC15[[#This Row],[Maquillaje]:[Perfumería]],0))</f>
        <v>Cabello</v>
      </c>
      <c r="Q631" t="str">
        <f>INDEX(VentasC15[[#Headers],[Maquillaje]:[Perfumería]],MATCH(MIN(VentasC15[[#This Row],[Maquillaje]:[Perfumería]]),VentasC15[[#This Row],[Maquillaje]:[Perfumería]],0))</f>
        <v>Cuerpo</v>
      </c>
      <c r="R631" t="str">
        <f>IF(VentasC15[[#This Row],[Total por vendedor]]&gt;=250000,"SI","NO")</f>
        <v>NO</v>
      </c>
    </row>
    <row r="632" spans="1:18" x14ac:dyDescent="0.3">
      <c r="A632" s="16">
        <v>33497752</v>
      </c>
      <c r="B632" s="13">
        <v>38</v>
      </c>
      <c r="C632" s="13">
        <v>2</v>
      </c>
      <c r="D632" s="13">
        <v>8</v>
      </c>
      <c r="E632" t="s">
        <v>22</v>
      </c>
      <c r="F632" t="s">
        <v>21</v>
      </c>
      <c r="G632" t="str">
        <f>IF(VentasC15[[#This Row],[Tipo de pago]]='Tablas auxiliares'!$B$6,"Venta física","Venta Online")</f>
        <v>Venta Online</v>
      </c>
      <c r="H632" t="s">
        <v>29</v>
      </c>
      <c r="I632" s="37">
        <v>59513</v>
      </c>
      <c r="J632" s="37">
        <v>25544</v>
      </c>
      <c r="K632" s="37">
        <v>82035</v>
      </c>
      <c r="L632" s="37">
        <v>40265</v>
      </c>
      <c r="M632" s="37">
        <v>26855</v>
      </c>
      <c r="N632" s="37">
        <f>SUM(VentasC15[[#This Row],[Maquillaje]:[Perfumería]])</f>
        <v>234212</v>
      </c>
      <c r="O632" s="14">
        <f>AVERAGE(VentasC15[[#This Row],[Maquillaje]:[Perfumería]])</f>
        <v>46842.400000000001</v>
      </c>
      <c r="P632" t="str">
        <f>INDEX(VentasC15[[#Headers],[Maquillaje]:[Perfumería]],MATCH(MAX(VentasC15[[#This Row],[Maquillaje]:[Perfumería]]),VentasC15[[#This Row],[Maquillaje]:[Perfumería]],0))</f>
        <v>Cabello</v>
      </c>
      <c r="Q632" t="str">
        <f>INDEX(VentasC15[[#Headers],[Maquillaje]:[Perfumería]],MATCH(MIN(VentasC15[[#This Row],[Maquillaje]:[Perfumería]]),VentasC15[[#This Row],[Maquillaje]:[Perfumería]],0))</f>
        <v>Skincare</v>
      </c>
      <c r="R632" t="str">
        <f>IF(VentasC15[[#This Row],[Total por vendedor]]&gt;=250000,"SI","NO")</f>
        <v>NO</v>
      </c>
    </row>
    <row r="633" spans="1:18" x14ac:dyDescent="0.3">
      <c r="A633" s="17">
        <v>33497753</v>
      </c>
      <c r="B633" s="13">
        <v>50</v>
      </c>
      <c r="C633" s="13">
        <v>2</v>
      </c>
      <c r="D633" s="13">
        <v>19</v>
      </c>
      <c r="E633" t="s">
        <v>23</v>
      </c>
      <c r="F633" t="s">
        <v>21</v>
      </c>
      <c r="G633" t="str">
        <f>IF(VentasC15[[#This Row],[Tipo de pago]]='Tablas auxiliares'!$B$6,"Venta física","Venta Online")</f>
        <v>Venta Online</v>
      </c>
      <c r="H633" t="s">
        <v>29</v>
      </c>
      <c r="I633" s="37">
        <v>60164</v>
      </c>
      <c r="J633" s="37">
        <v>32604</v>
      </c>
      <c r="K633" s="37">
        <v>40202</v>
      </c>
      <c r="L633" s="37">
        <v>52203</v>
      </c>
      <c r="M633" s="37">
        <v>46352</v>
      </c>
      <c r="N633" s="37">
        <f>SUM(VentasC15[[#This Row],[Maquillaje]:[Perfumería]])</f>
        <v>231525</v>
      </c>
      <c r="O633" s="14">
        <f>AVERAGE(VentasC15[[#This Row],[Maquillaje]:[Perfumería]])</f>
        <v>46305</v>
      </c>
      <c r="P633" t="str">
        <f>INDEX(VentasC15[[#Headers],[Maquillaje]:[Perfumería]],MATCH(MAX(VentasC15[[#This Row],[Maquillaje]:[Perfumería]]),VentasC15[[#This Row],[Maquillaje]:[Perfumería]],0))</f>
        <v>Maquillaje</v>
      </c>
      <c r="Q633" t="str">
        <f>INDEX(VentasC15[[#Headers],[Maquillaje]:[Perfumería]],MATCH(MIN(VentasC15[[#This Row],[Maquillaje]:[Perfumería]]),VentasC15[[#This Row],[Maquillaje]:[Perfumería]],0))</f>
        <v>Skincare</v>
      </c>
      <c r="R633" t="str">
        <f>IF(VentasC15[[#This Row],[Total por vendedor]]&gt;=250000,"SI","NO")</f>
        <v>NO</v>
      </c>
    </row>
    <row r="634" spans="1:18" x14ac:dyDescent="0.3">
      <c r="A634" s="16">
        <v>33497754</v>
      </c>
      <c r="B634" s="13">
        <v>42</v>
      </c>
      <c r="C634" s="13">
        <v>2</v>
      </c>
      <c r="D634" s="13">
        <v>70</v>
      </c>
      <c r="E634" t="s">
        <v>24</v>
      </c>
      <c r="F634" t="s">
        <v>21</v>
      </c>
      <c r="G634" t="str">
        <f>IF(VentasC15[[#This Row],[Tipo de pago]]='Tablas auxiliares'!$B$6,"Venta física","Venta Online")</f>
        <v>Venta Online</v>
      </c>
      <c r="H634" t="s">
        <v>30</v>
      </c>
      <c r="I634" s="37">
        <v>38188</v>
      </c>
      <c r="J634" s="37">
        <v>43233</v>
      </c>
      <c r="K634" s="37">
        <v>26822</v>
      </c>
      <c r="L634" s="37">
        <v>75506</v>
      </c>
      <c r="M634" s="37">
        <v>9333</v>
      </c>
      <c r="N634" s="37">
        <f>SUM(VentasC15[[#This Row],[Maquillaje]:[Perfumería]])</f>
        <v>193082</v>
      </c>
      <c r="O634" s="14">
        <f>AVERAGE(VentasC15[[#This Row],[Maquillaje]:[Perfumería]])</f>
        <v>38616.400000000001</v>
      </c>
      <c r="P634" t="str">
        <f>INDEX(VentasC15[[#Headers],[Maquillaje]:[Perfumería]],MATCH(MAX(VentasC15[[#This Row],[Maquillaje]:[Perfumería]]),VentasC15[[#This Row],[Maquillaje]:[Perfumería]],0))</f>
        <v>Cuerpo</v>
      </c>
      <c r="Q634" t="str">
        <f>INDEX(VentasC15[[#Headers],[Maquillaje]:[Perfumería]],MATCH(MIN(VentasC15[[#This Row],[Maquillaje]:[Perfumería]]),VentasC15[[#This Row],[Maquillaje]:[Perfumería]],0))</f>
        <v>Perfumería</v>
      </c>
      <c r="R634" t="str">
        <f>IF(VentasC15[[#This Row],[Total por vendedor]]&gt;=250000,"SI","NO")</f>
        <v>NO</v>
      </c>
    </row>
    <row r="635" spans="1:18" x14ac:dyDescent="0.3">
      <c r="A635" s="17">
        <v>33497755</v>
      </c>
      <c r="B635" s="13">
        <v>57</v>
      </c>
      <c r="C635" s="13">
        <v>2</v>
      </c>
      <c r="D635" s="13">
        <v>55</v>
      </c>
      <c r="E635" t="s">
        <v>24</v>
      </c>
      <c r="F635" t="s">
        <v>20</v>
      </c>
      <c r="G635" t="str">
        <f>IF(VentasC15[[#This Row],[Tipo de pago]]='Tablas auxiliares'!$B$6,"Venta física","Venta Online")</f>
        <v>Venta física</v>
      </c>
      <c r="H635" t="s">
        <v>29</v>
      </c>
      <c r="I635" s="37">
        <v>99114</v>
      </c>
      <c r="J635" s="37">
        <v>30435</v>
      </c>
      <c r="K635" s="37">
        <v>67670</v>
      </c>
      <c r="L635" s="37">
        <v>19335</v>
      </c>
      <c r="M635" s="37">
        <v>71940</v>
      </c>
      <c r="N635" s="37">
        <f>SUM(VentasC15[[#This Row],[Maquillaje]:[Perfumería]])</f>
        <v>288494</v>
      </c>
      <c r="O635" s="14">
        <f>AVERAGE(VentasC15[[#This Row],[Maquillaje]:[Perfumería]])</f>
        <v>57698.8</v>
      </c>
      <c r="P635" t="str">
        <f>INDEX(VentasC15[[#Headers],[Maquillaje]:[Perfumería]],MATCH(MAX(VentasC15[[#This Row],[Maquillaje]:[Perfumería]]),VentasC15[[#This Row],[Maquillaje]:[Perfumería]],0))</f>
        <v>Maquillaje</v>
      </c>
      <c r="Q635" t="str">
        <f>INDEX(VentasC15[[#Headers],[Maquillaje]:[Perfumería]],MATCH(MIN(VentasC15[[#This Row],[Maquillaje]:[Perfumería]]),VentasC15[[#This Row],[Maquillaje]:[Perfumería]],0))</f>
        <v>Cuerpo</v>
      </c>
      <c r="R635" t="str">
        <f>IF(VentasC15[[#This Row],[Total por vendedor]]&gt;=250000,"SI","NO")</f>
        <v>SI</v>
      </c>
    </row>
    <row r="636" spans="1:18" x14ac:dyDescent="0.3">
      <c r="A636" s="16">
        <v>33497756</v>
      </c>
      <c r="B636" s="13">
        <v>29</v>
      </c>
      <c r="C636" s="13">
        <v>2</v>
      </c>
      <c r="D636" s="13">
        <v>30</v>
      </c>
      <c r="E636" t="s">
        <v>22</v>
      </c>
      <c r="F636" t="s">
        <v>21</v>
      </c>
      <c r="G636" t="str">
        <f>IF(VentasC15[[#This Row],[Tipo de pago]]='Tablas auxiliares'!$B$6,"Venta física","Venta Online")</f>
        <v>Venta Online</v>
      </c>
      <c r="H636" t="s">
        <v>29</v>
      </c>
      <c r="I636" s="37">
        <v>46533</v>
      </c>
      <c r="J636" s="37">
        <v>17590</v>
      </c>
      <c r="K636" s="37">
        <v>39472</v>
      </c>
      <c r="L636" s="37">
        <v>77288</v>
      </c>
      <c r="M636" s="37">
        <v>64560</v>
      </c>
      <c r="N636" s="37">
        <f>SUM(VentasC15[[#This Row],[Maquillaje]:[Perfumería]])</f>
        <v>245443</v>
      </c>
      <c r="O636" s="14">
        <f>AVERAGE(VentasC15[[#This Row],[Maquillaje]:[Perfumería]])</f>
        <v>49088.6</v>
      </c>
      <c r="P636" t="str">
        <f>INDEX(VentasC15[[#Headers],[Maquillaje]:[Perfumería]],MATCH(MAX(VentasC15[[#This Row],[Maquillaje]:[Perfumería]]),VentasC15[[#This Row],[Maquillaje]:[Perfumería]],0))</f>
        <v>Cuerpo</v>
      </c>
      <c r="Q636" t="str">
        <f>INDEX(VentasC15[[#Headers],[Maquillaje]:[Perfumería]],MATCH(MIN(VentasC15[[#This Row],[Maquillaje]:[Perfumería]]),VentasC15[[#This Row],[Maquillaje]:[Perfumería]],0))</f>
        <v>Skincare</v>
      </c>
      <c r="R636" t="str">
        <f>IF(VentasC15[[#This Row],[Total por vendedor]]&gt;=250000,"SI","NO")</f>
        <v>NO</v>
      </c>
    </row>
    <row r="637" spans="1:18" x14ac:dyDescent="0.3">
      <c r="A637" s="17">
        <v>33497757</v>
      </c>
      <c r="B637" s="13">
        <v>73</v>
      </c>
      <c r="C637" s="13">
        <v>2</v>
      </c>
      <c r="D637" s="13">
        <v>69</v>
      </c>
      <c r="E637" t="s">
        <v>23</v>
      </c>
      <c r="F637" t="s">
        <v>20</v>
      </c>
      <c r="G637" t="str">
        <f>IF(VentasC15[[#This Row],[Tipo de pago]]='Tablas auxiliares'!$B$6,"Venta física","Venta Online")</f>
        <v>Venta física</v>
      </c>
      <c r="H637" t="s">
        <v>30</v>
      </c>
      <c r="I637" s="37">
        <v>73199</v>
      </c>
      <c r="J637" s="37">
        <v>91469</v>
      </c>
      <c r="K637" s="37">
        <v>17506</v>
      </c>
      <c r="L637" s="37">
        <v>2637</v>
      </c>
      <c r="M637" s="37">
        <v>31142</v>
      </c>
      <c r="N637" s="37">
        <f>SUM(VentasC15[[#This Row],[Maquillaje]:[Perfumería]])</f>
        <v>215953</v>
      </c>
      <c r="O637" s="14">
        <f>AVERAGE(VentasC15[[#This Row],[Maquillaje]:[Perfumería]])</f>
        <v>43190.6</v>
      </c>
      <c r="P637" t="str">
        <f>INDEX(VentasC15[[#Headers],[Maquillaje]:[Perfumería]],MATCH(MAX(VentasC15[[#This Row],[Maquillaje]:[Perfumería]]),VentasC15[[#This Row],[Maquillaje]:[Perfumería]],0))</f>
        <v>Skincare</v>
      </c>
      <c r="Q637" t="str">
        <f>INDEX(VentasC15[[#Headers],[Maquillaje]:[Perfumería]],MATCH(MIN(VentasC15[[#This Row],[Maquillaje]:[Perfumería]]),VentasC15[[#This Row],[Maquillaje]:[Perfumería]],0))</f>
        <v>Cuerpo</v>
      </c>
      <c r="R637" t="str">
        <f>IF(VentasC15[[#This Row],[Total por vendedor]]&gt;=250000,"SI","NO")</f>
        <v>NO</v>
      </c>
    </row>
    <row r="638" spans="1:18" x14ac:dyDescent="0.3">
      <c r="A638" s="16">
        <v>33497758</v>
      </c>
      <c r="B638" s="13">
        <v>68</v>
      </c>
      <c r="C638" s="13">
        <v>2</v>
      </c>
      <c r="D638" s="13">
        <v>57</v>
      </c>
      <c r="E638" t="s">
        <v>23</v>
      </c>
      <c r="F638" t="s">
        <v>20</v>
      </c>
      <c r="G638" t="str">
        <f>IF(VentasC15[[#This Row],[Tipo de pago]]='Tablas auxiliares'!$B$6,"Venta física","Venta Online")</f>
        <v>Venta física</v>
      </c>
      <c r="H638" t="s">
        <v>30</v>
      </c>
      <c r="I638" s="37">
        <v>71519</v>
      </c>
      <c r="J638" s="37">
        <v>5196</v>
      </c>
      <c r="K638" s="37">
        <v>31963</v>
      </c>
      <c r="L638" s="37">
        <v>33202</v>
      </c>
      <c r="M638" s="37">
        <v>80164</v>
      </c>
      <c r="N638" s="37">
        <f>SUM(VentasC15[[#This Row],[Maquillaje]:[Perfumería]])</f>
        <v>222044</v>
      </c>
      <c r="O638" s="14">
        <f>AVERAGE(VentasC15[[#This Row],[Maquillaje]:[Perfumería]])</f>
        <v>44408.800000000003</v>
      </c>
      <c r="P638" t="str">
        <f>INDEX(VentasC15[[#Headers],[Maquillaje]:[Perfumería]],MATCH(MAX(VentasC15[[#This Row],[Maquillaje]:[Perfumería]]),VentasC15[[#This Row],[Maquillaje]:[Perfumería]],0))</f>
        <v>Perfumería</v>
      </c>
      <c r="Q638" t="str">
        <f>INDEX(VentasC15[[#Headers],[Maquillaje]:[Perfumería]],MATCH(MIN(VentasC15[[#This Row],[Maquillaje]:[Perfumería]]),VentasC15[[#This Row],[Maquillaje]:[Perfumería]],0))</f>
        <v>Skincare</v>
      </c>
      <c r="R638" t="str">
        <f>IF(VentasC15[[#This Row],[Total por vendedor]]&gt;=250000,"SI","NO")</f>
        <v>NO</v>
      </c>
    </row>
    <row r="639" spans="1:18" x14ac:dyDescent="0.3">
      <c r="A639" s="17">
        <v>33497759</v>
      </c>
      <c r="B639" s="13">
        <v>59</v>
      </c>
      <c r="C639" s="13">
        <v>2</v>
      </c>
      <c r="D639" s="13">
        <v>81</v>
      </c>
      <c r="E639" t="s">
        <v>24</v>
      </c>
      <c r="F639" t="s">
        <v>20</v>
      </c>
      <c r="G639" t="str">
        <f>IF(VentasC15[[#This Row],[Tipo de pago]]='Tablas auxiliares'!$B$6,"Venta física","Venta Online")</f>
        <v>Venta física</v>
      </c>
      <c r="H639" t="s">
        <v>30</v>
      </c>
      <c r="I639" s="37">
        <v>77273</v>
      </c>
      <c r="J639" s="37">
        <v>25474</v>
      </c>
      <c r="K639" s="37">
        <v>7727</v>
      </c>
      <c r="L639" s="37">
        <v>79321</v>
      </c>
      <c r="M639" s="37">
        <v>43051</v>
      </c>
      <c r="N639" s="37">
        <f>SUM(VentasC15[[#This Row],[Maquillaje]:[Perfumería]])</f>
        <v>232846</v>
      </c>
      <c r="O639" s="14">
        <f>AVERAGE(VentasC15[[#This Row],[Maquillaje]:[Perfumería]])</f>
        <v>46569.2</v>
      </c>
      <c r="P639" t="str">
        <f>INDEX(VentasC15[[#Headers],[Maquillaje]:[Perfumería]],MATCH(MAX(VentasC15[[#This Row],[Maquillaje]:[Perfumería]]),VentasC15[[#This Row],[Maquillaje]:[Perfumería]],0))</f>
        <v>Cuerpo</v>
      </c>
      <c r="Q639" t="str">
        <f>INDEX(VentasC15[[#Headers],[Maquillaje]:[Perfumería]],MATCH(MIN(VentasC15[[#This Row],[Maquillaje]:[Perfumería]]),VentasC15[[#This Row],[Maquillaje]:[Perfumería]],0))</f>
        <v>Cabello</v>
      </c>
      <c r="R639" t="str">
        <f>IF(VentasC15[[#This Row],[Total por vendedor]]&gt;=250000,"SI","NO")</f>
        <v>NO</v>
      </c>
    </row>
    <row r="640" spans="1:18" x14ac:dyDescent="0.3">
      <c r="A640" s="16">
        <v>33497760</v>
      </c>
      <c r="B640" s="13">
        <v>47</v>
      </c>
      <c r="C640" s="13">
        <v>2</v>
      </c>
      <c r="D640" s="13">
        <v>22</v>
      </c>
      <c r="E640" t="s">
        <v>22</v>
      </c>
      <c r="F640" t="s">
        <v>21</v>
      </c>
      <c r="G640" t="str">
        <f>IF(VentasC15[[#This Row],[Tipo de pago]]='Tablas auxiliares'!$B$6,"Venta física","Venta Online")</f>
        <v>Venta Online</v>
      </c>
      <c r="H640" t="s">
        <v>30</v>
      </c>
      <c r="I640" s="37">
        <v>87510</v>
      </c>
      <c r="J640" s="37">
        <v>62305</v>
      </c>
      <c r="K640" s="37">
        <v>27843</v>
      </c>
      <c r="L640" s="37">
        <v>56014</v>
      </c>
      <c r="M640" s="37">
        <v>69941</v>
      </c>
      <c r="N640" s="37">
        <f>SUM(VentasC15[[#This Row],[Maquillaje]:[Perfumería]])</f>
        <v>303613</v>
      </c>
      <c r="O640" s="14">
        <f>AVERAGE(VentasC15[[#This Row],[Maquillaje]:[Perfumería]])</f>
        <v>60722.6</v>
      </c>
      <c r="P640" t="str">
        <f>INDEX(VentasC15[[#Headers],[Maquillaje]:[Perfumería]],MATCH(MAX(VentasC15[[#This Row],[Maquillaje]:[Perfumería]]),VentasC15[[#This Row],[Maquillaje]:[Perfumería]],0))</f>
        <v>Maquillaje</v>
      </c>
      <c r="Q640" t="str">
        <f>INDEX(VentasC15[[#Headers],[Maquillaje]:[Perfumería]],MATCH(MIN(VentasC15[[#This Row],[Maquillaje]:[Perfumería]]),VentasC15[[#This Row],[Maquillaje]:[Perfumería]],0))</f>
        <v>Cabello</v>
      </c>
      <c r="R640" t="str">
        <f>IF(VentasC15[[#This Row],[Total por vendedor]]&gt;=250000,"SI","NO")</f>
        <v>SI</v>
      </c>
    </row>
    <row r="641" spans="1:18" x14ac:dyDescent="0.3">
      <c r="A641" s="17">
        <v>33497761</v>
      </c>
      <c r="B641" s="13">
        <v>62</v>
      </c>
      <c r="C641" s="13">
        <v>2</v>
      </c>
      <c r="D641" s="13">
        <v>21</v>
      </c>
      <c r="E641" t="s">
        <v>22</v>
      </c>
      <c r="F641" t="s">
        <v>20</v>
      </c>
      <c r="G641" t="str">
        <f>IF(VentasC15[[#This Row],[Tipo de pago]]='Tablas auxiliares'!$B$6,"Venta física","Venta Online")</f>
        <v>Venta física</v>
      </c>
      <c r="H641" t="s">
        <v>30</v>
      </c>
      <c r="I641" s="37">
        <v>60051</v>
      </c>
      <c r="J641" s="37">
        <v>51602</v>
      </c>
      <c r="K641" s="37">
        <v>35874</v>
      </c>
      <c r="L641" s="37">
        <v>29057</v>
      </c>
      <c r="M641" s="37">
        <v>31982</v>
      </c>
      <c r="N641" s="37">
        <f>SUM(VentasC15[[#This Row],[Maquillaje]:[Perfumería]])</f>
        <v>208566</v>
      </c>
      <c r="O641" s="14">
        <f>AVERAGE(VentasC15[[#This Row],[Maquillaje]:[Perfumería]])</f>
        <v>41713.199999999997</v>
      </c>
      <c r="P641" t="str">
        <f>INDEX(VentasC15[[#Headers],[Maquillaje]:[Perfumería]],MATCH(MAX(VentasC15[[#This Row],[Maquillaje]:[Perfumería]]),VentasC15[[#This Row],[Maquillaje]:[Perfumería]],0))</f>
        <v>Maquillaje</v>
      </c>
      <c r="Q641" t="str">
        <f>INDEX(VentasC15[[#Headers],[Maquillaje]:[Perfumería]],MATCH(MIN(VentasC15[[#This Row],[Maquillaje]:[Perfumería]]),VentasC15[[#This Row],[Maquillaje]:[Perfumería]],0))</f>
        <v>Cuerpo</v>
      </c>
      <c r="R641" t="str">
        <f>IF(VentasC15[[#This Row],[Total por vendedor]]&gt;=250000,"SI","NO")</f>
        <v>NO</v>
      </c>
    </row>
    <row r="642" spans="1:18" x14ac:dyDescent="0.3">
      <c r="A642" s="16">
        <v>33497762</v>
      </c>
      <c r="B642" s="13">
        <v>30</v>
      </c>
      <c r="C642" s="13">
        <v>2</v>
      </c>
      <c r="D642" s="13">
        <v>72</v>
      </c>
      <c r="E642" t="s">
        <v>23</v>
      </c>
      <c r="F642" t="s">
        <v>21</v>
      </c>
      <c r="G642" t="str">
        <f>IF(VentasC15[[#This Row],[Tipo de pago]]='Tablas auxiliares'!$B$6,"Venta física","Venta Online")</f>
        <v>Venta Online</v>
      </c>
      <c r="H642" t="s">
        <v>29</v>
      </c>
      <c r="I642" s="37">
        <v>68296</v>
      </c>
      <c r="J642" s="37">
        <v>29026</v>
      </c>
      <c r="K642" s="37">
        <v>77483</v>
      </c>
      <c r="L642" s="37">
        <v>17739</v>
      </c>
      <c r="M642" s="37">
        <v>89235</v>
      </c>
      <c r="N642" s="37">
        <f>SUM(VentasC15[[#This Row],[Maquillaje]:[Perfumería]])</f>
        <v>281779</v>
      </c>
      <c r="O642" s="14">
        <f>AVERAGE(VentasC15[[#This Row],[Maquillaje]:[Perfumería]])</f>
        <v>56355.8</v>
      </c>
      <c r="P642" t="str">
        <f>INDEX(VentasC15[[#Headers],[Maquillaje]:[Perfumería]],MATCH(MAX(VentasC15[[#This Row],[Maquillaje]:[Perfumería]]),VentasC15[[#This Row],[Maquillaje]:[Perfumería]],0))</f>
        <v>Perfumería</v>
      </c>
      <c r="Q642" t="str">
        <f>INDEX(VentasC15[[#Headers],[Maquillaje]:[Perfumería]],MATCH(MIN(VentasC15[[#This Row],[Maquillaje]:[Perfumería]]),VentasC15[[#This Row],[Maquillaje]:[Perfumería]],0))</f>
        <v>Cuerpo</v>
      </c>
      <c r="R642" t="str">
        <f>IF(VentasC15[[#This Row],[Total por vendedor]]&gt;=250000,"SI","NO")</f>
        <v>SI</v>
      </c>
    </row>
    <row r="643" spans="1:18" x14ac:dyDescent="0.3">
      <c r="A643" s="17">
        <v>33497763</v>
      </c>
      <c r="B643" s="13">
        <v>52</v>
      </c>
      <c r="C643" s="13">
        <v>2</v>
      </c>
      <c r="D643" s="13">
        <v>54</v>
      </c>
      <c r="E643" t="s">
        <v>25</v>
      </c>
      <c r="F643" t="s">
        <v>20</v>
      </c>
      <c r="G643" t="str">
        <f>IF(VentasC15[[#This Row],[Tipo de pago]]='Tablas auxiliares'!$B$6,"Venta física","Venta Online")</f>
        <v>Venta física</v>
      </c>
      <c r="H643" t="s">
        <v>30</v>
      </c>
      <c r="I643" s="37">
        <v>5489</v>
      </c>
      <c r="J643" s="37">
        <v>78000</v>
      </c>
      <c r="K643" s="37">
        <v>20860</v>
      </c>
      <c r="L643" s="37">
        <v>34772</v>
      </c>
      <c r="M643" s="37">
        <v>20975</v>
      </c>
      <c r="N643" s="37">
        <f>SUM(VentasC15[[#This Row],[Maquillaje]:[Perfumería]])</f>
        <v>160096</v>
      </c>
      <c r="O643" s="14">
        <f>AVERAGE(VentasC15[[#This Row],[Maquillaje]:[Perfumería]])</f>
        <v>32019.200000000001</v>
      </c>
      <c r="P643" t="str">
        <f>INDEX(VentasC15[[#Headers],[Maquillaje]:[Perfumería]],MATCH(MAX(VentasC15[[#This Row],[Maquillaje]:[Perfumería]]),VentasC15[[#This Row],[Maquillaje]:[Perfumería]],0))</f>
        <v>Skincare</v>
      </c>
      <c r="Q643" t="str">
        <f>INDEX(VentasC15[[#Headers],[Maquillaje]:[Perfumería]],MATCH(MIN(VentasC15[[#This Row],[Maquillaje]:[Perfumería]]),VentasC15[[#This Row],[Maquillaje]:[Perfumería]],0))</f>
        <v>Maquillaje</v>
      </c>
      <c r="R643" t="str">
        <f>IF(VentasC15[[#This Row],[Total por vendedor]]&gt;=250000,"SI","NO")</f>
        <v>NO</v>
      </c>
    </row>
    <row r="644" spans="1:18" x14ac:dyDescent="0.3">
      <c r="A644" s="16">
        <v>33497764</v>
      </c>
      <c r="B644" s="13">
        <v>58</v>
      </c>
      <c r="C644" s="13">
        <v>2</v>
      </c>
      <c r="D644" s="13">
        <v>66</v>
      </c>
      <c r="E644" t="s">
        <v>25</v>
      </c>
      <c r="F644" t="s">
        <v>21</v>
      </c>
      <c r="G644" t="str">
        <f>IF(VentasC15[[#This Row],[Tipo de pago]]='Tablas auxiliares'!$B$6,"Venta física","Venta Online")</f>
        <v>Venta Online</v>
      </c>
      <c r="H644" t="s">
        <v>30</v>
      </c>
      <c r="I644" s="37">
        <v>15065</v>
      </c>
      <c r="J644" s="37">
        <v>60604</v>
      </c>
      <c r="K644" s="37">
        <v>41145</v>
      </c>
      <c r="L644" s="37">
        <v>76942</v>
      </c>
      <c r="M644" s="37">
        <v>67229</v>
      </c>
      <c r="N644" s="37">
        <f>SUM(VentasC15[[#This Row],[Maquillaje]:[Perfumería]])</f>
        <v>260985</v>
      </c>
      <c r="O644" s="14">
        <f>AVERAGE(VentasC15[[#This Row],[Maquillaje]:[Perfumería]])</f>
        <v>52197</v>
      </c>
      <c r="P644" t="str">
        <f>INDEX(VentasC15[[#Headers],[Maquillaje]:[Perfumería]],MATCH(MAX(VentasC15[[#This Row],[Maquillaje]:[Perfumería]]),VentasC15[[#This Row],[Maquillaje]:[Perfumería]],0))</f>
        <v>Cuerpo</v>
      </c>
      <c r="Q644" t="str">
        <f>INDEX(VentasC15[[#Headers],[Maquillaje]:[Perfumería]],MATCH(MIN(VentasC15[[#This Row],[Maquillaje]:[Perfumería]]),VentasC15[[#This Row],[Maquillaje]:[Perfumería]],0))</f>
        <v>Maquillaje</v>
      </c>
      <c r="R644" t="str">
        <f>IF(VentasC15[[#This Row],[Total por vendedor]]&gt;=250000,"SI","NO")</f>
        <v>SI</v>
      </c>
    </row>
    <row r="645" spans="1:18" x14ac:dyDescent="0.3">
      <c r="A645" s="17">
        <v>33497765</v>
      </c>
      <c r="B645" s="13">
        <v>50</v>
      </c>
      <c r="C645" s="13">
        <v>2</v>
      </c>
      <c r="D645" s="13">
        <v>36</v>
      </c>
      <c r="E645" t="s">
        <v>22</v>
      </c>
      <c r="F645" t="s">
        <v>20</v>
      </c>
      <c r="G645" t="str">
        <f>IF(VentasC15[[#This Row],[Tipo de pago]]='Tablas auxiliares'!$B$6,"Venta física","Venta Online")</f>
        <v>Venta física</v>
      </c>
      <c r="H645" t="s">
        <v>29</v>
      </c>
      <c r="I645" s="37">
        <v>98463</v>
      </c>
      <c r="J645" s="37">
        <v>50213</v>
      </c>
      <c r="K645" s="37">
        <v>83644</v>
      </c>
      <c r="L645" s="37">
        <v>36001</v>
      </c>
      <c r="M645" s="37">
        <v>25739</v>
      </c>
      <c r="N645" s="37">
        <f>SUM(VentasC15[[#This Row],[Maquillaje]:[Perfumería]])</f>
        <v>294060</v>
      </c>
      <c r="O645" s="14">
        <f>AVERAGE(VentasC15[[#This Row],[Maquillaje]:[Perfumería]])</f>
        <v>58812</v>
      </c>
      <c r="P645" t="str">
        <f>INDEX(VentasC15[[#Headers],[Maquillaje]:[Perfumería]],MATCH(MAX(VentasC15[[#This Row],[Maquillaje]:[Perfumería]]),VentasC15[[#This Row],[Maquillaje]:[Perfumería]],0))</f>
        <v>Maquillaje</v>
      </c>
      <c r="Q645" t="str">
        <f>INDEX(VentasC15[[#Headers],[Maquillaje]:[Perfumería]],MATCH(MIN(VentasC15[[#This Row],[Maquillaje]:[Perfumería]]),VentasC15[[#This Row],[Maquillaje]:[Perfumería]],0))</f>
        <v>Perfumería</v>
      </c>
      <c r="R645" t="str">
        <f>IF(VentasC15[[#This Row],[Total por vendedor]]&gt;=250000,"SI","NO")</f>
        <v>SI</v>
      </c>
    </row>
    <row r="646" spans="1:18" x14ac:dyDescent="0.3">
      <c r="A646" s="16">
        <v>33497766</v>
      </c>
      <c r="B646" s="13">
        <v>49</v>
      </c>
      <c r="C646" s="13">
        <v>2</v>
      </c>
      <c r="D646" s="13">
        <v>74</v>
      </c>
      <c r="E646" t="s">
        <v>23</v>
      </c>
      <c r="F646" t="s">
        <v>21</v>
      </c>
      <c r="G646" t="str">
        <f>IF(VentasC15[[#This Row],[Tipo de pago]]='Tablas auxiliares'!$B$6,"Venta física","Venta Online")</f>
        <v>Venta Online</v>
      </c>
      <c r="H646" t="s">
        <v>30</v>
      </c>
      <c r="I646" s="37">
        <v>81687</v>
      </c>
      <c r="J646" s="37">
        <v>62995</v>
      </c>
      <c r="K646" s="37">
        <v>62850</v>
      </c>
      <c r="L646" s="37">
        <v>68374</v>
      </c>
      <c r="M646" s="37">
        <v>60888</v>
      </c>
      <c r="N646" s="37">
        <f>SUM(VentasC15[[#This Row],[Maquillaje]:[Perfumería]])</f>
        <v>336794</v>
      </c>
      <c r="O646" s="14">
        <f>AVERAGE(VentasC15[[#This Row],[Maquillaje]:[Perfumería]])</f>
        <v>67358.8</v>
      </c>
      <c r="P646" t="str">
        <f>INDEX(VentasC15[[#Headers],[Maquillaje]:[Perfumería]],MATCH(MAX(VentasC15[[#This Row],[Maquillaje]:[Perfumería]]),VentasC15[[#This Row],[Maquillaje]:[Perfumería]],0))</f>
        <v>Maquillaje</v>
      </c>
      <c r="Q646" t="str">
        <f>INDEX(VentasC15[[#Headers],[Maquillaje]:[Perfumería]],MATCH(MIN(VentasC15[[#This Row],[Maquillaje]:[Perfumería]]),VentasC15[[#This Row],[Maquillaje]:[Perfumería]],0))</f>
        <v>Perfumería</v>
      </c>
      <c r="R646" t="str">
        <f>IF(VentasC15[[#This Row],[Total por vendedor]]&gt;=250000,"SI","NO")</f>
        <v>SI</v>
      </c>
    </row>
    <row r="647" spans="1:18" x14ac:dyDescent="0.3">
      <c r="A647" s="17">
        <v>33497767</v>
      </c>
      <c r="B647" s="13">
        <v>55</v>
      </c>
      <c r="C647" s="13">
        <v>2</v>
      </c>
      <c r="D647" s="13">
        <v>49</v>
      </c>
      <c r="E647" t="s">
        <v>23</v>
      </c>
      <c r="F647" t="s">
        <v>21</v>
      </c>
      <c r="G647" t="str">
        <f>IF(VentasC15[[#This Row],[Tipo de pago]]='Tablas auxiliares'!$B$6,"Venta física","Venta Online")</f>
        <v>Venta Online</v>
      </c>
      <c r="H647" t="s">
        <v>29</v>
      </c>
      <c r="I647" s="37">
        <v>14377</v>
      </c>
      <c r="J647" s="37">
        <v>26862</v>
      </c>
      <c r="K647" s="37">
        <v>77228</v>
      </c>
      <c r="L647" s="37">
        <v>35225</v>
      </c>
      <c r="M647" s="37">
        <v>81102</v>
      </c>
      <c r="N647" s="37">
        <f>SUM(VentasC15[[#This Row],[Maquillaje]:[Perfumería]])</f>
        <v>234794</v>
      </c>
      <c r="O647" s="14">
        <f>AVERAGE(VentasC15[[#This Row],[Maquillaje]:[Perfumería]])</f>
        <v>46958.8</v>
      </c>
      <c r="P647" t="str">
        <f>INDEX(VentasC15[[#Headers],[Maquillaje]:[Perfumería]],MATCH(MAX(VentasC15[[#This Row],[Maquillaje]:[Perfumería]]),VentasC15[[#This Row],[Maquillaje]:[Perfumería]],0))</f>
        <v>Perfumería</v>
      </c>
      <c r="Q647" t="str">
        <f>INDEX(VentasC15[[#Headers],[Maquillaje]:[Perfumería]],MATCH(MIN(VentasC15[[#This Row],[Maquillaje]:[Perfumería]]),VentasC15[[#This Row],[Maquillaje]:[Perfumería]],0))</f>
        <v>Maquillaje</v>
      </c>
      <c r="R647" t="str">
        <f>IF(VentasC15[[#This Row],[Total por vendedor]]&gt;=250000,"SI","NO")</f>
        <v>NO</v>
      </c>
    </row>
    <row r="648" spans="1:18" x14ac:dyDescent="0.3">
      <c r="A648" s="16">
        <v>33497768</v>
      </c>
      <c r="B648" s="13">
        <v>33</v>
      </c>
      <c r="C648" s="13">
        <v>2</v>
      </c>
      <c r="D648" s="13">
        <v>79</v>
      </c>
      <c r="E648" t="s">
        <v>22</v>
      </c>
      <c r="F648" t="s">
        <v>21</v>
      </c>
      <c r="G648" t="str">
        <f>IF(VentasC15[[#This Row],[Tipo de pago]]='Tablas auxiliares'!$B$6,"Venta física","Venta Online")</f>
        <v>Venta Online</v>
      </c>
      <c r="H648" t="s">
        <v>29</v>
      </c>
      <c r="I648" s="37">
        <v>88620</v>
      </c>
      <c r="J648" s="37">
        <v>94710</v>
      </c>
      <c r="K648" s="37">
        <v>54057</v>
      </c>
      <c r="L648" s="37">
        <v>45691</v>
      </c>
      <c r="M648" s="37">
        <v>18724</v>
      </c>
      <c r="N648" s="37">
        <f>SUM(VentasC15[[#This Row],[Maquillaje]:[Perfumería]])</f>
        <v>301802</v>
      </c>
      <c r="O648" s="14">
        <f>AVERAGE(VentasC15[[#This Row],[Maquillaje]:[Perfumería]])</f>
        <v>60360.4</v>
      </c>
      <c r="P648" t="str">
        <f>INDEX(VentasC15[[#Headers],[Maquillaje]:[Perfumería]],MATCH(MAX(VentasC15[[#This Row],[Maquillaje]:[Perfumería]]),VentasC15[[#This Row],[Maquillaje]:[Perfumería]],0))</f>
        <v>Skincare</v>
      </c>
      <c r="Q648" t="str">
        <f>INDEX(VentasC15[[#Headers],[Maquillaje]:[Perfumería]],MATCH(MIN(VentasC15[[#This Row],[Maquillaje]:[Perfumería]]),VentasC15[[#This Row],[Maquillaje]:[Perfumería]],0))</f>
        <v>Perfumería</v>
      </c>
      <c r="R648" t="str">
        <f>IF(VentasC15[[#This Row],[Total por vendedor]]&gt;=250000,"SI","NO")</f>
        <v>SI</v>
      </c>
    </row>
    <row r="649" spans="1:18" x14ac:dyDescent="0.3">
      <c r="A649" s="17">
        <v>33497769</v>
      </c>
      <c r="B649" s="13">
        <v>60</v>
      </c>
      <c r="C649" s="13">
        <v>2</v>
      </c>
      <c r="D649" s="13">
        <v>44</v>
      </c>
      <c r="E649" t="s">
        <v>23</v>
      </c>
      <c r="F649" t="s">
        <v>21</v>
      </c>
      <c r="G649" t="str">
        <f>IF(VentasC15[[#This Row],[Tipo de pago]]='Tablas auxiliares'!$B$6,"Venta física","Venta Online")</f>
        <v>Venta Online</v>
      </c>
      <c r="H649" t="s">
        <v>30</v>
      </c>
      <c r="I649" s="37">
        <v>47216</v>
      </c>
      <c r="J649" s="37">
        <v>70052</v>
      </c>
      <c r="K649" s="37">
        <v>96758</v>
      </c>
      <c r="L649" s="37">
        <v>9894</v>
      </c>
      <c r="M649" s="37">
        <v>55049</v>
      </c>
      <c r="N649" s="37">
        <f>SUM(VentasC15[[#This Row],[Maquillaje]:[Perfumería]])</f>
        <v>278969</v>
      </c>
      <c r="O649" s="14">
        <f>AVERAGE(VentasC15[[#This Row],[Maquillaje]:[Perfumería]])</f>
        <v>55793.8</v>
      </c>
      <c r="P649" t="str">
        <f>INDEX(VentasC15[[#Headers],[Maquillaje]:[Perfumería]],MATCH(MAX(VentasC15[[#This Row],[Maquillaje]:[Perfumería]]),VentasC15[[#This Row],[Maquillaje]:[Perfumería]],0))</f>
        <v>Cabello</v>
      </c>
      <c r="Q649" t="str">
        <f>INDEX(VentasC15[[#Headers],[Maquillaje]:[Perfumería]],MATCH(MIN(VentasC15[[#This Row],[Maquillaje]:[Perfumería]]),VentasC15[[#This Row],[Maquillaje]:[Perfumería]],0))</f>
        <v>Cuerpo</v>
      </c>
      <c r="R649" t="str">
        <f>IF(VentasC15[[#This Row],[Total por vendedor]]&gt;=250000,"SI","NO")</f>
        <v>SI</v>
      </c>
    </row>
    <row r="650" spans="1:18" x14ac:dyDescent="0.3">
      <c r="A650" s="16">
        <v>33497770</v>
      </c>
      <c r="B650" s="13">
        <v>73</v>
      </c>
      <c r="C650" s="13">
        <v>2</v>
      </c>
      <c r="D650" s="13">
        <v>11</v>
      </c>
      <c r="E650" t="s">
        <v>22</v>
      </c>
      <c r="F650" t="s">
        <v>21</v>
      </c>
      <c r="G650" t="str">
        <f>IF(VentasC15[[#This Row],[Tipo de pago]]='Tablas auxiliares'!$B$6,"Venta física","Venta Online")</f>
        <v>Venta Online</v>
      </c>
      <c r="H650" t="s">
        <v>29</v>
      </c>
      <c r="I650" s="37">
        <v>75260</v>
      </c>
      <c r="J650" s="37">
        <v>36066</v>
      </c>
      <c r="K650" s="37">
        <v>63272</v>
      </c>
      <c r="L650" s="37">
        <v>38824</v>
      </c>
      <c r="M650" s="37">
        <v>27455</v>
      </c>
      <c r="N650" s="37">
        <f>SUM(VentasC15[[#This Row],[Maquillaje]:[Perfumería]])</f>
        <v>240877</v>
      </c>
      <c r="O650" s="14">
        <f>AVERAGE(VentasC15[[#This Row],[Maquillaje]:[Perfumería]])</f>
        <v>48175.4</v>
      </c>
      <c r="P650" t="str">
        <f>INDEX(VentasC15[[#Headers],[Maquillaje]:[Perfumería]],MATCH(MAX(VentasC15[[#This Row],[Maquillaje]:[Perfumería]]),VentasC15[[#This Row],[Maquillaje]:[Perfumería]],0))</f>
        <v>Maquillaje</v>
      </c>
      <c r="Q650" t="str">
        <f>INDEX(VentasC15[[#Headers],[Maquillaje]:[Perfumería]],MATCH(MIN(VentasC15[[#This Row],[Maquillaje]:[Perfumería]]),VentasC15[[#This Row],[Maquillaje]:[Perfumería]],0))</f>
        <v>Perfumería</v>
      </c>
      <c r="R650" t="str">
        <f>IF(VentasC15[[#This Row],[Total por vendedor]]&gt;=250000,"SI","NO")</f>
        <v>NO</v>
      </c>
    </row>
    <row r="651" spans="1:18" x14ac:dyDescent="0.3">
      <c r="A651" s="17">
        <v>33497771</v>
      </c>
      <c r="B651" s="13">
        <v>52</v>
      </c>
      <c r="C651" s="13">
        <v>2</v>
      </c>
      <c r="D651" s="13">
        <v>49</v>
      </c>
      <c r="E651" t="s">
        <v>23</v>
      </c>
      <c r="F651" t="s">
        <v>21</v>
      </c>
      <c r="G651" t="str">
        <f>IF(VentasC15[[#This Row],[Tipo de pago]]='Tablas auxiliares'!$B$6,"Venta física","Venta Online")</f>
        <v>Venta Online</v>
      </c>
      <c r="H651" t="s">
        <v>30</v>
      </c>
      <c r="I651" s="37">
        <v>60924</v>
      </c>
      <c r="J651" s="37">
        <v>24858</v>
      </c>
      <c r="K651" s="37">
        <v>47375</v>
      </c>
      <c r="L651" s="37">
        <v>47891</v>
      </c>
      <c r="M651" s="37">
        <v>46020</v>
      </c>
      <c r="N651" s="37">
        <f>SUM(VentasC15[[#This Row],[Maquillaje]:[Perfumería]])</f>
        <v>227068</v>
      </c>
      <c r="O651" s="14">
        <f>AVERAGE(VentasC15[[#This Row],[Maquillaje]:[Perfumería]])</f>
        <v>45413.599999999999</v>
      </c>
      <c r="P651" t="str">
        <f>INDEX(VentasC15[[#Headers],[Maquillaje]:[Perfumería]],MATCH(MAX(VentasC15[[#This Row],[Maquillaje]:[Perfumería]]),VentasC15[[#This Row],[Maquillaje]:[Perfumería]],0))</f>
        <v>Maquillaje</v>
      </c>
      <c r="Q651" t="str">
        <f>INDEX(VentasC15[[#Headers],[Maquillaje]:[Perfumería]],MATCH(MIN(VentasC15[[#This Row],[Maquillaje]:[Perfumería]]),VentasC15[[#This Row],[Maquillaje]:[Perfumería]],0))</f>
        <v>Skincare</v>
      </c>
      <c r="R651" t="str">
        <f>IF(VentasC15[[#This Row],[Total por vendedor]]&gt;=250000,"SI","NO")</f>
        <v>NO</v>
      </c>
    </row>
    <row r="652" spans="1:18" x14ac:dyDescent="0.3">
      <c r="A652" s="16">
        <v>33497772</v>
      </c>
      <c r="B652" s="13">
        <v>41</v>
      </c>
      <c r="C652" s="13">
        <v>2</v>
      </c>
      <c r="D652" s="13">
        <v>19</v>
      </c>
      <c r="E652" t="s">
        <v>23</v>
      </c>
      <c r="F652" t="s">
        <v>20</v>
      </c>
      <c r="G652" t="str">
        <f>IF(VentasC15[[#This Row],[Tipo de pago]]='Tablas auxiliares'!$B$6,"Venta física","Venta Online")</f>
        <v>Venta física</v>
      </c>
      <c r="H652" t="s">
        <v>30</v>
      </c>
      <c r="I652" s="37">
        <v>77530</v>
      </c>
      <c r="J652" s="37">
        <v>65626</v>
      </c>
      <c r="K652" s="37">
        <v>63100</v>
      </c>
      <c r="L652" s="37">
        <v>58439</v>
      </c>
      <c r="M652" s="37">
        <v>56280</v>
      </c>
      <c r="N652" s="37">
        <f>SUM(VentasC15[[#This Row],[Maquillaje]:[Perfumería]])</f>
        <v>320975</v>
      </c>
      <c r="O652" s="14">
        <f>AVERAGE(VentasC15[[#This Row],[Maquillaje]:[Perfumería]])</f>
        <v>64195</v>
      </c>
      <c r="P652" t="str">
        <f>INDEX(VentasC15[[#Headers],[Maquillaje]:[Perfumería]],MATCH(MAX(VentasC15[[#This Row],[Maquillaje]:[Perfumería]]),VentasC15[[#This Row],[Maquillaje]:[Perfumería]],0))</f>
        <v>Maquillaje</v>
      </c>
      <c r="Q652" t="str">
        <f>INDEX(VentasC15[[#Headers],[Maquillaje]:[Perfumería]],MATCH(MIN(VentasC15[[#This Row],[Maquillaje]:[Perfumería]]),VentasC15[[#This Row],[Maquillaje]:[Perfumería]],0))</f>
        <v>Perfumería</v>
      </c>
      <c r="R652" t="str">
        <f>IF(VentasC15[[#This Row],[Total por vendedor]]&gt;=250000,"SI","NO")</f>
        <v>SI</v>
      </c>
    </row>
    <row r="653" spans="1:18" x14ac:dyDescent="0.3">
      <c r="A653" s="17">
        <v>33497773</v>
      </c>
      <c r="B653" s="13">
        <v>68</v>
      </c>
      <c r="C653" s="13">
        <v>2</v>
      </c>
      <c r="D653" s="13">
        <v>82</v>
      </c>
      <c r="E653" t="s">
        <v>24</v>
      </c>
      <c r="F653" t="s">
        <v>20</v>
      </c>
      <c r="G653" t="str">
        <f>IF(VentasC15[[#This Row],[Tipo de pago]]='Tablas auxiliares'!$B$6,"Venta física","Venta Online")</f>
        <v>Venta física</v>
      </c>
      <c r="H653" t="s">
        <v>29</v>
      </c>
      <c r="I653" s="37">
        <v>31661</v>
      </c>
      <c r="J653" s="37">
        <v>32377</v>
      </c>
      <c r="K653" s="37">
        <v>95469</v>
      </c>
      <c r="L653" s="37">
        <v>57562</v>
      </c>
      <c r="M653" s="37">
        <v>46910</v>
      </c>
      <c r="N653" s="37">
        <f>SUM(VentasC15[[#This Row],[Maquillaje]:[Perfumería]])</f>
        <v>263979</v>
      </c>
      <c r="O653" s="14">
        <f>AVERAGE(VentasC15[[#This Row],[Maquillaje]:[Perfumería]])</f>
        <v>52795.8</v>
      </c>
      <c r="P653" t="str">
        <f>INDEX(VentasC15[[#Headers],[Maquillaje]:[Perfumería]],MATCH(MAX(VentasC15[[#This Row],[Maquillaje]:[Perfumería]]),VentasC15[[#This Row],[Maquillaje]:[Perfumería]],0))</f>
        <v>Cabello</v>
      </c>
      <c r="Q653" t="str">
        <f>INDEX(VentasC15[[#Headers],[Maquillaje]:[Perfumería]],MATCH(MIN(VentasC15[[#This Row],[Maquillaje]:[Perfumería]]),VentasC15[[#This Row],[Maquillaje]:[Perfumería]],0))</f>
        <v>Maquillaje</v>
      </c>
      <c r="R653" t="str">
        <f>IF(VentasC15[[#This Row],[Total por vendedor]]&gt;=250000,"SI","NO")</f>
        <v>SI</v>
      </c>
    </row>
    <row r="654" spans="1:18" x14ac:dyDescent="0.3">
      <c r="A654" s="16">
        <v>33497774</v>
      </c>
      <c r="B654" s="13">
        <v>26</v>
      </c>
      <c r="C654" s="13">
        <v>2</v>
      </c>
      <c r="D654" s="13">
        <v>20</v>
      </c>
      <c r="E654" t="s">
        <v>23</v>
      </c>
      <c r="F654" t="s">
        <v>21</v>
      </c>
      <c r="G654" t="str">
        <f>IF(VentasC15[[#This Row],[Tipo de pago]]='Tablas auxiliares'!$B$6,"Venta física","Venta Online")</f>
        <v>Venta Online</v>
      </c>
      <c r="H654" t="s">
        <v>29</v>
      </c>
      <c r="I654" s="37">
        <v>22527</v>
      </c>
      <c r="J654" s="37">
        <v>96551</v>
      </c>
      <c r="K654" s="37">
        <v>36249</v>
      </c>
      <c r="L654" s="37">
        <v>88290</v>
      </c>
      <c r="M654" s="37">
        <v>98872</v>
      </c>
      <c r="N654" s="37">
        <f>SUM(VentasC15[[#This Row],[Maquillaje]:[Perfumería]])</f>
        <v>342489</v>
      </c>
      <c r="O654" s="14">
        <f>AVERAGE(VentasC15[[#This Row],[Maquillaje]:[Perfumería]])</f>
        <v>68497.8</v>
      </c>
      <c r="P654" t="str">
        <f>INDEX(VentasC15[[#Headers],[Maquillaje]:[Perfumería]],MATCH(MAX(VentasC15[[#This Row],[Maquillaje]:[Perfumería]]),VentasC15[[#This Row],[Maquillaje]:[Perfumería]],0))</f>
        <v>Perfumería</v>
      </c>
      <c r="Q654" t="str">
        <f>INDEX(VentasC15[[#Headers],[Maquillaje]:[Perfumería]],MATCH(MIN(VentasC15[[#This Row],[Maquillaje]:[Perfumería]]),VentasC15[[#This Row],[Maquillaje]:[Perfumería]],0))</f>
        <v>Maquillaje</v>
      </c>
      <c r="R654" t="str">
        <f>IF(VentasC15[[#This Row],[Total por vendedor]]&gt;=250000,"SI","NO")</f>
        <v>SI</v>
      </c>
    </row>
    <row r="655" spans="1:18" x14ac:dyDescent="0.3">
      <c r="A655" s="17">
        <v>33497775</v>
      </c>
      <c r="B655" s="13">
        <v>28</v>
      </c>
      <c r="C655" s="13">
        <v>2</v>
      </c>
      <c r="D655" s="13">
        <v>16</v>
      </c>
      <c r="E655" t="s">
        <v>25</v>
      </c>
      <c r="F655" t="s">
        <v>21</v>
      </c>
      <c r="G655" t="str">
        <f>IF(VentasC15[[#This Row],[Tipo de pago]]='Tablas auxiliares'!$B$6,"Venta física","Venta Online")</f>
        <v>Venta Online</v>
      </c>
      <c r="H655" t="s">
        <v>30</v>
      </c>
      <c r="I655" s="37">
        <v>53053</v>
      </c>
      <c r="J655" s="37">
        <v>33154</v>
      </c>
      <c r="K655" s="37">
        <v>62119</v>
      </c>
      <c r="L655" s="37">
        <v>32677</v>
      </c>
      <c r="M655" s="37">
        <v>8382</v>
      </c>
      <c r="N655" s="37">
        <f>SUM(VentasC15[[#This Row],[Maquillaje]:[Perfumería]])</f>
        <v>189385</v>
      </c>
      <c r="O655" s="14">
        <f>AVERAGE(VentasC15[[#This Row],[Maquillaje]:[Perfumería]])</f>
        <v>37877</v>
      </c>
      <c r="P655" t="str">
        <f>INDEX(VentasC15[[#Headers],[Maquillaje]:[Perfumería]],MATCH(MAX(VentasC15[[#This Row],[Maquillaje]:[Perfumería]]),VentasC15[[#This Row],[Maquillaje]:[Perfumería]],0))</f>
        <v>Cabello</v>
      </c>
      <c r="Q655" t="str">
        <f>INDEX(VentasC15[[#Headers],[Maquillaje]:[Perfumería]],MATCH(MIN(VentasC15[[#This Row],[Maquillaje]:[Perfumería]]),VentasC15[[#This Row],[Maquillaje]:[Perfumería]],0))</f>
        <v>Perfumería</v>
      </c>
      <c r="R655" t="str">
        <f>IF(VentasC15[[#This Row],[Total por vendedor]]&gt;=250000,"SI","NO")</f>
        <v>NO</v>
      </c>
    </row>
    <row r="656" spans="1:18" x14ac:dyDescent="0.3">
      <c r="A656" s="16">
        <v>33497776</v>
      </c>
      <c r="B656" s="13">
        <v>57</v>
      </c>
      <c r="C656" s="13">
        <v>2</v>
      </c>
      <c r="D656" s="13">
        <v>12</v>
      </c>
      <c r="E656" t="s">
        <v>23</v>
      </c>
      <c r="F656" t="s">
        <v>20</v>
      </c>
      <c r="G656" t="str">
        <f>IF(VentasC15[[#This Row],[Tipo de pago]]='Tablas auxiliares'!$B$6,"Venta física","Venta Online")</f>
        <v>Venta física</v>
      </c>
      <c r="H656" t="s">
        <v>30</v>
      </c>
      <c r="I656" s="37">
        <v>68096</v>
      </c>
      <c r="J656" s="37">
        <v>12430</v>
      </c>
      <c r="K656" s="37">
        <v>40068</v>
      </c>
      <c r="L656" s="37">
        <v>15948</v>
      </c>
      <c r="M656" s="37">
        <v>69758</v>
      </c>
      <c r="N656" s="37">
        <f>SUM(VentasC15[[#This Row],[Maquillaje]:[Perfumería]])</f>
        <v>206300</v>
      </c>
      <c r="O656" s="14">
        <f>AVERAGE(VentasC15[[#This Row],[Maquillaje]:[Perfumería]])</f>
        <v>41260</v>
      </c>
      <c r="P656" t="str">
        <f>INDEX(VentasC15[[#Headers],[Maquillaje]:[Perfumería]],MATCH(MAX(VentasC15[[#This Row],[Maquillaje]:[Perfumería]]),VentasC15[[#This Row],[Maquillaje]:[Perfumería]],0))</f>
        <v>Perfumería</v>
      </c>
      <c r="Q656" t="str">
        <f>INDEX(VentasC15[[#Headers],[Maquillaje]:[Perfumería]],MATCH(MIN(VentasC15[[#This Row],[Maquillaje]:[Perfumería]]),VentasC15[[#This Row],[Maquillaje]:[Perfumería]],0))</f>
        <v>Skincare</v>
      </c>
      <c r="R656" t="str">
        <f>IF(VentasC15[[#This Row],[Total por vendedor]]&gt;=250000,"SI","NO")</f>
        <v>NO</v>
      </c>
    </row>
    <row r="657" spans="1:18" x14ac:dyDescent="0.3">
      <c r="A657" s="17">
        <v>33497777</v>
      </c>
      <c r="B657" s="13">
        <v>75</v>
      </c>
      <c r="C657" s="13">
        <v>2</v>
      </c>
      <c r="D657" s="13">
        <v>86</v>
      </c>
      <c r="E657" t="s">
        <v>23</v>
      </c>
      <c r="F657" t="s">
        <v>21</v>
      </c>
      <c r="G657" t="str">
        <f>IF(VentasC15[[#This Row],[Tipo de pago]]='Tablas auxiliares'!$B$6,"Venta física","Venta Online")</f>
        <v>Venta Online</v>
      </c>
      <c r="H657" t="s">
        <v>30</v>
      </c>
      <c r="I657" s="37">
        <v>50602</v>
      </c>
      <c r="J657" s="37">
        <v>1164</v>
      </c>
      <c r="K657" s="37">
        <v>29314</v>
      </c>
      <c r="L657" s="37">
        <v>95361</v>
      </c>
      <c r="M657" s="37">
        <v>54483</v>
      </c>
      <c r="N657" s="37">
        <f>SUM(VentasC15[[#This Row],[Maquillaje]:[Perfumería]])</f>
        <v>230924</v>
      </c>
      <c r="O657" s="14">
        <f>AVERAGE(VentasC15[[#This Row],[Maquillaje]:[Perfumería]])</f>
        <v>46184.800000000003</v>
      </c>
      <c r="P657" t="str">
        <f>INDEX(VentasC15[[#Headers],[Maquillaje]:[Perfumería]],MATCH(MAX(VentasC15[[#This Row],[Maquillaje]:[Perfumería]]),VentasC15[[#This Row],[Maquillaje]:[Perfumería]],0))</f>
        <v>Cuerpo</v>
      </c>
      <c r="Q657" t="str">
        <f>INDEX(VentasC15[[#Headers],[Maquillaje]:[Perfumería]],MATCH(MIN(VentasC15[[#This Row],[Maquillaje]:[Perfumería]]),VentasC15[[#This Row],[Maquillaje]:[Perfumería]],0))</f>
        <v>Skincare</v>
      </c>
      <c r="R657" t="str">
        <f>IF(VentasC15[[#This Row],[Total por vendedor]]&gt;=250000,"SI","NO")</f>
        <v>NO</v>
      </c>
    </row>
    <row r="658" spans="1:18" x14ac:dyDescent="0.3">
      <c r="A658" s="16">
        <v>33497778</v>
      </c>
      <c r="B658" s="13">
        <v>42</v>
      </c>
      <c r="C658" s="13">
        <v>2</v>
      </c>
      <c r="D658" s="13">
        <v>63</v>
      </c>
      <c r="E658" t="s">
        <v>25</v>
      </c>
      <c r="F658" t="s">
        <v>21</v>
      </c>
      <c r="G658" t="str">
        <f>IF(VentasC15[[#This Row],[Tipo de pago]]='Tablas auxiliares'!$B$6,"Venta física","Venta Online")</f>
        <v>Venta Online</v>
      </c>
      <c r="H658" t="s">
        <v>30</v>
      </c>
      <c r="I658" s="37">
        <v>21855</v>
      </c>
      <c r="J658" s="37">
        <v>8214</v>
      </c>
      <c r="K658" s="37">
        <v>5849</v>
      </c>
      <c r="L658" s="37">
        <v>71045</v>
      </c>
      <c r="M658" s="37">
        <v>18306</v>
      </c>
      <c r="N658" s="37">
        <f>SUM(VentasC15[[#This Row],[Maquillaje]:[Perfumería]])</f>
        <v>125269</v>
      </c>
      <c r="O658" s="14">
        <f>AVERAGE(VentasC15[[#This Row],[Maquillaje]:[Perfumería]])</f>
        <v>25053.8</v>
      </c>
      <c r="P658" t="str">
        <f>INDEX(VentasC15[[#Headers],[Maquillaje]:[Perfumería]],MATCH(MAX(VentasC15[[#This Row],[Maquillaje]:[Perfumería]]),VentasC15[[#This Row],[Maquillaje]:[Perfumería]],0))</f>
        <v>Cuerpo</v>
      </c>
      <c r="Q658" t="str">
        <f>INDEX(VentasC15[[#Headers],[Maquillaje]:[Perfumería]],MATCH(MIN(VentasC15[[#This Row],[Maquillaje]:[Perfumería]]),VentasC15[[#This Row],[Maquillaje]:[Perfumería]],0))</f>
        <v>Cabello</v>
      </c>
      <c r="R658" t="str">
        <f>IF(VentasC15[[#This Row],[Total por vendedor]]&gt;=250000,"SI","NO")</f>
        <v>NO</v>
      </c>
    </row>
    <row r="659" spans="1:18" x14ac:dyDescent="0.3">
      <c r="A659" s="17">
        <v>33497779</v>
      </c>
      <c r="B659" s="13">
        <v>69</v>
      </c>
      <c r="C659" s="13">
        <v>2</v>
      </c>
      <c r="D659" s="13">
        <v>54</v>
      </c>
      <c r="E659" t="s">
        <v>22</v>
      </c>
      <c r="F659" t="s">
        <v>20</v>
      </c>
      <c r="G659" t="str">
        <f>IF(VentasC15[[#This Row],[Tipo de pago]]='Tablas auxiliares'!$B$6,"Venta física","Venta Online")</f>
        <v>Venta física</v>
      </c>
      <c r="H659" t="s">
        <v>29</v>
      </c>
      <c r="I659" s="37">
        <v>92623</v>
      </c>
      <c r="J659" s="37">
        <v>40391</v>
      </c>
      <c r="K659" s="37">
        <v>65835</v>
      </c>
      <c r="L659" s="37">
        <v>80984</v>
      </c>
      <c r="M659" s="37">
        <v>49315</v>
      </c>
      <c r="N659" s="37">
        <f>SUM(VentasC15[[#This Row],[Maquillaje]:[Perfumería]])</f>
        <v>329148</v>
      </c>
      <c r="O659" s="14">
        <f>AVERAGE(VentasC15[[#This Row],[Maquillaje]:[Perfumería]])</f>
        <v>65829.600000000006</v>
      </c>
      <c r="P659" t="str">
        <f>INDEX(VentasC15[[#Headers],[Maquillaje]:[Perfumería]],MATCH(MAX(VentasC15[[#This Row],[Maquillaje]:[Perfumería]]),VentasC15[[#This Row],[Maquillaje]:[Perfumería]],0))</f>
        <v>Maquillaje</v>
      </c>
      <c r="Q659" t="str">
        <f>INDEX(VentasC15[[#Headers],[Maquillaje]:[Perfumería]],MATCH(MIN(VentasC15[[#This Row],[Maquillaje]:[Perfumería]]),VentasC15[[#This Row],[Maquillaje]:[Perfumería]],0))</f>
        <v>Skincare</v>
      </c>
      <c r="R659" t="str">
        <f>IF(VentasC15[[#This Row],[Total por vendedor]]&gt;=250000,"SI","NO")</f>
        <v>SI</v>
      </c>
    </row>
    <row r="660" spans="1:18" x14ac:dyDescent="0.3">
      <c r="A660" s="16">
        <v>33497780</v>
      </c>
      <c r="B660" s="13">
        <v>38</v>
      </c>
      <c r="C660" s="13">
        <v>2</v>
      </c>
      <c r="D660" s="13">
        <v>67</v>
      </c>
      <c r="E660" t="s">
        <v>24</v>
      </c>
      <c r="F660" t="s">
        <v>21</v>
      </c>
      <c r="G660" t="str">
        <f>IF(VentasC15[[#This Row],[Tipo de pago]]='Tablas auxiliares'!$B$6,"Venta física","Venta Online")</f>
        <v>Venta Online</v>
      </c>
      <c r="H660" t="s">
        <v>30</v>
      </c>
      <c r="I660" s="37">
        <v>22651</v>
      </c>
      <c r="J660" s="37">
        <v>47048</v>
      </c>
      <c r="K660" s="37">
        <v>80984</v>
      </c>
      <c r="L660" s="37">
        <v>6195</v>
      </c>
      <c r="M660" s="37">
        <v>73853</v>
      </c>
      <c r="N660" s="37">
        <f>SUM(VentasC15[[#This Row],[Maquillaje]:[Perfumería]])</f>
        <v>230731</v>
      </c>
      <c r="O660" s="14">
        <f>AVERAGE(VentasC15[[#This Row],[Maquillaje]:[Perfumería]])</f>
        <v>46146.2</v>
      </c>
      <c r="P660" t="str">
        <f>INDEX(VentasC15[[#Headers],[Maquillaje]:[Perfumería]],MATCH(MAX(VentasC15[[#This Row],[Maquillaje]:[Perfumería]]),VentasC15[[#This Row],[Maquillaje]:[Perfumería]],0))</f>
        <v>Cabello</v>
      </c>
      <c r="Q660" t="str">
        <f>INDEX(VentasC15[[#Headers],[Maquillaje]:[Perfumería]],MATCH(MIN(VentasC15[[#This Row],[Maquillaje]:[Perfumería]]),VentasC15[[#This Row],[Maquillaje]:[Perfumería]],0))</f>
        <v>Cuerpo</v>
      </c>
      <c r="R660" t="str">
        <f>IF(VentasC15[[#This Row],[Total por vendedor]]&gt;=250000,"SI","NO")</f>
        <v>NO</v>
      </c>
    </row>
    <row r="661" spans="1:18" x14ac:dyDescent="0.3">
      <c r="A661" s="17">
        <v>33497781</v>
      </c>
      <c r="B661" s="13">
        <v>26</v>
      </c>
      <c r="C661" s="13">
        <v>2</v>
      </c>
      <c r="D661" s="13">
        <v>91</v>
      </c>
      <c r="E661" t="s">
        <v>23</v>
      </c>
      <c r="F661" t="s">
        <v>21</v>
      </c>
      <c r="G661" t="str">
        <f>IF(VentasC15[[#This Row],[Tipo de pago]]='Tablas auxiliares'!$B$6,"Venta física","Venta Online")</f>
        <v>Venta Online</v>
      </c>
      <c r="H661" t="s">
        <v>30</v>
      </c>
      <c r="I661" s="37">
        <v>66559</v>
      </c>
      <c r="J661" s="37">
        <v>4989</v>
      </c>
      <c r="K661" s="37">
        <v>4581</v>
      </c>
      <c r="L661" s="37">
        <v>33589</v>
      </c>
      <c r="M661" s="37">
        <v>5304</v>
      </c>
      <c r="N661" s="37">
        <f>SUM(VentasC15[[#This Row],[Maquillaje]:[Perfumería]])</f>
        <v>115022</v>
      </c>
      <c r="O661" s="14">
        <f>AVERAGE(VentasC15[[#This Row],[Maquillaje]:[Perfumería]])</f>
        <v>23004.400000000001</v>
      </c>
      <c r="P661" t="str">
        <f>INDEX(VentasC15[[#Headers],[Maquillaje]:[Perfumería]],MATCH(MAX(VentasC15[[#This Row],[Maquillaje]:[Perfumería]]),VentasC15[[#This Row],[Maquillaje]:[Perfumería]],0))</f>
        <v>Maquillaje</v>
      </c>
      <c r="Q661" t="str">
        <f>INDEX(VentasC15[[#Headers],[Maquillaje]:[Perfumería]],MATCH(MIN(VentasC15[[#This Row],[Maquillaje]:[Perfumería]]),VentasC15[[#This Row],[Maquillaje]:[Perfumería]],0))</f>
        <v>Cabello</v>
      </c>
      <c r="R661" t="str">
        <f>IF(VentasC15[[#This Row],[Total por vendedor]]&gt;=250000,"SI","NO")</f>
        <v>NO</v>
      </c>
    </row>
    <row r="662" spans="1:18" x14ac:dyDescent="0.3">
      <c r="A662" s="16">
        <v>33497782</v>
      </c>
      <c r="B662" s="13">
        <v>74</v>
      </c>
      <c r="C662" s="13">
        <v>2</v>
      </c>
      <c r="D662" s="13">
        <v>62</v>
      </c>
      <c r="E662" t="s">
        <v>23</v>
      </c>
      <c r="F662" t="s">
        <v>20</v>
      </c>
      <c r="G662" t="str">
        <f>IF(VentasC15[[#This Row],[Tipo de pago]]='Tablas auxiliares'!$B$6,"Venta física","Venta Online")</f>
        <v>Venta física</v>
      </c>
      <c r="H662" t="s">
        <v>29</v>
      </c>
      <c r="I662" s="37">
        <v>64490</v>
      </c>
      <c r="J662" s="37">
        <v>5172</v>
      </c>
      <c r="K662" s="37">
        <v>25372</v>
      </c>
      <c r="L662" s="37">
        <v>18298</v>
      </c>
      <c r="M662" s="37">
        <v>35534</v>
      </c>
      <c r="N662" s="37">
        <f>SUM(VentasC15[[#This Row],[Maquillaje]:[Perfumería]])</f>
        <v>148866</v>
      </c>
      <c r="O662" s="14">
        <f>AVERAGE(VentasC15[[#This Row],[Maquillaje]:[Perfumería]])</f>
        <v>29773.200000000001</v>
      </c>
      <c r="P662" t="str">
        <f>INDEX(VentasC15[[#Headers],[Maquillaje]:[Perfumería]],MATCH(MAX(VentasC15[[#This Row],[Maquillaje]:[Perfumería]]),VentasC15[[#This Row],[Maquillaje]:[Perfumería]],0))</f>
        <v>Maquillaje</v>
      </c>
      <c r="Q662" t="str">
        <f>INDEX(VentasC15[[#Headers],[Maquillaje]:[Perfumería]],MATCH(MIN(VentasC15[[#This Row],[Maquillaje]:[Perfumería]]),VentasC15[[#This Row],[Maquillaje]:[Perfumería]],0))</f>
        <v>Skincare</v>
      </c>
      <c r="R662" t="str">
        <f>IF(VentasC15[[#This Row],[Total por vendedor]]&gt;=250000,"SI","NO")</f>
        <v>NO</v>
      </c>
    </row>
    <row r="663" spans="1:18" x14ac:dyDescent="0.3">
      <c r="A663" s="17">
        <v>33497783</v>
      </c>
      <c r="B663" s="13">
        <v>48</v>
      </c>
      <c r="C663" s="13">
        <v>2</v>
      </c>
      <c r="D663" s="13">
        <v>80</v>
      </c>
      <c r="E663" t="s">
        <v>23</v>
      </c>
      <c r="F663" t="s">
        <v>20</v>
      </c>
      <c r="G663" t="str">
        <f>IF(VentasC15[[#This Row],[Tipo de pago]]='Tablas auxiliares'!$B$6,"Venta física","Venta Online")</f>
        <v>Venta física</v>
      </c>
      <c r="H663" t="s">
        <v>30</v>
      </c>
      <c r="I663" s="37">
        <v>84170</v>
      </c>
      <c r="J663" s="37">
        <v>27160</v>
      </c>
      <c r="K663" s="37">
        <v>3823</v>
      </c>
      <c r="L663" s="37">
        <v>29730</v>
      </c>
      <c r="M663" s="37">
        <v>8592</v>
      </c>
      <c r="N663" s="37">
        <f>SUM(VentasC15[[#This Row],[Maquillaje]:[Perfumería]])</f>
        <v>153475</v>
      </c>
      <c r="O663" s="14">
        <f>AVERAGE(VentasC15[[#This Row],[Maquillaje]:[Perfumería]])</f>
        <v>30695</v>
      </c>
      <c r="P663" t="str">
        <f>INDEX(VentasC15[[#Headers],[Maquillaje]:[Perfumería]],MATCH(MAX(VentasC15[[#This Row],[Maquillaje]:[Perfumería]]),VentasC15[[#This Row],[Maquillaje]:[Perfumería]],0))</f>
        <v>Maquillaje</v>
      </c>
      <c r="Q663" t="str">
        <f>INDEX(VentasC15[[#Headers],[Maquillaje]:[Perfumería]],MATCH(MIN(VentasC15[[#This Row],[Maquillaje]:[Perfumería]]),VentasC15[[#This Row],[Maquillaje]:[Perfumería]],0))</f>
        <v>Cabello</v>
      </c>
      <c r="R663" t="str">
        <f>IF(VentasC15[[#This Row],[Total por vendedor]]&gt;=250000,"SI","NO")</f>
        <v>NO</v>
      </c>
    </row>
    <row r="664" spans="1:18" x14ac:dyDescent="0.3">
      <c r="A664" s="16">
        <v>33497784</v>
      </c>
      <c r="B664" s="13">
        <v>64</v>
      </c>
      <c r="C664" s="13">
        <v>2</v>
      </c>
      <c r="D664" s="13">
        <v>25</v>
      </c>
      <c r="E664" t="s">
        <v>23</v>
      </c>
      <c r="F664" t="s">
        <v>20</v>
      </c>
      <c r="G664" t="str">
        <f>IF(VentasC15[[#This Row],[Tipo de pago]]='Tablas auxiliares'!$B$6,"Venta física","Venta Online")</f>
        <v>Venta física</v>
      </c>
      <c r="H664" t="s">
        <v>30</v>
      </c>
      <c r="I664" s="37">
        <v>68291</v>
      </c>
      <c r="J664" s="37">
        <v>78002</v>
      </c>
      <c r="K664" s="37">
        <v>44105</v>
      </c>
      <c r="L664" s="37">
        <v>78395</v>
      </c>
      <c r="M664" s="37">
        <v>13715</v>
      </c>
      <c r="N664" s="37">
        <f>SUM(VentasC15[[#This Row],[Maquillaje]:[Perfumería]])</f>
        <v>282508</v>
      </c>
      <c r="O664" s="14">
        <f>AVERAGE(VentasC15[[#This Row],[Maquillaje]:[Perfumería]])</f>
        <v>56501.599999999999</v>
      </c>
      <c r="P664" t="str">
        <f>INDEX(VentasC15[[#Headers],[Maquillaje]:[Perfumería]],MATCH(MAX(VentasC15[[#This Row],[Maquillaje]:[Perfumería]]),VentasC15[[#This Row],[Maquillaje]:[Perfumería]],0))</f>
        <v>Cuerpo</v>
      </c>
      <c r="Q664" t="str">
        <f>INDEX(VentasC15[[#Headers],[Maquillaje]:[Perfumería]],MATCH(MIN(VentasC15[[#This Row],[Maquillaje]:[Perfumería]]),VentasC15[[#This Row],[Maquillaje]:[Perfumería]],0))</f>
        <v>Perfumería</v>
      </c>
      <c r="R664" t="str">
        <f>IF(VentasC15[[#This Row],[Total por vendedor]]&gt;=250000,"SI","NO")</f>
        <v>SI</v>
      </c>
    </row>
    <row r="665" spans="1:18" x14ac:dyDescent="0.3">
      <c r="A665" s="17">
        <v>33497785</v>
      </c>
      <c r="B665" s="13">
        <v>34</v>
      </c>
      <c r="C665" s="13">
        <v>2</v>
      </c>
      <c r="D665" s="13">
        <v>7</v>
      </c>
      <c r="E665" t="s">
        <v>23</v>
      </c>
      <c r="F665" t="s">
        <v>21</v>
      </c>
      <c r="G665" t="str">
        <f>IF(VentasC15[[#This Row],[Tipo de pago]]='Tablas auxiliares'!$B$6,"Venta física","Venta Online")</f>
        <v>Venta Online</v>
      </c>
      <c r="H665" t="s">
        <v>30</v>
      </c>
      <c r="I665" s="37">
        <v>57846</v>
      </c>
      <c r="J665" s="37">
        <v>70380</v>
      </c>
      <c r="K665" s="37">
        <v>33284</v>
      </c>
      <c r="L665" s="37">
        <v>86048</v>
      </c>
      <c r="M665" s="37">
        <v>1697</v>
      </c>
      <c r="N665" s="37">
        <f>SUM(VentasC15[[#This Row],[Maquillaje]:[Perfumería]])</f>
        <v>249255</v>
      </c>
      <c r="O665" s="14">
        <f>AVERAGE(VentasC15[[#This Row],[Maquillaje]:[Perfumería]])</f>
        <v>49851</v>
      </c>
      <c r="P665" t="str">
        <f>INDEX(VentasC15[[#Headers],[Maquillaje]:[Perfumería]],MATCH(MAX(VentasC15[[#This Row],[Maquillaje]:[Perfumería]]),VentasC15[[#This Row],[Maquillaje]:[Perfumería]],0))</f>
        <v>Cuerpo</v>
      </c>
      <c r="Q665" t="str">
        <f>INDEX(VentasC15[[#Headers],[Maquillaje]:[Perfumería]],MATCH(MIN(VentasC15[[#This Row],[Maquillaje]:[Perfumería]]),VentasC15[[#This Row],[Maquillaje]:[Perfumería]],0))</f>
        <v>Perfumería</v>
      </c>
      <c r="R665" t="str">
        <f>IF(VentasC15[[#This Row],[Total por vendedor]]&gt;=250000,"SI","NO")</f>
        <v>NO</v>
      </c>
    </row>
    <row r="666" spans="1:18" x14ac:dyDescent="0.3">
      <c r="A666" s="16">
        <v>33497786</v>
      </c>
      <c r="B666" s="13">
        <v>29</v>
      </c>
      <c r="C666" s="13">
        <v>2</v>
      </c>
      <c r="D666" s="13">
        <v>67</v>
      </c>
      <c r="E666" t="s">
        <v>23</v>
      </c>
      <c r="F666" t="s">
        <v>21</v>
      </c>
      <c r="G666" t="str">
        <f>IF(VentasC15[[#This Row],[Tipo de pago]]='Tablas auxiliares'!$B$6,"Venta física","Venta Online")</f>
        <v>Venta Online</v>
      </c>
      <c r="H666" t="s">
        <v>29</v>
      </c>
      <c r="I666" s="37">
        <v>71</v>
      </c>
      <c r="J666" s="37">
        <v>88037</v>
      </c>
      <c r="K666" s="37">
        <v>89982</v>
      </c>
      <c r="L666" s="37">
        <v>50479</v>
      </c>
      <c r="M666" s="37">
        <v>21303</v>
      </c>
      <c r="N666" s="37">
        <f>SUM(VentasC15[[#This Row],[Maquillaje]:[Perfumería]])</f>
        <v>249872</v>
      </c>
      <c r="O666" s="14">
        <f>AVERAGE(VentasC15[[#This Row],[Maquillaje]:[Perfumería]])</f>
        <v>49974.400000000001</v>
      </c>
      <c r="P666" t="str">
        <f>INDEX(VentasC15[[#Headers],[Maquillaje]:[Perfumería]],MATCH(MAX(VentasC15[[#This Row],[Maquillaje]:[Perfumería]]),VentasC15[[#This Row],[Maquillaje]:[Perfumería]],0))</f>
        <v>Cabello</v>
      </c>
      <c r="Q666" t="str">
        <f>INDEX(VentasC15[[#Headers],[Maquillaje]:[Perfumería]],MATCH(MIN(VentasC15[[#This Row],[Maquillaje]:[Perfumería]]),VentasC15[[#This Row],[Maquillaje]:[Perfumería]],0))</f>
        <v>Maquillaje</v>
      </c>
      <c r="R666" t="str">
        <f>IF(VentasC15[[#This Row],[Total por vendedor]]&gt;=250000,"SI","NO")</f>
        <v>NO</v>
      </c>
    </row>
    <row r="667" spans="1:18" x14ac:dyDescent="0.3">
      <c r="A667" s="17">
        <v>33497787</v>
      </c>
      <c r="B667" s="13">
        <v>48</v>
      </c>
      <c r="C667" s="13">
        <v>2</v>
      </c>
      <c r="D667" s="13">
        <v>61</v>
      </c>
      <c r="E667" t="s">
        <v>22</v>
      </c>
      <c r="F667" t="s">
        <v>21</v>
      </c>
      <c r="G667" t="str">
        <f>IF(VentasC15[[#This Row],[Tipo de pago]]='Tablas auxiliares'!$B$6,"Venta física","Venta Online")</f>
        <v>Venta Online</v>
      </c>
      <c r="H667" t="s">
        <v>30</v>
      </c>
      <c r="I667" s="37">
        <v>27323</v>
      </c>
      <c r="J667" s="37">
        <v>7020</v>
      </c>
      <c r="K667" s="37">
        <v>17457</v>
      </c>
      <c r="L667" s="37">
        <v>69491</v>
      </c>
      <c r="M667" s="37">
        <v>9514</v>
      </c>
      <c r="N667" s="37">
        <f>SUM(VentasC15[[#This Row],[Maquillaje]:[Perfumería]])</f>
        <v>130805</v>
      </c>
      <c r="O667" s="14">
        <f>AVERAGE(VentasC15[[#This Row],[Maquillaje]:[Perfumería]])</f>
        <v>26161</v>
      </c>
      <c r="P667" t="str">
        <f>INDEX(VentasC15[[#Headers],[Maquillaje]:[Perfumería]],MATCH(MAX(VentasC15[[#This Row],[Maquillaje]:[Perfumería]]),VentasC15[[#This Row],[Maquillaje]:[Perfumería]],0))</f>
        <v>Cuerpo</v>
      </c>
      <c r="Q667" t="str">
        <f>INDEX(VentasC15[[#Headers],[Maquillaje]:[Perfumería]],MATCH(MIN(VentasC15[[#This Row],[Maquillaje]:[Perfumería]]),VentasC15[[#This Row],[Maquillaje]:[Perfumería]],0))</f>
        <v>Skincare</v>
      </c>
      <c r="R667" t="str">
        <f>IF(VentasC15[[#This Row],[Total por vendedor]]&gt;=250000,"SI","NO")</f>
        <v>NO</v>
      </c>
    </row>
    <row r="668" spans="1:18" x14ac:dyDescent="0.3">
      <c r="A668" s="16">
        <v>33497788</v>
      </c>
      <c r="B668" s="13">
        <v>31</v>
      </c>
      <c r="C668" s="13">
        <v>2</v>
      </c>
      <c r="D668" s="13">
        <v>42</v>
      </c>
      <c r="E668" t="s">
        <v>22</v>
      </c>
      <c r="F668" t="s">
        <v>20</v>
      </c>
      <c r="G668" t="str">
        <f>IF(VentasC15[[#This Row],[Tipo de pago]]='Tablas auxiliares'!$B$6,"Venta física","Venta Online")</f>
        <v>Venta física</v>
      </c>
      <c r="H668" t="s">
        <v>29</v>
      </c>
      <c r="I668" s="37">
        <v>33942</v>
      </c>
      <c r="J668" s="37">
        <v>81514</v>
      </c>
      <c r="K668" s="37">
        <v>69221</v>
      </c>
      <c r="L668" s="37">
        <v>33242</v>
      </c>
      <c r="M668" s="37">
        <v>95005</v>
      </c>
      <c r="N668" s="37">
        <f>SUM(VentasC15[[#This Row],[Maquillaje]:[Perfumería]])</f>
        <v>312924</v>
      </c>
      <c r="O668" s="14">
        <f>AVERAGE(VentasC15[[#This Row],[Maquillaje]:[Perfumería]])</f>
        <v>62584.800000000003</v>
      </c>
      <c r="P668" t="str">
        <f>INDEX(VentasC15[[#Headers],[Maquillaje]:[Perfumería]],MATCH(MAX(VentasC15[[#This Row],[Maquillaje]:[Perfumería]]),VentasC15[[#This Row],[Maquillaje]:[Perfumería]],0))</f>
        <v>Perfumería</v>
      </c>
      <c r="Q668" t="str">
        <f>INDEX(VentasC15[[#Headers],[Maquillaje]:[Perfumería]],MATCH(MIN(VentasC15[[#This Row],[Maquillaje]:[Perfumería]]),VentasC15[[#This Row],[Maquillaje]:[Perfumería]],0))</f>
        <v>Cuerpo</v>
      </c>
      <c r="R668" t="str">
        <f>IF(VentasC15[[#This Row],[Total por vendedor]]&gt;=250000,"SI","NO")</f>
        <v>SI</v>
      </c>
    </row>
    <row r="669" spans="1:18" x14ac:dyDescent="0.3">
      <c r="A669" s="17">
        <v>33497789</v>
      </c>
      <c r="B669" s="13">
        <v>25</v>
      </c>
      <c r="C669" s="13">
        <v>2</v>
      </c>
      <c r="D669" s="13">
        <v>32</v>
      </c>
      <c r="E669" t="s">
        <v>23</v>
      </c>
      <c r="F669" t="s">
        <v>20</v>
      </c>
      <c r="G669" t="str">
        <f>IF(VentasC15[[#This Row],[Tipo de pago]]='Tablas auxiliares'!$B$6,"Venta física","Venta Online")</f>
        <v>Venta física</v>
      </c>
      <c r="H669" t="s">
        <v>29</v>
      </c>
      <c r="I669" s="37">
        <v>34192</v>
      </c>
      <c r="J669" s="37">
        <v>49006</v>
      </c>
      <c r="K669" s="37">
        <v>48087</v>
      </c>
      <c r="L669" s="37">
        <v>86488</v>
      </c>
      <c r="M669" s="37">
        <v>900</v>
      </c>
      <c r="N669" s="37">
        <f>SUM(VentasC15[[#This Row],[Maquillaje]:[Perfumería]])</f>
        <v>218673</v>
      </c>
      <c r="O669" s="14">
        <f>AVERAGE(VentasC15[[#This Row],[Maquillaje]:[Perfumería]])</f>
        <v>43734.6</v>
      </c>
      <c r="P669" t="str">
        <f>INDEX(VentasC15[[#Headers],[Maquillaje]:[Perfumería]],MATCH(MAX(VentasC15[[#This Row],[Maquillaje]:[Perfumería]]),VentasC15[[#This Row],[Maquillaje]:[Perfumería]],0))</f>
        <v>Cuerpo</v>
      </c>
      <c r="Q669" t="str">
        <f>INDEX(VentasC15[[#Headers],[Maquillaje]:[Perfumería]],MATCH(MIN(VentasC15[[#This Row],[Maquillaje]:[Perfumería]]),VentasC15[[#This Row],[Maquillaje]:[Perfumería]],0))</f>
        <v>Perfumería</v>
      </c>
      <c r="R669" t="str">
        <f>IF(VentasC15[[#This Row],[Total por vendedor]]&gt;=250000,"SI","NO")</f>
        <v>NO</v>
      </c>
    </row>
    <row r="670" spans="1:18" x14ac:dyDescent="0.3">
      <c r="A670" s="16">
        <v>33497790</v>
      </c>
      <c r="B670" s="13">
        <v>52</v>
      </c>
      <c r="C670" s="13">
        <v>2</v>
      </c>
      <c r="D670" s="13">
        <v>96</v>
      </c>
      <c r="E670" t="s">
        <v>24</v>
      </c>
      <c r="F670" t="s">
        <v>20</v>
      </c>
      <c r="G670" t="str">
        <f>IF(VentasC15[[#This Row],[Tipo de pago]]='Tablas auxiliares'!$B$6,"Venta física","Venta Online")</f>
        <v>Venta física</v>
      </c>
      <c r="H670" t="s">
        <v>30</v>
      </c>
      <c r="I670" s="37">
        <v>14868</v>
      </c>
      <c r="J670" s="37">
        <v>63048</v>
      </c>
      <c r="K670" s="37">
        <v>16394</v>
      </c>
      <c r="L670" s="37">
        <v>77329</v>
      </c>
      <c r="M670" s="37">
        <v>40480</v>
      </c>
      <c r="N670" s="37">
        <f>SUM(VentasC15[[#This Row],[Maquillaje]:[Perfumería]])</f>
        <v>212119</v>
      </c>
      <c r="O670" s="14">
        <f>AVERAGE(VentasC15[[#This Row],[Maquillaje]:[Perfumería]])</f>
        <v>42423.8</v>
      </c>
      <c r="P670" t="str">
        <f>INDEX(VentasC15[[#Headers],[Maquillaje]:[Perfumería]],MATCH(MAX(VentasC15[[#This Row],[Maquillaje]:[Perfumería]]),VentasC15[[#This Row],[Maquillaje]:[Perfumería]],0))</f>
        <v>Cuerpo</v>
      </c>
      <c r="Q670" t="str">
        <f>INDEX(VentasC15[[#Headers],[Maquillaje]:[Perfumería]],MATCH(MIN(VentasC15[[#This Row],[Maquillaje]:[Perfumería]]),VentasC15[[#This Row],[Maquillaje]:[Perfumería]],0))</f>
        <v>Maquillaje</v>
      </c>
      <c r="R670" t="str">
        <f>IF(VentasC15[[#This Row],[Total por vendedor]]&gt;=250000,"SI","NO")</f>
        <v>NO</v>
      </c>
    </row>
    <row r="671" spans="1:18" x14ac:dyDescent="0.3">
      <c r="A671" s="17">
        <v>33497791</v>
      </c>
      <c r="B671" s="13">
        <v>42</v>
      </c>
      <c r="C671" s="13">
        <v>2</v>
      </c>
      <c r="D671" s="13">
        <v>68</v>
      </c>
      <c r="E671" t="s">
        <v>24</v>
      </c>
      <c r="F671" t="s">
        <v>21</v>
      </c>
      <c r="G671" t="str">
        <f>IF(VentasC15[[#This Row],[Tipo de pago]]='Tablas auxiliares'!$B$6,"Venta física","Venta Online")</f>
        <v>Venta Online</v>
      </c>
      <c r="H671" t="s">
        <v>30</v>
      </c>
      <c r="I671" s="37">
        <v>11322</v>
      </c>
      <c r="J671" s="37">
        <v>79499</v>
      </c>
      <c r="K671" s="37">
        <v>62549</v>
      </c>
      <c r="L671" s="37">
        <v>59798</v>
      </c>
      <c r="M671" s="37">
        <v>4717</v>
      </c>
      <c r="N671" s="37">
        <f>SUM(VentasC15[[#This Row],[Maquillaje]:[Perfumería]])</f>
        <v>217885</v>
      </c>
      <c r="O671" s="14">
        <f>AVERAGE(VentasC15[[#This Row],[Maquillaje]:[Perfumería]])</f>
        <v>43577</v>
      </c>
      <c r="P671" t="str">
        <f>INDEX(VentasC15[[#Headers],[Maquillaje]:[Perfumería]],MATCH(MAX(VentasC15[[#This Row],[Maquillaje]:[Perfumería]]),VentasC15[[#This Row],[Maquillaje]:[Perfumería]],0))</f>
        <v>Skincare</v>
      </c>
      <c r="Q671" t="str">
        <f>INDEX(VentasC15[[#Headers],[Maquillaje]:[Perfumería]],MATCH(MIN(VentasC15[[#This Row],[Maquillaje]:[Perfumería]]),VentasC15[[#This Row],[Maquillaje]:[Perfumería]],0))</f>
        <v>Perfumería</v>
      </c>
      <c r="R671" t="str">
        <f>IF(VentasC15[[#This Row],[Total por vendedor]]&gt;=250000,"SI","NO")</f>
        <v>NO</v>
      </c>
    </row>
    <row r="672" spans="1:18" x14ac:dyDescent="0.3">
      <c r="A672" s="16">
        <v>33497792</v>
      </c>
      <c r="B672" s="13">
        <v>38</v>
      </c>
      <c r="C672" s="13">
        <v>2</v>
      </c>
      <c r="D672" s="13">
        <v>35</v>
      </c>
      <c r="E672" t="s">
        <v>23</v>
      </c>
      <c r="F672" t="s">
        <v>20</v>
      </c>
      <c r="G672" t="str">
        <f>IF(VentasC15[[#This Row],[Tipo de pago]]='Tablas auxiliares'!$B$6,"Venta física","Venta Online")</f>
        <v>Venta física</v>
      </c>
      <c r="H672" t="s">
        <v>29</v>
      </c>
      <c r="I672" s="37">
        <v>69461</v>
      </c>
      <c r="J672" s="37">
        <v>9934</v>
      </c>
      <c r="K672" s="37">
        <v>22799</v>
      </c>
      <c r="L672" s="37">
        <v>28515</v>
      </c>
      <c r="M672" s="37">
        <v>34874</v>
      </c>
      <c r="N672" s="37">
        <f>SUM(VentasC15[[#This Row],[Maquillaje]:[Perfumería]])</f>
        <v>165583</v>
      </c>
      <c r="O672" s="14">
        <f>AVERAGE(VentasC15[[#This Row],[Maquillaje]:[Perfumería]])</f>
        <v>33116.6</v>
      </c>
      <c r="P672" t="str">
        <f>INDEX(VentasC15[[#Headers],[Maquillaje]:[Perfumería]],MATCH(MAX(VentasC15[[#This Row],[Maquillaje]:[Perfumería]]),VentasC15[[#This Row],[Maquillaje]:[Perfumería]],0))</f>
        <v>Maquillaje</v>
      </c>
      <c r="Q672" t="str">
        <f>INDEX(VentasC15[[#Headers],[Maquillaje]:[Perfumería]],MATCH(MIN(VentasC15[[#This Row],[Maquillaje]:[Perfumería]]),VentasC15[[#This Row],[Maquillaje]:[Perfumería]],0))</f>
        <v>Skincare</v>
      </c>
      <c r="R672" t="str">
        <f>IF(VentasC15[[#This Row],[Total por vendedor]]&gt;=250000,"SI","NO")</f>
        <v>NO</v>
      </c>
    </row>
    <row r="673" spans="1:18" x14ac:dyDescent="0.3">
      <c r="A673" s="17">
        <v>33497793</v>
      </c>
      <c r="B673" s="13">
        <v>61</v>
      </c>
      <c r="C673" s="13">
        <v>2</v>
      </c>
      <c r="D673" s="13">
        <v>49</v>
      </c>
      <c r="E673" t="s">
        <v>23</v>
      </c>
      <c r="F673" t="s">
        <v>21</v>
      </c>
      <c r="G673" t="str">
        <f>IF(VentasC15[[#This Row],[Tipo de pago]]='Tablas auxiliares'!$B$6,"Venta física","Venta Online")</f>
        <v>Venta Online</v>
      </c>
      <c r="H673" t="s">
        <v>29</v>
      </c>
      <c r="I673" s="37">
        <v>42833</v>
      </c>
      <c r="J673" s="37">
        <v>74453</v>
      </c>
      <c r="K673" s="37">
        <v>23831</v>
      </c>
      <c r="L673" s="37">
        <v>46797</v>
      </c>
      <c r="M673" s="37">
        <v>63750</v>
      </c>
      <c r="N673" s="37">
        <f>SUM(VentasC15[[#This Row],[Maquillaje]:[Perfumería]])</f>
        <v>251664</v>
      </c>
      <c r="O673" s="14">
        <f>AVERAGE(VentasC15[[#This Row],[Maquillaje]:[Perfumería]])</f>
        <v>50332.800000000003</v>
      </c>
      <c r="P673" t="str">
        <f>INDEX(VentasC15[[#Headers],[Maquillaje]:[Perfumería]],MATCH(MAX(VentasC15[[#This Row],[Maquillaje]:[Perfumería]]),VentasC15[[#This Row],[Maquillaje]:[Perfumería]],0))</f>
        <v>Skincare</v>
      </c>
      <c r="Q673" t="str">
        <f>INDEX(VentasC15[[#Headers],[Maquillaje]:[Perfumería]],MATCH(MIN(VentasC15[[#This Row],[Maquillaje]:[Perfumería]]),VentasC15[[#This Row],[Maquillaje]:[Perfumería]],0))</f>
        <v>Cabello</v>
      </c>
      <c r="R673" t="str">
        <f>IF(VentasC15[[#This Row],[Total por vendedor]]&gt;=250000,"SI","NO")</f>
        <v>SI</v>
      </c>
    </row>
    <row r="674" spans="1:18" x14ac:dyDescent="0.3">
      <c r="A674" s="16">
        <v>33497794</v>
      </c>
      <c r="B674" s="13">
        <v>34</v>
      </c>
      <c r="C674" s="13">
        <v>2</v>
      </c>
      <c r="D674" s="13">
        <v>95</v>
      </c>
      <c r="E674" t="s">
        <v>23</v>
      </c>
      <c r="F674" t="s">
        <v>20</v>
      </c>
      <c r="G674" t="str">
        <f>IF(VentasC15[[#This Row],[Tipo de pago]]='Tablas auxiliares'!$B$6,"Venta física","Venta Online")</f>
        <v>Venta física</v>
      </c>
      <c r="H674" t="s">
        <v>30</v>
      </c>
      <c r="I674" s="37">
        <v>14605</v>
      </c>
      <c r="J674" s="37">
        <v>58013</v>
      </c>
      <c r="K674" s="37">
        <v>57177</v>
      </c>
      <c r="L674" s="37">
        <v>7462</v>
      </c>
      <c r="M674" s="37">
        <v>24818</v>
      </c>
      <c r="N674" s="37">
        <f>SUM(VentasC15[[#This Row],[Maquillaje]:[Perfumería]])</f>
        <v>162075</v>
      </c>
      <c r="O674" s="14">
        <f>AVERAGE(VentasC15[[#This Row],[Maquillaje]:[Perfumería]])</f>
        <v>32415</v>
      </c>
      <c r="P674" t="str">
        <f>INDEX(VentasC15[[#Headers],[Maquillaje]:[Perfumería]],MATCH(MAX(VentasC15[[#This Row],[Maquillaje]:[Perfumería]]),VentasC15[[#This Row],[Maquillaje]:[Perfumería]],0))</f>
        <v>Skincare</v>
      </c>
      <c r="Q674" t="str">
        <f>INDEX(VentasC15[[#Headers],[Maquillaje]:[Perfumería]],MATCH(MIN(VentasC15[[#This Row],[Maquillaje]:[Perfumería]]),VentasC15[[#This Row],[Maquillaje]:[Perfumería]],0))</f>
        <v>Cuerpo</v>
      </c>
      <c r="R674" t="str">
        <f>IF(VentasC15[[#This Row],[Total por vendedor]]&gt;=250000,"SI","NO")</f>
        <v>NO</v>
      </c>
    </row>
    <row r="675" spans="1:18" x14ac:dyDescent="0.3">
      <c r="A675" s="17">
        <v>33497795</v>
      </c>
      <c r="B675" s="13">
        <v>33</v>
      </c>
      <c r="C675" s="13">
        <v>2</v>
      </c>
      <c r="D675" s="13">
        <v>76</v>
      </c>
      <c r="E675" t="s">
        <v>22</v>
      </c>
      <c r="F675" t="s">
        <v>20</v>
      </c>
      <c r="G675" t="str">
        <f>IF(VentasC15[[#This Row],[Tipo de pago]]='Tablas auxiliares'!$B$6,"Venta física","Venta Online")</f>
        <v>Venta física</v>
      </c>
      <c r="H675" t="s">
        <v>29</v>
      </c>
      <c r="I675" s="37">
        <v>49135</v>
      </c>
      <c r="J675" s="37">
        <v>95961</v>
      </c>
      <c r="K675" s="37">
        <v>90576</v>
      </c>
      <c r="L675" s="37">
        <v>85901</v>
      </c>
      <c r="M675" s="37">
        <v>59909</v>
      </c>
      <c r="N675" s="37">
        <f>SUM(VentasC15[[#This Row],[Maquillaje]:[Perfumería]])</f>
        <v>381482</v>
      </c>
      <c r="O675" s="14">
        <f>AVERAGE(VentasC15[[#This Row],[Maquillaje]:[Perfumería]])</f>
        <v>76296.399999999994</v>
      </c>
      <c r="P675" t="str">
        <f>INDEX(VentasC15[[#Headers],[Maquillaje]:[Perfumería]],MATCH(MAX(VentasC15[[#This Row],[Maquillaje]:[Perfumería]]),VentasC15[[#This Row],[Maquillaje]:[Perfumería]],0))</f>
        <v>Skincare</v>
      </c>
      <c r="Q675" t="str">
        <f>INDEX(VentasC15[[#Headers],[Maquillaje]:[Perfumería]],MATCH(MIN(VentasC15[[#This Row],[Maquillaje]:[Perfumería]]),VentasC15[[#This Row],[Maquillaje]:[Perfumería]],0))</f>
        <v>Maquillaje</v>
      </c>
      <c r="R675" t="str">
        <f>IF(VentasC15[[#This Row],[Total por vendedor]]&gt;=250000,"SI","NO")</f>
        <v>SI</v>
      </c>
    </row>
    <row r="676" spans="1:18" x14ac:dyDescent="0.3">
      <c r="A676" s="16">
        <v>33497796</v>
      </c>
      <c r="B676" s="13">
        <v>26</v>
      </c>
      <c r="C676" s="13">
        <v>2</v>
      </c>
      <c r="D676" s="13">
        <v>72</v>
      </c>
      <c r="E676" t="s">
        <v>22</v>
      </c>
      <c r="F676" t="s">
        <v>21</v>
      </c>
      <c r="G676" t="str">
        <f>IF(VentasC15[[#This Row],[Tipo de pago]]='Tablas auxiliares'!$B$6,"Venta física","Venta Online")</f>
        <v>Venta Online</v>
      </c>
      <c r="H676" t="s">
        <v>30</v>
      </c>
      <c r="I676" s="37">
        <v>56243</v>
      </c>
      <c r="J676" s="37">
        <v>42127</v>
      </c>
      <c r="K676" s="37">
        <v>39195</v>
      </c>
      <c r="L676" s="37">
        <v>60929</v>
      </c>
      <c r="M676" s="37">
        <v>86870</v>
      </c>
      <c r="N676" s="37">
        <f>SUM(VentasC15[[#This Row],[Maquillaje]:[Perfumería]])</f>
        <v>285364</v>
      </c>
      <c r="O676" s="14">
        <f>AVERAGE(VentasC15[[#This Row],[Maquillaje]:[Perfumería]])</f>
        <v>57072.800000000003</v>
      </c>
      <c r="P676" t="str">
        <f>INDEX(VentasC15[[#Headers],[Maquillaje]:[Perfumería]],MATCH(MAX(VentasC15[[#This Row],[Maquillaje]:[Perfumería]]),VentasC15[[#This Row],[Maquillaje]:[Perfumería]],0))</f>
        <v>Perfumería</v>
      </c>
      <c r="Q676" t="str">
        <f>INDEX(VentasC15[[#Headers],[Maquillaje]:[Perfumería]],MATCH(MIN(VentasC15[[#This Row],[Maquillaje]:[Perfumería]]),VentasC15[[#This Row],[Maquillaje]:[Perfumería]],0))</f>
        <v>Cabello</v>
      </c>
      <c r="R676" t="str">
        <f>IF(VentasC15[[#This Row],[Total por vendedor]]&gt;=250000,"SI","NO")</f>
        <v>SI</v>
      </c>
    </row>
    <row r="677" spans="1:18" x14ac:dyDescent="0.3">
      <c r="A677" s="17">
        <v>33497797</v>
      </c>
      <c r="B677" s="13">
        <v>71</v>
      </c>
      <c r="C677" s="13">
        <v>2</v>
      </c>
      <c r="D677" s="13">
        <v>22</v>
      </c>
      <c r="E677" t="s">
        <v>22</v>
      </c>
      <c r="F677" t="s">
        <v>21</v>
      </c>
      <c r="G677" t="str">
        <f>IF(VentasC15[[#This Row],[Tipo de pago]]='Tablas auxiliares'!$B$6,"Venta física","Venta Online")</f>
        <v>Venta Online</v>
      </c>
      <c r="H677" t="s">
        <v>30</v>
      </c>
      <c r="I677" s="37">
        <v>89751</v>
      </c>
      <c r="J677" s="37">
        <v>9169</v>
      </c>
      <c r="K677" s="37">
        <v>94581</v>
      </c>
      <c r="L677" s="37">
        <v>67362</v>
      </c>
      <c r="M677" s="37">
        <v>82165</v>
      </c>
      <c r="N677" s="37">
        <f>SUM(VentasC15[[#This Row],[Maquillaje]:[Perfumería]])</f>
        <v>343028</v>
      </c>
      <c r="O677" s="14">
        <f>AVERAGE(VentasC15[[#This Row],[Maquillaje]:[Perfumería]])</f>
        <v>68605.600000000006</v>
      </c>
      <c r="P677" t="str">
        <f>INDEX(VentasC15[[#Headers],[Maquillaje]:[Perfumería]],MATCH(MAX(VentasC15[[#This Row],[Maquillaje]:[Perfumería]]),VentasC15[[#This Row],[Maquillaje]:[Perfumería]],0))</f>
        <v>Cabello</v>
      </c>
      <c r="Q677" t="str">
        <f>INDEX(VentasC15[[#Headers],[Maquillaje]:[Perfumería]],MATCH(MIN(VentasC15[[#This Row],[Maquillaje]:[Perfumería]]),VentasC15[[#This Row],[Maquillaje]:[Perfumería]],0))</f>
        <v>Skincare</v>
      </c>
      <c r="R677" t="str">
        <f>IF(VentasC15[[#This Row],[Total por vendedor]]&gt;=250000,"SI","NO")</f>
        <v>SI</v>
      </c>
    </row>
    <row r="678" spans="1:18" x14ac:dyDescent="0.3">
      <c r="A678" s="16">
        <v>33497798</v>
      </c>
      <c r="B678" s="13">
        <v>43</v>
      </c>
      <c r="C678" s="13">
        <v>2</v>
      </c>
      <c r="D678" s="13">
        <v>100</v>
      </c>
      <c r="E678" t="s">
        <v>24</v>
      </c>
      <c r="F678" t="s">
        <v>21</v>
      </c>
      <c r="G678" t="str">
        <f>IF(VentasC15[[#This Row],[Tipo de pago]]='Tablas auxiliares'!$B$6,"Venta física","Venta Online")</f>
        <v>Venta Online</v>
      </c>
      <c r="H678" t="s">
        <v>30</v>
      </c>
      <c r="I678" s="37">
        <v>90868</v>
      </c>
      <c r="J678" s="37">
        <v>16911</v>
      </c>
      <c r="K678" s="37">
        <v>32304</v>
      </c>
      <c r="L678" s="37">
        <v>47171</v>
      </c>
      <c r="M678" s="37">
        <v>90714</v>
      </c>
      <c r="N678" s="37">
        <f>SUM(VentasC15[[#This Row],[Maquillaje]:[Perfumería]])</f>
        <v>277968</v>
      </c>
      <c r="O678" s="14">
        <f>AVERAGE(VentasC15[[#This Row],[Maquillaje]:[Perfumería]])</f>
        <v>55593.599999999999</v>
      </c>
      <c r="P678" t="str">
        <f>INDEX(VentasC15[[#Headers],[Maquillaje]:[Perfumería]],MATCH(MAX(VentasC15[[#This Row],[Maquillaje]:[Perfumería]]),VentasC15[[#This Row],[Maquillaje]:[Perfumería]],0))</f>
        <v>Maquillaje</v>
      </c>
      <c r="Q678" t="str">
        <f>INDEX(VentasC15[[#Headers],[Maquillaje]:[Perfumería]],MATCH(MIN(VentasC15[[#This Row],[Maquillaje]:[Perfumería]]),VentasC15[[#This Row],[Maquillaje]:[Perfumería]],0))</f>
        <v>Skincare</v>
      </c>
      <c r="R678" t="str">
        <f>IF(VentasC15[[#This Row],[Total por vendedor]]&gt;=250000,"SI","NO")</f>
        <v>SI</v>
      </c>
    </row>
    <row r="679" spans="1:18" x14ac:dyDescent="0.3">
      <c r="A679" s="17">
        <v>33497799</v>
      </c>
      <c r="B679" s="13">
        <v>49</v>
      </c>
      <c r="C679" s="13">
        <v>2</v>
      </c>
      <c r="D679" s="13">
        <v>99</v>
      </c>
      <c r="E679" t="s">
        <v>23</v>
      </c>
      <c r="F679" t="s">
        <v>20</v>
      </c>
      <c r="G679" t="str">
        <f>IF(VentasC15[[#This Row],[Tipo de pago]]='Tablas auxiliares'!$B$6,"Venta física","Venta Online")</f>
        <v>Venta física</v>
      </c>
      <c r="H679" t="s">
        <v>30</v>
      </c>
      <c r="I679" s="37">
        <v>62769</v>
      </c>
      <c r="J679" s="37">
        <v>79693</v>
      </c>
      <c r="K679" s="37">
        <v>44491</v>
      </c>
      <c r="L679" s="37">
        <v>28480</v>
      </c>
      <c r="M679" s="37">
        <v>83992</v>
      </c>
      <c r="N679" s="37">
        <f>SUM(VentasC15[[#This Row],[Maquillaje]:[Perfumería]])</f>
        <v>299425</v>
      </c>
      <c r="O679" s="14">
        <f>AVERAGE(VentasC15[[#This Row],[Maquillaje]:[Perfumería]])</f>
        <v>59885</v>
      </c>
      <c r="P679" t="str">
        <f>INDEX(VentasC15[[#Headers],[Maquillaje]:[Perfumería]],MATCH(MAX(VentasC15[[#This Row],[Maquillaje]:[Perfumería]]),VentasC15[[#This Row],[Maquillaje]:[Perfumería]],0))</f>
        <v>Perfumería</v>
      </c>
      <c r="Q679" t="str">
        <f>INDEX(VentasC15[[#Headers],[Maquillaje]:[Perfumería]],MATCH(MIN(VentasC15[[#This Row],[Maquillaje]:[Perfumería]]),VentasC15[[#This Row],[Maquillaje]:[Perfumería]],0))</f>
        <v>Cuerpo</v>
      </c>
      <c r="R679" t="str">
        <f>IF(VentasC15[[#This Row],[Total por vendedor]]&gt;=250000,"SI","NO")</f>
        <v>SI</v>
      </c>
    </row>
    <row r="680" spans="1:18" x14ac:dyDescent="0.3">
      <c r="A680" s="16">
        <v>33497800</v>
      </c>
      <c r="B680" s="13">
        <v>39</v>
      </c>
      <c r="C680" s="13">
        <v>2</v>
      </c>
      <c r="D680" s="13">
        <v>11</v>
      </c>
      <c r="E680" t="s">
        <v>23</v>
      </c>
      <c r="F680" t="s">
        <v>20</v>
      </c>
      <c r="G680" t="str">
        <f>IF(VentasC15[[#This Row],[Tipo de pago]]='Tablas auxiliares'!$B$6,"Venta física","Venta Online")</f>
        <v>Venta física</v>
      </c>
      <c r="H680" t="s">
        <v>29</v>
      </c>
      <c r="I680" s="37">
        <v>73659</v>
      </c>
      <c r="J680" s="37">
        <v>64851</v>
      </c>
      <c r="K680" s="37">
        <v>69168</v>
      </c>
      <c r="L680" s="37">
        <v>2292</v>
      </c>
      <c r="M680" s="37">
        <v>79567</v>
      </c>
      <c r="N680" s="37">
        <f>SUM(VentasC15[[#This Row],[Maquillaje]:[Perfumería]])</f>
        <v>289537</v>
      </c>
      <c r="O680" s="14">
        <f>AVERAGE(VentasC15[[#This Row],[Maquillaje]:[Perfumería]])</f>
        <v>57907.4</v>
      </c>
      <c r="P680" t="str">
        <f>INDEX(VentasC15[[#Headers],[Maquillaje]:[Perfumería]],MATCH(MAX(VentasC15[[#This Row],[Maquillaje]:[Perfumería]]),VentasC15[[#This Row],[Maquillaje]:[Perfumería]],0))</f>
        <v>Perfumería</v>
      </c>
      <c r="Q680" t="str">
        <f>INDEX(VentasC15[[#Headers],[Maquillaje]:[Perfumería]],MATCH(MIN(VentasC15[[#This Row],[Maquillaje]:[Perfumería]]),VentasC15[[#This Row],[Maquillaje]:[Perfumería]],0))</f>
        <v>Cuerpo</v>
      </c>
      <c r="R680" t="str">
        <f>IF(VentasC15[[#This Row],[Total por vendedor]]&gt;=250000,"SI","NO")</f>
        <v>SI</v>
      </c>
    </row>
    <row r="681" spans="1:18" x14ac:dyDescent="0.3">
      <c r="A681" s="17">
        <v>33497801</v>
      </c>
      <c r="B681" s="13">
        <v>71</v>
      </c>
      <c r="C681" s="13">
        <v>2</v>
      </c>
      <c r="D681" s="13">
        <v>39</v>
      </c>
      <c r="E681" t="s">
        <v>22</v>
      </c>
      <c r="F681" t="s">
        <v>20</v>
      </c>
      <c r="G681" t="str">
        <f>IF(VentasC15[[#This Row],[Tipo de pago]]='Tablas auxiliares'!$B$6,"Venta física","Venta Online")</f>
        <v>Venta física</v>
      </c>
      <c r="H681" t="s">
        <v>29</v>
      </c>
      <c r="I681" s="37">
        <v>92797</v>
      </c>
      <c r="J681" s="37">
        <v>96877</v>
      </c>
      <c r="K681" s="37">
        <v>9427</v>
      </c>
      <c r="L681" s="37">
        <v>17416</v>
      </c>
      <c r="M681" s="37">
        <v>74431</v>
      </c>
      <c r="N681" s="37">
        <f>SUM(VentasC15[[#This Row],[Maquillaje]:[Perfumería]])</f>
        <v>290948</v>
      </c>
      <c r="O681" s="14">
        <f>AVERAGE(VentasC15[[#This Row],[Maquillaje]:[Perfumería]])</f>
        <v>58189.599999999999</v>
      </c>
      <c r="P681" t="str">
        <f>INDEX(VentasC15[[#Headers],[Maquillaje]:[Perfumería]],MATCH(MAX(VentasC15[[#This Row],[Maquillaje]:[Perfumería]]),VentasC15[[#This Row],[Maquillaje]:[Perfumería]],0))</f>
        <v>Skincare</v>
      </c>
      <c r="Q681" t="str">
        <f>INDEX(VentasC15[[#Headers],[Maquillaje]:[Perfumería]],MATCH(MIN(VentasC15[[#This Row],[Maquillaje]:[Perfumería]]),VentasC15[[#This Row],[Maquillaje]:[Perfumería]],0))</f>
        <v>Cabello</v>
      </c>
      <c r="R681" t="str">
        <f>IF(VentasC15[[#This Row],[Total por vendedor]]&gt;=250000,"SI","NO")</f>
        <v>SI</v>
      </c>
    </row>
    <row r="682" spans="1:18" x14ac:dyDescent="0.3">
      <c r="A682" s="16">
        <v>33497802</v>
      </c>
      <c r="B682" s="13">
        <v>34</v>
      </c>
      <c r="C682" s="13">
        <v>2</v>
      </c>
      <c r="D682" s="13">
        <v>78</v>
      </c>
      <c r="E682" t="s">
        <v>24</v>
      </c>
      <c r="F682" t="s">
        <v>21</v>
      </c>
      <c r="G682" t="str">
        <f>IF(VentasC15[[#This Row],[Tipo de pago]]='Tablas auxiliares'!$B$6,"Venta física","Venta Online")</f>
        <v>Venta Online</v>
      </c>
      <c r="H682" t="s">
        <v>30</v>
      </c>
      <c r="I682" s="37">
        <v>65707</v>
      </c>
      <c r="J682" s="37">
        <v>79215</v>
      </c>
      <c r="K682" s="37">
        <v>13837</v>
      </c>
      <c r="L682" s="37">
        <v>60990</v>
      </c>
      <c r="M682" s="37">
        <v>89347</v>
      </c>
      <c r="N682" s="37">
        <f>SUM(VentasC15[[#This Row],[Maquillaje]:[Perfumería]])</f>
        <v>309096</v>
      </c>
      <c r="O682" s="14">
        <f>AVERAGE(VentasC15[[#This Row],[Maquillaje]:[Perfumería]])</f>
        <v>61819.199999999997</v>
      </c>
      <c r="P682" t="str">
        <f>INDEX(VentasC15[[#Headers],[Maquillaje]:[Perfumería]],MATCH(MAX(VentasC15[[#This Row],[Maquillaje]:[Perfumería]]),VentasC15[[#This Row],[Maquillaje]:[Perfumería]],0))</f>
        <v>Perfumería</v>
      </c>
      <c r="Q682" t="str">
        <f>INDEX(VentasC15[[#Headers],[Maquillaje]:[Perfumería]],MATCH(MIN(VentasC15[[#This Row],[Maquillaje]:[Perfumería]]),VentasC15[[#This Row],[Maquillaje]:[Perfumería]],0))</f>
        <v>Cabello</v>
      </c>
      <c r="R682" t="str">
        <f>IF(VentasC15[[#This Row],[Total por vendedor]]&gt;=250000,"SI","NO")</f>
        <v>SI</v>
      </c>
    </row>
    <row r="683" spans="1:18" x14ac:dyDescent="0.3">
      <c r="A683" s="17">
        <v>33497803</v>
      </c>
      <c r="B683" s="13">
        <v>58</v>
      </c>
      <c r="C683" s="13">
        <v>2</v>
      </c>
      <c r="D683" s="13">
        <v>37</v>
      </c>
      <c r="E683" t="s">
        <v>23</v>
      </c>
      <c r="F683" t="s">
        <v>21</v>
      </c>
      <c r="G683" t="str">
        <f>IF(VentasC15[[#This Row],[Tipo de pago]]='Tablas auxiliares'!$B$6,"Venta física","Venta Online")</f>
        <v>Venta Online</v>
      </c>
      <c r="H683" t="s">
        <v>30</v>
      </c>
      <c r="I683" s="37">
        <v>60668</v>
      </c>
      <c r="J683" s="37">
        <v>20000</v>
      </c>
      <c r="K683" s="37">
        <v>43447</v>
      </c>
      <c r="L683" s="37">
        <v>5180</v>
      </c>
      <c r="M683" s="37">
        <v>21798</v>
      </c>
      <c r="N683" s="37">
        <f>SUM(VentasC15[[#This Row],[Maquillaje]:[Perfumería]])</f>
        <v>151093</v>
      </c>
      <c r="O683" s="14">
        <f>AVERAGE(VentasC15[[#This Row],[Maquillaje]:[Perfumería]])</f>
        <v>30218.6</v>
      </c>
      <c r="P683" t="str">
        <f>INDEX(VentasC15[[#Headers],[Maquillaje]:[Perfumería]],MATCH(MAX(VentasC15[[#This Row],[Maquillaje]:[Perfumería]]),VentasC15[[#This Row],[Maquillaje]:[Perfumería]],0))</f>
        <v>Maquillaje</v>
      </c>
      <c r="Q683" t="str">
        <f>INDEX(VentasC15[[#Headers],[Maquillaje]:[Perfumería]],MATCH(MIN(VentasC15[[#This Row],[Maquillaje]:[Perfumería]]),VentasC15[[#This Row],[Maquillaje]:[Perfumería]],0))</f>
        <v>Cuerpo</v>
      </c>
      <c r="R683" t="str">
        <f>IF(VentasC15[[#This Row],[Total por vendedor]]&gt;=250000,"SI","NO")</f>
        <v>NO</v>
      </c>
    </row>
    <row r="684" spans="1:18" x14ac:dyDescent="0.3">
      <c r="A684" s="16">
        <v>33497804</v>
      </c>
      <c r="B684" s="13">
        <v>71</v>
      </c>
      <c r="C684" s="13">
        <v>2</v>
      </c>
      <c r="D684" s="13">
        <v>92</v>
      </c>
      <c r="E684" t="s">
        <v>23</v>
      </c>
      <c r="F684" t="s">
        <v>20</v>
      </c>
      <c r="G684" t="str">
        <f>IF(VentasC15[[#This Row],[Tipo de pago]]='Tablas auxiliares'!$B$6,"Venta física","Venta Online")</f>
        <v>Venta física</v>
      </c>
      <c r="H684" t="s">
        <v>30</v>
      </c>
      <c r="I684" s="37">
        <v>75932</v>
      </c>
      <c r="J684" s="37">
        <v>66903</v>
      </c>
      <c r="K684" s="37">
        <v>4884</v>
      </c>
      <c r="L684" s="37">
        <v>34362</v>
      </c>
      <c r="M684" s="37">
        <v>3086</v>
      </c>
      <c r="N684" s="37">
        <f>SUM(VentasC15[[#This Row],[Maquillaje]:[Perfumería]])</f>
        <v>185167</v>
      </c>
      <c r="O684" s="14">
        <f>AVERAGE(VentasC15[[#This Row],[Maquillaje]:[Perfumería]])</f>
        <v>37033.4</v>
      </c>
      <c r="P684" t="str">
        <f>INDEX(VentasC15[[#Headers],[Maquillaje]:[Perfumería]],MATCH(MAX(VentasC15[[#This Row],[Maquillaje]:[Perfumería]]),VentasC15[[#This Row],[Maquillaje]:[Perfumería]],0))</f>
        <v>Maquillaje</v>
      </c>
      <c r="Q684" t="str">
        <f>INDEX(VentasC15[[#Headers],[Maquillaje]:[Perfumería]],MATCH(MIN(VentasC15[[#This Row],[Maquillaje]:[Perfumería]]),VentasC15[[#This Row],[Maquillaje]:[Perfumería]],0))</f>
        <v>Perfumería</v>
      </c>
      <c r="R684" t="str">
        <f>IF(VentasC15[[#This Row],[Total por vendedor]]&gt;=250000,"SI","NO")</f>
        <v>NO</v>
      </c>
    </row>
    <row r="685" spans="1:18" x14ac:dyDescent="0.3">
      <c r="A685" s="17">
        <v>33497805</v>
      </c>
      <c r="B685" s="13">
        <v>29</v>
      </c>
      <c r="C685" s="13">
        <v>2</v>
      </c>
      <c r="D685" s="13">
        <v>9</v>
      </c>
      <c r="E685" t="s">
        <v>23</v>
      </c>
      <c r="F685" t="s">
        <v>20</v>
      </c>
      <c r="G685" t="str">
        <f>IF(VentasC15[[#This Row],[Tipo de pago]]='Tablas auxiliares'!$B$6,"Venta física","Venta Online")</f>
        <v>Venta física</v>
      </c>
      <c r="H685" t="s">
        <v>30</v>
      </c>
      <c r="I685" s="37">
        <v>97120</v>
      </c>
      <c r="J685" s="37">
        <v>30034</v>
      </c>
      <c r="K685" s="37">
        <v>77980</v>
      </c>
      <c r="L685" s="37">
        <v>70630</v>
      </c>
      <c r="M685" s="37">
        <v>11310</v>
      </c>
      <c r="N685" s="37">
        <f>SUM(VentasC15[[#This Row],[Maquillaje]:[Perfumería]])</f>
        <v>287074</v>
      </c>
      <c r="O685" s="14">
        <f>AVERAGE(VentasC15[[#This Row],[Maquillaje]:[Perfumería]])</f>
        <v>57414.8</v>
      </c>
      <c r="P685" t="str">
        <f>INDEX(VentasC15[[#Headers],[Maquillaje]:[Perfumería]],MATCH(MAX(VentasC15[[#This Row],[Maquillaje]:[Perfumería]]),VentasC15[[#This Row],[Maquillaje]:[Perfumería]],0))</f>
        <v>Maquillaje</v>
      </c>
      <c r="Q685" t="str">
        <f>INDEX(VentasC15[[#Headers],[Maquillaje]:[Perfumería]],MATCH(MIN(VentasC15[[#This Row],[Maquillaje]:[Perfumería]]),VentasC15[[#This Row],[Maquillaje]:[Perfumería]],0))</f>
        <v>Perfumería</v>
      </c>
      <c r="R685" t="str">
        <f>IF(VentasC15[[#This Row],[Total por vendedor]]&gt;=250000,"SI","NO")</f>
        <v>SI</v>
      </c>
    </row>
    <row r="686" spans="1:18" x14ac:dyDescent="0.3">
      <c r="A686" s="16">
        <v>33497806</v>
      </c>
      <c r="B686" s="13">
        <v>72</v>
      </c>
      <c r="C686" s="13">
        <v>2</v>
      </c>
      <c r="D686" s="13">
        <v>16</v>
      </c>
      <c r="E686" t="s">
        <v>24</v>
      </c>
      <c r="F686" t="s">
        <v>20</v>
      </c>
      <c r="G686" t="str">
        <f>IF(VentasC15[[#This Row],[Tipo de pago]]='Tablas auxiliares'!$B$6,"Venta física","Venta Online")</f>
        <v>Venta física</v>
      </c>
      <c r="H686" t="s">
        <v>30</v>
      </c>
      <c r="I686" s="37">
        <v>84901</v>
      </c>
      <c r="J686" s="37">
        <v>80868</v>
      </c>
      <c r="K686" s="37">
        <v>34349</v>
      </c>
      <c r="L686" s="37">
        <v>60568</v>
      </c>
      <c r="M686" s="37">
        <v>57145</v>
      </c>
      <c r="N686" s="37">
        <f>SUM(VentasC15[[#This Row],[Maquillaje]:[Perfumería]])</f>
        <v>317831</v>
      </c>
      <c r="O686" s="14">
        <f>AVERAGE(VentasC15[[#This Row],[Maquillaje]:[Perfumería]])</f>
        <v>63566.2</v>
      </c>
      <c r="P686" t="str">
        <f>INDEX(VentasC15[[#Headers],[Maquillaje]:[Perfumería]],MATCH(MAX(VentasC15[[#This Row],[Maquillaje]:[Perfumería]]),VentasC15[[#This Row],[Maquillaje]:[Perfumería]],0))</f>
        <v>Maquillaje</v>
      </c>
      <c r="Q686" t="str">
        <f>INDEX(VentasC15[[#Headers],[Maquillaje]:[Perfumería]],MATCH(MIN(VentasC15[[#This Row],[Maquillaje]:[Perfumería]]),VentasC15[[#This Row],[Maquillaje]:[Perfumería]],0))</f>
        <v>Cabello</v>
      </c>
      <c r="R686" t="str">
        <f>IF(VentasC15[[#This Row],[Total por vendedor]]&gt;=250000,"SI","NO")</f>
        <v>SI</v>
      </c>
    </row>
    <row r="687" spans="1:18" x14ac:dyDescent="0.3">
      <c r="A687" s="17">
        <v>33497807</v>
      </c>
      <c r="B687" s="13">
        <v>55</v>
      </c>
      <c r="C687" s="13">
        <v>2</v>
      </c>
      <c r="D687" s="13">
        <v>84</v>
      </c>
      <c r="E687" t="s">
        <v>22</v>
      </c>
      <c r="F687" t="s">
        <v>21</v>
      </c>
      <c r="G687" t="str">
        <f>IF(VentasC15[[#This Row],[Tipo de pago]]='Tablas auxiliares'!$B$6,"Venta física","Venta Online")</f>
        <v>Venta Online</v>
      </c>
      <c r="H687" t="s">
        <v>29</v>
      </c>
      <c r="I687" s="37">
        <v>83609</v>
      </c>
      <c r="J687" s="37">
        <v>73500</v>
      </c>
      <c r="K687" s="37">
        <v>36384</v>
      </c>
      <c r="L687" s="37">
        <v>95098</v>
      </c>
      <c r="M687" s="37">
        <v>61566</v>
      </c>
      <c r="N687" s="37">
        <f>SUM(VentasC15[[#This Row],[Maquillaje]:[Perfumería]])</f>
        <v>350157</v>
      </c>
      <c r="O687" s="14">
        <f>AVERAGE(VentasC15[[#This Row],[Maquillaje]:[Perfumería]])</f>
        <v>70031.399999999994</v>
      </c>
      <c r="P687" t="str">
        <f>INDEX(VentasC15[[#Headers],[Maquillaje]:[Perfumería]],MATCH(MAX(VentasC15[[#This Row],[Maquillaje]:[Perfumería]]),VentasC15[[#This Row],[Maquillaje]:[Perfumería]],0))</f>
        <v>Cuerpo</v>
      </c>
      <c r="Q687" t="str">
        <f>INDEX(VentasC15[[#Headers],[Maquillaje]:[Perfumería]],MATCH(MIN(VentasC15[[#This Row],[Maquillaje]:[Perfumería]]),VentasC15[[#This Row],[Maquillaje]:[Perfumería]],0))</f>
        <v>Cabello</v>
      </c>
      <c r="R687" t="str">
        <f>IF(VentasC15[[#This Row],[Total por vendedor]]&gt;=250000,"SI","NO")</f>
        <v>SI</v>
      </c>
    </row>
    <row r="688" spans="1:18" x14ac:dyDescent="0.3">
      <c r="A688" s="16">
        <v>33497808</v>
      </c>
      <c r="B688" s="13">
        <v>59</v>
      </c>
      <c r="C688" s="13">
        <v>2</v>
      </c>
      <c r="D688" s="13">
        <v>64</v>
      </c>
      <c r="E688" t="s">
        <v>25</v>
      </c>
      <c r="F688" t="s">
        <v>20</v>
      </c>
      <c r="G688" t="str">
        <f>IF(VentasC15[[#This Row],[Tipo de pago]]='Tablas auxiliares'!$B$6,"Venta física","Venta Online")</f>
        <v>Venta física</v>
      </c>
      <c r="H688" t="s">
        <v>30</v>
      </c>
      <c r="I688" s="37">
        <v>88119</v>
      </c>
      <c r="J688" s="37">
        <v>84645</v>
      </c>
      <c r="K688" s="37">
        <v>34873</v>
      </c>
      <c r="L688" s="37">
        <v>91206</v>
      </c>
      <c r="M688" s="37">
        <v>91759</v>
      </c>
      <c r="N688" s="37">
        <f>SUM(VentasC15[[#This Row],[Maquillaje]:[Perfumería]])</f>
        <v>390602</v>
      </c>
      <c r="O688" s="14">
        <f>AVERAGE(VentasC15[[#This Row],[Maquillaje]:[Perfumería]])</f>
        <v>78120.399999999994</v>
      </c>
      <c r="P688" t="str">
        <f>INDEX(VentasC15[[#Headers],[Maquillaje]:[Perfumería]],MATCH(MAX(VentasC15[[#This Row],[Maquillaje]:[Perfumería]]),VentasC15[[#This Row],[Maquillaje]:[Perfumería]],0))</f>
        <v>Perfumería</v>
      </c>
      <c r="Q688" t="str">
        <f>INDEX(VentasC15[[#Headers],[Maquillaje]:[Perfumería]],MATCH(MIN(VentasC15[[#This Row],[Maquillaje]:[Perfumería]]),VentasC15[[#This Row],[Maquillaje]:[Perfumería]],0))</f>
        <v>Cabello</v>
      </c>
      <c r="R688" t="str">
        <f>IF(VentasC15[[#This Row],[Total por vendedor]]&gt;=250000,"SI","NO")</f>
        <v>SI</v>
      </c>
    </row>
    <row r="689" spans="1:18" x14ac:dyDescent="0.3">
      <c r="A689" s="17">
        <v>33497809</v>
      </c>
      <c r="B689" s="13">
        <v>53</v>
      </c>
      <c r="C689" s="13">
        <v>2</v>
      </c>
      <c r="D689" s="13">
        <v>77</v>
      </c>
      <c r="E689" t="s">
        <v>23</v>
      </c>
      <c r="F689" t="s">
        <v>20</v>
      </c>
      <c r="G689" t="str">
        <f>IF(VentasC15[[#This Row],[Tipo de pago]]='Tablas auxiliares'!$B$6,"Venta física","Venta Online")</f>
        <v>Venta física</v>
      </c>
      <c r="H689" t="s">
        <v>29</v>
      </c>
      <c r="I689" s="37">
        <v>66953</v>
      </c>
      <c r="J689" s="37">
        <v>70022</v>
      </c>
      <c r="K689" s="37">
        <v>97766</v>
      </c>
      <c r="L689" s="37">
        <v>4534</v>
      </c>
      <c r="M689" s="37">
        <v>40992</v>
      </c>
      <c r="N689" s="37">
        <f>SUM(VentasC15[[#This Row],[Maquillaje]:[Perfumería]])</f>
        <v>280267</v>
      </c>
      <c r="O689" s="14">
        <f>AVERAGE(VentasC15[[#This Row],[Maquillaje]:[Perfumería]])</f>
        <v>56053.4</v>
      </c>
      <c r="P689" t="str">
        <f>INDEX(VentasC15[[#Headers],[Maquillaje]:[Perfumería]],MATCH(MAX(VentasC15[[#This Row],[Maquillaje]:[Perfumería]]),VentasC15[[#This Row],[Maquillaje]:[Perfumería]],0))</f>
        <v>Cabello</v>
      </c>
      <c r="Q689" t="str">
        <f>INDEX(VentasC15[[#Headers],[Maquillaje]:[Perfumería]],MATCH(MIN(VentasC15[[#This Row],[Maquillaje]:[Perfumería]]),VentasC15[[#This Row],[Maquillaje]:[Perfumería]],0))</f>
        <v>Cuerpo</v>
      </c>
      <c r="R689" t="str">
        <f>IF(VentasC15[[#This Row],[Total por vendedor]]&gt;=250000,"SI","NO")</f>
        <v>SI</v>
      </c>
    </row>
    <row r="690" spans="1:18" x14ac:dyDescent="0.3">
      <c r="A690" s="16">
        <v>33497810</v>
      </c>
      <c r="B690" s="13">
        <v>62</v>
      </c>
      <c r="C690" s="13">
        <v>2</v>
      </c>
      <c r="D690" s="13">
        <v>90</v>
      </c>
      <c r="E690" t="s">
        <v>23</v>
      </c>
      <c r="F690" t="s">
        <v>21</v>
      </c>
      <c r="G690" t="str">
        <f>IF(VentasC15[[#This Row],[Tipo de pago]]='Tablas auxiliares'!$B$6,"Venta física","Venta Online")</f>
        <v>Venta Online</v>
      </c>
      <c r="H690" t="s">
        <v>29</v>
      </c>
      <c r="I690" s="37">
        <v>10778</v>
      </c>
      <c r="J690" s="37">
        <v>68364</v>
      </c>
      <c r="K690" s="37">
        <v>3724</v>
      </c>
      <c r="L690" s="37">
        <v>92127</v>
      </c>
      <c r="M690" s="37">
        <v>17657</v>
      </c>
      <c r="N690" s="37">
        <f>SUM(VentasC15[[#This Row],[Maquillaje]:[Perfumería]])</f>
        <v>192650</v>
      </c>
      <c r="O690" s="14">
        <f>AVERAGE(VentasC15[[#This Row],[Maquillaje]:[Perfumería]])</f>
        <v>38530</v>
      </c>
      <c r="P690" t="str">
        <f>INDEX(VentasC15[[#Headers],[Maquillaje]:[Perfumería]],MATCH(MAX(VentasC15[[#This Row],[Maquillaje]:[Perfumería]]),VentasC15[[#This Row],[Maquillaje]:[Perfumería]],0))</f>
        <v>Cuerpo</v>
      </c>
      <c r="Q690" t="str">
        <f>INDEX(VentasC15[[#Headers],[Maquillaje]:[Perfumería]],MATCH(MIN(VentasC15[[#This Row],[Maquillaje]:[Perfumería]]),VentasC15[[#This Row],[Maquillaje]:[Perfumería]],0))</f>
        <v>Cabello</v>
      </c>
      <c r="R690" t="str">
        <f>IF(VentasC15[[#This Row],[Total por vendedor]]&gt;=250000,"SI","NO")</f>
        <v>NO</v>
      </c>
    </row>
    <row r="691" spans="1:18" x14ac:dyDescent="0.3">
      <c r="A691" s="17">
        <v>33497811</v>
      </c>
      <c r="B691" s="13">
        <v>36</v>
      </c>
      <c r="C691" s="13">
        <v>2</v>
      </c>
      <c r="D691" s="13">
        <v>10</v>
      </c>
      <c r="E691" t="s">
        <v>25</v>
      </c>
      <c r="F691" t="s">
        <v>21</v>
      </c>
      <c r="G691" t="str">
        <f>IF(VentasC15[[#This Row],[Tipo de pago]]='Tablas auxiliares'!$B$6,"Venta física","Venta Online")</f>
        <v>Venta Online</v>
      </c>
      <c r="H691" t="s">
        <v>29</v>
      </c>
      <c r="I691" s="37">
        <v>29161</v>
      </c>
      <c r="J691" s="37">
        <v>37588</v>
      </c>
      <c r="K691" s="37">
        <v>13730</v>
      </c>
      <c r="L691" s="37">
        <v>78762</v>
      </c>
      <c r="M691" s="37">
        <v>28867</v>
      </c>
      <c r="N691" s="37">
        <f>SUM(VentasC15[[#This Row],[Maquillaje]:[Perfumería]])</f>
        <v>188108</v>
      </c>
      <c r="O691" s="14">
        <f>AVERAGE(VentasC15[[#This Row],[Maquillaje]:[Perfumería]])</f>
        <v>37621.599999999999</v>
      </c>
      <c r="P691" t="str">
        <f>INDEX(VentasC15[[#Headers],[Maquillaje]:[Perfumería]],MATCH(MAX(VentasC15[[#This Row],[Maquillaje]:[Perfumería]]),VentasC15[[#This Row],[Maquillaje]:[Perfumería]],0))</f>
        <v>Cuerpo</v>
      </c>
      <c r="Q691" t="str">
        <f>INDEX(VentasC15[[#Headers],[Maquillaje]:[Perfumería]],MATCH(MIN(VentasC15[[#This Row],[Maquillaje]:[Perfumería]]),VentasC15[[#This Row],[Maquillaje]:[Perfumería]],0))</f>
        <v>Cabello</v>
      </c>
      <c r="R691" t="str">
        <f>IF(VentasC15[[#This Row],[Total por vendedor]]&gt;=250000,"SI","NO")</f>
        <v>NO</v>
      </c>
    </row>
    <row r="692" spans="1:18" x14ac:dyDescent="0.3">
      <c r="A692" s="16">
        <v>33497812</v>
      </c>
      <c r="B692" s="13">
        <v>73</v>
      </c>
      <c r="C692" s="13">
        <v>2</v>
      </c>
      <c r="D692" s="13">
        <v>34</v>
      </c>
      <c r="E692" t="s">
        <v>24</v>
      </c>
      <c r="F692" t="s">
        <v>21</v>
      </c>
      <c r="G692" t="str">
        <f>IF(VentasC15[[#This Row],[Tipo de pago]]='Tablas auxiliares'!$B$6,"Venta física","Venta Online")</f>
        <v>Venta Online</v>
      </c>
      <c r="H692" t="s">
        <v>30</v>
      </c>
      <c r="I692" s="37">
        <v>33208</v>
      </c>
      <c r="J692" s="37">
        <v>46168</v>
      </c>
      <c r="K692" s="37">
        <v>38518</v>
      </c>
      <c r="L692" s="37">
        <v>23805</v>
      </c>
      <c r="M692" s="37">
        <v>63710</v>
      </c>
      <c r="N692" s="37">
        <f>SUM(VentasC15[[#This Row],[Maquillaje]:[Perfumería]])</f>
        <v>205409</v>
      </c>
      <c r="O692" s="14">
        <f>AVERAGE(VentasC15[[#This Row],[Maquillaje]:[Perfumería]])</f>
        <v>41081.800000000003</v>
      </c>
      <c r="P692" t="str">
        <f>INDEX(VentasC15[[#Headers],[Maquillaje]:[Perfumería]],MATCH(MAX(VentasC15[[#This Row],[Maquillaje]:[Perfumería]]),VentasC15[[#This Row],[Maquillaje]:[Perfumería]],0))</f>
        <v>Perfumería</v>
      </c>
      <c r="Q692" t="str">
        <f>INDEX(VentasC15[[#Headers],[Maquillaje]:[Perfumería]],MATCH(MIN(VentasC15[[#This Row],[Maquillaje]:[Perfumería]]),VentasC15[[#This Row],[Maquillaje]:[Perfumería]],0))</f>
        <v>Cuerpo</v>
      </c>
      <c r="R692" t="str">
        <f>IF(VentasC15[[#This Row],[Total por vendedor]]&gt;=250000,"SI","NO")</f>
        <v>NO</v>
      </c>
    </row>
    <row r="693" spans="1:18" x14ac:dyDescent="0.3">
      <c r="A693" s="17">
        <v>33497813</v>
      </c>
      <c r="B693" s="13">
        <v>43</v>
      </c>
      <c r="C693" s="13">
        <v>2</v>
      </c>
      <c r="D693" s="13">
        <v>55</v>
      </c>
      <c r="E693" t="s">
        <v>24</v>
      </c>
      <c r="F693" t="s">
        <v>20</v>
      </c>
      <c r="G693" t="str">
        <f>IF(VentasC15[[#This Row],[Tipo de pago]]='Tablas auxiliares'!$B$6,"Venta física","Venta Online")</f>
        <v>Venta física</v>
      </c>
      <c r="H693" t="s">
        <v>30</v>
      </c>
      <c r="I693" s="37">
        <v>57890</v>
      </c>
      <c r="J693" s="37">
        <v>92290</v>
      </c>
      <c r="K693" s="37">
        <v>55800</v>
      </c>
      <c r="L693" s="37">
        <v>5043</v>
      </c>
      <c r="M693" s="37">
        <v>85917</v>
      </c>
      <c r="N693" s="37">
        <f>SUM(VentasC15[[#This Row],[Maquillaje]:[Perfumería]])</f>
        <v>296940</v>
      </c>
      <c r="O693" s="14">
        <f>AVERAGE(VentasC15[[#This Row],[Maquillaje]:[Perfumería]])</f>
        <v>59388</v>
      </c>
      <c r="P693" t="str">
        <f>INDEX(VentasC15[[#Headers],[Maquillaje]:[Perfumería]],MATCH(MAX(VentasC15[[#This Row],[Maquillaje]:[Perfumería]]),VentasC15[[#This Row],[Maquillaje]:[Perfumería]],0))</f>
        <v>Skincare</v>
      </c>
      <c r="Q693" t="str">
        <f>INDEX(VentasC15[[#Headers],[Maquillaje]:[Perfumería]],MATCH(MIN(VentasC15[[#This Row],[Maquillaje]:[Perfumería]]),VentasC15[[#This Row],[Maquillaje]:[Perfumería]],0))</f>
        <v>Cuerpo</v>
      </c>
      <c r="R693" t="str">
        <f>IF(VentasC15[[#This Row],[Total por vendedor]]&gt;=250000,"SI","NO")</f>
        <v>SI</v>
      </c>
    </row>
    <row r="694" spans="1:18" x14ac:dyDescent="0.3">
      <c r="A694" s="16">
        <v>33497814</v>
      </c>
      <c r="B694" s="13">
        <v>38</v>
      </c>
      <c r="C694" s="13">
        <v>2</v>
      </c>
      <c r="D694" s="13">
        <v>68</v>
      </c>
      <c r="E694" t="s">
        <v>24</v>
      </c>
      <c r="F694" t="s">
        <v>20</v>
      </c>
      <c r="G694" t="str">
        <f>IF(VentasC15[[#This Row],[Tipo de pago]]='Tablas auxiliares'!$B$6,"Venta física","Venta Online")</f>
        <v>Venta física</v>
      </c>
      <c r="H694" t="s">
        <v>29</v>
      </c>
      <c r="I694" s="37">
        <v>35685</v>
      </c>
      <c r="J694" s="37">
        <v>49626</v>
      </c>
      <c r="K694" s="37">
        <v>30946</v>
      </c>
      <c r="L694" s="37">
        <v>85002</v>
      </c>
      <c r="M694" s="37">
        <v>11144</v>
      </c>
      <c r="N694" s="37">
        <f>SUM(VentasC15[[#This Row],[Maquillaje]:[Perfumería]])</f>
        <v>212403</v>
      </c>
      <c r="O694" s="14">
        <f>AVERAGE(VentasC15[[#This Row],[Maquillaje]:[Perfumería]])</f>
        <v>42480.6</v>
      </c>
      <c r="P694" t="str">
        <f>INDEX(VentasC15[[#Headers],[Maquillaje]:[Perfumería]],MATCH(MAX(VentasC15[[#This Row],[Maquillaje]:[Perfumería]]),VentasC15[[#This Row],[Maquillaje]:[Perfumería]],0))</f>
        <v>Cuerpo</v>
      </c>
      <c r="Q694" t="str">
        <f>INDEX(VentasC15[[#Headers],[Maquillaje]:[Perfumería]],MATCH(MIN(VentasC15[[#This Row],[Maquillaje]:[Perfumería]]),VentasC15[[#This Row],[Maquillaje]:[Perfumería]],0))</f>
        <v>Perfumería</v>
      </c>
      <c r="R694" t="str">
        <f>IF(VentasC15[[#This Row],[Total por vendedor]]&gt;=250000,"SI","NO")</f>
        <v>NO</v>
      </c>
    </row>
    <row r="695" spans="1:18" x14ac:dyDescent="0.3">
      <c r="A695" s="17">
        <v>33497815</v>
      </c>
      <c r="B695" s="13">
        <v>25</v>
      </c>
      <c r="C695" s="13">
        <v>2</v>
      </c>
      <c r="D695" s="13">
        <v>77</v>
      </c>
      <c r="E695" t="s">
        <v>24</v>
      </c>
      <c r="F695" t="s">
        <v>20</v>
      </c>
      <c r="G695" t="str">
        <f>IF(VentasC15[[#This Row],[Tipo de pago]]='Tablas auxiliares'!$B$6,"Venta física","Venta Online")</f>
        <v>Venta física</v>
      </c>
      <c r="H695" t="s">
        <v>29</v>
      </c>
      <c r="I695" s="37">
        <v>30256</v>
      </c>
      <c r="J695" s="37">
        <v>21853</v>
      </c>
      <c r="K695" s="37">
        <v>50789</v>
      </c>
      <c r="L695" s="37">
        <v>53248</v>
      </c>
      <c r="M695" s="37">
        <v>89128</v>
      </c>
      <c r="N695" s="37">
        <f>SUM(VentasC15[[#This Row],[Maquillaje]:[Perfumería]])</f>
        <v>245274</v>
      </c>
      <c r="O695" s="14">
        <f>AVERAGE(VentasC15[[#This Row],[Maquillaje]:[Perfumería]])</f>
        <v>49054.8</v>
      </c>
      <c r="P695" t="str">
        <f>INDEX(VentasC15[[#Headers],[Maquillaje]:[Perfumería]],MATCH(MAX(VentasC15[[#This Row],[Maquillaje]:[Perfumería]]),VentasC15[[#This Row],[Maquillaje]:[Perfumería]],0))</f>
        <v>Perfumería</v>
      </c>
      <c r="Q695" t="str">
        <f>INDEX(VentasC15[[#Headers],[Maquillaje]:[Perfumería]],MATCH(MIN(VentasC15[[#This Row],[Maquillaje]:[Perfumería]]),VentasC15[[#This Row],[Maquillaje]:[Perfumería]],0))</f>
        <v>Skincare</v>
      </c>
      <c r="R695" t="str">
        <f>IF(VentasC15[[#This Row],[Total por vendedor]]&gt;=250000,"SI","NO")</f>
        <v>NO</v>
      </c>
    </row>
    <row r="696" spans="1:18" x14ac:dyDescent="0.3">
      <c r="A696" s="16">
        <v>33497816</v>
      </c>
      <c r="B696" s="13">
        <v>61</v>
      </c>
      <c r="C696" s="13">
        <v>2</v>
      </c>
      <c r="D696" s="13">
        <v>82</v>
      </c>
      <c r="E696" t="s">
        <v>23</v>
      </c>
      <c r="F696" t="s">
        <v>21</v>
      </c>
      <c r="G696" t="str">
        <f>IF(VentasC15[[#This Row],[Tipo de pago]]='Tablas auxiliares'!$B$6,"Venta física","Venta Online")</f>
        <v>Venta Online</v>
      </c>
      <c r="H696" t="s">
        <v>30</v>
      </c>
      <c r="I696" s="37">
        <v>99225</v>
      </c>
      <c r="J696" s="37">
        <v>20823</v>
      </c>
      <c r="K696" s="37">
        <v>86571</v>
      </c>
      <c r="L696" s="37">
        <v>94370</v>
      </c>
      <c r="M696" s="37">
        <v>80426</v>
      </c>
      <c r="N696" s="37">
        <f>SUM(VentasC15[[#This Row],[Maquillaje]:[Perfumería]])</f>
        <v>381415</v>
      </c>
      <c r="O696" s="14">
        <f>AVERAGE(VentasC15[[#This Row],[Maquillaje]:[Perfumería]])</f>
        <v>76283</v>
      </c>
      <c r="P696" t="str">
        <f>INDEX(VentasC15[[#Headers],[Maquillaje]:[Perfumería]],MATCH(MAX(VentasC15[[#This Row],[Maquillaje]:[Perfumería]]),VentasC15[[#This Row],[Maquillaje]:[Perfumería]],0))</f>
        <v>Maquillaje</v>
      </c>
      <c r="Q696" t="str">
        <f>INDEX(VentasC15[[#Headers],[Maquillaje]:[Perfumería]],MATCH(MIN(VentasC15[[#This Row],[Maquillaje]:[Perfumería]]),VentasC15[[#This Row],[Maquillaje]:[Perfumería]],0))</f>
        <v>Skincare</v>
      </c>
      <c r="R696" t="str">
        <f>IF(VentasC15[[#This Row],[Total por vendedor]]&gt;=250000,"SI","NO")</f>
        <v>SI</v>
      </c>
    </row>
    <row r="697" spans="1:18" x14ac:dyDescent="0.3">
      <c r="A697" s="17">
        <v>33497817</v>
      </c>
      <c r="B697" s="13">
        <v>45</v>
      </c>
      <c r="C697" s="13">
        <v>2</v>
      </c>
      <c r="D697" s="13">
        <v>40</v>
      </c>
      <c r="E697" t="s">
        <v>24</v>
      </c>
      <c r="F697" t="s">
        <v>20</v>
      </c>
      <c r="G697" t="str">
        <f>IF(VentasC15[[#This Row],[Tipo de pago]]='Tablas auxiliares'!$B$6,"Venta física","Venta Online")</f>
        <v>Venta física</v>
      </c>
      <c r="H697" t="s">
        <v>29</v>
      </c>
      <c r="I697" s="37">
        <v>72303</v>
      </c>
      <c r="J697" s="37">
        <v>22797</v>
      </c>
      <c r="K697" s="37">
        <v>37696</v>
      </c>
      <c r="L697" s="37">
        <v>73163</v>
      </c>
      <c r="M697" s="37">
        <v>57337</v>
      </c>
      <c r="N697" s="37">
        <f>SUM(VentasC15[[#This Row],[Maquillaje]:[Perfumería]])</f>
        <v>263296</v>
      </c>
      <c r="O697" s="14">
        <f>AVERAGE(VentasC15[[#This Row],[Maquillaje]:[Perfumería]])</f>
        <v>52659.199999999997</v>
      </c>
      <c r="P697" t="str">
        <f>INDEX(VentasC15[[#Headers],[Maquillaje]:[Perfumería]],MATCH(MAX(VentasC15[[#This Row],[Maquillaje]:[Perfumería]]),VentasC15[[#This Row],[Maquillaje]:[Perfumería]],0))</f>
        <v>Cuerpo</v>
      </c>
      <c r="Q697" t="str">
        <f>INDEX(VentasC15[[#Headers],[Maquillaje]:[Perfumería]],MATCH(MIN(VentasC15[[#This Row],[Maquillaje]:[Perfumería]]),VentasC15[[#This Row],[Maquillaje]:[Perfumería]],0))</f>
        <v>Skincare</v>
      </c>
      <c r="R697" t="str">
        <f>IF(VentasC15[[#This Row],[Total por vendedor]]&gt;=250000,"SI","NO")</f>
        <v>SI</v>
      </c>
    </row>
    <row r="698" spans="1:18" x14ac:dyDescent="0.3">
      <c r="A698" s="16">
        <v>33497818</v>
      </c>
      <c r="B698" s="13">
        <v>41</v>
      </c>
      <c r="C698" s="13">
        <v>2</v>
      </c>
      <c r="D698" s="13">
        <v>34</v>
      </c>
      <c r="E698" t="s">
        <v>23</v>
      </c>
      <c r="F698" t="s">
        <v>20</v>
      </c>
      <c r="G698" t="str">
        <f>IF(VentasC15[[#This Row],[Tipo de pago]]='Tablas auxiliares'!$B$6,"Venta física","Venta Online")</f>
        <v>Venta física</v>
      </c>
      <c r="H698" t="s">
        <v>30</v>
      </c>
      <c r="I698" s="37">
        <v>82220</v>
      </c>
      <c r="J698" s="37">
        <v>74475</v>
      </c>
      <c r="K698" s="37">
        <v>56277</v>
      </c>
      <c r="L698" s="37">
        <v>61151</v>
      </c>
      <c r="M698" s="37">
        <v>42921</v>
      </c>
      <c r="N698" s="37">
        <f>SUM(VentasC15[[#This Row],[Maquillaje]:[Perfumería]])</f>
        <v>317044</v>
      </c>
      <c r="O698" s="14">
        <f>AVERAGE(VentasC15[[#This Row],[Maquillaje]:[Perfumería]])</f>
        <v>63408.800000000003</v>
      </c>
      <c r="P698" t="str">
        <f>INDEX(VentasC15[[#Headers],[Maquillaje]:[Perfumería]],MATCH(MAX(VentasC15[[#This Row],[Maquillaje]:[Perfumería]]),VentasC15[[#This Row],[Maquillaje]:[Perfumería]],0))</f>
        <v>Maquillaje</v>
      </c>
      <c r="Q698" t="str">
        <f>INDEX(VentasC15[[#Headers],[Maquillaje]:[Perfumería]],MATCH(MIN(VentasC15[[#This Row],[Maquillaje]:[Perfumería]]),VentasC15[[#This Row],[Maquillaje]:[Perfumería]],0))</f>
        <v>Perfumería</v>
      </c>
      <c r="R698" t="str">
        <f>IF(VentasC15[[#This Row],[Total por vendedor]]&gt;=250000,"SI","NO")</f>
        <v>SI</v>
      </c>
    </row>
    <row r="699" spans="1:18" x14ac:dyDescent="0.3">
      <c r="A699" s="17">
        <v>33497819</v>
      </c>
      <c r="B699" s="13">
        <v>45</v>
      </c>
      <c r="C699" s="13">
        <v>2</v>
      </c>
      <c r="D699" s="13">
        <v>51</v>
      </c>
      <c r="E699" t="s">
        <v>23</v>
      </c>
      <c r="F699" t="s">
        <v>21</v>
      </c>
      <c r="G699" t="str">
        <f>IF(VentasC15[[#This Row],[Tipo de pago]]='Tablas auxiliares'!$B$6,"Venta física","Venta Online")</f>
        <v>Venta Online</v>
      </c>
      <c r="H699" t="s">
        <v>29</v>
      </c>
      <c r="I699" s="37">
        <v>85922</v>
      </c>
      <c r="J699" s="37">
        <v>81693</v>
      </c>
      <c r="K699" s="37">
        <v>44050</v>
      </c>
      <c r="L699" s="37">
        <v>43901</v>
      </c>
      <c r="M699" s="37">
        <v>48341</v>
      </c>
      <c r="N699" s="37">
        <f>SUM(VentasC15[[#This Row],[Maquillaje]:[Perfumería]])</f>
        <v>303907</v>
      </c>
      <c r="O699" s="14">
        <f>AVERAGE(VentasC15[[#This Row],[Maquillaje]:[Perfumería]])</f>
        <v>60781.4</v>
      </c>
      <c r="P699" t="str">
        <f>INDEX(VentasC15[[#Headers],[Maquillaje]:[Perfumería]],MATCH(MAX(VentasC15[[#This Row],[Maquillaje]:[Perfumería]]),VentasC15[[#This Row],[Maquillaje]:[Perfumería]],0))</f>
        <v>Maquillaje</v>
      </c>
      <c r="Q699" t="str">
        <f>INDEX(VentasC15[[#Headers],[Maquillaje]:[Perfumería]],MATCH(MIN(VentasC15[[#This Row],[Maquillaje]:[Perfumería]]),VentasC15[[#This Row],[Maquillaje]:[Perfumería]],0))</f>
        <v>Cuerpo</v>
      </c>
      <c r="R699" t="str">
        <f>IF(VentasC15[[#This Row],[Total por vendedor]]&gt;=250000,"SI","NO")</f>
        <v>SI</v>
      </c>
    </row>
    <row r="700" spans="1:18" x14ac:dyDescent="0.3">
      <c r="A700" s="16">
        <v>33497820</v>
      </c>
      <c r="B700" s="13">
        <v>48</v>
      </c>
      <c r="C700" s="13">
        <v>2</v>
      </c>
      <c r="D700" s="13">
        <v>51</v>
      </c>
      <c r="E700" t="s">
        <v>22</v>
      </c>
      <c r="F700" t="s">
        <v>21</v>
      </c>
      <c r="G700" t="str">
        <f>IF(VentasC15[[#This Row],[Tipo de pago]]='Tablas auxiliares'!$B$6,"Venta física","Venta Online")</f>
        <v>Venta Online</v>
      </c>
      <c r="H700" t="s">
        <v>29</v>
      </c>
      <c r="I700" s="37">
        <v>75504</v>
      </c>
      <c r="J700" s="37">
        <v>50841</v>
      </c>
      <c r="K700" s="37">
        <v>89678</v>
      </c>
      <c r="L700" s="37">
        <v>7319</v>
      </c>
      <c r="M700" s="37">
        <v>35735</v>
      </c>
      <c r="N700" s="37">
        <f>SUM(VentasC15[[#This Row],[Maquillaje]:[Perfumería]])</f>
        <v>259077</v>
      </c>
      <c r="O700" s="14">
        <f>AVERAGE(VentasC15[[#This Row],[Maquillaje]:[Perfumería]])</f>
        <v>51815.4</v>
      </c>
      <c r="P700" t="str">
        <f>INDEX(VentasC15[[#Headers],[Maquillaje]:[Perfumería]],MATCH(MAX(VentasC15[[#This Row],[Maquillaje]:[Perfumería]]),VentasC15[[#This Row],[Maquillaje]:[Perfumería]],0))</f>
        <v>Cabello</v>
      </c>
      <c r="Q700" t="str">
        <f>INDEX(VentasC15[[#Headers],[Maquillaje]:[Perfumería]],MATCH(MIN(VentasC15[[#This Row],[Maquillaje]:[Perfumería]]),VentasC15[[#This Row],[Maquillaje]:[Perfumería]],0))</f>
        <v>Cuerpo</v>
      </c>
      <c r="R700" t="str">
        <f>IF(VentasC15[[#This Row],[Total por vendedor]]&gt;=250000,"SI","NO")</f>
        <v>SI</v>
      </c>
    </row>
    <row r="701" spans="1:18" x14ac:dyDescent="0.3">
      <c r="A701" s="17">
        <v>33497821</v>
      </c>
      <c r="B701" s="13">
        <v>38</v>
      </c>
      <c r="C701" s="13">
        <v>2</v>
      </c>
      <c r="D701" s="13">
        <v>56</v>
      </c>
      <c r="E701" t="s">
        <v>24</v>
      </c>
      <c r="F701" t="s">
        <v>20</v>
      </c>
      <c r="G701" t="str">
        <f>IF(VentasC15[[#This Row],[Tipo de pago]]='Tablas auxiliares'!$B$6,"Venta física","Venta Online")</f>
        <v>Venta física</v>
      </c>
      <c r="H701" t="s">
        <v>29</v>
      </c>
      <c r="I701" s="37">
        <v>19020</v>
      </c>
      <c r="J701" s="37">
        <v>17302</v>
      </c>
      <c r="K701" s="37">
        <v>45698</v>
      </c>
      <c r="L701" s="37">
        <v>28631</v>
      </c>
      <c r="M701" s="37">
        <v>67801</v>
      </c>
      <c r="N701" s="37">
        <f>SUM(VentasC15[[#This Row],[Maquillaje]:[Perfumería]])</f>
        <v>178452</v>
      </c>
      <c r="O701" s="14">
        <f>AVERAGE(VentasC15[[#This Row],[Maquillaje]:[Perfumería]])</f>
        <v>35690.400000000001</v>
      </c>
      <c r="P701" t="str">
        <f>INDEX(VentasC15[[#Headers],[Maquillaje]:[Perfumería]],MATCH(MAX(VentasC15[[#This Row],[Maquillaje]:[Perfumería]]),VentasC15[[#This Row],[Maquillaje]:[Perfumería]],0))</f>
        <v>Perfumería</v>
      </c>
      <c r="Q701" t="str">
        <f>INDEX(VentasC15[[#Headers],[Maquillaje]:[Perfumería]],MATCH(MIN(VentasC15[[#This Row],[Maquillaje]:[Perfumería]]),VentasC15[[#This Row],[Maquillaje]:[Perfumería]],0))</f>
        <v>Skincare</v>
      </c>
      <c r="R701" t="str">
        <f>IF(VentasC15[[#This Row],[Total por vendedor]]&gt;=250000,"SI","NO")</f>
        <v>NO</v>
      </c>
    </row>
    <row r="702" spans="1:18" x14ac:dyDescent="0.3">
      <c r="A702" s="16">
        <v>33497822</v>
      </c>
      <c r="B702" s="13">
        <v>31</v>
      </c>
      <c r="C702" s="13">
        <v>2</v>
      </c>
      <c r="D702" s="13">
        <v>42</v>
      </c>
      <c r="E702" t="s">
        <v>22</v>
      </c>
      <c r="F702" t="s">
        <v>20</v>
      </c>
      <c r="G702" t="str">
        <f>IF(VentasC15[[#This Row],[Tipo de pago]]='Tablas auxiliares'!$B$6,"Venta física","Venta Online")</f>
        <v>Venta física</v>
      </c>
      <c r="H702" t="s">
        <v>30</v>
      </c>
      <c r="I702" s="37">
        <v>71712</v>
      </c>
      <c r="J702" s="37">
        <v>61074</v>
      </c>
      <c r="K702" s="37">
        <v>95829</v>
      </c>
      <c r="L702" s="37">
        <v>53661</v>
      </c>
      <c r="M702" s="37">
        <v>11502</v>
      </c>
      <c r="N702" s="37">
        <f>SUM(VentasC15[[#This Row],[Maquillaje]:[Perfumería]])</f>
        <v>293778</v>
      </c>
      <c r="O702" s="14">
        <f>AVERAGE(VentasC15[[#This Row],[Maquillaje]:[Perfumería]])</f>
        <v>58755.6</v>
      </c>
      <c r="P702" t="str">
        <f>INDEX(VentasC15[[#Headers],[Maquillaje]:[Perfumería]],MATCH(MAX(VentasC15[[#This Row],[Maquillaje]:[Perfumería]]),VentasC15[[#This Row],[Maquillaje]:[Perfumería]],0))</f>
        <v>Cabello</v>
      </c>
      <c r="Q702" t="str">
        <f>INDEX(VentasC15[[#Headers],[Maquillaje]:[Perfumería]],MATCH(MIN(VentasC15[[#This Row],[Maquillaje]:[Perfumería]]),VentasC15[[#This Row],[Maquillaje]:[Perfumería]],0))</f>
        <v>Perfumería</v>
      </c>
      <c r="R702" t="str">
        <f>IF(VentasC15[[#This Row],[Total por vendedor]]&gt;=250000,"SI","NO")</f>
        <v>SI</v>
      </c>
    </row>
    <row r="703" spans="1:18" x14ac:dyDescent="0.3">
      <c r="A703" s="17">
        <v>33497823</v>
      </c>
      <c r="B703" s="13">
        <v>59</v>
      </c>
      <c r="C703" s="13">
        <v>2</v>
      </c>
      <c r="D703" s="13">
        <v>7</v>
      </c>
      <c r="E703" t="s">
        <v>24</v>
      </c>
      <c r="F703" t="s">
        <v>20</v>
      </c>
      <c r="G703" t="str">
        <f>IF(VentasC15[[#This Row],[Tipo de pago]]='Tablas auxiliares'!$B$6,"Venta física","Venta Online")</f>
        <v>Venta física</v>
      </c>
      <c r="H703" t="s">
        <v>30</v>
      </c>
      <c r="I703" s="37">
        <v>70620</v>
      </c>
      <c r="J703" s="37">
        <v>35497</v>
      </c>
      <c r="K703" s="37">
        <v>89141</v>
      </c>
      <c r="L703" s="37">
        <v>19618</v>
      </c>
      <c r="M703" s="37">
        <v>19898</v>
      </c>
      <c r="N703" s="37">
        <f>SUM(VentasC15[[#This Row],[Maquillaje]:[Perfumería]])</f>
        <v>234774</v>
      </c>
      <c r="O703" s="14">
        <f>AVERAGE(VentasC15[[#This Row],[Maquillaje]:[Perfumería]])</f>
        <v>46954.8</v>
      </c>
      <c r="P703" t="str">
        <f>INDEX(VentasC15[[#Headers],[Maquillaje]:[Perfumería]],MATCH(MAX(VentasC15[[#This Row],[Maquillaje]:[Perfumería]]),VentasC15[[#This Row],[Maquillaje]:[Perfumería]],0))</f>
        <v>Cabello</v>
      </c>
      <c r="Q703" t="str">
        <f>INDEX(VentasC15[[#Headers],[Maquillaje]:[Perfumería]],MATCH(MIN(VentasC15[[#This Row],[Maquillaje]:[Perfumería]]),VentasC15[[#This Row],[Maquillaje]:[Perfumería]],0))</f>
        <v>Cuerpo</v>
      </c>
      <c r="R703" t="str">
        <f>IF(VentasC15[[#This Row],[Total por vendedor]]&gt;=250000,"SI","NO")</f>
        <v>NO</v>
      </c>
    </row>
    <row r="704" spans="1:18" x14ac:dyDescent="0.3">
      <c r="A704" s="16">
        <v>33497824</v>
      </c>
      <c r="B704" s="13">
        <v>52</v>
      </c>
      <c r="C704" s="13">
        <v>2</v>
      </c>
      <c r="D704" s="13">
        <v>54</v>
      </c>
      <c r="E704" t="s">
        <v>24</v>
      </c>
      <c r="F704" t="s">
        <v>21</v>
      </c>
      <c r="G704" t="str">
        <f>IF(VentasC15[[#This Row],[Tipo de pago]]='Tablas auxiliares'!$B$6,"Venta física","Venta Online")</f>
        <v>Venta Online</v>
      </c>
      <c r="H704" t="s">
        <v>30</v>
      </c>
      <c r="I704" s="37">
        <v>94180</v>
      </c>
      <c r="J704" s="37">
        <v>39018</v>
      </c>
      <c r="K704" s="37">
        <v>55371</v>
      </c>
      <c r="L704" s="37">
        <v>73271</v>
      </c>
      <c r="M704" s="37">
        <v>94974</v>
      </c>
      <c r="N704" s="37">
        <f>SUM(VentasC15[[#This Row],[Maquillaje]:[Perfumería]])</f>
        <v>356814</v>
      </c>
      <c r="O704" s="14">
        <f>AVERAGE(VentasC15[[#This Row],[Maquillaje]:[Perfumería]])</f>
        <v>71362.8</v>
      </c>
      <c r="P704" t="str">
        <f>INDEX(VentasC15[[#Headers],[Maquillaje]:[Perfumería]],MATCH(MAX(VentasC15[[#This Row],[Maquillaje]:[Perfumería]]),VentasC15[[#This Row],[Maquillaje]:[Perfumería]],0))</f>
        <v>Perfumería</v>
      </c>
      <c r="Q704" t="str">
        <f>INDEX(VentasC15[[#Headers],[Maquillaje]:[Perfumería]],MATCH(MIN(VentasC15[[#This Row],[Maquillaje]:[Perfumería]]),VentasC15[[#This Row],[Maquillaje]:[Perfumería]],0))</f>
        <v>Skincare</v>
      </c>
      <c r="R704" t="str">
        <f>IF(VentasC15[[#This Row],[Total por vendedor]]&gt;=250000,"SI","NO")</f>
        <v>SI</v>
      </c>
    </row>
    <row r="705" spans="1:18" x14ac:dyDescent="0.3">
      <c r="A705" s="17">
        <v>33497825</v>
      </c>
      <c r="B705" s="13">
        <v>25</v>
      </c>
      <c r="C705" s="13">
        <v>2</v>
      </c>
      <c r="D705" s="13">
        <v>93</v>
      </c>
      <c r="E705" t="s">
        <v>24</v>
      </c>
      <c r="F705" t="s">
        <v>21</v>
      </c>
      <c r="G705" t="str">
        <f>IF(VentasC15[[#This Row],[Tipo de pago]]='Tablas auxiliares'!$B$6,"Venta física","Venta Online")</f>
        <v>Venta Online</v>
      </c>
      <c r="H705" t="s">
        <v>29</v>
      </c>
      <c r="I705" s="37">
        <v>32246</v>
      </c>
      <c r="J705" s="37">
        <v>87082</v>
      </c>
      <c r="K705" s="37">
        <v>9776</v>
      </c>
      <c r="L705" s="37">
        <v>42590</v>
      </c>
      <c r="M705" s="37">
        <v>96875</v>
      </c>
      <c r="N705" s="37">
        <f>SUM(VentasC15[[#This Row],[Maquillaje]:[Perfumería]])</f>
        <v>268569</v>
      </c>
      <c r="O705" s="14">
        <f>AVERAGE(VentasC15[[#This Row],[Maquillaje]:[Perfumería]])</f>
        <v>53713.8</v>
      </c>
      <c r="P705" t="str">
        <f>INDEX(VentasC15[[#Headers],[Maquillaje]:[Perfumería]],MATCH(MAX(VentasC15[[#This Row],[Maquillaje]:[Perfumería]]),VentasC15[[#This Row],[Maquillaje]:[Perfumería]],0))</f>
        <v>Perfumería</v>
      </c>
      <c r="Q705" t="str">
        <f>INDEX(VentasC15[[#Headers],[Maquillaje]:[Perfumería]],MATCH(MIN(VentasC15[[#This Row],[Maquillaje]:[Perfumería]]),VentasC15[[#This Row],[Maquillaje]:[Perfumería]],0))</f>
        <v>Cabello</v>
      </c>
      <c r="R705" t="str">
        <f>IF(VentasC15[[#This Row],[Total por vendedor]]&gt;=250000,"SI","NO")</f>
        <v>SI</v>
      </c>
    </row>
    <row r="706" spans="1:18" x14ac:dyDescent="0.3">
      <c r="A706" s="16">
        <v>33497826</v>
      </c>
      <c r="B706" s="13">
        <v>34</v>
      </c>
      <c r="C706" s="13">
        <v>2</v>
      </c>
      <c r="D706" s="13">
        <v>14</v>
      </c>
      <c r="E706" t="s">
        <v>24</v>
      </c>
      <c r="F706" t="s">
        <v>20</v>
      </c>
      <c r="G706" t="str">
        <f>IF(VentasC15[[#This Row],[Tipo de pago]]='Tablas auxiliares'!$B$6,"Venta física","Venta Online")</f>
        <v>Venta física</v>
      </c>
      <c r="H706" t="s">
        <v>29</v>
      </c>
      <c r="I706" s="37">
        <v>81265</v>
      </c>
      <c r="J706" s="37">
        <v>75002</v>
      </c>
      <c r="K706" s="37">
        <v>70920</v>
      </c>
      <c r="L706" s="37">
        <v>7597</v>
      </c>
      <c r="M706" s="37">
        <v>58845</v>
      </c>
      <c r="N706" s="37">
        <f>SUM(VentasC15[[#This Row],[Maquillaje]:[Perfumería]])</f>
        <v>293629</v>
      </c>
      <c r="O706" s="14">
        <f>AVERAGE(VentasC15[[#This Row],[Maquillaje]:[Perfumería]])</f>
        <v>58725.8</v>
      </c>
      <c r="P706" t="str">
        <f>INDEX(VentasC15[[#Headers],[Maquillaje]:[Perfumería]],MATCH(MAX(VentasC15[[#This Row],[Maquillaje]:[Perfumería]]),VentasC15[[#This Row],[Maquillaje]:[Perfumería]],0))</f>
        <v>Maquillaje</v>
      </c>
      <c r="Q706" t="str">
        <f>INDEX(VentasC15[[#Headers],[Maquillaje]:[Perfumería]],MATCH(MIN(VentasC15[[#This Row],[Maquillaje]:[Perfumería]]),VentasC15[[#This Row],[Maquillaje]:[Perfumería]],0))</f>
        <v>Cuerpo</v>
      </c>
      <c r="R706" t="str">
        <f>IF(VentasC15[[#This Row],[Total por vendedor]]&gt;=250000,"SI","NO")</f>
        <v>SI</v>
      </c>
    </row>
    <row r="707" spans="1:18" x14ac:dyDescent="0.3">
      <c r="A707" s="17">
        <v>33497827</v>
      </c>
      <c r="B707" s="13">
        <v>26</v>
      </c>
      <c r="C707" s="13">
        <v>2</v>
      </c>
      <c r="D707" s="13">
        <v>67</v>
      </c>
      <c r="E707" t="s">
        <v>24</v>
      </c>
      <c r="F707" t="s">
        <v>21</v>
      </c>
      <c r="G707" t="str">
        <f>IF(VentasC15[[#This Row],[Tipo de pago]]='Tablas auxiliares'!$B$6,"Venta física","Venta Online")</f>
        <v>Venta Online</v>
      </c>
      <c r="H707" t="s">
        <v>29</v>
      </c>
      <c r="I707" s="37">
        <v>8133</v>
      </c>
      <c r="J707" s="37">
        <v>78710</v>
      </c>
      <c r="K707" s="37">
        <v>99962</v>
      </c>
      <c r="L707" s="37">
        <v>14442</v>
      </c>
      <c r="M707" s="37">
        <v>10218</v>
      </c>
      <c r="N707" s="37">
        <f>SUM(VentasC15[[#This Row],[Maquillaje]:[Perfumería]])</f>
        <v>211465</v>
      </c>
      <c r="O707" s="14">
        <f>AVERAGE(VentasC15[[#This Row],[Maquillaje]:[Perfumería]])</f>
        <v>42293</v>
      </c>
      <c r="P707" t="str">
        <f>INDEX(VentasC15[[#Headers],[Maquillaje]:[Perfumería]],MATCH(MAX(VentasC15[[#This Row],[Maquillaje]:[Perfumería]]),VentasC15[[#This Row],[Maquillaje]:[Perfumería]],0))</f>
        <v>Cabello</v>
      </c>
      <c r="Q707" t="str">
        <f>INDEX(VentasC15[[#Headers],[Maquillaje]:[Perfumería]],MATCH(MIN(VentasC15[[#This Row],[Maquillaje]:[Perfumería]]),VentasC15[[#This Row],[Maquillaje]:[Perfumería]],0))</f>
        <v>Maquillaje</v>
      </c>
      <c r="R707" t="str">
        <f>IF(VentasC15[[#This Row],[Total por vendedor]]&gt;=250000,"SI","NO")</f>
        <v>NO</v>
      </c>
    </row>
    <row r="708" spans="1:18" x14ac:dyDescent="0.3">
      <c r="A708" s="16">
        <v>33497828</v>
      </c>
      <c r="B708" s="13">
        <v>58</v>
      </c>
      <c r="C708" s="13">
        <v>2</v>
      </c>
      <c r="D708" s="13">
        <v>42</v>
      </c>
      <c r="E708" t="s">
        <v>22</v>
      </c>
      <c r="F708" t="s">
        <v>20</v>
      </c>
      <c r="G708" t="str">
        <f>IF(VentasC15[[#This Row],[Tipo de pago]]='Tablas auxiliares'!$B$6,"Venta física","Venta Online")</f>
        <v>Venta física</v>
      </c>
      <c r="H708" t="s">
        <v>30</v>
      </c>
      <c r="I708" s="37">
        <v>3322</v>
      </c>
      <c r="J708" s="37">
        <v>67410</v>
      </c>
      <c r="K708" s="37">
        <v>75162</v>
      </c>
      <c r="L708" s="37">
        <v>97115</v>
      </c>
      <c r="M708" s="37">
        <v>58451</v>
      </c>
      <c r="N708" s="37">
        <f>SUM(VentasC15[[#This Row],[Maquillaje]:[Perfumería]])</f>
        <v>301460</v>
      </c>
      <c r="O708" s="14">
        <f>AVERAGE(VentasC15[[#This Row],[Maquillaje]:[Perfumería]])</f>
        <v>60292</v>
      </c>
      <c r="P708" t="str">
        <f>INDEX(VentasC15[[#Headers],[Maquillaje]:[Perfumería]],MATCH(MAX(VentasC15[[#This Row],[Maquillaje]:[Perfumería]]),VentasC15[[#This Row],[Maquillaje]:[Perfumería]],0))</f>
        <v>Cuerpo</v>
      </c>
      <c r="Q708" t="str">
        <f>INDEX(VentasC15[[#Headers],[Maquillaje]:[Perfumería]],MATCH(MIN(VentasC15[[#This Row],[Maquillaje]:[Perfumería]]),VentasC15[[#This Row],[Maquillaje]:[Perfumería]],0))</f>
        <v>Maquillaje</v>
      </c>
      <c r="R708" t="str">
        <f>IF(VentasC15[[#This Row],[Total por vendedor]]&gt;=250000,"SI","NO")</f>
        <v>SI</v>
      </c>
    </row>
    <row r="709" spans="1:18" x14ac:dyDescent="0.3">
      <c r="A709" s="17">
        <v>33497829</v>
      </c>
      <c r="B709" s="13">
        <v>63</v>
      </c>
      <c r="C709" s="13">
        <v>2</v>
      </c>
      <c r="D709" s="13">
        <v>98</v>
      </c>
      <c r="E709" t="s">
        <v>24</v>
      </c>
      <c r="F709" t="s">
        <v>20</v>
      </c>
      <c r="G709" t="str">
        <f>IF(VentasC15[[#This Row],[Tipo de pago]]='Tablas auxiliares'!$B$6,"Venta física","Venta Online")</f>
        <v>Venta física</v>
      </c>
      <c r="H709" t="s">
        <v>29</v>
      </c>
      <c r="I709" s="37">
        <v>70247</v>
      </c>
      <c r="J709" s="37">
        <v>60150</v>
      </c>
      <c r="K709" s="37">
        <v>33169</v>
      </c>
      <c r="L709" s="37">
        <v>74784</v>
      </c>
      <c r="M709" s="37">
        <v>75694</v>
      </c>
      <c r="N709" s="37">
        <f>SUM(VentasC15[[#This Row],[Maquillaje]:[Perfumería]])</f>
        <v>314044</v>
      </c>
      <c r="O709" s="14">
        <f>AVERAGE(VentasC15[[#This Row],[Maquillaje]:[Perfumería]])</f>
        <v>62808.800000000003</v>
      </c>
      <c r="P709" t="str">
        <f>INDEX(VentasC15[[#Headers],[Maquillaje]:[Perfumería]],MATCH(MAX(VentasC15[[#This Row],[Maquillaje]:[Perfumería]]),VentasC15[[#This Row],[Maquillaje]:[Perfumería]],0))</f>
        <v>Perfumería</v>
      </c>
      <c r="Q709" t="str">
        <f>INDEX(VentasC15[[#Headers],[Maquillaje]:[Perfumería]],MATCH(MIN(VentasC15[[#This Row],[Maquillaje]:[Perfumería]]),VentasC15[[#This Row],[Maquillaje]:[Perfumería]],0))</f>
        <v>Cabello</v>
      </c>
      <c r="R709" t="str">
        <f>IF(VentasC15[[#This Row],[Total por vendedor]]&gt;=250000,"SI","NO")</f>
        <v>SI</v>
      </c>
    </row>
    <row r="710" spans="1:18" x14ac:dyDescent="0.3">
      <c r="A710" s="16">
        <v>33497830</v>
      </c>
      <c r="B710" s="13">
        <v>72</v>
      </c>
      <c r="C710" s="13">
        <v>2</v>
      </c>
      <c r="D710" s="13">
        <v>56</v>
      </c>
      <c r="E710" t="s">
        <v>24</v>
      </c>
      <c r="F710" t="s">
        <v>20</v>
      </c>
      <c r="G710" t="str">
        <f>IF(VentasC15[[#This Row],[Tipo de pago]]='Tablas auxiliares'!$B$6,"Venta física","Venta Online")</f>
        <v>Venta física</v>
      </c>
      <c r="H710" t="s">
        <v>30</v>
      </c>
      <c r="I710" s="37">
        <v>90202</v>
      </c>
      <c r="J710" s="37">
        <v>73081</v>
      </c>
      <c r="K710" s="37">
        <v>7286</v>
      </c>
      <c r="L710" s="37">
        <v>2307</v>
      </c>
      <c r="M710" s="37">
        <v>86170</v>
      </c>
      <c r="N710" s="37">
        <f>SUM(VentasC15[[#This Row],[Maquillaje]:[Perfumería]])</f>
        <v>259046</v>
      </c>
      <c r="O710" s="14">
        <f>AVERAGE(VentasC15[[#This Row],[Maquillaje]:[Perfumería]])</f>
        <v>51809.2</v>
      </c>
      <c r="P710" t="str">
        <f>INDEX(VentasC15[[#Headers],[Maquillaje]:[Perfumería]],MATCH(MAX(VentasC15[[#This Row],[Maquillaje]:[Perfumería]]),VentasC15[[#This Row],[Maquillaje]:[Perfumería]],0))</f>
        <v>Maquillaje</v>
      </c>
      <c r="Q710" t="str">
        <f>INDEX(VentasC15[[#Headers],[Maquillaje]:[Perfumería]],MATCH(MIN(VentasC15[[#This Row],[Maquillaje]:[Perfumería]]),VentasC15[[#This Row],[Maquillaje]:[Perfumería]],0))</f>
        <v>Cuerpo</v>
      </c>
      <c r="R710" t="str">
        <f>IF(VentasC15[[#This Row],[Total por vendedor]]&gt;=250000,"SI","NO")</f>
        <v>SI</v>
      </c>
    </row>
    <row r="711" spans="1:18" x14ac:dyDescent="0.3">
      <c r="A711" s="17">
        <v>33497831</v>
      </c>
      <c r="B711" s="13">
        <v>69</v>
      </c>
      <c r="C711" s="13">
        <v>2</v>
      </c>
      <c r="D711" s="13">
        <v>81</v>
      </c>
      <c r="E711" t="s">
        <v>23</v>
      </c>
      <c r="F711" t="s">
        <v>21</v>
      </c>
      <c r="G711" t="str">
        <f>IF(VentasC15[[#This Row],[Tipo de pago]]='Tablas auxiliares'!$B$6,"Venta física","Venta Online")</f>
        <v>Venta Online</v>
      </c>
      <c r="H711" t="s">
        <v>30</v>
      </c>
      <c r="I711" s="37">
        <v>78973</v>
      </c>
      <c r="J711" s="37">
        <v>98097</v>
      </c>
      <c r="K711" s="37">
        <v>81017</v>
      </c>
      <c r="L711" s="37">
        <v>33473</v>
      </c>
      <c r="M711" s="37">
        <v>29976</v>
      </c>
      <c r="N711" s="37">
        <f>SUM(VentasC15[[#This Row],[Maquillaje]:[Perfumería]])</f>
        <v>321536</v>
      </c>
      <c r="O711" s="14">
        <f>AVERAGE(VentasC15[[#This Row],[Maquillaje]:[Perfumería]])</f>
        <v>64307.199999999997</v>
      </c>
      <c r="P711" t="str">
        <f>INDEX(VentasC15[[#Headers],[Maquillaje]:[Perfumería]],MATCH(MAX(VentasC15[[#This Row],[Maquillaje]:[Perfumería]]),VentasC15[[#This Row],[Maquillaje]:[Perfumería]],0))</f>
        <v>Skincare</v>
      </c>
      <c r="Q711" t="str">
        <f>INDEX(VentasC15[[#Headers],[Maquillaje]:[Perfumería]],MATCH(MIN(VentasC15[[#This Row],[Maquillaje]:[Perfumería]]),VentasC15[[#This Row],[Maquillaje]:[Perfumería]],0))</f>
        <v>Perfumería</v>
      </c>
      <c r="R711" t="str">
        <f>IF(VentasC15[[#This Row],[Total por vendedor]]&gt;=250000,"SI","NO")</f>
        <v>SI</v>
      </c>
    </row>
    <row r="712" spans="1:18" x14ac:dyDescent="0.3">
      <c r="A712" s="16">
        <v>33497832</v>
      </c>
      <c r="B712" s="13">
        <v>69</v>
      </c>
      <c r="C712" s="13">
        <v>2</v>
      </c>
      <c r="D712" s="13">
        <v>60</v>
      </c>
      <c r="E712" t="s">
        <v>24</v>
      </c>
      <c r="F712" t="s">
        <v>21</v>
      </c>
      <c r="G712" t="str">
        <f>IF(VentasC15[[#This Row],[Tipo de pago]]='Tablas auxiliares'!$B$6,"Venta física","Venta Online")</f>
        <v>Venta Online</v>
      </c>
      <c r="H712" t="s">
        <v>30</v>
      </c>
      <c r="I712" s="37">
        <v>29443</v>
      </c>
      <c r="J712" s="37">
        <v>78107</v>
      </c>
      <c r="K712" s="37">
        <v>333</v>
      </c>
      <c r="L712" s="37">
        <v>35684</v>
      </c>
      <c r="M712" s="37">
        <v>89049</v>
      </c>
      <c r="N712" s="37">
        <f>SUM(VentasC15[[#This Row],[Maquillaje]:[Perfumería]])</f>
        <v>232616</v>
      </c>
      <c r="O712" s="14">
        <f>AVERAGE(VentasC15[[#This Row],[Maquillaje]:[Perfumería]])</f>
        <v>46523.199999999997</v>
      </c>
      <c r="P712" t="str">
        <f>INDEX(VentasC15[[#Headers],[Maquillaje]:[Perfumería]],MATCH(MAX(VentasC15[[#This Row],[Maquillaje]:[Perfumería]]),VentasC15[[#This Row],[Maquillaje]:[Perfumería]],0))</f>
        <v>Perfumería</v>
      </c>
      <c r="Q712" t="str">
        <f>INDEX(VentasC15[[#Headers],[Maquillaje]:[Perfumería]],MATCH(MIN(VentasC15[[#This Row],[Maquillaje]:[Perfumería]]),VentasC15[[#This Row],[Maquillaje]:[Perfumería]],0))</f>
        <v>Cabello</v>
      </c>
      <c r="R712" t="str">
        <f>IF(VentasC15[[#This Row],[Total por vendedor]]&gt;=250000,"SI","NO")</f>
        <v>NO</v>
      </c>
    </row>
    <row r="713" spans="1:18" x14ac:dyDescent="0.3">
      <c r="A713" s="17">
        <v>33497833</v>
      </c>
      <c r="B713" s="13">
        <v>64</v>
      </c>
      <c r="C713" s="13">
        <v>2</v>
      </c>
      <c r="D713" s="13">
        <v>87</v>
      </c>
      <c r="E713" t="s">
        <v>23</v>
      </c>
      <c r="F713" t="s">
        <v>21</v>
      </c>
      <c r="G713" t="str">
        <f>IF(VentasC15[[#This Row],[Tipo de pago]]='Tablas auxiliares'!$B$6,"Venta física","Venta Online")</f>
        <v>Venta Online</v>
      </c>
      <c r="H713" t="s">
        <v>29</v>
      </c>
      <c r="I713" s="37">
        <v>2356</v>
      </c>
      <c r="J713" s="37">
        <v>12180</v>
      </c>
      <c r="K713" s="37">
        <v>92445</v>
      </c>
      <c r="L713" s="37">
        <v>14653</v>
      </c>
      <c r="M713" s="37">
        <v>4902</v>
      </c>
      <c r="N713" s="37">
        <f>SUM(VentasC15[[#This Row],[Maquillaje]:[Perfumería]])</f>
        <v>126536</v>
      </c>
      <c r="O713" s="14">
        <f>AVERAGE(VentasC15[[#This Row],[Maquillaje]:[Perfumería]])</f>
        <v>25307.200000000001</v>
      </c>
      <c r="P713" t="str">
        <f>INDEX(VentasC15[[#Headers],[Maquillaje]:[Perfumería]],MATCH(MAX(VentasC15[[#This Row],[Maquillaje]:[Perfumería]]),VentasC15[[#This Row],[Maquillaje]:[Perfumería]],0))</f>
        <v>Cabello</v>
      </c>
      <c r="Q713" t="str">
        <f>INDEX(VentasC15[[#Headers],[Maquillaje]:[Perfumería]],MATCH(MIN(VentasC15[[#This Row],[Maquillaje]:[Perfumería]]),VentasC15[[#This Row],[Maquillaje]:[Perfumería]],0))</f>
        <v>Maquillaje</v>
      </c>
      <c r="R713" t="str">
        <f>IF(VentasC15[[#This Row],[Total por vendedor]]&gt;=250000,"SI","NO")</f>
        <v>NO</v>
      </c>
    </row>
    <row r="714" spans="1:18" x14ac:dyDescent="0.3">
      <c r="A714" s="16">
        <v>33497834</v>
      </c>
      <c r="B714" s="13">
        <v>66</v>
      </c>
      <c r="C714" s="13">
        <v>2</v>
      </c>
      <c r="D714" s="13">
        <v>14</v>
      </c>
      <c r="E714" t="s">
        <v>23</v>
      </c>
      <c r="F714" t="s">
        <v>21</v>
      </c>
      <c r="G714" t="str">
        <f>IF(VentasC15[[#This Row],[Tipo de pago]]='Tablas auxiliares'!$B$6,"Venta física","Venta Online")</f>
        <v>Venta Online</v>
      </c>
      <c r="H714" t="s">
        <v>29</v>
      </c>
      <c r="I714" s="37">
        <v>75268</v>
      </c>
      <c r="J714" s="37">
        <v>23467</v>
      </c>
      <c r="K714" s="37">
        <v>66387</v>
      </c>
      <c r="L714" s="37">
        <v>14635</v>
      </c>
      <c r="M714" s="37">
        <v>33373</v>
      </c>
      <c r="N714" s="37">
        <f>SUM(VentasC15[[#This Row],[Maquillaje]:[Perfumería]])</f>
        <v>213130</v>
      </c>
      <c r="O714" s="14">
        <f>AVERAGE(VentasC15[[#This Row],[Maquillaje]:[Perfumería]])</f>
        <v>42626</v>
      </c>
      <c r="P714" t="str">
        <f>INDEX(VentasC15[[#Headers],[Maquillaje]:[Perfumería]],MATCH(MAX(VentasC15[[#This Row],[Maquillaje]:[Perfumería]]),VentasC15[[#This Row],[Maquillaje]:[Perfumería]],0))</f>
        <v>Maquillaje</v>
      </c>
      <c r="Q714" t="str">
        <f>INDEX(VentasC15[[#Headers],[Maquillaje]:[Perfumería]],MATCH(MIN(VentasC15[[#This Row],[Maquillaje]:[Perfumería]]),VentasC15[[#This Row],[Maquillaje]:[Perfumería]],0))</f>
        <v>Cuerpo</v>
      </c>
      <c r="R714" t="str">
        <f>IF(VentasC15[[#This Row],[Total por vendedor]]&gt;=250000,"SI","NO")</f>
        <v>NO</v>
      </c>
    </row>
    <row r="715" spans="1:18" x14ac:dyDescent="0.3">
      <c r="A715" s="17">
        <v>33497835</v>
      </c>
      <c r="B715" s="13">
        <v>45</v>
      </c>
      <c r="C715" s="13">
        <v>2</v>
      </c>
      <c r="D715" s="13">
        <v>23</v>
      </c>
      <c r="E715" t="s">
        <v>25</v>
      </c>
      <c r="F715" t="s">
        <v>20</v>
      </c>
      <c r="G715" t="str">
        <f>IF(VentasC15[[#This Row],[Tipo de pago]]='Tablas auxiliares'!$B$6,"Venta física","Venta Online")</f>
        <v>Venta física</v>
      </c>
      <c r="H715" t="s">
        <v>29</v>
      </c>
      <c r="I715" s="37">
        <v>22085</v>
      </c>
      <c r="J715" s="37">
        <v>73689</v>
      </c>
      <c r="K715" s="37">
        <v>85350</v>
      </c>
      <c r="L715" s="37">
        <v>10397</v>
      </c>
      <c r="M715" s="37">
        <v>93079</v>
      </c>
      <c r="N715" s="37">
        <f>SUM(VentasC15[[#This Row],[Maquillaje]:[Perfumería]])</f>
        <v>284600</v>
      </c>
      <c r="O715" s="14">
        <f>AVERAGE(VentasC15[[#This Row],[Maquillaje]:[Perfumería]])</f>
        <v>56920</v>
      </c>
      <c r="P715" t="str">
        <f>INDEX(VentasC15[[#Headers],[Maquillaje]:[Perfumería]],MATCH(MAX(VentasC15[[#This Row],[Maquillaje]:[Perfumería]]),VentasC15[[#This Row],[Maquillaje]:[Perfumería]],0))</f>
        <v>Perfumería</v>
      </c>
      <c r="Q715" t="str">
        <f>INDEX(VentasC15[[#Headers],[Maquillaje]:[Perfumería]],MATCH(MIN(VentasC15[[#This Row],[Maquillaje]:[Perfumería]]),VentasC15[[#This Row],[Maquillaje]:[Perfumería]],0))</f>
        <v>Cuerpo</v>
      </c>
      <c r="R715" t="str">
        <f>IF(VentasC15[[#This Row],[Total por vendedor]]&gt;=250000,"SI","NO")</f>
        <v>SI</v>
      </c>
    </row>
    <row r="716" spans="1:18" x14ac:dyDescent="0.3">
      <c r="A716" s="16">
        <v>33497836</v>
      </c>
      <c r="B716" s="13">
        <v>62</v>
      </c>
      <c r="C716" s="13">
        <v>2</v>
      </c>
      <c r="D716" s="13">
        <v>50</v>
      </c>
      <c r="E716" t="s">
        <v>22</v>
      </c>
      <c r="F716" t="s">
        <v>21</v>
      </c>
      <c r="G716" t="str">
        <f>IF(VentasC15[[#This Row],[Tipo de pago]]='Tablas auxiliares'!$B$6,"Venta física","Venta Online")</f>
        <v>Venta Online</v>
      </c>
      <c r="H716" t="s">
        <v>29</v>
      </c>
      <c r="I716" s="37">
        <v>41336</v>
      </c>
      <c r="J716" s="37">
        <v>29336</v>
      </c>
      <c r="K716" s="37">
        <v>35045</v>
      </c>
      <c r="L716" s="37">
        <v>42900</v>
      </c>
      <c r="M716" s="37">
        <v>97969</v>
      </c>
      <c r="N716" s="37">
        <f>SUM(VentasC15[[#This Row],[Maquillaje]:[Perfumería]])</f>
        <v>246586</v>
      </c>
      <c r="O716" s="14">
        <f>AVERAGE(VentasC15[[#This Row],[Maquillaje]:[Perfumería]])</f>
        <v>49317.2</v>
      </c>
      <c r="P716" t="str">
        <f>INDEX(VentasC15[[#Headers],[Maquillaje]:[Perfumería]],MATCH(MAX(VentasC15[[#This Row],[Maquillaje]:[Perfumería]]),VentasC15[[#This Row],[Maquillaje]:[Perfumería]],0))</f>
        <v>Perfumería</v>
      </c>
      <c r="Q716" t="str">
        <f>INDEX(VentasC15[[#Headers],[Maquillaje]:[Perfumería]],MATCH(MIN(VentasC15[[#This Row],[Maquillaje]:[Perfumería]]),VentasC15[[#This Row],[Maquillaje]:[Perfumería]],0))</f>
        <v>Skincare</v>
      </c>
      <c r="R716" t="str">
        <f>IF(VentasC15[[#This Row],[Total por vendedor]]&gt;=250000,"SI","NO")</f>
        <v>NO</v>
      </c>
    </row>
    <row r="717" spans="1:18" x14ac:dyDescent="0.3">
      <c r="A717" s="17">
        <v>33497837</v>
      </c>
      <c r="B717" s="13">
        <v>45</v>
      </c>
      <c r="C717" s="13">
        <v>2</v>
      </c>
      <c r="D717" s="13">
        <v>75</v>
      </c>
      <c r="E717" t="s">
        <v>23</v>
      </c>
      <c r="F717" t="s">
        <v>21</v>
      </c>
      <c r="G717" t="str">
        <f>IF(VentasC15[[#This Row],[Tipo de pago]]='Tablas auxiliares'!$B$6,"Venta física","Venta Online")</f>
        <v>Venta Online</v>
      </c>
      <c r="H717" t="s">
        <v>29</v>
      </c>
      <c r="I717" s="37">
        <v>47822</v>
      </c>
      <c r="J717" s="37">
        <v>68447</v>
      </c>
      <c r="K717" s="37">
        <v>28164</v>
      </c>
      <c r="L717" s="37">
        <v>52322</v>
      </c>
      <c r="M717" s="37">
        <v>54038</v>
      </c>
      <c r="N717" s="37">
        <f>SUM(VentasC15[[#This Row],[Maquillaje]:[Perfumería]])</f>
        <v>250793</v>
      </c>
      <c r="O717" s="14">
        <f>AVERAGE(VentasC15[[#This Row],[Maquillaje]:[Perfumería]])</f>
        <v>50158.6</v>
      </c>
      <c r="P717" t="str">
        <f>INDEX(VentasC15[[#Headers],[Maquillaje]:[Perfumería]],MATCH(MAX(VentasC15[[#This Row],[Maquillaje]:[Perfumería]]),VentasC15[[#This Row],[Maquillaje]:[Perfumería]],0))</f>
        <v>Skincare</v>
      </c>
      <c r="Q717" t="str">
        <f>INDEX(VentasC15[[#Headers],[Maquillaje]:[Perfumería]],MATCH(MIN(VentasC15[[#This Row],[Maquillaje]:[Perfumería]]),VentasC15[[#This Row],[Maquillaje]:[Perfumería]],0))</f>
        <v>Cabello</v>
      </c>
      <c r="R717" t="str">
        <f>IF(VentasC15[[#This Row],[Total por vendedor]]&gt;=250000,"SI","NO")</f>
        <v>SI</v>
      </c>
    </row>
    <row r="718" spans="1:18" x14ac:dyDescent="0.3">
      <c r="A718" s="16">
        <v>33497838</v>
      </c>
      <c r="B718" s="13">
        <v>39</v>
      </c>
      <c r="C718" s="13">
        <v>2</v>
      </c>
      <c r="D718" s="13">
        <v>62</v>
      </c>
      <c r="E718" t="s">
        <v>23</v>
      </c>
      <c r="F718" t="s">
        <v>21</v>
      </c>
      <c r="G718" t="str">
        <f>IF(VentasC15[[#This Row],[Tipo de pago]]='Tablas auxiliares'!$B$6,"Venta física","Venta Online")</f>
        <v>Venta Online</v>
      </c>
      <c r="H718" t="s">
        <v>30</v>
      </c>
      <c r="I718" s="37">
        <v>19057</v>
      </c>
      <c r="J718" s="37">
        <v>60907</v>
      </c>
      <c r="K718" s="37">
        <v>72557</v>
      </c>
      <c r="L718" s="37">
        <v>65835</v>
      </c>
      <c r="M718" s="37">
        <v>55223</v>
      </c>
      <c r="N718" s="37">
        <f>SUM(VentasC15[[#This Row],[Maquillaje]:[Perfumería]])</f>
        <v>273579</v>
      </c>
      <c r="O718" s="14">
        <f>AVERAGE(VentasC15[[#This Row],[Maquillaje]:[Perfumería]])</f>
        <v>54715.8</v>
      </c>
      <c r="P718" t="str">
        <f>INDEX(VentasC15[[#Headers],[Maquillaje]:[Perfumería]],MATCH(MAX(VentasC15[[#This Row],[Maquillaje]:[Perfumería]]),VentasC15[[#This Row],[Maquillaje]:[Perfumería]],0))</f>
        <v>Cabello</v>
      </c>
      <c r="Q718" t="str">
        <f>INDEX(VentasC15[[#Headers],[Maquillaje]:[Perfumería]],MATCH(MIN(VentasC15[[#This Row],[Maquillaje]:[Perfumería]]),VentasC15[[#This Row],[Maquillaje]:[Perfumería]],0))</f>
        <v>Maquillaje</v>
      </c>
      <c r="R718" t="str">
        <f>IF(VentasC15[[#This Row],[Total por vendedor]]&gt;=250000,"SI","NO")</f>
        <v>SI</v>
      </c>
    </row>
    <row r="719" spans="1:18" x14ac:dyDescent="0.3">
      <c r="A719" s="17">
        <v>33497839</v>
      </c>
      <c r="B719" s="13">
        <v>67</v>
      </c>
      <c r="C719" s="13">
        <v>2</v>
      </c>
      <c r="D719" s="13">
        <v>14</v>
      </c>
      <c r="E719" t="s">
        <v>23</v>
      </c>
      <c r="F719" t="s">
        <v>21</v>
      </c>
      <c r="G719" t="str">
        <f>IF(VentasC15[[#This Row],[Tipo de pago]]='Tablas auxiliares'!$B$6,"Venta física","Venta Online")</f>
        <v>Venta Online</v>
      </c>
      <c r="H719" t="s">
        <v>29</v>
      </c>
      <c r="I719" s="37">
        <v>83059</v>
      </c>
      <c r="J719" s="37">
        <v>35062</v>
      </c>
      <c r="K719" s="37">
        <v>50467</v>
      </c>
      <c r="L719" s="37">
        <v>14980</v>
      </c>
      <c r="M719" s="37">
        <v>61662</v>
      </c>
      <c r="N719" s="37">
        <f>SUM(VentasC15[[#This Row],[Maquillaje]:[Perfumería]])</f>
        <v>245230</v>
      </c>
      <c r="O719" s="14">
        <f>AVERAGE(VentasC15[[#This Row],[Maquillaje]:[Perfumería]])</f>
        <v>49046</v>
      </c>
      <c r="P719" t="str">
        <f>INDEX(VentasC15[[#Headers],[Maquillaje]:[Perfumería]],MATCH(MAX(VentasC15[[#This Row],[Maquillaje]:[Perfumería]]),VentasC15[[#This Row],[Maquillaje]:[Perfumería]],0))</f>
        <v>Maquillaje</v>
      </c>
      <c r="Q719" t="str">
        <f>INDEX(VentasC15[[#Headers],[Maquillaje]:[Perfumería]],MATCH(MIN(VentasC15[[#This Row],[Maquillaje]:[Perfumería]]),VentasC15[[#This Row],[Maquillaje]:[Perfumería]],0))</f>
        <v>Cuerpo</v>
      </c>
      <c r="R719" t="str">
        <f>IF(VentasC15[[#This Row],[Total por vendedor]]&gt;=250000,"SI","NO")</f>
        <v>NO</v>
      </c>
    </row>
    <row r="720" spans="1:18" x14ac:dyDescent="0.3">
      <c r="A720" s="16">
        <v>33497840</v>
      </c>
      <c r="B720" s="13">
        <v>53</v>
      </c>
      <c r="C720" s="13">
        <v>2</v>
      </c>
      <c r="D720" s="13">
        <v>53</v>
      </c>
      <c r="E720" t="s">
        <v>24</v>
      </c>
      <c r="F720" t="s">
        <v>20</v>
      </c>
      <c r="G720" t="str">
        <f>IF(VentasC15[[#This Row],[Tipo de pago]]='Tablas auxiliares'!$B$6,"Venta física","Venta Online")</f>
        <v>Venta física</v>
      </c>
      <c r="H720" t="s">
        <v>29</v>
      </c>
      <c r="I720" s="37">
        <v>95398</v>
      </c>
      <c r="J720" s="37">
        <v>54905</v>
      </c>
      <c r="K720" s="37">
        <v>31719</v>
      </c>
      <c r="L720" s="37">
        <v>44511</v>
      </c>
      <c r="M720" s="37">
        <v>70313</v>
      </c>
      <c r="N720" s="37">
        <f>SUM(VentasC15[[#This Row],[Maquillaje]:[Perfumería]])</f>
        <v>296846</v>
      </c>
      <c r="O720" s="14">
        <f>AVERAGE(VentasC15[[#This Row],[Maquillaje]:[Perfumería]])</f>
        <v>59369.2</v>
      </c>
      <c r="P720" t="str">
        <f>INDEX(VentasC15[[#Headers],[Maquillaje]:[Perfumería]],MATCH(MAX(VentasC15[[#This Row],[Maquillaje]:[Perfumería]]),VentasC15[[#This Row],[Maquillaje]:[Perfumería]],0))</f>
        <v>Maquillaje</v>
      </c>
      <c r="Q720" t="str">
        <f>INDEX(VentasC15[[#Headers],[Maquillaje]:[Perfumería]],MATCH(MIN(VentasC15[[#This Row],[Maquillaje]:[Perfumería]]),VentasC15[[#This Row],[Maquillaje]:[Perfumería]],0))</f>
        <v>Cabello</v>
      </c>
      <c r="R720" t="str">
        <f>IF(VentasC15[[#This Row],[Total por vendedor]]&gt;=250000,"SI","NO")</f>
        <v>SI</v>
      </c>
    </row>
    <row r="721" spans="1:18" x14ac:dyDescent="0.3">
      <c r="A721" s="17">
        <v>33497841</v>
      </c>
      <c r="B721" s="13">
        <v>75</v>
      </c>
      <c r="C721" s="13">
        <v>2</v>
      </c>
      <c r="D721" s="13">
        <v>41</v>
      </c>
      <c r="E721" t="s">
        <v>23</v>
      </c>
      <c r="F721" t="s">
        <v>20</v>
      </c>
      <c r="G721" t="str">
        <f>IF(VentasC15[[#This Row],[Tipo de pago]]='Tablas auxiliares'!$B$6,"Venta física","Venta Online")</f>
        <v>Venta física</v>
      </c>
      <c r="H721" t="s">
        <v>29</v>
      </c>
      <c r="I721" s="37">
        <v>61654</v>
      </c>
      <c r="J721" s="37">
        <v>89885</v>
      </c>
      <c r="K721" s="37">
        <v>20321</v>
      </c>
      <c r="L721" s="37">
        <v>71808</v>
      </c>
      <c r="M721" s="37">
        <v>5154</v>
      </c>
      <c r="N721" s="37">
        <f>SUM(VentasC15[[#This Row],[Maquillaje]:[Perfumería]])</f>
        <v>248822</v>
      </c>
      <c r="O721" s="14">
        <f>AVERAGE(VentasC15[[#This Row],[Maquillaje]:[Perfumería]])</f>
        <v>49764.4</v>
      </c>
      <c r="P721" t="str">
        <f>INDEX(VentasC15[[#Headers],[Maquillaje]:[Perfumería]],MATCH(MAX(VentasC15[[#This Row],[Maquillaje]:[Perfumería]]),VentasC15[[#This Row],[Maquillaje]:[Perfumería]],0))</f>
        <v>Skincare</v>
      </c>
      <c r="Q721" t="str">
        <f>INDEX(VentasC15[[#Headers],[Maquillaje]:[Perfumería]],MATCH(MIN(VentasC15[[#This Row],[Maquillaje]:[Perfumería]]),VentasC15[[#This Row],[Maquillaje]:[Perfumería]],0))</f>
        <v>Perfumería</v>
      </c>
      <c r="R721" t="str">
        <f>IF(VentasC15[[#This Row],[Total por vendedor]]&gt;=250000,"SI","NO")</f>
        <v>NO</v>
      </c>
    </row>
    <row r="722" spans="1:18" x14ac:dyDescent="0.3">
      <c r="A722" s="16">
        <v>33497842</v>
      </c>
      <c r="B722" s="13">
        <v>63</v>
      </c>
      <c r="C722" s="13">
        <v>2</v>
      </c>
      <c r="D722" s="13">
        <v>46</v>
      </c>
      <c r="E722" t="s">
        <v>22</v>
      </c>
      <c r="F722" t="s">
        <v>21</v>
      </c>
      <c r="G722" t="str">
        <f>IF(VentasC15[[#This Row],[Tipo de pago]]='Tablas auxiliares'!$B$6,"Venta física","Venta Online")</f>
        <v>Venta Online</v>
      </c>
      <c r="H722" t="s">
        <v>30</v>
      </c>
      <c r="I722" s="37">
        <v>37741</v>
      </c>
      <c r="J722" s="37">
        <v>47296</v>
      </c>
      <c r="K722" s="37">
        <v>33920</v>
      </c>
      <c r="L722" s="37">
        <v>72774</v>
      </c>
      <c r="M722" s="37">
        <v>22458</v>
      </c>
      <c r="N722" s="37">
        <f>SUM(VentasC15[[#This Row],[Maquillaje]:[Perfumería]])</f>
        <v>214189</v>
      </c>
      <c r="O722" s="14">
        <f>AVERAGE(VentasC15[[#This Row],[Maquillaje]:[Perfumería]])</f>
        <v>42837.8</v>
      </c>
      <c r="P722" t="str">
        <f>INDEX(VentasC15[[#Headers],[Maquillaje]:[Perfumería]],MATCH(MAX(VentasC15[[#This Row],[Maquillaje]:[Perfumería]]),VentasC15[[#This Row],[Maquillaje]:[Perfumería]],0))</f>
        <v>Cuerpo</v>
      </c>
      <c r="Q722" t="str">
        <f>INDEX(VentasC15[[#Headers],[Maquillaje]:[Perfumería]],MATCH(MIN(VentasC15[[#This Row],[Maquillaje]:[Perfumería]]),VentasC15[[#This Row],[Maquillaje]:[Perfumería]],0))</f>
        <v>Perfumería</v>
      </c>
      <c r="R722" t="str">
        <f>IF(VentasC15[[#This Row],[Total por vendedor]]&gt;=250000,"SI","NO")</f>
        <v>NO</v>
      </c>
    </row>
    <row r="723" spans="1:18" x14ac:dyDescent="0.3">
      <c r="A723" s="17">
        <v>33497843</v>
      </c>
      <c r="B723" s="13">
        <v>47</v>
      </c>
      <c r="C723" s="13">
        <v>2</v>
      </c>
      <c r="D723" s="13">
        <v>5</v>
      </c>
      <c r="E723" t="s">
        <v>24</v>
      </c>
      <c r="F723" t="s">
        <v>21</v>
      </c>
      <c r="G723" t="str">
        <f>IF(VentasC15[[#This Row],[Tipo de pago]]='Tablas auxiliares'!$B$6,"Venta física","Venta Online")</f>
        <v>Venta Online</v>
      </c>
      <c r="H723" t="s">
        <v>30</v>
      </c>
      <c r="I723" s="37">
        <v>28929</v>
      </c>
      <c r="J723" s="37">
        <v>69083</v>
      </c>
      <c r="K723" s="37">
        <v>84166</v>
      </c>
      <c r="L723" s="37">
        <v>21242</v>
      </c>
      <c r="M723" s="37">
        <v>81204</v>
      </c>
      <c r="N723" s="37">
        <f>SUM(VentasC15[[#This Row],[Maquillaje]:[Perfumería]])</f>
        <v>284624</v>
      </c>
      <c r="O723" s="14">
        <f>AVERAGE(VentasC15[[#This Row],[Maquillaje]:[Perfumería]])</f>
        <v>56924.800000000003</v>
      </c>
      <c r="P723" t="str">
        <f>INDEX(VentasC15[[#Headers],[Maquillaje]:[Perfumería]],MATCH(MAX(VentasC15[[#This Row],[Maquillaje]:[Perfumería]]),VentasC15[[#This Row],[Maquillaje]:[Perfumería]],0))</f>
        <v>Cabello</v>
      </c>
      <c r="Q723" t="str">
        <f>INDEX(VentasC15[[#Headers],[Maquillaje]:[Perfumería]],MATCH(MIN(VentasC15[[#This Row],[Maquillaje]:[Perfumería]]),VentasC15[[#This Row],[Maquillaje]:[Perfumería]],0))</f>
        <v>Cuerpo</v>
      </c>
      <c r="R723" t="str">
        <f>IF(VentasC15[[#This Row],[Total por vendedor]]&gt;=250000,"SI","NO")</f>
        <v>SI</v>
      </c>
    </row>
    <row r="724" spans="1:18" x14ac:dyDescent="0.3">
      <c r="A724" s="16">
        <v>33497844</v>
      </c>
      <c r="B724" s="13">
        <v>35</v>
      </c>
      <c r="C724" s="13">
        <v>2</v>
      </c>
      <c r="D724" s="13">
        <v>31</v>
      </c>
      <c r="E724" t="s">
        <v>23</v>
      </c>
      <c r="F724" t="s">
        <v>21</v>
      </c>
      <c r="G724" t="str">
        <f>IF(VentasC15[[#This Row],[Tipo de pago]]='Tablas auxiliares'!$B$6,"Venta física","Venta Online")</f>
        <v>Venta Online</v>
      </c>
      <c r="H724" t="s">
        <v>29</v>
      </c>
      <c r="I724" s="37">
        <v>2010</v>
      </c>
      <c r="J724" s="37">
        <v>58614</v>
      </c>
      <c r="K724" s="37">
        <v>81292</v>
      </c>
      <c r="L724" s="37">
        <v>47072</v>
      </c>
      <c r="M724" s="37">
        <v>20305</v>
      </c>
      <c r="N724" s="37">
        <f>SUM(VentasC15[[#This Row],[Maquillaje]:[Perfumería]])</f>
        <v>209293</v>
      </c>
      <c r="O724" s="14">
        <f>AVERAGE(VentasC15[[#This Row],[Maquillaje]:[Perfumería]])</f>
        <v>41858.6</v>
      </c>
      <c r="P724" t="str">
        <f>INDEX(VentasC15[[#Headers],[Maquillaje]:[Perfumería]],MATCH(MAX(VentasC15[[#This Row],[Maquillaje]:[Perfumería]]),VentasC15[[#This Row],[Maquillaje]:[Perfumería]],0))</f>
        <v>Cabello</v>
      </c>
      <c r="Q724" t="str">
        <f>INDEX(VentasC15[[#Headers],[Maquillaje]:[Perfumería]],MATCH(MIN(VentasC15[[#This Row],[Maquillaje]:[Perfumería]]),VentasC15[[#This Row],[Maquillaje]:[Perfumería]],0))</f>
        <v>Maquillaje</v>
      </c>
      <c r="R724" t="str">
        <f>IF(VentasC15[[#This Row],[Total por vendedor]]&gt;=250000,"SI","NO")</f>
        <v>NO</v>
      </c>
    </row>
    <row r="725" spans="1:18" x14ac:dyDescent="0.3">
      <c r="A725" s="17">
        <v>33497845</v>
      </c>
      <c r="B725" s="13">
        <v>59</v>
      </c>
      <c r="C725" s="13">
        <v>2</v>
      </c>
      <c r="D725" s="13">
        <v>26</v>
      </c>
      <c r="E725" t="s">
        <v>24</v>
      </c>
      <c r="F725" t="s">
        <v>21</v>
      </c>
      <c r="G725" t="str">
        <f>IF(VentasC15[[#This Row],[Tipo de pago]]='Tablas auxiliares'!$B$6,"Venta física","Venta Online")</f>
        <v>Venta Online</v>
      </c>
      <c r="H725" t="s">
        <v>29</v>
      </c>
      <c r="I725" s="37">
        <v>91290</v>
      </c>
      <c r="J725" s="37">
        <v>32322</v>
      </c>
      <c r="K725" s="37">
        <v>8786</v>
      </c>
      <c r="L725" s="37">
        <v>26368</v>
      </c>
      <c r="M725" s="37">
        <v>12115</v>
      </c>
      <c r="N725" s="37">
        <f>SUM(VentasC15[[#This Row],[Maquillaje]:[Perfumería]])</f>
        <v>170881</v>
      </c>
      <c r="O725" s="14">
        <f>AVERAGE(VentasC15[[#This Row],[Maquillaje]:[Perfumería]])</f>
        <v>34176.199999999997</v>
      </c>
      <c r="P725" t="str">
        <f>INDEX(VentasC15[[#Headers],[Maquillaje]:[Perfumería]],MATCH(MAX(VentasC15[[#This Row],[Maquillaje]:[Perfumería]]),VentasC15[[#This Row],[Maquillaje]:[Perfumería]],0))</f>
        <v>Maquillaje</v>
      </c>
      <c r="Q725" t="str">
        <f>INDEX(VentasC15[[#Headers],[Maquillaje]:[Perfumería]],MATCH(MIN(VentasC15[[#This Row],[Maquillaje]:[Perfumería]]),VentasC15[[#This Row],[Maquillaje]:[Perfumería]],0))</f>
        <v>Cabello</v>
      </c>
      <c r="R725" t="str">
        <f>IF(VentasC15[[#This Row],[Total por vendedor]]&gt;=250000,"SI","NO")</f>
        <v>NO</v>
      </c>
    </row>
    <row r="726" spans="1:18" x14ac:dyDescent="0.3">
      <c r="A726" s="16">
        <v>33497846</v>
      </c>
      <c r="B726" s="13">
        <v>61</v>
      </c>
      <c r="C726" s="13">
        <v>2</v>
      </c>
      <c r="D726" s="13">
        <v>53</v>
      </c>
      <c r="E726" t="s">
        <v>23</v>
      </c>
      <c r="F726" t="s">
        <v>21</v>
      </c>
      <c r="G726" t="str">
        <f>IF(VentasC15[[#This Row],[Tipo de pago]]='Tablas auxiliares'!$B$6,"Venta física","Venta Online")</f>
        <v>Venta Online</v>
      </c>
      <c r="H726" t="s">
        <v>30</v>
      </c>
      <c r="I726" s="37">
        <v>70143</v>
      </c>
      <c r="J726" s="37">
        <v>33092</v>
      </c>
      <c r="K726" s="37">
        <v>95099</v>
      </c>
      <c r="L726" s="37">
        <v>7543</v>
      </c>
      <c r="M726" s="37">
        <v>52093</v>
      </c>
      <c r="N726" s="37">
        <f>SUM(VentasC15[[#This Row],[Maquillaje]:[Perfumería]])</f>
        <v>257970</v>
      </c>
      <c r="O726" s="14">
        <f>AVERAGE(VentasC15[[#This Row],[Maquillaje]:[Perfumería]])</f>
        <v>51594</v>
      </c>
      <c r="P726" t="str">
        <f>INDEX(VentasC15[[#Headers],[Maquillaje]:[Perfumería]],MATCH(MAX(VentasC15[[#This Row],[Maquillaje]:[Perfumería]]),VentasC15[[#This Row],[Maquillaje]:[Perfumería]],0))</f>
        <v>Cabello</v>
      </c>
      <c r="Q726" t="str">
        <f>INDEX(VentasC15[[#Headers],[Maquillaje]:[Perfumería]],MATCH(MIN(VentasC15[[#This Row],[Maquillaje]:[Perfumería]]),VentasC15[[#This Row],[Maquillaje]:[Perfumería]],0))</f>
        <v>Cuerpo</v>
      </c>
      <c r="R726" t="str">
        <f>IF(VentasC15[[#This Row],[Total por vendedor]]&gt;=250000,"SI","NO")</f>
        <v>SI</v>
      </c>
    </row>
    <row r="727" spans="1:18" x14ac:dyDescent="0.3">
      <c r="A727" s="17">
        <v>33497847</v>
      </c>
      <c r="B727" s="13">
        <v>74</v>
      </c>
      <c r="C727" s="13">
        <v>2</v>
      </c>
      <c r="D727" s="13">
        <v>16</v>
      </c>
      <c r="E727" t="s">
        <v>24</v>
      </c>
      <c r="F727" t="s">
        <v>21</v>
      </c>
      <c r="G727" t="str">
        <f>IF(VentasC15[[#This Row],[Tipo de pago]]='Tablas auxiliares'!$B$6,"Venta física","Venta Online")</f>
        <v>Venta Online</v>
      </c>
      <c r="H727" t="s">
        <v>29</v>
      </c>
      <c r="I727" s="37">
        <v>73104</v>
      </c>
      <c r="J727" s="37">
        <v>51865</v>
      </c>
      <c r="K727" s="37">
        <v>16589</v>
      </c>
      <c r="L727" s="37">
        <v>15265</v>
      </c>
      <c r="M727" s="37">
        <v>38414</v>
      </c>
      <c r="N727" s="37">
        <f>SUM(VentasC15[[#This Row],[Maquillaje]:[Perfumería]])</f>
        <v>195237</v>
      </c>
      <c r="O727" s="14">
        <f>AVERAGE(VentasC15[[#This Row],[Maquillaje]:[Perfumería]])</f>
        <v>39047.4</v>
      </c>
      <c r="P727" t="str">
        <f>INDEX(VentasC15[[#Headers],[Maquillaje]:[Perfumería]],MATCH(MAX(VentasC15[[#This Row],[Maquillaje]:[Perfumería]]),VentasC15[[#This Row],[Maquillaje]:[Perfumería]],0))</f>
        <v>Maquillaje</v>
      </c>
      <c r="Q727" t="str">
        <f>INDEX(VentasC15[[#Headers],[Maquillaje]:[Perfumería]],MATCH(MIN(VentasC15[[#This Row],[Maquillaje]:[Perfumería]]),VentasC15[[#This Row],[Maquillaje]:[Perfumería]],0))</f>
        <v>Cuerpo</v>
      </c>
      <c r="R727" t="str">
        <f>IF(VentasC15[[#This Row],[Total por vendedor]]&gt;=250000,"SI","NO")</f>
        <v>NO</v>
      </c>
    </row>
    <row r="728" spans="1:18" x14ac:dyDescent="0.3">
      <c r="A728" s="16">
        <v>33497848</v>
      </c>
      <c r="B728" s="13">
        <v>68</v>
      </c>
      <c r="C728" s="13">
        <v>2</v>
      </c>
      <c r="D728" s="13">
        <v>15</v>
      </c>
      <c r="E728" t="s">
        <v>22</v>
      </c>
      <c r="F728" t="s">
        <v>20</v>
      </c>
      <c r="G728" t="str">
        <f>IF(VentasC15[[#This Row],[Tipo de pago]]='Tablas auxiliares'!$B$6,"Venta física","Venta Online")</f>
        <v>Venta física</v>
      </c>
      <c r="H728" t="s">
        <v>30</v>
      </c>
      <c r="I728" s="37">
        <v>82892</v>
      </c>
      <c r="J728" s="37">
        <v>65933</v>
      </c>
      <c r="K728" s="37">
        <v>7987</v>
      </c>
      <c r="L728" s="37">
        <v>40540</v>
      </c>
      <c r="M728" s="37">
        <v>60539</v>
      </c>
      <c r="N728" s="37">
        <f>SUM(VentasC15[[#This Row],[Maquillaje]:[Perfumería]])</f>
        <v>257891</v>
      </c>
      <c r="O728" s="14">
        <f>AVERAGE(VentasC15[[#This Row],[Maquillaje]:[Perfumería]])</f>
        <v>51578.2</v>
      </c>
      <c r="P728" t="str">
        <f>INDEX(VentasC15[[#Headers],[Maquillaje]:[Perfumería]],MATCH(MAX(VentasC15[[#This Row],[Maquillaje]:[Perfumería]]),VentasC15[[#This Row],[Maquillaje]:[Perfumería]],0))</f>
        <v>Maquillaje</v>
      </c>
      <c r="Q728" t="str">
        <f>INDEX(VentasC15[[#Headers],[Maquillaje]:[Perfumería]],MATCH(MIN(VentasC15[[#This Row],[Maquillaje]:[Perfumería]]),VentasC15[[#This Row],[Maquillaje]:[Perfumería]],0))</f>
        <v>Cabello</v>
      </c>
      <c r="R728" t="str">
        <f>IF(VentasC15[[#This Row],[Total por vendedor]]&gt;=250000,"SI","NO")</f>
        <v>SI</v>
      </c>
    </row>
    <row r="729" spans="1:18" x14ac:dyDescent="0.3">
      <c r="A729" s="17">
        <v>33497849</v>
      </c>
      <c r="B729" s="13">
        <v>63</v>
      </c>
      <c r="C729" s="13">
        <v>2</v>
      </c>
      <c r="D729" s="13">
        <v>9</v>
      </c>
      <c r="E729" t="s">
        <v>22</v>
      </c>
      <c r="F729" t="s">
        <v>20</v>
      </c>
      <c r="G729" t="str">
        <f>IF(VentasC15[[#This Row],[Tipo de pago]]='Tablas auxiliares'!$B$6,"Venta física","Venta Online")</f>
        <v>Venta física</v>
      </c>
      <c r="H729" t="s">
        <v>29</v>
      </c>
      <c r="I729" s="37">
        <v>6678</v>
      </c>
      <c r="J729" s="37">
        <v>52442</v>
      </c>
      <c r="K729" s="37">
        <v>21205</v>
      </c>
      <c r="L729" s="37">
        <v>64846</v>
      </c>
      <c r="M729" s="37">
        <v>86894</v>
      </c>
      <c r="N729" s="37">
        <f>SUM(VentasC15[[#This Row],[Maquillaje]:[Perfumería]])</f>
        <v>232065</v>
      </c>
      <c r="O729" s="14">
        <f>AVERAGE(VentasC15[[#This Row],[Maquillaje]:[Perfumería]])</f>
        <v>46413</v>
      </c>
      <c r="P729" t="str">
        <f>INDEX(VentasC15[[#Headers],[Maquillaje]:[Perfumería]],MATCH(MAX(VentasC15[[#This Row],[Maquillaje]:[Perfumería]]),VentasC15[[#This Row],[Maquillaje]:[Perfumería]],0))</f>
        <v>Perfumería</v>
      </c>
      <c r="Q729" t="str">
        <f>INDEX(VentasC15[[#Headers],[Maquillaje]:[Perfumería]],MATCH(MIN(VentasC15[[#This Row],[Maquillaje]:[Perfumería]]),VentasC15[[#This Row],[Maquillaje]:[Perfumería]],0))</f>
        <v>Maquillaje</v>
      </c>
      <c r="R729" t="str">
        <f>IF(VentasC15[[#This Row],[Total por vendedor]]&gt;=250000,"SI","NO")</f>
        <v>NO</v>
      </c>
    </row>
    <row r="730" spans="1:18" x14ac:dyDescent="0.3">
      <c r="A730" s="16">
        <v>33497850</v>
      </c>
      <c r="B730" s="13">
        <v>74</v>
      </c>
      <c r="C730" s="13">
        <v>2</v>
      </c>
      <c r="D730" s="13">
        <v>43</v>
      </c>
      <c r="E730" t="s">
        <v>25</v>
      </c>
      <c r="F730" t="s">
        <v>20</v>
      </c>
      <c r="G730" t="str">
        <f>IF(VentasC15[[#This Row],[Tipo de pago]]='Tablas auxiliares'!$B$6,"Venta física","Venta Online")</f>
        <v>Venta física</v>
      </c>
      <c r="H730" t="s">
        <v>29</v>
      </c>
      <c r="I730" s="37">
        <v>77284</v>
      </c>
      <c r="J730" s="37">
        <v>7255</v>
      </c>
      <c r="K730" s="37">
        <v>45349</v>
      </c>
      <c r="L730" s="37">
        <v>70235</v>
      </c>
      <c r="M730" s="37">
        <v>9072</v>
      </c>
      <c r="N730" s="37">
        <f>SUM(VentasC15[[#This Row],[Maquillaje]:[Perfumería]])</f>
        <v>209195</v>
      </c>
      <c r="O730" s="14">
        <f>AVERAGE(VentasC15[[#This Row],[Maquillaje]:[Perfumería]])</f>
        <v>41839</v>
      </c>
      <c r="P730" t="str">
        <f>INDEX(VentasC15[[#Headers],[Maquillaje]:[Perfumería]],MATCH(MAX(VentasC15[[#This Row],[Maquillaje]:[Perfumería]]),VentasC15[[#This Row],[Maquillaje]:[Perfumería]],0))</f>
        <v>Maquillaje</v>
      </c>
      <c r="Q730" t="str">
        <f>INDEX(VentasC15[[#Headers],[Maquillaje]:[Perfumería]],MATCH(MIN(VentasC15[[#This Row],[Maquillaje]:[Perfumería]]),VentasC15[[#This Row],[Maquillaje]:[Perfumería]],0))</f>
        <v>Skincare</v>
      </c>
      <c r="R730" t="str">
        <f>IF(VentasC15[[#This Row],[Total por vendedor]]&gt;=250000,"SI","NO")</f>
        <v>NO</v>
      </c>
    </row>
    <row r="731" spans="1:18" x14ac:dyDescent="0.3">
      <c r="A731" s="17">
        <v>33497851</v>
      </c>
      <c r="B731" s="13">
        <v>55</v>
      </c>
      <c r="C731" s="13">
        <v>2</v>
      </c>
      <c r="D731" s="13">
        <v>9</v>
      </c>
      <c r="E731" t="s">
        <v>22</v>
      </c>
      <c r="F731" t="s">
        <v>21</v>
      </c>
      <c r="G731" t="str">
        <f>IF(VentasC15[[#This Row],[Tipo de pago]]='Tablas auxiliares'!$B$6,"Venta física","Venta Online")</f>
        <v>Venta Online</v>
      </c>
      <c r="H731" t="s">
        <v>29</v>
      </c>
      <c r="I731" s="37">
        <v>32236</v>
      </c>
      <c r="J731" s="37">
        <v>51166</v>
      </c>
      <c r="K731" s="37">
        <v>79100</v>
      </c>
      <c r="L731" s="37">
        <v>95007</v>
      </c>
      <c r="M731" s="37">
        <v>51161</v>
      </c>
      <c r="N731" s="37">
        <f>SUM(VentasC15[[#This Row],[Maquillaje]:[Perfumería]])</f>
        <v>308670</v>
      </c>
      <c r="O731" s="14">
        <f>AVERAGE(VentasC15[[#This Row],[Maquillaje]:[Perfumería]])</f>
        <v>61734</v>
      </c>
      <c r="P731" t="str">
        <f>INDEX(VentasC15[[#Headers],[Maquillaje]:[Perfumería]],MATCH(MAX(VentasC15[[#This Row],[Maquillaje]:[Perfumería]]),VentasC15[[#This Row],[Maquillaje]:[Perfumería]],0))</f>
        <v>Cuerpo</v>
      </c>
      <c r="Q731" t="str">
        <f>INDEX(VentasC15[[#Headers],[Maquillaje]:[Perfumería]],MATCH(MIN(VentasC15[[#This Row],[Maquillaje]:[Perfumería]]),VentasC15[[#This Row],[Maquillaje]:[Perfumería]],0))</f>
        <v>Maquillaje</v>
      </c>
      <c r="R731" t="str">
        <f>IF(VentasC15[[#This Row],[Total por vendedor]]&gt;=250000,"SI","NO")</f>
        <v>SI</v>
      </c>
    </row>
    <row r="732" spans="1:18" x14ac:dyDescent="0.3">
      <c r="A732" s="16">
        <v>33497852</v>
      </c>
      <c r="B732" s="13">
        <v>31</v>
      </c>
      <c r="C732" s="13">
        <v>2</v>
      </c>
      <c r="D732" s="13">
        <v>67</v>
      </c>
      <c r="E732" t="s">
        <v>24</v>
      </c>
      <c r="F732" t="s">
        <v>20</v>
      </c>
      <c r="G732" t="str">
        <f>IF(VentasC15[[#This Row],[Tipo de pago]]='Tablas auxiliares'!$B$6,"Venta física","Venta Online")</f>
        <v>Venta física</v>
      </c>
      <c r="H732" t="s">
        <v>29</v>
      </c>
      <c r="I732" s="37">
        <v>66313</v>
      </c>
      <c r="J732" s="37">
        <v>69609</v>
      </c>
      <c r="K732" s="37">
        <v>53141</v>
      </c>
      <c r="L732" s="37">
        <v>17158</v>
      </c>
      <c r="M732" s="37">
        <v>18646</v>
      </c>
      <c r="N732" s="37">
        <f>SUM(VentasC15[[#This Row],[Maquillaje]:[Perfumería]])</f>
        <v>224867</v>
      </c>
      <c r="O732" s="14">
        <f>AVERAGE(VentasC15[[#This Row],[Maquillaje]:[Perfumería]])</f>
        <v>44973.4</v>
      </c>
      <c r="P732" t="str">
        <f>INDEX(VentasC15[[#Headers],[Maquillaje]:[Perfumería]],MATCH(MAX(VentasC15[[#This Row],[Maquillaje]:[Perfumería]]),VentasC15[[#This Row],[Maquillaje]:[Perfumería]],0))</f>
        <v>Skincare</v>
      </c>
      <c r="Q732" t="str">
        <f>INDEX(VentasC15[[#Headers],[Maquillaje]:[Perfumería]],MATCH(MIN(VentasC15[[#This Row],[Maquillaje]:[Perfumería]]),VentasC15[[#This Row],[Maquillaje]:[Perfumería]],0))</f>
        <v>Cuerpo</v>
      </c>
      <c r="R732" t="str">
        <f>IF(VentasC15[[#This Row],[Total por vendedor]]&gt;=250000,"SI","NO")</f>
        <v>NO</v>
      </c>
    </row>
    <row r="733" spans="1:18" x14ac:dyDescent="0.3">
      <c r="A733" s="17">
        <v>33497853</v>
      </c>
      <c r="B733" s="13">
        <v>75</v>
      </c>
      <c r="C733" s="13">
        <v>2</v>
      </c>
      <c r="D733" s="13">
        <v>60</v>
      </c>
      <c r="E733" t="s">
        <v>24</v>
      </c>
      <c r="F733" t="s">
        <v>20</v>
      </c>
      <c r="G733" t="str">
        <f>IF(VentasC15[[#This Row],[Tipo de pago]]='Tablas auxiliares'!$B$6,"Venta física","Venta Online")</f>
        <v>Venta física</v>
      </c>
      <c r="H733" t="s">
        <v>30</v>
      </c>
      <c r="I733" s="37">
        <v>43365</v>
      </c>
      <c r="J733" s="37">
        <v>88072</v>
      </c>
      <c r="K733" s="37">
        <v>29505</v>
      </c>
      <c r="L733" s="37">
        <v>46240</v>
      </c>
      <c r="M733" s="37">
        <v>82325</v>
      </c>
      <c r="N733" s="37">
        <f>SUM(VentasC15[[#This Row],[Maquillaje]:[Perfumería]])</f>
        <v>289507</v>
      </c>
      <c r="O733" s="14">
        <f>AVERAGE(VentasC15[[#This Row],[Maquillaje]:[Perfumería]])</f>
        <v>57901.4</v>
      </c>
      <c r="P733" t="str">
        <f>INDEX(VentasC15[[#Headers],[Maquillaje]:[Perfumería]],MATCH(MAX(VentasC15[[#This Row],[Maquillaje]:[Perfumería]]),VentasC15[[#This Row],[Maquillaje]:[Perfumería]],0))</f>
        <v>Skincare</v>
      </c>
      <c r="Q733" t="str">
        <f>INDEX(VentasC15[[#Headers],[Maquillaje]:[Perfumería]],MATCH(MIN(VentasC15[[#This Row],[Maquillaje]:[Perfumería]]),VentasC15[[#This Row],[Maquillaje]:[Perfumería]],0))</f>
        <v>Cabello</v>
      </c>
      <c r="R733" t="str">
        <f>IF(VentasC15[[#This Row],[Total por vendedor]]&gt;=250000,"SI","NO")</f>
        <v>SI</v>
      </c>
    </row>
    <row r="734" spans="1:18" x14ac:dyDescent="0.3">
      <c r="A734" s="16">
        <v>33497854</v>
      </c>
      <c r="B734" s="13">
        <v>67</v>
      </c>
      <c r="C734" s="13">
        <v>2</v>
      </c>
      <c r="D734" s="13">
        <v>89</v>
      </c>
      <c r="E734" t="s">
        <v>24</v>
      </c>
      <c r="F734" t="s">
        <v>20</v>
      </c>
      <c r="G734" t="str">
        <f>IF(VentasC15[[#This Row],[Tipo de pago]]='Tablas auxiliares'!$B$6,"Venta física","Venta Online")</f>
        <v>Venta física</v>
      </c>
      <c r="H734" t="s">
        <v>29</v>
      </c>
      <c r="I734" s="37">
        <v>25481</v>
      </c>
      <c r="J734" s="37">
        <v>19759</v>
      </c>
      <c r="K734" s="37">
        <v>94792</v>
      </c>
      <c r="L734" s="37">
        <v>26155</v>
      </c>
      <c r="M734" s="37">
        <v>36064</v>
      </c>
      <c r="N734" s="37">
        <f>SUM(VentasC15[[#This Row],[Maquillaje]:[Perfumería]])</f>
        <v>202251</v>
      </c>
      <c r="O734" s="14">
        <f>AVERAGE(VentasC15[[#This Row],[Maquillaje]:[Perfumería]])</f>
        <v>40450.199999999997</v>
      </c>
      <c r="P734" t="str">
        <f>INDEX(VentasC15[[#Headers],[Maquillaje]:[Perfumería]],MATCH(MAX(VentasC15[[#This Row],[Maquillaje]:[Perfumería]]),VentasC15[[#This Row],[Maquillaje]:[Perfumería]],0))</f>
        <v>Cabello</v>
      </c>
      <c r="Q734" t="str">
        <f>INDEX(VentasC15[[#Headers],[Maquillaje]:[Perfumería]],MATCH(MIN(VentasC15[[#This Row],[Maquillaje]:[Perfumería]]),VentasC15[[#This Row],[Maquillaje]:[Perfumería]],0))</f>
        <v>Skincare</v>
      </c>
      <c r="R734" t="str">
        <f>IF(VentasC15[[#This Row],[Total por vendedor]]&gt;=250000,"SI","NO")</f>
        <v>NO</v>
      </c>
    </row>
    <row r="735" spans="1:18" x14ac:dyDescent="0.3">
      <c r="A735" s="17">
        <v>33497855</v>
      </c>
      <c r="B735" s="13">
        <v>67</v>
      </c>
      <c r="C735" s="13">
        <v>2</v>
      </c>
      <c r="D735" s="13">
        <v>19</v>
      </c>
      <c r="E735" t="s">
        <v>25</v>
      </c>
      <c r="F735" t="s">
        <v>20</v>
      </c>
      <c r="G735" t="str">
        <f>IF(VentasC15[[#This Row],[Tipo de pago]]='Tablas auxiliares'!$B$6,"Venta física","Venta Online")</f>
        <v>Venta física</v>
      </c>
      <c r="H735" t="s">
        <v>30</v>
      </c>
      <c r="I735" s="37">
        <v>79658</v>
      </c>
      <c r="J735" s="37">
        <v>43531</v>
      </c>
      <c r="K735" s="37">
        <v>87157</v>
      </c>
      <c r="L735" s="37">
        <v>64869</v>
      </c>
      <c r="M735" s="37">
        <v>57337</v>
      </c>
      <c r="N735" s="37">
        <f>SUM(VentasC15[[#This Row],[Maquillaje]:[Perfumería]])</f>
        <v>332552</v>
      </c>
      <c r="O735" s="14">
        <f>AVERAGE(VentasC15[[#This Row],[Maquillaje]:[Perfumería]])</f>
        <v>66510.399999999994</v>
      </c>
      <c r="P735" t="str">
        <f>INDEX(VentasC15[[#Headers],[Maquillaje]:[Perfumería]],MATCH(MAX(VentasC15[[#This Row],[Maquillaje]:[Perfumería]]),VentasC15[[#This Row],[Maquillaje]:[Perfumería]],0))</f>
        <v>Cabello</v>
      </c>
      <c r="Q735" t="str">
        <f>INDEX(VentasC15[[#Headers],[Maquillaje]:[Perfumería]],MATCH(MIN(VentasC15[[#This Row],[Maquillaje]:[Perfumería]]),VentasC15[[#This Row],[Maquillaje]:[Perfumería]],0))</f>
        <v>Skincare</v>
      </c>
      <c r="R735" t="str">
        <f>IF(VentasC15[[#This Row],[Total por vendedor]]&gt;=250000,"SI","NO")</f>
        <v>SI</v>
      </c>
    </row>
    <row r="736" spans="1:18" x14ac:dyDescent="0.3">
      <c r="A736" s="16">
        <v>33497856</v>
      </c>
      <c r="B736" s="13">
        <v>57</v>
      </c>
      <c r="C736" s="13">
        <v>2</v>
      </c>
      <c r="D736" s="13">
        <v>63</v>
      </c>
      <c r="E736" t="s">
        <v>23</v>
      </c>
      <c r="F736" t="s">
        <v>21</v>
      </c>
      <c r="G736" t="str">
        <f>IF(VentasC15[[#This Row],[Tipo de pago]]='Tablas auxiliares'!$B$6,"Venta física","Venta Online")</f>
        <v>Venta Online</v>
      </c>
      <c r="H736" t="s">
        <v>29</v>
      </c>
      <c r="I736" s="37">
        <v>69178</v>
      </c>
      <c r="J736" s="37">
        <v>55111</v>
      </c>
      <c r="K736" s="37">
        <v>83556</v>
      </c>
      <c r="L736" s="37">
        <v>34025</v>
      </c>
      <c r="M736" s="37">
        <v>68056</v>
      </c>
      <c r="N736" s="37">
        <f>SUM(VentasC15[[#This Row],[Maquillaje]:[Perfumería]])</f>
        <v>309926</v>
      </c>
      <c r="O736" s="14">
        <f>AVERAGE(VentasC15[[#This Row],[Maquillaje]:[Perfumería]])</f>
        <v>61985.2</v>
      </c>
      <c r="P736" t="str">
        <f>INDEX(VentasC15[[#Headers],[Maquillaje]:[Perfumería]],MATCH(MAX(VentasC15[[#This Row],[Maquillaje]:[Perfumería]]),VentasC15[[#This Row],[Maquillaje]:[Perfumería]],0))</f>
        <v>Cabello</v>
      </c>
      <c r="Q736" t="str">
        <f>INDEX(VentasC15[[#Headers],[Maquillaje]:[Perfumería]],MATCH(MIN(VentasC15[[#This Row],[Maquillaje]:[Perfumería]]),VentasC15[[#This Row],[Maquillaje]:[Perfumería]],0))</f>
        <v>Cuerpo</v>
      </c>
      <c r="R736" t="str">
        <f>IF(VentasC15[[#This Row],[Total por vendedor]]&gt;=250000,"SI","NO")</f>
        <v>SI</v>
      </c>
    </row>
    <row r="737" spans="1:18" x14ac:dyDescent="0.3">
      <c r="A737" s="17">
        <v>33497857</v>
      </c>
      <c r="B737" s="13">
        <v>54</v>
      </c>
      <c r="C737" s="13">
        <v>2</v>
      </c>
      <c r="D737" s="13">
        <v>90</v>
      </c>
      <c r="E737" t="s">
        <v>22</v>
      </c>
      <c r="F737" t="s">
        <v>20</v>
      </c>
      <c r="G737" t="str">
        <f>IF(VentasC15[[#This Row],[Tipo de pago]]='Tablas auxiliares'!$B$6,"Venta física","Venta Online")</f>
        <v>Venta física</v>
      </c>
      <c r="H737" t="s">
        <v>30</v>
      </c>
      <c r="I737" s="37">
        <v>92320</v>
      </c>
      <c r="J737" s="37">
        <v>56857</v>
      </c>
      <c r="K737" s="37">
        <v>68693</v>
      </c>
      <c r="L737" s="37">
        <v>99891</v>
      </c>
      <c r="M737" s="37">
        <v>98468</v>
      </c>
      <c r="N737" s="37">
        <f>SUM(VentasC15[[#This Row],[Maquillaje]:[Perfumería]])</f>
        <v>416229</v>
      </c>
      <c r="O737" s="14">
        <f>AVERAGE(VentasC15[[#This Row],[Maquillaje]:[Perfumería]])</f>
        <v>83245.8</v>
      </c>
      <c r="P737" t="str">
        <f>INDEX(VentasC15[[#Headers],[Maquillaje]:[Perfumería]],MATCH(MAX(VentasC15[[#This Row],[Maquillaje]:[Perfumería]]),VentasC15[[#This Row],[Maquillaje]:[Perfumería]],0))</f>
        <v>Cuerpo</v>
      </c>
      <c r="Q737" t="str">
        <f>INDEX(VentasC15[[#Headers],[Maquillaje]:[Perfumería]],MATCH(MIN(VentasC15[[#This Row],[Maquillaje]:[Perfumería]]),VentasC15[[#This Row],[Maquillaje]:[Perfumería]],0))</f>
        <v>Skincare</v>
      </c>
      <c r="R737" t="str">
        <f>IF(VentasC15[[#This Row],[Total por vendedor]]&gt;=250000,"SI","NO")</f>
        <v>SI</v>
      </c>
    </row>
    <row r="738" spans="1:18" x14ac:dyDescent="0.3">
      <c r="A738" s="16">
        <v>33497858</v>
      </c>
      <c r="B738" s="13">
        <v>43</v>
      </c>
      <c r="C738" s="13">
        <v>2</v>
      </c>
      <c r="D738" s="13">
        <v>72</v>
      </c>
      <c r="E738" t="s">
        <v>23</v>
      </c>
      <c r="F738" t="s">
        <v>21</v>
      </c>
      <c r="G738" t="str">
        <f>IF(VentasC15[[#This Row],[Tipo de pago]]='Tablas auxiliares'!$B$6,"Venta física","Venta Online")</f>
        <v>Venta Online</v>
      </c>
      <c r="H738" t="s">
        <v>30</v>
      </c>
      <c r="I738" s="37">
        <v>67623</v>
      </c>
      <c r="J738" s="37">
        <v>44770</v>
      </c>
      <c r="K738" s="37">
        <v>51910</v>
      </c>
      <c r="L738" s="37">
        <v>69048</v>
      </c>
      <c r="M738" s="37">
        <v>7645</v>
      </c>
      <c r="N738" s="37">
        <f>SUM(VentasC15[[#This Row],[Maquillaje]:[Perfumería]])</f>
        <v>240996</v>
      </c>
      <c r="O738" s="14">
        <f>AVERAGE(VentasC15[[#This Row],[Maquillaje]:[Perfumería]])</f>
        <v>48199.199999999997</v>
      </c>
      <c r="P738" t="str">
        <f>INDEX(VentasC15[[#Headers],[Maquillaje]:[Perfumería]],MATCH(MAX(VentasC15[[#This Row],[Maquillaje]:[Perfumería]]),VentasC15[[#This Row],[Maquillaje]:[Perfumería]],0))</f>
        <v>Cuerpo</v>
      </c>
      <c r="Q738" t="str">
        <f>INDEX(VentasC15[[#Headers],[Maquillaje]:[Perfumería]],MATCH(MIN(VentasC15[[#This Row],[Maquillaje]:[Perfumería]]),VentasC15[[#This Row],[Maquillaje]:[Perfumería]],0))</f>
        <v>Perfumería</v>
      </c>
      <c r="R738" t="str">
        <f>IF(VentasC15[[#This Row],[Total por vendedor]]&gt;=250000,"SI","NO")</f>
        <v>NO</v>
      </c>
    </row>
    <row r="739" spans="1:18" x14ac:dyDescent="0.3">
      <c r="A739" s="17">
        <v>33497859</v>
      </c>
      <c r="B739" s="13">
        <v>37</v>
      </c>
      <c r="C739" s="13">
        <v>2</v>
      </c>
      <c r="D739" s="13">
        <v>78</v>
      </c>
      <c r="E739" t="s">
        <v>22</v>
      </c>
      <c r="F739" t="s">
        <v>21</v>
      </c>
      <c r="G739" t="str">
        <f>IF(VentasC15[[#This Row],[Tipo de pago]]='Tablas auxiliares'!$B$6,"Venta física","Venta Online")</f>
        <v>Venta Online</v>
      </c>
      <c r="H739" t="s">
        <v>30</v>
      </c>
      <c r="I739" s="37">
        <v>94780</v>
      </c>
      <c r="J739" s="37">
        <v>48252</v>
      </c>
      <c r="K739" s="37">
        <v>7000</v>
      </c>
      <c r="L739" s="37">
        <v>48041</v>
      </c>
      <c r="M739" s="37">
        <v>39733</v>
      </c>
      <c r="N739" s="37">
        <f>SUM(VentasC15[[#This Row],[Maquillaje]:[Perfumería]])</f>
        <v>237806</v>
      </c>
      <c r="O739" s="14">
        <f>AVERAGE(VentasC15[[#This Row],[Maquillaje]:[Perfumería]])</f>
        <v>47561.2</v>
      </c>
      <c r="P739" t="str">
        <f>INDEX(VentasC15[[#Headers],[Maquillaje]:[Perfumería]],MATCH(MAX(VentasC15[[#This Row],[Maquillaje]:[Perfumería]]),VentasC15[[#This Row],[Maquillaje]:[Perfumería]],0))</f>
        <v>Maquillaje</v>
      </c>
      <c r="Q739" t="str">
        <f>INDEX(VentasC15[[#Headers],[Maquillaje]:[Perfumería]],MATCH(MIN(VentasC15[[#This Row],[Maquillaje]:[Perfumería]]),VentasC15[[#This Row],[Maquillaje]:[Perfumería]],0))</f>
        <v>Cabello</v>
      </c>
      <c r="R739" t="str">
        <f>IF(VentasC15[[#This Row],[Total por vendedor]]&gt;=250000,"SI","NO")</f>
        <v>NO</v>
      </c>
    </row>
    <row r="740" spans="1:18" x14ac:dyDescent="0.3">
      <c r="A740" s="16">
        <v>33497860</v>
      </c>
      <c r="B740" s="13">
        <v>59</v>
      </c>
      <c r="C740" s="13">
        <v>2</v>
      </c>
      <c r="D740" s="13">
        <v>52</v>
      </c>
      <c r="E740" t="s">
        <v>22</v>
      </c>
      <c r="F740" t="s">
        <v>21</v>
      </c>
      <c r="G740" t="str">
        <f>IF(VentasC15[[#This Row],[Tipo de pago]]='Tablas auxiliares'!$B$6,"Venta física","Venta Online")</f>
        <v>Venta Online</v>
      </c>
      <c r="H740" t="s">
        <v>29</v>
      </c>
      <c r="I740" s="37">
        <v>68808</v>
      </c>
      <c r="J740" s="37">
        <v>75564</v>
      </c>
      <c r="K740" s="37">
        <v>30609</v>
      </c>
      <c r="L740" s="37">
        <v>25585</v>
      </c>
      <c r="M740" s="37">
        <v>49729</v>
      </c>
      <c r="N740" s="37">
        <f>SUM(VentasC15[[#This Row],[Maquillaje]:[Perfumería]])</f>
        <v>250295</v>
      </c>
      <c r="O740" s="14">
        <f>AVERAGE(VentasC15[[#This Row],[Maquillaje]:[Perfumería]])</f>
        <v>50059</v>
      </c>
      <c r="P740" t="str">
        <f>INDEX(VentasC15[[#Headers],[Maquillaje]:[Perfumería]],MATCH(MAX(VentasC15[[#This Row],[Maquillaje]:[Perfumería]]),VentasC15[[#This Row],[Maquillaje]:[Perfumería]],0))</f>
        <v>Skincare</v>
      </c>
      <c r="Q740" t="str">
        <f>INDEX(VentasC15[[#Headers],[Maquillaje]:[Perfumería]],MATCH(MIN(VentasC15[[#This Row],[Maquillaje]:[Perfumería]]),VentasC15[[#This Row],[Maquillaje]:[Perfumería]],0))</f>
        <v>Cuerpo</v>
      </c>
      <c r="R740" t="str">
        <f>IF(VentasC15[[#This Row],[Total por vendedor]]&gt;=250000,"SI","NO")</f>
        <v>SI</v>
      </c>
    </row>
    <row r="741" spans="1:18" x14ac:dyDescent="0.3">
      <c r="A741" s="17">
        <v>33497861</v>
      </c>
      <c r="B741" s="13">
        <v>54</v>
      </c>
      <c r="C741" s="13">
        <v>2</v>
      </c>
      <c r="D741" s="13">
        <v>77</v>
      </c>
      <c r="E741" t="s">
        <v>24</v>
      </c>
      <c r="F741" t="s">
        <v>21</v>
      </c>
      <c r="G741" t="str">
        <f>IF(VentasC15[[#This Row],[Tipo de pago]]='Tablas auxiliares'!$B$6,"Venta física","Venta Online")</f>
        <v>Venta Online</v>
      </c>
      <c r="H741" t="s">
        <v>29</v>
      </c>
      <c r="I741" s="37">
        <v>18275</v>
      </c>
      <c r="J741" s="37">
        <v>3455</v>
      </c>
      <c r="K741" s="37">
        <v>51254</v>
      </c>
      <c r="L741" s="37">
        <v>7798</v>
      </c>
      <c r="M741" s="37">
        <v>45109</v>
      </c>
      <c r="N741" s="37">
        <f>SUM(VentasC15[[#This Row],[Maquillaje]:[Perfumería]])</f>
        <v>125891</v>
      </c>
      <c r="O741" s="14">
        <f>AVERAGE(VentasC15[[#This Row],[Maquillaje]:[Perfumería]])</f>
        <v>25178.2</v>
      </c>
      <c r="P741" t="str">
        <f>INDEX(VentasC15[[#Headers],[Maquillaje]:[Perfumería]],MATCH(MAX(VentasC15[[#This Row],[Maquillaje]:[Perfumería]]),VentasC15[[#This Row],[Maquillaje]:[Perfumería]],0))</f>
        <v>Cabello</v>
      </c>
      <c r="Q741" t="str">
        <f>INDEX(VentasC15[[#Headers],[Maquillaje]:[Perfumería]],MATCH(MIN(VentasC15[[#This Row],[Maquillaje]:[Perfumería]]),VentasC15[[#This Row],[Maquillaje]:[Perfumería]],0))</f>
        <v>Skincare</v>
      </c>
      <c r="R741" t="str">
        <f>IF(VentasC15[[#This Row],[Total por vendedor]]&gt;=250000,"SI","NO")</f>
        <v>NO</v>
      </c>
    </row>
    <row r="742" spans="1:18" x14ac:dyDescent="0.3">
      <c r="A742" s="16">
        <v>33497862</v>
      </c>
      <c r="B742" s="13">
        <v>35</v>
      </c>
      <c r="C742" s="13">
        <v>2</v>
      </c>
      <c r="D742" s="13">
        <v>35</v>
      </c>
      <c r="E742" t="s">
        <v>23</v>
      </c>
      <c r="F742" t="s">
        <v>20</v>
      </c>
      <c r="G742" t="str">
        <f>IF(VentasC15[[#This Row],[Tipo de pago]]='Tablas auxiliares'!$B$6,"Venta física","Venta Online")</f>
        <v>Venta física</v>
      </c>
      <c r="H742" t="s">
        <v>30</v>
      </c>
      <c r="I742" s="37">
        <v>78069</v>
      </c>
      <c r="J742" s="37">
        <v>44842</v>
      </c>
      <c r="K742" s="37">
        <v>8707</v>
      </c>
      <c r="L742" s="37">
        <v>42150</v>
      </c>
      <c r="M742" s="37">
        <v>72431</v>
      </c>
      <c r="N742" s="37">
        <f>SUM(VentasC15[[#This Row],[Maquillaje]:[Perfumería]])</f>
        <v>246199</v>
      </c>
      <c r="O742" s="14">
        <f>AVERAGE(VentasC15[[#This Row],[Maquillaje]:[Perfumería]])</f>
        <v>49239.8</v>
      </c>
      <c r="P742" t="str">
        <f>INDEX(VentasC15[[#Headers],[Maquillaje]:[Perfumería]],MATCH(MAX(VentasC15[[#This Row],[Maquillaje]:[Perfumería]]),VentasC15[[#This Row],[Maquillaje]:[Perfumería]],0))</f>
        <v>Maquillaje</v>
      </c>
      <c r="Q742" t="str">
        <f>INDEX(VentasC15[[#Headers],[Maquillaje]:[Perfumería]],MATCH(MIN(VentasC15[[#This Row],[Maquillaje]:[Perfumería]]),VentasC15[[#This Row],[Maquillaje]:[Perfumería]],0))</f>
        <v>Cabello</v>
      </c>
      <c r="R742" t="str">
        <f>IF(VentasC15[[#This Row],[Total por vendedor]]&gt;=250000,"SI","NO")</f>
        <v>NO</v>
      </c>
    </row>
    <row r="743" spans="1:18" x14ac:dyDescent="0.3">
      <c r="A743" s="17">
        <v>33497863</v>
      </c>
      <c r="B743" s="13">
        <v>36</v>
      </c>
      <c r="C743" s="13">
        <v>2</v>
      </c>
      <c r="D743" s="13">
        <v>98</v>
      </c>
      <c r="E743" t="s">
        <v>24</v>
      </c>
      <c r="F743" t="s">
        <v>20</v>
      </c>
      <c r="G743" t="str">
        <f>IF(VentasC15[[#This Row],[Tipo de pago]]='Tablas auxiliares'!$B$6,"Venta física","Venta Online")</f>
        <v>Venta física</v>
      </c>
      <c r="H743" t="s">
        <v>29</v>
      </c>
      <c r="I743" s="37">
        <v>60675</v>
      </c>
      <c r="J743" s="37">
        <v>36038</v>
      </c>
      <c r="K743" s="37">
        <v>73450</v>
      </c>
      <c r="L743" s="37">
        <v>70242</v>
      </c>
      <c r="M743" s="37">
        <v>91014</v>
      </c>
      <c r="N743" s="37">
        <f>SUM(VentasC15[[#This Row],[Maquillaje]:[Perfumería]])</f>
        <v>331419</v>
      </c>
      <c r="O743" s="14">
        <f>AVERAGE(VentasC15[[#This Row],[Maquillaje]:[Perfumería]])</f>
        <v>66283.8</v>
      </c>
      <c r="P743" t="str">
        <f>INDEX(VentasC15[[#Headers],[Maquillaje]:[Perfumería]],MATCH(MAX(VentasC15[[#This Row],[Maquillaje]:[Perfumería]]),VentasC15[[#This Row],[Maquillaje]:[Perfumería]],0))</f>
        <v>Perfumería</v>
      </c>
      <c r="Q743" t="str">
        <f>INDEX(VentasC15[[#Headers],[Maquillaje]:[Perfumería]],MATCH(MIN(VentasC15[[#This Row],[Maquillaje]:[Perfumería]]),VentasC15[[#This Row],[Maquillaje]:[Perfumería]],0))</f>
        <v>Skincare</v>
      </c>
      <c r="R743" t="str">
        <f>IF(VentasC15[[#This Row],[Total por vendedor]]&gt;=250000,"SI","NO")</f>
        <v>SI</v>
      </c>
    </row>
    <row r="744" spans="1:18" x14ac:dyDescent="0.3">
      <c r="A744" s="16">
        <v>33497864</v>
      </c>
      <c r="B744" s="13">
        <v>64</v>
      </c>
      <c r="C744" s="13">
        <v>2</v>
      </c>
      <c r="D744" s="13">
        <v>49</v>
      </c>
      <c r="E744" t="s">
        <v>22</v>
      </c>
      <c r="F744" t="s">
        <v>20</v>
      </c>
      <c r="G744" t="str">
        <f>IF(VentasC15[[#This Row],[Tipo de pago]]='Tablas auxiliares'!$B$6,"Venta física","Venta Online")</f>
        <v>Venta física</v>
      </c>
      <c r="H744" t="s">
        <v>29</v>
      </c>
      <c r="I744" s="37">
        <v>94217</v>
      </c>
      <c r="J744" s="37">
        <v>16976</v>
      </c>
      <c r="K744" s="37">
        <v>181</v>
      </c>
      <c r="L744" s="37">
        <v>83118</v>
      </c>
      <c r="M744" s="37">
        <v>10374</v>
      </c>
      <c r="N744" s="37">
        <f>SUM(VentasC15[[#This Row],[Maquillaje]:[Perfumería]])</f>
        <v>204866</v>
      </c>
      <c r="O744" s="14">
        <f>AVERAGE(VentasC15[[#This Row],[Maquillaje]:[Perfumería]])</f>
        <v>40973.199999999997</v>
      </c>
      <c r="P744" t="str">
        <f>INDEX(VentasC15[[#Headers],[Maquillaje]:[Perfumería]],MATCH(MAX(VentasC15[[#This Row],[Maquillaje]:[Perfumería]]),VentasC15[[#This Row],[Maquillaje]:[Perfumería]],0))</f>
        <v>Maquillaje</v>
      </c>
      <c r="Q744" t="str">
        <f>INDEX(VentasC15[[#Headers],[Maquillaje]:[Perfumería]],MATCH(MIN(VentasC15[[#This Row],[Maquillaje]:[Perfumería]]),VentasC15[[#This Row],[Maquillaje]:[Perfumería]],0))</f>
        <v>Cabello</v>
      </c>
      <c r="R744" t="str">
        <f>IF(VentasC15[[#This Row],[Total por vendedor]]&gt;=250000,"SI","NO")</f>
        <v>NO</v>
      </c>
    </row>
    <row r="745" spans="1:18" x14ac:dyDescent="0.3">
      <c r="A745" s="17">
        <v>33497865</v>
      </c>
      <c r="B745" s="13">
        <v>27</v>
      </c>
      <c r="C745" s="13">
        <v>2</v>
      </c>
      <c r="D745" s="13">
        <v>24</v>
      </c>
      <c r="E745" t="s">
        <v>24</v>
      </c>
      <c r="F745" t="s">
        <v>20</v>
      </c>
      <c r="G745" t="str">
        <f>IF(VentasC15[[#This Row],[Tipo de pago]]='Tablas auxiliares'!$B$6,"Venta física","Venta Online")</f>
        <v>Venta física</v>
      </c>
      <c r="H745" t="s">
        <v>30</v>
      </c>
      <c r="I745" s="37">
        <v>18545</v>
      </c>
      <c r="J745" s="37">
        <v>60181</v>
      </c>
      <c r="K745" s="37">
        <v>60405</v>
      </c>
      <c r="L745" s="37">
        <v>16058</v>
      </c>
      <c r="M745" s="37">
        <v>34254</v>
      </c>
      <c r="N745" s="37">
        <f>SUM(VentasC15[[#This Row],[Maquillaje]:[Perfumería]])</f>
        <v>189443</v>
      </c>
      <c r="O745" s="14">
        <f>AVERAGE(VentasC15[[#This Row],[Maquillaje]:[Perfumería]])</f>
        <v>37888.6</v>
      </c>
      <c r="P745" t="str">
        <f>INDEX(VentasC15[[#Headers],[Maquillaje]:[Perfumería]],MATCH(MAX(VentasC15[[#This Row],[Maquillaje]:[Perfumería]]),VentasC15[[#This Row],[Maquillaje]:[Perfumería]],0))</f>
        <v>Cabello</v>
      </c>
      <c r="Q745" t="str">
        <f>INDEX(VentasC15[[#Headers],[Maquillaje]:[Perfumería]],MATCH(MIN(VentasC15[[#This Row],[Maquillaje]:[Perfumería]]),VentasC15[[#This Row],[Maquillaje]:[Perfumería]],0))</f>
        <v>Cuerpo</v>
      </c>
      <c r="R745" t="str">
        <f>IF(VentasC15[[#This Row],[Total por vendedor]]&gt;=250000,"SI","NO")</f>
        <v>NO</v>
      </c>
    </row>
    <row r="746" spans="1:18" x14ac:dyDescent="0.3">
      <c r="A746" s="16">
        <v>33497866</v>
      </c>
      <c r="B746" s="13">
        <v>49</v>
      </c>
      <c r="C746" s="13">
        <v>2</v>
      </c>
      <c r="D746" s="13">
        <v>71</v>
      </c>
      <c r="E746" t="s">
        <v>25</v>
      </c>
      <c r="F746" t="s">
        <v>20</v>
      </c>
      <c r="G746" t="str">
        <f>IF(VentasC15[[#This Row],[Tipo de pago]]='Tablas auxiliares'!$B$6,"Venta física","Venta Online")</f>
        <v>Venta física</v>
      </c>
      <c r="H746" t="s">
        <v>30</v>
      </c>
      <c r="I746" s="37">
        <v>61791</v>
      </c>
      <c r="J746" s="37">
        <v>18942</v>
      </c>
      <c r="K746" s="37">
        <v>75942</v>
      </c>
      <c r="L746" s="37">
        <v>86467</v>
      </c>
      <c r="M746" s="37">
        <v>25162</v>
      </c>
      <c r="N746" s="37">
        <f>SUM(VentasC15[[#This Row],[Maquillaje]:[Perfumería]])</f>
        <v>268304</v>
      </c>
      <c r="O746" s="14">
        <f>AVERAGE(VentasC15[[#This Row],[Maquillaje]:[Perfumería]])</f>
        <v>53660.800000000003</v>
      </c>
      <c r="P746" t="str">
        <f>INDEX(VentasC15[[#Headers],[Maquillaje]:[Perfumería]],MATCH(MAX(VentasC15[[#This Row],[Maquillaje]:[Perfumería]]),VentasC15[[#This Row],[Maquillaje]:[Perfumería]],0))</f>
        <v>Cuerpo</v>
      </c>
      <c r="Q746" t="str">
        <f>INDEX(VentasC15[[#Headers],[Maquillaje]:[Perfumería]],MATCH(MIN(VentasC15[[#This Row],[Maquillaje]:[Perfumería]]),VentasC15[[#This Row],[Maquillaje]:[Perfumería]],0))</f>
        <v>Skincare</v>
      </c>
      <c r="R746" t="str">
        <f>IF(VentasC15[[#This Row],[Total por vendedor]]&gt;=250000,"SI","NO")</f>
        <v>SI</v>
      </c>
    </row>
    <row r="747" spans="1:18" x14ac:dyDescent="0.3">
      <c r="A747" s="17">
        <v>33497867</v>
      </c>
      <c r="B747" s="13">
        <v>59</v>
      </c>
      <c r="C747" s="13">
        <v>2</v>
      </c>
      <c r="D747" s="13">
        <v>74</v>
      </c>
      <c r="E747" t="s">
        <v>22</v>
      </c>
      <c r="F747" t="s">
        <v>20</v>
      </c>
      <c r="G747" t="str">
        <f>IF(VentasC15[[#This Row],[Tipo de pago]]='Tablas auxiliares'!$B$6,"Venta física","Venta Online")</f>
        <v>Venta física</v>
      </c>
      <c r="H747" t="s">
        <v>29</v>
      </c>
      <c r="I747" s="37">
        <v>82179</v>
      </c>
      <c r="J747" s="37">
        <v>49065</v>
      </c>
      <c r="K747" s="37">
        <v>52046</v>
      </c>
      <c r="L747" s="37">
        <v>68321</v>
      </c>
      <c r="M747" s="37">
        <v>87659</v>
      </c>
      <c r="N747" s="37">
        <f>SUM(VentasC15[[#This Row],[Maquillaje]:[Perfumería]])</f>
        <v>339270</v>
      </c>
      <c r="O747" s="14">
        <f>AVERAGE(VentasC15[[#This Row],[Maquillaje]:[Perfumería]])</f>
        <v>67854</v>
      </c>
      <c r="P747" t="str">
        <f>INDEX(VentasC15[[#Headers],[Maquillaje]:[Perfumería]],MATCH(MAX(VentasC15[[#This Row],[Maquillaje]:[Perfumería]]),VentasC15[[#This Row],[Maquillaje]:[Perfumería]],0))</f>
        <v>Perfumería</v>
      </c>
      <c r="Q747" t="str">
        <f>INDEX(VentasC15[[#Headers],[Maquillaje]:[Perfumería]],MATCH(MIN(VentasC15[[#This Row],[Maquillaje]:[Perfumería]]),VentasC15[[#This Row],[Maquillaje]:[Perfumería]],0))</f>
        <v>Skincare</v>
      </c>
      <c r="R747" t="str">
        <f>IF(VentasC15[[#This Row],[Total por vendedor]]&gt;=250000,"SI","NO")</f>
        <v>SI</v>
      </c>
    </row>
    <row r="748" spans="1:18" x14ac:dyDescent="0.3">
      <c r="A748" s="16">
        <v>33497868</v>
      </c>
      <c r="B748" s="13">
        <v>45</v>
      </c>
      <c r="C748" s="13">
        <v>2</v>
      </c>
      <c r="D748" s="13">
        <v>60</v>
      </c>
      <c r="E748" t="s">
        <v>23</v>
      </c>
      <c r="F748" t="s">
        <v>21</v>
      </c>
      <c r="G748" t="str">
        <f>IF(VentasC15[[#This Row],[Tipo de pago]]='Tablas auxiliares'!$B$6,"Venta física","Venta Online")</f>
        <v>Venta Online</v>
      </c>
      <c r="H748" t="s">
        <v>30</v>
      </c>
      <c r="I748" s="37">
        <v>39369</v>
      </c>
      <c r="J748" s="37">
        <v>5722</v>
      </c>
      <c r="K748" s="37">
        <v>91064</v>
      </c>
      <c r="L748" s="37">
        <v>16790</v>
      </c>
      <c r="M748" s="37">
        <v>61868</v>
      </c>
      <c r="N748" s="37">
        <f>SUM(VentasC15[[#This Row],[Maquillaje]:[Perfumería]])</f>
        <v>214813</v>
      </c>
      <c r="O748" s="14">
        <f>AVERAGE(VentasC15[[#This Row],[Maquillaje]:[Perfumería]])</f>
        <v>42962.6</v>
      </c>
      <c r="P748" t="str">
        <f>INDEX(VentasC15[[#Headers],[Maquillaje]:[Perfumería]],MATCH(MAX(VentasC15[[#This Row],[Maquillaje]:[Perfumería]]),VentasC15[[#This Row],[Maquillaje]:[Perfumería]],0))</f>
        <v>Cabello</v>
      </c>
      <c r="Q748" t="str">
        <f>INDEX(VentasC15[[#Headers],[Maquillaje]:[Perfumería]],MATCH(MIN(VentasC15[[#This Row],[Maquillaje]:[Perfumería]]),VentasC15[[#This Row],[Maquillaje]:[Perfumería]],0))</f>
        <v>Skincare</v>
      </c>
      <c r="R748" t="str">
        <f>IF(VentasC15[[#This Row],[Total por vendedor]]&gt;=250000,"SI","NO")</f>
        <v>NO</v>
      </c>
    </row>
    <row r="749" spans="1:18" x14ac:dyDescent="0.3">
      <c r="A749" s="17">
        <v>33497869</v>
      </c>
      <c r="B749" s="13">
        <v>59</v>
      </c>
      <c r="C749" s="13">
        <v>2</v>
      </c>
      <c r="D749" s="13">
        <v>90</v>
      </c>
      <c r="E749" t="s">
        <v>23</v>
      </c>
      <c r="F749" t="s">
        <v>21</v>
      </c>
      <c r="G749" t="str">
        <f>IF(VentasC15[[#This Row],[Tipo de pago]]='Tablas auxiliares'!$B$6,"Venta física","Venta Online")</f>
        <v>Venta Online</v>
      </c>
      <c r="H749" t="s">
        <v>29</v>
      </c>
      <c r="I749" s="37">
        <v>99542</v>
      </c>
      <c r="J749" s="37">
        <v>1808</v>
      </c>
      <c r="K749" s="37">
        <v>37797</v>
      </c>
      <c r="L749" s="37">
        <v>50854</v>
      </c>
      <c r="M749" s="37">
        <v>41934</v>
      </c>
      <c r="N749" s="37">
        <f>SUM(VentasC15[[#This Row],[Maquillaje]:[Perfumería]])</f>
        <v>231935</v>
      </c>
      <c r="O749" s="14">
        <f>AVERAGE(VentasC15[[#This Row],[Maquillaje]:[Perfumería]])</f>
        <v>46387</v>
      </c>
      <c r="P749" t="str">
        <f>INDEX(VentasC15[[#Headers],[Maquillaje]:[Perfumería]],MATCH(MAX(VentasC15[[#This Row],[Maquillaje]:[Perfumería]]),VentasC15[[#This Row],[Maquillaje]:[Perfumería]],0))</f>
        <v>Maquillaje</v>
      </c>
      <c r="Q749" t="str">
        <f>INDEX(VentasC15[[#Headers],[Maquillaje]:[Perfumería]],MATCH(MIN(VentasC15[[#This Row],[Maquillaje]:[Perfumería]]),VentasC15[[#This Row],[Maquillaje]:[Perfumería]],0))</f>
        <v>Skincare</v>
      </c>
      <c r="R749" t="str">
        <f>IF(VentasC15[[#This Row],[Total por vendedor]]&gt;=250000,"SI","NO")</f>
        <v>NO</v>
      </c>
    </row>
    <row r="750" spans="1:18" x14ac:dyDescent="0.3">
      <c r="A750" s="16">
        <v>33497870</v>
      </c>
      <c r="B750" s="13">
        <v>51</v>
      </c>
      <c r="C750" s="13">
        <v>2</v>
      </c>
      <c r="D750" s="13">
        <v>68</v>
      </c>
      <c r="E750" t="s">
        <v>25</v>
      </c>
      <c r="F750" t="s">
        <v>20</v>
      </c>
      <c r="G750" t="str">
        <f>IF(VentasC15[[#This Row],[Tipo de pago]]='Tablas auxiliares'!$B$6,"Venta física","Venta Online")</f>
        <v>Venta física</v>
      </c>
      <c r="H750" t="s">
        <v>29</v>
      </c>
      <c r="I750" s="37">
        <v>43084</v>
      </c>
      <c r="J750" s="37">
        <v>81148</v>
      </c>
      <c r="K750" s="37">
        <v>11558</v>
      </c>
      <c r="L750" s="37">
        <v>82500</v>
      </c>
      <c r="M750" s="37">
        <v>72485</v>
      </c>
      <c r="N750" s="37">
        <f>SUM(VentasC15[[#This Row],[Maquillaje]:[Perfumería]])</f>
        <v>290775</v>
      </c>
      <c r="O750" s="14">
        <f>AVERAGE(VentasC15[[#This Row],[Maquillaje]:[Perfumería]])</f>
        <v>58155</v>
      </c>
      <c r="P750" t="str">
        <f>INDEX(VentasC15[[#Headers],[Maquillaje]:[Perfumería]],MATCH(MAX(VentasC15[[#This Row],[Maquillaje]:[Perfumería]]),VentasC15[[#This Row],[Maquillaje]:[Perfumería]],0))</f>
        <v>Cuerpo</v>
      </c>
      <c r="Q750" t="str">
        <f>INDEX(VentasC15[[#Headers],[Maquillaje]:[Perfumería]],MATCH(MIN(VentasC15[[#This Row],[Maquillaje]:[Perfumería]]),VentasC15[[#This Row],[Maquillaje]:[Perfumería]],0))</f>
        <v>Cabello</v>
      </c>
      <c r="R750" t="str">
        <f>IF(VentasC15[[#This Row],[Total por vendedor]]&gt;=250000,"SI","NO")</f>
        <v>SI</v>
      </c>
    </row>
    <row r="751" spans="1:18" x14ac:dyDescent="0.3">
      <c r="A751" s="17">
        <v>33497871</v>
      </c>
      <c r="B751" s="13">
        <v>52</v>
      </c>
      <c r="C751" s="13">
        <v>2</v>
      </c>
      <c r="D751" s="13">
        <v>75</v>
      </c>
      <c r="E751" t="s">
        <v>25</v>
      </c>
      <c r="F751" t="s">
        <v>21</v>
      </c>
      <c r="G751" t="str">
        <f>IF(VentasC15[[#This Row],[Tipo de pago]]='Tablas auxiliares'!$B$6,"Venta física","Venta Online")</f>
        <v>Venta Online</v>
      </c>
      <c r="H751" t="s">
        <v>29</v>
      </c>
      <c r="I751" s="37">
        <v>17964</v>
      </c>
      <c r="J751" s="37">
        <v>66982</v>
      </c>
      <c r="K751" s="37">
        <v>7680</v>
      </c>
      <c r="L751" s="37">
        <v>97689</v>
      </c>
      <c r="M751" s="37">
        <v>78431</v>
      </c>
      <c r="N751" s="37">
        <f>SUM(VentasC15[[#This Row],[Maquillaje]:[Perfumería]])</f>
        <v>268746</v>
      </c>
      <c r="O751" s="14">
        <f>AVERAGE(VentasC15[[#This Row],[Maquillaje]:[Perfumería]])</f>
        <v>53749.2</v>
      </c>
      <c r="P751" t="str">
        <f>INDEX(VentasC15[[#Headers],[Maquillaje]:[Perfumería]],MATCH(MAX(VentasC15[[#This Row],[Maquillaje]:[Perfumería]]),VentasC15[[#This Row],[Maquillaje]:[Perfumería]],0))</f>
        <v>Cuerpo</v>
      </c>
      <c r="Q751" t="str">
        <f>INDEX(VentasC15[[#Headers],[Maquillaje]:[Perfumería]],MATCH(MIN(VentasC15[[#This Row],[Maquillaje]:[Perfumería]]),VentasC15[[#This Row],[Maquillaje]:[Perfumería]],0))</f>
        <v>Cabello</v>
      </c>
      <c r="R751" t="str">
        <f>IF(VentasC15[[#This Row],[Total por vendedor]]&gt;=250000,"SI","NO")</f>
        <v>SI</v>
      </c>
    </row>
    <row r="752" spans="1:18" x14ac:dyDescent="0.3">
      <c r="A752" s="16">
        <v>33497872</v>
      </c>
      <c r="B752" s="13">
        <v>32</v>
      </c>
      <c r="C752" s="13">
        <v>2</v>
      </c>
      <c r="D752" s="13">
        <v>53</v>
      </c>
      <c r="E752" t="s">
        <v>22</v>
      </c>
      <c r="F752" t="s">
        <v>20</v>
      </c>
      <c r="G752" t="str">
        <f>IF(VentasC15[[#This Row],[Tipo de pago]]='Tablas auxiliares'!$B$6,"Venta física","Venta Online")</f>
        <v>Venta física</v>
      </c>
      <c r="H752" t="s">
        <v>29</v>
      </c>
      <c r="I752" s="37">
        <v>45373</v>
      </c>
      <c r="J752" s="37">
        <v>36702</v>
      </c>
      <c r="K752" s="37">
        <v>46719</v>
      </c>
      <c r="L752" s="37">
        <v>42384</v>
      </c>
      <c r="M752" s="37">
        <v>21215</v>
      </c>
      <c r="N752" s="37">
        <f>SUM(VentasC15[[#This Row],[Maquillaje]:[Perfumería]])</f>
        <v>192393</v>
      </c>
      <c r="O752" s="14">
        <f>AVERAGE(VentasC15[[#This Row],[Maquillaje]:[Perfumería]])</f>
        <v>38478.6</v>
      </c>
      <c r="P752" t="str">
        <f>INDEX(VentasC15[[#Headers],[Maquillaje]:[Perfumería]],MATCH(MAX(VentasC15[[#This Row],[Maquillaje]:[Perfumería]]),VentasC15[[#This Row],[Maquillaje]:[Perfumería]],0))</f>
        <v>Cabello</v>
      </c>
      <c r="Q752" t="str">
        <f>INDEX(VentasC15[[#Headers],[Maquillaje]:[Perfumería]],MATCH(MIN(VentasC15[[#This Row],[Maquillaje]:[Perfumería]]),VentasC15[[#This Row],[Maquillaje]:[Perfumería]],0))</f>
        <v>Perfumería</v>
      </c>
      <c r="R752" t="str">
        <f>IF(VentasC15[[#This Row],[Total por vendedor]]&gt;=250000,"SI","NO")</f>
        <v>NO</v>
      </c>
    </row>
    <row r="753" spans="1:18" x14ac:dyDescent="0.3">
      <c r="A753" s="17">
        <v>33497873</v>
      </c>
      <c r="B753" s="13">
        <v>31</v>
      </c>
      <c r="C753" s="13">
        <v>2</v>
      </c>
      <c r="D753" s="13">
        <v>37</v>
      </c>
      <c r="E753" t="s">
        <v>22</v>
      </c>
      <c r="F753" t="s">
        <v>20</v>
      </c>
      <c r="G753" t="str">
        <f>IF(VentasC15[[#This Row],[Tipo de pago]]='Tablas auxiliares'!$B$6,"Venta física","Venta Online")</f>
        <v>Venta física</v>
      </c>
      <c r="H753" t="s">
        <v>29</v>
      </c>
      <c r="I753" s="37">
        <v>57974</v>
      </c>
      <c r="J753" s="37">
        <v>77275</v>
      </c>
      <c r="K753" s="37">
        <v>59891</v>
      </c>
      <c r="L753" s="37">
        <v>4175</v>
      </c>
      <c r="M753" s="37">
        <v>50555</v>
      </c>
      <c r="N753" s="37">
        <f>SUM(VentasC15[[#This Row],[Maquillaje]:[Perfumería]])</f>
        <v>249870</v>
      </c>
      <c r="O753" s="14">
        <f>AVERAGE(VentasC15[[#This Row],[Maquillaje]:[Perfumería]])</f>
        <v>49974</v>
      </c>
      <c r="P753" t="str">
        <f>INDEX(VentasC15[[#Headers],[Maquillaje]:[Perfumería]],MATCH(MAX(VentasC15[[#This Row],[Maquillaje]:[Perfumería]]),VentasC15[[#This Row],[Maquillaje]:[Perfumería]],0))</f>
        <v>Skincare</v>
      </c>
      <c r="Q753" t="str">
        <f>INDEX(VentasC15[[#Headers],[Maquillaje]:[Perfumería]],MATCH(MIN(VentasC15[[#This Row],[Maquillaje]:[Perfumería]]),VentasC15[[#This Row],[Maquillaje]:[Perfumería]],0))</f>
        <v>Cuerpo</v>
      </c>
      <c r="R753" t="str">
        <f>IF(VentasC15[[#This Row],[Total por vendedor]]&gt;=250000,"SI","NO")</f>
        <v>NO</v>
      </c>
    </row>
    <row r="754" spans="1:18" x14ac:dyDescent="0.3">
      <c r="A754" s="16">
        <v>33497874</v>
      </c>
      <c r="B754" s="13">
        <v>59</v>
      </c>
      <c r="C754" s="13">
        <v>2</v>
      </c>
      <c r="D754" s="13">
        <v>32</v>
      </c>
      <c r="E754" t="s">
        <v>23</v>
      </c>
      <c r="F754" t="s">
        <v>20</v>
      </c>
      <c r="G754" t="str">
        <f>IF(VentasC15[[#This Row],[Tipo de pago]]='Tablas auxiliares'!$B$6,"Venta física","Venta Online")</f>
        <v>Venta física</v>
      </c>
      <c r="H754" t="s">
        <v>29</v>
      </c>
      <c r="I754" s="37">
        <v>23294</v>
      </c>
      <c r="J754" s="37">
        <v>34326</v>
      </c>
      <c r="K754" s="37">
        <v>96196</v>
      </c>
      <c r="L754" s="37">
        <v>56905</v>
      </c>
      <c r="M754" s="37">
        <v>90186</v>
      </c>
      <c r="N754" s="37">
        <f>SUM(VentasC15[[#This Row],[Maquillaje]:[Perfumería]])</f>
        <v>300907</v>
      </c>
      <c r="O754" s="14">
        <f>AVERAGE(VentasC15[[#This Row],[Maquillaje]:[Perfumería]])</f>
        <v>60181.4</v>
      </c>
      <c r="P754" t="str">
        <f>INDEX(VentasC15[[#Headers],[Maquillaje]:[Perfumería]],MATCH(MAX(VentasC15[[#This Row],[Maquillaje]:[Perfumería]]),VentasC15[[#This Row],[Maquillaje]:[Perfumería]],0))</f>
        <v>Cabello</v>
      </c>
      <c r="Q754" t="str">
        <f>INDEX(VentasC15[[#Headers],[Maquillaje]:[Perfumería]],MATCH(MIN(VentasC15[[#This Row],[Maquillaje]:[Perfumería]]),VentasC15[[#This Row],[Maquillaje]:[Perfumería]],0))</f>
        <v>Maquillaje</v>
      </c>
      <c r="R754" t="str">
        <f>IF(VentasC15[[#This Row],[Total por vendedor]]&gt;=250000,"SI","NO")</f>
        <v>SI</v>
      </c>
    </row>
    <row r="755" spans="1:18" x14ac:dyDescent="0.3">
      <c r="A755" s="17">
        <v>33497875</v>
      </c>
      <c r="B755" s="13">
        <v>71</v>
      </c>
      <c r="C755" s="13">
        <v>2</v>
      </c>
      <c r="D755" s="13">
        <v>36</v>
      </c>
      <c r="E755" t="s">
        <v>24</v>
      </c>
      <c r="F755" t="s">
        <v>21</v>
      </c>
      <c r="G755" t="str">
        <f>IF(VentasC15[[#This Row],[Tipo de pago]]='Tablas auxiliares'!$B$6,"Venta física","Venta Online")</f>
        <v>Venta Online</v>
      </c>
      <c r="H755" t="s">
        <v>30</v>
      </c>
      <c r="I755" s="37">
        <v>94492</v>
      </c>
      <c r="J755" s="37">
        <v>73385</v>
      </c>
      <c r="K755" s="37">
        <v>4202</v>
      </c>
      <c r="L755" s="37">
        <v>18575</v>
      </c>
      <c r="M755" s="37">
        <v>19843</v>
      </c>
      <c r="N755" s="37">
        <f>SUM(VentasC15[[#This Row],[Maquillaje]:[Perfumería]])</f>
        <v>210497</v>
      </c>
      <c r="O755" s="14">
        <f>AVERAGE(VentasC15[[#This Row],[Maquillaje]:[Perfumería]])</f>
        <v>42099.4</v>
      </c>
      <c r="P755" t="str">
        <f>INDEX(VentasC15[[#Headers],[Maquillaje]:[Perfumería]],MATCH(MAX(VentasC15[[#This Row],[Maquillaje]:[Perfumería]]),VentasC15[[#This Row],[Maquillaje]:[Perfumería]],0))</f>
        <v>Maquillaje</v>
      </c>
      <c r="Q755" t="str">
        <f>INDEX(VentasC15[[#Headers],[Maquillaje]:[Perfumería]],MATCH(MIN(VentasC15[[#This Row],[Maquillaje]:[Perfumería]]),VentasC15[[#This Row],[Maquillaje]:[Perfumería]],0))</f>
        <v>Cabello</v>
      </c>
      <c r="R755" t="str">
        <f>IF(VentasC15[[#This Row],[Total por vendedor]]&gt;=250000,"SI","NO")</f>
        <v>NO</v>
      </c>
    </row>
    <row r="756" spans="1:18" x14ac:dyDescent="0.3">
      <c r="A756" s="16">
        <v>33497876</v>
      </c>
      <c r="B756" s="13">
        <v>50</v>
      </c>
      <c r="C756" s="13">
        <v>2</v>
      </c>
      <c r="D756" s="13">
        <v>60</v>
      </c>
      <c r="E756" t="s">
        <v>23</v>
      </c>
      <c r="F756" t="s">
        <v>21</v>
      </c>
      <c r="G756" t="str">
        <f>IF(VentasC15[[#This Row],[Tipo de pago]]='Tablas auxiliares'!$B$6,"Venta física","Venta Online")</f>
        <v>Venta Online</v>
      </c>
      <c r="H756" t="s">
        <v>29</v>
      </c>
      <c r="I756" s="37">
        <v>7898</v>
      </c>
      <c r="J756" s="37">
        <v>29122</v>
      </c>
      <c r="K756" s="37">
        <v>28170</v>
      </c>
      <c r="L756" s="37">
        <v>3652</v>
      </c>
      <c r="M756" s="37">
        <v>63989</v>
      </c>
      <c r="N756" s="37">
        <f>SUM(VentasC15[[#This Row],[Maquillaje]:[Perfumería]])</f>
        <v>132831</v>
      </c>
      <c r="O756" s="14">
        <f>AVERAGE(VentasC15[[#This Row],[Maquillaje]:[Perfumería]])</f>
        <v>26566.2</v>
      </c>
      <c r="P756" t="str">
        <f>INDEX(VentasC15[[#Headers],[Maquillaje]:[Perfumería]],MATCH(MAX(VentasC15[[#This Row],[Maquillaje]:[Perfumería]]),VentasC15[[#This Row],[Maquillaje]:[Perfumería]],0))</f>
        <v>Perfumería</v>
      </c>
      <c r="Q756" t="str">
        <f>INDEX(VentasC15[[#Headers],[Maquillaje]:[Perfumería]],MATCH(MIN(VentasC15[[#This Row],[Maquillaje]:[Perfumería]]),VentasC15[[#This Row],[Maquillaje]:[Perfumería]],0))</f>
        <v>Cuerpo</v>
      </c>
      <c r="R756" t="str">
        <f>IF(VentasC15[[#This Row],[Total por vendedor]]&gt;=250000,"SI","NO")</f>
        <v>NO</v>
      </c>
    </row>
    <row r="757" spans="1:18" x14ac:dyDescent="0.3">
      <c r="A757" s="17">
        <v>33497877</v>
      </c>
      <c r="B757" s="13">
        <v>74</v>
      </c>
      <c r="C757" s="13">
        <v>2</v>
      </c>
      <c r="D757" s="13">
        <v>43</v>
      </c>
      <c r="E757" t="s">
        <v>23</v>
      </c>
      <c r="F757" t="s">
        <v>20</v>
      </c>
      <c r="G757" t="str">
        <f>IF(VentasC15[[#This Row],[Tipo de pago]]='Tablas auxiliares'!$B$6,"Venta física","Venta Online")</f>
        <v>Venta física</v>
      </c>
      <c r="H757" t="s">
        <v>29</v>
      </c>
      <c r="I757" s="37">
        <v>15892</v>
      </c>
      <c r="J757" s="37">
        <v>91663</v>
      </c>
      <c r="K757" s="37">
        <v>89139</v>
      </c>
      <c r="L757" s="37">
        <v>28102</v>
      </c>
      <c r="M757" s="37">
        <v>54037</v>
      </c>
      <c r="N757" s="37">
        <f>SUM(VentasC15[[#This Row],[Maquillaje]:[Perfumería]])</f>
        <v>278833</v>
      </c>
      <c r="O757" s="14">
        <f>AVERAGE(VentasC15[[#This Row],[Maquillaje]:[Perfumería]])</f>
        <v>55766.6</v>
      </c>
      <c r="P757" t="str">
        <f>INDEX(VentasC15[[#Headers],[Maquillaje]:[Perfumería]],MATCH(MAX(VentasC15[[#This Row],[Maquillaje]:[Perfumería]]),VentasC15[[#This Row],[Maquillaje]:[Perfumería]],0))</f>
        <v>Skincare</v>
      </c>
      <c r="Q757" t="str">
        <f>INDEX(VentasC15[[#Headers],[Maquillaje]:[Perfumería]],MATCH(MIN(VentasC15[[#This Row],[Maquillaje]:[Perfumería]]),VentasC15[[#This Row],[Maquillaje]:[Perfumería]],0))</f>
        <v>Maquillaje</v>
      </c>
      <c r="R757" t="str">
        <f>IF(VentasC15[[#This Row],[Total por vendedor]]&gt;=250000,"SI","NO")</f>
        <v>SI</v>
      </c>
    </row>
    <row r="758" spans="1:18" x14ac:dyDescent="0.3">
      <c r="A758" s="16">
        <v>33497878</v>
      </c>
      <c r="B758" s="13">
        <v>71</v>
      </c>
      <c r="C758" s="13">
        <v>2</v>
      </c>
      <c r="D758" s="13">
        <v>35</v>
      </c>
      <c r="E758" t="s">
        <v>23</v>
      </c>
      <c r="F758" t="s">
        <v>21</v>
      </c>
      <c r="G758" t="str">
        <f>IF(VentasC15[[#This Row],[Tipo de pago]]='Tablas auxiliares'!$B$6,"Venta física","Venta Online")</f>
        <v>Venta Online</v>
      </c>
      <c r="H758" t="s">
        <v>29</v>
      </c>
      <c r="I758" s="37">
        <v>79611</v>
      </c>
      <c r="J758" s="37">
        <v>58030</v>
      </c>
      <c r="K758" s="37">
        <v>37830</v>
      </c>
      <c r="L758" s="37">
        <v>10805</v>
      </c>
      <c r="M758" s="37">
        <v>48416</v>
      </c>
      <c r="N758" s="37">
        <f>SUM(VentasC15[[#This Row],[Maquillaje]:[Perfumería]])</f>
        <v>234692</v>
      </c>
      <c r="O758" s="14">
        <f>AVERAGE(VentasC15[[#This Row],[Maquillaje]:[Perfumería]])</f>
        <v>46938.400000000001</v>
      </c>
      <c r="P758" t="str">
        <f>INDEX(VentasC15[[#Headers],[Maquillaje]:[Perfumería]],MATCH(MAX(VentasC15[[#This Row],[Maquillaje]:[Perfumería]]),VentasC15[[#This Row],[Maquillaje]:[Perfumería]],0))</f>
        <v>Maquillaje</v>
      </c>
      <c r="Q758" t="str">
        <f>INDEX(VentasC15[[#Headers],[Maquillaje]:[Perfumería]],MATCH(MIN(VentasC15[[#This Row],[Maquillaje]:[Perfumería]]),VentasC15[[#This Row],[Maquillaje]:[Perfumería]],0))</f>
        <v>Cuerpo</v>
      </c>
      <c r="R758" t="str">
        <f>IF(VentasC15[[#This Row],[Total por vendedor]]&gt;=250000,"SI","NO")</f>
        <v>NO</v>
      </c>
    </row>
    <row r="759" spans="1:18" x14ac:dyDescent="0.3">
      <c r="A759" s="17">
        <v>33497879</v>
      </c>
      <c r="B759" s="13">
        <v>71</v>
      </c>
      <c r="C759" s="13">
        <v>2</v>
      </c>
      <c r="D759" s="13">
        <v>80</v>
      </c>
      <c r="E759" t="s">
        <v>24</v>
      </c>
      <c r="F759" t="s">
        <v>20</v>
      </c>
      <c r="G759" t="str">
        <f>IF(VentasC15[[#This Row],[Tipo de pago]]='Tablas auxiliares'!$B$6,"Venta física","Venta Online")</f>
        <v>Venta física</v>
      </c>
      <c r="H759" t="s">
        <v>29</v>
      </c>
      <c r="I759" s="37">
        <v>1621</v>
      </c>
      <c r="J759" s="37">
        <v>29947</v>
      </c>
      <c r="K759" s="37">
        <v>86234</v>
      </c>
      <c r="L759" s="37">
        <v>49137</v>
      </c>
      <c r="M759" s="37">
        <v>51790</v>
      </c>
      <c r="N759" s="37">
        <f>SUM(VentasC15[[#This Row],[Maquillaje]:[Perfumería]])</f>
        <v>218729</v>
      </c>
      <c r="O759" s="14">
        <f>AVERAGE(VentasC15[[#This Row],[Maquillaje]:[Perfumería]])</f>
        <v>43745.8</v>
      </c>
      <c r="P759" t="str">
        <f>INDEX(VentasC15[[#Headers],[Maquillaje]:[Perfumería]],MATCH(MAX(VentasC15[[#This Row],[Maquillaje]:[Perfumería]]),VentasC15[[#This Row],[Maquillaje]:[Perfumería]],0))</f>
        <v>Cabello</v>
      </c>
      <c r="Q759" t="str">
        <f>INDEX(VentasC15[[#Headers],[Maquillaje]:[Perfumería]],MATCH(MIN(VentasC15[[#This Row],[Maquillaje]:[Perfumería]]),VentasC15[[#This Row],[Maquillaje]:[Perfumería]],0))</f>
        <v>Maquillaje</v>
      </c>
      <c r="R759" t="str">
        <f>IF(VentasC15[[#This Row],[Total por vendedor]]&gt;=250000,"SI","NO")</f>
        <v>NO</v>
      </c>
    </row>
    <row r="760" spans="1:18" x14ac:dyDescent="0.3">
      <c r="A760" s="16">
        <v>33497880</v>
      </c>
      <c r="B760" s="13">
        <v>31</v>
      </c>
      <c r="C760" s="13">
        <v>2</v>
      </c>
      <c r="D760" s="13">
        <v>53</v>
      </c>
      <c r="E760" t="s">
        <v>25</v>
      </c>
      <c r="F760" t="s">
        <v>20</v>
      </c>
      <c r="G760" t="str">
        <f>IF(VentasC15[[#This Row],[Tipo de pago]]='Tablas auxiliares'!$B$6,"Venta física","Venta Online")</f>
        <v>Venta física</v>
      </c>
      <c r="H760" t="s">
        <v>30</v>
      </c>
      <c r="I760" s="37">
        <v>53403</v>
      </c>
      <c r="J760" s="37">
        <v>93899</v>
      </c>
      <c r="K760" s="37">
        <v>16284</v>
      </c>
      <c r="L760" s="37">
        <v>67693</v>
      </c>
      <c r="M760" s="37">
        <v>27815</v>
      </c>
      <c r="N760" s="37">
        <f>SUM(VentasC15[[#This Row],[Maquillaje]:[Perfumería]])</f>
        <v>259094</v>
      </c>
      <c r="O760" s="14">
        <f>AVERAGE(VentasC15[[#This Row],[Maquillaje]:[Perfumería]])</f>
        <v>51818.8</v>
      </c>
      <c r="P760" t="str">
        <f>INDEX(VentasC15[[#Headers],[Maquillaje]:[Perfumería]],MATCH(MAX(VentasC15[[#This Row],[Maquillaje]:[Perfumería]]),VentasC15[[#This Row],[Maquillaje]:[Perfumería]],0))</f>
        <v>Skincare</v>
      </c>
      <c r="Q760" t="str">
        <f>INDEX(VentasC15[[#Headers],[Maquillaje]:[Perfumería]],MATCH(MIN(VentasC15[[#This Row],[Maquillaje]:[Perfumería]]),VentasC15[[#This Row],[Maquillaje]:[Perfumería]],0))</f>
        <v>Cabello</v>
      </c>
      <c r="R760" t="str">
        <f>IF(VentasC15[[#This Row],[Total por vendedor]]&gt;=250000,"SI","NO")</f>
        <v>SI</v>
      </c>
    </row>
    <row r="761" spans="1:18" x14ac:dyDescent="0.3">
      <c r="A761" s="17">
        <v>33497881</v>
      </c>
      <c r="B761" s="13">
        <v>72</v>
      </c>
      <c r="C761" s="13">
        <v>2</v>
      </c>
      <c r="D761" s="13">
        <v>17</v>
      </c>
      <c r="E761" t="s">
        <v>23</v>
      </c>
      <c r="F761" t="s">
        <v>20</v>
      </c>
      <c r="G761" t="str">
        <f>IF(VentasC15[[#This Row],[Tipo de pago]]='Tablas auxiliares'!$B$6,"Venta física","Venta Online")</f>
        <v>Venta física</v>
      </c>
      <c r="H761" t="s">
        <v>30</v>
      </c>
      <c r="I761" s="37">
        <v>30158</v>
      </c>
      <c r="J761" s="37">
        <v>67548</v>
      </c>
      <c r="K761" s="37">
        <v>351</v>
      </c>
      <c r="L761" s="37">
        <v>63901</v>
      </c>
      <c r="M761" s="37">
        <v>25594</v>
      </c>
      <c r="N761" s="37">
        <f>SUM(VentasC15[[#This Row],[Maquillaje]:[Perfumería]])</f>
        <v>187552</v>
      </c>
      <c r="O761" s="14">
        <f>AVERAGE(VentasC15[[#This Row],[Maquillaje]:[Perfumería]])</f>
        <v>37510.400000000001</v>
      </c>
      <c r="P761" t="str">
        <f>INDEX(VentasC15[[#Headers],[Maquillaje]:[Perfumería]],MATCH(MAX(VentasC15[[#This Row],[Maquillaje]:[Perfumería]]),VentasC15[[#This Row],[Maquillaje]:[Perfumería]],0))</f>
        <v>Skincare</v>
      </c>
      <c r="Q761" t="str">
        <f>INDEX(VentasC15[[#Headers],[Maquillaje]:[Perfumería]],MATCH(MIN(VentasC15[[#This Row],[Maquillaje]:[Perfumería]]),VentasC15[[#This Row],[Maquillaje]:[Perfumería]],0))</f>
        <v>Cabello</v>
      </c>
      <c r="R761" t="str">
        <f>IF(VentasC15[[#This Row],[Total por vendedor]]&gt;=250000,"SI","NO")</f>
        <v>NO</v>
      </c>
    </row>
    <row r="762" spans="1:18" x14ac:dyDescent="0.3">
      <c r="A762" s="16">
        <v>33497882</v>
      </c>
      <c r="B762" s="13">
        <v>55</v>
      </c>
      <c r="C762" s="13">
        <v>2</v>
      </c>
      <c r="D762" s="13">
        <v>58</v>
      </c>
      <c r="E762" t="s">
        <v>25</v>
      </c>
      <c r="F762" t="s">
        <v>21</v>
      </c>
      <c r="G762" t="str">
        <f>IF(VentasC15[[#This Row],[Tipo de pago]]='Tablas auxiliares'!$B$6,"Venta física","Venta Online")</f>
        <v>Venta Online</v>
      </c>
      <c r="H762" t="s">
        <v>30</v>
      </c>
      <c r="I762" s="37">
        <v>63038</v>
      </c>
      <c r="J762" s="37">
        <v>74417</v>
      </c>
      <c r="K762" s="37">
        <v>26498</v>
      </c>
      <c r="L762" s="37">
        <v>83980</v>
      </c>
      <c r="M762" s="37">
        <v>12083</v>
      </c>
      <c r="N762" s="37">
        <f>SUM(VentasC15[[#This Row],[Maquillaje]:[Perfumería]])</f>
        <v>260016</v>
      </c>
      <c r="O762" s="14">
        <f>AVERAGE(VentasC15[[#This Row],[Maquillaje]:[Perfumería]])</f>
        <v>52003.199999999997</v>
      </c>
      <c r="P762" t="str">
        <f>INDEX(VentasC15[[#Headers],[Maquillaje]:[Perfumería]],MATCH(MAX(VentasC15[[#This Row],[Maquillaje]:[Perfumería]]),VentasC15[[#This Row],[Maquillaje]:[Perfumería]],0))</f>
        <v>Cuerpo</v>
      </c>
      <c r="Q762" t="str">
        <f>INDEX(VentasC15[[#Headers],[Maquillaje]:[Perfumería]],MATCH(MIN(VentasC15[[#This Row],[Maquillaje]:[Perfumería]]),VentasC15[[#This Row],[Maquillaje]:[Perfumería]],0))</f>
        <v>Perfumería</v>
      </c>
      <c r="R762" t="str">
        <f>IF(VentasC15[[#This Row],[Total por vendedor]]&gt;=250000,"SI","NO")</f>
        <v>SI</v>
      </c>
    </row>
    <row r="763" spans="1:18" x14ac:dyDescent="0.3">
      <c r="A763" s="17">
        <v>33497883</v>
      </c>
      <c r="B763" s="13">
        <v>72</v>
      </c>
      <c r="C763" s="13">
        <v>2</v>
      </c>
      <c r="D763" s="13">
        <v>82</v>
      </c>
      <c r="E763" t="s">
        <v>23</v>
      </c>
      <c r="F763" t="s">
        <v>21</v>
      </c>
      <c r="G763" t="str">
        <f>IF(VentasC15[[#This Row],[Tipo de pago]]='Tablas auxiliares'!$B$6,"Venta física","Venta Online")</f>
        <v>Venta Online</v>
      </c>
      <c r="H763" t="s">
        <v>29</v>
      </c>
      <c r="I763" s="37">
        <v>6416</v>
      </c>
      <c r="J763" s="37">
        <v>93554</v>
      </c>
      <c r="K763" s="37">
        <v>68396</v>
      </c>
      <c r="L763" s="37">
        <v>9394</v>
      </c>
      <c r="M763" s="37">
        <v>94147</v>
      </c>
      <c r="N763" s="37">
        <f>SUM(VentasC15[[#This Row],[Maquillaje]:[Perfumería]])</f>
        <v>271907</v>
      </c>
      <c r="O763" s="14">
        <f>AVERAGE(VentasC15[[#This Row],[Maquillaje]:[Perfumería]])</f>
        <v>54381.4</v>
      </c>
      <c r="P763" t="str">
        <f>INDEX(VentasC15[[#Headers],[Maquillaje]:[Perfumería]],MATCH(MAX(VentasC15[[#This Row],[Maquillaje]:[Perfumería]]),VentasC15[[#This Row],[Maquillaje]:[Perfumería]],0))</f>
        <v>Perfumería</v>
      </c>
      <c r="Q763" t="str">
        <f>INDEX(VentasC15[[#Headers],[Maquillaje]:[Perfumería]],MATCH(MIN(VentasC15[[#This Row],[Maquillaje]:[Perfumería]]),VentasC15[[#This Row],[Maquillaje]:[Perfumería]],0))</f>
        <v>Maquillaje</v>
      </c>
      <c r="R763" t="str">
        <f>IF(VentasC15[[#This Row],[Total por vendedor]]&gt;=250000,"SI","NO")</f>
        <v>SI</v>
      </c>
    </row>
    <row r="764" spans="1:18" x14ac:dyDescent="0.3">
      <c r="A764" s="16">
        <v>33497884</v>
      </c>
      <c r="B764" s="13">
        <v>43</v>
      </c>
      <c r="C764" s="13">
        <v>2</v>
      </c>
      <c r="D764" s="13">
        <v>62</v>
      </c>
      <c r="E764" t="s">
        <v>23</v>
      </c>
      <c r="F764" t="s">
        <v>21</v>
      </c>
      <c r="G764" t="str">
        <f>IF(VentasC15[[#This Row],[Tipo de pago]]='Tablas auxiliares'!$B$6,"Venta física","Venta Online")</f>
        <v>Venta Online</v>
      </c>
      <c r="H764" t="s">
        <v>29</v>
      </c>
      <c r="I764" s="37">
        <v>62523</v>
      </c>
      <c r="J764" s="37">
        <v>44397</v>
      </c>
      <c r="K764" s="37">
        <v>36090</v>
      </c>
      <c r="L764" s="37">
        <v>1258</v>
      </c>
      <c r="M764" s="37">
        <v>98380</v>
      </c>
      <c r="N764" s="37">
        <f>SUM(VentasC15[[#This Row],[Maquillaje]:[Perfumería]])</f>
        <v>242648</v>
      </c>
      <c r="O764" s="14">
        <f>AVERAGE(VentasC15[[#This Row],[Maquillaje]:[Perfumería]])</f>
        <v>48529.599999999999</v>
      </c>
      <c r="P764" t="str">
        <f>INDEX(VentasC15[[#Headers],[Maquillaje]:[Perfumería]],MATCH(MAX(VentasC15[[#This Row],[Maquillaje]:[Perfumería]]),VentasC15[[#This Row],[Maquillaje]:[Perfumería]],0))</f>
        <v>Perfumería</v>
      </c>
      <c r="Q764" t="str">
        <f>INDEX(VentasC15[[#Headers],[Maquillaje]:[Perfumería]],MATCH(MIN(VentasC15[[#This Row],[Maquillaje]:[Perfumería]]),VentasC15[[#This Row],[Maquillaje]:[Perfumería]],0))</f>
        <v>Cuerpo</v>
      </c>
      <c r="R764" t="str">
        <f>IF(VentasC15[[#This Row],[Total por vendedor]]&gt;=250000,"SI","NO")</f>
        <v>NO</v>
      </c>
    </row>
    <row r="765" spans="1:18" x14ac:dyDescent="0.3">
      <c r="A765" s="17">
        <v>33497885</v>
      </c>
      <c r="B765" s="13">
        <v>48</v>
      </c>
      <c r="C765" s="13">
        <v>2</v>
      </c>
      <c r="D765" s="13">
        <v>86</v>
      </c>
      <c r="E765" t="s">
        <v>22</v>
      </c>
      <c r="F765" t="s">
        <v>21</v>
      </c>
      <c r="G765" t="str">
        <f>IF(VentasC15[[#This Row],[Tipo de pago]]='Tablas auxiliares'!$B$6,"Venta física","Venta Online")</f>
        <v>Venta Online</v>
      </c>
      <c r="H765" t="s">
        <v>30</v>
      </c>
      <c r="I765" s="37">
        <v>51147</v>
      </c>
      <c r="J765" s="37">
        <v>23121</v>
      </c>
      <c r="K765" s="37">
        <v>48909</v>
      </c>
      <c r="L765" s="37">
        <v>74447</v>
      </c>
      <c r="M765" s="37">
        <v>74876</v>
      </c>
      <c r="N765" s="37">
        <f>SUM(VentasC15[[#This Row],[Maquillaje]:[Perfumería]])</f>
        <v>272500</v>
      </c>
      <c r="O765" s="14">
        <f>AVERAGE(VentasC15[[#This Row],[Maquillaje]:[Perfumería]])</f>
        <v>54500</v>
      </c>
      <c r="P765" t="str">
        <f>INDEX(VentasC15[[#Headers],[Maquillaje]:[Perfumería]],MATCH(MAX(VentasC15[[#This Row],[Maquillaje]:[Perfumería]]),VentasC15[[#This Row],[Maquillaje]:[Perfumería]],0))</f>
        <v>Perfumería</v>
      </c>
      <c r="Q765" t="str">
        <f>INDEX(VentasC15[[#Headers],[Maquillaje]:[Perfumería]],MATCH(MIN(VentasC15[[#This Row],[Maquillaje]:[Perfumería]]),VentasC15[[#This Row],[Maquillaje]:[Perfumería]],0))</f>
        <v>Skincare</v>
      </c>
      <c r="R765" t="str">
        <f>IF(VentasC15[[#This Row],[Total por vendedor]]&gt;=250000,"SI","NO")</f>
        <v>SI</v>
      </c>
    </row>
    <row r="766" spans="1:18" x14ac:dyDescent="0.3">
      <c r="A766" s="16">
        <v>33497886</v>
      </c>
      <c r="B766" s="13">
        <v>56</v>
      </c>
      <c r="C766" s="13">
        <v>2</v>
      </c>
      <c r="D766" s="13">
        <v>46</v>
      </c>
      <c r="E766" t="s">
        <v>24</v>
      </c>
      <c r="F766" t="s">
        <v>21</v>
      </c>
      <c r="G766" t="str">
        <f>IF(VentasC15[[#This Row],[Tipo de pago]]='Tablas auxiliares'!$B$6,"Venta física","Venta Online")</f>
        <v>Venta Online</v>
      </c>
      <c r="H766" t="s">
        <v>29</v>
      </c>
      <c r="I766" s="37">
        <v>21661</v>
      </c>
      <c r="J766" s="37">
        <v>14841</v>
      </c>
      <c r="K766" s="37">
        <v>63326</v>
      </c>
      <c r="L766" s="37">
        <v>92490</v>
      </c>
      <c r="M766" s="37">
        <v>9675</v>
      </c>
      <c r="N766" s="37">
        <f>SUM(VentasC15[[#This Row],[Maquillaje]:[Perfumería]])</f>
        <v>201993</v>
      </c>
      <c r="O766" s="14">
        <f>AVERAGE(VentasC15[[#This Row],[Maquillaje]:[Perfumería]])</f>
        <v>40398.6</v>
      </c>
      <c r="P766" t="str">
        <f>INDEX(VentasC15[[#Headers],[Maquillaje]:[Perfumería]],MATCH(MAX(VentasC15[[#This Row],[Maquillaje]:[Perfumería]]),VentasC15[[#This Row],[Maquillaje]:[Perfumería]],0))</f>
        <v>Cuerpo</v>
      </c>
      <c r="Q766" t="str">
        <f>INDEX(VentasC15[[#Headers],[Maquillaje]:[Perfumería]],MATCH(MIN(VentasC15[[#This Row],[Maquillaje]:[Perfumería]]),VentasC15[[#This Row],[Maquillaje]:[Perfumería]],0))</f>
        <v>Perfumería</v>
      </c>
      <c r="R766" t="str">
        <f>IF(VentasC15[[#This Row],[Total por vendedor]]&gt;=250000,"SI","NO")</f>
        <v>NO</v>
      </c>
    </row>
    <row r="767" spans="1:18" x14ac:dyDescent="0.3">
      <c r="A767" s="17">
        <v>33497887</v>
      </c>
      <c r="B767" s="13">
        <v>64</v>
      </c>
      <c r="C767" s="13">
        <v>2</v>
      </c>
      <c r="D767" s="13">
        <v>85</v>
      </c>
      <c r="E767" t="s">
        <v>24</v>
      </c>
      <c r="F767" t="s">
        <v>21</v>
      </c>
      <c r="G767" t="str">
        <f>IF(VentasC15[[#This Row],[Tipo de pago]]='Tablas auxiliares'!$B$6,"Venta física","Venta Online")</f>
        <v>Venta Online</v>
      </c>
      <c r="H767" t="s">
        <v>30</v>
      </c>
      <c r="I767" s="37">
        <v>81962</v>
      </c>
      <c r="J767" s="37">
        <v>30404</v>
      </c>
      <c r="K767" s="37">
        <v>44644</v>
      </c>
      <c r="L767" s="37">
        <v>80581</v>
      </c>
      <c r="M767" s="37">
        <v>77649</v>
      </c>
      <c r="N767" s="37">
        <f>SUM(VentasC15[[#This Row],[Maquillaje]:[Perfumería]])</f>
        <v>315240</v>
      </c>
      <c r="O767" s="14">
        <f>AVERAGE(VentasC15[[#This Row],[Maquillaje]:[Perfumería]])</f>
        <v>63048</v>
      </c>
      <c r="P767" t="str">
        <f>INDEX(VentasC15[[#Headers],[Maquillaje]:[Perfumería]],MATCH(MAX(VentasC15[[#This Row],[Maquillaje]:[Perfumería]]),VentasC15[[#This Row],[Maquillaje]:[Perfumería]],0))</f>
        <v>Maquillaje</v>
      </c>
      <c r="Q767" t="str">
        <f>INDEX(VentasC15[[#Headers],[Maquillaje]:[Perfumería]],MATCH(MIN(VentasC15[[#This Row],[Maquillaje]:[Perfumería]]),VentasC15[[#This Row],[Maquillaje]:[Perfumería]],0))</f>
        <v>Skincare</v>
      </c>
      <c r="R767" t="str">
        <f>IF(VentasC15[[#This Row],[Total por vendedor]]&gt;=250000,"SI","NO")</f>
        <v>SI</v>
      </c>
    </row>
    <row r="768" spans="1:18" x14ac:dyDescent="0.3">
      <c r="A768" s="16">
        <v>33497888</v>
      </c>
      <c r="B768" s="13">
        <v>29</v>
      </c>
      <c r="C768" s="13">
        <v>2</v>
      </c>
      <c r="D768" s="13">
        <v>36</v>
      </c>
      <c r="E768" t="s">
        <v>24</v>
      </c>
      <c r="F768" t="s">
        <v>20</v>
      </c>
      <c r="G768" t="str">
        <f>IF(VentasC15[[#This Row],[Tipo de pago]]='Tablas auxiliares'!$B$6,"Venta física","Venta Online")</f>
        <v>Venta física</v>
      </c>
      <c r="H768" t="s">
        <v>30</v>
      </c>
      <c r="I768" s="37">
        <v>58069</v>
      </c>
      <c r="J768" s="37">
        <v>89029</v>
      </c>
      <c r="K768" s="37">
        <v>14337</v>
      </c>
      <c r="L768" s="37">
        <v>91624</v>
      </c>
      <c r="M768" s="37">
        <v>97152</v>
      </c>
      <c r="N768" s="37">
        <f>SUM(VentasC15[[#This Row],[Maquillaje]:[Perfumería]])</f>
        <v>350211</v>
      </c>
      <c r="O768" s="14">
        <f>AVERAGE(VentasC15[[#This Row],[Maquillaje]:[Perfumería]])</f>
        <v>70042.2</v>
      </c>
      <c r="P768" t="str">
        <f>INDEX(VentasC15[[#Headers],[Maquillaje]:[Perfumería]],MATCH(MAX(VentasC15[[#This Row],[Maquillaje]:[Perfumería]]),VentasC15[[#This Row],[Maquillaje]:[Perfumería]],0))</f>
        <v>Perfumería</v>
      </c>
      <c r="Q768" t="str">
        <f>INDEX(VentasC15[[#Headers],[Maquillaje]:[Perfumería]],MATCH(MIN(VentasC15[[#This Row],[Maquillaje]:[Perfumería]]),VentasC15[[#This Row],[Maquillaje]:[Perfumería]],0))</f>
        <v>Cabello</v>
      </c>
      <c r="R768" t="str">
        <f>IF(VentasC15[[#This Row],[Total por vendedor]]&gt;=250000,"SI","NO")</f>
        <v>SI</v>
      </c>
    </row>
    <row r="769" spans="1:18" x14ac:dyDescent="0.3">
      <c r="A769" s="17">
        <v>33497889</v>
      </c>
      <c r="B769" s="13">
        <v>71</v>
      </c>
      <c r="C769" s="13">
        <v>2</v>
      </c>
      <c r="D769" s="13">
        <v>15</v>
      </c>
      <c r="E769" t="s">
        <v>23</v>
      </c>
      <c r="F769" t="s">
        <v>20</v>
      </c>
      <c r="G769" t="str">
        <f>IF(VentasC15[[#This Row],[Tipo de pago]]='Tablas auxiliares'!$B$6,"Venta física","Venta Online")</f>
        <v>Venta física</v>
      </c>
      <c r="H769" t="s">
        <v>30</v>
      </c>
      <c r="I769" s="37">
        <v>49347</v>
      </c>
      <c r="J769" s="37">
        <v>52682</v>
      </c>
      <c r="K769" s="37">
        <v>83976</v>
      </c>
      <c r="L769" s="37">
        <v>60133</v>
      </c>
      <c r="M769" s="37">
        <v>91194</v>
      </c>
      <c r="N769" s="37">
        <f>SUM(VentasC15[[#This Row],[Maquillaje]:[Perfumería]])</f>
        <v>337332</v>
      </c>
      <c r="O769" s="14">
        <f>AVERAGE(VentasC15[[#This Row],[Maquillaje]:[Perfumería]])</f>
        <v>67466.399999999994</v>
      </c>
      <c r="P769" t="str">
        <f>INDEX(VentasC15[[#Headers],[Maquillaje]:[Perfumería]],MATCH(MAX(VentasC15[[#This Row],[Maquillaje]:[Perfumería]]),VentasC15[[#This Row],[Maquillaje]:[Perfumería]],0))</f>
        <v>Perfumería</v>
      </c>
      <c r="Q769" t="str">
        <f>INDEX(VentasC15[[#Headers],[Maquillaje]:[Perfumería]],MATCH(MIN(VentasC15[[#This Row],[Maquillaje]:[Perfumería]]),VentasC15[[#This Row],[Maquillaje]:[Perfumería]],0))</f>
        <v>Maquillaje</v>
      </c>
      <c r="R769" t="str">
        <f>IF(VentasC15[[#This Row],[Total por vendedor]]&gt;=250000,"SI","NO")</f>
        <v>SI</v>
      </c>
    </row>
    <row r="770" spans="1:18" x14ac:dyDescent="0.3">
      <c r="A770" s="16">
        <v>33497890</v>
      </c>
      <c r="B770" s="13">
        <v>28</v>
      </c>
      <c r="C770" s="13">
        <v>2</v>
      </c>
      <c r="D770" s="13">
        <v>9</v>
      </c>
      <c r="E770" t="s">
        <v>23</v>
      </c>
      <c r="F770" t="s">
        <v>21</v>
      </c>
      <c r="G770" t="str">
        <f>IF(VentasC15[[#This Row],[Tipo de pago]]='Tablas auxiliares'!$B$6,"Venta física","Venta Online")</f>
        <v>Venta Online</v>
      </c>
      <c r="H770" t="s">
        <v>30</v>
      </c>
      <c r="I770" s="37">
        <v>70735</v>
      </c>
      <c r="J770" s="37">
        <v>32121</v>
      </c>
      <c r="K770" s="37">
        <v>35639</v>
      </c>
      <c r="L770" s="37">
        <v>58558</v>
      </c>
      <c r="M770" s="37">
        <v>243</v>
      </c>
      <c r="N770" s="37">
        <f>SUM(VentasC15[[#This Row],[Maquillaje]:[Perfumería]])</f>
        <v>197296</v>
      </c>
      <c r="O770" s="14">
        <f>AVERAGE(VentasC15[[#This Row],[Maquillaje]:[Perfumería]])</f>
        <v>39459.199999999997</v>
      </c>
      <c r="P770" t="str">
        <f>INDEX(VentasC15[[#Headers],[Maquillaje]:[Perfumería]],MATCH(MAX(VentasC15[[#This Row],[Maquillaje]:[Perfumería]]),VentasC15[[#This Row],[Maquillaje]:[Perfumería]],0))</f>
        <v>Maquillaje</v>
      </c>
      <c r="Q770" t="str">
        <f>INDEX(VentasC15[[#Headers],[Maquillaje]:[Perfumería]],MATCH(MIN(VentasC15[[#This Row],[Maquillaje]:[Perfumería]]),VentasC15[[#This Row],[Maquillaje]:[Perfumería]],0))</f>
        <v>Perfumería</v>
      </c>
      <c r="R770" t="str">
        <f>IF(VentasC15[[#This Row],[Total por vendedor]]&gt;=250000,"SI","NO")</f>
        <v>NO</v>
      </c>
    </row>
    <row r="771" spans="1:18" x14ac:dyDescent="0.3">
      <c r="A771" s="17">
        <v>33497891</v>
      </c>
      <c r="B771" s="13">
        <v>46</v>
      </c>
      <c r="C771" s="13">
        <v>2</v>
      </c>
      <c r="D771" s="13">
        <v>67</v>
      </c>
      <c r="E771" t="s">
        <v>23</v>
      </c>
      <c r="F771" t="s">
        <v>21</v>
      </c>
      <c r="G771" t="str">
        <f>IF(VentasC15[[#This Row],[Tipo de pago]]='Tablas auxiliares'!$B$6,"Venta física","Venta Online")</f>
        <v>Venta Online</v>
      </c>
      <c r="H771" t="s">
        <v>30</v>
      </c>
      <c r="I771" s="37">
        <v>24321</v>
      </c>
      <c r="J771" s="37">
        <v>76261</v>
      </c>
      <c r="K771" s="37">
        <v>30760</v>
      </c>
      <c r="L771" s="37">
        <v>93888</v>
      </c>
      <c r="M771" s="37">
        <v>3892</v>
      </c>
      <c r="N771" s="37">
        <f>SUM(VentasC15[[#This Row],[Maquillaje]:[Perfumería]])</f>
        <v>229122</v>
      </c>
      <c r="O771" s="14">
        <f>AVERAGE(VentasC15[[#This Row],[Maquillaje]:[Perfumería]])</f>
        <v>45824.4</v>
      </c>
      <c r="P771" t="str">
        <f>INDEX(VentasC15[[#Headers],[Maquillaje]:[Perfumería]],MATCH(MAX(VentasC15[[#This Row],[Maquillaje]:[Perfumería]]),VentasC15[[#This Row],[Maquillaje]:[Perfumería]],0))</f>
        <v>Cuerpo</v>
      </c>
      <c r="Q771" t="str">
        <f>INDEX(VentasC15[[#Headers],[Maquillaje]:[Perfumería]],MATCH(MIN(VentasC15[[#This Row],[Maquillaje]:[Perfumería]]),VentasC15[[#This Row],[Maquillaje]:[Perfumería]],0))</f>
        <v>Perfumería</v>
      </c>
      <c r="R771" t="str">
        <f>IF(VentasC15[[#This Row],[Total por vendedor]]&gt;=250000,"SI","NO")</f>
        <v>NO</v>
      </c>
    </row>
    <row r="772" spans="1:18" x14ac:dyDescent="0.3">
      <c r="A772" s="16">
        <v>33497892</v>
      </c>
      <c r="B772" s="13">
        <v>33</v>
      </c>
      <c r="C772" s="13">
        <v>2</v>
      </c>
      <c r="D772" s="13">
        <v>33</v>
      </c>
      <c r="E772" t="s">
        <v>24</v>
      </c>
      <c r="F772" t="s">
        <v>21</v>
      </c>
      <c r="G772" t="str">
        <f>IF(VentasC15[[#This Row],[Tipo de pago]]='Tablas auxiliares'!$B$6,"Venta física","Venta Online")</f>
        <v>Venta Online</v>
      </c>
      <c r="H772" t="s">
        <v>29</v>
      </c>
      <c r="I772" s="37">
        <v>92265</v>
      </c>
      <c r="J772" s="37">
        <v>22382</v>
      </c>
      <c r="K772" s="37">
        <v>2960</v>
      </c>
      <c r="L772" s="37">
        <v>77117</v>
      </c>
      <c r="M772" s="37">
        <v>14016</v>
      </c>
      <c r="N772" s="37">
        <f>SUM(VentasC15[[#This Row],[Maquillaje]:[Perfumería]])</f>
        <v>208740</v>
      </c>
      <c r="O772" s="14">
        <f>AVERAGE(VentasC15[[#This Row],[Maquillaje]:[Perfumería]])</f>
        <v>41748</v>
      </c>
      <c r="P772" t="str">
        <f>INDEX(VentasC15[[#Headers],[Maquillaje]:[Perfumería]],MATCH(MAX(VentasC15[[#This Row],[Maquillaje]:[Perfumería]]),VentasC15[[#This Row],[Maquillaje]:[Perfumería]],0))</f>
        <v>Maquillaje</v>
      </c>
      <c r="Q772" t="str">
        <f>INDEX(VentasC15[[#Headers],[Maquillaje]:[Perfumería]],MATCH(MIN(VentasC15[[#This Row],[Maquillaje]:[Perfumería]]),VentasC15[[#This Row],[Maquillaje]:[Perfumería]],0))</f>
        <v>Cabello</v>
      </c>
      <c r="R772" t="str">
        <f>IF(VentasC15[[#This Row],[Total por vendedor]]&gt;=250000,"SI","NO")</f>
        <v>NO</v>
      </c>
    </row>
    <row r="773" spans="1:18" x14ac:dyDescent="0.3">
      <c r="A773" s="17">
        <v>33497893</v>
      </c>
      <c r="B773" s="13">
        <v>31</v>
      </c>
      <c r="C773" s="13">
        <v>2</v>
      </c>
      <c r="D773" s="13">
        <v>92</v>
      </c>
      <c r="E773" t="s">
        <v>24</v>
      </c>
      <c r="F773" t="s">
        <v>20</v>
      </c>
      <c r="G773" t="str">
        <f>IF(VentasC15[[#This Row],[Tipo de pago]]='Tablas auxiliares'!$B$6,"Venta física","Venta Online")</f>
        <v>Venta física</v>
      </c>
      <c r="H773" t="s">
        <v>30</v>
      </c>
      <c r="I773" s="37">
        <v>43922</v>
      </c>
      <c r="J773" s="37">
        <v>19608</v>
      </c>
      <c r="K773" s="37">
        <v>44735</v>
      </c>
      <c r="L773" s="37">
        <v>51610</v>
      </c>
      <c r="M773" s="37">
        <v>87291</v>
      </c>
      <c r="N773" s="37">
        <f>SUM(VentasC15[[#This Row],[Maquillaje]:[Perfumería]])</f>
        <v>247166</v>
      </c>
      <c r="O773" s="14">
        <f>AVERAGE(VentasC15[[#This Row],[Maquillaje]:[Perfumería]])</f>
        <v>49433.2</v>
      </c>
      <c r="P773" t="str">
        <f>INDEX(VentasC15[[#Headers],[Maquillaje]:[Perfumería]],MATCH(MAX(VentasC15[[#This Row],[Maquillaje]:[Perfumería]]),VentasC15[[#This Row],[Maquillaje]:[Perfumería]],0))</f>
        <v>Perfumería</v>
      </c>
      <c r="Q773" t="str">
        <f>INDEX(VentasC15[[#Headers],[Maquillaje]:[Perfumería]],MATCH(MIN(VentasC15[[#This Row],[Maquillaje]:[Perfumería]]),VentasC15[[#This Row],[Maquillaje]:[Perfumería]],0))</f>
        <v>Skincare</v>
      </c>
      <c r="R773" t="str">
        <f>IF(VentasC15[[#This Row],[Total por vendedor]]&gt;=250000,"SI","NO")</f>
        <v>NO</v>
      </c>
    </row>
    <row r="774" spans="1:18" x14ac:dyDescent="0.3">
      <c r="A774" s="16">
        <v>33497894</v>
      </c>
      <c r="B774" s="13">
        <v>63</v>
      </c>
      <c r="C774" s="13">
        <v>2</v>
      </c>
      <c r="D774" s="13">
        <v>56</v>
      </c>
      <c r="E774" t="s">
        <v>24</v>
      </c>
      <c r="F774" t="s">
        <v>20</v>
      </c>
      <c r="G774" t="str">
        <f>IF(VentasC15[[#This Row],[Tipo de pago]]='Tablas auxiliares'!$B$6,"Venta física","Venta Online")</f>
        <v>Venta física</v>
      </c>
      <c r="H774" t="s">
        <v>29</v>
      </c>
      <c r="I774" s="37">
        <v>43358</v>
      </c>
      <c r="J774" s="37">
        <v>55897</v>
      </c>
      <c r="K774" s="37">
        <v>69869</v>
      </c>
      <c r="L774" s="37">
        <v>9384</v>
      </c>
      <c r="M774" s="37">
        <v>87185</v>
      </c>
      <c r="N774" s="37">
        <f>SUM(VentasC15[[#This Row],[Maquillaje]:[Perfumería]])</f>
        <v>265693</v>
      </c>
      <c r="O774" s="14">
        <f>AVERAGE(VentasC15[[#This Row],[Maquillaje]:[Perfumería]])</f>
        <v>53138.6</v>
      </c>
      <c r="P774" t="str">
        <f>INDEX(VentasC15[[#Headers],[Maquillaje]:[Perfumería]],MATCH(MAX(VentasC15[[#This Row],[Maquillaje]:[Perfumería]]),VentasC15[[#This Row],[Maquillaje]:[Perfumería]],0))</f>
        <v>Perfumería</v>
      </c>
      <c r="Q774" t="str">
        <f>INDEX(VentasC15[[#Headers],[Maquillaje]:[Perfumería]],MATCH(MIN(VentasC15[[#This Row],[Maquillaje]:[Perfumería]]),VentasC15[[#This Row],[Maquillaje]:[Perfumería]],0))</f>
        <v>Cuerpo</v>
      </c>
      <c r="R774" t="str">
        <f>IF(VentasC15[[#This Row],[Total por vendedor]]&gt;=250000,"SI","NO")</f>
        <v>SI</v>
      </c>
    </row>
    <row r="775" spans="1:18" x14ac:dyDescent="0.3">
      <c r="A775" s="17">
        <v>33497895</v>
      </c>
      <c r="B775" s="13">
        <v>56</v>
      </c>
      <c r="C775" s="13">
        <v>2</v>
      </c>
      <c r="D775" s="13">
        <v>65</v>
      </c>
      <c r="E775" t="s">
        <v>23</v>
      </c>
      <c r="F775" t="s">
        <v>20</v>
      </c>
      <c r="G775" t="str">
        <f>IF(VentasC15[[#This Row],[Tipo de pago]]='Tablas auxiliares'!$B$6,"Venta física","Venta Online")</f>
        <v>Venta física</v>
      </c>
      <c r="H775" t="s">
        <v>29</v>
      </c>
      <c r="I775" s="37">
        <v>16920</v>
      </c>
      <c r="J775" s="37">
        <v>63408</v>
      </c>
      <c r="K775" s="37">
        <v>33928</v>
      </c>
      <c r="L775" s="37">
        <v>14521</v>
      </c>
      <c r="M775" s="37">
        <v>24950</v>
      </c>
      <c r="N775" s="37">
        <f>SUM(VentasC15[[#This Row],[Maquillaje]:[Perfumería]])</f>
        <v>153727</v>
      </c>
      <c r="O775" s="14">
        <f>AVERAGE(VentasC15[[#This Row],[Maquillaje]:[Perfumería]])</f>
        <v>30745.4</v>
      </c>
      <c r="P775" t="str">
        <f>INDEX(VentasC15[[#Headers],[Maquillaje]:[Perfumería]],MATCH(MAX(VentasC15[[#This Row],[Maquillaje]:[Perfumería]]),VentasC15[[#This Row],[Maquillaje]:[Perfumería]],0))</f>
        <v>Skincare</v>
      </c>
      <c r="Q775" t="str">
        <f>INDEX(VentasC15[[#Headers],[Maquillaje]:[Perfumería]],MATCH(MIN(VentasC15[[#This Row],[Maquillaje]:[Perfumería]]),VentasC15[[#This Row],[Maquillaje]:[Perfumería]],0))</f>
        <v>Cuerpo</v>
      </c>
      <c r="R775" t="str">
        <f>IF(VentasC15[[#This Row],[Total por vendedor]]&gt;=250000,"SI","NO")</f>
        <v>NO</v>
      </c>
    </row>
    <row r="776" spans="1:18" x14ac:dyDescent="0.3">
      <c r="A776" s="16">
        <v>33497896</v>
      </c>
      <c r="B776" s="13">
        <v>50</v>
      </c>
      <c r="C776" s="13">
        <v>2</v>
      </c>
      <c r="D776" s="13">
        <v>88</v>
      </c>
      <c r="E776" t="s">
        <v>23</v>
      </c>
      <c r="F776" t="s">
        <v>20</v>
      </c>
      <c r="G776" t="str">
        <f>IF(VentasC15[[#This Row],[Tipo de pago]]='Tablas auxiliares'!$B$6,"Venta física","Venta Online")</f>
        <v>Venta física</v>
      </c>
      <c r="H776" t="s">
        <v>29</v>
      </c>
      <c r="I776" s="37">
        <v>89450</v>
      </c>
      <c r="J776" s="37">
        <v>49182</v>
      </c>
      <c r="K776" s="37">
        <v>36392</v>
      </c>
      <c r="L776" s="37">
        <v>26694</v>
      </c>
      <c r="M776" s="37">
        <v>51042</v>
      </c>
      <c r="N776" s="37">
        <f>SUM(VentasC15[[#This Row],[Maquillaje]:[Perfumería]])</f>
        <v>252760</v>
      </c>
      <c r="O776" s="14">
        <f>AVERAGE(VentasC15[[#This Row],[Maquillaje]:[Perfumería]])</f>
        <v>50552</v>
      </c>
      <c r="P776" t="str">
        <f>INDEX(VentasC15[[#Headers],[Maquillaje]:[Perfumería]],MATCH(MAX(VentasC15[[#This Row],[Maquillaje]:[Perfumería]]),VentasC15[[#This Row],[Maquillaje]:[Perfumería]],0))</f>
        <v>Maquillaje</v>
      </c>
      <c r="Q776" t="str">
        <f>INDEX(VentasC15[[#Headers],[Maquillaje]:[Perfumería]],MATCH(MIN(VentasC15[[#This Row],[Maquillaje]:[Perfumería]]),VentasC15[[#This Row],[Maquillaje]:[Perfumería]],0))</f>
        <v>Cuerpo</v>
      </c>
      <c r="R776" t="str">
        <f>IF(VentasC15[[#This Row],[Total por vendedor]]&gt;=250000,"SI","NO")</f>
        <v>SI</v>
      </c>
    </row>
    <row r="777" spans="1:18" x14ac:dyDescent="0.3">
      <c r="A777" s="17">
        <v>33497897</v>
      </c>
      <c r="B777" s="13">
        <v>74</v>
      </c>
      <c r="C777" s="13">
        <v>2</v>
      </c>
      <c r="D777" s="13">
        <v>91</v>
      </c>
      <c r="E777" t="s">
        <v>23</v>
      </c>
      <c r="F777" t="s">
        <v>21</v>
      </c>
      <c r="G777" t="str">
        <f>IF(VentasC15[[#This Row],[Tipo de pago]]='Tablas auxiliares'!$B$6,"Venta física","Venta Online")</f>
        <v>Venta Online</v>
      </c>
      <c r="H777" t="s">
        <v>30</v>
      </c>
      <c r="I777" s="37">
        <v>76931</v>
      </c>
      <c r="J777" s="37">
        <v>87972</v>
      </c>
      <c r="K777" s="37">
        <v>18074</v>
      </c>
      <c r="L777" s="37">
        <v>80666</v>
      </c>
      <c r="M777" s="37">
        <v>28701</v>
      </c>
      <c r="N777" s="37">
        <f>SUM(VentasC15[[#This Row],[Maquillaje]:[Perfumería]])</f>
        <v>292344</v>
      </c>
      <c r="O777" s="14">
        <f>AVERAGE(VentasC15[[#This Row],[Maquillaje]:[Perfumería]])</f>
        <v>58468.800000000003</v>
      </c>
      <c r="P777" t="str">
        <f>INDEX(VentasC15[[#Headers],[Maquillaje]:[Perfumería]],MATCH(MAX(VentasC15[[#This Row],[Maquillaje]:[Perfumería]]),VentasC15[[#This Row],[Maquillaje]:[Perfumería]],0))</f>
        <v>Skincare</v>
      </c>
      <c r="Q777" t="str">
        <f>INDEX(VentasC15[[#Headers],[Maquillaje]:[Perfumería]],MATCH(MIN(VentasC15[[#This Row],[Maquillaje]:[Perfumería]]),VentasC15[[#This Row],[Maquillaje]:[Perfumería]],0))</f>
        <v>Cabello</v>
      </c>
      <c r="R777" t="str">
        <f>IF(VentasC15[[#This Row],[Total por vendedor]]&gt;=250000,"SI","NO")</f>
        <v>SI</v>
      </c>
    </row>
    <row r="778" spans="1:18" x14ac:dyDescent="0.3">
      <c r="A778" s="16">
        <v>33497898</v>
      </c>
      <c r="B778" s="13">
        <v>36</v>
      </c>
      <c r="C778" s="13">
        <v>2</v>
      </c>
      <c r="D778" s="13">
        <v>10</v>
      </c>
      <c r="E778" t="s">
        <v>24</v>
      </c>
      <c r="F778" t="s">
        <v>21</v>
      </c>
      <c r="G778" t="str">
        <f>IF(VentasC15[[#This Row],[Tipo de pago]]='Tablas auxiliares'!$B$6,"Venta física","Venta Online")</f>
        <v>Venta Online</v>
      </c>
      <c r="H778" t="s">
        <v>29</v>
      </c>
      <c r="I778" s="37">
        <v>88423</v>
      </c>
      <c r="J778" s="37">
        <v>54902</v>
      </c>
      <c r="K778" s="37">
        <v>33628</v>
      </c>
      <c r="L778" s="37">
        <v>61330</v>
      </c>
      <c r="M778" s="37">
        <v>64807</v>
      </c>
      <c r="N778" s="37">
        <f>SUM(VentasC15[[#This Row],[Maquillaje]:[Perfumería]])</f>
        <v>303090</v>
      </c>
      <c r="O778" s="14">
        <f>AVERAGE(VentasC15[[#This Row],[Maquillaje]:[Perfumería]])</f>
        <v>60618</v>
      </c>
      <c r="P778" t="str">
        <f>INDEX(VentasC15[[#Headers],[Maquillaje]:[Perfumería]],MATCH(MAX(VentasC15[[#This Row],[Maquillaje]:[Perfumería]]),VentasC15[[#This Row],[Maquillaje]:[Perfumería]],0))</f>
        <v>Maquillaje</v>
      </c>
      <c r="Q778" t="str">
        <f>INDEX(VentasC15[[#Headers],[Maquillaje]:[Perfumería]],MATCH(MIN(VentasC15[[#This Row],[Maquillaje]:[Perfumería]]),VentasC15[[#This Row],[Maquillaje]:[Perfumería]],0))</f>
        <v>Cabello</v>
      </c>
      <c r="R778" t="str">
        <f>IF(VentasC15[[#This Row],[Total por vendedor]]&gt;=250000,"SI","NO")</f>
        <v>SI</v>
      </c>
    </row>
    <row r="779" spans="1:18" x14ac:dyDescent="0.3">
      <c r="A779" s="17">
        <v>33497899</v>
      </c>
      <c r="B779" s="13">
        <v>70</v>
      </c>
      <c r="C779" s="13">
        <v>2</v>
      </c>
      <c r="D779" s="13">
        <v>41</v>
      </c>
      <c r="E779" t="s">
        <v>25</v>
      </c>
      <c r="F779" t="s">
        <v>21</v>
      </c>
      <c r="G779" t="str">
        <f>IF(VentasC15[[#This Row],[Tipo de pago]]='Tablas auxiliares'!$B$6,"Venta física","Venta Online")</f>
        <v>Venta Online</v>
      </c>
      <c r="H779" t="s">
        <v>29</v>
      </c>
      <c r="I779" s="37">
        <v>65952</v>
      </c>
      <c r="J779" s="37">
        <v>22925</v>
      </c>
      <c r="K779" s="37">
        <v>40904</v>
      </c>
      <c r="L779" s="37">
        <v>42707</v>
      </c>
      <c r="M779" s="37">
        <v>36579</v>
      </c>
      <c r="N779" s="37">
        <f>SUM(VentasC15[[#This Row],[Maquillaje]:[Perfumería]])</f>
        <v>209067</v>
      </c>
      <c r="O779" s="14">
        <f>AVERAGE(VentasC15[[#This Row],[Maquillaje]:[Perfumería]])</f>
        <v>41813.4</v>
      </c>
      <c r="P779" t="str">
        <f>INDEX(VentasC15[[#Headers],[Maquillaje]:[Perfumería]],MATCH(MAX(VentasC15[[#This Row],[Maquillaje]:[Perfumería]]),VentasC15[[#This Row],[Maquillaje]:[Perfumería]],0))</f>
        <v>Maquillaje</v>
      </c>
      <c r="Q779" t="str">
        <f>INDEX(VentasC15[[#Headers],[Maquillaje]:[Perfumería]],MATCH(MIN(VentasC15[[#This Row],[Maquillaje]:[Perfumería]]),VentasC15[[#This Row],[Maquillaje]:[Perfumería]],0))</f>
        <v>Skincare</v>
      </c>
      <c r="R779" t="str">
        <f>IF(VentasC15[[#This Row],[Total por vendedor]]&gt;=250000,"SI","NO")</f>
        <v>NO</v>
      </c>
    </row>
    <row r="780" spans="1:18" x14ac:dyDescent="0.3">
      <c r="A780" s="16">
        <v>33497900</v>
      </c>
      <c r="B780" s="13">
        <v>26</v>
      </c>
      <c r="C780" s="13">
        <v>2</v>
      </c>
      <c r="D780" s="13">
        <v>57</v>
      </c>
      <c r="E780" t="s">
        <v>23</v>
      </c>
      <c r="F780" t="s">
        <v>20</v>
      </c>
      <c r="G780" t="str">
        <f>IF(VentasC15[[#This Row],[Tipo de pago]]='Tablas auxiliares'!$B$6,"Venta física","Venta Online")</f>
        <v>Venta física</v>
      </c>
      <c r="H780" t="s">
        <v>30</v>
      </c>
      <c r="I780" s="37">
        <v>76162</v>
      </c>
      <c r="J780" s="37">
        <v>57827</v>
      </c>
      <c r="K780" s="37">
        <v>31839</v>
      </c>
      <c r="L780" s="37">
        <v>59949</v>
      </c>
      <c r="M780" s="37">
        <v>36917</v>
      </c>
      <c r="N780" s="37">
        <f>SUM(VentasC15[[#This Row],[Maquillaje]:[Perfumería]])</f>
        <v>262694</v>
      </c>
      <c r="O780" s="14">
        <f>AVERAGE(VentasC15[[#This Row],[Maquillaje]:[Perfumería]])</f>
        <v>52538.8</v>
      </c>
      <c r="P780" t="str">
        <f>INDEX(VentasC15[[#Headers],[Maquillaje]:[Perfumería]],MATCH(MAX(VentasC15[[#This Row],[Maquillaje]:[Perfumería]]),VentasC15[[#This Row],[Maquillaje]:[Perfumería]],0))</f>
        <v>Maquillaje</v>
      </c>
      <c r="Q780" t="str">
        <f>INDEX(VentasC15[[#Headers],[Maquillaje]:[Perfumería]],MATCH(MIN(VentasC15[[#This Row],[Maquillaje]:[Perfumería]]),VentasC15[[#This Row],[Maquillaje]:[Perfumería]],0))</f>
        <v>Cabello</v>
      </c>
      <c r="R780" t="str">
        <f>IF(VentasC15[[#This Row],[Total por vendedor]]&gt;=250000,"SI","NO")</f>
        <v>SI</v>
      </c>
    </row>
    <row r="781" spans="1:18" x14ac:dyDescent="0.3">
      <c r="A781" s="17">
        <v>33497901</v>
      </c>
      <c r="B781" s="13">
        <v>52</v>
      </c>
      <c r="C781" s="13">
        <v>2</v>
      </c>
      <c r="D781" s="13">
        <v>57</v>
      </c>
      <c r="E781" t="s">
        <v>24</v>
      </c>
      <c r="F781" t="s">
        <v>20</v>
      </c>
      <c r="G781" t="str">
        <f>IF(VentasC15[[#This Row],[Tipo de pago]]='Tablas auxiliares'!$B$6,"Venta física","Venta Online")</f>
        <v>Venta física</v>
      </c>
      <c r="H781" t="s">
        <v>29</v>
      </c>
      <c r="I781" s="37">
        <v>6772</v>
      </c>
      <c r="J781" s="37">
        <v>3815</v>
      </c>
      <c r="K781" s="37">
        <v>63320</v>
      </c>
      <c r="L781" s="37">
        <v>29385</v>
      </c>
      <c r="M781" s="37">
        <v>73222</v>
      </c>
      <c r="N781" s="37">
        <f>SUM(VentasC15[[#This Row],[Maquillaje]:[Perfumería]])</f>
        <v>176514</v>
      </c>
      <c r="O781" s="14">
        <f>AVERAGE(VentasC15[[#This Row],[Maquillaje]:[Perfumería]])</f>
        <v>35302.800000000003</v>
      </c>
      <c r="P781" t="str">
        <f>INDEX(VentasC15[[#Headers],[Maquillaje]:[Perfumería]],MATCH(MAX(VentasC15[[#This Row],[Maquillaje]:[Perfumería]]),VentasC15[[#This Row],[Maquillaje]:[Perfumería]],0))</f>
        <v>Perfumería</v>
      </c>
      <c r="Q781" t="str">
        <f>INDEX(VentasC15[[#Headers],[Maquillaje]:[Perfumería]],MATCH(MIN(VentasC15[[#This Row],[Maquillaje]:[Perfumería]]),VentasC15[[#This Row],[Maquillaje]:[Perfumería]],0))</f>
        <v>Skincare</v>
      </c>
      <c r="R781" t="str">
        <f>IF(VentasC15[[#This Row],[Total por vendedor]]&gt;=250000,"SI","NO")</f>
        <v>NO</v>
      </c>
    </row>
    <row r="782" spans="1:18" x14ac:dyDescent="0.3">
      <c r="A782" s="16">
        <v>33497902</v>
      </c>
      <c r="B782" s="13">
        <v>60</v>
      </c>
      <c r="C782" s="13">
        <v>2</v>
      </c>
      <c r="D782" s="13">
        <v>43</v>
      </c>
      <c r="E782" t="s">
        <v>25</v>
      </c>
      <c r="F782" t="s">
        <v>21</v>
      </c>
      <c r="G782" t="str">
        <f>IF(VentasC15[[#This Row],[Tipo de pago]]='Tablas auxiliares'!$B$6,"Venta física","Venta Online")</f>
        <v>Venta Online</v>
      </c>
      <c r="H782" t="s">
        <v>30</v>
      </c>
      <c r="I782" s="37">
        <v>47764</v>
      </c>
      <c r="J782" s="37">
        <v>2208</v>
      </c>
      <c r="K782" s="37">
        <v>7962</v>
      </c>
      <c r="L782" s="37">
        <v>54524</v>
      </c>
      <c r="M782" s="37">
        <v>79846</v>
      </c>
      <c r="N782" s="37">
        <f>SUM(VentasC15[[#This Row],[Maquillaje]:[Perfumería]])</f>
        <v>192304</v>
      </c>
      <c r="O782" s="14">
        <f>AVERAGE(VentasC15[[#This Row],[Maquillaje]:[Perfumería]])</f>
        <v>38460.800000000003</v>
      </c>
      <c r="P782" t="str">
        <f>INDEX(VentasC15[[#Headers],[Maquillaje]:[Perfumería]],MATCH(MAX(VentasC15[[#This Row],[Maquillaje]:[Perfumería]]),VentasC15[[#This Row],[Maquillaje]:[Perfumería]],0))</f>
        <v>Perfumería</v>
      </c>
      <c r="Q782" t="str">
        <f>INDEX(VentasC15[[#Headers],[Maquillaje]:[Perfumería]],MATCH(MIN(VentasC15[[#This Row],[Maquillaje]:[Perfumería]]),VentasC15[[#This Row],[Maquillaje]:[Perfumería]],0))</f>
        <v>Skincare</v>
      </c>
      <c r="R782" t="str">
        <f>IF(VentasC15[[#This Row],[Total por vendedor]]&gt;=250000,"SI","NO")</f>
        <v>NO</v>
      </c>
    </row>
    <row r="783" spans="1:18" x14ac:dyDescent="0.3">
      <c r="A783" s="17">
        <v>33497903</v>
      </c>
      <c r="B783" s="13">
        <v>35</v>
      </c>
      <c r="C783" s="13">
        <v>2</v>
      </c>
      <c r="D783" s="13">
        <v>94</v>
      </c>
      <c r="E783" t="s">
        <v>23</v>
      </c>
      <c r="F783" t="s">
        <v>21</v>
      </c>
      <c r="G783" t="str">
        <f>IF(VentasC15[[#This Row],[Tipo de pago]]='Tablas auxiliares'!$B$6,"Venta física","Venta Online")</f>
        <v>Venta Online</v>
      </c>
      <c r="H783" t="s">
        <v>30</v>
      </c>
      <c r="I783" s="37">
        <v>25867</v>
      </c>
      <c r="J783" s="37">
        <v>26532</v>
      </c>
      <c r="K783" s="37">
        <v>71049</v>
      </c>
      <c r="L783" s="37">
        <v>8446</v>
      </c>
      <c r="M783" s="37">
        <v>80717</v>
      </c>
      <c r="N783" s="37">
        <f>SUM(VentasC15[[#This Row],[Maquillaje]:[Perfumería]])</f>
        <v>212611</v>
      </c>
      <c r="O783" s="14">
        <f>AVERAGE(VentasC15[[#This Row],[Maquillaje]:[Perfumería]])</f>
        <v>42522.2</v>
      </c>
      <c r="P783" t="str">
        <f>INDEX(VentasC15[[#Headers],[Maquillaje]:[Perfumería]],MATCH(MAX(VentasC15[[#This Row],[Maquillaje]:[Perfumería]]),VentasC15[[#This Row],[Maquillaje]:[Perfumería]],0))</f>
        <v>Perfumería</v>
      </c>
      <c r="Q783" t="str">
        <f>INDEX(VentasC15[[#Headers],[Maquillaje]:[Perfumería]],MATCH(MIN(VentasC15[[#This Row],[Maquillaje]:[Perfumería]]),VentasC15[[#This Row],[Maquillaje]:[Perfumería]],0))</f>
        <v>Cuerpo</v>
      </c>
      <c r="R783" t="str">
        <f>IF(VentasC15[[#This Row],[Total por vendedor]]&gt;=250000,"SI","NO")</f>
        <v>NO</v>
      </c>
    </row>
    <row r="784" spans="1:18" x14ac:dyDescent="0.3">
      <c r="A784" s="16">
        <v>33497904</v>
      </c>
      <c r="B784" s="13">
        <v>32</v>
      </c>
      <c r="C784" s="13">
        <v>2</v>
      </c>
      <c r="D784" s="13">
        <v>39</v>
      </c>
      <c r="E784" t="s">
        <v>22</v>
      </c>
      <c r="F784" t="s">
        <v>21</v>
      </c>
      <c r="G784" t="str">
        <f>IF(VentasC15[[#This Row],[Tipo de pago]]='Tablas auxiliares'!$B$6,"Venta física","Venta Online")</f>
        <v>Venta Online</v>
      </c>
      <c r="H784" t="s">
        <v>29</v>
      </c>
      <c r="I784" s="37">
        <v>35546</v>
      </c>
      <c r="J784" s="37">
        <v>78886</v>
      </c>
      <c r="K784" s="37">
        <v>96072</v>
      </c>
      <c r="L784" s="37">
        <v>99126</v>
      </c>
      <c r="M784" s="37">
        <v>86340</v>
      </c>
      <c r="N784" s="37">
        <f>SUM(VentasC15[[#This Row],[Maquillaje]:[Perfumería]])</f>
        <v>395970</v>
      </c>
      <c r="O784" s="14">
        <f>AVERAGE(VentasC15[[#This Row],[Maquillaje]:[Perfumería]])</f>
        <v>79194</v>
      </c>
      <c r="P784" t="str">
        <f>INDEX(VentasC15[[#Headers],[Maquillaje]:[Perfumería]],MATCH(MAX(VentasC15[[#This Row],[Maquillaje]:[Perfumería]]),VentasC15[[#This Row],[Maquillaje]:[Perfumería]],0))</f>
        <v>Cuerpo</v>
      </c>
      <c r="Q784" t="str">
        <f>INDEX(VentasC15[[#Headers],[Maquillaje]:[Perfumería]],MATCH(MIN(VentasC15[[#This Row],[Maquillaje]:[Perfumería]]),VentasC15[[#This Row],[Maquillaje]:[Perfumería]],0))</f>
        <v>Maquillaje</v>
      </c>
      <c r="R784" t="str">
        <f>IF(VentasC15[[#This Row],[Total por vendedor]]&gt;=250000,"SI","NO")</f>
        <v>SI</v>
      </c>
    </row>
    <row r="785" spans="1:18" x14ac:dyDescent="0.3">
      <c r="A785" s="17">
        <v>33497905</v>
      </c>
      <c r="B785" s="13">
        <v>61</v>
      </c>
      <c r="C785" s="13">
        <v>2</v>
      </c>
      <c r="D785" s="13">
        <v>6</v>
      </c>
      <c r="E785" t="s">
        <v>25</v>
      </c>
      <c r="F785" t="s">
        <v>21</v>
      </c>
      <c r="G785" t="str">
        <f>IF(VentasC15[[#This Row],[Tipo de pago]]='Tablas auxiliares'!$B$6,"Venta física","Venta Online")</f>
        <v>Venta Online</v>
      </c>
      <c r="H785" t="s">
        <v>30</v>
      </c>
      <c r="I785" s="37">
        <v>47253</v>
      </c>
      <c r="J785" s="37">
        <v>74722</v>
      </c>
      <c r="K785" s="37">
        <v>12514</v>
      </c>
      <c r="L785" s="37">
        <v>67142</v>
      </c>
      <c r="M785" s="37">
        <v>88502</v>
      </c>
      <c r="N785" s="37">
        <f>SUM(VentasC15[[#This Row],[Maquillaje]:[Perfumería]])</f>
        <v>290133</v>
      </c>
      <c r="O785" s="14">
        <f>AVERAGE(VentasC15[[#This Row],[Maquillaje]:[Perfumería]])</f>
        <v>58026.6</v>
      </c>
      <c r="P785" t="str">
        <f>INDEX(VentasC15[[#Headers],[Maquillaje]:[Perfumería]],MATCH(MAX(VentasC15[[#This Row],[Maquillaje]:[Perfumería]]),VentasC15[[#This Row],[Maquillaje]:[Perfumería]],0))</f>
        <v>Perfumería</v>
      </c>
      <c r="Q785" t="str">
        <f>INDEX(VentasC15[[#Headers],[Maquillaje]:[Perfumería]],MATCH(MIN(VentasC15[[#This Row],[Maquillaje]:[Perfumería]]),VentasC15[[#This Row],[Maquillaje]:[Perfumería]],0))</f>
        <v>Cabello</v>
      </c>
      <c r="R785" t="str">
        <f>IF(VentasC15[[#This Row],[Total por vendedor]]&gt;=250000,"SI","NO")</f>
        <v>SI</v>
      </c>
    </row>
    <row r="786" spans="1:18" x14ac:dyDescent="0.3">
      <c r="A786" s="16">
        <v>33497906</v>
      </c>
      <c r="B786" s="13">
        <v>65</v>
      </c>
      <c r="C786" s="13">
        <v>2</v>
      </c>
      <c r="D786" s="13">
        <v>51</v>
      </c>
      <c r="E786" t="s">
        <v>23</v>
      </c>
      <c r="F786" t="s">
        <v>21</v>
      </c>
      <c r="G786" t="str">
        <f>IF(VentasC15[[#This Row],[Tipo de pago]]='Tablas auxiliares'!$B$6,"Venta física","Venta Online")</f>
        <v>Venta Online</v>
      </c>
      <c r="H786" t="s">
        <v>29</v>
      </c>
      <c r="I786" s="37">
        <v>70218</v>
      </c>
      <c r="J786" s="37">
        <v>28300</v>
      </c>
      <c r="K786" s="37">
        <v>48245</v>
      </c>
      <c r="L786" s="37">
        <v>15493</v>
      </c>
      <c r="M786" s="37">
        <v>355</v>
      </c>
      <c r="N786" s="37">
        <f>SUM(VentasC15[[#This Row],[Maquillaje]:[Perfumería]])</f>
        <v>162611</v>
      </c>
      <c r="O786" s="14">
        <f>AVERAGE(VentasC15[[#This Row],[Maquillaje]:[Perfumería]])</f>
        <v>32522.2</v>
      </c>
      <c r="P786" t="str">
        <f>INDEX(VentasC15[[#Headers],[Maquillaje]:[Perfumería]],MATCH(MAX(VentasC15[[#This Row],[Maquillaje]:[Perfumería]]),VentasC15[[#This Row],[Maquillaje]:[Perfumería]],0))</f>
        <v>Maquillaje</v>
      </c>
      <c r="Q786" t="str">
        <f>INDEX(VentasC15[[#Headers],[Maquillaje]:[Perfumería]],MATCH(MIN(VentasC15[[#This Row],[Maquillaje]:[Perfumería]]),VentasC15[[#This Row],[Maquillaje]:[Perfumería]],0))</f>
        <v>Perfumería</v>
      </c>
      <c r="R786" t="str">
        <f>IF(VentasC15[[#This Row],[Total por vendedor]]&gt;=250000,"SI","NO")</f>
        <v>NO</v>
      </c>
    </row>
    <row r="787" spans="1:18" x14ac:dyDescent="0.3">
      <c r="A787" s="17">
        <v>33497907</v>
      </c>
      <c r="B787" s="13">
        <v>46</v>
      </c>
      <c r="C787" s="13">
        <v>2</v>
      </c>
      <c r="D787" s="13">
        <v>7</v>
      </c>
      <c r="E787" t="s">
        <v>24</v>
      </c>
      <c r="F787" t="s">
        <v>20</v>
      </c>
      <c r="G787" t="str">
        <f>IF(VentasC15[[#This Row],[Tipo de pago]]='Tablas auxiliares'!$B$6,"Venta física","Venta Online")</f>
        <v>Venta física</v>
      </c>
      <c r="H787" t="s">
        <v>29</v>
      </c>
      <c r="I787" s="37">
        <v>50384</v>
      </c>
      <c r="J787" s="37">
        <v>72607</v>
      </c>
      <c r="K787" s="37">
        <v>96315</v>
      </c>
      <c r="L787" s="37">
        <v>22469</v>
      </c>
      <c r="M787" s="37">
        <v>92514</v>
      </c>
      <c r="N787" s="37">
        <f>SUM(VentasC15[[#This Row],[Maquillaje]:[Perfumería]])</f>
        <v>334289</v>
      </c>
      <c r="O787" s="14">
        <f>AVERAGE(VentasC15[[#This Row],[Maquillaje]:[Perfumería]])</f>
        <v>66857.8</v>
      </c>
      <c r="P787" t="str">
        <f>INDEX(VentasC15[[#Headers],[Maquillaje]:[Perfumería]],MATCH(MAX(VentasC15[[#This Row],[Maquillaje]:[Perfumería]]),VentasC15[[#This Row],[Maquillaje]:[Perfumería]],0))</f>
        <v>Cabello</v>
      </c>
      <c r="Q787" t="str">
        <f>INDEX(VentasC15[[#Headers],[Maquillaje]:[Perfumería]],MATCH(MIN(VentasC15[[#This Row],[Maquillaje]:[Perfumería]]),VentasC15[[#This Row],[Maquillaje]:[Perfumería]],0))</f>
        <v>Cuerpo</v>
      </c>
      <c r="R787" t="str">
        <f>IF(VentasC15[[#This Row],[Total por vendedor]]&gt;=250000,"SI","NO")</f>
        <v>SI</v>
      </c>
    </row>
    <row r="788" spans="1:18" x14ac:dyDescent="0.3">
      <c r="A788" s="16">
        <v>33497908</v>
      </c>
      <c r="B788" s="13">
        <v>46</v>
      </c>
      <c r="C788" s="13">
        <v>2</v>
      </c>
      <c r="D788" s="13">
        <v>61</v>
      </c>
      <c r="E788" t="s">
        <v>22</v>
      </c>
      <c r="F788" t="s">
        <v>21</v>
      </c>
      <c r="G788" t="str">
        <f>IF(VentasC15[[#This Row],[Tipo de pago]]='Tablas auxiliares'!$B$6,"Venta física","Venta Online")</f>
        <v>Venta Online</v>
      </c>
      <c r="H788" t="s">
        <v>29</v>
      </c>
      <c r="I788" s="37">
        <v>17261</v>
      </c>
      <c r="J788" s="37">
        <v>95244</v>
      </c>
      <c r="K788" s="37">
        <v>17233</v>
      </c>
      <c r="L788" s="37">
        <v>29847</v>
      </c>
      <c r="M788" s="37">
        <v>16591</v>
      </c>
      <c r="N788" s="37">
        <f>SUM(VentasC15[[#This Row],[Maquillaje]:[Perfumería]])</f>
        <v>176176</v>
      </c>
      <c r="O788" s="14">
        <f>AVERAGE(VentasC15[[#This Row],[Maquillaje]:[Perfumería]])</f>
        <v>35235.199999999997</v>
      </c>
      <c r="P788" t="str">
        <f>INDEX(VentasC15[[#Headers],[Maquillaje]:[Perfumería]],MATCH(MAX(VentasC15[[#This Row],[Maquillaje]:[Perfumería]]),VentasC15[[#This Row],[Maquillaje]:[Perfumería]],0))</f>
        <v>Skincare</v>
      </c>
      <c r="Q788" t="str">
        <f>INDEX(VentasC15[[#Headers],[Maquillaje]:[Perfumería]],MATCH(MIN(VentasC15[[#This Row],[Maquillaje]:[Perfumería]]),VentasC15[[#This Row],[Maquillaje]:[Perfumería]],0))</f>
        <v>Perfumería</v>
      </c>
      <c r="R788" t="str">
        <f>IF(VentasC15[[#This Row],[Total por vendedor]]&gt;=250000,"SI","NO")</f>
        <v>NO</v>
      </c>
    </row>
    <row r="789" spans="1:18" x14ac:dyDescent="0.3">
      <c r="A789" s="17">
        <v>33497909</v>
      </c>
      <c r="B789" s="13">
        <v>42</v>
      </c>
      <c r="C789" s="13">
        <v>2</v>
      </c>
      <c r="D789" s="13">
        <v>95</v>
      </c>
      <c r="E789" t="s">
        <v>23</v>
      </c>
      <c r="F789" t="s">
        <v>21</v>
      </c>
      <c r="G789" t="str">
        <f>IF(VentasC15[[#This Row],[Tipo de pago]]='Tablas auxiliares'!$B$6,"Venta física","Venta Online")</f>
        <v>Venta Online</v>
      </c>
      <c r="H789" t="s">
        <v>29</v>
      </c>
      <c r="I789" s="37">
        <v>74608</v>
      </c>
      <c r="J789" s="37">
        <v>93107</v>
      </c>
      <c r="K789" s="37">
        <v>9642</v>
      </c>
      <c r="L789" s="37">
        <v>47797</v>
      </c>
      <c r="M789" s="37">
        <v>86593</v>
      </c>
      <c r="N789" s="37">
        <f>SUM(VentasC15[[#This Row],[Maquillaje]:[Perfumería]])</f>
        <v>311747</v>
      </c>
      <c r="O789" s="14">
        <f>AVERAGE(VentasC15[[#This Row],[Maquillaje]:[Perfumería]])</f>
        <v>62349.4</v>
      </c>
      <c r="P789" t="str">
        <f>INDEX(VentasC15[[#Headers],[Maquillaje]:[Perfumería]],MATCH(MAX(VentasC15[[#This Row],[Maquillaje]:[Perfumería]]),VentasC15[[#This Row],[Maquillaje]:[Perfumería]],0))</f>
        <v>Skincare</v>
      </c>
      <c r="Q789" t="str">
        <f>INDEX(VentasC15[[#Headers],[Maquillaje]:[Perfumería]],MATCH(MIN(VentasC15[[#This Row],[Maquillaje]:[Perfumería]]),VentasC15[[#This Row],[Maquillaje]:[Perfumería]],0))</f>
        <v>Cabello</v>
      </c>
      <c r="R789" t="str">
        <f>IF(VentasC15[[#This Row],[Total por vendedor]]&gt;=250000,"SI","NO")</f>
        <v>SI</v>
      </c>
    </row>
    <row r="790" spans="1:18" x14ac:dyDescent="0.3">
      <c r="A790" s="16">
        <v>33497910</v>
      </c>
      <c r="B790" s="13">
        <v>72</v>
      </c>
      <c r="C790" s="13">
        <v>2</v>
      </c>
      <c r="D790" s="13">
        <v>6</v>
      </c>
      <c r="E790" t="s">
        <v>23</v>
      </c>
      <c r="F790" t="s">
        <v>21</v>
      </c>
      <c r="G790" t="str">
        <f>IF(VentasC15[[#This Row],[Tipo de pago]]='Tablas auxiliares'!$B$6,"Venta física","Venta Online")</f>
        <v>Venta Online</v>
      </c>
      <c r="H790" t="s">
        <v>30</v>
      </c>
      <c r="I790" s="37">
        <v>80011</v>
      </c>
      <c r="J790" s="37">
        <v>92198</v>
      </c>
      <c r="K790" s="37">
        <v>91494</v>
      </c>
      <c r="L790" s="37">
        <v>17537</v>
      </c>
      <c r="M790" s="37">
        <v>92124</v>
      </c>
      <c r="N790" s="37">
        <f>SUM(VentasC15[[#This Row],[Maquillaje]:[Perfumería]])</f>
        <v>373364</v>
      </c>
      <c r="O790" s="14">
        <f>AVERAGE(VentasC15[[#This Row],[Maquillaje]:[Perfumería]])</f>
        <v>74672.800000000003</v>
      </c>
      <c r="P790" t="str">
        <f>INDEX(VentasC15[[#Headers],[Maquillaje]:[Perfumería]],MATCH(MAX(VentasC15[[#This Row],[Maquillaje]:[Perfumería]]),VentasC15[[#This Row],[Maquillaje]:[Perfumería]],0))</f>
        <v>Skincare</v>
      </c>
      <c r="Q790" t="str">
        <f>INDEX(VentasC15[[#Headers],[Maquillaje]:[Perfumería]],MATCH(MIN(VentasC15[[#This Row],[Maquillaje]:[Perfumería]]),VentasC15[[#This Row],[Maquillaje]:[Perfumería]],0))</f>
        <v>Cuerpo</v>
      </c>
      <c r="R790" t="str">
        <f>IF(VentasC15[[#This Row],[Total por vendedor]]&gt;=250000,"SI","NO")</f>
        <v>SI</v>
      </c>
    </row>
    <row r="791" spans="1:18" x14ac:dyDescent="0.3">
      <c r="A791" s="17">
        <v>33497911</v>
      </c>
      <c r="B791" s="13">
        <v>39</v>
      </c>
      <c r="C791" s="13">
        <v>2</v>
      </c>
      <c r="D791" s="13">
        <v>39</v>
      </c>
      <c r="E791" t="s">
        <v>23</v>
      </c>
      <c r="F791" t="s">
        <v>21</v>
      </c>
      <c r="G791" t="str">
        <f>IF(VentasC15[[#This Row],[Tipo de pago]]='Tablas auxiliares'!$B$6,"Venta física","Venta Online")</f>
        <v>Venta Online</v>
      </c>
      <c r="H791" t="s">
        <v>30</v>
      </c>
      <c r="I791" s="37">
        <v>98321</v>
      </c>
      <c r="J791" s="37">
        <v>44292</v>
      </c>
      <c r="K791" s="37">
        <v>9675</v>
      </c>
      <c r="L791" s="37">
        <v>69047</v>
      </c>
      <c r="M791" s="37">
        <v>62612</v>
      </c>
      <c r="N791" s="37">
        <f>SUM(VentasC15[[#This Row],[Maquillaje]:[Perfumería]])</f>
        <v>283947</v>
      </c>
      <c r="O791" s="14">
        <f>AVERAGE(VentasC15[[#This Row],[Maquillaje]:[Perfumería]])</f>
        <v>56789.4</v>
      </c>
      <c r="P791" t="str">
        <f>INDEX(VentasC15[[#Headers],[Maquillaje]:[Perfumería]],MATCH(MAX(VentasC15[[#This Row],[Maquillaje]:[Perfumería]]),VentasC15[[#This Row],[Maquillaje]:[Perfumería]],0))</f>
        <v>Maquillaje</v>
      </c>
      <c r="Q791" t="str">
        <f>INDEX(VentasC15[[#Headers],[Maquillaje]:[Perfumería]],MATCH(MIN(VentasC15[[#This Row],[Maquillaje]:[Perfumería]]),VentasC15[[#This Row],[Maquillaje]:[Perfumería]],0))</f>
        <v>Cabello</v>
      </c>
      <c r="R791" t="str">
        <f>IF(VentasC15[[#This Row],[Total por vendedor]]&gt;=250000,"SI","NO")</f>
        <v>SI</v>
      </c>
    </row>
    <row r="792" spans="1:18" x14ac:dyDescent="0.3">
      <c r="A792" s="16">
        <v>33497912</v>
      </c>
      <c r="B792" s="13">
        <v>35</v>
      </c>
      <c r="C792" s="13">
        <v>2</v>
      </c>
      <c r="D792" s="13">
        <v>74</v>
      </c>
      <c r="E792" t="s">
        <v>23</v>
      </c>
      <c r="F792" t="s">
        <v>20</v>
      </c>
      <c r="G792" t="str">
        <f>IF(VentasC15[[#This Row],[Tipo de pago]]='Tablas auxiliares'!$B$6,"Venta física","Venta Online")</f>
        <v>Venta física</v>
      </c>
      <c r="H792" t="s">
        <v>29</v>
      </c>
      <c r="I792" s="37">
        <v>33197</v>
      </c>
      <c r="J792" s="37">
        <v>67053</v>
      </c>
      <c r="K792" s="37">
        <v>78338</v>
      </c>
      <c r="L792" s="37">
        <v>65208</v>
      </c>
      <c r="M792" s="37">
        <v>68915</v>
      </c>
      <c r="N792" s="37">
        <f>SUM(VentasC15[[#This Row],[Maquillaje]:[Perfumería]])</f>
        <v>312711</v>
      </c>
      <c r="O792" s="14">
        <f>AVERAGE(VentasC15[[#This Row],[Maquillaje]:[Perfumería]])</f>
        <v>62542.2</v>
      </c>
      <c r="P792" t="str">
        <f>INDEX(VentasC15[[#Headers],[Maquillaje]:[Perfumería]],MATCH(MAX(VentasC15[[#This Row],[Maquillaje]:[Perfumería]]),VentasC15[[#This Row],[Maquillaje]:[Perfumería]],0))</f>
        <v>Cabello</v>
      </c>
      <c r="Q792" t="str">
        <f>INDEX(VentasC15[[#Headers],[Maquillaje]:[Perfumería]],MATCH(MIN(VentasC15[[#This Row],[Maquillaje]:[Perfumería]]),VentasC15[[#This Row],[Maquillaje]:[Perfumería]],0))</f>
        <v>Maquillaje</v>
      </c>
      <c r="R792" t="str">
        <f>IF(VentasC15[[#This Row],[Total por vendedor]]&gt;=250000,"SI","NO")</f>
        <v>SI</v>
      </c>
    </row>
    <row r="793" spans="1:18" x14ac:dyDescent="0.3">
      <c r="A793" s="17">
        <v>33497913</v>
      </c>
      <c r="B793" s="13">
        <v>35</v>
      </c>
      <c r="C793" s="13">
        <v>2</v>
      </c>
      <c r="D793" s="13">
        <v>76</v>
      </c>
      <c r="E793" t="s">
        <v>23</v>
      </c>
      <c r="F793" t="s">
        <v>21</v>
      </c>
      <c r="G793" t="str">
        <f>IF(VentasC15[[#This Row],[Tipo de pago]]='Tablas auxiliares'!$B$6,"Venta física","Venta Online")</f>
        <v>Venta Online</v>
      </c>
      <c r="H793" t="s">
        <v>30</v>
      </c>
      <c r="I793" s="37">
        <v>64871</v>
      </c>
      <c r="J793" s="37">
        <v>30087</v>
      </c>
      <c r="K793" s="37">
        <v>45318</v>
      </c>
      <c r="L793" s="37">
        <v>31814</v>
      </c>
      <c r="M793" s="37">
        <v>12183</v>
      </c>
      <c r="N793" s="37">
        <f>SUM(VentasC15[[#This Row],[Maquillaje]:[Perfumería]])</f>
        <v>184273</v>
      </c>
      <c r="O793" s="14">
        <f>AVERAGE(VentasC15[[#This Row],[Maquillaje]:[Perfumería]])</f>
        <v>36854.6</v>
      </c>
      <c r="P793" t="str">
        <f>INDEX(VentasC15[[#Headers],[Maquillaje]:[Perfumería]],MATCH(MAX(VentasC15[[#This Row],[Maquillaje]:[Perfumería]]),VentasC15[[#This Row],[Maquillaje]:[Perfumería]],0))</f>
        <v>Maquillaje</v>
      </c>
      <c r="Q793" t="str">
        <f>INDEX(VentasC15[[#Headers],[Maquillaje]:[Perfumería]],MATCH(MIN(VentasC15[[#This Row],[Maquillaje]:[Perfumería]]),VentasC15[[#This Row],[Maquillaje]:[Perfumería]],0))</f>
        <v>Perfumería</v>
      </c>
      <c r="R793" t="str">
        <f>IF(VentasC15[[#This Row],[Total por vendedor]]&gt;=250000,"SI","NO")</f>
        <v>NO</v>
      </c>
    </row>
    <row r="794" spans="1:18" x14ac:dyDescent="0.3">
      <c r="A794" s="16">
        <v>33497914</v>
      </c>
      <c r="B794" s="13">
        <v>31</v>
      </c>
      <c r="C794" s="13">
        <v>2</v>
      </c>
      <c r="D794" s="13">
        <v>21</v>
      </c>
      <c r="E794" t="s">
        <v>22</v>
      </c>
      <c r="F794" t="s">
        <v>21</v>
      </c>
      <c r="G794" t="str">
        <f>IF(VentasC15[[#This Row],[Tipo de pago]]='Tablas auxiliares'!$B$6,"Venta física","Venta Online")</f>
        <v>Venta Online</v>
      </c>
      <c r="H794" t="s">
        <v>29</v>
      </c>
      <c r="I794" s="37">
        <v>99293</v>
      </c>
      <c r="J794" s="37">
        <v>6647</v>
      </c>
      <c r="K794" s="37">
        <v>2328</v>
      </c>
      <c r="L794" s="37">
        <v>984</v>
      </c>
      <c r="M794" s="37">
        <v>50287</v>
      </c>
      <c r="N794" s="37">
        <f>SUM(VentasC15[[#This Row],[Maquillaje]:[Perfumería]])</f>
        <v>159539</v>
      </c>
      <c r="O794" s="14">
        <f>AVERAGE(VentasC15[[#This Row],[Maquillaje]:[Perfumería]])</f>
        <v>31907.8</v>
      </c>
      <c r="P794" t="str">
        <f>INDEX(VentasC15[[#Headers],[Maquillaje]:[Perfumería]],MATCH(MAX(VentasC15[[#This Row],[Maquillaje]:[Perfumería]]),VentasC15[[#This Row],[Maquillaje]:[Perfumería]],0))</f>
        <v>Maquillaje</v>
      </c>
      <c r="Q794" t="str">
        <f>INDEX(VentasC15[[#Headers],[Maquillaje]:[Perfumería]],MATCH(MIN(VentasC15[[#This Row],[Maquillaje]:[Perfumería]]),VentasC15[[#This Row],[Maquillaje]:[Perfumería]],0))</f>
        <v>Cuerpo</v>
      </c>
      <c r="R794" t="str">
        <f>IF(VentasC15[[#This Row],[Total por vendedor]]&gt;=250000,"SI","NO")</f>
        <v>NO</v>
      </c>
    </row>
    <row r="795" spans="1:18" x14ac:dyDescent="0.3">
      <c r="A795" s="17">
        <v>33497915</v>
      </c>
      <c r="B795" s="13">
        <v>44</v>
      </c>
      <c r="C795" s="13">
        <v>2</v>
      </c>
      <c r="D795" s="13">
        <v>62</v>
      </c>
      <c r="E795" t="s">
        <v>22</v>
      </c>
      <c r="F795" t="s">
        <v>21</v>
      </c>
      <c r="G795" t="str">
        <f>IF(VentasC15[[#This Row],[Tipo de pago]]='Tablas auxiliares'!$B$6,"Venta física","Venta Online")</f>
        <v>Venta Online</v>
      </c>
      <c r="H795" t="s">
        <v>29</v>
      </c>
      <c r="I795" s="37">
        <v>17277</v>
      </c>
      <c r="J795" s="37">
        <v>24603</v>
      </c>
      <c r="K795" s="37">
        <v>70169</v>
      </c>
      <c r="L795" s="37">
        <v>62432</v>
      </c>
      <c r="M795" s="37">
        <v>82234</v>
      </c>
      <c r="N795" s="37">
        <f>SUM(VentasC15[[#This Row],[Maquillaje]:[Perfumería]])</f>
        <v>256715</v>
      </c>
      <c r="O795" s="14">
        <f>AVERAGE(VentasC15[[#This Row],[Maquillaje]:[Perfumería]])</f>
        <v>51343</v>
      </c>
      <c r="P795" t="str">
        <f>INDEX(VentasC15[[#Headers],[Maquillaje]:[Perfumería]],MATCH(MAX(VentasC15[[#This Row],[Maquillaje]:[Perfumería]]),VentasC15[[#This Row],[Maquillaje]:[Perfumería]],0))</f>
        <v>Perfumería</v>
      </c>
      <c r="Q795" t="str">
        <f>INDEX(VentasC15[[#Headers],[Maquillaje]:[Perfumería]],MATCH(MIN(VentasC15[[#This Row],[Maquillaje]:[Perfumería]]),VentasC15[[#This Row],[Maquillaje]:[Perfumería]],0))</f>
        <v>Maquillaje</v>
      </c>
      <c r="R795" t="str">
        <f>IF(VentasC15[[#This Row],[Total por vendedor]]&gt;=250000,"SI","NO")</f>
        <v>SI</v>
      </c>
    </row>
    <row r="796" spans="1:18" x14ac:dyDescent="0.3">
      <c r="A796" s="16">
        <v>33497916</v>
      </c>
      <c r="B796" s="13">
        <v>39</v>
      </c>
      <c r="C796" s="13">
        <v>2</v>
      </c>
      <c r="D796" s="13">
        <v>10</v>
      </c>
      <c r="E796" t="s">
        <v>25</v>
      </c>
      <c r="F796" t="s">
        <v>21</v>
      </c>
      <c r="G796" t="str">
        <f>IF(VentasC15[[#This Row],[Tipo de pago]]='Tablas auxiliares'!$B$6,"Venta física","Venta Online")</f>
        <v>Venta Online</v>
      </c>
      <c r="H796" t="s">
        <v>30</v>
      </c>
      <c r="I796" s="37">
        <v>71189</v>
      </c>
      <c r="J796" s="37">
        <v>74085</v>
      </c>
      <c r="K796" s="37">
        <v>51147</v>
      </c>
      <c r="L796" s="37">
        <v>64109</v>
      </c>
      <c r="M796" s="37">
        <v>97406</v>
      </c>
      <c r="N796" s="37">
        <f>SUM(VentasC15[[#This Row],[Maquillaje]:[Perfumería]])</f>
        <v>357936</v>
      </c>
      <c r="O796" s="14">
        <f>AVERAGE(VentasC15[[#This Row],[Maquillaje]:[Perfumería]])</f>
        <v>71587.199999999997</v>
      </c>
      <c r="P796" t="str">
        <f>INDEX(VentasC15[[#Headers],[Maquillaje]:[Perfumería]],MATCH(MAX(VentasC15[[#This Row],[Maquillaje]:[Perfumería]]),VentasC15[[#This Row],[Maquillaje]:[Perfumería]],0))</f>
        <v>Perfumería</v>
      </c>
      <c r="Q796" t="str">
        <f>INDEX(VentasC15[[#Headers],[Maquillaje]:[Perfumería]],MATCH(MIN(VentasC15[[#This Row],[Maquillaje]:[Perfumería]]),VentasC15[[#This Row],[Maquillaje]:[Perfumería]],0))</f>
        <v>Cabello</v>
      </c>
      <c r="R796" t="str">
        <f>IF(VentasC15[[#This Row],[Total por vendedor]]&gt;=250000,"SI","NO")</f>
        <v>SI</v>
      </c>
    </row>
    <row r="797" spans="1:18" x14ac:dyDescent="0.3">
      <c r="A797" s="17">
        <v>33497917</v>
      </c>
      <c r="B797" s="13">
        <v>52</v>
      </c>
      <c r="C797" s="13">
        <v>2</v>
      </c>
      <c r="D797" s="13">
        <v>86</v>
      </c>
      <c r="E797" t="s">
        <v>23</v>
      </c>
      <c r="F797" t="s">
        <v>21</v>
      </c>
      <c r="G797" t="str">
        <f>IF(VentasC15[[#This Row],[Tipo de pago]]='Tablas auxiliares'!$B$6,"Venta física","Venta Online")</f>
        <v>Venta Online</v>
      </c>
      <c r="H797" t="s">
        <v>29</v>
      </c>
      <c r="I797" s="37">
        <v>68627</v>
      </c>
      <c r="J797" s="37">
        <v>22835</v>
      </c>
      <c r="K797" s="37">
        <v>7542</v>
      </c>
      <c r="L797" s="37">
        <v>9552</v>
      </c>
      <c r="M797" s="37">
        <v>4760</v>
      </c>
      <c r="N797" s="37">
        <f>SUM(VentasC15[[#This Row],[Maquillaje]:[Perfumería]])</f>
        <v>113316</v>
      </c>
      <c r="O797" s="14">
        <f>AVERAGE(VentasC15[[#This Row],[Maquillaje]:[Perfumería]])</f>
        <v>22663.200000000001</v>
      </c>
      <c r="P797" t="str">
        <f>INDEX(VentasC15[[#Headers],[Maquillaje]:[Perfumería]],MATCH(MAX(VentasC15[[#This Row],[Maquillaje]:[Perfumería]]),VentasC15[[#This Row],[Maquillaje]:[Perfumería]],0))</f>
        <v>Maquillaje</v>
      </c>
      <c r="Q797" t="str">
        <f>INDEX(VentasC15[[#Headers],[Maquillaje]:[Perfumería]],MATCH(MIN(VentasC15[[#This Row],[Maquillaje]:[Perfumería]]),VentasC15[[#This Row],[Maquillaje]:[Perfumería]],0))</f>
        <v>Perfumería</v>
      </c>
      <c r="R797" t="str">
        <f>IF(VentasC15[[#This Row],[Total por vendedor]]&gt;=250000,"SI","NO")</f>
        <v>NO</v>
      </c>
    </row>
    <row r="798" spans="1:18" x14ac:dyDescent="0.3">
      <c r="A798" s="16">
        <v>33497918</v>
      </c>
      <c r="B798" s="13">
        <v>69</v>
      </c>
      <c r="C798" s="13">
        <v>2</v>
      </c>
      <c r="D798" s="13">
        <v>50</v>
      </c>
      <c r="E798" t="s">
        <v>22</v>
      </c>
      <c r="F798" t="s">
        <v>21</v>
      </c>
      <c r="G798" t="str">
        <f>IF(VentasC15[[#This Row],[Tipo de pago]]='Tablas auxiliares'!$B$6,"Venta física","Venta Online")</f>
        <v>Venta Online</v>
      </c>
      <c r="H798" t="s">
        <v>29</v>
      </c>
      <c r="I798" s="37">
        <v>15318</v>
      </c>
      <c r="J798" s="37">
        <v>94044</v>
      </c>
      <c r="K798" s="37">
        <v>4758</v>
      </c>
      <c r="L798" s="37">
        <v>94634</v>
      </c>
      <c r="M798" s="37">
        <v>73406</v>
      </c>
      <c r="N798" s="37">
        <f>SUM(VentasC15[[#This Row],[Maquillaje]:[Perfumería]])</f>
        <v>282160</v>
      </c>
      <c r="O798" s="14">
        <f>AVERAGE(VentasC15[[#This Row],[Maquillaje]:[Perfumería]])</f>
        <v>56432</v>
      </c>
      <c r="P798" t="str">
        <f>INDEX(VentasC15[[#Headers],[Maquillaje]:[Perfumería]],MATCH(MAX(VentasC15[[#This Row],[Maquillaje]:[Perfumería]]),VentasC15[[#This Row],[Maquillaje]:[Perfumería]],0))</f>
        <v>Cuerpo</v>
      </c>
      <c r="Q798" t="str">
        <f>INDEX(VentasC15[[#Headers],[Maquillaje]:[Perfumería]],MATCH(MIN(VentasC15[[#This Row],[Maquillaje]:[Perfumería]]),VentasC15[[#This Row],[Maquillaje]:[Perfumería]],0))</f>
        <v>Cabello</v>
      </c>
      <c r="R798" t="str">
        <f>IF(VentasC15[[#This Row],[Total por vendedor]]&gt;=250000,"SI","NO")</f>
        <v>SI</v>
      </c>
    </row>
    <row r="799" spans="1:18" x14ac:dyDescent="0.3">
      <c r="A799" s="17">
        <v>33497919</v>
      </c>
      <c r="B799" s="13">
        <v>33</v>
      </c>
      <c r="C799" s="13">
        <v>2</v>
      </c>
      <c r="D799" s="13">
        <v>13</v>
      </c>
      <c r="E799" t="s">
        <v>24</v>
      </c>
      <c r="F799" t="s">
        <v>21</v>
      </c>
      <c r="G799" t="str">
        <f>IF(VentasC15[[#This Row],[Tipo de pago]]='Tablas auxiliares'!$B$6,"Venta física","Venta Online")</f>
        <v>Venta Online</v>
      </c>
      <c r="H799" t="s">
        <v>29</v>
      </c>
      <c r="I799" s="37">
        <v>7627</v>
      </c>
      <c r="J799" s="37">
        <v>54340</v>
      </c>
      <c r="K799" s="37">
        <v>3992</v>
      </c>
      <c r="L799" s="37">
        <v>15411</v>
      </c>
      <c r="M799" s="37">
        <v>95357</v>
      </c>
      <c r="N799" s="37">
        <f>SUM(VentasC15[[#This Row],[Maquillaje]:[Perfumería]])</f>
        <v>176727</v>
      </c>
      <c r="O799" s="14">
        <f>AVERAGE(VentasC15[[#This Row],[Maquillaje]:[Perfumería]])</f>
        <v>35345.4</v>
      </c>
      <c r="P799" t="str">
        <f>INDEX(VentasC15[[#Headers],[Maquillaje]:[Perfumería]],MATCH(MAX(VentasC15[[#This Row],[Maquillaje]:[Perfumería]]),VentasC15[[#This Row],[Maquillaje]:[Perfumería]],0))</f>
        <v>Perfumería</v>
      </c>
      <c r="Q799" t="str">
        <f>INDEX(VentasC15[[#Headers],[Maquillaje]:[Perfumería]],MATCH(MIN(VentasC15[[#This Row],[Maquillaje]:[Perfumería]]),VentasC15[[#This Row],[Maquillaje]:[Perfumería]],0))</f>
        <v>Cabello</v>
      </c>
      <c r="R799" t="str">
        <f>IF(VentasC15[[#This Row],[Total por vendedor]]&gt;=250000,"SI","NO")</f>
        <v>NO</v>
      </c>
    </row>
    <row r="800" spans="1:18" x14ac:dyDescent="0.3">
      <c r="A800" s="16">
        <v>33497920</v>
      </c>
      <c r="B800" s="13">
        <v>26</v>
      </c>
      <c r="C800" s="13">
        <v>2</v>
      </c>
      <c r="D800" s="13">
        <v>17</v>
      </c>
      <c r="E800" t="s">
        <v>23</v>
      </c>
      <c r="F800" t="s">
        <v>21</v>
      </c>
      <c r="G800" t="str">
        <f>IF(VentasC15[[#This Row],[Tipo de pago]]='Tablas auxiliares'!$B$6,"Venta física","Venta Online")</f>
        <v>Venta Online</v>
      </c>
      <c r="H800" t="s">
        <v>29</v>
      </c>
      <c r="I800" s="37">
        <v>69154</v>
      </c>
      <c r="J800" s="37">
        <v>47407</v>
      </c>
      <c r="K800" s="37">
        <v>79132</v>
      </c>
      <c r="L800" s="37">
        <v>9969</v>
      </c>
      <c r="M800" s="37">
        <v>62472</v>
      </c>
      <c r="N800" s="37">
        <f>SUM(VentasC15[[#This Row],[Maquillaje]:[Perfumería]])</f>
        <v>268134</v>
      </c>
      <c r="O800" s="14">
        <f>AVERAGE(VentasC15[[#This Row],[Maquillaje]:[Perfumería]])</f>
        <v>53626.8</v>
      </c>
      <c r="P800" t="str">
        <f>INDEX(VentasC15[[#Headers],[Maquillaje]:[Perfumería]],MATCH(MAX(VentasC15[[#This Row],[Maquillaje]:[Perfumería]]),VentasC15[[#This Row],[Maquillaje]:[Perfumería]],0))</f>
        <v>Cabello</v>
      </c>
      <c r="Q800" t="str">
        <f>INDEX(VentasC15[[#Headers],[Maquillaje]:[Perfumería]],MATCH(MIN(VentasC15[[#This Row],[Maquillaje]:[Perfumería]]),VentasC15[[#This Row],[Maquillaje]:[Perfumería]],0))</f>
        <v>Cuerpo</v>
      </c>
      <c r="R800" t="str">
        <f>IF(VentasC15[[#This Row],[Total por vendedor]]&gt;=250000,"SI","NO")</f>
        <v>SI</v>
      </c>
    </row>
    <row r="801" spans="1:18" x14ac:dyDescent="0.3">
      <c r="A801" s="17">
        <v>33497921</v>
      </c>
      <c r="B801" s="13">
        <v>75</v>
      </c>
      <c r="C801" s="13">
        <v>2</v>
      </c>
      <c r="D801" s="13">
        <v>70</v>
      </c>
      <c r="E801" t="s">
        <v>25</v>
      </c>
      <c r="F801" t="s">
        <v>20</v>
      </c>
      <c r="G801" t="str">
        <f>IF(VentasC15[[#This Row],[Tipo de pago]]='Tablas auxiliares'!$B$6,"Venta física","Venta Online")</f>
        <v>Venta física</v>
      </c>
      <c r="H801" t="s">
        <v>29</v>
      </c>
      <c r="I801" s="37">
        <v>45292</v>
      </c>
      <c r="J801" s="37">
        <v>89977</v>
      </c>
      <c r="K801" s="37">
        <v>48607</v>
      </c>
      <c r="L801" s="37">
        <v>36510</v>
      </c>
      <c r="M801" s="37">
        <v>63900</v>
      </c>
      <c r="N801" s="37">
        <f>SUM(VentasC15[[#This Row],[Maquillaje]:[Perfumería]])</f>
        <v>284286</v>
      </c>
      <c r="O801" s="14">
        <f>AVERAGE(VentasC15[[#This Row],[Maquillaje]:[Perfumería]])</f>
        <v>56857.2</v>
      </c>
      <c r="P801" t="str">
        <f>INDEX(VentasC15[[#Headers],[Maquillaje]:[Perfumería]],MATCH(MAX(VentasC15[[#This Row],[Maquillaje]:[Perfumería]]),VentasC15[[#This Row],[Maquillaje]:[Perfumería]],0))</f>
        <v>Skincare</v>
      </c>
      <c r="Q801" t="str">
        <f>INDEX(VentasC15[[#Headers],[Maquillaje]:[Perfumería]],MATCH(MIN(VentasC15[[#This Row],[Maquillaje]:[Perfumería]]),VentasC15[[#This Row],[Maquillaje]:[Perfumería]],0))</f>
        <v>Cuerpo</v>
      </c>
      <c r="R801" t="str">
        <f>IF(VentasC15[[#This Row],[Total por vendedor]]&gt;=250000,"SI","NO")</f>
        <v>SI</v>
      </c>
    </row>
    <row r="802" spans="1:18" x14ac:dyDescent="0.3">
      <c r="A802" s="16">
        <v>33497922</v>
      </c>
      <c r="B802" s="13">
        <v>49</v>
      </c>
      <c r="C802" s="13">
        <v>2</v>
      </c>
      <c r="D802" s="13">
        <v>19</v>
      </c>
      <c r="E802" t="s">
        <v>23</v>
      </c>
      <c r="F802" t="s">
        <v>21</v>
      </c>
      <c r="G802" t="str">
        <f>IF(VentasC15[[#This Row],[Tipo de pago]]='Tablas auxiliares'!$B$6,"Venta física","Venta Online")</f>
        <v>Venta Online</v>
      </c>
      <c r="H802" t="s">
        <v>30</v>
      </c>
      <c r="I802" s="37">
        <v>58847</v>
      </c>
      <c r="J802" s="37">
        <v>74731</v>
      </c>
      <c r="K802" s="37">
        <v>61621</v>
      </c>
      <c r="L802" s="37">
        <v>3378</v>
      </c>
      <c r="M802" s="37">
        <v>71592</v>
      </c>
      <c r="N802" s="37">
        <f>SUM(VentasC15[[#This Row],[Maquillaje]:[Perfumería]])</f>
        <v>270169</v>
      </c>
      <c r="O802" s="14">
        <f>AVERAGE(VentasC15[[#This Row],[Maquillaje]:[Perfumería]])</f>
        <v>54033.8</v>
      </c>
      <c r="P802" t="str">
        <f>INDEX(VentasC15[[#Headers],[Maquillaje]:[Perfumería]],MATCH(MAX(VentasC15[[#This Row],[Maquillaje]:[Perfumería]]),VentasC15[[#This Row],[Maquillaje]:[Perfumería]],0))</f>
        <v>Skincare</v>
      </c>
      <c r="Q802" t="str">
        <f>INDEX(VentasC15[[#Headers],[Maquillaje]:[Perfumería]],MATCH(MIN(VentasC15[[#This Row],[Maquillaje]:[Perfumería]]),VentasC15[[#This Row],[Maquillaje]:[Perfumería]],0))</f>
        <v>Cuerpo</v>
      </c>
      <c r="R802" t="str">
        <f>IF(VentasC15[[#This Row],[Total por vendedor]]&gt;=250000,"SI","NO")</f>
        <v>SI</v>
      </c>
    </row>
    <row r="803" spans="1:18" x14ac:dyDescent="0.3">
      <c r="A803" s="17">
        <v>33497923</v>
      </c>
      <c r="B803" s="13">
        <v>47</v>
      </c>
      <c r="C803" s="13">
        <v>2</v>
      </c>
      <c r="D803" s="13">
        <v>33</v>
      </c>
      <c r="E803" t="s">
        <v>23</v>
      </c>
      <c r="F803" t="s">
        <v>21</v>
      </c>
      <c r="G803" t="str">
        <f>IF(VentasC15[[#This Row],[Tipo de pago]]='Tablas auxiliares'!$B$6,"Venta física","Venta Online")</f>
        <v>Venta Online</v>
      </c>
      <c r="H803" t="s">
        <v>29</v>
      </c>
      <c r="I803" s="37">
        <v>60319</v>
      </c>
      <c r="J803" s="37">
        <v>91366</v>
      </c>
      <c r="K803" s="37">
        <v>1436</v>
      </c>
      <c r="L803" s="37">
        <v>75074</v>
      </c>
      <c r="M803" s="37">
        <v>15187</v>
      </c>
      <c r="N803" s="37">
        <f>SUM(VentasC15[[#This Row],[Maquillaje]:[Perfumería]])</f>
        <v>243382</v>
      </c>
      <c r="O803" s="14">
        <f>AVERAGE(VentasC15[[#This Row],[Maquillaje]:[Perfumería]])</f>
        <v>48676.4</v>
      </c>
      <c r="P803" t="str">
        <f>INDEX(VentasC15[[#Headers],[Maquillaje]:[Perfumería]],MATCH(MAX(VentasC15[[#This Row],[Maquillaje]:[Perfumería]]),VentasC15[[#This Row],[Maquillaje]:[Perfumería]],0))</f>
        <v>Skincare</v>
      </c>
      <c r="Q803" t="str">
        <f>INDEX(VentasC15[[#Headers],[Maquillaje]:[Perfumería]],MATCH(MIN(VentasC15[[#This Row],[Maquillaje]:[Perfumería]]),VentasC15[[#This Row],[Maquillaje]:[Perfumería]],0))</f>
        <v>Cabello</v>
      </c>
      <c r="R803" t="str">
        <f>IF(VentasC15[[#This Row],[Total por vendedor]]&gt;=250000,"SI","NO")</f>
        <v>NO</v>
      </c>
    </row>
    <row r="804" spans="1:18" x14ac:dyDescent="0.3">
      <c r="A804" s="16">
        <v>33497924</v>
      </c>
      <c r="B804" s="13">
        <v>50</v>
      </c>
      <c r="C804" s="13">
        <v>2</v>
      </c>
      <c r="D804" s="13">
        <v>18</v>
      </c>
      <c r="E804" t="s">
        <v>25</v>
      </c>
      <c r="F804" t="s">
        <v>21</v>
      </c>
      <c r="G804" t="str">
        <f>IF(VentasC15[[#This Row],[Tipo de pago]]='Tablas auxiliares'!$B$6,"Venta física","Venta Online")</f>
        <v>Venta Online</v>
      </c>
      <c r="H804" t="s">
        <v>30</v>
      </c>
      <c r="I804" s="37">
        <v>40300</v>
      </c>
      <c r="J804" s="37">
        <v>92523</v>
      </c>
      <c r="K804" s="37">
        <v>46947</v>
      </c>
      <c r="L804" s="37">
        <v>93403</v>
      </c>
      <c r="M804" s="37">
        <v>12890</v>
      </c>
      <c r="N804" s="37">
        <f>SUM(VentasC15[[#This Row],[Maquillaje]:[Perfumería]])</f>
        <v>286063</v>
      </c>
      <c r="O804" s="14">
        <f>AVERAGE(VentasC15[[#This Row],[Maquillaje]:[Perfumería]])</f>
        <v>57212.6</v>
      </c>
      <c r="P804" t="str">
        <f>INDEX(VentasC15[[#Headers],[Maquillaje]:[Perfumería]],MATCH(MAX(VentasC15[[#This Row],[Maquillaje]:[Perfumería]]),VentasC15[[#This Row],[Maquillaje]:[Perfumería]],0))</f>
        <v>Cuerpo</v>
      </c>
      <c r="Q804" t="str">
        <f>INDEX(VentasC15[[#Headers],[Maquillaje]:[Perfumería]],MATCH(MIN(VentasC15[[#This Row],[Maquillaje]:[Perfumería]]),VentasC15[[#This Row],[Maquillaje]:[Perfumería]],0))</f>
        <v>Perfumería</v>
      </c>
      <c r="R804" t="str">
        <f>IF(VentasC15[[#This Row],[Total por vendedor]]&gt;=250000,"SI","NO")</f>
        <v>SI</v>
      </c>
    </row>
    <row r="805" spans="1:18" x14ac:dyDescent="0.3">
      <c r="A805" s="17">
        <v>33497925</v>
      </c>
      <c r="B805" s="13">
        <v>69</v>
      </c>
      <c r="C805" s="13">
        <v>2</v>
      </c>
      <c r="D805" s="13">
        <v>99</v>
      </c>
      <c r="E805" t="s">
        <v>23</v>
      </c>
      <c r="F805" t="s">
        <v>20</v>
      </c>
      <c r="G805" t="str">
        <f>IF(VentasC15[[#This Row],[Tipo de pago]]='Tablas auxiliares'!$B$6,"Venta física","Venta Online")</f>
        <v>Venta física</v>
      </c>
      <c r="H805" t="s">
        <v>29</v>
      </c>
      <c r="I805" s="37">
        <v>23692</v>
      </c>
      <c r="J805" s="37">
        <v>55918</v>
      </c>
      <c r="K805" s="37">
        <v>46038</v>
      </c>
      <c r="L805" s="37">
        <v>17119</v>
      </c>
      <c r="M805" s="37">
        <v>10233</v>
      </c>
      <c r="N805" s="37">
        <f>SUM(VentasC15[[#This Row],[Maquillaje]:[Perfumería]])</f>
        <v>153000</v>
      </c>
      <c r="O805" s="14">
        <f>AVERAGE(VentasC15[[#This Row],[Maquillaje]:[Perfumería]])</f>
        <v>30600</v>
      </c>
      <c r="P805" t="str">
        <f>INDEX(VentasC15[[#Headers],[Maquillaje]:[Perfumería]],MATCH(MAX(VentasC15[[#This Row],[Maquillaje]:[Perfumería]]),VentasC15[[#This Row],[Maquillaje]:[Perfumería]],0))</f>
        <v>Skincare</v>
      </c>
      <c r="Q805" t="str">
        <f>INDEX(VentasC15[[#Headers],[Maquillaje]:[Perfumería]],MATCH(MIN(VentasC15[[#This Row],[Maquillaje]:[Perfumería]]),VentasC15[[#This Row],[Maquillaje]:[Perfumería]],0))</f>
        <v>Perfumería</v>
      </c>
      <c r="R805" t="str">
        <f>IF(VentasC15[[#This Row],[Total por vendedor]]&gt;=250000,"SI","NO")</f>
        <v>NO</v>
      </c>
    </row>
    <row r="806" spans="1:18" x14ac:dyDescent="0.3">
      <c r="A806" s="16">
        <v>33497926</v>
      </c>
      <c r="B806" s="13">
        <v>33</v>
      </c>
      <c r="C806" s="13">
        <v>2</v>
      </c>
      <c r="D806" s="13">
        <v>9</v>
      </c>
      <c r="E806" t="s">
        <v>25</v>
      </c>
      <c r="F806" t="s">
        <v>21</v>
      </c>
      <c r="G806" t="str">
        <f>IF(VentasC15[[#This Row],[Tipo de pago]]='Tablas auxiliares'!$B$6,"Venta física","Venta Online")</f>
        <v>Venta Online</v>
      </c>
      <c r="H806" t="s">
        <v>30</v>
      </c>
      <c r="I806" s="37">
        <v>83086</v>
      </c>
      <c r="J806" s="37">
        <v>88310</v>
      </c>
      <c r="K806" s="37">
        <v>30806</v>
      </c>
      <c r="L806" s="37">
        <v>29423</v>
      </c>
      <c r="M806" s="37">
        <v>49155</v>
      </c>
      <c r="N806" s="37">
        <f>SUM(VentasC15[[#This Row],[Maquillaje]:[Perfumería]])</f>
        <v>280780</v>
      </c>
      <c r="O806" s="14">
        <f>AVERAGE(VentasC15[[#This Row],[Maquillaje]:[Perfumería]])</f>
        <v>56156</v>
      </c>
      <c r="P806" t="str">
        <f>INDEX(VentasC15[[#Headers],[Maquillaje]:[Perfumería]],MATCH(MAX(VentasC15[[#This Row],[Maquillaje]:[Perfumería]]),VentasC15[[#This Row],[Maquillaje]:[Perfumería]],0))</f>
        <v>Skincare</v>
      </c>
      <c r="Q806" t="str">
        <f>INDEX(VentasC15[[#Headers],[Maquillaje]:[Perfumería]],MATCH(MIN(VentasC15[[#This Row],[Maquillaje]:[Perfumería]]),VentasC15[[#This Row],[Maquillaje]:[Perfumería]],0))</f>
        <v>Cuerpo</v>
      </c>
      <c r="R806" t="str">
        <f>IF(VentasC15[[#This Row],[Total por vendedor]]&gt;=250000,"SI","NO")</f>
        <v>SI</v>
      </c>
    </row>
    <row r="807" spans="1:18" x14ac:dyDescent="0.3">
      <c r="A807" s="17">
        <v>33497927</v>
      </c>
      <c r="B807" s="13">
        <v>61</v>
      </c>
      <c r="C807" s="13">
        <v>2</v>
      </c>
      <c r="D807" s="13">
        <v>47</v>
      </c>
      <c r="E807" t="s">
        <v>23</v>
      </c>
      <c r="F807" t="s">
        <v>21</v>
      </c>
      <c r="G807" t="str">
        <f>IF(VentasC15[[#This Row],[Tipo de pago]]='Tablas auxiliares'!$B$6,"Venta física","Venta Online")</f>
        <v>Venta Online</v>
      </c>
      <c r="H807" t="s">
        <v>30</v>
      </c>
      <c r="I807" s="37">
        <v>18073</v>
      </c>
      <c r="J807" s="37">
        <v>18080</v>
      </c>
      <c r="K807" s="37">
        <v>92993</v>
      </c>
      <c r="L807" s="37">
        <v>28215</v>
      </c>
      <c r="M807" s="37">
        <v>17099</v>
      </c>
      <c r="N807" s="37">
        <f>SUM(VentasC15[[#This Row],[Maquillaje]:[Perfumería]])</f>
        <v>174460</v>
      </c>
      <c r="O807" s="14">
        <f>AVERAGE(VentasC15[[#This Row],[Maquillaje]:[Perfumería]])</f>
        <v>34892</v>
      </c>
      <c r="P807" t="str">
        <f>INDEX(VentasC15[[#Headers],[Maquillaje]:[Perfumería]],MATCH(MAX(VentasC15[[#This Row],[Maquillaje]:[Perfumería]]),VentasC15[[#This Row],[Maquillaje]:[Perfumería]],0))</f>
        <v>Cabello</v>
      </c>
      <c r="Q807" t="str">
        <f>INDEX(VentasC15[[#Headers],[Maquillaje]:[Perfumería]],MATCH(MIN(VentasC15[[#This Row],[Maquillaje]:[Perfumería]]),VentasC15[[#This Row],[Maquillaje]:[Perfumería]],0))</f>
        <v>Perfumería</v>
      </c>
      <c r="R807" t="str">
        <f>IF(VentasC15[[#This Row],[Total por vendedor]]&gt;=250000,"SI","NO")</f>
        <v>NO</v>
      </c>
    </row>
    <row r="808" spans="1:18" x14ac:dyDescent="0.3">
      <c r="A808" s="16">
        <v>33497928</v>
      </c>
      <c r="B808" s="13">
        <v>49</v>
      </c>
      <c r="C808" s="13">
        <v>2</v>
      </c>
      <c r="D808" s="13">
        <v>8</v>
      </c>
      <c r="E808" t="s">
        <v>22</v>
      </c>
      <c r="F808" t="s">
        <v>20</v>
      </c>
      <c r="G808" t="str">
        <f>IF(VentasC15[[#This Row],[Tipo de pago]]='Tablas auxiliares'!$B$6,"Venta física","Venta Online")</f>
        <v>Venta física</v>
      </c>
      <c r="H808" t="s">
        <v>30</v>
      </c>
      <c r="I808" s="37">
        <v>5997</v>
      </c>
      <c r="J808" s="37">
        <v>91081</v>
      </c>
      <c r="K808" s="37">
        <v>64608</v>
      </c>
      <c r="L808" s="37">
        <v>99653</v>
      </c>
      <c r="M808" s="37">
        <v>1933</v>
      </c>
      <c r="N808" s="37">
        <f>SUM(VentasC15[[#This Row],[Maquillaje]:[Perfumería]])</f>
        <v>263272</v>
      </c>
      <c r="O808" s="14">
        <f>AVERAGE(VentasC15[[#This Row],[Maquillaje]:[Perfumería]])</f>
        <v>52654.400000000001</v>
      </c>
      <c r="P808" t="str">
        <f>INDEX(VentasC15[[#Headers],[Maquillaje]:[Perfumería]],MATCH(MAX(VentasC15[[#This Row],[Maquillaje]:[Perfumería]]),VentasC15[[#This Row],[Maquillaje]:[Perfumería]],0))</f>
        <v>Cuerpo</v>
      </c>
      <c r="Q808" t="str">
        <f>INDEX(VentasC15[[#Headers],[Maquillaje]:[Perfumería]],MATCH(MIN(VentasC15[[#This Row],[Maquillaje]:[Perfumería]]),VentasC15[[#This Row],[Maquillaje]:[Perfumería]],0))</f>
        <v>Perfumería</v>
      </c>
      <c r="R808" t="str">
        <f>IF(VentasC15[[#This Row],[Total por vendedor]]&gt;=250000,"SI","NO")</f>
        <v>SI</v>
      </c>
    </row>
    <row r="809" spans="1:18" x14ac:dyDescent="0.3">
      <c r="A809" s="17">
        <v>33497929</v>
      </c>
      <c r="B809" s="13">
        <v>52</v>
      </c>
      <c r="C809" s="13">
        <v>2</v>
      </c>
      <c r="D809" s="13">
        <v>7</v>
      </c>
      <c r="E809" t="s">
        <v>22</v>
      </c>
      <c r="F809" t="s">
        <v>20</v>
      </c>
      <c r="G809" t="str">
        <f>IF(VentasC15[[#This Row],[Tipo de pago]]='Tablas auxiliares'!$B$6,"Venta física","Venta Online")</f>
        <v>Venta física</v>
      </c>
      <c r="H809" t="s">
        <v>30</v>
      </c>
      <c r="I809" s="37">
        <v>93258</v>
      </c>
      <c r="J809" s="37">
        <v>5997</v>
      </c>
      <c r="K809" s="37">
        <v>19032</v>
      </c>
      <c r="L809" s="37">
        <v>62880</v>
      </c>
      <c r="M809" s="37">
        <v>48586</v>
      </c>
      <c r="N809" s="37">
        <f>SUM(VentasC15[[#This Row],[Maquillaje]:[Perfumería]])</f>
        <v>229753</v>
      </c>
      <c r="O809" s="14">
        <f>AVERAGE(VentasC15[[#This Row],[Maquillaje]:[Perfumería]])</f>
        <v>45950.6</v>
      </c>
      <c r="P809" t="str">
        <f>INDEX(VentasC15[[#Headers],[Maquillaje]:[Perfumería]],MATCH(MAX(VentasC15[[#This Row],[Maquillaje]:[Perfumería]]),VentasC15[[#This Row],[Maquillaje]:[Perfumería]],0))</f>
        <v>Maquillaje</v>
      </c>
      <c r="Q809" t="str">
        <f>INDEX(VentasC15[[#Headers],[Maquillaje]:[Perfumería]],MATCH(MIN(VentasC15[[#This Row],[Maquillaje]:[Perfumería]]),VentasC15[[#This Row],[Maquillaje]:[Perfumería]],0))</f>
        <v>Skincare</v>
      </c>
      <c r="R809" t="str">
        <f>IF(VentasC15[[#This Row],[Total por vendedor]]&gt;=250000,"SI","NO")</f>
        <v>NO</v>
      </c>
    </row>
    <row r="810" spans="1:18" x14ac:dyDescent="0.3">
      <c r="A810" s="16">
        <v>33497930</v>
      </c>
      <c r="B810" s="13">
        <v>37</v>
      </c>
      <c r="C810" s="13">
        <v>2</v>
      </c>
      <c r="D810" s="13">
        <v>46</v>
      </c>
      <c r="E810" t="s">
        <v>23</v>
      </c>
      <c r="F810" t="s">
        <v>20</v>
      </c>
      <c r="G810" t="str">
        <f>IF(VentasC15[[#This Row],[Tipo de pago]]='Tablas auxiliares'!$B$6,"Venta física","Venta Online")</f>
        <v>Venta física</v>
      </c>
      <c r="H810" t="s">
        <v>30</v>
      </c>
      <c r="I810" s="37">
        <v>47028</v>
      </c>
      <c r="J810" s="37">
        <v>61869</v>
      </c>
      <c r="K810" s="37">
        <v>75981</v>
      </c>
      <c r="L810" s="37">
        <v>90190</v>
      </c>
      <c r="M810" s="37">
        <v>19472</v>
      </c>
      <c r="N810" s="37">
        <f>SUM(VentasC15[[#This Row],[Maquillaje]:[Perfumería]])</f>
        <v>294540</v>
      </c>
      <c r="O810" s="14">
        <f>AVERAGE(VentasC15[[#This Row],[Maquillaje]:[Perfumería]])</f>
        <v>58908</v>
      </c>
      <c r="P810" t="str">
        <f>INDEX(VentasC15[[#Headers],[Maquillaje]:[Perfumería]],MATCH(MAX(VentasC15[[#This Row],[Maquillaje]:[Perfumería]]),VentasC15[[#This Row],[Maquillaje]:[Perfumería]],0))</f>
        <v>Cuerpo</v>
      </c>
      <c r="Q810" t="str">
        <f>INDEX(VentasC15[[#Headers],[Maquillaje]:[Perfumería]],MATCH(MIN(VentasC15[[#This Row],[Maquillaje]:[Perfumería]]),VentasC15[[#This Row],[Maquillaje]:[Perfumería]],0))</f>
        <v>Perfumería</v>
      </c>
      <c r="R810" t="str">
        <f>IF(VentasC15[[#This Row],[Total por vendedor]]&gt;=250000,"SI","NO")</f>
        <v>SI</v>
      </c>
    </row>
    <row r="811" spans="1:18" x14ac:dyDescent="0.3">
      <c r="A811" s="17">
        <v>33497931</v>
      </c>
      <c r="B811" s="13">
        <v>69</v>
      </c>
      <c r="C811" s="13">
        <v>2</v>
      </c>
      <c r="D811" s="13">
        <v>85</v>
      </c>
      <c r="E811" t="s">
        <v>25</v>
      </c>
      <c r="F811" t="s">
        <v>21</v>
      </c>
      <c r="G811" t="str">
        <f>IF(VentasC15[[#This Row],[Tipo de pago]]='Tablas auxiliares'!$B$6,"Venta física","Venta Online")</f>
        <v>Venta Online</v>
      </c>
      <c r="H811" t="s">
        <v>30</v>
      </c>
      <c r="I811" s="37">
        <v>87664</v>
      </c>
      <c r="J811" s="37">
        <v>87191</v>
      </c>
      <c r="K811" s="37">
        <v>75714</v>
      </c>
      <c r="L811" s="37">
        <v>79490</v>
      </c>
      <c r="M811" s="37">
        <v>67003</v>
      </c>
      <c r="N811" s="37">
        <f>SUM(VentasC15[[#This Row],[Maquillaje]:[Perfumería]])</f>
        <v>397062</v>
      </c>
      <c r="O811" s="14">
        <f>AVERAGE(VentasC15[[#This Row],[Maquillaje]:[Perfumería]])</f>
        <v>79412.399999999994</v>
      </c>
      <c r="P811" t="str">
        <f>INDEX(VentasC15[[#Headers],[Maquillaje]:[Perfumería]],MATCH(MAX(VentasC15[[#This Row],[Maquillaje]:[Perfumería]]),VentasC15[[#This Row],[Maquillaje]:[Perfumería]],0))</f>
        <v>Maquillaje</v>
      </c>
      <c r="Q811" t="str">
        <f>INDEX(VentasC15[[#Headers],[Maquillaje]:[Perfumería]],MATCH(MIN(VentasC15[[#This Row],[Maquillaje]:[Perfumería]]),VentasC15[[#This Row],[Maquillaje]:[Perfumería]],0))</f>
        <v>Perfumería</v>
      </c>
      <c r="R811" t="str">
        <f>IF(VentasC15[[#This Row],[Total por vendedor]]&gt;=250000,"SI","NO")</f>
        <v>SI</v>
      </c>
    </row>
    <row r="812" spans="1:18" x14ac:dyDescent="0.3">
      <c r="A812" s="16">
        <v>33497932</v>
      </c>
      <c r="B812" s="13">
        <v>26</v>
      </c>
      <c r="C812" s="13">
        <v>2</v>
      </c>
      <c r="D812" s="13">
        <v>88</v>
      </c>
      <c r="E812" t="s">
        <v>24</v>
      </c>
      <c r="F812" t="s">
        <v>21</v>
      </c>
      <c r="G812" t="str">
        <f>IF(VentasC15[[#This Row],[Tipo de pago]]='Tablas auxiliares'!$B$6,"Venta física","Venta Online")</f>
        <v>Venta Online</v>
      </c>
      <c r="H812" t="s">
        <v>30</v>
      </c>
      <c r="I812" s="37">
        <v>26333</v>
      </c>
      <c r="J812" s="37">
        <v>52880</v>
      </c>
      <c r="K812" s="37">
        <v>95088</v>
      </c>
      <c r="L812" s="37">
        <v>59371</v>
      </c>
      <c r="M812" s="37">
        <v>92600</v>
      </c>
      <c r="N812" s="37">
        <f>SUM(VentasC15[[#This Row],[Maquillaje]:[Perfumería]])</f>
        <v>326272</v>
      </c>
      <c r="O812" s="14">
        <f>AVERAGE(VentasC15[[#This Row],[Maquillaje]:[Perfumería]])</f>
        <v>65254.400000000001</v>
      </c>
      <c r="P812" t="str">
        <f>INDEX(VentasC15[[#Headers],[Maquillaje]:[Perfumería]],MATCH(MAX(VentasC15[[#This Row],[Maquillaje]:[Perfumería]]),VentasC15[[#This Row],[Maquillaje]:[Perfumería]],0))</f>
        <v>Cabello</v>
      </c>
      <c r="Q812" t="str">
        <f>INDEX(VentasC15[[#Headers],[Maquillaje]:[Perfumería]],MATCH(MIN(VentasC15[[#This Row],[Maquillaje]:[Perfumería]]),VentasC15[[#This Row],[Maquillaje]:[Perfumería]],0))</f>
        <v>Maquillaje</v>
      </c>
      <c r="R812" t="str">
        <f>IF(VentasC15[[#This Row],[Total por vendedor]]&gt;=250000,"SI","NO")</f>
        <v>SI</v>
      </c>
    </row>
    <row r="813" spans="1:18" x14ac:dyDescent="0.3">
      <c r="A813" s="17">
        <v>33497933</v>
      </c>
      <c r="B813" s="13">
        <v>38</v>
      </c>
      <c r="C813" s="13">
        <v>2</v>
      </c>
      <c r="D813" s="13">
        <v>66</v>
      </c>
      <c r="E813" t="s">
        <v>23</v>
      </c>
      <c r="F813" t="s">
        <v>21</v>
      </c>
      <c r="G813" t="str">
        <f>IF(VentasC15[[#This Row],[Tipo de pago]]='Tablas auxiliares'!$B$6,"Venta física","Venta Online")</f>
        <v>Venta Online</v>
      </c>
      <c r="H813" t="s">
        <v>29</v>
      </c>
      <c r="I813" s="37">
        <v>97553</v>
      </c>
      <c r="J813" s="37">
        <v>69718</v>
      </c>
      <c r="K813" s="37">
        <v>38740</v>
      </c>
      <c r="L813" s="37">
        <v>51114</v>
      </c>
      <c r="M813" s="37">
        <v>19057</v>
      </c>
      <c r="N813" s="37">
        <f>SUM(VentasC15[[#This Row],[Maquillaje]:[Perfumería]])</f>
        <v>276182</v>
      </c>
      <c r="O813" s="14">
        <f>AVERAGE(VentasC15[[#This Row],[Maquillaje]:[Perfumería]])</f>
        <v>55236.4</v>
      </c>
      <c r="P813" t="str">
        <f>INDEX(VentasC15[[#Headers],[Maquillaje]:[Perfumería]],MATCH(MAX(VentasC15[[#This Row],[Maquillaje]:[Perfumería]]),VentasC15[[#This Row],[Maquillaje]:[Perfumería]],0))</f>
        <v>Maquillaje</v>
      </c>
      <c r="Q813" t="str">
        <f>INDEX(VentasC15[[#Headers],[Maquillaje]:[Perfumería]],MATCH(MIN(VentasC15[[#This Row],[Maquillaje]:[Perfumería]]),VentasC15[[#This Row],[Maquillaje]:[Perfumería]],0))</f>
        <v>Perfumería</v>
      </c>
      <c r="R813" t="str">
        <f>IF(VentasC15[[#This Row],[Total por vendedor]]&gt;=250000,"SI","NO")</f>
        <v>SI</v>
      </c>
    </row>
    <row r="814" spans="1:18" x14ac:dyDescent="0.3">
      <c r="A814" s="16">
        <v>33497934</v>
      </c>
      <c r="B814" s="13">
        <v>27</v>
      </c>
      <c r="C814" s="13">
        <v>2</v>
      </c>
      <c r="D814" s="13">
        <v>19</v>
      </c>
      <c r="E814" t="s">
        <v>23</v>
      </c>
      <c r="F814" t="s">
        <v>21</v>
      </c>
      <c r="G814" t="str">
        <f>IF(VentasC15[[#This Row],[Tipo de pago]]='Tablas auxiliares'!$B$6,"Venta física","Venta Online")</f>
        <v>Venta Online</v>
      </c>
      <c r="H814" t="s">
        <v>30</v>
      </c>
      <c r="I814" s="37">
        <v>16406</v>
      </c>
      <c r="J814" s="37">
        <v>39340</v>
      </c>
      <c r="K814" s="37">
        <v>94357</v>
      </c>
      <c r="L814" s="37">
        <v>32897</v>
      </c>
      <c r="M814" s="37">
        <v>91805</v>
      </c>
      <c r="N814" s="37">
        <f>SUM(VentasC15[[#This Row],[Maquillaje]:[Perfumería]])</f>
        <v>274805</v>
      </c>
      <c r="O814" s="14">
        <f>AVERAGE(VentasC15[[#This Row],[Maquillaje]:[Perfumería]])</f>
        <v>54961</v>
      </c>
      <c r="P814" t="str">
        <f>INDEX(VentasC15[[#Headers],[Maquillaje]:[Perfumería]],MATCH(MAX(VentasC15[[#This Row],[Maquillaje]:[Perfumería]]),VentasC15[[#This Row],[Maquillaje]:[Perfumería]],0))</f>
        <v>Cabello</v>
      </c>
      <c r="Q814" t="str">
        <f>INDEX(VentasC15[[#Headers],[Maquillaje]:[Perfumería]],MATCH(MIN(VentasC15[[#This Row],[Maquillaje]:[Perfumería]]),VentasC15[[#This Row],[Maquillaje]:[Perfumería]],0))</f>
        <v>Maquillaje</v>
      </c>
      <c r="R814" t="str">
        <f>IF(VentasC15[[#This Row],[Total por vendedor]]&gt;=250000,"SI","NO")</f>
        <v>SI</v>
      </c>
    </row>
    <row r="815" spans="1:18" x14ac:dyDescent="0.3">
      <c r="A815" s="17">
        <v>33497935</v>
      </c>
      <c r="B815" s="13">
        <v>57</v>
      </c>
      <c r="C815" s="13">
        <v>2</v>
      </c>
      <c r="D815" s="13">
        <v>92</v>
      </c>
      <c r="E815" t="s">
        <v>24</v>
      </c>
      <c r="F815" t="s">
        <v>20</v>
      </c>
      <c r="G815" t="str">
        <f>IF(VentasC15[[#This Row],[Tipo de pago]]='Tablas auxiliares'!$B$6,"Venta física","Venta Online")</f>
        <v>Venta física</v>
      </c>
      <c r="H815" t="s">
        <v>29</v>
      </c>
      <c r="I815" s="37">
        <v>79509</v>
      </c>
      <c r="J815" s="37">
        <v>31428</v>
      </c>
      <c r="K815" s="37">
        <v>76459</v>
      </c>
      <c r="L815" s="37">
        <v>47412</v>
      </c>
      <c r="M815" s="37">
        <v>45974</v>
      </c>
      <c r="N815" s="37">
        <f>SUM(VentasC15[[#This Row],[Maquillaje]:[Perfumería]])</f>
        <v>280782</v>
      </c>
      <c r="O815" s="14">
        <f>AVERAGE(VentasC15[[#This Row],[Maquillaje]:[Perfumería]])</f>
        <v>56156.4</v>
      </c>
      <c r="P815" t="str">
        <f>INDEX(VentasC15[[#Headers],[Maquillaje]:[Perfumería]],MATCH(MAX(VentasC15[[#This Row],[Maquillaje]:[Perfumería]]),VentasC15[[#This Row],[Maquillaje]:[Perfumería]],0))</f>
        <v>Maquillaje</v>
      </c>
      <c r="Q815" t="str">
        <f>INDEX(VentasC15[[#Headers],[Maquillaje]:[Perfumería]],MATCH(MIN(VentasC15[[#This Row],[Maquillaje]:[Perfumería]]),VentasC15[[#This Row],[Maquillaje]:[Perfumería]],0))</f>
        <v>Skincare</v>
      </c>
      <c r="R815" t="str">
        <f>IF(VentasC15[[#This Row],[Total por vendedor]]&gt;=250000,"SI","NO")</f>
        <v>SI</v>
      </c>
    </row>
    <row r="816" spans="1:18" x14ac:dyDescent="0.3">
      <c r="A816" s="16">
        <v>33497936</v>
      </c>
      <c r="B816" s="13">
        <v>42</v>
      </c>
      <c r="C816" s="13">
        <v>2</v>
      </c>
      <c r="D816" s="13">
        <v>70</v>
      </c>
      <c r="E816" t="s">
        <v>22</v>
      </c>
      <c r="F816" t="s">
        <v>21</v>
      </c>
      <c r="G816" t="str">
        <f>IF(VentasC15[[#This Row],[Tipo de pago]]='Tablas auxiliares'!$B$6,"Venta física","Venta Online")</f>
        <v>Venta Online</v>
      </c>
      <c r="H816" t="s">
        <v>29</v>
      </c>
      <c r="I816" s="37">
        <v>84091</v>
      </c>
      <c r="J816" s="37">
        <v>74928</v>
      </c>
      <c r="K816" s="37">
        <v>86027</v>
      </c>
      <c r="L816" s="37">
        <v>5146</v>
      </c>
      <c r="M816" s="37">
        <v>77663</v>
      </c>
      <c r="N816" s="37">
        <f>SUM(VentasC15[[#This Row],[Maquillaje]:[Perfumería]])</f>
        <v>327855</v>
      </c>
      <c r="O816" s="14">
        <f>AVERAGE(VentasC15[[#This Row],[Maquillaje]:[Perfumería]])</f>
        <v>65571</v>
      </c>
      <c r="P816" t="str">
        <f>INDEX(VentasC15[[#Headers],[Maquillaje]:[Perfumería]],MATCH(MAX(VentasC15[[#This Row],[Maquillaje]:[Perfumería]]),VentasC15[[#This Row],[Maquillaje]:[Perfumería]],0))</f>
        <v>Cabello</v>
      </c>
      <c r="Q816" t="str">
        <f>INDEX(VentasC15[[#Headers],[Maquillaje]:[Perfumería]],MATCH(MIN(VentasC15[[#This Row],[Maquillaje]:[Perfumería]]),VentasC15[[#This Row],[Maquillaje]:[Perfumería]],0))</f>
        <v>Cuerpo</v>
      </c>
      <c r="R816" t="str">
        <f>IF(VentasC15[[#This Row],[Total por vendedor]]&gt;=250000,"SI","NO")</f>
        <v>SI</v>
      </c>
    </row>
    <row r="817" spans="1:18" x14ac:dyDescent="0.3">
      <c r="A817" s="17">
        <v>33497937</v>
      </c>
      <c r="B817" s="13">
        <v>72</v>
      </c>
      <c r="C817" s="13">
        <v>2</v>
      </c>
      <c r="D817" s="13">
        <v>72</v>
      </c>
      <c r="E817" t="s">
        <v>24</v>
      </c>
      <c r="F817" t="s">
        <v>20</v>
      </c>
      <c r="G817" t="str">
        <f>IF(VentasC15[[#This Row],[Tipo de pago]]='Tablas auxiliares'!$B$6,"Venta física","Venta Online")</f>
        <v>Venta física</v>
      </c>
      <c r="H817" t="s">
        <v>29</v>
      </c>
      <c r="I817" s="37">
        <v>56778</v>
      </c>
      <c r="J817" s="37">
        <v>17650</v>
      </c>
      <c r="K817" s="37">
        <v>84842</v>
      </c>
      <c r="L817" s="37">
        <v>5459</v>
      </c>
      <c r="M817" s="37">
        <v>87192</v>
      </c>
      <c r="N817" s="37">
        <f>SUM(VentasC15[[#This Row],[Maquillaje]:[Perfumería]])</f>
        <v>251921</v>
      </c>
      <c r="O817" s="14">
        <f>AVERAGE(VentasC15[[#This Row],[Maquillaje]:[Perfumería]])</f>
        <v>50384.2</v>
      </c>
      <c r="P817" t="str">
        <f>INDEX(VentasC15[[#Headers],[Maquillaje]:[Perfumería]],MATCH(MAX(VentasC15[[#This Row],[Maquillaje]:[Perfumería]]),VentasC15[[#This Row],[Maquillaje]:[Perfumería]],0))</f>
        <v>Perfumería</v>
      </c>
      <c r="Q817" t="str">
        <f>INDEX(VentasC15[[#Headers],[Maquillaje]:[Perfumería]],MATCH(MIN(VentasC15[[#This Row],[Maquillaje]:[Perfumería]]),VentasC15[[#This Row],[Maquillaje]:[Perfumería]],0))</f>
        <v>Cuerpo</v>
      </c>
      <c r="R817" t="str">
        <f>IF(VentasC15[[#This Row],[Total por vendedor]]&gt;=250000,"SI","NO")</f>
        <v>SI</v>
      </c>
    </row>
    <row r="818" spans="1:18" x14ac:dyDescent="0.3">
      <c r="A818" s="16">
        <v>33497938</v>
      </c>
      <c r="B818" s="13">
        <v>50</v>
      </c>
      <c r="C818" s="13">
        <v>2</v>
      </c>
      <c r="D818" s="13">
        <v>29</v>
      </c>
      <c r="E818" t="s">
        <v>22</v>
      </c>
      <c r="F818" t="s">
        <v>20</v>
      </c>
      <c r="G818" t="str">
        <f>IF(VentasC15[[#This Row],[Tipo de pago]]='Tablas auxiliares'!$B$6,"Venta física","Venta Online")</f>
        <v>Venta física</v>
      </c>
      <c r="H818" t="s">
        <v>29</v>
      </c>
      <c r="I818" s="37">
        <v>33672</v>
      </c>
      <c r="J818" s="37">
        <v>1975</v>
      </c>
      <c r="K818" s="37">
        <v>94206</v>
      </c>
      <c r="L818" s="37">
        <v>15622</v>
      </c>
      <c r="M818" s="37">
        <v>62954</v>
      </c>
      <c r="N818" s="37">
        <f>SUM(VentasC15[[#This Row],[Maquillaje]:[Perfumería]])</f>
        <v>208429</v>
      </c>
      <c r="O818" s="14">
        <f>AVERAGE(VentasC15[[#This Row],[Maquillaje]:[Perfumería]])</f>
        <v>41685.800000000003</v>
      </c>
      <c r="P818" t="str">
        <f>INDEX(VentasC15[[#Headers],[Maquillaje]:[Perfumería]],MATCH(MAX(VentasC15[[#This Row],[Maquillaje]:[Perfumería]]),VentasC15[[#This Row],[Maquillaje]:[Perfumería]],0))</f>
        <v>Cabello</v>
      </c>
      <c r="Q818" t="str">
        <f>INDEX(VentasC15[[#Headers],[Maquillaje]:[Perfumería]],MATCH(MIN(VentasC15[[#This Row],[Maquillaje]:[Perfumería]]),VentasC15[[#This Row],[Maquillaje]:[Perfumería]],0))</f>
        <v>Skincare</v>
      </c>
      <c r="R818" t="str">
        <f>IF(VentasC15[[#This Row],[Total por vendedor]]&gt;=250000,"SI","NO")</f>
        <v>NO</v>
      </c>
    </row>
    <row r="819" spans="1:18" x14ac:dyDescent="0.3">
      <c r="A819" s="17">
        <v>33497939</v>
      </c>
      <c r="B819" s="13">
        <v>69</v>
      </c>
      <c r="C819" s="13">
        <v>2</v>
      </c>
      <c r="D819" s="13">
        <v>17</v>
      </c>
      <c r="E819" t="s">
        <v>23</v>
      </c>
      <c r="F819" t="s">
        <v>20</v>
      </c>
      <c r="G819" t="str">
        <f>IF(VentasC15[[#This Row],[Tipo de pago]]='Tablas auxiliares'!$B$6,"Venta física","Venta Online")</f>
        <v>Venta física</v>
      </c>
      <c r="H819" t="s">
        <v>29</v>
      </c>
      <c r="I819" s="37">
        <v>29074</v>
      </c>
      <c r="J819" s="37">
        <v>60760</v>
      </c>
      <c r="K819" s="37">
        <v>92612</v>
      </c>
      <c r="L819" s="37">
        <v>99223</v>
      </c>
      <c r="M819" s="37">
        <v>90112</v>
      </c>
      <c r="N819" s="37">
        <f>SUM(VentasC15[[#This Row],[Maquillaje]:[Perfumería]])</f>
        <v>371781</v>
      </c>
      <c r="O819" s="14">
        <f>AVERAGE(VentasC15[[#This Row],[Maquillaje]:[Perfumería]])</f>
        <v>74356.2</v>
      </c>
      <c r="P819" t="str">
        <f>INDEX(VentasC15[[#Headers],[Maquillaje]:[Perfumería]],MATCH(MAX(VentasC15[[#This Row],[Maquillaje]:[Perfumería]]),VentasC15[[#This Row],[Maquillaje]:[Perfumería]],0))</f>
        <v>Cuerpo</v>
      </c>
      <c r="Q819" t="str">
        <f>INDEX(VentasC15[[#Headers],[Maquillaje]:[Perfumería]],MATCH(MIN(VentasC15[[#This Row],[Maquillaje]:[Perfumería]]),VentasC15[[#This Row],[Maquillaje]:[Perfumería]],0))</f>
        <v>Maquillaje</v>
      </c>
      <c r="R819" t="str">
        <f>IF(VentasC15[[#This Row],[Total por vendedor]]&gt;=250000,"SI","NO")</f>
        <v>SI</v>
      </c>
    </row>
    <row r="820" spans="1:18" x14ac:dyDescent="0.3">
      <c r="A820" s="16">
        <v>33497940</v>
      </c>
      <c r="B820" s="13">
        <v>61</v>
      </c>
      <c r="C820" s="13">
        <v>2</v>
      </c>
      <c r="D820" s="13">
        <v>44</v>
      </c>
      <c r="E820" t="s">
        <v>24</v>
      </c>
      <c r="F820" t="s">
        <v>21</v>
      </c>
      <c r="G820" t="str">
        <f>IF(VentasC15[[#This Row],[Tipo de pago]]='Tablas auxiliares'!$B$6,"Venta física","Venta Online")</f>
        <v>Venta Online</v>
      </c>
      <c r="H820" t="s">
        <v>30</v>
      </c>
      <c r="I820" s="37">
        <v>99722</v>
      </c>
      <c r="J820" s="37">
        <v>66560</v>
      </c>
      <c r="K820" s="37">
        <v>42706</v>
      </c>
      <c r="L820" s="37">
        <v>26199</v>
      </c>
      <c r="M820" s="37">
        <v>17518</v>
      </c>
      <c r="N820" s="37">
        <f>SUM(VentasC15[[#This Row],[Maquillaje]:[Perfumería]])</f>
        <v>252705</v>
      </c>
      <c r="O820" s="14">
        <f>AVERAGE(VentasC15[[#This Row],[Maquillaje]:[Perfumería]])</f>
        <v>50541</v>
      </c>
      <c r="P820" t="str">
        <f>INDEX(VentasC15[[#Headers],[Maquillaje]:[Perfumería]],MATCH(MAX(VentasC15[[#This Row],[Maquillaje]:[Perfumería]]),VentasC15[[#This Row],[Maquillaje]:[Perfumería]],0))</f>
        <v>Maquillaje</v>
      </c>
      <c r="Q820" t="str">
        <f>INDEX(VentasC15[[#Headers],[Maquillaje]:[Perfumería]],MATCH(MIN(VentasC15[[#This Row],[Maquillaje]:[Perfumería]]),VentasC15[[#This Row],[Maquillaje]:[Perfumería]],0))</f>
        <v>Perfumería</v>
      </c>
      <c r="R820" t="str">
        <f>IF(VentasC15[[#This Row],[Total por vendedor]]&gt;=250000,"SI","NO")</f>
        <v>SI</v>
      </c>
    </row>
    <row r="821" spans="1:18" x14ac:dyDescent="0.3">
      <c r="A821" s="17">
        <v>33497941</v>
      </c>
      <c r="B821" s="13">
        <v>41</v>
      </c>
      <c r="C821" s="13">
        <v>2</v>
      </c>
      <c r="D821" s="13">
        <v>71</v>
      </c>
      <c r="E821" t="s">
        <v>23</v>
      </c>
      <c r="F821" t="s">
        <v>21</v>
      </c>
      <c r="G821" t="str">
        <f>IF(VentasC15[[#This Row],[Tipo de pago]]='Tablas auxiliares'!$B$6,"Venta física","Venta Online")</f>
        <v>Venta Online</v>
      </c>
      <c r="H821" t="s">
        <v>30</v>
      </c>
      <c r="I821" s="37">
        <v>51024</v>
      </c>
      <c r="J821" s="37">
        <v>65258</v>
      </c>
      <c r="K821" s="37">
        <v>36809</v>
      </c>
      <c r="L821" s="37">
        <v>37041</v>
      </c>
      <c r="M821" s="37">
        <v>91433</v>
      </c>
      <c r="N821" s="37">
        <f>SUM(VentasC15[[#This Row],[Maquillaje]:[Perfumería]])</f>
        <v>281565</v>
      </c>
      <c r="O821" s="14">
        <f>AVERAGE(VentasC15[[#This Row],[Maquillaje]:[Perfumería]])</f>
        <v>56313</v>
      </c>
      <c r="P821" t="str">
        <f>INDEX(VentasC15[[#Headers],[Maquillaje]:[Perfumería]],MATCH(MAX(VentasC15[[#This Row],[Maquillaje]:[Perfumería]]),VentasC15[[#This Row],[Maquillaje]:[Perfumería]],0))</f>
        <v>Perfumería</v>
      </c>
      <c r="Q821" t="str">
        <f>INDEX(VentasC15[[#Headers],[Maquillaje]:[Perfumería]],MATCH(MIN(VentasC15[[#This Row],[Maquillaje]:[Perfumería]]),VentasC15[[#This Row],[Maquillaje]:[Perfumería]],0))</f>
        <v>Cabello</v>
      </c>
      <c r="R821" t="str">
        <f>IF(VentasC15[[#This Row],[Total por vendedor]]&gt;=250000,"SI","NO")</f>
        <v>SI</v>
      </c>
    </row>
    <row r="822" spans="1:18" x14ac:dyDescent="0.3">
      <c r="A822" s="16">
        <v>33497942</v>
      </c>
      <c r="B822" s="13">
        <v>36</v>
      </c>
      <c r="C822" s="13">
        <v>2</v>
      </c>
      <c r="D822" s="13">
        <v>68</v>
      </c>
      <c r="E822" t="s">
        <v>22</v>
      </c>
      <c r="F822" t="s">
        <v>20</v>
      </c>
      <c r="G822" t="str">
        <f>IF(VentasC15[[#This Row],[Tipo de pago]]='Tablas auxiliares'!$B$6,"Venta física","Venta Online")</f>
        <v>Venta física</v>
      </c>
      <c r="H822" t="s">
        <v>29</v>
      </c>
      <c r="I822" s="37">
        <v>89396</v>
      </c>
      <c r="J822" s="37">
        <v>50067</v>
      </c>
      <c r="K822" s="37">
        <v>35453</v>
      </c>
      <c r="L822" s="37">
        <v>84850</v>
      </c>
      <c r="M822" s="37">
        <v>39626</v>
      </c>
      <c r="N822" s="37">
        <f>SUM(VentasC15[[#This Row],[Maquillaje]:[Perfumería]])</f>
        <v>299392</v>
      </c>
      <c r="O822" s="14">
        <f>AVERAGE(VentasC15[[#This Row],[Maquillaje]:[Perfumería]])</f>
        <v>59878.400000000001</v>
      </c>
      <c r="P822" t="str">
        <f>INDEX(VentasC15[[#Headers],[Maquillaje]:[Perfumería]],MATCH(MAX(VentasC15[[#This Row],[Maquillaje]:[Perfumería]]),VentasC15[[#This Row],[Maquillaje]:[Perfumería]],0))</f>
        <v>Maquillaje</v>
      </c>
      <c r="Q822" t="str">
        <f>INDEX(VentasC15[[#Headers],[Maquillaje]:[Perfumería]],MATCH(MIN(VentasC15[[#This Row],[Maquillaje]:[Perfumería]]),VentasC15[[#This Row],[Maquillaje]:[Perfumería]],0))</f>
        <v>Cabello</v>
      </c>
      <c r="R822" t="str">
        <f>IF(VentasC15[[#This Row],[Total por vendedor]]&gt;=250000,"SI","NO")</f>
        <v>SI</v>
      </c>
    </row>
    <row r="823" spans="1:18" x14ac:dyDescent="0.3">
      <c r="A823" s="17">
        <v>33497943</v>
      </c>
      <c r="B823" s="13">
        <v>59</v>
      </c>
      <c r="C823" s="13">
        <v>2</v>
      </c>
      <c r="D823" s="13">
        <v>51</v>
      </c>
      <c r="E823" t="s">
        <v>23</v>
      </c>
      <c r="F823" t="s">
        <v>20</v>
      </c>
      <c r="G823" t="str">
        <f>IF(VentasC15[[#This Row],[Tipo de pago]]='Tablas auxiliares'!$B$6,"Venta física","Venta Online")</f>
        <v>Venta física</v>
      </c>
      <c r="H823" t="s">
        <v>30</v>
      </c>
      <c r="I823" s="37">
        <v>62399</v>
      </c>
      <c r="J823" s="37">
        <v>85148</v>
      </c>
      <c r="K823" s="37">
        <v>33782</v>
      </c>
      <c r="L823" s="37">
        <v>81994</v>
      </c>
      <c r="M823" s="37">
        <v>49508</v>
      </c>
      <c r="N823" s="37">
        <f>SUM(VentasC15[[#This Row],[Maquillaje]:[Perfumería]])</f>
        <v>312831</v>
      </c>
      <c r="O823" s="14">
        <f>AVERAGE(VentasC15[[#This Row],[Maquillaje]:[Perfumería]])</f>
        <v>62566.2</v>
      </c>
      <c r="P823" t="str">
        <f>INDEX(VentasC15[[#Headers],[Maquillaje]:[Perfumería]],MATCH(MAX(VentasC15[[#This Row],[Maquillaje]:[Perfumería]]),VentasC15[[#This Row],[Maquillaje]:[Perfumería]],0))</f>
        <v>Skincare</v>
      </c>
      <c r="Q823" t="str">
        <f>INDEX(VentasC15[[#Headers],[Maquillaje]:[Perfumería]],MATCH(MIN(VentasC15[[#This Row],[Maquillaje]:[Perfumería]]),VentasC15[[#This Row],[Maquillaje]:[Perfumería]],0))</f>
        <v>Cabello</v>
      </c>
      <c r="R823" t="str">
        <f>IF(VentasC15[[#This Row],[Total por vendedor]]&gt;=250000,"SI","NO")</f>
        <v>SI</v>
      </c>
    </row>
    <row r="824" spans="1:18" x14ac:dyDescent="0.3">
      <c r="A824" s="16">
        <v>33497944</v>
      </c>
      <c r="B824" s="13">
        <v>53</v>
      </c>
      <c r="C824" s="13">
        <v>2</v>
      </c>
      <c r="D824" s="13">
        <v>78</v>
      </c>
      <c r="E824" t="s">
        <v>24</v>
      </c>
      <c r="F824" t="s">
        <v>21</v>
      </c>
      <c r="G824" t="str">
        <f>IF(VentasC15[[#This Row],[Tipo de pago]]='Tablas auxiliares'!$B$6,"Venta física","Venta Online")</f>
        <v>Venta Online</v>
      </c>
      <c r="H824" t="s">
        <v>30</v>
      </c>
      <c r="I824" s="37">
        <v>22627</v>
      </c>
      <c r="J824" s="37">
        <v>35350</v>
      </c>
      <c r="K824" s="37">
        <v>78182</v>
      </c>
      <c r="L824" s="37">
        <v>90064</v>
      </c>
      <c r="M824" s="37">
        <v>53970</v>
      </c>
      <c r="N824" s="37">
        <f>SUM(VentasC15[[#This Row],[Maquillaje]:[Perfumería]])</f>
        <v>280193</v>
      </c>
      <c r="O824" s="14">
        <f>AVERAGE(VentasC15[[#This Row],[Maquillaje]:[Perfumería]])</f>
        <v>56038.6</v>
      </c>
      <c r="P824" t="str">
        <f>INDEX(VentasC15[[#Headers],[Maquillaje]:[Perfumería]],MATCH(MAX(VentasC15[[#This Row],[Maquillaje]:[Perfumería]]),VentasC15[[#This Row],[Maquillaje]:[Perfumería]],0))</f>
        <v>Cuerpo</v>
      </c>
      <c r="Q824" t="str">
        <f>INDEX(VentasC15[[#Headers],[Maquillaje]:[Perfumería]],MATCH(MIN(VentasC15[[#This Row],[Maquillaje]:[Perfumería]]),VentasC15[[#This Row],[Maquillaje]:[Perfumería]],0))</f>
        <v>Maquillaje</v>
      </c>
      <c r="R824" t="str">
        <f>IF(VentasC15[[#This Row],[Total por vendedor]]&gt;=250000,"SI","NO")</f>
        <v>SI</v>
      </c>
    </row>
    <row r="825" spans="1:18" x14ac:dyDescent="0.3">
      <c r="A825" s="17">
        <v>33497945</v>
      </c>
      <c r="B825" s="13">
        <v>40</v>
      </c>
      <c r="C825" s="13">
        <v>2</v>
      </c>
      <c r="D825" s="13">
        <v>23</v>
      </c>
      <c r="E825" t="s">
        <v>22</v>
      </c>
      <c r="F825" t="s">
        <v>20</v>
      </c>
      <c r="G825" t="str">
        <f>IF(VentasC15[[#This Row],[Tipo de pago]]='Tablas auxiliares'!$B$6,"Venta física","Venta Online")</f>
        <v>Venta física</v>
      </c>
      <c r="H825" t="s">
        <v>30</v>
      </c>
      <c r="I825" s="37">
        <v>11618</v>
      </c>
      <c r="J825" s="37">
        <v>30692</v>
      </c>
      <c r="K825" s="37">
        <v>85477</v>
      </c>
      <c r="L825" s="37">
        <v>12222</v>
      </c>
      <c r="M825" s="37">
        <v>143</v>
      </c>
      <c r="N825" s="37">
        <f>SUM(VentasC15[[#This Row],[Maquillaje]:[Perfumería]])</f>
        <v>140152</v>
      </c>
      <c r="O825" s="14">
        <f>AVERAGE(VentasC15[[#This Row],[Maquillaje]:[Perfumería]])</f>
        <v>28030.400000000001</v>
      </c>
      <c r="P825" t="str">
        <f>INDEX(VentasC15[[#Headers],[Maquillaje]:[Perfumería]],MATCH(MAX(VentasC15[[#This Row],[Maquillaje]:[Perfumería]]),VentasC15[[#This Row],[Maquillaje]:[Perfumería]],0))</f>
        <v>Cabello</v>
      </c>
      <c r="Q825" t="str">
        <f>INDEX(VentasC15[[#Headers],[Maquillaje]:[Perfumería]],MATCH(MIN(VentasC15[[#This Row],[Maquillaje]:[Perfumería]]),VentasC15[[#This Row],[Maquillaje]:[Perfumería]],0))</f>
        <v>Perfumería</v>
      </c>
      <c r="R825" t="str">
        <f>IF(VentasC15[[#This Row],[Total por vendedor]]&gt;=250000,"SI","NO")</f>
        <v>NO</v>
      </c>
    </row>
    <row r="826" spans="1:18" x14ac:dyDescent="0.3">
      <c r="A826" s="16">
        <v>33497946</v>
      </c>
      <c r="B826" s="13">
        <v>50</v>
      </c>
      <c r="C826" s="13">
        <v>2</v>
      </c>
      <c r="D826" s="13">
        <v>15</v>
      </c>
      <c r="E826" t="s">
        <v>24</v>
      </c>
      <c r="F826" t="s">
        <v>21</v>
      </c>
      <c r="G826" t="str">
        <f>IF(VentasC15[[#This Row],[Tipo de pago]]='Tablas auxiliares'!$B$6,"Venta física","Venta Online")</f>
        <v>Venta Online</v>
      </c>
      <c r="H826" t="s">
        <v>30</v>
      </c>
      <c r="I826" s="37">
        <v>90013</v>
      </c>
      <c r="J826" s="37">
        <v>63281</v>
      </c>
      <c r="K826" s="37">
        <v>43892</v>
      </c>
      <c r="L826" s="37">
        <v>48959</v>
      </c>
      <c r="M826" s="37">
        <v>20695</v>
      </c>
      <c r="N826" s="37">
        <f>SUM(VentasC15[[#This Row],[Maquillaje]:[Perfumería]])</f>
        <v>266840</v>
      </c>
      <c r="O826" s="14">
        <f>AVERAGE(VentasC15[[#This Row],[Maquillaje]:[Perfumería]])</f>
        <v>53368</v>
      </c>
      <c r="P826" t="str">
        <f>INDEX(VentasC15[[#Headers],[Maquillaje]:[Perfumería]],MATCH(MAX(VentasC15[[#This Row],[Maquillaje]:[Perfumería]]),VentasC15[[#This Row],[Maquillaje]:[Perfumería]],0))</f>
        <v>Maquillaje</v>
      </c>
      <c r="Q826" t="str">
        <f>INDEX(VentasC15[[#Headers],[Maquillaje]:[Perfumería]],MATCH(MIN(VentasC15[[#This Row],[Maquillaje]:[Perfumería]]),VentasC15[[#This Row],[Maquillaje]:[Perfumería]],0))</f>
        <v>Perfumería</v>
      </c>
      <c r="R826" t="str">
        <f>IF(VentasC15[[#This Row],[Total por vendedor]]&gt;=250000,"SI","NO")</f>
        <v>SI</v>
      </c>
    </row>
    <row r="827" spans="1:18" x14ac:dyDescent="0.3">
      <c r="A827" s="17">
        <v>33497947</v>
      </c>
      <c r="B827" s="13">
        <v>50</v>
      </c>
      <c r="C827" s="13">
        <v>2</v>
      </c>
      <c r="D827" s="13">
        <v>53</v>
      </c>
      <c r="E827" t="s">
        <v>22</v>
      </c>
      <c r="F827" t="s">
        <v>21</v>
      </c>
      <c r="G827" t="str">
        <f>IF(VentasC15[[#This Row],[Tipo de pago]]='Tablas auxiliares'!$B$6,"Venta física","Venta Online")</f>
        <v>Venta Online</v>
      </c>
      <c r="H827" t="s">
        <v>29</v>
      </c>
      <c r="I827" s="37">
        <v>88417</v>
      </c>
      <c r="J827" s="37">
        <v>43824</v>
      </c>
      <c r="K827" s="37">
        <v>34861</v>
      </c>
      <c r="L827" s="37">
        <v>79271</v>
      </c>
      <c r="M827" s="37">
        <v>32912</v>
      </c>
      <c r="N827" s="37">
        <f>SUM(VentasC15[[#This Row],[Maquillaje]:[Perfumería]])</f>
        <v>279285</v>
      </c>
      <c r="O827" s="14">
        <f>AVERAGE(VentasC15[[#This Row],[Maquillaje]:[Perfumería]])</f>
        <v>55857</v>
      </c>
      <c r="P827" t="str">
        <f>INDEX(VentasC15[[#Headers],[Maquillaje]:[Perfumería]],MATCH(MAX(VentasC15[[#This Row],[Maquillaje]:[Perfumería]]),VentasC15[[#This Row],[Maquillaje]:[Perfumería]],0))</f>
        <v>Maquillaje</v>
      </c>
      <c r="Q827" t="str">
        <f>INDEX(VentasC15[[#Headers],[Maquillaje]:[Perfumería]],MATCH(MIN(VentasC15[[#This Row],[Maquillaje]:[Perfumería]]),VentasC15[[#This Row],[Maquillaje]:[Perfumería]],0))</f>
        <v>Perfumería</v>
      </c>
      <c r="R827" t="str">
        <f>IF(VentasC15[[#This Row],[Total por vendedor]]&gt;=250000,"SI","NO")</f>
        <v>SI</v>
      </c>
    </row>
    <row r="828" spans="1:18" x14ac:dyDescent="0.3">
      <c r="A828" s="16">
        <v>33497948</v>
      </c>
      <c r="B828" s="13">
        <v>27</v>
      </c>
      <c r="C828" s="13">
        <v>2</v>
      </c>
      <c r="D828" s="13">
        <v>88</v>
      </c>
      <c r="E828" t="s">
        <v>24</v>
      </c>
      <c r="F828" t="s">
        <v>20</v>
      </c>
      <c r="G828" t="str">
        <f>IF(VentasC15[[#This Row],[Tipo de pago]]='Tablas auxiliares'!$B$6,"Venta física","Venta Online")</f>
        <v>Venta física</v>
      </c>
      <c r="H828" t="s">
        <v>29</v>
      </c>
      <c r="I828" s="37">
        <v>89893</v>
      </c>
      <c r="J828" s="37">
        <v>40460</v>
      </c>
      <c r="K828" s="37">
        <v>9641</v>
      </c>
      <c r="L828" s="37">
        <v>72488</v>
      </c>
      <c r="M828" s="37">
        <v>6330</v>
      </c>
      <c r="N828" s="37">
        <f>SUM(VentasC15[[#This Row],[Maquillaje]:[Perfumería]])</f>
        <v>218812</v>
      </c>
      <c r="O828" s="14">
        <f>AVERAGE(VentasC15[[#This Row],[Maquillaje]:[Perfumería]])</f>
        <v>43762.400000000001</v>
      </c>
      <c r="P828" t="str">
        <f>INDEX(VentasC15[[#Headers],[Maquillaje]:[Perfumería]],MATCH(MAX(VentasC15[[#This Row],[Maquillaje]:[Perfumería]]),VentasC15[[#This Row],[Maquillaje]:[Perfumería]],0))</f>
        <v>Maquillaje</v>
      </c>
      <c r="Q828" t="str">
        <f>INDEX(VentasC15[[#Headers],[Maquillaje]:[Perfumería]],MATCH(MIN(VentasC15[[#This Row],[Maquillaje]:[Perfumería]]),VentasC15[[#This Row],[Maquillaje]:[Perfumería]],0))</f>
        <v>Perfumería</v>
      </c>
      <c r="R828" t="str">
        <f>IF(VentasC15[[#This Row],[Total por vendedor]]&gt;=250000,"SI","NO")</f>
        <v>NO</v>
      </c>
    </row>
    <row r="829" spans="1:18" x14ac:dyDescent="0.3">
      <c r="A829" s="17">
        <v>33497949</v>
      </c>
      <c r="B829" s="13">
        <v>31</v>
      </c>
      <c r="C829" s="13">
        <v>2</v>
      </c>
      <c r="D829" s="13">
        <v>71</v>
      </c>
      <c r="E829" t="s">
        <v>22</v>
      </c>
      <c r="F829" t="s">
        <v>21</v>
      </c>
      <c r="G829" t="str">
        <f>IF(VentasC15[[#This Row],[Tipo de pago]]='Tablas auxiliares'!$B$6,"Venta física","Venta Online")</f>
        <v>Venta Online</v>
      </c>
      <c r="H829" t="s">
        <v>30</v>
      </c>
      <c r="I829" s="37">
        <v>56986</v>
      </c>
      <c r="J829" s="37">
        <v>61226</v>
      </c>
      <c r="K829" s="37">
        <v>44816</v>
      </c>
      <c r="L829" s="37">
        <v>73416</v>
      </c>
      <c r="M829" s="37">
        <v>51764</v>
      </c>
      <c r="N829" s="37">
        <f>SUM(VentasC15[[#This Row],[Maquillaje]:[Perfumería]])</f>
        <v>288208</v>
      </c>
      <c r="O829" s="14">
        <f>AVERAGE(VentasC15[[#This Row],[Maquillaje]:[Perfumería]])</f>
        <v>57641.599999999999</v>
      </c>
      <c r="P829" t="str">
        <f>INDEX(VentasC15[[#Headers],[Maquillaje]:[Perfumería]],MATCH(MAX(VentasC15[[#This Row],[Maquillaje]:[Perfumería]]),VentasC15[[#This Row],[Maquillaje]:[Perfumería]],0))</f>
        <v>Cuerpo</v>
      </c>
      <c r="Q829" t="str">
        <f>INDEX(VentasC15[[#Headers],[Maquillaje]:[Perfumería]],MATCH(MIN(VentasC15[[#This Row],[Maquillaje]:[Perfumería]]),VentasC15[[#This Row],[Maquillaje]:[Perfumería]],0))</f>
        <v>Cabello</v>
      </c>
      <c r="R829" t="str">
        <f>IF(VentasC15[[#This Row],[Total por vendedor]]&gt;=250000,"SI","NO")</f>
        <v>SI</v>
      </c>
    </row>
    <row r="830" spans="1:18" x14ac:dyDescent="0.3">
      <c r="A830" s="16">
        <v>33497950</v>
      </c>
      <c r="B830" s="13">
        <v>50</v>
      </c>
      <c r="C830" s="13">
        <v>2</v>
      </c>
      <c r="D830" s="13">
        <v>82</v>
      </c>
      <c r="E830" t="s">
        <v>25</v>
      </c>
      <c r="F830" t="s">
        <v>21</v>
      </c>
      <c r="G830" t="str">
        <f>IF(VentasC15[[#This Row],[Tipo de pago]]='Tablas auxiliares'!$B$6,"Venta física","Venta Online")</f>
        <v>Venta Online</v>
      </c>
      <c r="H830" t="s">
        <v>29</v>
      </c>
      <c r="I830" s="37">
        <v>12916</v>
      </c>
      <c r="J830" s="37">
        <v>62336</v>
      </c>
      <c r="K830" s="37">
        <v>24283</v>
      </c>
      <c r="L830" s="37">
        <v>96425</v>
      </c>
      <c r="M830" s="37">
        <v>13416</v>
      </c>
      <c r="N830" s="37">
        <f>SUM(VentasC15[[#This Row],[Maquillaje]:[Perfumería]])</f>
        <v>209376</v>
      </c>
      <c r="O830" s="14">
        <f>AVERAGE(VentasC15[[#This Row],[Maquillaje]:[Perfumería]])</f>
        <v>41875.199999999997</v>
      </c>
      <c r="P830" t="str">
        <f>INDEX(VentasC15[[#Headers],[Maquillaje]:[Perfumería]],MATCH(MAX(VentasC15[[#This Row],[Maquillaje]:[Perfumería]]),VentasC15[[#This Row],[Maquillaje]:[Perfumería]],0))</f>
        <v>Cuerpo</v>
      </c>
      <c r="Q830" t="str">
        <f>INDEX(VentasC15[[#Headers],[Maquillaje]:[Perfumería]],MATCH(MIN(VentasC15[[#This Row],[Maquillaje]:[Perfumería]]),VentasC15[[#This Row],[Maquillaje]:[Perfumería]],0))</f>
        <v>Maquillaje</v>
      </c>
      <c r="R830" t="str">
        <f>IF(VentasC15[[#This Row],[Total por vendedor]]&gt;=250000,"SI","NO")</f>
        <v>NO</v>
      </c>
    </row>
    <row r="831" spans="1:18" x14ac:dyDescent="0.3">
      <c r="A831" s="17">
        <v>33497951</v>
      </c>
      <c r="B831" s="13">
        <v>68</v>
      </c>
      <c r="C831" s="13">
        <v>2</v>
      </c>
      <c r="D831" s="13">
        <v>48</v>
      </c>
      <c r="E831" t="s">
        <v>23</v>
      </c>
      <c r="F831" t="s">
        <v>21</v>
      </c>
      <c r="G831" t="str">
        <f>IF(VentasC15[[#This Row],[Tipo de pago]]='Tablas auxiliares'!$B$6,"Venta física","Venta Online")</f>
        <v>Venta Online</v>
      </c>
      <c r="H831" t="s">
        <v>29</v>
      </c>
      <c r="I831" s="37">
        <v>31882</v>
      </c>
      <c r="J831" s="37">
        <v>56901</v>
      </c>
      <c r="K831" s="37">
        <v>18917</v>
      </c>
      <c r="L831" s="37">
        <v>69198</v>
      </c>
      <c r="M831" s="37">
        <v>98975</v>
      </c>
      <c r="N831" s="37">
        <f>SUM(VentasC15[[#This Row],[Maquillaje]:[Perfumería]])</f>
        <v>275873</v>
      </c>
      <c r="O831" s="14">
        <f>AVERAGE(VentasC15[[#This Row],[Maquillaje]:[Perfumería]])</f>
        <v>55174.6</v>
      </c>
      <c r="P831" t="str">
        <f>INDEX(VentasC15[[#Headers],[Maquillaje]:[Perfumería]],MATCH(MAX(VentasC15[[#This Row],[Maquillaje]:[Perfumería]]),VentasC15[[#This Row],[Maquillaje]:[Perfumería]],0))</f>
        <v>Perfumería</v>
      </c>
      <c r="Q831" t="str">
        <f>INDEX(VentasC15[[#Headers],[Maquillaje]:[Perfumería]],MATCH(MIN(VentasC15[[#This Row],[Maquillaje]:[Perfumería]]),VentasC15[[#This Row],[Maquillaje]:[Perfumería]],0))</f>
        <v>Cabello</v>
      </c>
      <c r="R831" t="str">
        <f>IF(VentasC15[[#This Row],[Total por vendedor]]&gt;=250000,"SI","NO")</f>
        <v>SI</v>
      </c>
    </row>
    <row r="832" spans="1:18" x14ac:dyDescent="0.3">
      <c r="A832" s="16">
        <v>33497952</v>
      </c>
      <c r="B832" s="13">
        <v>52</v>
      </c>
      <c r="C832" s="13">
        <v>2</v>
      </c>
      <c r="D832" s="13">
        <v>20</v>
      </c>
      <c r="E832" t="s">
        <v>24</v>
      </c>
      <c r="F832" t="s">
        <v>20</v>
      </c>
      <c r="G832" t="str">
        <f>IF(VentasC15[[#This Row],[Tipo de pago]]='Tablas auxiliares'!$B$6,"Venta física","Venta Online")</f>
        <v>Venta física</v>
      </c>
      <c r="H832" t="s">
        <v>30</v>
      </c>
      <c r="I832" s="37">
        <v>95738</v>
      </c>
      <c r="J832" s="37">
        <v>51507</v>
      </c>
      <c r="K832" s="37">
        <v>91566</v>
      </c>
      <c r="L832" s="37">
        <v>70367</v>
      </c>
      <c r="M832" s="37">
        <v>5944</v>
      </c>
      <c r="N832" s="37">
        <f>SUM(VentasC15[[#This Row],[Maquillaje]:[Perfumería]])</f>
        <v>315122</v>
      </c>
      <c r="O832" s="14">
        <f>AVERAGE(VentasC15[[#This Row],[Maquillaje]:[Perfumería]])</f>
        <v>63024.4</v>
      </c>
      <c r="P832" t="str">
        <f>INDEX(VentasC15[[#Headers],[Maquillaje]:[Perfumería]],MATCH(MAX(VentasC15[[#This Row],[Maquillaje]:[Perfumería]]),VentasC15[[#This Row],[Maquillaje]:[Perfumería]],0))</f>
        <v>Maquillaje</v>
      </c>
      <c r="Q832" t="str">
        <f>INDEX(VentasC15[[#Headers],[Maquillaje]:[Perfumería]],MATCH(MIN(VentasC15[[#This Row],[Maquillaje]:[Perfumería]]),VentasC15[[#This Row],[Maquillaje]:[Perfumería]],0))</f>
        <v>Perfumería</v>
      </c>
      <c r="R832" t="str">
        <f>IF(VentasC15[[#This Row],[Total por vendedor]]&gt;=250000,"SI","NO")</f>
        <v>SI</v>
      </c>
    </row>
    <row r="833" spans="1:18" x14ac:dyDescent="0.3">
      <c r="A833" s="17">
        <v>33497953</v>
      </c>
      <c r="B833" s="13">
        <v>54</v>
      </c>
      <c r="C833" s="13">
        <v>2</v>
      </c>
      <c r="D833" s="13">
        <v>85</v>
      </c>
      <c r="E833" t="s">
        <v>24</v>
      </c>
      <c r="F833" t="s">
        <v>21</v>
      </c>
      <c r="G833" t="str">
        <f>IF(VentasC15[[#This Row],[Tipo de pago]]='Tablas auxiliares'!$B$6,"Venta física","Venta Online")</f>
        <v>Venta Online</v>
      </c>
      <c r="H833" t="s">
        <v>29</v>
      </c>
      <c r="I833" s="37">
        <v>75934</v>
      </c>
      <c r="J833" s="37">
        <v>60483</v>
      </c>
      <c r="K833" s="37">
        <v>2884</v>
      </c>
      <c r="L833" s="37">
        <v>27952</v>
      </c>
      <c r="M833" s="37">
        <v>67257</v>
      </c>
      <c r="N833" s="37">
        <f>SUM(VentasC15[[#This Row],[Maquillaje]:[Perfumería]])</f>
        <v>234510</v>
      </c>
      <c r="O833" s="14">
        <f>AVERAGE(VentasC15[[#This Row],[Maquillaje]:[Perfumería]])</f>
        <v>46902</v>
      </c>
      <c r="P833" t="str">
        <f>INDEX(VentasC15[[#Headers],[Maquillaje]:[Perfumería]],MATCH(MAX(VentasC15[[#This Row],[Maquillaje]:[Perfumería]]),VentasC15[[#This Row],[Maquillaje]:[Perfumería]],0))</f>
        <v>Maquillaje</v>
      </c>
      <c r="Q833" t="str">
        <f>INDEX(VentasC15[[#Headers],[Maquillaje]:[Perfumería]],MATCH(MIN(VentasC15[[#This Row],[Maquillaje]:[Perfumería]]),VentasC15[[#This Row],[Maquillaje]:[Perfumería]],0))</f>
        <v>Cabello</v>
      </c>
      <c r="R833" t="str">
        <f>IF(VentasC15[[#This Row],[Total por vendedor]]&gt;=250000,"SI","NO")</f>
        <v>NO</v>
      </c>
    </row>
    <row r="834" spans="1:18" x14ac:dyDescent="0.3">
      <c r="A834" s="16">
        <v>33497954</v>
      </c>
      <c r="B834" s="13">
        <v>61</v>
      </c>
      <c r="C834" s="13">
        <v>2</v>
      </c>
      <c r="D834" s="13">
        <v>88</v>
      </c>
      <c r="E834" t="s">
        <v>25</v>
      </c>
      <c r="F834" t="s">
        <v>21</v>
      </c>
      <c r="G834" t="str">
        <f>IF(VentasC15[[#This Row],[Tipo de pago]]='Tablas auxiliares'!$B$6,"Venta física","Venta Online")</f>
        <v>Venta Online</v>
      </c>
      <c r="H834" t="s">
        <v>29</v>
      </c>
      <c r="I834" s="37">
        <v>87112</v>
      </c>
      <c r="J834" s="37">
        <v>87018</v>
      </c>
      <c r="K834" s="37">
        <v>14172</v>
      </c>
      <c r="L834" s="37">
        <v>39159</v>
      </c>
      <c r="M834" s="37">
        <v>51220</v>
      </c>
      <c r="N834" s="37">
        <f>SUM(VentasC15[[#This Row],[Maquillaje]:[Perfumería]])</f>
        <v>278681</v>
      </c>
      <c r="O834" s="14">
        <f>AVERAGE(VentasC15[[#This Row],[Maquillaje]:[Perfumería]])</f>
        <v>55736.2</v>
      </c>
      <c r="P834" t="str">
        <f>INDEX(VentasC15[[#Headers],[Maquillaje]:[Perfumería]],MATCH(MAX(VentasC15[[#This Row],[Maquillaje]:[Perfumería]]),VentasC15[[#This Row],[Maquillaje]:[Perfumería]],0))</f>
        <v>Maquillaje</v>
      </c>
      <c r="Q834" t="str">
        <f>INDEX(VentasC15[[#Headers],[Maquillaje]:[Perfumería]],MATCH(MIN(VentasC15[[#This Row],[Maquillaje]:[Perfumería]]),VentasC15[[#This Row],[Maquillaje]:[Perfumería]],0))</f>
        <v>Cabello</v>
      </c>
      <c r="R834" t="str">
        <f>IF(VentasC15[[#This Row],[Total por vendedor]]&gt;=250000,"SI","NO")</f>
        <v>SI</v>
      </c>
    </row>
    <row r="835" spans="1:18" x14ac:dyDescent="0.3">
      <c r="A835" s="17">
        <v>33497955</v>
      </c>
      <c r="B835" s="13">
        <v>61</v>
      </c>
      <c r="C835" s="13">
        <v>2</v>
      </c>
      <c r="D835" s="13">
        <v>40</v>
      </c>
      <c r="E835" t="s">
        <v>24</v>
      </c>
      <c r="F835" t="s">
        <v>20</v>
      </c>
      <c r="G835" t="str">
        <f>IF(VentasC15[[#This Row],[Tipo de pago]]='Tablas auxiliares'!$B$6,"Venta física","Venta Online")</f>
        <v>Venta física</v>
      </c>
      <c r="H835" t="s">
        <v>30</v>
      </c>
      <c r="I835" s="37">
        <v>67275</v>
      </c>
      <c r="J835" s="37">
        <v>10689</v>
      </c>
      <c r="K835" s="37">
        <v>68579</v>
      </c>
      <c r="L835" s="37">
        <v>69460</v>
      </c>
      <c r="M835" s="37">
        <v>93325</v>
      </c>
      <c r="N835" s="37">
        <f>SUM(VentasC15[[#This Row],[Maquillaje]:[Perfumería]])</f>
        <v>309328</v>
      </c>
      <c r="O835" s="14">
        <f>AVERAGE(VentasC15[[#This Row],[Maquillaje]:[Perfumería]])</f>
        <v>61865.599999999999</v>
      </c>
      <c r="P835" t="str">
        <f>INDEX(VentasC15[[#Headers],[Maquillaje]:[Perfumería]],MATCH(MAX(VentasC15[[#This Row],[Maquillaje]:[Perfumería]]),VentasC15[[#This Row],[Maquillaje]:[Perfumería]],0))</f>
        <v>Perfumería</v>
      </c>
      <c r="Q835" t="str">
        <f>INDEX(VentasC15[[#Headers],[Maquillaje]:[Perfumería]],MATCH(MIN(VentasC15[[#This Row],[Maquillaje]:[Perfumería]]),VentasC15[[#This Row],[Maquillaje]:[Perfumería]],0))</f>
        <v>Skincare</v>
      </c>
      <c r="R835" t="str">
        <f>IF(VentasC15[[#This Row],[Total por vendedor]]&gt;=250000,"SI","NO")</f>
        <v>SI</v>
      </c>
    </row>
    <row r="836" spans="1:18" x14ac:dyDescent="0.3">
      <c r="A836" s="16">
        <v>33497956</v>
      </c>
      <c r="B836" s="13">
        <v>45</v>
      </c>
      <c r="C836" s="13">
        <v>2</v>
      </c>
      <c r="D836" s="13">
        <v>49</v>
      </c>
      <c r="E836" t="s">
        <v>25</v>
      </c>
      <c r="F836" t="s">
        <v>21</v>
      </c>
      <c r="G836" t="str">
        <f>IF(VentasC15[[#This Row],[Tipo de pago]]='Tablas auxiliares'!$B$6,"Venta física","Venta Online")</f>
        <v>Venta Online</v>
      </c>
      <c r="H836" t="s">
        <v>29</v>
      </c>
      <c r="I836" s="37">
        <v>8836</v>
      </c>
      <c r="J836" s="37">
        <v>60526</v>
      </c>
      <c r="K836" s="37">
        <v>22</v>
      </c>
      <c r="L836" s="37">
        <v>95271</v>
      </c>
      <c r="M836" s="37">
        <v>91255</v>
      </c>
      <c r="N836" s="37">
        <f>SUM(VentasC15[[#This Row],[Maquillaje]:[Perfumería]])</f>
        <v>255910</v>
      </c>
      <c r="O836" s="14">
        <f>AVERAGE(VentasC15[[#This Row],[Maquillaje]:[Perfumería]])</f>
        <v>51182</v>
      </c>
      <c r="P836" t="str">
        <f>INDEX(VentasC15[[#Headers],[Maquillaje]:[Perfumería]],MATCH(MAX(VentasC15[[#This Row],[Maquillaje]:[Perfumería]]),VentasC15[[#This Row],[Maquillaje]:[Perfumería]],0))</f>
        <v>Cuerpo</v>
      </c>
      <c r="Q836" t="str">
        <f>INDEX(VentasC15[[#Headers],[Maquillaje]:[Perfumería]],MATCH(MIN(VentasC15[[#This Row],[Maquillaje]:[Perfumería]]),VentasC15[[#This Row],[Maquillaje]:[Perfumería]],0))</f>
        <v>Cabello</v>
      </c>
      <c r="R836" t="str">
        <f>IF(VentasC15[[#This Row],[Total por vendedor]]&gt;=250000,"SI","NO")</f>
        <v>SI</v>
      </c>
    </row>
    <row r="837" spans="1:18" x14ac:dyDescent="0.3">
      <c r="A837" s="17">
        <v>33497957</v>
      </c>
      <c r="B837" s="13">
        <v>56</v>
      </c>
      <c r="C837" s="13">
        <v>2</v>
      </c>
      <c r="D837" s="13">
        <v>58</v>
      </c>
      <c r="E837" t="s">
        <v>25</v>
      </c>
      <c r="F837" t="s">
        <v>20</v>
      </c>
      <c r="G837" t="str">
        <f>IF(VentasC15[[#This Row],[Tipo de pago]]='Tablas auxiliares'!$B$6,"Venta física","Venta Online")</f>
        <v>Venta física</v>
      </c>
      <c r="H837" t="s">
        <v>29</v>
      </c>
      <c r="I837" s="37">
        <v>70620</v>
      </c>
      <c r="J837" s="37">
        <v>49849</v>
      </c>
      <c r="K837" s="37">
        <v>70548</v>
      </c>
      <c r="L837" s="37">
        <v>5686</v>
      </c>
      <c r="M837" s="37">
        <v>27721</v>
      </c>
      <c r="N837" s="37">
        <f>SUM(VentasC15[[#This Row],[Maquillaje]:[Perfumería]])</f>
        <v>224424</v>
      </c>
      <c r="O837" s="14">
        <f>AVERAGE(VentasC15[[#This Row],[Maquillaje]:[Perfumería]])</f>
        <v>44884.800000000003</v>
      </c>
      <c r="P837" t="str">
        <f>INDEX(VentasC15[[#Headers],[Maquillaje]:[Perfumería]],MATCH(MAX(VentasC15[[#This Row],[Maquillaje]:[Perfumería]]),VentasC15[[#This Row],[Maquillaje]:[Perfumería]],0))</f>
        <v>Maquillaje</v>
      </c>
      <c r="Q837" t="str">
        <f>INDEX(VentasC15[[#Headers],[Maquillaje]:[Perfumería]],MATCH(MIN(VentasC15[[#This Row],[Maquillaje]:[Perfumería]]),VentasC15[[#This Row],[Maquillaje]:[Perfumería]],0))</f>
        <v>Cuerpo</v>
      </c>
      <c r="R837" t="str">
        <f>IF(VentasC15[[#This Row],[Total por vendedor]]&gt;=250000,"SI","NO")</f>
        <v>NO</v>
      </c>
    </row>
    <row r="838" spans="1:18" x14ac:dyDescent="0.3">
      <c r="A838" s="16">
        <v>33497958</v>
      </c>
      <c r="B838" s="13">
        <v>41</v>
      </c>
      <c r="C838" s="13">
        <v>2</v>
      </c>
      <c r="D838" s="13">
        <v>73</v>
      </c>
      <c r="E838" t="s">
        <v>23</v>
      </c>
      <c r="F838" t="s">
        <v>21</v>
      </c>
      <c r="G838" t="str">
        <f>IF(VentasC15[[#This Row],[Tipo de pago]]='Tablas auxiliares'!$B$6,"Venta física","Venta Online")</f>
        <v>Venta Online</v>
      </c>
      <c r="H838" t="s">
        <v>29</v>
      </c>
      <c r="I838" s="37">
        <v>12376</v>
      </c>
      <c r="J838" s="37">
        <v>92960</v>
      </c>
      <c r="K838" s="37">
        <v>43295</v>
      </c>
      <c r="L838" s="37">
        <v>69920</v>
      </c>
      <c r="M838" s="37">
        <v>72104</v>
      </c>
      <c r="N838" s="37">
        <f>SUM(VentasC15[[#This Row],[Maquillaje]:[Perfumería]])</f>
        <v>290655</v>
      </c>
      <c r="O838" s="14">
        <f>AVERAGE(VentasC15[[#This Row],[Maquillaje]:[Perfumería]])</f>
        <v>58131</v>
      </c>
      <c r="P838" t="str">
        <f>INDEX(VentasC15[[#Headers],[Maquillaje]:[Perfumería]],MATCH(MAX(VentasC15[[#This Row],[Maquillaje]:[Perfumería]]),VentasC15[[#This Row],[Maquillaje]:[Perfumería]],0))</f>
        <v>Skincare</v>
      </c>
      <c r="Q838" t="str">
        <f>INDEX(VentasC15[[#Headers],[Maquillaje]:[Perfumería]],MATCH(MIN(VentasC15[[#This Row],[Maquillaje]:[Perfumería]]),VentasC15[[#This Row],[Maquillaje]:[Perfumería]],0))</f>
        <v>Maquillaje</v>
      </c>
      <c r="R838" t="str">
        <f>IF(VentasC15[[#This Row],[Total por vendedor]]&gt;=250000,"SI","NO")</f>
        <v>SI</v>
      </c>
    </row>
    <row r="839" spans="1:18" x14ac:dyDescent="0.3">
      <c r="A839" s="17">
        <v>33497959</v>
      </c>
      <c r="B839" s="13">
        <v>52</v>
      </c>
      <c r="C839" s="13">
        <v>2</v>
      </c>
      <c r="D839" s="13">
        <v>28</v>
      </c>
      <c r="E839" t="s">
        <v>25</v>
      </c>
      <c r="F839" t="s">
        <v>21</v>
      </c>
      <c r="G839" t="str">
        <f>IF(VentasC15[[#This Row],[Tipo de pago]]='Tablas auxiliares'!$B$6,"Venta física","Venta Online")</f>
        <v>Venta Online</v>
      </c>
      <c r="H839" t="s">
        <v>30</v>
      </c>
      <c r="I839" s="37">
        <v>66216</v>
      </c>
      <c r="J839" s="37">
        <v>29722</v>
      </c>
      <c r="K839" s="37">
        <v>83006</v>
      </c>
      <c r="L839" s="37">
        <v>34906</v>
      </c>
      <c r="M839" s="37">
        <v>64908</v>
      </c>
      <c r="N839" s="37">
        <f>SUM(VentasC15[[#This Row],[Maquillaje]:[Perfumería]])</f>
        <v>278758</v>
      </c>
      <c r="O839" s="14">
        <f>AVERAGE(VentasC15[[#This Row],[Maquillaje]:[Perfumería]])</f>
        <v>55751.6</v>
      </c>
      <c r="P839" t="str">
        <f>INDEX(VentasC15[[#Headers],[Maquillaje]:[Perfumería]],MATCH(MAX(VentasC15[[#This Row],[Maquillaje]:[Perfumería]]),VentasC15[[#This Row],[Maquillaje]:[Perfumería]],0))</f>
        <v>Cabello</v>
      </c>
      <c r="Q839" t="str">
        <f>INDEX(VentasC15[[#Headers],[Maquillaje]:[Perfumería]],MATCH(MIN(VentasC15[[#This Row],[Maquillaje]:[Perfumería]]),VentasC15[[#This Row],[Maquillaje]:[Perfumería]],0))</f>
        <v>Skincare</v>
      </c>
      <c r="R839" t="str">
        <f>IF(VentasC15[[#This Row],[Total por vendedor]]&gt;=250000,"SI","NO")</f>
        <v>SI</v>
      </c>
    </row>
    <row r="840" spans="1:18" x14ac:dyDescent="0.3">
      <c r="A840" s="16">
        <v>33497960</v>
      </c>
      <c r="B840" s="13">
        <v>66</v>
      </c>
      <c r="C840" s="13">
        <v>2</v>
      </c>
      <c r="D840" s="13">
        <v>29</v>
      </c>
      <c r="E840" t="s">
        <v>24</v>
      </c>
      <c r="F840" t="s">
        <v>21</v>
      </c>
      <c r="G840" t="str">
        <f>IF(VentasC15[[#This Row],[Tipo de pago]]='Tablas auxiliares'!$B$6,"Venta física","Venta Online")</f>
        <v>Venta Online</v>
      </c>
      <c r="H840" t="s">
        <v>30</v>
      </c>
      <c r="I840" s="37">
        <v>54270</v>
      </c>
      <c r="J840" s="37">
        <v>55913</v>
      </c>
      <c r="K840" s="37">
        <v>20480</v>
      </c>
      <c r="L840" s="37">
        <v>42845</v>
      </c>
      <c r="M840" s="37">
        <v>70629</v>
      </c>
      <c r="N840" s="37">
        <f>SUM(VentasC15[[#This Row],[Maquillaje]:[Perfumería]])</f>
        <v>244137</v>
      </c>
      <c r="O840" s="14">
        <f>AVERAGE(VentasC15[[#This Row],[Maquillaje]:[Perfumería]])</f>
        <v>48827.4</v>
      </c>
      <c r="P840" t="str">
        <f>INDEX(VentasC15[[#Headers],[Maquillaje]:[Perfumería]],MATCH(MAX(VentasC15[[#This Row],[Maquillaje]:[Perfumería]]),VentasC15[[#This Row],[Maquillaje]:[Perfumería]],0))</f>
        <v>Perfumería</v>
      </c>
      <c r="Q840" t="str">
        <f>INDEX(VentasC15[[#Headers],[Maquillaje]:[Perfumería]],MATCH(MIN(VentasC15[[#This Row],[Maquillaje]:[Perfumería]]),VentasC15[[#This Row],[Maquillaje]:[Perfumería]],0))</f>
        <v>Cabello</v>
      </c>
      <c r="R840" t="str">
        <f>IF(VentasC15[[#This Row],[Total por vendedor]]&gt;=250000,"SI","NO")</f>
        <v>NO</v>
      </c>
    </row>
    <row r="841" spans="1:18" x14ac:dyDescent="0.3">
      <c r="A841" s="17">
        <v>33497961</v>
      </c>
      <c r="B841" s="13">
        <v>66</v>
      </c>
      <c r="C841" s="13">
        <v>2</v>
      </c>
      <c r="D841" s="13">
        <v>70</v>
      </c>
      <c r="E841" t="s">
        <v>23</v>
      </c>
      <c r="F841" t="s">
        <v>21</v>
      </c>
      <c r="G841" t="str">
        <f>IF(VentasC15[[#This Row],[Tipo de pago]]='Tablas auxiliares'!$B$6,"Venta física","Venta Online")</f>
        <v>Venta Online</v>
      </c>
      <c r="H841" t="s">
        <v>30</v>
      </c>
      <c r="I841" s="37">
        <v>38898</v>
      </c>
      <c r="J841" s="37">
        <v>52007</v>
      </c>
      <c r="K841" s="37">
        <v>57838</v>
      </c>
      <c r="L841" s="37">
        <v>37759</v>
      </c>
      <c r="M841" s="37">
        <v>93494</v>
      </c>
      <c r="N841" s="37">
        <f>SUM(VentasC15[[#This Row],[Maquillaje]:[Perfumería]])</f>
        <v>279996</v>
      </c>
      <c r="O841" s="14">
        <f>AVERAGE(VentasC15[[#This Row],[Maquillaje]:[Perfumería]])</f>
        <v>55999.199999999997</v>
      </c>
      <c r="P841" t="str">
        <f>INDEX(VentasC15[[#Headers],[Maquillaje]:[Perfumería]],MATCH(MAX(VentasC15[[#This Row],[Maquillaje]:[Perfumería]]),VentasC15[[#This Row],[Maquillaje]:[Perfumería]],0))</f>
        <v>Perfumería</v>
      </c>
      <c r="Q841" t="str">
        <f>INDEX(VentasC15[[#Headers],[Maquillaje]:[Perfumería]],MATCH(MIN(VentasC15[[#This Row],[Maquillaje]:[Perfumería]]),VentasC15[[#This Row],[Maquillaje]:[Perfumería]],0))</f>
        <v>Cuerpo</v>
      </c>
      <c r="R841" t="str">
        <f>IF(VentasC15[[#This Row],[Total por vendedor]]&gt;=250000,"SI","NO")</f>
        <v>SI</v>
      </c>
    </row>
    <row r="842" spans="1:18" x14ac:dyDescent="0.3">
      <c r="A842" s="16">
        <v>33497962</v>
      </c>
      <c r="B842" s="13">
        <v>63</v>
      </c>
      <c r="C842" s="13">
        <v>2</v>
      </c>
      <c r="D842" s="13">
        <v>85</v>
      </c>
      <c r="E842" t="s">
        <v>22</v>
      </c>
      <c r="F842" t="s">
        <v>20</v>
      </c>
      <c r="G842" t="str">
        <f>IF(VentasC15[[#This Row],[Tipo de pago]]='Tablas auxiliares'!$B$6,"Venta física","Venta Online")</f>
        <v>Venta física</v>
      </c>
      <c r="H842" t="s">
        <v>30</v>
      </c>
      <c r="I842" s="37">
        <v>40524</v>
      </c>
      <c r="J842" s="37">
        <v>89666</v>
      </c>
      <c r="K842" s="37">
        <v>30421</v>
      </c>
      <c r="L842" s="37">
        <v>56195</v>
      </c>
      <c r="M842" s="37">
        <v>61922</v>
      </c>
      <c r="N842" s="37">
        <f>SUM(VentasC15[[#This Row],[Maquillaje]:[Perfumería]])</f>
        <v>278728</v>
      </c>
      <c r="O842" s="14">
        <f>AVERAGE(VentasC15[[#This Row],[Maquillaje]:[Perfumería]])</f>
        <v>55745.599999999999</v>
      </c>
      <c r="P842" t="str">
        <f>INDEX(VentasC15[[#Headers],[Maquillaje]:[Perfumería]],MATCH(MAX(VentasC15[[#This Row],[Maquillaje]:[Perfumería]]),VentasC15[[#This Row],[Maquillaje]:[Perfumería]],0))</f>
        <v>Skincare</v>
      </c>
      <c r="Q842" t="str">
        <f>INDEX(VentasC15[[#Headers],[Maquillaje]:[Perfumería]],MATCH(MIN(VentasC15[[#This Row],[Maquillaje]:[Perfumería]]),VentasC15[[#This Row],[Maquillaje]:[Perfumería]],0))</f>
        <v>Cabello</v>
      </c>
      <c r="R842" t="str">
        <f>IF(VentasC15[[#This Row],[Total por vendedor]]&gt;=250000,"SI","NO")</f>
        <v>SI</v>
      </c>
    </row>
    <row r="843" spans="1:18" x14ac:dyDescent="0.3">
      <c r="A843" s="17">
        <v>33497963</v>
      </c>
      <c r="B843" s="13">
        <v>28</v>
      </c>
      <c r="C843" s="13">
        <v>2</v>
      </c>
      <c r="D843" s="13">
        <v>48</v>
      </c>
      <c r="E843" t="s">
        <v>23</v>
      </c>
      <c r="F843" t="s">
        <v>20</v>
      </c>
      <c r="G843" t="str">
        <f>IF(VentasC15[[#This Row],[Tipo de pago]]='Tablas auxiliares'!$B$6,"Venta física","Venta Online")</f>
        <v>Venta física</v>
      </c>
      <c r="H843" t="s">
        <v>30</v>
      </c>
      <c r="I843" s="37">
        <v>22960</v>
      </c>
      <c r="J843" s="37">
        <v>57701</v>
      </c>
      <c r="K843" s="37">
        <v>26650</v>
      </c>
      <c r="L843" s="37">
        <v>92927</v>
      </c>
      <c r="M843" s="37">
        <v>6050</v>
      </c>
      <c r="N843" s="37">
        <f>SUM(VentasC15[[#This Row],[Maquillaje]:[Perfumería]])</f>
        <v>206288</v>
      </c>
      <c r="O843" s="14">
        <f>AVERAGE(VentasC15[[#This Row],[Maquillaje]:[Perfumería]])</f>
        <v>41257.599999999999</v>
      </c>
      <c r="P843" t="str">
        <f>INDEX(VentasC15[[#Headers],[Maquillaje]:[Perfumería]],MATCH(MAX(VentasC15[[#This Row],[Maquillaje]:[Perfumería]]),VentasC15[[#This Row],[Maquillaje]:[Perfumería]],0))</f>
        <v>Cuerpo</v>
      </c>
      <c r="Q843" t="str">
        <f>INDEX(VentasC15[[#Headers],[Maquillaje]:[Perfumería]],MATCH(MIN(VentasC15[[#This Row],[Maquillaje]:[Perfumería]]),VentasC15[[#This Row],[Maquillaje]:[Perfumería]],0))</f>
        <v>Perfumería</v>
      </c>
      <c r="R843" t="str">
        <f>IF(VentasC15[[#This Row],[Total por vendedor]]&gt;=250000,"SI","NO")</f>
        <v>NO</v>
      </c>
    </row>
    <row r="844" spans="1:18" x14ac:dyDescent="0.3">
      <c r="A844" s="16">
        <v>33497964</v>
      </c>
      <c r="B844" s="13">
        <v>60</v>
      </c>
      <c r="C844" s="13">
        <v>2</v>
      </c>
      <c r="D844" s="13">
        <v>68</v>
      </c>
      <c r="E844" t="s">
        <v>23</v>
      </c>
      <c r="F844" t="s">
        <v>21</v>
      </c>
      <c r="G844" t="str">
        <f>IF(VentasC15[[#This Row],[Tipo de pago]]='Tablas auxiliares'!$B$6,"Venta física","Venta Online")</f>
        <v>Venta Online</v>
      </c>
      <c r="H844" t="s">
        <v>29</v>
      </c>
      <c r="I844" s="37">
        <v>28973</v>
      </c>
      <c r="J844" s="37">
        <v>60549</v>
      </c>
      <c r="K844" s="37">
        <v>4408</v>
      </c>
      <c r="L844" s="37">
        <v>50327</v>
      </c>
      <c r="M844" s="37">
        <v>53795</v>
      </c>
      <c r="N844" s="37">
        <f>SUM(VentasC15[[#This Row],[Maquillaje]:[Perfumería]])</f>
        <v>198052</v>
      </c>
      <c r="O844" s="14">
        <f>AVERAGE(VentasC15[[#This Row],[Maquillaje]:[Perfumería]])</f>
        <v>39610.400000000001</v>
      </c>
      <c r="P844" t="str">
        <f>INDEX(VentasC15[[#Headers],[Maquillaje]:[Perfumería]],MATCH(MAX(VentasC15[[#This Row],[Maquillaje]:[Perfumería]]),VentasC15[[#This Row],[Maquillaje]:[Perfumería]],0))</f>
        <v>Skincare</v>
      </c>
      <c r="Q844" t="str">
        <f>INDEX(VentasC15[[#Headers],[Maquillaje]:[Perfumería]],MATCH(MIN(VentasC15[[#This Row],[Maquillaje]:[Perfumería]]),VentasC15[[#This Row],[Maquillaje]:[Perfumería]],0))</f>
        <v>Cabello</v>
      </c>
      <c r="R844" t="str">
        <f>IF(VentasC15[[#This Row],[Total por vendedor]]&gt;=250000,"SI","NO")</f>
        <v>NO</v>
      </c>
    </row>
    <row r="845" spans="1:18" x14ac:dyDescent="0.3">
      <c r="A845" s="17">
        <v>33497965</v>
      </c>
      <c r="B845" s="13">
        <v>52</v>
      </c>
      <c r="C845" s="13">
        <v>2</v>
      </c>
      <c r="D845" s="13">
        <v>88</v>
      </c>
      <c r="E845" t="s">
        <v>22</v>
      </c>
      <c r="F845" t="s">
        <v>21</v>
      </c>
      <c r="G845" t="str">
        <f>IF(VentasC15[[#This Row],[Tipo de pago]]='Tablas auxiliares'!$B$6,"Venta física","Venta Online")</f>
        <v>Venta Online</v>
      </c>
      <c r="H845" t="s">
        <v>30</v>
      </c>
      <c r="I845" s="37">
        <v>29357</v>
      </c>
      <c r="J845" s="37">
        <v>11869</v>
      </c>
      <c r="K845" s="37">
        <v>34207</v>
      </c>
      <c r="L845" s="37">
        <v>61337</v>
      </c>
      <c r="M845" s="37">
        <v>9290</v>
      </c>
      <c r="N845" s="37">
        <f>SUM(VentasC15[[#This Row],[Maquillaje]:[Perfumería]])</f>
        <v>146060</v>
      </c>
      <c r="O845" s="14">
        <f>AVERAGE(VentasC15[[#This Row],[Maquillaje]:[Perfumería]])</f>
        <v>29212</v>
      </c>
      <c r="P845" t="str">
        <f>INDEX(VentasC15[[#Headers],[Maquillaje]:[Perfumería]],MATCH(MAX(VentasC15[[#This Row],[Maquillaje]:[Perfumería]]),VentasC15[[#This Row],[Maquillaje]:[Perfumería]],0))</f>
        <v>Cuerpo</v>
      </c>
      <c r="Q845" t="str">
        <f>INDEX(VentasC15[[#Headers],[Maquillaje]:[Perfumería]],MATCH(MIN(VentasC15[[#This Row],[Maquillaje]:[Perfumería]]),VentasC15[[#This Row],[Maquillaje]:[Perfumería]],0))</f>
        <v>Perfumería</v>
      </c>
      <c r="R845" t="str">
        <f>IF(VentasC15[[#This Row],[Total por vendedor]]&gt;=250000,"SI","NO")</f>
        <v>NO</v>
      </c>
    </row>
    <row r="846" spans="1:18" x14ac:dyDescent="0.3">
      <c r="A846" s="16">
        <v>33497966</v>
      </c>
      <c r="B846" s="13">
        <v>68</v>
      </c>
      <c r="C846" s="13">
        <v>2</v>
      </c>
      <c r="D846" s="13">
        <v>92</v>
      </c>
      <c r="E846" t="s">
        <v>23</v>
      </c>
      <c r="F846" t="s">
        <v>20</v>
      </c>
      <c r="G846" t="str">
        <f>IF(VentasC15[[#This Row],[Tipo de pago]]='Tablas auxiliares'!$B$6,"Venta física","Venta Online")</f>
        <v>Venta física</v>
      </c>
      <c r="H846" t="s">
        <v>29</v>
      </c>
      <c r="I846" s="37">
        <v>69121</v>
      </c>
      <c r="J846" s="37">
        <v>37736</v>
      </c>
      <c r="K846" s="37">
        <v>34425</v>
      </c>
      <c r="L846" s="37">
        <v>1668</v>
      </c>
      <c r="M846" s="37">
        <v>36559</v>
      </c>
      <c r="N846" s="37">
        <f>SUM(VentasC15[[#This Row],[Maquillaje]:[Perfumería]])</f>
        <v>179509</v>
      </c>
      <c r="O846" s="14">
        <f>AVERAGE(VentasC15[[#This Row],[Maquillaje]:[Perfumería]])</f>
        <v>35901.800000000003</v>
      </c>
      <c r="P846" t="str">
        <f>INDEX(VentasC15[[#Headers],[Maquillaje]:[Perfumería]],MATCH(MAX(VentasC15[[#This Row],[Maquillaje]:[Perfumería]]),VentasC15[[#This Row],[Maquillaje]:[Perfumería]],0))</f>
        <v>Maquillaje</v>
      </c>
      <c r="Q846" t="str">
        <f>INDEX(VentasC15[[#Headers],[Maquillaje]:[Perfumería]],MATCH(MIN(VentasC15[[#This Row],[Maquillaje]:[Perfumería]]),VentasC15[[#This Row],[Maquillaje]:[Perfumería]],0))</f>
        <v>Cuerpo</v>
      </c>
      <c r="R846" t="str">
        <f>IF(VentasC15[[#This Row],[Total por vendedor]]&gt;=250000,"SI","NO")</f>
        <v>NO</v>
      </c>
    </row>
    <row r="847" spans="1:18" x14ac:dyDescent="0.3">
      <c r="A847" s="17">
        <v>33497967</v>
      </c>
      <c r="B847" s="13">
        <v>72</v>
      </c>
      <c r="C847" s="13">
        <v>2</v>
      </c>
      <c r="D847" s="13">
        <v>78</v>
      </c>
      <c r="E847" t="s">
        <v>24</v>
      </c>
      <c r="F847" t="s">
        <v>21</v>
      </c>
      <c r="G847" t="str">
        <f>IF(VentasC15[[#This Row],[Tipo de pago]]='Tablas auxiliares'!$B$6,"Venta física","Venta Online")</f>
        <v>Venta Online</v>
      </c>
      <c r="H847" t="s">
        <v>29</v>
      </c>
      <c r="I847" s="37">
        <v>71122</v>
      </c>
      <c r="J847" s="37">
        <v>90465</v>
      </c>
      <c r="K847" s="37">
        <v>69552</v>
      </c>
      <c r="L847" s="37">
        <v>64812</v>
      </c>
      <c r="M847" s="37">
        <v>89316</v>
      </c>
      <c r="N847" s="37">
        <f>SUM(VentasC15[[#This Row],[Maquillaje]:[Perfumería]])</f>
        <v>385267</v>
      </c>
      <c r="O847" s="14">
        <f>AVERAGE(VentasC15[[#This Row],[Maquillaje]:[Perfumería]])</f>
        <v>77053.399999999994</v>
      </c>
      <c r="P847" t="str">
        <f>INDEX(VentasC15[[#Headers],[Maquillaje]:[Perfumería]],MATCH(MAX(VentasC15[[#This Row],[Maquillaje]:[Perfumería]]),VentasC15[[#This Row],[Maquillaje]:[Perfumería]],0))</f>
        <v>Skincare</v>
      </c>
      <c r="Q847" t="str">
        <f>INDEX(VentasC15[[#Headers],[Maquillaje]:[Perfumería]],MATCH(MIN(VentasC15[[#This Row],[Maquillaje]:[Perfumería]]),VentasC15[[#This Row],[Maquillaje]:[Perfumería]],0))</f>
        <v>Cuerpo</v>
      </c>
      <c r="R847" t="str">
        <f>IF(VentasC15[[#This Row],[Total por vendedor]]&gt;=250000,"SI","NO")</f>
        <v>SI</v>
      </c>
    </row>
    <row r="848" spans="1:18" x14ac:dyDescent="0.3">
      <c r="A848" s="16">
        <v>33497968</v>
      </c>
      <c r="B848" s="13">
        <v>34</v>
      </c>
      <c r="C848" s="13">
        <v>2</v>
      </c>
      <c r="D848" s="13">
        <v>50</v>
      </c>
      <c r="E848" t="s">
        <v>24</v>
      </c>
      <c r="F848" t="s">
        <v>21</v>
      </c>
      <c r="G848" t="str">
        <f>IF(VentasC15[[#This Row],[Tipo de pago]]='Tablas auxiliares'!$B$6,"Venta física","Venta Online")</f>
        <v>Venta Online</v>
      </c>
      <c r="H848" t="s">
        <v>30</v>
      </c>
      <c r="I848" s="37">
        <v>28595</v>
      </c>
      <c r="J848" s="37">
        <v>42310</v>
      </c>
      <c r="K848" s="37">
        <v>51872</v>
      </c>
      <c r="L848" s="37">
        <v>88111</v>
      </c>
      <c r="M848" s="37">
        <v>32935</v>
      </c>
      <c r="N848" s="37">
        <f>SUM(VentasC15[[#This Row],[Maquillaje]:[Perfumería]])</f>
        <v>243823</v>
      </c>
      <c r="O848" s="14">
        <f>AVERAGE(VentasC15[[#This Row],[Maquillaje]:[Perfumería]])</f>
        <v>48764.6</v>
      </c>
      <c r="P848" t="str">
        <f>INDEX(VentasC15[[#Headers],[Maquillaje]:[Perfumería]],MATCH(MAX(VentasC15[[#This Row],[Maquillaje]:[Perfumería]]),VentasC15[[#This Row],[Maquillaje]:[Perfumería]],0))</f>
        <v>Cuerpo</v>
      </c>
      <c r="Q848" t="str">
        <f>INDEX(VentasC15[[#Headers],[Maquillaje]:[Perfumería]],MATCH(MIN(VentasC15[[#This Row],[Maquillaje]:[Perfumería]]),VentasC15[[#This Row],[Maquillaje]:[Perfumería]],0))</f>
        <v>Maquillaje</v>
      </c>
      <c r="R848" t="str">
        <f>IF(VentasC15[[#This Row],[Total por vendedor]]&gt;=250000,"SI","NO")</f>
        <v>NO</v>
      </c>
    </row>
    <row r="849" spans="1:18" x14ac:dyDescent="0.3">
      <c r="A849" s="17">
        <v>33497969</v>
      </c>
      <c r="B849" s="13">
        <v>68</v>
      </c>
      <c r="C849" s="13">
        <v>2</v>
      </c>
      <c r="D849" s="13">
        <v>25</v>
      </c>
      <c r="E849" t="s">
        <v>25</v>
      </c>
      <c r="F849" t="s">
        <v>20</v>
      </c>
      <c r="G849" t="str">
        <f>IF(VentasC15[[#This Row],[Tipo de pago]]='Tablas auxiliares'!$B$6,"Venta física","Venta Online")</f>
        <v>Venta física</v>
      </c>
      <c r="H849" t="s">
        <v>30</v>
      </c>
      <c r="I849" s="37">
        <v>11182</v>
      </c>
      <c r="J849" s="37">
        <v>19945</v>
      </c>
      <c r="K849" s="37">
        <v>25840</v>
      </c>
      <c r="L849" s="37">
        <v>15232</v>
      </c>
      <c r="M849" s="37">
        <v>60855</v>
      </c>
      <c r="N849" s="37">
        <f>SUM(VentasC15[[#This Row],[Maquillaje]:[Perfumería]])</f>
        <v>133054</v>
      </c>
      <c r="O849" s="14">
        <f>AVERAGE(VentasC15[[#This Row],[Maquillaje]:[Perfumería]])</f>
        <v>26610.799999999999</v>
      </c>
      <c r="P849" t="str">
        <f>INDEX(VentasC15[[#Headers],[Maquillaje]:[Perfumería]],MATCH(MAX(VentasC15[[#This Row],[Maquillaje]:[Perfumería]]),VentasC15[[#This Row],[Maquillaje]:[Perfumería]],0))</f>
        <v>Perfumería</v>
      </c>
      <c r="Q849" t="str">
        <f>INDEX(VentasC15[[#Headers],[Maquillaje]:[Perfumería]],MATCH(MIN(VentasC15[[#This Row],[Maquillaje]:[Perfumería]]),VentasC15[[#This Row],[Maquillaje]:[Perfumería]],0))</f>
        <v>Maquillaje</v>
      </c>
      <c r="R849" t="str">
        <f>IF(VentasC15[[#This Row],[Total por vendedor]]&gt;=250000,"SI","NO")</f>
        <v>NO</v>
      </c>
    </row>
    <row r="850" spans="1:18" x14ac:dyDescent="0.3">
      <c r="A850" s="16">
        <v>33497970</v>
      </c>
      <c r="B850" s="13">
        <v>38</v>
      </c>
      <c r="C850" s="13">
        <v>2</v>
      </c>
      <c r="D850" s="13">
        <v>56</v>
      </c>
      <c r="E850" t="s">
        <v>23</v>
      </c>
      <c r="F850" t="s">
        <v>21</v>
      </c>
      <c r="G850" t="str">
        <f>IF(VentasC15[[#This Row],[Tipo de pago]]='Tablas auxiliares'!$B$6,"Venta física","Venta Online")</f>
        <v>Venta Online</v>
      </c>
      <c r="H850" t="s">
        <v>30</v>
      </c>
      <c r="I850" s="37">
        <v>6439</v>
      </c>
      <c r="J850" s="37">
        <v>63903</v>
      </c>
      <c r="K850" s="37">
        <v>22000</v>
      </c>
      <c r="L850" s="37">
        <v>60509</v>
      </c>
      <c r="M850" s="37">
        <v>5964</v>
      </c>
      <c r="N850" s="37">
        <f>SUM(VentasC15[[#This Row],[Maquillaje]:[Perfumería]])</f>
        <v>158815</v>
      </c>
      <c r="O850" s="14">
        <f>AVERAGE(VentasC15[[#This Row],[Maquillaje]:[Perfumería]])</f>
        <v>31763</v>
      </c>
      <c r="P850" t="str">
        <f>INDEX(VentasC15[[#Headers],[Maquillaje]:[Perfumería]],MATCH(MAX(VentasC15[[#This Row],[Maquillaje]:[Perfumería]]),VentasC15[[#This Row],[Maquillaje]:[Perfumería]],0))</f>
        <v>Skincare</v>
      </c>
      <c r="Q850" t="str">
        <f>INDEX(VentasC15[[#Headers],[Maquillaje]:[Perfumería]],MATCH(MIN(VentasC15[[#This Row],[Maquillaje]:[Perfumería]]),VentasC15[[#This Row],[Maquillaje]:[Perfumería]],0))</f>
        <v>Perfumería</v>
      </c>
      <c r="R850" t="str">
        <f>IF(VentasC15[[#This Row],[Total por vendedor]]&gt;=250000,"SI","NO")</f>
        <v>NO</v>
      </c>
    </row>
    <row r="851" spans="1:18" x14ac:dyDescent="0.3">
      <c r="A851" s="17">
        <v>33497971</v>
      </c>
      <c r="B851" s="13">
        <v>65</v>
      </c>
      <c r="C851" s="13">
        <v>2</v>
      </c>
      <c r="D851" s="13">
        <v>18</v>
      </c>
      <c r="E851" t="s">
        <v>25</v>
      </c>
      <c r="F851" t="s">
        <v>21</v>
      </c>
      <c r="G851" t="str">
        <f>IF(VentasC15[[#This Row],[Tipo de pago]]='Tablas auxiliares'!$B$6,"Venta física","Venta Online")</f>
        <v>Venta Online</v>
      </c>
      <c r="H851" t="s">
        <v>30</v>
      </c>
      <c r="I851" s="37">
        <v>27895</v>
      </c>
      <c r="J851" s="37">
        <v>57170</v>
      </c>
      <c r="K851" s="37">
        <v>70316</v>
      </c>
      <c r="L851" s="37">
        <v>52532</v>
      </c>
      <c r="M851" s="37">
        <v>33055</v>
      </c>
      <c r="N851" s="37">
        <f>SUM(VentasC15[[#This Row],[Maquillaje]:[Perfumería]])</f>
        <v>240968</v>
      </c>
      <c r="O851" s="14">
        <f>AVERAGE(VentasC15[[#This Row],[Maquillaje]:[Perfumería]])</f>
        <v>48193.599999999999</v>
      </c>
      <c r="P851" t="str">
        <f>INDEX(VentasC15[[#Headers],[Maquillaje]:[Perfumería]],MATCH(MAX(VentasC15[[#This Row],[Maquillaje]:[Perfumería]]),VentasC15[[#This Row],[Maquillaje]:[Perfumería]],0))</f>
        <v>Cabello</v>
      </c>
      <c r="Q851" t="str">
        <f>INDEX(VentasC15[[#Headers],[Maquillaje]:[Perfumería]],MATCH(MIN(VentasC15[[#This Row],[Maquillaje]:[Perfumería]]),VentasC15[[#This Row],[Maquillaje]:[Perfumería]],0))</f>
        <v>Maquillaje</v>
      </c>
      <c r="R851" t="str">
        <f>IF(VentasC15[[#This Row],[Total por vendedor]]&gt;=250000,"SI","NO")</f>
        <v>NO</v>
      </c>
    </row>
    <row r="852" spans="1:18" x14ac:dyDescent="0.3">
      <c r="A852" s="16">
        <v>33497972</v>
      </c>
      <c r="B852" s="13">
        <v>40</v>
      </c>
      <c r="C852" s="13">
        <v>2</v>
      </c>
      <c r="D852" s="13">
        <v>25</v>
      </c>
      <c r="E852" t="s">
        <v>22</v>
      </c>
      <c r="F852" t="s">
        <v>21</v>
      </c>
      <c r="G852" t="str">
        <f>IF(VentasC15[[#This Row],[Tipo de pago]]='Tablas auxiliares'!$B$6,"Venta física","Venta Online")</f>
        <v>Venta Online</v>
      </c>
      <c r="H852" t="s">
        <v>29</v>
      </c>
      <c r="I852" s="37">
        <v>8835</v>
      </c>
      <c r="J852" s="37">
        <v>28085</v>
      </c>
      <c r="K852" s="37">
        <v>25071</v>
      </c>
      <c r="L852" s="37">
        <v>14823</v>
      </c>
      <c r="M852" s="37">
        <v>94258</v>
      </c>
      <c r="N852" s="37">
        <f>SUM(VentasC15[[#This Row],[Maquillaje]:[Perfumería]])</f>
        <v>171072</v>
      </c>
      <c r="O852" s="14">
        <f>AVERAGE(VentasC15[[#This Row],[Maquillaje]:[Perfumería]])</f>
        <v>34214.400000000001</v>
      </c>
      <c r="P852" t="str">
        <f>INDEX(VentasC15[[#Headers],[Maquillaje]:[Perfumería]],MATCH(MAX(VentasC15[[#This Row],[Maquillaje]:[Perfumería]]),VentasC15[[#This Row],[Maquillaje]:[Perfumería]],0))</f>
        <v>Perfumería</v>
      </c>
      <c r="Q852" t="str">
        <f>INDEX(VentasC15[[#Headers],[Maquillaje]:[Perfumería]],MATCH(MIN(VentasC15[[#This Row],[Maquillaje]:[Perfumería]]),VentasC15[[#This Row],[Maquillaje]:[Perfumería]],0))</f>
        <v>Maquillaje</v>
      </c>
      <c r="R852" t="str">
        <f>IF(VentasC15[[#This Row],[Total por vendedor]]&gt;=250000,"SI","NO")</f>
        <v>NO</v>
      </c>
    </row>
    <row r="853" spans="1:18" x14ac:dyDescent="0.3">
      <c r="A853" s="17">
        <v>33497973</v>
      </c>
      <c r="B853" s="13">
        <v>34</v>
      </c>
      <c r="C853" s="13">
        <v>2</v>
      </c>
      <c r="D853" s="13">
        <v>26</v>
      </c>
      <c r="E853" t="s">
        <v>25</v>
      </c>
      <c r="F853" t="s">
        <v>21</v>
      </c>
      <c r="G853" t="str">
        <f>IF(VentasC15[[#This Row],[Tipo de pago]]='Tablas auxiliares'!$B$6,"Venta física","Venta Online")</f>
        <v>Venta Online</v>
      </c>
      <c r="H853" t="s">
        <v>30</v>
      </c>
      <c r="I853" s="37">
        <v>60933</v>
      </c>
      <c r="J853" s="37">
        <v>75193</v>
      </c>
      <c r="K853" s="37">
        <v>49786</v>
      </c>
      <c r="L853" s="37">
        <v>40023</v>
      </c>
      <c r="M853" s="37">
        <v>44880</v>
      </c>
      <c r="N853" s="37">
        <f>SUM(VentasC15[[#This Row],[Maquillaje]:[Perfumería]])</f>
        <v>270815</v>
      </c>
      <c r="O853" s="14">
        <f>AVERAGE(VentasC15[[#This Row],[Maquillaje]:[Perfumería]])</f>
        <v>54163</v>
      </c>
      <c r="P853" t="str">
        <f>INDEX(VentasC15[[#Headers],[Maquillaje]:[Perfumería]],MATCH(MAX(VentasC15[[#This Row],[Maquillaje]:[Perfumería]]),VentasC15[[#This Row],[Maquillaje]:[Perfumería]],0))</f>
        <v>Skincare</v>
      </c>
      <c r="Q853" t="str">
        <f>INDEX(VentasC15[[#Headers],[Maquillaje]:[Perfumería]],MATCH(MIN(VentasC15[[#This Row],[Maquillaje]:[Perfumería]]),VentasC15[[#This Row],[Maquillaje]:[Perfumería]],0))</f>
        <v>Cuerpo</v>
      </c>
      <c r="R853" t="str">
        <f>IF(VentasC15[[#This Row],[Total por vendedor]]&gt;=250000,"SI","NO")</f>
        <v>SI</v>
      </c>
    </row>
    <row r="854" spans="1:18" x14ac:dyDescent="0.3">
      <c r="A854" s="16">
        <v>33497974</v>
      </c>
      <c r="B854" s="13">
        <v>37</v>
      </c>
      <c r="C854" s="13">
        <v>2</v>
      </c>
      <c r="D854" s="13">
        <v>40</v>
      </c>
      <c r="E854" t="s">
        <v>24</v>
      </c>
      <c r="F854" t="s">
        <v>20</v>
      </c>
      <c r="G854" t="str">
        <f>IF(VentasC15[[#This Row],[Tipo de pago]]='Tablas auxiliares'!$B$6,"Venta física","Venta Online")</f>
        <v>Venta física</v>
      </c>
      <c r="H854" t="s">
        <v>29</v>
      </c>
      <c r="I854" s="37">
        <v>26286</v>
      </c>
      <c r="J854" s="37">
        <v>95451</v>
      </c>
      <c r="K854" s="37">
        <v>94076</v>
      </c>
      <c r="L854" s="37">
        <v>1414</v>
      </c>
      <c r="M854" s="37">
        <v>8610</v>
      </c>
      <c r="N854" s="37">
        <f>SUM(VentasC15[[#This Row],[Maquillaje]:[Perfumería]])</f>
        <v>225837</v>
      </c>
      <c r="O854" s="14">
        <f>AVERAGE(VentasC15[[#This Row],[Maquillaje]:[Perfumería]])</f>
        <v>45167.4</v>
      </c>
      <c r="P854" t="str">
        <f>INDEX(VentasC15[[#Headers],[Maquillaje]:[Perfumería]],MATCH(MAX(VentasC15[[#This Row],[Maquillaje]:[Perfumería]]),VentasC15[[#This Row],[Maquillaje]:[Perfumería]],0))</f>
        <v>Skincare</v>
      </c>
      <c r="Q854" t="str">
        <f>INDEX(VentasC15[[#Headers],[Maquillaje]:[Perfumería]],MATCH(MIN(VentasC15[[#This Row],[Maquillaje]:[Perfumería]]),VentasC15[[#This Row],[Maquillaje]:[Perfumería]],0))</f>
        <v>Cuerpo</v>
      </c>
      <c r="R854" t="str">
        <f>IF(VentasC15[[#This Row],[Total por vendedor]]&gt;=250000,"SI","NO")</f>
        <v>NO</v>
      </c>
    </row>
    <row r="855" spans="1:18" x14ac:dyDescent="0.3">
      <c r="A855" s="17">
        <v>33497975</v>
      </c>
      <c r="B855" s="13">
        <v>34</v>
      </c>
      <c r="C855" s="13">
        <v>2</v>
      </c>
      <c r="D855" s="13">
        <v>55</v>
      </c>
      <c r="E855" t="s">
        <v>24</v>
      </c>
      <c r="F855" t="s">
        <v>21</v>
      </c>
      <c r="G855" t="str">
        <f>IF(VentasC15[[#This Row],[Tipo de pago]]='Tablas auxiliares'!$B$6,"Venta física","Venta Online")</f>
        <v>Venta Online</v>
      </c>
      <c r="H855" t="s">
        <v>29</v>
      </c>
      <c r="I855" s="37">
        <v>40540</v>
      </c>
      <c r="J855" s="37">
        <v>36776</v>
      </c>
      <c r="K855" s="37">
        <v>43901</v>
      </c>
      <c r="L855" s="37">
        <v>7627</v>
      </c>
      <c r="M855" s="37">
        <v>8332</v>
      </c>
      <c r="N855" s="37">
        <f>SUM(VentasC15[[#This Row],[Maquillaje]:[Perfumería]])</f>
        <v>137176</v>
      </c>
      <c r="O855" s="14">
        <f>AVERAGE(VentasC15[[#This Row],[Maquillaje]:[Perfumería]])</f>
        <v>27435.200000000001</v>
      </c>
      <c r="P855" t="str">
        <f>INDEX(VentasC15[[#Headers],[Maquillaje]:[Perfumería]],MATCH(MAX(VentasC15[[#This Row],[Maquillaje]:[Perfumería]]),VentasC15[[#This Row],[Maquillaje]:[Perfumería]],0))</f>
        <v>Cabello</v>
      </c>
      <c r="Q855" t="str">
        <f>INDEX(VentasC15[[#Headers],[Maquillaje]:[Perfumería]],MATCH(MIN(VentasC15[[#This Row],[Maquillaje]:[Perfumería]]),VentasC15[[#This Row],[Maquillaje]:[Perfumería]],0))</f>
        <v>Cuerpo</v>
      </c>
      <c r="R855" t="str">
        <f>IF(VentasC15[[#This Row],[Total por vendedor]]&gt;=250000,"SI","NO")</f>
        <v>NO</v>
      </c>
    </row>
    <row r="856" spans="1:18" x14ac:dyDescent="0.3">
      <c r="A856" s="16">
        <v>33497976</v>
      </c>
      <c r="B856" s="13">
        <v>68</v>
      </c>
      <c r="C856" s="13">
        <v>2</v>
      </c>
      <c r="D856" s="13">
        <v>46</v>
      </c>
      <c r="E856" t="s">
        <v>25</v>
      </c>
      <c r="F856" t="s">
        <v>21</v>
      </c>
      <c r="G856" t="str">
        <f>IF(VentasC15[[#This Row],[Tipo de pago]]='Tablas auxiliares'!$B$6,"Venta física","Venta Online")</f>
        <v>Venta Online</v>
      </c>
      <c r="H856" t="s">
        <v>30</v>
      </c>
      <c r="I856" s="37">
        <v>37448</v>
      </c>
      <c r="J856" s="37">
        <v>66034</v>
      </c>
      <c r="K856" s="37">
        <v>47387</v>
      </c>
      <c r="L856" s="37">
        <v>53930</v>
      </c>
      <c r="M856" s="37">
        <v>1032</v>
      </c>
      <c r="N856" s="37">
        <f>SUM(VentasC15[[#This Row],[Maquillaje]:[Perfumería]])</f>
        <v>205831</v>
      </c>
      <c r="O856" s="14">
        <f>AVERAGE(VentasC15[[#This Row],[Maquillaje]:[Perfumería]])</f>
        <v>41166.199999999997</v>
      </c>
      <c r="P856" t="str">
        <f>INDEX(VentasC15[[#Headers],[Maquillaje]:[Perfumería]],MATCH(MAX(VentasC15[[#This Row],[Maquillaje]:[Perfumería]]),VentasC15[[#This Row],[Maquillaje]:[Perfumería]],0))</f>
        <v>Skincare</v>
      </c>
      <c r="Q856" t="str">
        <f>INDEX(VentasC15[[#Headers],[Maquillaje]:[Perfumería]],MATCH(MIN(VentasC15[[#This Row],[Maquillaje]:[Perfumería]]),VentasC15[[#This Row],[Maquillaje]:[Perfumería]],0))</f>
        <v>Perfumería</v>
      </c>
      <c r="R856" t="str">
        <f>IF(VentasC15[[#This Row],[Total por vendedor]]&gt;=250000,"SI","NO")</f>
        <v>NO</v>
      </c>
    </row>
    <row r="857" spans="1:18" x14ac:dyDescent="0.3">
      <c r="A857" s="17">
        <v>33497977</v>
      </c>
      <c r="B857" s="13">
        <v>67</v>
      </c>
      <c r="C857" s="13">
        <v>2</v>
      </c>
      <c r="D857" s="13">
        <v>7</v>
      </c>
      <c r="E857" t="s">
        <v>23</v>
      </c>
      <c r="F857" t="s">
        <v>20</v>
      </c>
      <c r="G857" t="str">
        <f>IF(VentasC15[[#This Row],[Tipo de pago]]='Tablas auxiliares'!$B$6,"Venta física","Venta Online")</f>
        <v>Venta física</v>
      </c>
      <c r="H857" t="s">
        <v>29</v>
      </c>
      <c r="I857" s="37">
        <v>83266</v>
      </c>
      <c r="J857" s="37">
        <v>29165</v>
      </c>
      <c r="K857" s="37">
        <v>88948</v>
      </c>
      <c r="L857" s="37">
        <v>78716</v>
      </c>
      <c r="M857" s="37">
        <v>83475</v>
      </c>
      <c r="N857" s="37">
        <f>SUM(VentasC15[[#This Row],[Maquillaje]:[Perfumería]])</f>
        <v>363570</v>
      </c>
      <c r="O857" s="14">
        <f>AVERAGE(VentasC15[[#This Row],[Maquillaje]:[Perfumería]])</f>
        <v>72714</v>
      </c>
      <c r="P857" t="str">
        <f>INDEX(VentasC15[[#Headers],[Maquillaje]:[Perfumería]],MATCH(MAX(VentasC15[[#This Row],[Maquillaje]:[Perfumería]]),VentasC15[[#This Row],[Maquillaje]:[Perfumería]],0))</f>
        <v>Cabello</v>
      </c>
      <c r="Q857" t="str">
        <f>INDEX(VentasC15[[#Headers],[Maquillaje]:[Perfumería]],MATCH(MIN(VentasC15[[#This Row],[Maquillaje]:[Perfumería]]),VentasC15[[#This Row],[Maquillaje]:[Perfumería]],0))</f>
        <v>Skincare</v>
      </c>
      <c r="R857" t="str">
        <f>IF(VentasC15[[#This Row],[Total por vendedor]]&gt;=250000,"SI","NO")</f>
        <v>SI</v>
      </c>
    </row>
    <row r="858" spans="1:18" x14ac:dyDescent="0.3">
      <c r="A858" s="16">
        <v>33497978</v>
      </c>
      <c r="B858" s="13">
        <v>25</v>
      </c>
      <c r="C858" s="13">
        <v>2</v>
      </c>
      <c r="D858" s="13">
        <v>68</v>
      </c>
      <c r="E858" t="s">
        <v>23</v>
      </c>
      <c r="F858" t="s">
        <v>21</v>
      </c>
      <c r="G858" t="str">
        <f>IF(VentasC15[[#This Row],[Tipo de pago]]='Tablas auxiliares'!$B$6,"Venta física","Venta Online")</f>
        <v>Venta Online</v>
      </c>
      <c r="H858" t="s">
        <v>30</v>
      </c>
      <c r="I858" s="37">
        <v>87966</v>
      </c>
      <c r="J858" s="37">
        <v>92807</v>
      </c>
      <c r="K858" s="37">
        <v>4785</v>
      </c>
      <c r="L858" s="37">
        <v>73664</v>
      </c>
      <c r="M858" s="37">
        <v>53057</v>
      </c>
      <c r="N858" s="37">
        <f>SUM(VentasC15[[#This Row],[Maquillaje]:[Perfumería]])</f>
        <v>312279</v>
      </c>
      <c r="O858" s="14">
        <f>AVERAGE(VentasC15[[#This Row],[Maquillaje]:[Perfumería]])</f>
        <v>62455.8</v>
      </c>
      <c r="P858" t="str">
        <f>INDEX(VentasC15[[#Headers],[Maquillaje]:[Perfumería]],MATCH(MAX(VentasC15[[#This Row],[Maquillaje]:[Perfumería]]),VentasC15[[#This Row],[Maquillaje]:[Perfumería]],0))</f>
        <v>Skincare</v>
      </c>
      <c r="Q858" t="str">
        <f>INDEX(VentasC15[[#Headers],[Maquillaje]:[Perfumería]],MATCH(MIN(VentasC15[[#This Row],[Maquillaje]:[Perfumería]]),VentasC15[[#This Row],[Maquillaje]:[Perfumería]],0))</f>
        <v>Cabello</v>
      </c>
      <c r="R858" t="str">
        <f>IF(VentasC15[[#This Row],[Total por vendedor]]&gt;=250000,"SI","NO")</f>
        <v>SI</v>
      </c>
    </row>
    <row r="859" spans="1:18" x14ac:dyDescent="0.3">
      <c r="A859" s="17">
        <v>33497979</v>
      </c>
      <c r="B859" s="13">
        <v>28</v>
      </c>
      <c r="C859" s="13">
        <v>2</v>
      </c>
      <c r="D859" s="13">
        <v>15</v>
      </c>
      <c r="E859" t="s">
        <v>22</v>
      </c>
      <c r="F859" t="s">
        <v>21</v>
      </c>
      <c r="G859" t="str">
        <f>IF(VentasC15[[#This Row],[Tipo de pago]]='Tablas auxiliares'!$B$6,"Venta física","Venta Online")</f>
        <v>Venta Online</v>
      </c>
      <c r="H859" t="s">
        <v>29</v>
      </c>
      <c r="I859" s="37">
        <v>47545</v>
      </c>
      <c r="J859" s="37">
        <v>97871</v>
      </c>
      <c r="K859" s="37">
        <v>99189</v>
      </c>
      <c r="L859" s="37">
        <v>84484</v>
      </c>
      <c r="M859" s="37">
        <v>11786</v>
      </c>
      <c r="N859" s="37">
        <f>SUM(VentasC15[[#This Row],[Maquillaje]:[Perfumería]])</f>
        <v>340875</v>
      </c>
      <c r="O859" s="14">
        <f>AVERAGE(VentasC15[[#This Row],[Maquillaje]:[Perfumería]])</f>
        <v>68175</v>
      </c>
      <c r="P859" t="str">
        <f>INDEX(VentasC15[[#Headers],[Maquillaje]:[Perfumería]],MATCH(MAX(VentasC15[[#This Row],[Maquillaje]:[Perfumería]]),VentasC15[[#This Row],[Maquillaje]:[Perfumería]],0))</f>
        <v>Cabello</v>
      </c>
      <c r="Q859" t="str">
        <f>INDEX(VentasC15[[#Headers],[Maquillaje]:[Perfumería]],MATCH(MIN(VentasC15[[#This Row],[Maquillaje]:[Perfumería]]),VentasC15[[#This Row],[Maquillaje]:[Perfumería]],0))</f>
        <v>Perfumería</v>
      </c>
      <c r="R859" t="str">
        <f>IF(VentasC15[[#This Row],[Total por vendedor]]&gt;=250000,"SI","NO")</f>
        <v>SI</v>
      </c>
    </row>
    <row r="860" spans="1:18" x14ac:dyDescent="0.3">
      <c r="A860" s="16">
        <v>33497980</v>
      </c>
      <c r="B860" s="13">
        <v>39</v>
      </c>
      <c r="C860" s="13">
        <v>2</v>
      </c>
      <c r="D860" s="13">
        <v>61</v>
      </c>
      <c r="E860" t="s">
        <v>24</v>
      </c>
      <c r="F860" t="s">
        <v>20</v>
      </c>
      <c r="G860" t="str">
        <f>IF(VentasC15[[#This Row],[Tipo de pago]]='Tablas auxiliares'!$B$6,"Venta física","Venta Online")</f>
        <v>Venta física</v>
      </c>
      <c r="H860" t="s">
        <v>30</v>
      </c>
      <c r="I860" s="37">
        <v>53116</v>
      </c>
      <c r="J860" s="37">
        <v>50460</v>
      </c>
      <c r="K860" s="37">
        <v>90125</v>
      </c>
      <c r="L860" s="37">
        <v>87314</v>
      </c>
      <c r="M860" s="37">
        <v>52088</v>
      </c>
      <c r="N860" s="37">
        <f>SUM(VentasC15[[#This Row],[Maquillaje]:[Perfumería]])</f>
        <v>333103</v>
      </c>
      <c r="O860" s="14">
        <f>AVERAGE(VentasC15[[#This Row],[Maquillaje]:[Perfumería]])</f>
        <v>66620.600000000006</v>
      </c>
      <c r="P860" t="str">
        <f>INDEX(VentasC15[[#Headers],[Maquillaje]:[Perfumería]],MATCH(MAX(VentasC15[[#This Row],[Maquillaje]:[Perfumería]]),VentasC15[[#This Row],[Maquillaje]:[Perfumería]],0))</f>
        <v>Cabello</v>
      </c>
      <c r="Q860" t="str">
        <f>INDEX(VentasC15[[#Headers],[Maquillaje]:[Perfumería]],MATCH(MIN(VentasC15[[#This Row],[Maquillaje]:[Perfumería]]),VentasC15[[#This Row],[Maquillaje]:[Perfumería]],0))</f>
        <v>Skincare</v>
      </c>
      <c r="R860" t="str">
        <f>IF(VentasC15[[#This Row],[Total por vendedor]]&gt;=250000,"SI","NO")</f>
        <v>SI</v>
      </c>
    </row>
    <row r="861" spans="1:18" x14ac:dyDescent="0.3">
      <c r="A861" s="17">
        <v>33497981</v>
      </c>
      <c r="B861" s="13">
        <v>69</v>
      </c>
      <c r="C861" s="13">
        <v>2</v>
      </c>
      <c r="D861" s="13">
        <v>15</v>
      </c>
      <c r="E861" t="s">
        <v>23</v>
      </c>
      <c r="F861" t="s">
        <v>20</v>
      </c>
      <c r="G861" t="str">
        <f>IF(VentasC15[[#This Row],[Tipo de pago]]='Tablas auxiliares'!$B$6,"Venta física","Venta Online")</f>
        <v>Venta física</v>
      </c>
      <c r="H861" t="s">
        <v>30</v>
      </c>
      <c r="I861" s="37">
        <v>96128</v>
      </c>
      <c r="J861" s="37">
        <v>33729</v>
      </c>
      <c r="K861" s="37">
        <v>2879</v>
      </c>
      <c r="L861" s="37">
        <v>28557</v>
      </c>
      <c r="M861" s="37">
        <v>5326</v>
      </c>
      <c r="N861" s="37">
        <f>SUM(VentasC15[[#This Row],[Maquillaje]:[Perfumería]])</f>
        <v>166619</v>
      </c>
      <c r="O861" s="14">
        <f>AVERAGE(VentasC15[[#This Row],[Maquillaje]:[Perfumería]])</f>
        <v>33323.800000000003</v>
      </c>
      <c r="P861" t="str">
        <f>INDEX(VentasC15[[#Headers],[Maquillaje]:[Perfumería]],MATCH(MAX(VentasC15[[#This Row],[Maquillaje]:[Perfumería]]),VentasC15[[#This Row],[Maquillaje]:[Perfumería]],0))</f>
        <v>Maquillaje</v>
      </c>
      <c r="Q861" t="str">
        <f>INDEX(VentasC15[[#Headers],[Maquillaje]:[Perfumería]],MATCH(MIN(VentasC15[[#This Row],[Maquillaje]:[Perfumería]]),VentasC15[[#This Row],[Maquillaje]:[Perfumería]],0))</f>
        <v>Cabello</v>
      </c>
      <c r="R861" t="str">
        <f>IF(VentasC15[[#This Row],[Total por vendedor]]&gt;=250000,"SI","NO")</f>
        <v>NO</v>
      </c>
    </row>
    <row r="862" spans="1:18" x14ac:dyDescent="0.3">
      <c r="A862" s="16">
        <v>33497982</v>
      </c>
      <c r="B862" s="13">
        <v>38</v>
      </c>
      <c r="C862" s="13">
        <v>2</v>
      </c>
      <c r="D862" s="13">
        <v>45</v>
      </c>
      <c r="E862" t="s">
        <v>22</v>
      </c>
      <c r="F862" t="s">
        <v>21</v>
      </c>
      <c r="G862" t="str">
        <f>IF(VentasC15[[#This Row],[Tipo de pago]]='Tablas auxiliares'!$B$6,"Venta física","Venta Online")</f>
        <v>Venta Online</v>
      </c>
      <c r="H862" t="s">
        <v>29</v>
      </c>
      <c r="I862" s="37">
        <v>48520</v>
      </c>
      <c r="J862" s="37">
        <v>4833</v>
      </c>
      <c r="K862" s="37">
        <v>43849</v>
      </c>
      <c r="L862" s="37">
        <v>18008</v>
      </c>
      <c r="M862" s="37">
        <v>4049</v>
      </c>
      <c r="N862" s="37">
        <f>SUM(VentasC15[[#This Row],[Maquillaje]:[Perfumería]])</f>
        <v>119259</v>
      </c>
      <c r="O862" s="14">
        <f>AVERAGE(VentasC15[[#This Row],[Maquillaje]:[Perfumería]])</f>
        <v>23851.8</v>
      </c>
      <c r="P862" t="str">
        <f>INDEX(VentasC15[[#Headers],[Maquillaje]:[Perfumería]],MATCH(MAX(VentasC15[[#This Row],[Maquillaje]:[Perfumería]]),VentasC15[[#This Row],[Maquillaje]:[Perfumería]],0))</f>
        <v>Maquillaje</v>
      </c>
      <c r="Q862" t="str">
        <f>INDEX(VentasC15[[#Headers],[Maquillaje]:[Perfumería]],MATCH(MIN(VentasC15[[#This Row],[Maquillaje]:[Perfumería]]),VentasC15[[#This Row],[Maquillaje]:[Perfumería]],0))</f>
        <v>Perfumería</v>
      </c>
      <c r="R862" t="str">
        <f>IF(VentasC15[[#This Row],[Total por vendedor]]&gt;=250000,"SI","NO")</f>
        <v>NO</v>
      </c>
    </row>
    <row r="863" spans="1:18" x14ac:dyDescent="0.3">
      <c r="A863" s="17">
        <v>33497983</v>
      </c>
      <c r="B863" s="13">
        <v>62</v>
      </c>
      <c r="C863" s="13">
        <v>2</v>
      </c>
      <c r="D863" s="13">
        <v>35</v>
      </c>
      <c r="E863" t="s">
        <v>22</v>
      </c>
      <c r="F863" t="s">
        <v>21</v>
      </c>
      <c r="G863" t="str">
        <f>IF(VentasC15[[#This Row],[Tipo de pago]]='Tablas auxiliares'!$B$6,"Venta física","Venta Online")</f>
        <v>Venta Online</v>
      </c>
      <c r="H863" t="s">
        <v>30</v>
      </c>
      <c r="I863" s="37">
        <v>82524</v>
      </c>
      <c r="J863" s="37">
        <v>14760</v>
      </c>
      <c r="K863" s="37">
        <v>12592</v>
      </c>
      <c r="L863" s="37">
        <v>78009</v>
      </c>
      <c r="M863" s="37">
        <v>82574</v>
      </c>
      <c r="N863" s="37">
        <f>SUM(VentasC15[[#This Row],[Maquillaje]:[Perfumería]])</f>
        <v>270459</v>
      </c>
      <c r="O863" s="14">
        <f>AVERAGE(VentasC15[[#This Row],[Maquillaje]:[Perfumería]])</f>
        <v>54091.8</v>
      </c>
      <c r="P863" t="str">
        <f>INDEX(VentasC15[[#Headers],[Maquillaje]:[Perfumería]],MATCH(MAX(VentasC15[[#This Row],[Maquillaje]:[Perfumería]]),VentasC15[[#This Row],[Maquillaje]:[Perfumería]],0))</f>
        <v>Perfumería</v>
      </c>
      <c r="Q863" t="str">
        <f>INDEX(VentasC15[[#Headers],[Maquillaje]:[Perfumería]],MATCH(MIN(VentasC15[[#This Row],[Maquillaje]:[Perfumería]]),VentasC15[[#This Row],[Maquillaje]:[Perfumería]],0))</f>
        <v>Cabello</v>
      </c>
      <c r="R863" t="str">
        <f>IF(VentasC15[[#This Row],[Total por vendedor]]&gt;=250000,"SI","NO")</f>
        <v>SI</v>
      </c>
    </row>
    <row r="864" spans="1:18" x14ac:dyDescent="0.3">
      <c r="A864" s="16">
        <v>33497984</v>
      </c>
      <c r="B864" s="13">
        <v>65</v>
      </c>
      <c r="C864" s="13">
        <v>2</v>
      </c>
      <c r="D864" s="13">
        <v>33</v>
      </c>
      <c r="E864" t="s">
        <v>22</v>
      </c>
      <c r="F864" t="s">
        <v>20</v>
      </c>
      <c r="G864" t="str">
        <f>IF(VentasC15[[#This Row],[Tipo de pago]]='Tablas auxiliares'!$B$6,"Venta física","Venta Online")</f>
        <v>Venta física</v>
      </c>
      <c r="H864" t="s">
        <v>29</v>
      </c>
      <c r="I864" s="37">
        <v>55025</v>
      </c>
      <c r="J864" s="37">
        <v>97310</v>
      </c>
      <c r="K864" s="37">
        <v>53194</v>
      </c>
      <c r="L864" s="37">
        <v>20138</v>
      </c>
      <c r="M864" s="37">
        <v>14731</v>
      </c>
      <c r="N864" s="37">
        <f>SUM(VentasC15[[#This Row],[Maquillaje]:[Perfumería]])</f>
        <v>240398</v>
      </c>
      <c r="O864" s="14">
        <f>AVERAGE(VentasC15[[#This Row],[Maquillaje]:[Perfumería]])</f>
        <v>48079.6</v>
      </c>
      <c r="P864" t="str">
        <f>INDEX(VentasC15[[#Headers],[Maquillaje]:[Perfumería]],MATCH(MAX(VentasC15[[#This Row],[Maquillaje]:[Perfumería]]),VentasC15[[#This Row],[Maquillaje]:[Perfumería]],0))</f>
        <v>Skincare</v>
      </c>
      <c r="Q864" t="str">
        <f>INDEX(VentasC15[[#Headers],[Maquillaje]:[Perfumería]],MATCH(MIN(VentasC15[[#This Row],[Maquillaje]:[Perfumería]]),VentasC15[[#This Row],[Maquillaje]:[Perfumería]],0))</f>
        <v>Perfumería</v>
      </c>
      <c r="R864" t="str">
        <f>IF(VentasC15[[#This Row],[Total por vendedor]]&gt;=250000,"SI","NO")</f>
        <v>NO</v>
      </c>
    </row>
    <row r="865" spans="1:18" x14ac:dyDescent="0.3">
      <c r="A865" s="17">
        <v>33497985</v>
      </c>
      <c r="B865" s="13">
        <v>27</v>
      </c>
      <c r="C865" s="13">
        <v>2</v>
      </c>
      <c r="D865" s="13">
        <v>82</v>
      </c>
      <c r="E865" t="s">
        <v>24</v>
      </c>
      <c r="F865" t="s">
        <v>21</v>
      </c>
      <c r="G865" t="str">
        <f>IF(VentasC15[[#This Row],[Tipo de pago]]='Tablas auxiliares'!$B$6,"Venta física","Venta Online")</f>
        <v>Venta Online</v>
      </c>
      <c r="H865" t="s">
        <v>29</v>
      </c>
      <c r="I865" s="37">
        <v>13352</v>
      </c>
      <c r="J865" s="37">
        <v>50212</v>
      </c>
      <c r="K865" s="37">
        <v>74820</v>
      </c>
      <c r="L865" s="37">
        <v>92091</v>
      </c>
      <c r="M865" s="37">
        <v>21228</v>
      </c>
      <c r="N865" s="37">
        <f>SUM(VentasC15[[#This Row],[Maquillaje]:[Perfumería]])</f>
        <v>251703</v>
      </c>
      <c r="O865" s="14">
        <f>AVERAGE(VentasC15[[#This Row],[Maquillaje]:[Perfumería]])</f>
        <v>50340.6</v>
      </c>
      <c r="P865" t="str">
        <f>INDEX(VentasC15[[#Headers],[Maquillaje]:[Perfumería]],MATCH(MAX(VentasC15[[#This Row],[Maquillaje]:[Perfumería]]),VentasC15[[#This Row],[Maquillaje]:[Perfumería]],0))</f>
        <v>Cuerpo</v>
      </c>
      <c r="Q865" t="str">
        <f>INDEX(VentasC15[[#Headers],[Maquillaje]:[Perfumería]],MATCH(MIN(VentasC15[[#This Row],[Maquillaje]:[Perfumería]]),VentasC15[[#This Row],[Maquillaje]:[Perfumería]],0))</f>
        <v>Maquillaje</v>
      </c>
      <c r="R865" t="str">
        <f>IF(VentasC15[[#This Row],[Total por vendedor]]&gt;=250000,"SI","NO")</f>
        <v>SI</v>
      </c>
    </row>
    <row r="866" spans="1:18" x14ac:dyDescent="0.3">
      <c r="A866" s="16">
        <v>33497986</v>
      </c>
      <c r="B866" s="13">
        <v>48</v>
      </c>
      <c r="C866" s="13">
        <v>2</v>
      </c>
      <c r="D866" s="13">
        <v>68</v>
      </c>
      <c r="E866" t="s">
        <v>24</v>
      </c>
      <c r="F866" t="s">
        <v>20</v>
      </c>
      <c r="G866" t="str">
        <f>IF(VentasC15[[#This Row],[Tipo de pago]]='Tablas auxiliares'!$B$6,"Venta física","Venta Online")</f>
        <v>Venta física</v>
      </c>
      <c r="H866" t="s">
        <v>30</v>
      </c>
      <c r="I866" s="37">
        <v>30326</v>
      </c>
      <c r="J866" s="37">
        <v>46634</v>
      </c>
      <c r="K866" s="37">
        <v>70717</v>
      </c>
      <c r="L866" s="37">
        <v>35041</v>
      </c>
      <c r="M866" s="37">
        <v>60752</v>
      </c>
      <c r="N866" s="37">
        <f>SUM(VentasC15[[#This Row],[Maquillaje]:[Perfumería]])</f>
        <v>243470</v>
      </c>
      <c r="O866" s="14">
        <f>AVERAGE(VentasC15[[#This Row],[Maquillaje]:[Perfumería]])</f>
        <v>48694</v>
      </c>
      <c r="P866" t="str">
        <f>INDEX(VentasC15[[#Headers],[Maquillaje]:[Perfumería]],MATCH(MAX(VentasC15[[#This Row],[Maquillaje]:[Perfumería]]),VentasC15[[#This Row],[Maquillaje]:[Perfumería]],0))</f>
        <v>Cabello</v>
      </c>
      <c r="Q866" t="str">
        <f>INDEX(VentasC15[[#Headers],[Maquillaje]:[Perfumería]],MATCH(MIN(VentasC15[[#This Row],[Maquillaje]:[Perfumería]]),VentasC15[[#This Row],[Maquillaje]:[Perfumería]],0))</f>
        <v>Maquillaje</v>
      </c>
      <c r="R866" t="str">
        <f>IF(VentasC15[[#This Row],[Total por vendedor]]&gt;=250000,"SI","NO")</f>
        <v>NO</v>
      </c>
    </row>
    <row r="867" spans="1:18" x14ac:dyDescent="0.3">
      <c r="A867" s="17">
        <v>33497987</v>
      </c>
      <c r="B867" s="13">
        <v>65</v>
      </c>
      <c r="C867" s="13">
        <v>2</v>
      </c>
      <c r="D867" s="13">
        <v>56</v>
      </c>
      <c r="E867" t="s">
        <v>23</v>
      </c>
      <c r="F867" t="s">
        <v>20</v>
      </c>
      <c r="G867" t="str">
        <f>IF(VentasC15[[#This Row],[Tipo de pago]]='Tablas auxiliares'!$B$6,"Venta física","Venta Online")</f>
        <v>Venta física</v>
      </c>
      <c r="H867" t="s">
        <v>30</v>
      </c>
      <c r="I867" s="37">
        <v>49778</v>
      </c>
      <c r="J867" s="37">
        <v>60948</v>
      </c>
      <c r="K867" s="37">
        <v>17010</v>
      </c>
      <c r="L867" s="37">
        <v>81310</v>
      </c>
      <c r="M867" s="37">
        <v>5093</v>
      </c>
      <c r="N867" s="37">
        <f>SUM(VentasC15[[#This Row],[Maquillaje]:[Perfumería]])</f>
        <v>214139</v>
      </c>
      <c r="O867" s="14">
        <f>AVERAGE(VentasC15[[#This Row],[Maquillaje]:[Perfumería]])</f>
        <v>42827.8</v>
      </c>
      <c r="P867" t="str">
        <f>INDEX(VentasC15[[#Headers],[Maquillaje]:[Perfumería]],MATCH(MAX(VentasC15[[#This Row],[Maquillaje]:[Perfumería]]),VentasC15[[#This Row],[Maquillaje]:[Perfumería]],0))</f>
        <v>Cuerpo</v>
      </c>
      <c r="Q867" t="str">
        <f>INDEX(VentasC15[[#Headers],[Maquillaje]:[Perfumería]],MATCH(MIN(VentasC15[[#This Row],[Maquillaje]:[Perfumería]]),VentasC15[[#This Row],[Maquillaje]:[Perfumería]],0))</f>
        <v>Perfumería</v>
      </c>
      <c r="R867" t="str">
        <f>IF(VentasC15[[#This Row],[Total por vendedor]]&gt;=250000,"SI","NO")</f>
        <v>NO</v>
      </c>
    </row>
    <row r="868" spans="1:18" x14ac:dyDescent="0.3">
      <c r="A868" s="16">
        <v>33497988</v>
      </c>
      <c r="B868" s="13">
        <v>41</v>
      </c>
      <c r="C868" s="13">
        <v>2</v>
      </c>
      <c r="D868" s="13">
        <v>8</v>
      </c>
      <c r="E868" t="s">
        <v>23</v>
      </c>
      <c r="F868" t="s">
        <v>21</v>
      </c>
      <c r="G868" t="str">
        <f>IF(VentasC15[[#This Row],[Tipo de pago]]='Tablas auxiliares'!$B$6,"Venta física","Venta Online")</f>
        <v>Venta Online</v>
      </c>
      <c r="H868" t="s">
        <v>30</v>
      </c>
      <c r="I868" s="37">
        <v>84323</v>
      </c>
      <c r="J868" s="37">
        <v>67980</v>
      </c>
      <c r="K868" s="37">
        <v>14526</v>
      </c>
      <c r="L868" s="37">
        <v>21036</v>
      </c>
      <c r="M868" s="37">
        <v>61290</v>
      </c>
      <c r="N868" s="37">
        <f>SUM(VentasC15[[#This Row],[Maquillaje]:[Perfumería]])</f>
        <v>249155</v>
      </c>
      <c r="O868" s="14">
        <f>AVERAGE(VentasC15[[#This Row],[Maquillaje]:[Perfumería]])</f>
        <v>49831</v>
      </c>
      <c r="P868" t="str">
        <f>INDEX(VentasC15[[#Headers],[Maquillaje]:[Perfumería]],MATCH(MAX(VentasC15[[#This Row],[Maquillaje]:[Perfumería]]),VentasC15[[#This Row],[Maquillaje]:[Perfumería]],0))</f>
        <v>Maquillaje</v>
      </c>
      <c r="Q868" t="str">
        <f>INDEX(VentasC15[[#Headers],[Maquillaje]:[Perfumería]],MATCH(MIN(VentasC15[[#This Row],[Maquillaje]:[Perfumería]]),VentasC15[[#This Row],[Maquillaje]:[Perfumería]],0))</f>
        <v>Cabello</v>
      </c>
      <c r="R868" t="str">
        <f>IF(VentasC15[[#This Row],[Total por vendedor]]&gt;=250000,"SI","NO")</f>
        <v>NO</v>
      </c>
    </row>
    <row r="869" spans="1:18" x14ac:dyDescent="0.3">
      <c r="A869" s="17">
        <v>33497989</v>
      </c>
      <c r="B869" s="13">
        <v>59</v>
      </c>
      <c r="C869" s="13">
        <v>2</v>
      </c>
      <c r="D869" s="13">
        <v>29</v>
      </c>
      <c r="E869" t="s">
        <v>25</v>
      </c>
      <c r="F869" t="s">
        <v>21</v>
      </c>
      <c r="G869" t="str">
        <f>IF(VentasC15[[#This Row],[Tipo de pago]]='Tablas auxiliares'!$B$6,"Venta física","Venta Online")</f>
        <v>Venta Online</v>
      </c>
      <c r="H869" t="s">
        <v>29</v>
      </c>
      <c r="I869" s="37">
        <v>96314</v>
      </c>
      <c r="J869" s="37">
        <v>59727</v>
      </c>
      <c r="K869" s="37">
        <v>78717</v>
      </c>
      <c r="L869" s="37">
        <v>77253</v>
      </c>
      <c r="M869" s="37">
        <v>57011</v>
      </c>
      <c r="N869" s="37">
        <f>SUM(VentasC15[[#This Row],[Maquillaje]:[Perfumería]])</f>
        <v>369022</v>
      </c>
      <c r="O869" s="14">
        <f>AVERAGE(VentasC15[[#This Row],[Maquillaje]:[Perfumería]])</f>
        <v>73804.399999999994</v>
      </c>
      <c r="P869" t="str">
        <f>INDEX(VentasC15[[#Headers],[Maquillaje]:[Perfumería]],MATCH(MAX(VentasC15[[#This Row],[Maquillaje]:[Perfumería]]),VentasC15[[#This Row],[Maquillaje]:[Perfumería]],0))</f>
        <v>Maquillaje</v>
      </c>
      <c r="Q869" t="str">
        <f>INDEX(VentasC15[[#Headers],[Maquillaje]:[Perfumería]],MATCH(MIN(VentasC15[[#This Row],[Maquillaje]:[Perfumería]]),VentasC15[[#This Row],[Maquillaje]:[Perfumería]],0))</f>
        <v>Perfumería</v>
      </c>
      <c r="R869" t="str">
        <f>IF(VentasC15[[#This Row],[Total por vendedor]]&gt;=250000,"SI","NO")</f>
        <v>SI</v>
      </c>
    </row>
    <row r="870" spans="1:18" x14ac:dyDescent="0.3">
      <c r="A870" s="16">
        <v>33497990</v>
      </c>
      <c r="B870" s="13">
        <v>66</v>
      </c>
      <c r="C870" s="13">
        <v>2</v>
      </c>
      <c r="D870" s="13">
        <v>20</v>
      </c>
      <c r="E870" t="s">
        <v>23</v>
      </c>
      <c r="F870" t="s">
        <v>20</v>
      </c>
      <c r="G870" t="str">
        <f>IF(VentasC15[[#This Row],[Tipo de pago]]='Tablas auxiliares'!$B$6,"Venta física","Venta Online")</f>
        <v>Venta física</v>
      </c>
      <c r="H870" t="s">
        <v>30</v>
      </c>
      <c r="I870" s="37">
        <v>85651</v>
      </c>
      <c r="J870" s="37">
        <v>71149</v>
      </c>
      <c r="K870" s="37">
        <v>81008</v>
      </c>
      <c r="L870" s="37">
        <v>59641</v>
      </c>
      <c r="M870" s="37">
        <v>21027</v>
      </c>
      <c r="N870" s="37">
        <f>SUM(VentasC15[[#This Row],[Maquillaje]:[Perfumería]])</f>
        <v>318476</v>
      </c>
      <c r="O870" s="14">
        <f>AVERAGE(VentasC15[[#This Row],[Maquillaje]:[Perfumería]])</f>
        <v>63695.199999999997</v>
      </c>
      <c r="P870" t="str">
        <f>INDEX(VentasC15[[#Headers],[Maquillaje]:[Perfumería]],MATCH(MAX(VentasC15[[#This Row],[Maquillaje]:[Perfumería]]),VentasC15[[#This Row],[Maquillaje]:[Perfumería]],0))</f>
        <v>Maquillaje</v>
      </c>
      <c r="Q870" t="str">
        <f>INDEX(VentasC15[[#Headers],[Maquillaje]:[Perfumería]],MATCH(MIN(VentasC15[[#This Row],[Maquillaje]:[Perfumería]]),VentasC15[[#This Row],[Maquillaje]:[Perfumería]],0))</f>
        <v>Perfumería</v>
      </c>
      <c r="R870" t="str">
        <f>IF(VentasC15[[#This Row],[Total por vendedor]]&gt;=250000,"SI","NO")</f>
        <v>SI</v>
      </c>
    </row>
    <row r="871" spans="1:18" x14ac:dyDescent="0.3">
      <c r="A871" s="17">
        <v>33497991</v>
      </c>
      <c r="B871" s="13">
        <v>60</v>
      </c>
      <c r="C871" s="13">
        <v>2</v>
      </c>
      <c r="D871" s="13">
        <v>84</v>
      </c>
      <c r="E871" t="s">
        <v>24</v>
      </c>
      <c r="F871" t="s">
        <v>20</v>
      </c>
      <c r="G871" t="str">
        <f>IF(VentasC15[[#This Row],[Tipo de pago]]='Tablas auxiliares'!$B$6,"Venta física","Venta Online")</f>
        <v>Venta física</v>
      </c>
      <c r="H871" t="s">
        <v>29</v>
      </c>
      <c r="I871" s="37">
        <v>88892</v>
      </c>
      <c r="J871" s="37">
        <v>9272</v>
      </c>
      <c r="K871" s="37">
        <v>889</v>
      </c>
      <c r="L871" s="37">
        <v>20749</v>
      </c>
      <c r="M871" s="37">
        <v>11982</v>
      </c>
      <c r="N871" s="37">
        <f>SUM(VentasC15[[#This Row],[Maquillaje]:[Perfumería]])</f>
        <v>131784</v>
      </c>
      <c r="O871" s="14">
        <f>AVERAGE(VentasC15[[#This Row],[Maquillaje]:[Perfumería]])</f>
        <v>26356.799999999999</v>
      </c>
      <c r="P871" t="str">
        <f>INDEX(VentasC15[[#Headers],[Maquillaje]:[Perfumería]],MATCH(MAX(VentasC15[[#This Row],[Maquillaje]:[Perfumería]]),VentasC15[[#This Row],[Maquillaje]:[Perfumería]],0))</f>
        <v>Maquillaje</v>
      </c>
      <c r="Q871" t="str">
        <f>INDEX(VentasC15[[#Headers],[Maquillaje]:[Perfumería]],MATCH(MIN(VentasC15[[#This Row],[Maquillaje]:[Perfumería]]),VentasC15[[#This Row],[Maquillaje]:[Perfumería]],0))</f>
        <v>Cabello</v>
      </c>
      <c r="R871" t="str">
        <f>IF(VentasC15[[#This Row],[Total por vendedor]]&gt;=250000,"SI","NO")</f>
        <v>NO</v>
      </c>
    </row>
    <row r="872" spans="1:18" x14ac:dyDescent="0.3">
      <c r="A872" s="16">
        <v>33497992</v>
      </c>
      <c r="B872" s="13">
        <v>49</v>
      </c>
      <c r="C872" s="13">
        <v>2</v>
      </c>
      <c r="D872" s="13">
        <v>80</v>
      </c>
      <c r="E872" t="s">
        <v>23</v>
      </c>
      <c r="F872" t="s">
        <v>21</v>
      </c>
      <c r="G872" t="str">
        <f>IF(VentasC15[[#This Row],[Tipo de pago]]='Tablas auxiliares'!$B$6,"Venta física","Venta Online")</f>
        <v>Venta Online</v>
      </c>
      <c r="H872" t="s">
        <v>29</v>
      </c>
      <c r="I872" s="37">
        <v>73864</v>
      </c>
      <c r="J872" s="37">
        <v>55575</v>
      </c>
      <c r="K872" s="37">
        <v>49062</v>
      </c>
      <c r="L872" s="37">
        <v>87613</v>
      </c>
      <c r="M872" s="37">
        <v>9783</v>
      </c>
      <c r="N872" s="37">
        <f>SUM(VentasC15[[#This Row],[Maquillaje]:[Perfumería]])</f>
        <v>275897</v>
      </c>
      <c r="O872" s="14">
        <f>AVERAGE(VentasC15[[#This Row],[Maquillaje]:[Perfumería]])</f>
        <v>55179.4</v>
      </c>
      <c r="P872" t="str">
        <f>INDEX(VentasC15[[#Headers],[Maquillaje]:[Perfumería]],MATCH(MAX(VentasC15[[#This Row],[Maquillaje]:[Perfumería]]),VentasC15[[#This Row],[Maquillaje]:[Perfumería]],0))</f>
        <v>Cuerpo</v>
      </c>
      <c r="Q872" t="str">
        <f>INDEX(VentasC15[[#Headers],[Maquillaje]:[Perfumería]],MATCH(MIN(VentasC15[[#This Row],[Maquillaje]:[Perfumería]]),VentasC15[[#This Row],[Maquillaje]:[Perfumería]],0))</f>
        <v>Perfumería</v>
      </c>
      <c r="R872" t="str">
        <f>IF(VentasC15[[#This Row],[Total por vendedor]]&gt;=250000,"SI","NO")</f>
        <v>SI</v>
      </c>
    </row>
    <row r="873" spans="1:18" x14ac:dyDescent="0.3">
      <c r="A873" s="17">
        <v>33497993</v>
      </c>
      <c r="B873" s="13">
        <v>55</v>
      </c>
      <c r="C873" s="13">
        <v>2</v>
      </c>
      <c r="D873" s="13">
        <v>69</v>
      </c>
      <c r="E873" t="s">
        <v>25</v>
      </c>
      <c r="F873" t="s">
        <v>21</v>
      </c>
      <c r="G873" t="str">
        <f>IF(VentasC15[[#This Row],[Tipo de pago]]='Tablas auxiliares'!$B$6,"Venta física","Venta Online")</f>
        <v>Venta Online</v>
      </c>
      <c r="H873" t="s">
        <v>29</v>
      </c>
      <c r="I873" s="37">
        <v>52460</v>
      </c>
      <c r="J873" s="37">
        <v>90402</v>
      </c>
      <c r="K873" s="37">
        <v>12662</v>
      </c>
      <c r="L873" s="37">
        <v>40711</v>
      </c>
      <c r="M873" s="37">
        <v>25713</v>
      </c>
      <c r="N873" s="37">
        <f>SUM(VentasC15[[#This Row],[Maquillaje]:[Perfumería]])</f>
        <v>221948</v>
      </c>
      <c r="O873" s="14">
        <f>AVERAGE(VentasC15[[#This Row],[Maquillaje]:[Perfumería]])</f>
        <v>44389.599999999999</v>
      </c>
      <c r="P873" t="str">
        <f>INDEX(VentasC15[[#Headers],[Maquillaje]:[Perfumería]],MATCH(MAX(VentasC15[[#This Row],[Maquillaje]:[Perfumería]]),VentasC15[[#This Row],[Maquillaje]:[Perfumería]],0))</f>
        <v>Skincare</v>
      </c>
      <c r="Q873" t="str">
        <f>INDEX(VentasC15[[#Headers],[Maquillaje]:[Perfumería]],MATCH(MIN(VentasC15[[#This Row],[Maquillaje]:[Perfumería]]),VentasC15[[#This Row],[Maquillaje]:[Perfumería]],0))</f>
        <v>Cabello</v>
      </c>
      <c r="R873" t="str">
        <f>IF(VentasC15[[#This Row],[Total por vendedor]]&gt;=250000,"SI","NO")</f>
        <v>NO</v>
      </c>
    </row>
    <row r="874" spans="1:18" x14ac:dyDescent="0.3">
      <c r="A874" s="16">
        <v>33497994</v>
      </c>
      <c r="B874" s="13">
        <v>28</v>
      </c>
      <c r="C874" s="13">
        <v>2</v>
      </c>
      <c r="D874" s="13">
        <v>24</v>
      </c>
      <c r="E874" t="s">
        <v>25</v>
      </c>
      <c r="F874" t="s">
        <v>20</v>
      </c>
      <c r="G874" t="str">
        <f>IF(VentasC15[[#This Row],[Tipo de pago]]='Tablas auxiliares'!$B$6,"Venta física","Venta Online")</f>
        <v>Venta física</v>
      </c>
      <c r="H874" t="s">
        <v>29</v>
      </c>
      <c r="I874" s="37">
        <v>84855</v>
      </c>
      <c r="J874" s="37">
        <v>73401</v>
      </c>
      <c r="K874" s="37">
        <v>40344</v>
      </c>
      <c r="L874" s="37">
        <v>2986</v>
      </c>
      <c r="M874" s="37">
        <v>67549</v>
      </c>
      <c r="N874" s="37">
        <f>SUM(VentasC15[[#This Row],[Maquillaje]:[Perfumería]])</f>
        <v>269135</v>
      </c>
      <c r="O874" s="14">
        <f>AVERAGE(VentasC15[[#This Row],[Maquillaje]:[Perfumería]])</f>
        <v>53827</v>
      </c>
      <c r="P874" t="str">
        <f>INDEX(VentasC15[[#Headers],[Maquillaje]:[Perfumería]],MATCH(MAX(VentasC15[[#This Row],[Maquillaje]:[Perfumería]]),VentasC15[[#This Row],[Maquillaje]:[Perfumería]],0))</f>
        <v>Maquillaje</v>
      </c>
      <c r="Q874" t="str">
        <f>INDEX(VentasC15[[#Headers],[Maquillaje]:[Perfumería]],MATCH(MIN(VentasC15[[#This Row],[Maquillaje]:[Perfumería]]),VentasC15[[#This Row],[Maquillaje]:[Perfumería]],0))</f>
        <v>Cuerpo</v>
      </c>
      <c r="R874" t="str">
        <f>IF(VentasC15[[#This Row],[Total por vendedor]]&gt;=250000,"SI","NO")</f>
        <v>SI</v>
      </c>
    </row>
    <row r="875" spans="1:18" x14ac:dyDescent="0.3">
      <c r="A875" s="17">
        <v>33497995</v>
      </c>
      <c r="B875" s="13">
        <v>73</v>
      </c>
      <c r="C875" s="13">
        <v>2</v>
      </c>
      <c r="D875" s="13">
        <v>45</v>
      </c>
      <c r="E875" t="s">
        <v>25</v>
      </c>
      <c r="F875" t="s">
        <v>21</v>
      </c>
      <c r="G875" t="str">
        <f>IF(VentasC15[[#This Row],[Tipo de pago]]='Tablas auxiliares'!$B$6,"Venta física","Venta Online")</f>
        <v>Venta Online</v>
      </c>
      <c r="H875" t="s">
        <v>29</v>
      </c>
      <c r="I875" s="37">
        <v>20243</v>
      </c>
      <c r="J875" s="37">
        <v>39791</v>
      </c>
      <c r="K875" s="37">
        <v>31957</v>
      </c>
      <c r="L875" s="37">
        <v>31626</v>
      </c>
      <c r="M875" s="37">
        <v>77485</v>
      </c>
      <c r="N875" s="37">
        <f>SUM(VentasC15[[#This Row],[Maquillaje]:[Perfumería]])</f>
        <v>201102</v>
      </c>
      <c r="O875" s="14">
        <f>AVERAGE(VentasC15[[#This Row],[Maquillaje]:[Perfumería]])</f>
        <v>40220.400000000001</v>
      </c>
      <c r="P875" t="str">
        <f>INDEX(VentasC15[[#Headers],[Maquillaje]:[Perfumería]],MATCH(MAX(VentasC15[[#This Row],[Maquillaje]:[Perfumería]]),VentasC15[[#This Row],[Maquillaje]:[Perfumería]],0))</f>
        <v>Perfumería</v>
      </c>
      <c r="Q875" t="str">
        <f>INDEX(VentasC15[[#Headers],[Maquillaje]:[Perfumería]],MATCH(MIN(VentasC15[[#This Row],[Maquillaje]:[Perfumería]]),VentasC15[[#This Row],[Maquillaje]:[Perfumería]],0))</f>
        <v>Maquillaje</v>
      </c>
      <c r="R875" t="str">
        <f>IF(VentasC15[[#This Row],[Total por vendedor]]&gt;=250000,"SI","NO")</f>
        <v>NO</v>
      </c>
    </row>
    <row r="876" spans="1:18" x14ac:dyDescent="0.3">
      <c r="A876" s="16">
        <v>33497996</v>
      </c>
      <c r="B876" s="13">
        <v>72</v>
      </c>
      <c r="C876" s="13">
        <v>2</v>
      </c>
      <c r="D876" s="13">
        <v>21</v>
      </c>
      <c r="E876" t="s">
        <v>25</v>
      </c>
      <c r="F876" t="s">
        <v>21</v>
      </c>
      <c r="G876" t="str">
        <f>IF(VentasC15[[#This Row],[Tipo de pago]]='Tablas auxiliares'!$B$6,"Venta física","Venta Online")</f>
        <v>Venta Online</v>
      </c>
      <c r="H876" t="s">
        <v>30</v>
      </c>
      <c r="I876" s="37">
        <v>84262</v>
      </c>
      <c r="J876" s="37">
        <v>28523</v>
      </c>
      <c r="K876" s="37">
        <v>66949</v>
      </c>
      <c r="L876" s="37">
        <v>12481</v>
      </c>
      <c r="M876" s="37">
        <v>91499</v>
      </c>
      <c r="N876" s="37">
        <f>SUM(VentasC15[[#This Row],[Maquillaje]:[Perfumería]])</f>
        <v>283714</v>
      </c>
      <c r="O876" s="14">
        <f>AVERAGE(VentasC15[[#This Row],[Maquillaje]:[Perfumería]])</f>
        <v>56742.8</v>
      </c>
      <c r="P876" t="str">
        <f>INDEX(VentasC15[[#Headers],[Maquillaje]:[Perfumería]],MATCH(MAX(VentasC15[[#This Row],[Maquillaje]:[Perfumería]]),VentasC15[[#This Row],[Maquillaje]:[Perfumería]],0))</f>
        <v>Perfumería</v>
      </c>
      <c r="Q876" t="str">
        <f>INDEX(VentasC15[[#Headers],[Maquillaje]:[Perfumería]],MATCH(MIN(VentasC15[[#This Row],[Maquillaje]:[Perfumería]]),VentasC15[[#This Row],[Maquillaje]:[Perfumería]],0))</f>
        <v>Cuerpo</v>
      </c>
      <c r="R876" t="str">
        <f>IF(VentasC15[[#This Row],[Total por vendedor]]&gt;=250000,"SI","NO")</f>
        <v>SI</v>
      </c>
    </row>
    <row r="877" spans="1:18" x14ac:dyDescent="0.3">
      <c r="A877" s="17">
        <v>33497997</v>
      </c>
      <c r="B877" s="13">
        <v>39</v>
      </c>
      <c r="C877" s="13">
        <v>2</v>
      </c>
      <c r="D877" s="13">
        <v>50</v>
      </c>
      <c r="E877" t="s">
        <v>23</v>
      </c>
      <c r="F877" t="s">
        <v>20</v>
      </c>
      <c r="G877" t="str">
        <f>IF(VentasC15[[#This Row],[Tipo de pago]]='Tablas auxiliares'!$B$6,"Venta física","Venta Online")</f>
        <v>Venta física</v>
      </c>
      <c r="H877" t="s">
        <v>29</v>
      </c>
      <c r="I877" s="37">
        <v>64200</v>
      </c>
      <c r="J877" s="37">
        <v>48490</v>
      </c>
      <c r="K877" s="37">
        <v>85672</v>
      </c>
      <c r="L877" s="37">
        <v>37348</v>
      </c>
      <c r="M877" s="37">
        <v>5930</v>
      </c>
      <c r="N877" s="37">
        <f>SUM(VentasC15[[#This Row],[Maquillaje]:[Perfumería]])</f>
        <v>241640</v>
      </c>
      <c r="O877" s="14">
        <f>AVERAGE(VentasC15[[#This Row],[Maquillaje]:[Perfumería]])</f>
        <v>48328</v>
      </c>
      <c r="P877" t="str">
        <f>INDEX(VentasC15[[#Headers],[Maquillaje]:[Perfumería]],MATCH(MAX(VentasC15[[#This Row],[Maquillaje]:[Perfumería]]),VentasC15[[#This Row],[Maquillaje]:[Perfumería]],0))</f>
        <v>Cabello</v>
      </c>
      <c r="Q877" t="str">
        <f>INDEX(VentasC15[[#Headers],[Maquillaje]:[Perfumería]],MATCH(MIN(VentasC15[[#This Row],[Maquillaje]:[Perfumería]]),VentasC15[[#This Row],[Maquillaje]:[Perfumería]],0))</f>
        <v>Perfumería</v>
      </c>
      <c r="R877" t="str">
        <f>IF(VentasC15[[#This Row],[Total por vendedor]]&gt;=250000,"SI","NO")</f>
        <v>NO</v>
      </c>
    </row>
    <row r="878" spans="1:18" x14ac:dyDescent="0.3">
      <c r="A878" s="16">
        <v>33497998</v>
      </c>
      <c r="B878" s="13">
        <v>33</v>
      </c>
      <c r="C878" s="13">
        <v>2</v>
      </c>
      <c r="D878" s="13">
        <v>5</v>
      </c>
      <c r="E878" t="s">
        <v>24</v>
      </c>
      <c r="F878" t="s">
        <v>21</v>
      </c>
      <c r="G878" t="str">
        <f>IF(VentasC15[[#This Row],[Tipo de pago]]='Tablas auxiliares'!$B$6,"Venta física","Venta Online")</f>
        <v>Venta Online</v>
      </c>
      <c r="H878" t="s">
        <v>29</v>
      </c>
      <c r="I878" s="37">
        <v>73911</v>
      </c>
      <c r="J878" s="37">
        <v>41931</v>
      </c>
      <c r="K878" s="37">
        <v>9216</v>
      </c>
      <c r="L878" s="37">
        <v>61174</v>
      </c>
      <c r="M878" s="37">
        <v>14291</v>
      </c>
      <c r="N878" s="37">
        <f>SUM(VentasC15[[#This Row],[Maquillaje]:[Perfumería]])</f>
        <v>200523</v>
      </c>
      <c r="O878" s="14">
        <f>AVERAGE(VentasC15[[#This Row],[Maquillaje]:[Perfumería]])</f>
        <v>40104.6</v>
      </c>
      <c r="P878" t="str">
        <f>INDEX(VentasC15[[#Headers],[Maquillaje]:[Perfumería]],MATCH(MAX(VentasC15[[#This Row],[Maquillaje]:[Perfumería]]),VentasC15[[#This Row],[Maquillaje]:[Perfumería]],0))</f>
        <v>Maquillaje</v>
      </c>
      <c r="Q878" t="str">
        <f>INDEX(VentasC15[[#Headers],[Maquillaje]:[Perfumería]],MATCH(MIN(VentasC15[[#This Row],[Maquillaje]:[Perfumería]]),VentasC15[[#This Row],[Maquillaje]:[Perfumería]],0))</f>
        <v>Cabello</v>
      </c>
      <c r="R878" t="str">
        <f>IF(VentasC15[[#This Row],[Total por vendedor]]&gt;=250000,"SI","NO")</f>
        <v>NO</v>
      </c>
    </row>
    <row r="879" spans="1:18" x14ac:dyDescent="0.3">
      <c r="A879" s="17">
        <v>33497999</v>
      </c>
      <c r="B879" s="13">
        <v>32</v>
      </c>
      <c r="C879" s="13">
        <v>2</v>
      </c>
      <c r="D879" s="13">
        <v>22</v>
      </c>
      <c r="E879" t="s">
        <v>23</v>
      </c>
      <c r="F879" t="s">
        <v>21</v>
      </c>
      <c r="G879" t="str">
        <f>IF(VentasC15[[#This Row],[Tipo de pago]]='Tablas auxiliares'!$B$6,"Venta física","Venta Online")</f>
        <v>Venta Online</v>
      </c>
      <c r="H879" t="s">
        <v>29</v>
      </c>
      <c r="I879" s="37">
        <v>50736</v>
      </c>
      <c r="J879" s="37">
        <v>72450</v>
      </c>
      <c r="K879" s="37">
        <v>64636</v>
      </c>
      <c r="L879" s="37">
        <v>94592</v>
      </c>
      <c r="M879" s="37">
        <v>98399</v>
      </c>
      <c r="N879" s="37">
        <f>SUM(VentasC15[[#This Row],[Maquillaje]:[Perfumería]])</f>
        <v>380813</v>
      </c>
      <c r="O879" s="14">
        <f>AVERAGE(VentasC15[[#This Row],[Maquillaje]:[Perfumería]])</f>
        <v>76162.600000000006</v>
      </c>
      <c r="P879" t="str">
        <f>INDEX(VentasC15[[#Headers],[Maquillaje]:[Perfumería]],MATCH(MAX(VentasC15[[#This Row],[Maquillaje]:[Perfumería]]),VentasC15[[#This Row],[Maquillaje]:[Perfumería]],0))</f>
        <v>Perfumería</v>
      </c>
      <c r="Q879" t="str">
        <f>INDEX(VentasC15[[#Headers],[Maquillaje]:[Perfumería]],MATCH(MIN(VentasC15[[#This Row],[Maquillaje]:[Perfumería]]),VentasC15[[#This Row],[Maquillaje]:[Perfumería]],0))</f>
        <v>Maquillaje</v>
      </c>
      <c r="R879" t="str">
        <f>IF(VentasC15[[#This Row],[Total por vendedor]]&gt;=250000,"SI","NO")</f>
        <v>SI</v>
      </c>
    </row>
    <row r="880" spans="1:18" x14ac:dyDescent="0.3">
      <c r="A880" s="16">
        <v>33498000</v>
      </c>
      <c r="B880" s="13">
        <v>58</v>
      </c>
      <c r="C880" s="13">
        <v>2</v>
      </c>
      <c r="D880" s="13">
        <v>74</v>
      </c>
      <c r="E880" t="s">
        <v>22</v>
      </c>
      <c r="F880" t="s">
        <v>21</v>
      </c>
      <c r="G880" t="str">
        <f>IF(VentasC15[[#This Row],[Tipo de pago]]='Tablas auxiliares'!$B$6,"Venta física","Venta Online")</f>
        <v>Venta Online</v>
      </c>
      <c r="H880" t="s">
        <v>29</v>
      </c>
      <c r="I880" s="37">
        <v>58859</v>
      </c>
      <c r="J880" s="37">
        <v>94513</v>
      </c>
      <c r="K880" s="37">
        <v>26621</v>
      </c>
      <c r="L880" s="37">
        <v>73727</v>
      </c>
      <c r="M880" s="37">
        <v>11379</v>
      </c>
      <c r="N880" s="37">
        <f>SUM(VentasC15[[#This Row],[Maquillaje]:[Perfumería]])</f>
        <v>265099</v>
      </c>
      <c r="O880" s="14">
        <f>AVERAGE(VentasC15[[#This Row],[Maquillaje]:[Perfumería]])</f>
        <v>53019.8</v>
      </c>
      <c r="P880" t="str">
        <f>INDEX(VentasC15[[#Headers],[Maquillaje]:[Perfumería]],MATCH(MAX(VentasC15[[#This Row],[Maquillaje]:[Perfumería]]),VentasC15[[#This Row],[Maquillaje]:[Perfumería]],0))</f>
        <v>Skincare</v>
      </c>
      <c r="Q880" t="str">
        <f>INDEX(VentasC15[[#Headers],[Maquillaje]:[Perfumería]],MATCH(MIN(VentasC15[[#This Row],[Maquillaje]:[Perfumería]]),VentasC15[[#This Row],[Maquillaje]:[Perfumería]],0))</f>
        <v>Perfumería</v>
      </c>
      <c r="R880" t="str">
        <f>IF(VentasC15[[#This Row],[Total por vendedor]]&gt;=250000,"SI","NO")</f>
        <v>SI</v>
      </c>
    </row>
    <row r="881" spans="1:18" x14ac:dyDescent="0.3">
      <c r="A881" s="17">
        <v>33498001</v>
      </c>
      <c r="B881" s="13">
        <v>25</v>
      </c>
      <c r="C881" s="13">
        <v>2</v>
      </c>
      <c r="D881" s="13">
        <v>20</v>
      </c>
      <c r="E881" t="s">
        <v>23</v>
      </c>
      <c r="F881" t="s">
        <v>21</v>
      </c>
      <c r="G881" t="str">
        <f>IF(VentasC15[[#This Row],[Tipo de pago]]='Tablas auxiliares'!$B$6,"Venta física","Venta Online")</f>
        <v>Venta Online</v>
      </c>
      <c r="H881" t="s">
        <v>29</v>
      </c>
      <c r="I881" s="37">
        <v>69234</v>
      </c>
      <c r="J881" s="37">
        <v>11939</v>
      </c>
      <c r="K881" s="37">
        <v>77408</v>
      </c>
      <c r="L881" s="37">
        <v>81108</v>
      </c>
      <c r="M881" s="37">
        <v>71045</v>
      </c>
      <c r="N881" s="37">
        <f>SUM(VentasC15[[#This Row],[Maquillaje]:[Perfumería]])</f>
        <v>310734</v>
      </c>
      <c r="O881" s="14">
        <f>AVERAGE(VentasC15[[#This Row],[Maquillaje]:[Perfumería]])</f>
        <v>62146.8</v>
      </c>
      <c r="P881" t="str">
        <f>INDEX(VentasC15[[#Headers],[Maquillaje]:[Perfumería]],MATCH(MAX(VentasC15[[#This Row],[Maquillaje]:[Perfumería]]),VentasC15[[#This Row],[Maquillaje]:[Perfumería]],0))</f>
        <v>Cuerpo</v>
      </c>
      <c r="Q881" t="str">
        <f>INDEX(VentasC15[[#Headers],[Maquillaje]:[Perfumería]],MATCH(MIN(VentasC15[[#This Row],[Maquillaje]:[Perfumería]]),VentasC15[[#This Row],[Maquillaje]:[Perfumería]],0))</f>
        <v>Skincare</v>
      </c>
      <c r="R881" t="str">
        <f>IF(VentasC15[[#This Row],[Total por vendedor]]&gt;=250000,"SI","NO")</f>
        <v>SI</v>
      </c>
    </row>
    <row r="882" spans="1:18" x14ac:dyDescent="0.3">
      <c r="A882" s="16">
        <v>33498002</v>
      </c>
      <c r="B882" s="13">
        <v>27</v>
      </c>
      <c r="C882" s="13">
        <v>2</v>
      </c>
      <c r="D882" s="13">
        <v>74</v>
      </c>
      <c r="E882" t="s">
        <v>23</v>
      </c>
      <c r="F882" t="s">
        <v>20</v>
      </c>
      <c r="G882" t="str">
        <f>IF(VentasC15[[#This Row],[Tipo de pago]]='Tablas auxiliares'!$B$6,"Venta física","Venta Online")</f>
        <v>Venta física</v>
      </c>
      <c r="H882" t="s">
        <v>30</v>
      </c>
      <c r="I882" s="37">
        <v>54084</v>
      </c>
      <c r="J882" s="37">
        <v>8065</v>
      </c>
      <c r="K882" s="37">
        <v>77750</v>
      </c>
      <c r="L882" s="37">
        <v>52406</v>
      </c>
      <c r="M882" s="37">
        <v>34270</v>
      </c>
      <c r="N882" s="37">
        <f>SUM(VentasC15[[#This Row],[Maquillaje]:[Perfumería]])</f>
        <v>226575</v>
      </c>
      <c r="O882" s="14">
        <f>AVERAGE(VentasC15[[#This Row],[Maquillaje]:[Perfumería]])</f>
        <v>45315</v>
      </c>
      <c r="P882" t="str">
        <f>INDEX(VentasC15[[#Headers],[Maquillaje]:[Perfumería]],MATCH(MAX(VentasC15[[#This Row],[Maquillaje]:[Perfumería]]),VentasC15[[#This Row],[Maquillaje]:[Perfumería]],0))</f>
        <v>Cabello</v>
      </c>
      <c r="Q882" t="str">
        <f>INDEX(VentasC15[[#Headers],[Maquillaje]:[Perfumería]],MATCH(MIN(VentasC15[[#This Row],[Maquillaje]:[Perfumería]]),VentasC15[[#This Row],[Maquillaje]:[Perfumería]],0))</f>
        <v>Skincare</v>
      </c>
      <c r="R882" t="str">
        <f>IF(VentasC15[[#This Row],[Total por vendedor]]&gt;=250000,"SI","NO")</f>
        <v>NO</v>
      </c>
    </row>
    <row r="883" spans="1:18" x14ac:dyDescent="0.3">
      <c r="A883" s="17">
        <v>33498003</v>
      </c>
      <c r="B883" s="13">
        <v>45</v>
      </c>
      <c r="C883" s="13">
        <v>2</v>
      </c>
      <c r="D883" s="13">
        <v>26</v>
      </c>
      <c r="E883" t="s">
        <v>24</v>
      </c>
      <c r="F883" t="s">
        <v>20</v>
      </c>
      <c r="G883" t="str">
        <f>IF(VentasC15[[#This Row],[Tipo de pago]]='Tablas auxiliares'!$B$6,"Venta física","Venta Online")</f>
        <v>Venta física</v>
      </c>
      <c r="H883" t="s">
        <v>29</v>
      </c>
      <c r="I883" s="37">
        <v>97817</v>
      </c>
      <c r="J883" s="37">
        <v>73112</v>
      </c>
      <c r="K883" s="37">
        <v>32499</v>
      </c>
      <c r="L883" s="37">
        <v>70900</v>
      </c>
      <c r="M883" s="37">
        <v>74251</v>
      </c>
      <c r="N883" s="37">
        <f>SUM(VentasC15[[#This Row],[Maquillaje]:[Perfumería]])</f>
        <v>348579</v>
      </c>
      <c r="O883" s="14">
        <f>AVERAGE(VentasC15[[#This Row],[Maquillaje]:[Perfumería]])</f>
        <v>69715.8</v>
      </c>
      <c r="P883" t="str">
        <f>INDEX(VentasC15[[#Headers],[Maquillaje]:[Perfumería]],MATCH(MAX(VentasC15[[#This Row],[Maquillaje]:[Perfumería]]),VentasC15[[#This Row],[Maquillaje]:[Perfumería]],0))</f>
        <v>Maquillaje</v>
      </c>
      <c r="Q883" t="str">
        <f>INDEX(VentasC15[[#Headers],[Maquillaje]:[Perfumería]],MATCH(MIN(VentasC15[[#This Row],[Maquillaje]:[Perfumería]]),VentasC15[[#This Row],[Maquillaje]:[Perfumería]],0))</f>
        <v>Cabello</v>
      </c>
      <c r="R883" t="str">
        <f>IF(VentasC15[[#This Row],[Total por vendedor]]&gt;=250000,"SI","NO")</f>
        <v>SI</v>
      </c>
    </row>
    <row r="884" spans="1:18" x14ac:dyDescent="0.3">
      <c r="A884" s="16">
        <v>33498004</v>
      </c>
      <c r="B884" s="13">
        <v>63</v>
      </c>
      <c r="C884" s="13">
        <v>2</v>
      </c>
      <c r="D884" s="13">
        <v>99</v>
      </c>
      <c r="E884" t="s">
        <v>22</v>
      </c>
      <c r="F884" t="s">
        <v>20</v>
      </c>
      <c r="G884" t="str">
        <f>IF(VentasC15[[#This Row],[Tipo de pago]]='Tablas auxiliares'!$B$6,"Venta física","Venta Online")</f>
        <v>Venta física</v>
      </c>
      <c r="H884" t="s">
        <v>29</v>
      </c>
      <c r="I884" s="37">
        <v>41331</v>
      </c>
      <c r="J884" s="37">
        <v>68696</v>
      </c>
      <c r="K884" s="37">
        <v>78624</v>
      </c>
      <c r="L884" s="37">
        <v>10147</v>
      </c>
      <c r="M884" s="37">
        <v>56970</v>
      </c>
      <c r="N884" s="37">
        <f>SUM(VentasC15[[#This Row],[Maquillaje]:[Perfumería]])</f>
        <v>255768</v>
      </c>
      <c r="O884" s="14">
        <f>AVERAGE(VentasC15[[#This Row],[Maquillaje]:[Perfumería]])</f>
        <v>51153.599999999999</v>
      </c>
      <c r="P884" t="str">
        <f>INDEX(VentasC15[[#Headers],[Maquillaje]:[Perfumería]],MATCH(MAX(VentasC15[[#This Row],[Maquillaje]:[Perfumería]]),VentasC15[[#This Row],[Maquillaje]:[Perfumería]],0))</f>
        <v>Cabello</v>
      </c>
      <c r="Q884" t="str">
        <f>INDEX(VentasC15[[#Headers],[Maquillaje]:[Perfumería]],MATCH(MIN(VentasC15[[#This Row],[Maquillaje]:[Perfumería]]),VentasC15[[#This Row],[Maquillaje]:[Perfumería]],0))</f>
        <v>Cuerpo</v>
      </c>
      <c r="R884" t="str">
        <f>IF(VentasC15[[#This Row],[Total por vendedor]]&gt;=250000,"SI","NO")</f>
        <v>SI</v>
      </c>
    </row>
    <row r="885" spans="1:18" x14ac:dyDescent="0.3">
      <c r="A885" s="17">
        <v>33498005</v>
      </c>
      <c r="B885" s="13">
        <v>72</v>
      </c>
      <c r="C885" s="13">
        <v>2</v>
      </c>
      <c r="D885" s="13">
        <v>75</v>
      </c>
      <c r="E885" t="s">
        <v>23</v>
      </c>
      <c r="F885" t="s">
        <v>20</v>
      </c>
      <c r="G885" t="str">
        <f>IF(VentasC15[[#This Row],[Tipo de pago]]='Tablas auxiliares'!$B$6,"Venta física","Venta Online")</f>
        <v>Venta física</v>
      </c>
      <c r="H885" t="s">
        <v>30</v>
      </c>
      <c r="I885" s="37">
        <v>57622</v>
      </c>
      <c r="J885" s="37">
        <v>76544</v>
      </c>
      <c r="K885" s="37">
        <v>77960</v>
      </c>
      <c r="L885" s="37">
        <v>54464</v>
      </c>
      <c r="M885" s="37">
        <v>3874</v>
      </c>
      <c r="N885" s="37">
        <f>SUM(VentasC15[[#This Row],[Maquillaje]:[Perfumería]])</f>
        <v>270464</v>
      </c>
      <c r="O885" s="14">
        <f>AVERAGE(VentasC15[[#This Row],[Maquillaje]:[Perfumería]])</f>
        <v>54092.800000000003</v>
      </c>
      <c r="P885" t="str">
        <f>INDEX(VentasC15[[#Headers],[Maquillaje]:[Perfumería]],MATCH(MAX(VentasC15[[#This Row],[Maquillaje]:[Perfumería]]),VentasC15[[#This Row],[Maquillaje]:[Perfumería]],0))</f>
        <v>Cabello</v>
      </c>
      <c r="Q885" t="str">
        <f>INDEX(VentasC15[[#Headers],[Maquillaje]:[Perfumería]],MATCH(MIN(VentasC15[[#This Row],[Maquillaje]:[Perfumería]]),VentasC15[[#This Row],[Maquillaje]:[Perfumería]],0))</f>
        <v>Perfumería</v>
      </c>
      <c r="R885" t="str">
        <f>IF(VentasC15[[#This Row],[Total por vendedor]]&gt;=250000,"SI","NO")</f>
        <v>SI</v>
      </c>
    </row>
    <row r="886" spans="1:18" x14ac:dyDescent="0.3">
      <c r="A886" s="16">
        <v>33498006</v>
      </c>
      <c r="B886" s="13">
        <v>75</v>
      </c>
      <c r="C886" s="13">
        <v>2</v>
      </c>
      <c r="D886" s="13">
        <v>100</v>
      </c>
      <c r="E886" t="s">
        <v>23</v>
      </c>
      <c r="F886" t="s">
        <v>21</v>
      </c>
      <c r="G886" t="str">
        <f>IF(VentasC15[[#This Row],[Tipo de pago]]='Tablas auxiliares'!$B$6,"Venta física","Venta Online")</f>
        <v>Venta Online</v>
      </c>
      <c r="H886" t="s">
        <v>29</v>
      </c>
      <c r="I886" s="37">
        <v>12381</v>
      </c>
      <c r="J886" s="37">
        <v>61644</v>
      </c>
      <c r="K886" s="37">
        <v>78317</v>
      </c>
      <c r="L886" s="37">
        <v>99667</v>
      </c>
      <c r="M886" s="37">
        <v>9875</v>
      </c>
      <c r="N886" s="37">
        <f>SUM(VentasC15[[#This Row],[Maquillaje]:[Perfumería]])</f>
        <v>261884</v>
      </c>
      <c r="O886" s="14">
        <f>AVERAGE(VentasC15[[#This Row],[Maquillaje]:[Perfumería]])</f>
        <v>52376.800000000003</v>
      </c>
      <c r="P886" t="str">
        <f>INDEX(VentasC15[[#Headers],[Maquillaje]:[Perfumería]],MATCH(MAX(VentasC15[[#This Row],[Maquillaje]:[Perfumería]]),VentasC15[[#This Row],[Maquillaje]:[Perfumería]],0))</f>
        <v>Cuerpo</v>
      </c>
      <c r="Q886" t="str">
        <f>INDEX(VentasC15[[#Headers],[Maquillaje]:[Perfumería]],MATCH(MIN(VentasC15[[#This Row],[Maquillaje]:[Perfumería]]),VentasC15[[#This Row],[Maquillaje]:[Perfumería]],0))</f>
        <v>Perfumería</v>
      </c>
      <c r="R886" t="str">
        <f>IF(VentasC15[[#This Row],[Total por vendedor]]&gt;=250000,"SI","NO")</f>
        <v>SI</v>
      </c>
    </row>
    <row r="887" spans="1:18" x14ac:dyDescent="0.3">
      <c r="A887" s="17">
        <v>33498007</v>
      </c>
      <c r="B887" s="13">
        <v>36</v>
      </c>
      <c r="C887" s="13">
        <v>2</v>
      </c>
      <c r="D887" s="13">
        <v>8</v>
      </c>
      <c r="E887" t="s">
        <v>23</v>
      </c>
      <c r="F887" t="s">
        <v>20</v>
      </c>
      <c r="G887" t="str">
        <f>IF(VentasC15[[#This Row],[Tipo de pago]]='Tablas auxiliares'!$B$6,"Venta física","Venta Online")</f>
        <v>Venta física</v>
      </c>
      <c r="H887" t="s">
        <v>29</v>
      </c>
      <c r="I887" s="37">
        <v>777</v>
      </c>
      <c r="J887" s="37">
        <v>87291</v>
      </c>
      <c r="K887" s="37">
        <v>76543</v>
      </c>
      <c r="L887" s="37">
        <v>69074</v>
      </c>
      <c r="M887" s="37">
        <v>55505</v>
      </c>
      <c r="N887" s="37">
        <f>SUM(VentasC15[[#This Row],[Maquillaje]:[Perfumería]])</f>
        <v>289190</v>
      </c>
      <c r="O887" s="14">
        <f>AVERAGE(VentasC15[[#This Row],[Maquillaje]:[Perfumería]])</f>
        <v>57838</v>
      </c>
      <c r="P887" t="str">
        <f>INDEX(VentasC15[[#Headers],[Maquillaje]:[Perfumería]],MATCH(MAX(VentasC15[[#This Row],[Maquillaje]:[Perfumería]]),VentasC15[[#This Row],[Maquillaje]:[Perfumería]],0))</f>
        <v>Skincare</v>
      </c>
      <c r="Q887" t="str">
        <f>INDEX(VentasC15[[#Headers],[Maquillaje]:[Perfumería]],MATCH(MIN(VentasC15[[#This Row],[Maquillaje]:[Perfumería]]),VentasC15[[#This Row],[Maquillaje]:[Perfumería]],0))</f>
        <v>Maquillaje</v>
      </c>
      <c r="R887" t="str">
        <f>IF(VentasC15[[#This Row],[Total por vendedor]]&gt;=250000,"SI","NO")</f>
        <v>SI</v>
      </c>
    </row>
    <row r="888" spans="1:18" x14ac:dyDescent="0.3">
      <c r="A888" s="16">
        <v>33498008</v>
      </c>
      <c r="B888" s="13">
        <v>67</v>
      </c>
      <c r="C888" s="13">
        <v>2</v>
      </c>
      <c r="D888" s="13">
        <v>58</v>
      </c>
      <c r="E888" t="s">
        <v>23</v>
      </c>
      <c r="F888" t="s">
        <v>20</v>
      </c>
      <c r="G888" t="str">
        <f>IF(VentasC15[[#This Row],[Tipo de pago]]='Tablas auxiliares'!$B$6,"Venta física","Venta Online")</f>
        <v>Venta física</v>
      </c>
      <c r="H888" t="s">
        <v>30</v>
      </c>
      <c r="I888" s="37">
        <v>61098</v>
      </c>
      <c r="J888" s="37">
        <v>8517</v>
      </c>
      <c r="K888" s="37">
        <v>10202</v>
      </c>
      <c r="L888" s="37">
        <v>57316</v>
      </c>
      <c r="M888" s="37">
        <v>15253</v>
      </c>
      <c r="N888" s="37">
        <f>SUM(VentasC15[[#This Row],[Maquillaje]:[Perfumería]])</f>
        <v>152386</v>
      </c>
      <c r="O888" s="14">
        <f>AVERAGE(VentasC15[[#This Row],[Maquillaje]:[Perfumería]])</f>
        <v>30477.200000000001</v>
      </c>
      <c r="P888" t="str">
        <f>INDEX(VentasC15[[#Headers],[Maquillaje]:[Perfumería]],MATCH(MAX(VentasC15[[#This Row],[Maquillaje]:[Perfumería]]),VentasC15[[#This Row],[Maquillaje]:[Perfumería]],0))</f>
        <v>Maquillaje</v>
      </c>
      <c r="Q888" t="str">
        <f>INDEX(VentasC15[[#Headers],[Maquillaje]:[Perfumería]],MATCH(MIN(VentasC15[[#This Row],[Maquillaje]:[Perfumería]]),VentasC15[[#This Row],[Maquillaje]:[Perfumería]],0))</f>
        <v>Skincare</v>
      </c>
      <c r="R888" t="str">
        <f>IF(VentasC15[[#This Row],[Total por vendedor]]&gt;=250000,"SI","NO")</f>
        <v>NO</v>
      </c>
    </row>
    <row r="889" spans="1:18" x14ac:dyDescent="0.3">
      <c r="A889" s="17">
        <v>33498009</v>
      </c>
      <c r="B889" s="13">
        <v>44</v>
      </c>
      <c r="C889" s="13">
        <v>2</v>
      </c>
      <c r="D889" s="13">
        <v>30</v>
      </c>
      <c r="E889" t="s">
        <v>23</v>
      </c>
      <c r="F889" t="s">
        <v>20</v>
      </c>
      <c r="G889" t="str">
        <f>IF(VentasC15[[#This Row],[Tipo de pago]]='Tablas auxiliares'!$B$6,"Venta física","Venta Online")</f>
        <v>Venta física</v>
      </c>
      <c r="H889" t="s">
        <v>29</v>
      </c>
      <c r="I889" s="37">
        <v>66233</v>
      </c>
      <c r="J889" s="37">
        <v>40777</v>
      </c>
      <c r="K889" s="37">
        <v>36916</v>
      </c>
      <c r="L889" s="37">
        <v>73921</v>
      </c>
      <c r="M889" s="37">
        <v>48569</v>
      </c>
      <c r="N889" s="37">
        <f>SUM(VentasC15[[#This Row],[Maquillaje]:[Perfumería]])</f>
        <v>266416</v>
      </c>
      <c r="O889" s="14">
        <f>AVERAGE(VentasC15[[#This Row],[Maquillaje]:[Perfumería]])</f>
        <v>53283.199999999997</v>
      </c>
      <c r="P889" t="str">
        <f>INDEX(VentasC15[[#Headers],[Maquillaje]:[Perfumería]],MATCH(MAX(VentasC15[[#This Row],[Maquillaje]:[Perfumería]]),VentasC15[[#This Row],[Maquillaje]:[Perfumería]],0))</f>
        <v>Cuerpo</v>
      </c>
      <c r="Q889" t="str">
        <f>INDEX(VentasC15[[#Headers],[Maquillaje]:[Perfumería]],MATCH(MIN(VentasC15[[#This Row],[Maquillaje]:[Perfumería]]),VentasC15[[#This Row],[Maquillaje]:[Perfumería]],0))</f>
        <v>Cabello</v>
      </c>
      <c r="R889" t="str">
        <f>IF(VentasC15[[#This Row],[Total por vendedor]]&gt;=250000,"SI","NO")</f>
        <v>SI</v>
      </c>
    </row>
    <row r="890" spans="1:18" x14ac:dyDescent="0.3">
      <c r="A890" s="16">
        <v>33498010</v>
      </c>
      <c r="B890" s="13">
        <v>39</v>
      </c>
      <c r="C890" s="13">
        <v>2</v>
      </c>
      <c r="D890" s="13">
        <v>27</v>
      </c>
      <c r="E890" t="s">
        <v>22</v>
      </c>
      <c r="F890" t="s">
        <v>20</v>
      </c>
      <c r="G890" t="str">
        <f>IF(VentasC15[[#This Row],[Tipo de pago]]='Tablas auxiliares'!$B$6,"Venta física","Venta Online")</f>
        <v>Venta física</v>
      </c>
      <c r="H890" t="s">
        <v>30</v>
      </c>
      <c r="I890" s="37">
        <v>67604</v>
      </c>
      <c r="J890" s="37">
        <v>8689</v>
      </c>
      <c r="K890" s="37">
        <v>9331</v>
      </c>
      <c r="L890" s="37">
        <v>33045</v>
      </c>
      <c r="M890" s="37">
        <v>12263</v>
      </c>
      <c r="N890" s="37">
        <f>SUM(VentasC15[[#This Row],[Maquillaje]:[Perfumería]])</f>
        <v>130932</v>
      </c>
      <c r="O890" s="14">
        <f>AVERAGE(VentasC15[[#This Row],[Maquillaje]:[Perfumería]])</f>
        <v>26186.400000000001</v>
      </c>
      <c r="P890" t="str">
        <f>INDEX(VentasC15[[#Headers],[Maquillaje]:[Perfumería]],MATCH(MAX(VentasC15[[#This Row],[Maquillaje]:[Perfumería]]),VentasC15[[#This Row],[Maquillaje]:[Perfumería]],0))</f>
        <v>Maquillaje</v>
      </c>
      <c r="Q890" t="str">
        <f>INDEX(VentasC15[[#Headers],[Maquillaje]:[Perfumería]],MATCH(MIN(VentasC15[[#This Row],[Maquillaje]:[Perfumería]]),VentasC15[[#This Row],[Maquillaje]:[Perfumería]],0))</f>
        <v>Skincare</v>
      </c>
      <c r="R890" t="str">
        <f>IF(VentasC15[[#This Row],[Total por vendedor]]&gt;=250000,"SI","NO")</f>
        <v>NO</v>
      </c>
    </row>
    <row r="891" spans="1:18" x14ac:dyDescent="0.3">
      <c r="A891" s="17">
        <v>33498011</v>
      </c>
      <c r="B891" s="13">
        <v>50</v>
      </c>
      <c r="C891" s="13">
        <v>2</v>
      </c>
      <c r="D891" s="13">
        <v>25</v>
      </c>
      <c r="E891" t="s">
        <v>23</v>
      </c>
      <c r="F891" t="s">
        <v>20</v>
      </c>
      <c r="G891" t="str">
        <f>IF(VentasC15[[#This Row],[Tipo de pago]]='Tablas auxiliares'!$B$6,"Venta física","Venta Online")</f>
        <v>Venta física</v>
      </c>
      <c r="H891" t="s">
        <v>30</v>
      </c>
      <c r="I891" s="37">
        <v>15464</v>
      </c>
      <c r="J891" s="37">
        <v>12477</v>
      </c>
      <c r="K891" s="37">
        <v>29724</v>
      </c>
      <c r="L891" s="37">
        <v>24030</v>
      </c>
      <c r="M891" s="37">
        <v>85023</v>
      </c>
      <c r="N891" s="37">
        <f>SUM(VentasC15[[#This Row],[Maquillaje]:[Perfumería]])</f>
        <v>166718</v>
      </c>
      <c r="O891" s="14">
        <f>AVERAGE(VentasC15[[#This Row],[Maquillaje]:[Perfumería]])</f>
        <v>33343.599999999999</v>
      </c>
      <c r="P891" t="str">
        <f>INDEX(VentasC15[[#Headers],[Maquillaje]:[Perfumería]],MATCH(MAX(VentasC15[[#This Row],[Maquillaje]:[Perfumería]]),VentasC15[[#This Row],[Maquillaje]:[Perfumería]],0))</f>
        <v>Perfumería</v>
      </c>
      <c r="Q891" t="str">
        <f>INDEX(VentasC15[[#Headers],[Maquillaje]:[Perfumería]],MATCH(MIN(VentasC15[[#This Row],[Maquillaje]:[Perfumería]]),VentasC15[[#This Row],[Maquillaje]:[Perfumería]],0))</f>
        <v>Skincare</v>
      </c>
      <c r="R891" t="str">
        <f>IF(VentasC15[[#This Row],[Total por vendedor]]&gt;=250000,"SI","NO")</f>
        <v>NO</v>
      </c>
    </row>
    <row r="892" spans="1:18" x14ac:dyDescent="0.3">
      <c r="A892" s="16">
        <v>33498012</v>
      </c>
      <c r="B892" s="13">
        <v>29</v>
      </c>
      <c r="C892" s="13">
        <v>2</v>
      </c>
      <c r="D892" s="13">
        <v>84</v>
      </c>
      <c r="E892" t="s">
        <v>23</v>
      </c>
      <c r="F892" t="s">
        <v>20</v>
      </c>
      <c r="G892" t="str">
        <f>IF(VentasC15[[#This Row],[Tipo de pago]]='Tablas auxiliares'!$B$6,"Venta física","Venta Online")</f>
        <v>Venta física</v>
      </c>
      <c r="H892" t="s">
        <v>30</v>
      </c>
      <c r="I892" s="37">
        <v>39620</v>
      </c>
      <c r="J892" s="37">
        <v>97916</v>
      </c>
      <c r="K892" s="37">
        <v>20381</v>
      </c>
      <c r="L892" s="37">
        <v>84949</v>
      </c>
      <c r="M892" s="37">
        <v>19691</v>
      </c>
      <c r="N892" s="37">
        <f>SUM(VentasC15[[#This Row],[Maquillaje]:[Perfumería]])</f>
        <v>262557</v>
      </c>
      <c r="O892" s="14">
        <f>AVERAGE(VentasC15[[#This Row],[Maquillaje]:[Perfumería]])</f>
        <v>52511.4</v>
      </c>
      <c r="P892" t="str">
        <f>INDEX(VentasC15[[#Headers],[Maquillaje]:[Perfumería]],MATCH(MAX(VentasC15[[#This Row],[Maquillaje]:[Perfumería]]),VentasC15[[#This Row],[Maquillaje]:[Perfumería]],0))</f>
        <v>Skincare</v>
      </c>
      <c r="Q892" t="str">
        <f>INDEX(VentasC15[[#Headers],[Maquillaje]:[Perfumería]],MATCH(MIN(VentasC15[[#This Row],[Maquillaje]:[Perfumería]]),VentasC15[[#This Row],[Maquillaje]:[Perfumería]],0))</f>
        <v>Perfumería</v>
      </c>
      <c r="R892" t="str">
        <f>IF(VentasC15[[#This Row],[Total por vendedor]]&gt;=250000,"SI","NO")</f>
        <v>SI</v>
      </c>
    </row>
    <row r="893" spans="1:18" x14ac:dyDescent="0.3">
      <c r="A893" s="17">
        <v>33498013</v>
      </c>
      <c r="B893" s="13">
        <v>43</v>
      </c>
      <c r="C893" s="13">
        <v>2</v>
      </c>
      <c r="D893" s="13">
        <v>87</v>
      </c>
      <c r="E893" t="s">
        <v>24</v>
      </c>
      <c r="F893" t="s">
        <v>20</v>
      </c>
      <c r="G893" t="str">
        <f>IF(VentasC15[[#This Row],[Tipo de pago]]='Tablas auxiliares'!$B$6,"Venta física","Venta Online")</f>
        <v>Venta física</v>
      </c>
      <c r="H893" t="s">
        <v>29</v>
      </c>
      <c r="I893" s="37">
        <v>82608</v>
      </c>
      <c r="J893" s="37">
        <v>84186</v>
      </c>
      <c r="K893" s="37">
        <v>12373</v>
      </c>
      <c r="L893" s="37">
        <v>71635</v>
      </c>
      <c r="M893" s="37">
        <v>60087</v>
      </c>
      <c r="N893" s="37">
        <f>SUM(VentasC15[[#This Row],[Maquillaje]:[Perfumería]])</f>
        <v>310889</v>
      </c>
      <c r="O893" s="14">
        <f>AVERAGE(VentasC15[[#This Row],[Maquillaje]:[Perfumería]])</f>
        <v>62177.8</v>
      </c>
      <c r="P893" t="str">
        <f>INDEX(VentasC15[[#Headers],[Maquillaje]:[Perfumería]],MATCH(MAX(VentasC15[[#This Row],[Maquillaje]:[Perfumería]]),VentasC15[[#This Row],[Maquillaje]:[Perfumería]],0))</f>
        <v>Skincare</v>
      </c>
      <c r="Q893" t="str">
        <f>INDEX(VentasC15[[#Headers],[Maquillaje]:[Perfumería]],MATCH(MIN(VentasC15[[#This Row],[Maquillaje]:[Perfumería]]),VentasC15[[#This Row],[Maquillaje]:[Perfumería]],0))</f>
        <v>Cabello</v>
      </c>
      <c r="R893" t="str">
        <f>IF(VentasC15[[#This Row],[Total por vendedor]]&gt;=250000,"SI","NO")</f>
        <v>SI</v>
      </c>
    </row>
    <row r="894" spans="1:18" x14ac:dyDescent="0.3">
      <c r="A894" s="16">
        <v>33498014</v>
      </c>
      <c r="B894" s="13">
        <v>38</v>
      </c>
      <c r="C894" s="13">
        <v>2</v>
      </c>
      <c r="D894" s="13">
        <v>53</v>
      </c>
      <c r="E894" t="s">
        <v>24</v>
      </c>
      <c r="F894" t="s">
        <v>20</v>
      </c>
      <c r="G894" t="str">
        <f>IF(VentasC15[[#This Row],[Tipo de pago]]='Tablas auxiliares'!$B$6,"Venta física","Venta Online")</f>
        <v>Venta física</v>
      </c>
      <c r="H894" t="s">
        <v>29</v>
      </c>
      <c r="I894" s="37">
        <v>10067</v>
      </c>
      <c r="J894" s="37">
        <v>34846</v>
      </c>
      <c r="K894" s="37">
        <v>26855</v>
      </c>
      <c r="L894" s="37">
        <v>82750</v>
      </c>
      <c r="M894" s="37">
        <v>50072</v>
      </c>
      <c r="N894" s="37">
        <f>SUM(VentasC15[[#This Row],[Maquillaje]:[Perfumería]])</f>
        <v>204590</v>
      </c>
      <c r="O894" s="14">
        <f>AVERAGE(VentasC15[[#This Row],[Maquillaje]:[Perfumería]])</f>
        <v>40918</v>
      </c>
      <c r="P894" t="str">
        <f>INDEX(VentasC15[[#Headers],[Maquillaje]:[Perfumería]],MATCH(MAX(VentasC15[[#This Row],[Maquillaje]:[Perfumería]]),VentasC15[[#This Row],[Maquillaje]:[Perfumería]],0))</f>
        <v>Cuerpo</v>
      </c>
      <c r="Q894" t="str">
        <f>INDEX(VentasC15[[#Headers],[Maquillaje]:[Perfumería]],MATCH(MIN(VentasC15[[#This Row],[Maquillaje]:[Perfumería]]),VentasC15[[#This Row],[Maquillaje]:[Perfumería]],0))</f>
        <v>Maquillaje</v>
      </c>
      <c r="R894" t="str">
        <f>IF(VentasC15[[#This Row],[Total por vendedor]]&gt;=250000,"SI","NO")</f>
        <v>NO</v>
      </c>
    </row>
    <row r="895" spans="1:18" x14ac:dyDescent="0.3">
      <c r="A895" s="17">
        <v>33498015</v>
      </c>
      <c r="B895" s="13">
        <v>50</v>
      </c>
      <c r="C895" s="13">
        <v>2</v>
      </c>
      <c r="D895" s="13">
        <v>18</v>
      </c>
      <c r="E895" t="s">
        <v>23</v>
      </c>
      <c r="F895" t="s">
        <v>21</v>
      </c>
      <c r="G895" t="str">
        <f>IF(VentasC15[[#This Row],[Tipo de pago]]='Tablas auxiliares'!$B$6,"Venta física","Venta Online")</f>
        <v>Venta Online</v>
      </c>
      <c r="H895" t="s">
        <v>29</v>
      </c>
      <c r="I895" s="37">
        <v>34035</v>
      </c>
      <c r="J895" s="37">
        <v>65042</v>
      </c>
      <c r="K895" s="37">
        <v>47</v>
      </c>
      <c r="L895" s="37">
        <v>97366</v>
      </c>
      <c r="M895" s="37">
        <v>32326</v>
      </c>
      <c r="N895" s="37">
        <f>SUM(VentasC15[[#This Row],[Maquillaje]:[Perfumería]])</f>
        <v>228816</v>
      </c>
      <c r="O895" s="14">
        <f>AVERAGE(VentasC15[[#This Row],[Maquillaje]:[Perfumería]])</f>
        <v>45763.199999999997</v>
      </c>
      <c r="P895" t="str">
        <f>INDEX(VentasC15[[#Headers],[Maquillaje]:[Perfumería]],MATCH(MAX(VentasC15[[#This Row],[Maquillaje]:[Perfumería]]),VentasC15[[#This Row],[Maquillaje]:[Perfumería]],0))</f>
        <v>Cuerpo</v>
      </c>
      <c r="Q895" t="str">
        <f>INDEX(VentasC15[[#Headers],[Maquillaje]:[Perfumería]],MATCH(MIN(VentasC15[[#This Row],[Maquillaje]:[Perfumería]]),VentasC15[[#This Row],[Maquillaje]:[Perfumería]],0))</f>
        <v>Cabello</v>
      </c>
      <c r="R895" t="str">
        <f>IF(VentasC15[[#This Row],[Total por vendedor]]&gt;=250000,"SI","NO")</f>
        <v>NO</v>
      </c>
    </row>
    <row r="896" spans="1:18" x14ac:dyDescent="0.3">
      <c r="A896" s="16">
        <v>33498016</v>
      </c>
      <c r="B896" s="13">
        <v>50</v>
      </c>
      <c r="C896" s="13">
        <v>2</v>
      </c>
      <c r="D896" s="13">
        <v>20</v>
      </c>
      <c r="E896" t="s">
        <v>24</v>
      </c>
      <c r="F896" t="s">
        <v>21</v>
      </c>
      <c r="G896" t="str">
        <f>IF(VentasC15[[#This Row],[Tipo de pago]]='Tablas auxiliares'!$B$6,"Venta física","Venta Online")</f>
        <v>Venta Online</v>
      </c>
      <c r="H896" t="s">
        <v>29</v>
      </c>
      <c r="I896" s="37">
        <v>54968</v>
      </c>
      <c r="J896" s="37">
        <v>66843</v>
      </c>
      <c r="K896" s="37">
        <v>61713</v>
      </c>
      <c r="L896" s="37">
        <v>69629</v>
      </c>
      <c r="M896" s="37">
        <v>19218</v>
      </c>
      <c r="N896" s="37">
        <f>SUM(VentasC15[[#This Row],[Maquillaje]:[Perfumería]])</f>
        <v>272371</v>
      </c>
      <c r="O896" s="14">
        <f>AVERAGE(VentasC15[[#This Row],[Maquillaje]:[Perfumería]])</f>
        <v>54474.2</v>
      </c>
      <c r="P896" t="str">
        <f>INDEX(VentasC15[[#Headers],[Maquillaje]:[Perfumería]],MATCH(MAX(VentasC15[[#This Row],[Maquillaje]:[Perfumería]]),VentasC15[[#This Row],[Maquillaje]:[Perfumería]],0))</f>
        <v>Cuerpo</v>
      </c>
      <c r="Q896" t="str">
        <f>INDEX(VentasC15[[#Headers],[Maquillaje]:[Perfumería]],MATCH(MIN(VentasC15[[#This Row],[Maquillaje]:[Perfumería]]),VentasC15[[#This Row],[Maquillaje]:[Perfumería]],0))</f>
        <v>Perfumería</v>
      </c>
      <c r="R896" t="str">
        <f>IF(VentasC15[[#This Row],[Total por vendedor]]&gt;=250000,"SI","NO")</f>
        <v>SI</v>
      </c>
    </row>
    <row r="897" spans="1:18" x14ac:dyDescent="0.3">
      <c r="A897" s="17">
        <v>33498017</v>
      </c>
      <c r="B897" s="13">
        <v>31</v>
      </c>
      <c r="C897" s="13">
        <v>2</v>
      </c>
      <c r="D897" s="13">
        <v>48</v>
      </c>
      <c r="E897" t="s">
        <v>23</v>
      </c>
      <c r="F897" t="s">
        <v>20</v>
      </c>
      <c r="G897" t="str">
        <f>IF(VentasC15[[#This Row],[Tipo de pago]]='Tablas auxiliares'!$B$6,"Venta física","Venta Online")</f>
        <v>Venta física</v>
      </c>
      <c r="H897" t="s">
        <v>30</v>
      </c>
      <c r="I897" s="37">
        <v>60028</v>
      </c>
      <c r="J897" s="37">
        <v>94956</v>
      </c>
      <c r="K897" s="37">
        <v>87879</v>
      </c>
      <c r="L897" s="37">
        <v>25872</v>
      </c>
      <c r="M897" s="37">
        <v>97201</v>
      </c>
      <c r="N897" s="37">
        <f>SUM(VentasC15[[#This Row],[Maquillaje]:[Perfumería]])</f>
        <v>365936</v>
      </c>
      <c r="O897" s="14">
        <f>AVERAGE(VentasC15[[#This Row],[Maquillaje]:[Perfumería]])</f>
        <v>73187.199999999997</v>
      </c>
      <c r="P897" t="str">
        <f>INDEX(VentasC15[[#Headers],[Maquillaje]:[Perfumería]],MATCH(MAX(VentasC15[[#This Row],[Maquillaje]:[Perfumería]]),VentasC15[[#This Row],[Maquillaje]:[Perfumería]],0))</f>
        <v>Perfumería</v>
      </c>
      <c r="Q897" t="str">
        <f>INDEX(VentasC15[[#Headers],[Maquillaje]:[Perfumería]],MATCH(MIN(VentasC15[[#This Row],[Maquillaje]:[Perfumería]]),VentasC15[[#This Row],[Maquillaje]:[Perfumería]],0))</f>
        <v>Cuerpo</v>
      </c>
      <c r="R897" t="str">
        <f>IF(VentasC15[[#This Row],[Total por vendedor]]&gt;=250000,"SI","NO")</f>
        <v>SI</v>
      </c>
    </row>
    <row r="898" spans="1:18" x14ac:dyDescent="0.3">
      <c r="A898" s="16">
        <v>33498018</v>
      </c>
      <c r="B898" s="13">
        <v>64</v>
      </c>
      <c r="C898" s="13">
        <v>2</v>
      </c>
      <c r="D898" s="13">
        <v>73</v>
      </c>
      <c r="E898" t="s">
        <v>22</v>
      </c>
      <c r="F898" t="s">
        <v>20</v>
      </c>
      <c r="G898" t="str">
        <f>IF(VentasC15[[#This Row],[Tipo de pago]]='Tablas auxiliares'!$B$6,"Venta física","Venta Online")</f>
        <v>Venta física</v>
      </c>
      <c r="H898" t="s">
        <v>30</v>
      </c>
      <c r="I898" s="37">
        <v>77928</v>
      </c>
      <c r="J898" s="37">
        <v>94896</v>
      </c>
      <c r="K898" s="37">
        <v>72377</v>
      </c>
      <c r="L898" s="37">
        <v>73038</v>
      </c>
      <c r="M898" s="37">
        <v>81667</v>
      </c>
      <c r="N898" s="37">
        <f>SUM(VentasC15[[#This Row],[Maquillaje]:[Perfumería]])</f>
        <v>399906</v>
      </c>
      <c r="O898" s="14">
        <f>AVERAGE(VentasC15[[#This Row],[Maquillaje]:[Perfumería]])</f>
        <v>79981.2</v>
      </c>
      <c r="P898" t="str">
        <f>INDEX(VentasC15[[#Headers],[Maquillaje]:[Perfumería]],MATCH(MAX(VentasC15[[#This Row],[Maquillaje]:[Perfumería]]),VentasC15[[#This Row],[Maquillaje]:[Perfumería]],0))</f>
        <v>Skincare</v>
      </c>
      <c r="Q898" t="str">
        <f>INDEX(VentasC15[[#Headers],[Maquillaje]:[Perfumería]],MATCH(MIN(VentasC15[[#This Row],[Maquillaje]:[Perfumería]]),VentasC15[[#This Row],[Maquillaje]:[Perfumería]],0))</f>
        <v>Cabello</v>
      </c>
      <c r="R898" t="str">
        <f>IF(VentasC15[[#This Row],[Total por vendedor]]&gt;=250000,"SI","NO")</f>
        <v>SI</v>
      </c>
    </row>
    <row r="899" spans="1:18" x14ac:dyDescent="0.3">
      <c r="A899" s="17">
        <v>33498019</v>
      </c>
      <c r="B899" s="13">
        <v>32</v>
      </c>
      <c r="C899" s="13">
        <v>2</v>
      </c>
      <c r="D899" s="13">
        <v>27</v>
      </c>
      <c r="E899" t="s">
        <v>22</v>
      </c>
      <c r="F899" t="s">
        <v>20</v>
      </c>
      <c r="G899" t="str">
        <f>IF(VentasC15[[#This Row],[Tipo de pago]]='Tablas auxiliares'!$B$6,"Venta física","Venta Online")</f>
        <v>Venta física</v>
      </c>
      <c r="H899" t="s">
        <v>30</v>
      </c>
      <c r="I899" s="37">
        <v>10469</v>
      </c>
      <c r="J899" s="37">
        <v>89266</v>
      </c>
      <c r="K899" s="37">
        <v>22315</v>
      </c>
      <c r="L899" s="37">
        <v>81011</v>
      </c>
      <c r="M899" s="37">
        <v>14149</v>
      </c>
      <c r="N899" s="37">
        <f>SUM(VentasC15[[#This Row],[Maquillaje]:[Perfumería]])</f>
        <v>217210</v>
      </c>
      <c r="O899" s="14">
        <f>AVERAGE(VentasC15[[#This Row],[Maquillaje]:[Perfumería]])</f>
        <v>43442</v>
      </c>
      <c r="P899" t="str">
        <f>INDEX(VentasC15[[#Headers],[Maquillaje]:[Perfumería]],MATCH(MAX(VentasC15[[#This Row],[Maquillaje]:[Perfumería]]),VentasC15[[#This Row],[Maquillaje]:[Perfumería]],0))</f>
        <v>Skincare</v>
      </c>
      <c r="Q899" t="str">
        <f>INDEX(VentasC15[[#Headers],[Maquillaje]:[Perfumería]],MATCH(MIN(VentasC15[[#This Row],[Maquillaje]:[Perfumería]]),VentasC15[[#This Row],[Maquillaje]:[Perfumería]],0))</f>
        <v>Maquillaje</v>
      </c>
      <c r="R899" t="str">
        <f>IF(VentasC15[[#This Row],[Total por vendedor]]&gt;=250000,"SI","NO")</f>
        <v>NO</v>
      </c>
    </row>
    <row r="900" spans="1:18" x14ac:dyDescent="0.3">
      <c r="A900" s="16">
        <v>33498020</v>
      </c>
      <c r="B900" s="13">
        <v>44</v>
      </c>
      <c r="C900" s="13">
        <v>2</v>
      </c>
      <c r="D900" s="13">
        <v>50</v>
      </c>
      <c r="E900" t="s">
        <v>23</v>
      </c>
      <c r="F900" t="s">
        <v>21</v>
      </c>
      <c r="G900" t="str">
        <f>IF(VentasC15[[#This Row],[Tipo de pago]]='Tablas auxiliares'!$B$6,"Venta física","Venta Online")</f>
        <v>Venta Online</v>
      </c>
      <c r="H900" t="s">
        <v>30</v>
      </c>
      <c r="I900" s="37">
        <v>49517</v>
      </c>
      <c r="J900" s="37">
        <v>15809</v>
      </c>
      <c r="K900" s="37">
        <v>80084</v>
      </c>
      <c r="L900" s="37">
        <v>11976</v>
      </c>
      <c r="M900" s="37">
        <v>58747</v>
      </c>
      <c r="N900" s="37">
        <f>SUM(VentasC15[[#This Row],[Maquillaje]:[Perfumería]])</f>
        <v>216133</v>
      </c>
      <c r="O900" s="14">
        <f>AVERAGE(VentasC15[[#This Row],[Maquillaje]:[Perfumería]])</f>
        <v>43226.6</v>
      </c>
      <c r="P900" t="str">
        <f>INDEX(VentasC15[[#Headers],[Maquillaje]:[Perfumería]],MATCH(MAX(VentasC15[[#This Row],[Maquillaje]:[Perfumería]]),VentasC15[[#This Row],[Maquillaje]:[Perfumería]],0))</f>
        <v>Cabello</v>
      </c>
      <c r="Q900" t="str">
        <f>INDEX(VentasC15[[#Headers],[Maquillaje]:[Perfumería]],MATCH(MIN(VentasC15[[#This Row],[Maquillaje]:[Perfumería]]),VentasC15[[#This Row],[Maquillaje]:[Perfumería]],0))</f>
        <v>Cuerpo</v>
      </c>
      <c r="R900" t="str">
        <f>IF(VentasC15[[#This Row],[Total por vendedor]]&gt;=250000,"SI","NO")</f>
        <v>NO</v>
      </c>
    </row>
    <row r="901" spans="1:18" x14ac:dyDescent="0.3">
      <c r="A901" s="17">
        <v>33498021</v>
      </c>
      <c r="B901" s="13">
        <v>40</v>
      </c>
      <c r="C901" s="13">
        <v>2</v>
      </c>
      <c r="D901" s="13">
        <v>79</v>
      </c>
      <c r="E901" t="s">
        <v>24</v>
      </c>
      <c r="F901" t="s">
        <v>21</v>
      </c>
      <c r="G901" t="str">
        <f>IF(VentasC15[[#This Row],[Tipo de pago]]='Tablas auxiliares'!$B$6,"Venta física","Venta Online")</f>
        <v>Venta Online</v>
      </c>
      <c r="H901" t="s">
        <v>29</v>
      </c>
      <c r="I901" s="37">
        <v>97021</v>
      </c>
      <c r="J901" s="37">
        <v>99957</v>
      </c>
      <c r="K901" s="37">
        <v>66999</v>
      </c>
      <c r="L901" s="37">
        <v>88171</v>
      </c>
      <c r="M901" s="37">
        <v>52915</v>
      </c>
      <c r="N901" s="37">
        <f>SUM(VentasC15[[#This Row],[Maquillaje]:[Perfumería]])</f>
        <v>405063</v>
      </c>
      <c r="O901" s="14">
        <f>AVERAGE(VentasC15[[#This Row],[Maquillaje]:[Perfumería]])</f>
        <v>81012.600000000006</v>
      </c>
      <c r="P901" t="str">
        <f>INDEX(VentasC15[[#Headers],[Maquillaje]:[Perfumería]],MATCH(MAX(VentasC15[[#This Row],[Maquillaje]:[Perfumería]]),VentasC15[[#This Row],[Maquillaje]:[Perfumería]],0))</f>
        <v>Skincare</v>
      </c>
      <c r="Q901" t="str">
        <f>INDEX(VentasC15[[#Headers],[Maquillaje]:[Perfumería]],MATCH(MIN(VentasC15[[#This Row],[Maquillaje]:[Perfumería]]),VentasC15[[#This Row],[Maquillaje]:[Perfumería]],0))</f>
        <v>Perfumería</v>
      </c>
      <c r="R901" t="str">
        <f>IF(VentasC15[[#This Row],[Total por vendedor]]&gt;=250000,"SI","NO")</f>
        <v>SI</v>
      </c>
    </row>
    <row r="902" spans="1:18" x14ac:dyDescent="0.3">
      <c r="A902" s="16">
        <v>33498022</v>
      </c>
      <c r="B902" s="13">
        <v>53</v>
      </c>
      <c r="C902" s="13">
        <v>2</v>
      </c>
      <c r="D902" s="13">
        <v>76</v>
      </c>
      <c r="E902" t="s">
        <v>24</v>
      </c>
      <c r="F902" t="s">
        <v>21</v>
      </c>
      <c r="G902" t="str">
        <f>IF(VentasC15[[#This Row],[Tipo de pago]]='Tablas auxiliares'!$B$6,"Venta física","Venta Online")</f>
        <v>Venta Online</v>
      </c>
      <c r="H902" t="s">
        <v>29</v>
      </c>
      <c r="I902" s="37">
        <v>88171</v>
      </c>
      <c r="J902" s="37">
        <v>13310</v>
      </c>
      <c r="K902" s="37">
        <v>24207</v>
      </c>
      <c r="L902" s="37">
        <v>98442</v>
      </c>
      <c r="M902" s="37">
        <v>53701</v>
      </c>
      <c r="N902" s="37">
        <f>SUM(VentasC15[[#This Row],[Maquillaje]:[Perfumería]])</f>
        <v>277831</v>
      </c>
      <c r="O902" s="14">
        <f>AVERAGE(VentasC15[[#This Row],[Maquillaje]:[Perfumería]])</f>
        <v>55566.2</v>
      </c>
      <c r="P902" t="str">
        <f>INDEX(VentasC15[[#Headers],[Maquillaje]:[Perfumería]],MATCH(MAX(VentasC15[[#This Row],[Maquillaje]:[Perfumería]]),VentasC15[[#This Row],[Maquillaje]:[Perfumería]],0))</f>
        <v>Cuerpo</v>
      </c>
      <c r="Q902" t="str">
        <f>INDEX(VentasC15[[#Headers],[Maquillaje]:[Perfumería]],MATCH(MIN(VentasC15[[#This Row],[Maquillaje]:[Perfumería]]),VentasC15[[#This Row],[Maquillaje]:[Perfumería]],0))</f>
        <v>Skincare</v>
      </c>
      <c r="R902" t="str">
        <f>IF(VentasC15[[#This Row],[Total por vendedor]]&gt;=250000,"SI","NO")</f>
        <v>SI</v>
      </c>
    </row>
    <row r="903" spans="1:18" x14ac:dyDescent="0.3">
      <c r="A903" s="17">
        <v>33498023</v>
      </c>
      <c r="B903" s="13">
        <v>62</v>
      </c>
      <c r="C903" s="13">
        <v>2</v>
      </c>
      <c r="D903" s="13">
        <v>24</v>
      </c>
      <c r="E903" t="s">
        <v>23</v>
      </c>
      <c r="F903" t="s">
        <v>21</v>
      </c>
      <c r="G903" t="str">
        <f>IF(VentasC15[[#This Row],[Tipo de pago]]='Tablas auxiliares'!$B$6,"Venta física","Venta Online")</f>
        <v>Venta Online</v>
      </c>
      <c r="H903" t="s">
        <v>30</v>
      </c>
      <c r="I903" s="37">
        <v>87092</v>
      </c>
      <c r="J903" s="37">
        <v>25708</v>
      </c>
      <c r="K903" s="37">
        <v>94782</v>
      </c>
      <c r="L903" s="37">
        <v>57203</v>
      </c>
      <c r="M903" s="37">
        <v>63439</v>
      </c>
      <c r="N903" s="37">
        <f>SUM(VentasC15[[#This Row],[Maquillaje]:[Perfumería]])</f>
        <v>328224</v>
      </c>
      <c r="O903" s="14">
        <f>AVERAGE(VentasC15[[#This Row],[Maquillaje]:[Perfumería]])</f>
        <v>65644.800000000003</v>
      </c>
      <c r="P903" t="str">
        <f>INDEX(VentasC15[[#Headers],[Maquillaje]:[Perfumería]],MATCH(MAX(VentasC15[[#This Row],[Maquillaje]:[Perfumería]]),VentasC15[[#This Row],[Maquillaje]:[Perfumería]],0))</f>
        <v>Cabello</v>
      </c>
      <c r="Q903" t="str">
        <f>INDEX(VentasC15[[#Headers],[Maquillaje]:[Perfumería]],MATCH(MIN(VentasC15[[#This Row],[Maquillaje]:[Perfumería]]),VentasC15[[#This Row],[Maquillaje]:[Perfumería]],0))</f>
        <v>Skincare</v>
      </c>
      <c r="R903" t="str">
        <f>IF(VentasC15[[#This Row],[Total por vendedor]]&gt;=250000,"SI","NO")</f>
        <v>SI</v>
      </c>
    </row>
    <row r="904" spans="1:18" x14ac:dyDescent="0.3">
      <c r="A904" s="16">
        <v>33498024</v>
      </c>
      <c r="B904" s="13">
        <v>29</v>
      </c>
      <c r="C904" s="13">
        <v>2</v>
      </c>
      <c r="D904" s="13">
        <v>92</v>
      </c>
      <c r="E904" t="s">
        <v>23</v>
      </c>
      <c r="F904" t="s">
        <v>21</v>
      </c>
      <c r="G904" t="str">
        <f>IF(VentasC15[[#This Row],[Tipo de pago]]='Tablas auxiliares'!$B$6,"Venta física","Venta Online")</f>
        <v>Venta Online</v>
      </c>
      <c r="H904" t="s">
        <v>30</v>
      </c>
      <c r="I904" s="37">
        <v>18618</v>
      </c>
      <c r="J904" s="37">
        <v>58020</v>
      </c>
      <c r="K904" s="37">
        <v>98649</v>
      </c>
      <c r="L904" s="37">
        <v>72691</v>
      </c>
      <c r="M904" s="37">
        <v>21601</v>
      </c>
      <c r="N904" s="37">
        <f>SUM(VentasC15[[#This Row],[Maquillaje]:[Perfumería]])</f>
        <v>269579</v>
      </c>
      <c r="O904" s="14">
        <f>AVERAGE(VentasC15[[#This Row],[Maquillaje]:[Perfumería]])</f>
        <v>53915.8</v>
      </c>
      <c r="P904" t="str">
        <f>INDEX(VentasC15[[#Headers],[Maquillaje]:[Perfumería]],MATCH(MAX(VentasC15[[#This Row],[Maquillaje]:[Perfumería]]),VentasC15[[#This Row],[Maquillaje]:[Perfumería]],0))</f>
        <v>Cabello</v>
      </c>
      <c r="Q904" t="str">
        <f>INDEX(VentasC15[[#Headers],[Maquillaje]:[Perfumería]],MATCH(MIN(VentasC15[[#This Row],[Maquillaje]:[Perfumería]]),VentasC15[[#This Row],[Maquillaje]:[Perfumería]],0))</f>
        <v>Maquillaje</v>
      </c>
      <c r="R904" t="str">
        <f>IF(VentasC15[[#This Row],[Total por vendedor]]&gt;=250000,"SI","NO")</f>
        <v>SI</v>
      </c>
    </row>
    <row r="905" spans="1:18" x14ac:dyDescent="0.3">
      <c r="A905" s="17">
        <v>33498025</v>
      </c>
      <c r="B905" s="13">
        <v>31</v>
      </c>
      <c r="C905" s="13">
        <v>2</v>
      </c>
      <c r="D905" s="13">
        <v>43</v>
      </c>
      <c r="E905" t="s">
        <v>24</v>
      </c>
      <c r="F905" t="s">
        <v>21</v>
      </c>
      <c r="G905" t="str">
        <f>IF(VentasC15[[#This Row],[Tipo de pago]]='Tablas auxiliares'!$B$6,"Venta física","Venta Online")</f>
        <v>Venta Online</v>
      </c>
      <c r="H905" t="s">
        <v>29</v>
      </c>
      <c r="I905" s="37">
        <v>58118</v>
      </c>
      <c r="J905" s="37">
        <v>74128</v>
      </c>
      <c r="K905" s="37">
        <v>50113</v>
      </c>
      <c r="L905" s="37">
        <v>67376</v>
      </c>
      <c r="M905" s="37">
        <v>23300</v>
      </c>
      <c r="N905" s="37">
        <f>SUM(VentasC15[[#This Row],[Maquillaje]:[Perfumería]])</f>
        <v>273035</v>
      </c>
      <c r="O905" s="14">
        <f>AVERAGE(VentasC15[[#This Row],[Maquillaje]:[Perfumería]])</f>
        <v>54607</v>
      </c>
      <c r="P905" t="str">
        <f>INDEX(VentasC15[[#Headers],[Maquillaje]:[Perfumería]],MATCH(MAX(VentasC15[[#This Row],[Maquillaje]:[Perfumería]]),VentasC15[[#This Row],[Maquillaje]:[Perfumería]],0))</f>
        <v>Skincare</v>
      </c>
      <c r="Q905" t="str">
        <f>INDEX(VentasC15[[#Headers],[Maquillaje]:[Perfumería]],MATCH(MIN(VentasC15[[#This Row],[Maquillaje]:[Perfumería]]),VentasC15[[#This Row],[Maquillaje]:[Perfumería]],0))</f>
        <v>Perfumería</v>
      </c>
      <c r="R905" t="str">
        <f>IF(VentasC15[[#This Row],[Total por vendedor]]&gt;=250000,"SI","NO")</f>
        <v>SI</v>
      </c>
    </row>
    <row r="906" spans="1:18" x14ac:dyDescent="0.3">
      <c r="A906" s="16">
        <v>33498026</v>
      </c>
      <c r="B906" s="13">
        <v>29</v>
      </c>
      <c r="C906" s="13">
        <v>2</v>
      </c>
      <c r="D906" s="13">
        <v>43</v>
      </c>
      <c r="E906" t="s">
        <v>22</v>
      </c>
      <c r="F906" t="s">
        <v>20</v>
      </c>
      <c r="G906" t="str">
        <f>IF(VentasC15[[#This Row],[Tipo de pago]]='Tablas auxiliares'!$B$6,"Venta física","Venta Online")</f>
        <v>Venta física</v>
      </c>
      <c r="H906" t="s">
        <v>30</v>
      </c>
      <c r="I906" s="37">
        <v>95983</v>
      </c>
      <c r="J906" s="37">
        <v>622</v>
      </c>
      <c r="K906" s="37">
        <v>8808</v>
      </c>
      <c r="L906" s="37">
        <v>3594</v>
      </c>
      <c r="M906" s="37">
        <v>77554</v>
      </c>
      <c r="N906" s="37">
        <f>SUM(VentasC15[[#This Row],[Maquillaje]:[Perfumería]])</f>
        <v>186561</v>
      </c>
      <c r="O906" s="14">
        <f>AVERAGE(VentasC15[[#This Row],[Maquillaje]:[Perfumería]])</f>
        <v>37312.199999999997</v>
      </c>
      <c r="P906" t="str">
        <f>INDEX(VentasC15[[#Headers],[Maquillaje]:[Perfumería]],MATCH(MAX(VentasC15[[#This Row],[Maquillaje]:[Perfumería]]),VentasC15[[#This Row],[Maquillaje]:[Perfumería]],0))</f>
        <v>Maquillaje</v>
      </c>
      <c r="Q906" t="str">
        <f>INDEX(VentasC15[[#Headers],[Maquillaje]:[Perfumería]],MATCH(MIN(VentasC15[[#This Row],[Maquillaje]:[Perfumería]]),VentasC15[[#This Row],[Maquillaje]:[Perfumería]],0))</f>
        <v>Skincare</v>
      </c>
      <c r="R906" t="str">
        <f>IF(VentasC15[[#This Row],[Total por vendedor]]&gt;=250000,"SI","NO")</f>
        <v>NO</v>
      </c>
    </row>
    <row r="907" spans="1:18" x14ac:dyDescent="0.3">
      <c r="A907" s="17">
        <v>33498027</v>
      </c>
      <c r="B907" s="13">
        <v>32</v>
      </c>
      <c r="C907" s="13">
        <v>2</v>
      </c>
      <c r="D907" s="13">
        <v>90</v>
      </c>
      <c r="E907" t="s">
        <v>23</v>
      </c>
      <c r="F907" t="s">
        <v>20</v>
      </c>
      <c r="G907" t="str">
        <f>IF(VentasC15[[#This Row],[Tipo de pago]]='Tablas auxiliares'!$B$6,"Venta física","Venta Online")</f>
        <v>Venta física</v>
      </c>
      <c r="H907" t="s">
        <v>30</v>
      </c>
      <c r="I907" s="37">
        <v>52552</v>
      </c>
      <c r="J907" s="37">
        <v>74527</v>
      </c>
      <c r="K907" s="37">
        <v>93807</v>
      </c>
      <c r="L907" s="37">
        <v>7021</v>
      </c>
      <c r="M907" s="37">
        <v>71479</v>
      </c>
      <c r="N907" s="37">
        <f>SUM(VentasC15[[#This Row],[Maquillaje]:[Perfumería]])</f>
        <v>299386</v>
      </c>
      <c r="O907" s="14">
        <f>AVERAGE(VentasC15[[#This Row],[Maquillaje]:[Perfumería]])</f>
        <v>59877.2</v>
      </c>
      <c r="P907" t="str">
        <f>INDEX(VentasC15[[#Headers],[Maquillaje]:[Perfumería]],MATCH(MAX(VentasC15[[#This Row],[Maquillaje]:[Perfumería]]),VentasC15[[#This Row],[Maquillaje]:[Perfumería]],0))</f>
        <v>Cabello</v>
      </c>
      <c r="Q907" t="str">
        <f>INDEX(VentasC15[[#Headers],[Maquillaje]:[Perfumería]],MATCH(MIN(VentasC15[[#This Row],[Maquillaje]:[Perfumería]]),VentasC15[[#This Row],[Maquillaje]:[Perfumería]],0))</f>
        <v>Cuerpo</v>
      </c>
      <c r="R907" t="str">
        <f>IF(VentasC15[[#This Row],[Total por vendedor]]&gt;=250000,"SI","NO")</f>
        <v>SI</v>
      </c>
    </row>
    <row r="908" spans="1:18" x14ac:dyDescent="0.3">
      <c r="A908" s="16">
        <v>33498028</v>
      </c>
      <c r="B908" s="13">
        <v>45</v>
      </c>
      <c r="C908" s="13">
        <v>2</v>
      </c>
      <c r="D908" s="13">
        <v>10</v>
      </c>
      <c r="E908" t="s">
        <v>23</v>
      </c>
      <c r="F908" t="s">
        <v>20</v>
      </c>
      <c r="G908" t="str">
        <f>IF(VentasC15[[#This Row],[Tipo de pago]]='Tablas auxiliares'!$B$6,"Venta física","Venta Online")</f>
        <v>Venta física</v>
      </c>
      <c r="H908" t="s">
        <v>29</v>
      </c>
      <c r="I908" s="37">
        <v>40437</v>
      </c>
      <c r="J908" s="37">
        <v>15270</v>
      </c>
      <c r="K908" s="37">
        <v>21923</v>
      </c>
      <c r="L908" s="37">
        <v>76624</v>
      </c>
      <c r="M908" s="37">
        <v>42905</v>
      </c>
      <c r="N908" s="37">
        <f>SUM(VentasC15[[#This Row],[Maquillaje]:[Perfumería]])</f>
        <v>197159</v>
      </c>
      <c r="O908" s="14">
        <f>AVERAGE(VentasC15[[#This Row],[Maquillaje]:[Perfumería]])</f>
        <v>39431.800000000003</v>
      </c>
      <c r="P908" t="str">
        <f>INDEX(VentasC15[[#Headers],[Maquillaje]:[Perfumería]],MATCH(MAX(VentasC15[[#This Row],[Maquillaje]:[Perfumería]]),VentasC15[[#This Row],[Maquillaje]:[Perfumería]],0))</f>
        <v>Cuerpo</v>
      </c>
      <c r="Q908" t="str">
        <f>INDEX(VentasC15[[#Headers],[Maquillaje]:[Perfumería]],MATCH(MIN(VentasC15[[#This Row],[Maquillaje]:[Perfumería]]),VentasC15[[#This Row],[Maquillaje]:[Perfumería]],0))</f>
        <v>Skincare</v>
      </c>
      <c r="R908" t="str">
        <f>IF(VentasC15[[#This Row],[Total por vendedor]]&gt;=250000,"SI","NO")</f>
        <v>NO</v>
      </c>
    </row>
    <row r="909" spans="1:18" x14ac:dyDescent="0.3">
      <c r="A909" s="17">
        <v>33498029</v>
      </c>
      <c r="B909" s="13">
        <v>28</v>
      </c>
      <c r="C909" s="13">
        <v>2</v>
      </c>
      <c r="D909" s="13">
        <v>51</v>
      </c>
      <c r="E909" t="s">
        <v>22</v>
      </c>
      <c r="F909" t="s">
        <v>21</v>
      </c>
      <c r="G909" t="str">
        <f>IF(VentasC15[[#This Row],[Tipo de pago]]='Tablas auxiliares'!$B$6,"Venta física","Venta Online")</f>
        <v>Venta Online</v>
      </c>
      <c r="H909" t="s">
        <v>30</v>
      </c>
      <c r="I909" s="37">
        <v>75346</v>
      </c>
      <c r="J909" s="37">
        <v>81405</v>
      </c>
      <c r="K909" s="37">
        <v>9488</v>
      </c>
      <c r="L909" s="37">
        <v>27594</v>
      </c>
      <c r="M909" s="37">
        <v>17173</v>
      </c>
      <c r="N909" s="37">
        <f>SUM(VentasC15[[#This Row],[Maquillaje]:[Perfumería]])</f>
        <v>211006</v>
      </c>
      <c r="O909" s="14">
        <f>AVERAGE(VentasC15[[#This Row],[Maquillaje]:[Perfumería]])</f>
        <v>42201.2</v>
      </c>
      <c r="P909" t="str">
        <f>INDEX(VentasC15[[#Headers],[Maquillaje]:[Perfumería]],MATCH(MAX(VentasC15[[#This Row],[Maquillaje]:[Perfumería]]),VentasC15[[#This Row],[Maquillaje]:[Perfumería]],0))</f>
        <v>Skincare</v>
      </c>
      <c r="Q909" t="str">
        <f>INDEX(VentasC15[[#Headers],[Maquillaje]:[Perfumería]],MATCH(MIN(VentasC15[[#This Row],[Maquillaje]:[Perfumería]]),VentasC15[[#This Row],[Maquillaje]:[Perfumería]],0))</f>
        <v>Cabello</v>
      </c>
      <c r="R909" t="str">
        <f>IF(VentasC15[[#This Row],[Total por vendedor]]&gt;=250000,"SI","NO")</f>
        <v>NO</v>
      </c>
    </row>
    <row r="910" spans="1:18" x14ac:dyDescent="0.3">
      <c r="A910" s="16">
        <v>33498030</v>
      </c>
      <c r="B910" s="13">
        <v>50</v>
      </c>
      <c r="C910" s="13">
        <v>2</v>
      </c>
      <c r="D910" s="13">
        <v>14</v>
      </c>
      <c r="E910" t="s">
        <v>25</v>
      </c>
      <c r="F910" t="s">
        <v>20</v>
      </c>
      <c r="G910" t="str">
        <f>IF(VentasC15[[#This Row],[Tipo de pago]]='Tablas auxiliares'!$B$6,"Venta física","Venta Online")</f>
        <v>Venta física</v>
      </c>
      <c r="H910" t="s">
        <v>29</v>
      </c>
      <c r="I910" s="37">
        <v>48763</v>
      </c>
      <c r="J910" s="37">
        <v>32806</v>
      </c>
      <c r="K910" s="37">
        <v>48402</v>
      </c>
      <c r="L910" s="37">
        <v>67212</v>
      </c>
      <c r="M910" s="37">
        <v>39277</v>
      </c>
      <c r="N910" s="37">
        <f>SUM(VentasC15[[#This Row],[Maquillaje]:[Perfumería]])</f>
        <v>236460</v>
      </c>
      <c r="O910" s="14">
        <f>AVERAGE(VentasC15[[#This Row],[Maquillaje]:[Perfumería]])</f>
        <v>47292</v>
      </c>
      <c r="P910" t="str">
        <f>INDEX(VentasC15[[#Headers],[Maquillaje]:[Perfumería]],MATCH(MAX(VentasC15[[#This Row],[Maquillaje]:[Perfumería]]),VentasC15[[#This Row],[Maquillaje]:[Perfumería]],0))</f>
        <v>Cuerpo</v>
      </c>
      <c r="Q910" t="str">
        <f>INDEX(VentasC15[[#Headers],[Maquillaje]:[Perfumería]],MATCH(MIN(VentasC15[[#This Row],[Maquillaje]:[Perfumería]]),VentasC15[[#This Row],[Maquillaje]:[Perfumería]],0))</f>
        <v>Skincare</v>
      </c>
      <c r="R910" t="str">
        <f>IF(VentasC15[[#This Row],[Total por vendedor]]&gt;=250000,"SI","NO")</f>
        <v>NO</v>
      </c>
    </row>
    <row r="911" spans="1:18" x14ac:dyDescent="0.3">
      <c r="A911" s="17">
        <v>33498031</v>
      </c>
      <c r="B911" s="13">
        <v>37</v>
      </c>
      <c r="C911" s="13">
        <v>2</v>
      </c>
      <c r="D911" s="13">
        <v>8</v>
      </c>
      <c r="E911" t="s">
        <v>24</v>
      </c>
      <c r="F911" t="s">
        <v>20</v>
      </c>
      <c r="G911" t="str">
        <f>IF(VentasC15[[#This Row],[Tipo de pago]]='Tablas auxiliares'!$B$6,"Venta física","Venta Online")</f>
        <v>Venta física</v>
      </c>
      <c r="H911" t="s">
        <v>30</v>
      </c>
      <c r="I911" s="37">
        <v>61670</v>
      </c>
      <c r="J911" s="37">
        <v>61609</v>
      </c>
      <c r="K911" s="37">
        <v>61697</v>
      </c>
      <c r="L911" s="37">
        <v>65807</v>
      </c>
      <c r="M911" s="37">
        <v>76616</v>
      </c>
      <c r="N911" s="37">
        <f>SUM(VentasC15[[#This Row],[Maquillaje]:[Perfumería]])</f>
        <v>327399</v>
      </c>
      <c r="O911" s="14">
        <f>AVERAGE(VentasC15[[#This Row],[Maquillaje]:[Perfumería]])</f>
        <v>65479.8</v>
      </c>
      <c r="P911" t="str">
        <f>INDEX(VentasC15[[#Headers],[Maquillaje]:[Perfumería]],MATCH(MAX(VentasC15[[#This Row],[Maquillaje]:[Perfumería]]),VentasC15[[#This Row],[Maquillaje]:[Perfumería]],0))</f>
        <v>Perfumería</v>
      </c>
      <c r="Q911" t="str">
        <f>INDEX(VentasC15[[#Headers],[Maquillaje]:[Perfumería]],MATCH(MIN(VentasC15[[#This Row],[Maquillaje]:[Perfumería]]),VentasC15[[#This Row],[Maquillaje]:[Perfumería]],0))</f>
        <v>Skincare</v>
      </c>
      <c r="R911" t="str">
        <f>IF(VentasC15[[#This Row],[Total por vendedor]]&gt;=250000,"SI","NO")</f>
        <v>SI</v>
      </c>
    </row>
    <row r="912" spans="1:18" x14ac:dyDescent="0.3">
      <c r="A912" s="16">
        <v>33498032</v>
      </c>
      <c r="B912" s="13">
        <v>69</v>
      </c>
      <c r="C912" s="13">
        <v>2</v>
      </c>
      <c r="D912" s="13">
        <v>6</v>
      </c>
      <c r="E912" t="s">
        <v>25</v>
      </c>
      <c r="F912" t="s">
        <v>21</v>
      </c>
      <c r="G912" t="str">
        <f>IF(VentasC15[[#This Row],[Tipo de pago]]='Tablas auxiliares'!$B$6,"Venta física","Venta Online")</f>
        <v>Venta Online</v>
      </c>
      <c r="H912" t="s">
        <v>29</v>
      </c>
      <c r="I912" s="37">
        <v>89300</v>
      </c>
      <c r="J912" s="37">
        <v>78894</v>
      </c>
      <c r="K912" s="37">
        <v>92774</v>
      </c>
      <c r="L912" s="37">
        <v>84902</v>
      </c>
      <c r="M912" s="37">
        <v>57771</v>
      </c>
      <c r="N912" s="37">
        <f>SUM(VentasC15[[#This Row],[Maquillaje]:[Perfumería]])</f>
        <v>403641</v>
      </c>
      <c r="O912" s="14">
        <f>AVERAGE(VentasC15[[#This Row],[Maquillaje]:[Perfumería]])</f>
        <v>80728.2</v>
      </c>
      <c r="P912" t="str">
        <f>INDEX(VentasC15[[#Headers],[Maquillaje]:[Perfumería]],MATCH(MAX(VentasC15[[#This Row],[Maquillaje]:[Perfumería]]),VentasC15[[#This Row],[Maquillaje]:[Perfumería]],0))</f>
        <v>Cabello</v>
      </c>
      <c r="Q912" t="str">
        <f>INDEX(VentasC15[[#Headers],[Maquillaje]:[Perfumería]],MATCH(MIN(VentasC15[[#This Row],[Maquillaje]:[Perfumería]]),VentasC15[[#This Row],[Maquillaje]:[Perfumería]],0))</f>
        <v>Perfumería</v>
      </c>
      <c r="R912" t="str">
        <f>IF(VentasC15[[#This Row],[Total por vendedor]]&gt;=250000,"SI","NO")</f>
        <v>SI</v>
      </c>
    </row>
    <row r="913" spans="1:18" x14ac:dyDescent="0.3">
      <c r="A913" s="17">
        <v>33498033</v>
      </c>
      <c r="B913" s="13">
        <v>68</v>
      </c>
      <c r="C913" s="13">
        <v>2</v>
      </c>
      <c r="D913" s="13">
        <v>83</v>
      </c>
      <c r="E913" t="s">
        <v>25</v>
      </c>
      <c r="F913" t="s">
        <v>21</v>
      </c>
      <c r="G913" t="str">
        <f>IF(VentasC15[[#This Row],[Tipo de pago]]='Tablas auxiliares'!$B$6,"Venta física","Venta Online")</f>
        <v>Venta Online</v>
      </c>
      <c r="H913" t="s">
        <v>29</v>
      </c>
      <c r="I913" s="37">
        <v>51747</v>
      </c>
      <c r="J913" s="37">
        <v>44262</v>
      </c>
      <c r="K913" s="37">
        <v>24636</v>
      </c>
      <c r="L913" s="37">
        <v>46107</v>
      </c>
      <c r="M913" s="37">
        <v>34372</v>
      </c>
      <c r="N913" s="37">
        <f>SUM(VentasC15[[#This Row],[Maquillaje]:[Perfumería]])</f>
        <v>201124</v>
      </c>
      <c r="O913" s="14">
        <f>AVERAGE(VentasC15[[#This Row],[Maquillaje]:[Perfumería]])</f>
        <v>40224.800000000003</v>
      </c>
      <c r="P913" t="str">
        <f>INDEX(VentasC15[[#Headers],[Maquillaje]:[Perfumería]],MATCH(MAX(VentasC15[[#This Row],[Maquillaje]:[Perfumería]]),VentasC15[[#This Row],[Maquillaje]:[Perfumería]],0))</f>
        <v>Maquillaje</v>
      </c>
      <c r="Q913" t="str">
        <f>INDEX(VentasC15[[#Headers],[Maquillaje]:[Perfumería]],MATCH(MIN(VentasC15[[#This Row],[Maquillaje]:[Perfumería]]),VentasC15[[#This Row],[Maquillaje]:[Perfumería]],0))</f>
        <v>Cabello</v>
      </c>
      <c r="R913" t="str">
        <f>IF(VentasC15[[#This Row],[Total por vendedor]]&gt;=250000,"SI","NO")</f>
        <v>NO</v>
      </c>
    </row>
    <row r="914" spans="1:18" x14ac:dyDescent="0.3">
      <c r="A914" s="16">
        <v>33498034</v>
      </c>
      <c r="B914" s="13">
        <v>72</v>
      </c>
      <c r="C914" s="13">
        <v>2</v>
      </c>
      <c r="D914" s="13">
        <v>46</v>
      </c>
      <c r="E914" t="s">
        <v>23</v>
      </c>
      <c r="F914" t="s">
        <v>20</v>
      </c>
      <c r="G914" t="str">
        <f>IF(VentasC15[[#This Row],[Tipo de pago]]='Tablas auxiliares'!$B$6,"Venta física","Venta Online")</f>
        <v>Venta física</v>
      </c>
      <c r="H914" t="s">
        <v>29</v>
      </c>
      <c r="I914" s="37">
        <v>33185</v>
      </c>
      <c r="J914" s="37">
        <v>25788</v>
      </c>
      <c r="K914" s="37">
        <v>50574</v>
      </c>
      <c r="L914" s="37">
        <v>18479</v>
      </c>
      <c r="M914" s="37">
        <v>30238</v>
      </c>
      <c r="N914" s="37">
        <f>SUM(VentasC15[[#This Row],[Maquillaje]:[Perfumería]])</f>
        <v>158264</v>
      </c>
      <c r="O914" s="14">
        <f>AVERAGE(VentasC15[[#This Row],[Maquillaje]:[Perfumería]])</f>
        <v>31652.799999999999</v>
      </c>
      <c r="P914" t="str">
        <f>INDEX(VentasC15[[#Headers],[Maquillaje]:[Perfumería]],MATCH(MAX(VentasC15[[#This Row],[Maquillaje]:[Perfumería]]),VentasC15[[#This Row],[Maquillaje]:[Perfumería]],0))</f>
        <v>Cabello</v>
      </c>
      <c r="Q914" t="str">
        <f>INDEX(VentasC15[[#Headers],[Maquillaje]:[Perfumería]],MATCH(MIN(VentasC15[[#This Row],[Maquillaje]:[Perfumería]]),VentasC15[[#This Row],[Maquillaje]:[Perfumería]],0))</f>
        <v>Cuerpo</v>
      </c>
      <c r="R914" t="str">
        <f>IF(VentasC15[[#This Row],[Total por vendedor]]&gt;=250000,"SI","NO")</f>
        <v>NO</v>
      </c>
    </row>
    <row r="915" spans="1:18" x14ac:dyDescent="0.3">
      <c r="A915" s="17">
        <v>33498035</v>
      </c>
      <c r="B915" s="13">
        <v>61</v>
      </c>
      <c r="C915" s="13">
        <v>2</v>
      </c>
      <c r="D915" s="13">
        <v>86</v>
      </c>
      <c r="E915" t="s">
        <v>24</v>
      </c>
      <c r="F915" t="s">
        <v>20</v>
      </c>
      <c r="G915" t="str">
        <f>IF(VentasC15[[#This Row],[Tipo de pago]]='Tablas auxiliares'!$B$6,"Venta física","Venta Online")</f>
        <v>Venta física</v>
      </c>
      <c r="H915" t="s">
        <v>29</v>
      </c>
      <c r="I915" s="37">
        <v>49567</v>
      </c>
      <c r="J915" s="37">
        <v>34211</v>
      </c>
      <c r="K915" s="37">
        <v>94876</v>
      </c>
      <c r="L915" s="37">
        <v>36912</v>
      </c>
      <c r="M915" s="37">
        <v>75765</v>
      </c>
      <c r="N915" s="37">
        <f>SUM(VentasC15[[#This Row],[Maquillaje]:[Perfumería]])</f>
        <v>291331</v>
      </c>
      <c r="O915" s="14">
        <f>AVERAGE(VentasC15[[#This Row],[Maquillaje]:[Perfumería]])</f>
        <v>58266.2</v>
      </c>
      <c r="P915" t="str">
        <f>INDEX(VentasC15[[#Headers],[Maquillaje]:[Perfumería]],MATCH(MAX(VentasC15[[#This Row],[Maquillaje]:[Perfumería]]),VentasC15[[#This Row],[Maquillaje]:[Perfumería]],0))</f>
        <v>Cabello</v>
      </c>
      <c r="Q915" t="str">
        <f>INDEX(VentasC15[[#Headers],[Maquillaje]:[Perfumería]],MATCH(MIN(VentasC15[[#This Row],[Maquillaje]:[Perfumería]]),VentasC15[[#This Row],[Maquillaje]:[Perfumería]],0))</f>
        <v>Skincare</v>
      </c>
      <c r="R915" t="str">
        <f>IF(VentasC15[[#This Row],[Total por vendedor]]&gt;=250000,"SI","NO")</f>
        <v>SI</v>
      </c>
    </row>
    <row r="916" spans="1:18" x14ac:dyDescent="0.3">
      <c r="A916" s="16">
        <v>33498036</v>
      </c>
      <c r="B916" s="13">
        <v>25</v>
      </c>
      <c r="C916" s="13">
        <v>2</v>
      </c>
      <c r="D916" s="13">
        <v>52</v>
      </c>
      <c r="E916" t="s">
        <v>24</v>
      </c>
      <c r="F916" t="s">
        <v>21</v>
      </c>
      <c r="G916" t="str">
        <f>IF(VentasC15[[#This Row],[Tipo de pago]]='Tablas auxiliares'!$B$6,"Venta física","Venta Online")</f>
        <v>Venta Online</v>
      </c>
      <c r="H916" t="s">
        <v>29</v>
      </c>
      <c r="I916" s="37">
        <v>17513</v>
      </c>
      <c r="J916" s="37">
        <v>48806</v>
      </c>
      <c r="K916" s="37">
        <v>31773</v>
      </c>
      <c r="L916" s="37">
        <v>57346</v>
      </c>
      <c r="M916" s="37">
        <v>85878</v>
      </c>
      <c r="N916" s="37">
        <f>SUM(VentasC15[[#This Row],[Maquillaje]:[Perfumería]])</f>
        <v>241316</v>
      </c>
      <c r="O916" s="14">
        <f>AVERAGE(VentasC15[[#This Row],[Maquillaje]:[Perfumería]])</f>
        <v>48263.199999999997</v>
      </c>
      <c r="P916" t="str">
        <f>INDEX(VentasC15[[#Headers],[Maquillaje]:[Perfumería]],MATCH(MAX(VentasC15[[#This Row],[Maquillaje]:[Perfumería]]),VentasC15[[#This Row],[Maquillaje]:[Perfumería]],0))</f>
        <v>Perfumería</v>
      </c>
      <c r="Q916" t="str">
        <f>INDEX(VentasC15[[#Headers],[Maquillaje]:[Perfumería]],MATCH(MIN(VentasC15[[#This Row],[Maquillaje]:[Perfumería]]),VentasC15[[#This Row],[Maquillaje]:[Perfumería]],0))</f>
        <v>Maquillaje</v>
      </c>
      <c r="R916" t="str">
        <f>IF(VentasC15[[#This Row],[Total por vendedor]]&gt;=250000,"SI","NO")</f>
        <v>NO</v>
      </c>
    </row>
    <row r="917" spans="1:18" x14ac:dyDescent="0.3">
      <c r="A917" s="17">
        <v>33498037</v>
      </c>
      <c r="B917" s="13">
        <v>32</v>
      </c>
      <c r="C917" s="13">
        <v>2</v>
      </c>
      <c r="D917" s="13">
        <v>22</v>
      </c>
      <c r="E917" t="s">
        <v>24</v>
      </c>
      <c r="F917" t="s">
        <v>20</v>
      </c>
      <c r="G917" t="str">
        <f>IF(VentasC15[[#This Row],[Tipo de pago]]='Tablas auxiliares'!$B$6,"Venta física","Venta Online")</f>
        <v>Venta física</v>
      </c>
      <c r="H917" t="s">
        <v>30</v>
      </c>
      <c r="I917" s="37">
        <v>21467</v>
      </c>
      <c r="J917" s="37">
        <v>52374</v>
      </c>
      <c r="K917" s="37">
        <v>25070</v>
      </c>
      <c r="L917" s="37">
        <v>90200</v>
      </c>
      <c r="M917" s="37">
        <v>56675</v>
      </c>
      <c r="N917" s="37">
        <f>SUM(VentasC15[[#This Row],[Maquillaje]:[Perfumería]])</f>
        <v>245786</v>
      </c>
      <c r="O917" s="14">
        <f>AVERAGE(VentasC15[[#This Row],[Maquillaje]:[Perfumería]])</f>
        <v>49157.2</v>
      </c>
      <c r="P917" t="str">
        <f>INDEX(VentasC15[[#Headers],[Maquillaje]:[Perfumería]],MATCH(MAX(VentasC15[[#This Row],[Maquillaje]:[Perfumería]]),VentasC15[[#This Row],[Maquillaje]:[Perfumería]],0))</f>
        <v>Cuerpo</v>
      </c>
      <c r="Q917" t="str">
        <f>INDEX(VentasC15[[#Headers],[Maquillaje]:[Perfumería]],MATCH(MIN(VentasC15[[#This Row],[Maquillaje]:[Perfumería]]),VentasC15[[#This Row],[Maquillaje]:[Perfumería]],0))</f>
        <v>Maquillaje</v>
      </c>
      <c r="R917" t="str">
        <f>IF(VentasC15[[#This Row],[Total por vendedor]]&gt;=250000,"SI","NO")</f>
        <v>NO</v>
      </c>
    </row>
    <row r="918" spans="1:18" x14ac:dyDescent="0.3">
      <c r="A918" s="16">
        <v>33498038</v>
      </c>
      <c r="B918" s="13">
        <v>65</v>
      </c>
      <c r="C918" s="13">
        <v>2</v>
      </c>
      <c r="D918" s="13">
        <v>79</v>
      </c>
      <c r="E918" t="s">
        <v>22</v>
      </c>
      <c r="F918" t="s">
        <v>21</v>
      </c>
      <c r="G918" t="str">
        <f>IF(VentasC15[[#This Row],[Tipo de pago]]='Tablas auxiliares'!$B$6,"Venta física","Venta Online")</f>
        <v>Venta Online</v>
      </c>
      <c r="H918" t="s">
        <v>29</v>
      </c>
      <c r="I918" s="37">
        <v>92109</v>
      </c>
      <c r="J918" s="37">
        <v>9374</v>
      </c>
      <c r="K918" s="37">
        <v>34577</v>
      </c>
      <c r="L918" s="37">
        <v>79683</v>
      </c>
      <c r="M918" s="37">
        <v>40185</v>
      </c>
      <c r="N918" s="37">
        <f>SUM(VentasC15[[#This Row],[Maquillaje]:[Perfumería]])</f>
        <v>255928</v>
      </c>
      <c r="O918" s="14">
        <f>AVERAGE(VentasC15[[#This Row],[Maquillaje]:[Perfumería]])</f>
        <v>51185.599999999999</v>
      </c>
      <c r="P918" t="str">
        <f>INDEX(VentasC15[[#Headers],[Maquillaje]:[Perfumería]],MATCH(MAX(VentasC15[[#This Row],[Maquillaje]:[Perfumería]]),VentasC15[[#This Row],[Maquillaje]:[Perfumería]],0))</f>
        <v>Maquillaje</v>
      </c>
      <c r="Q918" t="str">
        <f>INDEX(VentasC15[[#Headers],[Maquillaje]:[Perfumería]],MATCH(MIN(VentasC15[[#This Row],[Maquillaje]:[Perfumería]]),VentasC15[[#This Row],[Maquillaje]:[Perfumería]],0))</f>
        <v>Skincare</v>
      </c>
      <c r="R918" t="str">
        <f>IF(VentasC15[[#This Row],[Total por vendedor]]&gt;=250000,"SI","NO")</f>
        <v>SI</v>
      </c>
    </row>
    <row r="919" spans="1:18" x14ac:dyDescent="0.3">
      <c r="A919" s="17">
        <v>33498039</v>
      </c>
      <c r="B919" s="13">
        <v>25</v>
      </c>
      <c r="C919" s="13">
        <v>2</v>
      </c>
      <c r="D919" s="13">
        <v>19</v>
      </c>
      <c r="E919" t="s">
        <v>22</v>
      </c>
      <c r="F919" t="s">
        <v>20</v>
      </c>
      <c r="G919" t="str">
        <f>IF(VentasC15[[#This Row],[Tipo de pago]]='Tablas auxiliares'!$B$6,"Venta física","Venta Online")</f>
        <v>Venta física</v>
      </c>
      <c r="H919" t="s">
        <v>30</v>
      </c>
      <c r="I919" s="37">
        <v>3255</v>
      </c>
      <c r="J919" s="37">
        <v>66974</v>
      </c>
      <c r="K919" s="37">
        <v>4085</v>
      </c>
      <c r="L919" s="37">
        <v>98447</v>
      </c>
      <c r="M919" s="37">
        <v>86304</v>
      </c>
      <c r="N919" s="37">
        <f>SUM(VentasC15[[#This Row],[Maquillaje]:[Perfumería]])</f>
        <v>259065</v>
      </c>
      <c r="O919" s="14">
        <f>AVERAGE(VentasC15[[#This Row],[Maquillaje]:[Perfumería]])</f>
        <v>51813</v>
      </c>
      <c r="P919" t="str">
        <f>INDEX(VentasC15[[#Headers],[Maquillaje]:[Perfumería]],MATCH(MAX(VentasC15[[#This Row],[Maquillaje]:[Perfumería]]),VentasC15[[#This Row],[Maquillaje]:[Perfumería]],0))</f>
        <v>Cuerpo</v>
      </c>
      <c r="Q919" t="str">
        <f>INDEX(VentasC15[[#Headers],[Maquillaje]:[Perfumería]],MATCH(MIN(VentasC15[[#This Row],[Maquillaje]:[Perfumería]]),VentasC15[[#This Row],[Maquillaje]:[Perfumería]],0))</f>
        <v>Maquillaje</v>
      </c>
      <c r="R919" t="str">
        <f>IF(VentasC15[[#This Row],[Total por vendedor]]&gt;=250000,"SI","NO")</f>
        <v>SI</v>
      </c>
    </row>
    <row r="920" spans="1:18" x14ac:dyDescent="0.3">
      <c r="A920" s="16">
        <v>33498040</v>
      </c>
      <c r="B920" s="13">
        <v>67</v>
      </c>
      <c r="C920" s="13">
        <v>2</v>
      </c>
      <c r="D920" s="13">
        <v>14</v>
      </c>
      <c r="E920" t="s">
        <v>23</v>
      </c>
      <c r="F920" t="s">
        <v>21</v>
      </c>
      <c r="G920" t="str">
        <f>IF(VentasC15[[#This Row],[Tipo de pago]]='Tablas auxiliares'!$B$6,"Venta física","Venta Online")</f>
        <v>Venta Online</v>
      </c>
      <c r="H920" t="s">
        <v>29</v>
      </c>
      <c r="I920" s="37">
        <v>48908</v>
      </c>
      <c r="J920" s="37">
        <v>35618</v>
      </c>
      <c r="K920" s="37">
        <v>60676</v>
      </c>
      <c r="L920" s="37">
        <v>96220</v>
      </c>
      <c r="M920" s="37">
        <v>2923</v>
      </c>
      <c r="N920" s="37">
        <f>SUM(VentasC15[[#This Row],[Maquillaje]:[Perfumería]])</f>
        <v>244345</v>
      </c>
      <c r="O920" s="14">
        <f>AVERAGE(VentasC15[[#This Row],[Maquillaje]:[Perfumería]])</f>
        <v>48869</v>
      </c>
      <c r="P920" t="str">
        <f>INDEX(VentasC15[[#Headers],[Maquillaje]:[Perfumería]],MATCH(MAX(VentasC15[[#This Row],[Maquillaje]:[Perfumería]]),VentasC15[[#This Row],[Maquillaje]:[Perfumería]],0))</f>
        <v>Cuerpo</v>
      </c>
      <c r="Q920" t="str">
        <f>INDEX(VentasC15[[#Headers],[Maquillaje]:[Perfumería]],MATCH(MIN(VentasC15[[#This Row],[Maquillaje]:[Perfumería]]),VentasC15[[#This Row],[Maquillaje]:[Perfumería]],0))</f>
        <v>Perfumería</v>
      </c>
      <c r="R920" t="str">
        <f>IF(VentasC15[[#This Row],[Total por vendedor]]&gt;=250000,"SI","NO")</f>
        <v>NO</v>
      </c>
    </row>
    <row r="921" spans="1:18" x14ac:dyDescent="0.3">
      <c r="A921" s="17">
        <v>33498041</v>
      </c>
      <c r="B921" s="13">
        <v>55</v>
      </c>
      <c r="C921" s="13">
        <v>2</v>
      </c>
      <c r="D921" s="13">
        <v>86</v>
      </c>
      <c r="E921" t="s">
        <v>23</v>
      </c>
      <c r="F921" t="s">
        <v>21</v>
      </c>
      <c r="G921" t="str">
        <f>IF(VentasC15[[#This Row],[Tipo de pago]]='Tablas auxiliares'!$B$6,"Venta física","Venta Online")</f>
        <v>Venta Online</v>
      </c>
      <c r="H921" t="s">
        <v>30</v>
      </c>
      <c r="I921" s="37">
        <v>72666</v>
      </c>
      <c r="J921" s="37">
        <v>25094</v>
      </c>
      <c r="K921" s="37">
        <v>52101</v>
      </c>
      <c r="L921" s="37">
        <v>38369</v>
      </c>
      <c r="M921" s="37">
        <v>51647</v>
      </c>
      <c r="N921" s="37">
        <f>SUM(VentasC15[[#This Row],[Maquillaje]:[Perfumería]])</f>
        <v>239877</v>
      </c>
      <c r="O921" s="14">
        <f>AVERAGE(VentasC15[[#This Row],[Maquillaje]:[Perfumería]])</f>
        <v>47975.4</v>
      </c>
      <c r="P921" t="str">
        <f>INDEX(VentasC15[[#Headers],[Maquillaje]:[Perfumería]],MATCH(MAX(VentasC15[[#This Row],[Maquillaje]:[Perfumería]]),VentasC15[[#This Row],[Maquillaje]:[Perfumería]],0))</f>
        <v>Maquillaje</v>
      </c>
      <c r="Q921" t="str">
        <f>INDEX(VentasC15[[#Headers],[Maquillaje]:[Perfumería]],MATCH(MIN(VentasC15[[#This Row],[Maquillaje]:[Perfumería]]),VentasC15[[#This Row],[Maquillaje]:[Perfumería]],0))</f>
        <v>Skincare</v>
      </c>
      <c r="R921" t="str">
        <f>IF(VentasC15[[#This Row],[Total por vendedor]]&gt;=250000,"SI","NO")</f>
        <v>NO</v>
      </c>
    </row>
    <row r="922" spans="1:18" x14ac:dyDescent="0.3">
      <c r="A922" s="16">
        <v>33498042</v>
      </c>
      <c r="B922" s="13">
        <v>53</v>
      </c>
      <c r="C922" s="13">
        <v>2</v>
      </c>
      <c r="D922" s="13">
        <v>74</v>
      </c>
      <c r="E922" t="s">
        <v>25</v>
      </c>
      <c r="F922" t="s">
        <v>20</v>
      </c>
      <c r="G922" t="str">
        <f>IF(VentasC15[[#This Row],[Tipo de pago]]='Tablas auxiliares'!$B$6,"Venta física","Venta Online")</f>
        <v>Venta física</v>
      </c>
      <c r="H922" t="s">
        <v>29</v>
      </c>
      <c r="I922" s="37">
        <v>32431</v>
      </c>
      <c r="J922" s="37">
        <v>19730</v>
      </c>
      <c r="K922" s="37">
        <v>66507</v>
      </c>
      <c r="L922" s="37">
        <v>5057</v>
      </c>
      <c r="M922" s="37">
        <v>52398</v>
      </c>
      <c r="N922" s="37">
        <f>SUM(VentasC15[[#This Row],[Maquillaje]:[Perfumería]])</f>
        <v>176123</v>
      </c>
      <c r="O922" s="14">
        <f>AVERAGE(VentasC15[[#This Row],[Maquillaje]:[Perfumería]])</f>
        <v>35224.6</v>
      </c>
      <c r="P922" t="str">
        <f>INDEX(VentasC15[[#Headers],[Maquillaje]:[Perfumería]],MATCH(MAX(VentasC15[[#This Row],[Maquillaje]:[Perfumería]]),VentasC15[[#This Row],[Maquillaje]:[Perfumería]],0))</f>
        <v>Cabello</v>
      </c>
      <c r="Q922" t="str">
        <f>INDEX(VentasC15[[#Headers],[Maquillaje]:[Perfumería]],MATCH(MIN(VentasC15[[#This Row],[Maquillaje]:[Perfumería]]),VentasC15[[#This Row],[Maquillaje]:[Perfumería]],0))</f>
        <v>Cuerpo</v>
      </c>
      <c r="R922" t="str">
        <f>IF(VentasC15[[#This Row],[Total por vendedor]]&gt;=250000,"SI","NO")</f>
        <v>NO</v>
      </c>
    </row>
    <row r="923" spans="1:18" x14ac:dyDescent="0.3">
      <c r="A923" s="17">
        <v>33498043</v>
      </c>
      <c r="B923" s="13">
        <v>61</v>
      </c>
      <c r="C923" s="13">
        <v>2</v>
      </c>
      <c r="D923" s="13">
        <v>66</v>
      </c>
      <c r="E923" t="s">
        <v>24</v>
      </c>
      <c r="F923" t="s">
        <v>20</v>
      </c>
      <c r="G923" t="str">
        <f>IF(VentasC15[[#This Row],[Tipo de pago]]='Tablas auxiliares'!$B$6,"Venta física","Venta Online")</f>
        <v>Venta física</v>
      </c>
      <c r="H923" t="s">
        <v>30</v>
      </c>
      <c r="I923" s="37">
        <v>74674</v>
      </c>
      <c r="J923" s="37">
        <v>59153</v>
      </c>
      <c r="K923" s="37">
        <v>13647</v>
      </c>
      <c r="L923" s="37">
        <v>84874</v>
      </c>
      <c r="M923" s="37">
        <v>22947</v>
      </c>
      <c r="N923" s="37">
        <f>SUM(VentasC15[[#This Row],[Maquillaje]:[Perfumería]])</f>
        <v>255295</v>
      </c>
      <c r="O923" s="14">
        <f>AVERAGE(VentasC15[[#This Row],[Maquillaje]:[Perfumería]])</f>
        <v>51059</v>
      </c>
      <c r="P923" t="str">
        <f>INDEX(VentasC15[[#Headers],[Maquillaje]:[Perfumería]],MATCH(MAX(VentasC15[[#This Row],[Maquillaje]:[Perfumería]]),VentasC15[[#This Row],[Maquillaje]:[Perfumería]],0))</f>
        <v>Cuerpo</v>
      </c>
      <c r="Q923" t="str">
        <f>INDEX(VentasC15[[#Headers],[Maquillaje]:[Perfumería]],MATCH(MIN(VentasC15[[#This Row],[Maquillaje]:[Perfumería]]),VentasC15[[#This Row],[Maquillaje]:[Perfumería]],0))</f>
        <v>Cabello</v>
      </c>
      <c r="R923" t="str">
        <f>IF(VentasC15[[#This Row],[Total por vendedor]]&gt;=250000,"SI","NO")</f>
        <v>SI</v>
      </c>
    </row>
    <row r="924" spans="1:18" x14ac:dyDescent="0.3">
      <c r="A924" s="16">
        <v>33498044</v>
      </c>
      <c r="B924" s="13">
        <v>68</v>
      </c>
      <c r="C924" s="13">
        <v>2</v>
      </c>
      <c r="D924" s="13">
        <v>59</v>
      </c>
      <c r="E924" t="s">
        <v>22</v>
      </c>
      <c r="F924" t="s">
        <v>20</v>
      </c>
      <c r="G924" t="str">
        <f>IF(VentasC15[[#This Row],[Tipo de pago]]='Tablas auxiliares'!$B$6,"Venta física","Venta Online")</f>
        <v>Venta física</v>
      </c>
      <c r="H924" t="s">
        <v>30</v>
      </c>
      <c r="I924" s="37">
        <v>45170</v>
      </c>
      <c r="J924" s="37">
        <v>56090</v>
      </c>
      <c r="K924" s="37">
        <v>23288</v>
      </c>
      <c r="L924" s="37">
        <v>6192</v>
      </c>
      <c r="M924" s="37">
        <v>59591</v>
      </c>
      <c r="N924" s="37">
        <f>SUM(VentasC15[[#This Row],[Maquillaje]:[Perfumería]])</f>
        <v>190331</v>
      </c>
      <c r="O924" s="14">
        <f>AVERAGE(VentasC15[[#This Row],[Maquillaje]:[Perfumería]])</f>
        <v>38066.199999999997</v>
      </c>
      <c r="P924" t="str">
        <f>INDEX(VentasC15[[#Headers],[Maquillaje]:[Perfumería]],MATCH(MAX(VentasC15[[#This Row],[Maquillaje]:[Perfumería]]),VentasC15[[#This Row],[Maquillaje]:[Perfumería]],0))</f>
        <v>Perfumería</v>
      </c>
      <c r="Q924" t="str">
        <f>INDEX(VentasC15[[#Headers],[Maquillaje]:[Perfumería]],MATCH(MIN(VentasC15[[#This Row],[Maquillaje]:[Perfumería]]),VentasC15[[#This Row],[Maquillaje]:[Perfumería]],0))</f>
        <v>Cuerpo</v>
      </c>
      <c r="R924" t="str">
        <f>IF(VentasC15[[#This Row],[Total por vendedor]]&gt;=250000,"SI","NO")</f>
        <v>NO</v>
      </c>
    </row>
    <row r="925" spans="1:18" x14ac:dyDescent="0.3">
      <c r="A925" s="17">
        <v>33498045</v>
      </c>
      <c r="B925" s="13">
        <v>44</v>
      </c>
      <c r="C925" s="13">
        <v>2</v>
      </c>
      <c r="D925" s="13">
        <v>39</v>
      </c>
      <c r="E925" t="s">
        <v>23</v>
      </c>
      <c r="F925" t="s">
        <v>20</v>
      </c>
      <c r="G925" t="str">
        <f>IF(VentasC15[[#This Row],[Tipo de pago]]='Tablas auxiliares'!$B$6,"Venta física","Venta Online")</f>
        <v>Venta física</v>
      </c>
      <c r="H925" t="s">
        <v>29</v>
      </c>
      <c r="I925" s="37">
        <v>35072</v>
      </c>
      <c r="J925" s="37">
        <v>8543</v>
      </c>
      <c r="K925" s="37">
        <v>16188</v>
      </c>
      <c r="L925" s="37">
        <v>61689</v>
      </c>
      <c r="M925" s="37">
        <v>97204</v>
      </c>
      <c r="N925" s="37">
        <f>SUM(VentasC15[[#This Row],[Maquillaje]:[Perfumería]])</f>
        <v>218696</v>
      </c>
      <c r="O925" s="14">
        <f>AVERAGE(VentasC15[[#This Row],[Maquillaje]:[Perfumería]])</f>
        <v>43739.199999999997</v>
      </c>
      <c r="P925" t="str">
        <f>INDEX(VentasC15[[#Headers],[Maquillaje]:[Perfumería]],MATCH(MAX(VentasC15[[#This Row],[Maquillaje]:[Perfumería]]),VentasC15[[#This Row],[Maquillaje]:[Perfumería]],0))</f>
        <v>Perfumería</v>
      </c>
      <c r="Q925" t="str">
        <f>INDEX(VentasC15[[#Headers],[Maquillaje]:[Perfumería]],MATCH(MIN(VentasC15[[#This Row],[Maquillaje]:[Perfumería]]),VentasC15[[#This Row],[Maquillaje]:[Perfumería]],0))</f>
        <v>Skincare</v>
      </c>
      <c r="R925" t="str">
        <f>IF(VentasC15[[#This Row],[Total por vendedor]]&gt;=250000,"SI","NO")</f>
        <v>NO</v>
      </c>
    </row>
    <row r="926" spans="1:18" x14ac:dyDescent="0.3">
      <c r="A926" s="16">
        <v>33498046</v>
      </c>
      <c r="B926" s="13">
        <v>25</v>
      </c>
      <c r="C926" s="13">
        <v>2</v>
      </c>
      <c r="D926" s="13">
        <v>38</v>
      </c>
      <c r="E926" t="s">
        <v>23</v>
      </c>
      <c r="F926" t="s">
        <v>20</v>
      </c>
      <c r="G926" t="str">
        <f>IF(VentasC15[[#This Row],[Tipo de pago]]='Tablas auxiliares'!$B$6,"Venta física","Venta Online")</f>
        <v>Venta física</v>
      </c>
      <c r="H926" t="s">
        <v>30</v>
      </c>
      <c r="I926" s="37">
        <v>80998</v>
      </c>
      <c r="J926" s="37">
        <v>97388</v>
      </c>
      <c r="K926" s="37">
        <v>6839</v>
      </c>
      <c r="L926" s="37">
        <v>75284</v>
      </c>
      <c r="M926" s="37">
        <v>19702</v>
      </c>
      <c r="N926" s="37">
        <f>SUM(VentasC15[[#This Row],[Maquillaje]:[Perfumería]])</f>
        <v>280211</v>
      </c>
      <c r="O926" s="14">
        <f>AVERAGE(VentasC15[[#This Row],[Maquillaje]:[Perfumería]])</f>
        <v>56042.2</v>
      </c>
      <c r="P926" t="str">
        <f>INDEX(VentasC15[[#Headers],[Maquillaje]:[Perfumería]],MATCH(MAX(VentasC15[[#This Row],[Maquillaje]:[Perfumería]]),VentasC15[[#This Row],[Maquillaje]:[Perfumería]],0))</f>
        <v>Skincare</v>
      </c>
      <c r="Q926" t="str">
        <f>INDEX(VentasC15[[#Headers],[Maquillaje]:[Perfumería]],MATCH(MIN(VentasC15[[#This Row],[Maquillaje]:[Perfumería]]),VentasC15[[#This Row],[Maquillaje]:[Perfumería]],0))</f>
        <v>Cabello</v>
      </c>
      <c r="R926" t="str">
        <f>IF(VentasC15[[#This Row],[Total por vendedor]]&gt;=250000,"SI","NO")</f>
        <v>SI</v>
      </c>
    </row>
    <row r="927" spans="1:18" x14ac:dyDescent="0.3">
      <c r="A927" s="17">
        <v>33498047</v>
      </c>
      <c r="B927" s="13">
        <v>29</v>
      </c>
      <c r="C927" s="13">
        <v>2</v>
      </c>
      <c r="D927" s="13">
        <v>24</v>
      </c>
      <c r="E927" t="s">
        <v>24</v>
      </c>
      <c r="F927" t="s">
        <v>21</v>
      </c>
      <c r="G927" t="str">
        <f>IF(VentasC15[[#This Row],[Tipo de pago]]='Tablas auxiliares'!$B$6,"Venta física","Venta Online")</f>
        <v>Venta Online</v>
      </c>
      <c r="H927" t="s">
        <v>30</v>
      </c>
      <c r="I927" s="37">
        <v>52797</v>
      </c>
      <c r="J927" s="37">
        <v>27306</v>
      </c>
      <c r="K927" s="37">
        <v>9946</v>
      </c>
      <c r="L927" s="37">
        <v>32109</v>
      </c>
      <c r="M927" s="37">
        <v>61203</v>
      </c>
      <c r="N927" s="37">
        <f>SUM(VentasC15[[#This Row],[Maquillaje]:[Perfumería]])</f>
        <v>183361</v>
      </c>
      <c r="O927" s="14">
        <f>AVERAGE(VentasC15[[#This Row],[Maquillaje]:[Perfumería]])</f>
        <v>36672.199999999997</v>
      </c>
      <c r="P927" t="str">
        <f>INDEX(VentasC15[[#Headers],[Maquillaje]:[Perfumería]],MATCH(MAX(VentasC15[[#This Row],[Maquillaje]:[Perfumería]]),VentasC15[[#This Row],[Maquillaje]:[Perfumería]],0))</f>
        <v>Perfumería</v>
      </c>
      <c r="Q927" t="str">
        <f>INDEX(VentasC15[[#Headers],[Maquillaje]:[Perfumería]],MATCH(MIN(VentasC15[[#This Row],[Maquillaje]:[Perfumería]]),VentasC15[[#This Row],[Maquillaje]:[Perfumería]],0))</f>
        <v>Cabello</v>
      </c>
      <c r="R927" t="str">
        <f>IF(VentasC15[[#This Row],[Total por vendedor]]&gt;=250000,"SI","NO")</f>
        <v>NO</v>
      </c>
    </row>
    <row r="928" spans="1:18" x14ac:dyDescent="0.3">
      <c r="A928" s="16">
        <v>33498048</v>
      </c>
      <c r="B928" s="13">
        <v>47</v>
      </c>
      <c r="C928" s="13">
        <v>2</v>
      </c>
      <c r="D928" s="13">
        <v>31</v>
      </c>
      <c r="E928" t="s">
        <v>23</v>
      </c>
      <c r="F928" t="s">
        <v>21</v>
      </c>
      <c r="G928" t="str">
        <f>IF(VentasC15[[#This Row],[Tipo de pago]]='Tablas auxiliares'!$B$6,"Venta física","Venta Online")</f>
        <v>Venta Online</v>
      </c>
      <c r="H928" t="s">
        <v>29</v>
      </c>
      <c r="I928" s="37">
        <v>73396</v>
      </c>
      <c r="J928" s="37">
        <v>5805</v>
      </c>
      <c r="K928" s="37">
        <v>90049</v>
      </c>
      <c r="L928" s="37">
        <v>23032</v>
      </c>
      <c r="M928" s="37">
        <v>46588</v>
      </c>
      <c r="N928" s="37">
        <f>SUM(VentasC15[[#This Row],[Maquillaje]:[Perfumería]])</f>
        <v>238870</v>
      </c>
      <c r="O928" s="14">
        <f>AVERAGE(VentasC15[[#This Row],[Maquillaje]:[Perfumería]])</f>
        <v>47774</v>
      </c>
      <c r="P928" t="str">
        <f>INDEX(VentasC15[[#Headers],[Maquillaje]:[Perfumería]],MATCH(MAX(VentasC15[[#This Row],[Maquillaje]:[Perfumería]]),VentasC15[[#This Row],[Maquillaje]:[Perfumería]],0))</f>
        <v>Cabello</v>
      </c>
      <c r="Q928" t="str">
        <f>INDEX(VentasC15[[#Headers],[Maquillaje]:[Perfumería]],MATCH(MIN(VentasC15[[#This Row],[Maquillaje]:[Perfumería]]),VentasC15[[#This Row],[Maquillaje]:[Perfumería]],0))</f>
        <v>Skincare</v>
      </c>
      <c r="R928" t="str">
        <f>IF(VentasC15[[#This Row],[Total por vendedor]]&gt;=250000,"SI","NO")</f>
        <v>NO</v>
      </c>
    </row>
    <row r="929" spans="1:18" x14ac:dyDescent="0.3">
      <c r="A929" s="17">
        <v>33498049</v>
      </c>
      <c r="B929" s="13">
        <v>46</v>
      </c>
      <c r="C929" s="13">
        <v>2</v>
      </c>
      <c r="D929" s="13">
        <v>71</v>
      </c>
      <c r="E929" t="s">
        <v>23</v>
      </c>
      <c r="F929" t="s">
        <v>20</v>
      </c>
      <c r="G929" t="str">
        <f>IF(VentasC15[[#This Row],[Tipo de pago]]='Tablas auxiliares'!$B$6,"Venta física","Venta Online")</f>
        <v>Venta física</v>
      </c>
      <c r="H929" t="s">
        <v>29</v>
      </c>
      <c r="I929" s="37">
        <v>98235</v>
      </c>
      <c r="J929" s="37">
        <v>34844</v>
      </c>
      <c r="K929" s="37">
        <v>40993</v>
      </c>
      <c r="L929" s="37">
        <v>67876</v>
      </c>
      <c r="M929" s="37">
        <v>86472</v>
      </c>
      <c r="N929" s="37">
        <f>SUM(VentasC15[[#This Row],[Maquillaje]:[Perfumería]])</f>
        <v>328420</v>
      </c>
      <c r="O929" s="14">
        <f>AVERAGE(VentasC15[[#This Row],[Maquillaje]:[Perfumería]])</f>
        <v>65684</v>
      </c>
      <c r="P929" t="str">
        <f>INDEX(VentasC15[[#Headers],[Maquillaje]:[Perfumería]],MATCH(MAX(VentasC15[[#This Row],[Maquillaje]:[Perfumería]]),VentasC15[[#This Row],[Maquillaje]:[Perfumería]],0))</f>
        <v>Maquillaje</v>
      </c>
      <c r="Q929" t="str">
        <f>INDEX(VentasC15[[#Headers],[Maquillaje]:[Perfumería]],MATCH(MIN(VentasC15[[#This Row],[Maquillaje]:[Perfumería]]),VentasC15[[#This Row],[Maquillaje]:[Perfumería]],0))</f>
        <v>Skincare</v>
      </c>
      <c r="R929" t="str">
        <f>IF(VentasC15[[#This Row],[Total por vendedor]]&gt;=250000,"SI","NO")</f>
        <v>SI</v>
      </c>
    </row>
    <row r="930" spans="1:18" x14ac:dyDescent="0.3">
      <c r="A930" s="16">
        <v>33498050</v>
      </c>
      <c r="B930" s="13">
        <v>47</v>
      </c>
      <c r="C930" s="13">
        <v>2</v>
      </c>
      <c r="D930" s="13">
        <v>89</v>
      </c>
      <c r="E930" t="s">
        <v>23</v>
      </c>
      <c r="F930" t="s">
        <v>21</v>
      </c>
      <c r="G930" t="str">
        <f>IF(VentasC15[[#This Row],[Tipo de pago]]='Tablas auxiliares'!$B$6,"Venta física","Venta Online")</f>
        <v>Venta Online</v>
      </c>
      <c r="H930" t="s">
        <v>29</v>
      </c>
      <c r="I930" s="37">
        <v>36563</v>
      </c>
      <c r="J930" s="37">
        <v>99412</v>
      </c>
      <c r="K930" s="37">
        <v>51674</v>
      </c>
      <c r="L930" s="37">
        <v>75185</v>
      </c>
      <c r="M930" s="37">
        <v>95175</v>
      </c>
      <c r="N930" s="37">
        <f>SUM(VentasC15[[#This Row],[Maquillaje]:[Perfumería]])</f>
        <v>358009</v>
      </c>
      <c r="O930" s="14">
        <f>AVERAGE(VentasC15[[#This Row],[Maquillaje]:[Perfumería]])</f>
        <v>71601.8</v>
      </c>
      <c r="P930" t="str">
        <f>INDEX(VentasC15[[#Headers],[Maquillaje]:[Perfumería]],MATCH(MAX(VentasC15[[#This Row],[Maquillaje]:[Perfumería]]),VentasC15[[#This Row],[Maquillaje]:[Perfumería]],0))</f>
        <v>Skincare</v>
      </c>
      <c r="Q930" t="str">
        <f>INDEX(VentasC15[[#Headers],[Maquillaje]:[Perfumería]],MATCH(MIN(VentasC15[[#This Row],[Maquillaje]:[Perfumería]]),VentasC15[[#This Row],[Maquillaje]:[Perfumería]],0))</f>
        <v>Maquillaje</v>
      </c>
      <c r="R930" t="str">
        <f>IF(VentasC15[[#This Row],[Total por vendedor]]&gt;=250000,"SI","NO")</f>
        <v>SI</v>
      </c>
    </row>
    <row r="931" spans="1:18" x14ac:dyDescent="0.3">
      <c r="A931" s="17">
        <v>33498051</v>
      </c>
      <c r="B931" s="13">
        <v>42</v>
      </c>
      <c r="C931" s="13">
        <v>2</v>
      </c>
      <c r="D931" s="13">
        <v>19</v>
      </c>
      <c r="E931" t="s">
        <v>24</v>
      </c>
      <c r="F931" t="s">
        <v>20</v>
      </c>
      <c r="G931" t="str">
        <f>IF(VentasC15[[#This Row],[Tipo de pago]]='Tablas auxiliares'!$B$6,"Venta física","Venta Online")</f>
        <v>Venta física</v>
      </c>
      <c r="H931" t="s">
        <v>29</v>
      </c>
      <c r="I931" s="37">
        <v>69312</v>
      </c>
      <c r="J931" s="37">
        <v>42440</v>
      </c>
      <c r="K931" s="37">
        <v>31607</v>
      </c>
      <c r="L931" s="37">
        <v>20642</v>
      </c>
      <c r="M931" s="37">
        <v>29405</v>
      </c>
      <c r="N931" s="37">
        <f>SUM(VentasC15[[#This Row],[Maquillaje]:[Perfumería]])</f>
        <v>193406</v>
      </c>
      <c r="O931" s="14">
        <f>AVERAGE(VentasC15[[#This Row],[Maquillaje]:[Perfumería]])</f>
        <v>38681.199999999997</v>
      </c>
      <c r="P931" t="str">
        <f>INDEX(VentasC15[[#Headers],[Maquillaje]:[Perfumería]],MATCH(MAX(VentasC15[[#This Row],[Maquillaje]:[Perfumería]]),VentasC15[[#This Row],[Maquillaje]:[Perfumería]],0))</f>
        <v>Maquillaje</v>
      </c>
      <c r="Q931" t="str">
        <f>INDEX(VentasC15[[#Headers],[Maquillaje]:[Perfumería]],MATCH(MIN(VentasC15[[#This Row],[Maquillaje]:[Perfumería]]),VentasC15[[#This Row],[Maquillaje]:[Perfumería]],0))</f>
        <v>Cuerpo</v>
      </c>
      <c r="R931" t="str">
        <f>IF(VentasC15[[#This Row],[Total por vendedor]]&gt;=250000,"SI","NO")</f>
        <v>NO</v>
      </c>
    </row>
    <row r="932" spans="1:18" x14ac:dyDescent="0.3">
      <c r="A932" s="16">
        <v>33498052</v>
      </c>
      <c r="B932" s="13">
        <v>29</v>
      </c>
      <c r="C932" s="13">
        <v>2</v>
      </c>
      <c r="D932" s="13">
        <v>68</v>
      </c>
      <c r="E932" t="s">
        <v>25</v>
      </c>
      <c r="F932" t="s">
        <v>21</v>
      </c>
      <c r="G932" t="str">
        <f>IF(VentasC15[[#This Row],[Tipo de pago]]='Tablas auxiliares'!$B$6,"Venta física","Venta Online")</f>
        <v>Venta Online</v>
      </c>
      <c r="H932" t="s">
        <v>29</v>
      </c>
      <c r="I932" s="37">
        <v>49590</v>
      </c>
      <c r="J932" s="37">
        <v>48499</v>
      </c>
      <c r="K932" s="37">
        <v>75548</v>
      </c>
      <c r="L932" s="37">
        <v>1175</v>
      </c>
      <c r="M932" s="37">
        <v>44436</v>
      </c>
      <c r="N932" s="37">
        <f>SUM(VentasC15[[#This Row],[Maquillaje]:[Perfumería]])</f>
        <v>219248</v>
      </c>
      <c r="O932" s="14">
        <f>AVERAGE(VentasC15[[#This Row],[Maquillaje]:[Perfumería]])</f>
        <v>43849.599999999999</v>
      </c>
      <c r="P932" t="str">
        <f>INDEX(VentasC15[[#Headers],[Maquillaje]:[Perfumería]],MATCH(MAX(VentasC15[[#This Row],[Maquillaje]:[Perfumería]]),VentasC15[[#This Row],[Maquillaje]:[Perfumería]],0))</f>
        <v>Cabello</v>
      </c>
      <c r="Q932" t="str">
        <f>INDEX(VentasC15[[#Headers],[Maquillaje]:[Perfumería]],MATCH(MIN(VentasC15[[#This Row],[Maquillaje]:[Perfumería]]),VentasC15[[#This Row],[Maquillaje]:[Perfumería]],0))</f>
        <v>Cuerpo</v>
      </c>
      <c r="R932" t="str">
        <f>IF(VentasC15[[#This Row],[Total por vendedor]]&gt;=250000,"SI","NO")</f>
        <v>NO</v>
      </c>
    </row>
    <row r="933" spans="1:18" x14ac:dyDescent="0.3">
      <c r="A933" s="17">
        <v>33498053</v>
      </c>
      <c r="B933" s="13">
        <v>36</v>
      </c>
      <c r="C933" s="13">
        <v>2</v>
      </c>
      <c r="D933" s="13">
        <v>76</v>
      </c>
      <c r="E933" t="s">
        <v>25</v>
      </c>
      <c r="F933" t="s">
        <v>21</v>
      </c>
      <c r="G933" t="str">
        <f>IF(VentasC15[[#This Row],[Tipo de pago]]='Tablas auxiliares'!$B$6,"Venta física","Venta Online")</f>
        <v>Venta Online</v>
      </c>
      <c r="H933" t="s">
        <v>29</v>
      </c>
      <c r="I933" s="37">
        <v>93841</v>
      </c>
      <c r="J933" s="37">
        <v>38668</v>
      </c>
      <c r="K933" s="37">
        <v>68802</v>
      </c>
      <c r="L933" s="37">
        <v>50891</v>
      </c>
      <c r="M933" s="37">
        <v>7131</v>
      </c>
      <c r="N933" s="37">
        <f>SUM(VentasC15[[#This Row],[Maquillaje]:[Perfumería]])</f>
        <v>259333</v>
      </c>
      <c r="O933" s="14">
        <f>AVERAGE(VentasC15[[#This Row],[Maquillaje]:[Perfumería]])</f>
        <v>51866.6</v>
      </c>
      <c r="P933" t="str">
        <f>INDEX(VentasC15[[#Headers],[Maquillaje]:[Perfumería]],MATCH(MAX(VentasC15[[#This Row],[Maquillaje]:[Perfumería]]),VentasC15[[#This Row],[Maquillaje]:[Perfumería]],0))</f>
        <v>Maquillaje</v>
      </c>
      <c r="Q933" t="str">
        <f>INDEX(VentasC15[[#Headers],[Maquillaje]:[Perfumería]],MATCH(MIN(VentasC15[[#This Row],[Maquillaje]:[Perfumería]]),VentasC15[[#This Row],[Maquillaje]:[Perfumería]],0))</f>
        <v>Perfumería</v>
      </c>
      <c r="R933" t="str">
        <f>IF(VentasC15[[#This Row],[Total por vendedor]]&gt;=250000,"SI","NO")</f>
        <v>SI</v>
      </c>
    </row>
    <row r="934" spans="1:18" x14ac:dyDescent="0.3">
      <c r="A934" s="16">
        <v>33498054</v>
      </c>
      <c r="B934" s="13">
        <v>49</v>
      </c>
      <c r="C934" s="13">
        <v>2</v>
      </c>
      <c r="D934" s="13">
        <v>93</v>
      </c>
      <c r="E934" t="s">
        <v>23</v>
      </c>
      <c r="F934" t="s">
        <v>21</v>
      </c>
      <c r="G934" t="str">
        <f>IF(VentasC15[[#This Row],[Tipo de pago]]='Tablas auxiliares'!$B$6,"Venta física","Venta Online")</f>
        <v>Venta Online</v>
      </c>
      <c r="H934" t="s">
        <v>30</v>
      </c>
      <c r="I934" s="37">
        <v>8029</v>
      </c>
      <c r="J934" s="37">
        <v>26494</v>
      </c>
      <c r="K934" s="37">
        <v>2910</v>
      </c>
      <c r="L934" s="37">
        <v>10551</v>
      </c>
      <c r="M934" s="37">
        <v>57346</v>
      </c>
      <c r="N934" s="37">
        <f>SUM(VentasC15[[#This Row],[Maquillaje]:[Perfumería]])</f>
        <v>105330</v>
      </c>
      <c r="O934" s="14">
        <f>AVERAGE(VentasC15[[#This Row],[Maquillaje]:[Perfumería]])</f>
        <v>21066</v>
      </c>
      <c r="P934" t="str">
        <f>INDEX(VentasC15[[#Headers],[Maquillaje]:[Perfumería]],MATCH(MAX(VentasC15[[#This Row],[Maquillaje]:[Perfumería]]),VentasC15[[#This Row],[Maquillaje]:[Perfumería]],0))</f>
        <v>Perfumería</v>
      </c>
      <c r="Q934" t="str">
        <f>INDEX(VentasC15[[#Headers],[Maquillaje]:[Perfumería]],MATCH(MIN(VentasC15[[#This Row],[Maquillaje]:[Perfumería]]),VentasC15[[#This Row],[Maquillaje]:[Perfumería]],0))</f>
        <v>Cabello</v>
      </c>
      <c r="R934" t="str">
        <f>IF(VentasC15[[#This Row],[Total por vendedor]]&gt;=250000,"SI","NO")</f>
        <v>NO</v>
      </c>
    </row>
    <row r="935" spans="1:18" x14ac:dyDescent="0.3">
      <c r="A935" s="17">
        <v>33498055</v>
      </c>
      <c r="B935" s="13">
        <v>50</v>
      </c>
      <c r="C935" s="13">
        <v>2</v>
      </c>
      <c r="D935" s="13">
        <v>25</v>
      </c>
      <c r="E935" t="s">
        <v>24</v>
      </c>
      <c r="F935" t="s">
        <v>20</v>
      </c>
      <c r="G935" t="str">
        <f>IF(VentasC15[[#This Row],[Tipo de pago]]='Tablas auxiliares'!$B$6,"Venta física","Venta Online")</f>
        <v>Venta física</v>
      </c>
      <c r="H935" t="s">
        <v>30</v>
      </c>
      <c r="I935" s="37">
        <v>36370</v>
      </c>
      <c r="J935" s="37">
        <v>92413</v>
      </c>
      <c r="K935" s="37">
        <v>30415</v>
      </c>
      <c r="L935" s="37">
        <v>24110</v>
      </c>
      <c r="M935" s="37">
        <v>25161</v>
      </c>
      <c r="N935" s="37">
        <f>SUM(VentasC15[[#This Row],[Maquillaje]:[Perfumería]])</f>
        <v>208469</v>
      </c>
      <c r="O935" s="14">
        <f>AVERAGE(VentasC15[[#This Row],[Maquillaje]:[Perfumería]])</f>
        <v>41693.800000000003</v>
      </c>
      <c r="P935" t="str">
        <f>INDEX(VentasC15[[#Headers],[Maquillaje]:[Perfumería]],MATCH(MAX(VentasC15[[#This Row],[Maquillaje]:[Perfumería]]),VentasC15[[#This Row],[Maquillaje]:[Perfumería]],0))</f>
        <v>Skincare</v>
      </c>
      <c r="Q935" t="str">
        <f>INDEX(VentasC15[[#Headers],[Maquillaje]:[Perfumería]],MATCH(MIN(VentasC15[[#This Row],[Maquillaje]:[Perfumería]]),VentasC15[[#This Row],[Maquillaje]:[Perfumería]],0))</f>
        <v>Cuerpo</v>
      </c>
      <c r="R935" t="str">
        <f>IF(VentasC15[[#This Row],[Total por vendedor]]&gt;=250000,"SI","NO")</f>
        <v>NO</v>
      </c>
    </row>
    <row r="936" spans="1:18" x14ac:dyDescent="0.3">
      <c r="A936" s="16">
        <v>33498056</v>
      </c>
      <c r="B936" s="13">
        <v>57</v>
      </c>
      <c r="C936" s="13">
        <v>2</v>
      </c>
      <c r="D936" s="13">
        <v>21</v>
      </c>
      <c r="E936" t="s">
        <v>25</v>
      </c>
      <c r="F936" t="s">
        <v>20</v>
      </c>
      <c r="G936" t="str">
        <f>IF(VentasC15[[#This Row],[Tipo de pago]]='Tablas auxiliares'!$B$6,"Venta física","Venta Online")</f>
        <v>Venta física</v>
      </c>
      <c r="H936" t="s">
        <v>29</v>
      </c>
      <c r="I936" s="37">
        <v>4780</v>
      </c>
      <c r="J936" s="37">
        <v>133</v>
      </c>
      <c r="K936" s="37">
        <v>9303</v>
      </c>
      <c r="L936" s="37">
        <v>75982</v>
      </c>
      <c r="M936" s="37">
        <v>93987</v>
      </c>
      <c r="N936" s="37">
        <f>SUM(VentasC15[[#This Row],[Maquillaje]:[Perfumería]])</f>
        <v>184185</v>
      </c>
      <c r="O936" s="14">
        <f>AVERAGE(VentasC15[[#This Row],[Maquillaje]:[Perfumería]])</f>
        <v>36837</v>
      </c>
      <c r="P936" t="str">
        <f>INDEX(VentasC15[[#Headers],[Maquillaje]:[Perfumería]],MATCH(MAX(VentasC15[[#This Row],[Maquillaje]:[Perfumería]]),VentasC15[[#This Row],[Maquillaje]:[Perfumería]],0))</f>
        <v>Perfumería</v>
      </c>
      <c r="Q936" t="str">
        <f>INDEX(VentasC15[[#Headers],[Maquillaje]:[Perfumería]],MATCH(MIN(VentasC15[[#This Row],[Maquillaje]:[Perfumería]]),VentasC15[[#This Row],[Maquillaje]:[Perfumería]],0))</f>
        <v>Skincare</v>
      </c>
      <c r="R936" t="str">
        <f>IF(VentasC15[[#This Row],[Total por vendedor]]&gt;=250000,"SI","NO")</f>
        <v>NO</v>
      </c>
    </row>
    <row r="937" spans="1:18" x14ac:dyDescent="0.3">
      <c r="A937" s="17">
        <v>33498057</v>
      </c>
      <c r="B937" s="13">
        <v>61</v>
      </c>
      <c r="C937" s="13">
        <v>2</v>
      </c>
      <c r="D937" s="13">
        <v>12</v>
      </c>
      <c r="E937" t="s">
        <v>23</v>
      </c>
      <c r="F937" t="s">
        <v>20</v>
      </c>
      <c r="G937" t="str">
        <f>IF(VentasC15[[#This Row],[Tipo de pago]]='Tablas auxiliares'!$B$6,"Venta física","Venta Online")</f>
        <v>Venta física</v>
      </c>
      <c r="H937" t="s">
        <v>29</v>
      </c>
      <c r="I937" s="37">
        <v>21095</v>
      </c>
      <c r="J937" s="37">
        <v>87890</v>
      </c>
      <c r="K937" s="37">
        <v>92244</v>
      </c>
      <c r="L937" s="37">
        <v>4113</v>
      </c>
      <c r="M937" s="37">
        <v>75668</v>
      </c>
      <c r="N937" s="37">
        <f>SUM(VentasC15[[#This Row],[Maquillaje]:[Perfumería]])</f>
        <v>281010</v>
      </c>
      <c r="O937" s="14">
        <f>AVERAGE(VentasC15[[#This Row],[Maquillaje]:[Perfumería]])</f>
        <v>56202</v>
      </c>
      <c r="P937" t="str">
        <f>INDEX(VentasC15[[#Headers],[Maquillaje]:[Perfumería]],MATCH(MAX(VentasC15[[#This Row],[Maquillaje]:[Perfumería]]),VentasC15[[#This Row],[Maquillaje]:[Perfumería]],0))</f>
        <v>Cabello</v>
      </c>
      <c r="Q937" t="str">
        <f>INDEX(VentasC15[[#Headers],[Maquillaje]:[Perfumería]],MATCH(MIN(VentasC15[[#This Row],[Maquillaje]:[Perfumería]]),VentasC15[[#This Row],[Maquillaje]:[Perfumería]],0))</f>
        <v>Cuerpo</v>
      </c>
      <c r="R937" t="str">
        <f>IF(VentasC15[[#This Row],[Total por vendedor]]&gt;=250000,"SI","NO")</f>
        <v>SI</v>
      </c>
    </row>
    <row r="938" spans="1:18" x14ac:dyDescent="0.3">
      <c r="A938" s="16">
        <v>33498058</v>
      </c>
      <c r="B938" s="13">
        <v>29</v>
      </c>
      <c r="C938" s="13">
        <v>2</v>
      </c>
      <c r="D938" s="13">
        <v>44</v>
      </c>
      <c r="E938" t="s">
        <v>23</v>
      </c>
      <c r="F938" t="s">
        <v>20</v>
      </c>
      <c r="G938" t="str">
        <f>IF(VentasC15[[#This Row],[Tipo de pago]]='Tablas auxiliares'!$B$6,"Venta física","Venta Online")</f>
        <v>Venta física</v>
      </c>
      <c r="H938" t="s">
        <v>29</v>
      </c>
      <c r="I938" s="37">
        <v>99961</v>
      </c>
      <c r="J938" s="37">
        <v>32808</v>
      </c>
      <c r="K938" s="37">
        <v>88290</v>
      </c>
      <c r="L938" s="37">
        <v>91563</v>
      </c>
      <c r="M938" s="37">
        <v>49571</v>
      </c>
      <c r="N938" s="37">
        <f>SUM(VentasC15[[#This Row],[Maquillaje]:[Perfumería]])</f>
        <v>362193</v>
      </c>
      <c r="O938" s="14">
        <f>AVERAGE(VentasC15[[#This Row],[Maquillaje]:[Perfumería]])</f>
        <v>72438.600000000006</v>
      </c>
      <c r="P938" t="str">
        <f>INDEX(VentasC15[[#Headers],[Maquillaje]:[Perfumería]],MATCH(MAX(VentasC15[[#This Row],[Maquillaje]:[Perfumería]]),VentasC15[[#This Row],[Maquillaje]:[Perfumería]],0))</f>
        <v>Maquillaje</v>
      </c>
      <c r="Q938" t="str">
        <f>INDEX(VentasC15[[#Headers],[Maquillaje]:[Perfumería]],MATCH(MIN(VentasC15[[#This Row],[Maquillaje]:[Perfumería]]),VentasC15[[#This Row],[Maquillaje]:[Perfumería]],0))</f>
        <v>Skincare</v>
      </c>
      <c r="R938" t="str">
        <f>IF(VentasC15[[#This Row],[Total por vendedor]]&gt;=250000,"SI","NO")</f>
        <v>SI</v>
      </c>
    </row>
    <row r="939" spans="1:18" x14ac:dyDescent="0.3">
      <c r="A939" s="17">
        <v>33498059</v>
      </c>
      <c r="B939" s="13">
        <v>27</v>
      </c>
      <c r="C939" s="13">
        <v>2</v>
      </c>
      <c r="D939" s="13">
        <v>80</v>
      </c>
      <c r="E939" t="s">
        <v>23</v>
      </c>
      <c r="F939" t="s">
        <v>21</v>
      </c>
      <c r="G939" t="str">
        <f>IF(VentasC15[[#This Row],[Tipo de pago]]='Tablas auxiliares'!$B$6,"Venta física","Venta Online")</f>
        <v>Venta Online</v>
      </c>
      <c r="H939" t="s">
        <v>29</v>
      </c>
      <c r="I939" s="37">
        <v>45788</v>
      </c>
      <c r="J939" s="37">
        <v>74671</v>
      </c>
      <c r="K939" s="37">
        <v>35712</v>
      </c>
      <c r="L939" s="37">
        <v>41434</v>
      </c>
      <c r="M939" s="37">
        <v>19114</v>
      </c>
      <c r="N939" s="37">
        <f>SUM(VentasC15[[#This Row],[Maquillaje]:[Perfumería]])</f>
        <v>216719</v>
      </c>
      <c r="O939" s="14">
        <f>AVERAGE(VentasC15[[#This Row],[Maquillaje]:[Perfumería]])</f>
        <v>43343.8</v>
      </c>
      <c r="P939" t="str">
        <f>INDEX(VentasC15[[#Headers],[Maquillaje]:[Perfumería]],MATCH(MAX(VentasC15[[#This Row],[Maquillaje]:[Perfumería]]),VentasC15[[#This Row],[Maquillaje]:[Perfumería]],0))</f>
        <v>Skincare</v>
      </c>
      <c r="Q939" t="str">
        <f>INDEX(VentasC15[[#Headers],[Maquillaje]:[Perfumería]],MATCH(MIN(VentasC15[[#This Row],[Maquillaje]:[Perfumería]]),VentasC15[[#This Row],[Maquillaje]:[Perfumería]],0))</f>
        <v>Perfumería</v>
      </c>
      <c r="R939" t="str">
        <f>IF(VentasC15[[#This Row],[Total por vendedor]]&gt;=250000,"SI","NO")</f>
        <v>NO</v>
      </c>
    </row>
    <row r="940" spans="1:18" x14ac:dyDescent="0.3">
      <c r="A940" s="16">
        <v>33498060</v>
      </c>
      <c r="B940" s="13">
        <v>31</v>
      </c>
      <c r="C940" s="13">
        <v>2</v>
      </c>
      <c r="D940" s="13">
        <v>72</v>
      </c>
      <c r="E940" t="s">
        <v>22</v>
      </c>
      <c r="F940" t="s">
        <v>21</v>
      </c>
      <c r="G940" t="str">
        <f>IF(VentasC15[[#This Row],[Tipo de pago]]='Tablas auxiliares'!$B$6,"Venta física","Venta Online")</f>
        <v>Venta Online</v>
      </c>
      <c r="H940" t="s">
        <v>30</v>
      </c>
      <c r="I940" s="37">
        <v>77357</v>
      </c>
      <c r="J940" s="37">
        <v>75926</v>
      </c>
      <c r="K940" s="37">
        <v>7913</v>
      </c>
      <c r="L940" s="37">
        <v>40403</v>
      </c>
      <c r="M940" s="37">
        <v>69516</v>
      </c>
      <c r="N940" s="37">
        <f>SUM(VentasC15[[#This Row],[Maquillaje]:[Perfumería]])</f>
        <v>271115</v>
      </c>
      <c r="O940" s="14">
        <f>AVERAGE(VentasC15[[#This Row],[Maquillaje]:[Perfumería]])</f>
        <v>54223</v>
      </c>
      <c r="P940" t="str">
        <f>INDEX(VentasC15[[#Headers],[Maquillaje]:[Perfumería]],MATCH(MAX(VentasC15[[#This Row],[Maquillaje]:[Perfumería]]),VentasC15[[#This Row],[Maquillaje]:[Perfumería]],0))</f>
        <v>Maquillaje</v>
      </c>
      <c r="Q940" t="str">
        <f>INDEX(VentasC15[[#Headers],[Maquillaje]:[Perfumería]],MATCH(MIN(VentasC15[[#This Row],[Maquillaje]:[Perfumería]]),VentasC15[[#This Row],[Maquillaje]:[Perfumería]],0))</f>
        <v>Cabello</v>
      </c>
      <c r="R940" t="str">
        <f>IF(VentasC15[[#This Row],[Total por vendedor]]&gt;=250000,"SI","NO")</f>
        <v>SI</v>
      </c>
    </row>
    <row r="941" spans="1:18" x14ac:dyDescent="0.3">
      <c r="A941" s="17">
        <v>33498061</v>
      </c>
      <c r="B941" s="13">
        <v>62</v>
      </c>
      <c r="C941" s="13">
        <v>2</v>
      </c>
      <c r="D941" s="13">
        <v>45</v>
      </c>
      <c r="E941" t="s">
        <v>23</v>
      </c>
      <c r="F941" t="s">
        <v>20</v>
      </c>
      <c r="G941" t="str">
        <f>IF(VentasC15[[#This Row],[Tipo de pago]]='Tablas auxiliares'!$B$6,"Venta física","Venta Online")</f>
        <v>Venta física</v>
      </c>
      <c r="H941" t="s">
        <v>30</v>
      </c>
      <c r="I941" s="37">
        <v>14974</v>
      </c>
      <c r="J941" s="37">
        <v>29919</v>
      </c>
      <c r="K941" s="37">
        <v>97259</v>
      </c>
      <c r="L941" s="37">
        <v>59788</v>
      </c>
      <c r="M941" s="37">
        <v>32162</v>
      </c>
      <c r="N941" s="37">
        <f>SUM(VentasC15[[#This Row],[Maquillaje]:[Perfumería]])</f>
        <v>234102</v>
      </c>
      <c r="O941" s="14">
        <f>AVERAGE(VentasC15[[#This Row],[Maquillaje]:[Perfumería]])</f>
        <v>46820.4</v>
      </c>
      <c r="P941" t="str">
        <f>INDEX(VentasC15[[#Headers],[Maquillaje]:[Perfumería]],MATCH(MAX(VentasC15[[#This Row],[Maquillaje]:[Perfumería]]),VentasC15[[#This Row],[Maquillaje]:[Perfumería]],0))</f>
        <v>Cabello</v>
      </c>
      <c r="Q941" t="str">
        <f>INDEX(VentasC15[[#Headers],[Maquillaje]:[Perfumería]],MATCH(MIN(VentasC15[[#This Row],[Maquillaje]:[Perfumería]]),VentasC15[[#This Row],[Maquillaje]:[Perfumería]],0))</f>
        <v>Maquillaje</v>
      </c>
      <c r="R941" t="str">
        <f>IF(VentasC15[[#This Row],[Total por vendedor]]&gt;=250000,"SI","NO")</f>
        <v>NO</v>
      </c>
    </row>
    <row r="942" spans="1:18" x14ac:dyDescent="0.3">
      <c r="A942" s="16">
        <v>33498062</v>
      </c>
      <c r="B942" s="13">
        <v>26</v>
      </c>
      <c r="C942" s="13">
        <v>2</v>
      </c>
      <c r="D942" s="13">
        <v>55</v>
      </c>
      <c r="E942" t="s">
        <v>23</v>
      </c>
      <c r="F942" t="s">
        <v>20</v>
      </c>
      <c r="G942" t="str">
        <f>IF(VentasC15[[#This Row],[Tipo de pago]]='Tablas auxiliares'!$B$6,"Venta física","Venta Online")</f>
        <v>Venta física</v>
      </c>
      <c r="H942" t="s">
        <v>29</v>
      </c>
      <c r="I942" s="37">
        <v>84824</v>
      </c>
      <c r="J942" s="37">
        <v>28869</v>
      </c>
      <c r="K942" s="37">
        <v>85108</v>
      </c>
      <c r="L942" s="37">
        <v>31141</v>
      </c>
      <c r="M942" s="37">
        <v>25934</v>
      </c>
      <c r="N942" s="37">
        <f>SUM(VentasC15[[#This Row],[Maquillaje]:[Perfumería]])</f>
        <v>255876</v>
      </c>
      <c r="O942" s="14">
        <f>AVERAGE(VentasC15[[#This Row],[Maquillaje]:[Perfumería]])</f>
        <v>51175.199999999997</v>
      </c>
      <c r="P942" t="str">
        <f>INDEX(VentasC15[[#Headers],[Maquillaje]:[Perfumería]],MATCH(MAX(VentasC15[[#This Row],[Maquillaje]:[Perfumería]]),VentasC15[[#This Row],[Maquillaje]:[Perfumería]],0))</f>
        <v>Cabello</v>
      </c>
      <c r="Q942" t="str">
        <f>INDEX(VentasC15[[#Headers],[Maquillaje]:[Perfumería]],MATCH(MIN(VentasC15[[#This Row],[Maquillaje]:[Perfumería]]),VentasC15[[#This Row],[Maquillaje]:[Perfumería]],0))</f>
        <v>Perfumería</v>
      </c>
      <c r="R942" t="str">
        <f>IF(VentasC15[[#This Row],[Total por vendedor]]&gt;=250000,"SI","NO")</f>
        <v>SI</v>
      </c>
    </row>
    <row r="943" spans="1:18" x14ac:dyDescent="0.3">
      <c r="A943" s="17">
        <v>33498063</v>
      </c>
      <c r="B943" s="13">
        <v>43</v>
      </c>
      <c r="C943" s="13">
        <v>2</v>
      </c>
      <c r="D943" s="13">
        <v>88</v>
      </c>
      <c r="E943" t="s">
        <v>22</v>
      </c>
      <c r="F943" t="s">
        <v>21</v>
      </c>
      <c r="G943" t="str">
        <f>IF(VentasC15[[#This Row],[Tipo de pago]]='Tablas auxiliares'!$B$6,"Venta física","Venta Online")</f>
        <v>Venta Online</v>
      </c>
      <c r="H943" t="s">
        <v>30</v>
      </c>
      <c r="I943" s="37">
        <v>13364</v>
      </c>
      <c r="J943" s="37">
        <v>27262</v>
      </c>
      <c r="K943" s="37">
        <v>88223</v>
      </c>
      <c r="L943" s="37">
        <v>6126</v>
      </c>
      <c r="M943" s="37">
        <v>26049</v>
      </c>
      <c r="N943" s="37">
        <f>SUM(VentasC15[[#This Row],[Maquillaje]:[Perfumería]])</f>
        <v>161024</v>
      </c>
      <c r="O943" s="14">
        <f>AVERAGE(VentasC15[[#This Row],[Maquillaje]:[Perfumería]])</f>
        <v>32204.799999999999</v>
      </c>
      <c r="P943" t="str">
        <f>INDEX(VentasC15[[#Headers],[Maquillaje]:[Perfumería]],MATCH(MAX(VentasC15[[#This Row],[Maquillaje]:[Perfumería]]),VentasC15[[#This Row],[Maquillaje]:[Perfumería]],0))</f>
        <v>Cabello</v>
      </c>
      <c r="Q943" t="str">
        <f>INDEX(VentasC15[[#Headers],[Maquillaje]:[Perfumería]],MATCH(MIN(VentasC15[[#This Row],[Maquillaje]:[Perfumería]]),VentasC15[[#This Row],[Maquillaje]:[Perfumería]],0))</f>
        <v>Cuerpo</v>
      </c>
      <c r="R943" t="str">
        <f>IF(VentasC15[[#This Row],[Total por vendedor]]&gt;=250000,"SI","NO")</f>
        <v>NO</v>
      </c>
    </row>
    <row r="944" spans="1:18" x14ac:dyDescent="0.3">
      <c r="A944" s="16">
        <v>33498064</v>
      </c>
      <c r="B944" s="13">
        <v>52</v>
      </c>
      <c r="C944" s="13">
        <v>2</v>
      </c>
      <c r="D944" s="13">
        <v>31</v>
      </c>
      <c r="E944" t="s">
        <v>22</v>
      </c>
      <c r="F944" t="s">
        <v>20</v>
      </c>
      <c r="G944" t="str">
        <f>IF(VentasC15[[#This Row],[Tipo de pago]]='Tablas auxiliares'!$B$6,"Venta física","Venta Online")</f>
        <v>Venta física</v>
      </c>
      <c r="H944" t="s">
        <v>30</v>
      </c>
      <c r="I944" s="37">
        <v>33307</v>
      </c>
      <c r="J944" s="37">
        <v>71638</v>
      </c>
      <c r="K944" s="37">
        <v>73229</v>
      </c>
      <c r="L944" s="37">
        <v>40872</v>
      </c>
      <c r="M944" s="37">
        <v>21028</v>
      </c>
      <c r="N944" s="37">
        <f>SUM(VentasC15[[#This Row],[Maquillaje]:[Perfumería]])</f>
        <v>240074</v>
      </c>
      <c r="O944" s="14">
        <f>AVERAGE(VentasC15[[#This Row],[Maquillaje]:[Perfumería]])</f>
        <v>48014.8</v>
      </c>
      <c r="P944" t="str">
        <f>INDEX(VentasC15[[#Headers],[Maquillaje]:[Perfumería]],MATCH(MAX(VentasC15[[#This Row],[Maquillaje]:[Perfumería]]),VentasC15[[#This Row],[Maquillaje]:[Perfumería]],0))</f>
        <v>Cabello</v>
      </c>
      <c r="Q944" t="str">
        <f>INDEX(VentasC15[[#Headers],[Maquillaje]:[Perfumería]],MATCH(MIN(VentasC15[[#This Row],[Maquillaje]:[Perfumería]]),VentasC15[[#This Row],[Maquillaje]:[Perfumería]],0))</f>
        <v>Perfumería</v>
      </c>
      <c r="R944" t="str">
        <f>IF(VentasC15[[#This Row],[Total por vendedor]]&gt;=250000,"SI","NO")</f>
        <v>NO</v>
      </c>
    </row>
    <row r="945" spans="1:18" x14ac:dyDescent="0.3">
      <c r="A945" s="17">
        <v>33498065</v>
      </c>
      <c r="B945" s="13">
        <v>46</v>
      </c>
      <c r="C945" s="13">
        <v>2</v>
      </c>
      <c r="D945" s="13">
        <v>99</v>
      </c>
      <c r="E945" t="s">
        <v>23</v>
      </c>
      <c r="F945" t="s">
        <v>21</v>
      </c>
      <c r="G945" t="str">
        <f>IF(VentasC15[[#This Row],[Tipo de pago]]='Tablas auxiliares'!$B$6,"Venta física","Venta Online")</f>
        <v>Venta Online</v>
      </c>
      <c r="H945" t="s">
        <v>30</v>
      </c>
      <c r="I945" s="37">
        <v>86137</v>
      </c>
      <c r="J945" s="37">
        <v>13870</v>
      </c>
      <c r="K945" s="37">
        <v>96358</v>
      </c>
      <c r="L945" s="37">
        <v>54991</v>
      </c>
      <c r="M945" s="37">
        <v>54578</v>
      </c>
      <c r="N945" s="37">
        <f>SUM(VentasC15[[#This Row],[Maquillaje]:[Perfumería]])</f>
        <v>305934</v>
      </c>
      <c r="O945" s="14">
        <f>AVERAGE(VentasC15[[#This Row],[Maquillaje]:[Perfumería]])</f>
        <v>61186.8</v>
      </c>
      <c r="P945" t="str">
        <f>INDEX(VentasC15[[#Headers],[Maquillaje]:[Perfumería]],MATCH(MAX(VentasC15[[#This Row],[Maquillaje]:[Perfumería]]),VentasC15[[#This Row],[Maquillaje]:[Perfumería]],0))</f>
        <v>Cabello</v>
      </c>
      <c r="Q945" t="str">
        <f>INDEX(VentasC15[[#Headers],[Maquillaje]:[Perfumería]],MATCH(MIN(VentasC15[[#This Row],[Maquillaje]:[Perfumería]]),VentasC15[[#This Row],[Maquillaje]:[Perfumería]],0))</f>
        <v>Skincare</v>
      </c>
      <c r="R945" t="str">
        <f>IF(VentasC15[[#This Row],[Total por vendedor]]&gt;=250000,"SI","NO")</f>
        <v>SI</v>
      </c>
    </row>
    <row r="946" spans="1:18" x14ac:dyDescent="0.3">
      <c r="A946" s="16">
        <v>33498066</v>
      </c>
      <c r="B946" s="13">
        <v>39</v>
      </c>
      <c r="C946" s="13">
        <v>2</v>
      </c>
      <c r="D946" s="13">
        <v>57</v>
      </c>
      <c r="E946" t="s">
        <v>24</v>
      </c>
      <c r="F946" t="s">
        <v>20</v>
      </c>
      <c r="G946" t="str">
        <f>IF(VentasC15[[#This Row],[Tipo de pago]]='Tablas auxiliares'!$B$6,"Venta física","Venta Online")</f>
        <v>Venta física</v>
      </c>
      <c r="H946" t="s">
        <v>29</v>
      </c>
      <c r="I946" s="37">
        <v>97902</v>
      </c>
      <c r="J946" s="37">
        <v>65267</v>
      </c>
      <c r="K946" s="37">
        <v>2547</v>
      </c>
      <c r="L946" s="37">
        <v>14966</v>
      </c>
      <c r="M946" s="37">
        <v>47107</v>
      </c>
      <c r="N946" s="37">
        <f>SUM(VentasC15[[#This Row],[Maquillaje]:[Perfumería]])</f>
        <v>227789</v>
      </c>
      <c r="O946" s="14">
        <f>AVERAGE(VentasC15[[#This Row],[Maquillaje]:[Perfumería]])</f>
        <v>45557.8</v>
      </c>
      <c r="P946" t="str">
        <f>INDEX(VentasC15[[#Headers],[Maquillaje]:[Perfumería]],MATCH(MAX(VentasC15[[#This Row],[Maquillaje]:[Perfumería]]),VentasC15[[#This Row],[Maquillaje]:[Perfumería]],0))</f>
        <v>Maquillaje</v>
      </c>
      <c r="Q946" t="str">
        <f>INDEX(VentasC15[[#Headers],[Maquillaje]:[Perfumería]],MATCH(MIN(VentasC15[[#This Row],[Maquillaje]:[Perfumería]]),VentasC15[[#This Row],[Maquillaje]:[Perfumería]],0))</f>
        <v>Cabello</v>
      </c>
      <c r="R946" t="str">
        <f>IF(VentasC15[[#This Row],[Total por vendedor]]&gt;=250000,"SI","NO")</f>
        <v>NO</v>
      </c>
    </row>
    <row r="947" spans="1:18" x14ac:dyDescent="0.3">
      <c r="A947" s="17">
        <v>33498067</v>
      </c>
      <c r="B947" s="13">
        <v>46</v>
      </c>
      <c r="C947" s="13">
        <v>2</v>
      </c>
      <c r="D947" s="13">
        <v>10</v>
      </c>
      <c r="E947" t="s">
        <v>23</v>
      </c>
      <c r="F947" t="s">
        <v>21</v>
      </c>
      <c r="G947" t="str">
        <f>IF(VentasC15[[#This Row],[Tipo de pago]]='Tablas auxiliares'!$B$6,"Venta física","Venta Online")</f>
        <v>Venta Online</v>
      </c>
      <c r="H947" t="s">
        <v>30</v>
      </c>
      <c r="I947" s="37">
        <v>78921</v>
      </c>
      <c r="J947" s="37">
        <v>99924</v>
      </c>
      <c r="K947" s="37">
        <v>99003</v>
      </c>
      <c r="L947" s="37">
        <v>55866</v>
      </c>
      <c r="M947" s="37">
        <v>91515</v>
      </c>
      <c r="N947" s="37">
        <f>SUM(VentasC15[[#This Row],[Maquillaje]:[Perfumería]])</f>
        <v>425229</v>
      </c>
      <c r="O947" s="14">
        <f>AVERAGE(VentasC15[[#This Row],[Maquillaje]:[Perfumería]])</f>
        <v>85045.8</v>
      </c>
      <c r="P947" t="str">
        <f>INDEX(VentasC15[[#Headers],[Maquillaje]:[Perfumería]],MATCH(MAX(VentasC15[[#This Row],[Maquillaje]:[Perfumería]]),VentasC15[[#This Row],[Maquillaje]:[Perfumería]],0))</f>
        <v>Skincare</v>
      </c>
      <c r="Q947" t="str">
        <f>INDEX(VentasC15[[#Headers],[Maquillaje]:[Perfumería]],MATCH(MIN(VentasC15[[#This Row],[Maquillaje]:[Perfumería]]),VentasC15[[#This Row],[Maquillaje]:[Perfumería]],0))</f>
        <v>Cuerpo</v>
      </c>
      <c r="R947" t="str">
        <f>IF(VentasC15[[#This Row],[Total por vendedor]]&gt;=250000,"SI","NO")</f>
        <v>SI</v>
      </c>
    </row>
    <row r="948" spans="1:18" x14ac:dyDescent="0.3">
      <c r="A948" s="16">
        <v>33498068</v>
      </c>
      <c r="B948" s="13">
        <v>46</v>
      </c>
      <c r="C948" s="13">
        <v>2</v>
      </c>
      <c r="D948" s="13">
        <v>33</v>
      </c>
      <c r="E948" t="s">
        <v>24</v>
      </c>
      <c r="F948" t="s">
        <v>20</v>
      </c>
      <c r="G948" t="str">
        <f>IF(VentasC15[[#This Row],[Tipo de pago]]='Tablas auxiliares'!$B$6,"Venta física","Venta Online")</f>
        <v>Venta física</v>
      </c>
      <c r="H948" t="s">
        <v>30</v>
      </c>
      <c r="I948" s="37">
        <v>24436</v>
      </c>
      <c r="J948" s="37">
        <v>62234</v>
      </c>
      <c r="K948" s="37">
        <v>92935</v>
      </c>
      <c r="L948" s="37">
        <v>14603</v>
      </c>
      <c r="M948" s="37">
        <v>11410</v>
      </c>
      <c r="N948" s="37">
        <f>SUM(VentasC15[[#This Row],[Maquillaje]:[Perfumería]])</f>
        <v>205618</v>
      </c>
      <c r="O948" s="14">
        <f>AVERAGE(VentasC15[[#This Row],[Maquillaje]:[Perfumería]])</f>
        <v>41123.599999999999</v>
      </c>
      <c r="P948" t="str">
        <f>INDEX(VentasC15[[#Headers],[Maquillaje]:[Perfumería]],MATCH(MAX(VentasC15[[#This Row],[Maquillaje]:[Perfumería]]),VentasC15[[#This Row],[Maquillaje]:[Perfumería]],0))</f>
        <v>Cabello</v>
      </c>
      <c r="Q948" t="str">
        <f>INDEX(VentasC15[[#Headers],[Maquillaje]:[Perfumería]],MATCH(MIN(VentasC15[[#This Row],[Maquillaje]:[Perfumería]]),VentasC15[[#This Row],[Maquillaje]:[Perfumería]],0))</f>
        <v>Perfumería</v>
      </c>
      <c r="R948" t="str">
        <f>IF(VentasC15[[#This Row],[Total por vendedor]]&gt;=250000,"SI","NO")</f>
        <v>NO</v>
      </c>
    </row>
    <row r="949" spans="1:18" x14ac:dyDescent="0.3">
      <c r="A949" s="17">
        <v>33498069</v>
      </c>
      <c r="B949" s="13">
        <v>63</v>
      </c>
      <c r="C949" s="13">
        <v>2</v>
      </c>
      <c r="D949" s="13">
        <v>88</v>
      </c>
      <c r="E949" t="s">
        <v>24</v>
      </c>
      <c r="F949" t="s">
        <v>21</v>
      </c>
      <c r="G949" t="str">
        <f>IF(VentasC15[[#This Row],[Tipo de pago]]='Tablas auxiliares'!$B$6,"Venta física","Venta Online")</f>
        <v>Venta Online</v>
      </c>
      <c r="H949" t="s">
        <v>30</v>
      </c>
      <c r="I949" s="37">
        <v>29608</v>
      </c>
      <c r="J949" s="37">
        <v>79494</v>
      </c>
      <c r="K949" s="37">
        <v>48981</v>
      </c>
      <c r="L949" s="37">
        <v>55916</v>
      </c>
      <c r="M949" s="37">
        <v>33936</v>
      </c>
      <c r="N949" s="37">
        <f>SUM(VentasC15[[#This Row],[Maquillaje]:[Perfumería]])</f>
        <v>247935</v>
      </c>
      <c r="O949" s="14">
        <f>AVERAGE(VentasC15[[#This Row],[Maquillaje]:[Perfumería]])</f>
        <v>49587</v>
      </c>
      <c r="P949" t="str">
        <f>INDEX(VentasC15[[#Headers],[Maquillaje]:[Perfumería]],MATCH(MAX(VentasC15[[#This Row],[Maquillaje]:[Perfumería]]),VentasC15[[#This Row],[Maquillaje]:[Perfumería]],0))</f>
        <v>Skincare</v>
      </c>
      <c r="Q949" t="str">
        <f>INDEX(VentasC15[[#Headers],[Maquillaje]:[Perfumería]],MATCH(MIN(VentasC15[[#This Row],[Maquillaje]:[Perfumería]]),VentasC15[[#This Row],[Maquillaje]:[Perfumería]],0))</f>
        <v>Maquillaje</v>
      </c>
      <c r="R949" t="str">
        <f>IF(VentasC15[[#This Row],[Total por vendedor]]&gt;=250000,"SI","NO")</f>
        <v>NO</v>
      </c>
    </row>
    <row r="950" spans="1:18" x14ac:dyDescent="0.3">
      <c r="A950" s="16">
        <v>33498070</v>
      </c>
      <c r="B950" s="13">
        <v>30</v>
      </c>
      <c r="C950" s="13">
        <v>2</v>
      </c>
      <c r="D950" s="13">
        <v>44</v>
      </c>
      <c r="E950" t="s">
        <v>23</v>
      </c>
      <c r="F950" t="s">
        <v>21</v>
      </c>
      <c r="G950" t="str">
        <f>IF(VentasC15[[#This Row],[Tipo de pago]]='Tablas auxiliares'!$B$6,"Venta física","Venta Online")</f>
        <v>Venta Online</v>
      </c>
      <c r="H950" t="s">
        <v>29</v>
      </c>
      <c r="I950" s="37">
        <v>35880</v>
      </c>
      <c r="J950" s="37">
        <v>1122</v>
      </c>
      <c r="K950" s="37">
        <v>25323</v>
      </c>
      <c r="L950" s="37">
        <v>50775</v>
      </c>
      <c r="M950" s="37">
        <v>53646</v>
      </c>
      <c r="N950" s="37">
        <f>SUM(VentasC15[[#This Row],[Maquillaje]:[Perfumería]])</f>
        <v>166746</v>
      </c>
      <c r="O950" s="14">
        <f>AVERAGE(VentasC15[[#This Row],[Maquillaje]:[Perfumería]])</f>
        <v>33349.199999999997</v>
      </c>
      <c r="P950" t="str">
        <f>INDEX(VentasC15[[#Headers],[Maquillaje]:[Perfumería]],MATCH(MAX(VentasC15[[#This Row],[Maquillaje]:[Perfumería]]),VentasC15[[#This Row],[Maquillaje]:[Perfumería]],0))</f>
        <v>Perfumería</v>
      </c>
      <c r="Q950" t="str">
        <f>INDEX(VentasC15[[#Headers],[Maquillaje]:[Perfumería]],MATCH(MIN(VentasC15[[#This Row],[Maquillaje]:[Perfumería]]),VentasC15[[#This Row],[Maquillaje]:[Perfumería]],0))</f>
        <v>Skincare</v>
      </c>
      <c r="R950" t="str">
        <f>IF(VentasC15[[#This Row],[Total por vendedor]]&gt;=250000,"SI","NO")</f>
        <v>NO</v>
      </c>
    </row>
    <row r="951" spans="1:18" x14ac:dyDescent="0.3">
      <c r="A951" s="17">
        <v>33498071</v>
      </c>
      <c r="B951" s="13">
        <v>73</v>
      </c>
      <c r="C951" s="13">
        <v>2</v>
      </c>
      <c r="D951" s="13">
        <v>33</v>
      </c>
      <c r="E951" t="s">
        <v>23</v>
      </c>
      <c r="F951" t="s">
        <v>21</v>
      </c>
      <c r="G951" t="str">
        <f>IF(VentasC15[[#This Row],[Tipo de pago]]='Tablas auxiliares'!$B$6,"Venta física","Venta Online")</f>
        <v>Venta Online</v>
      </c>
      <c r="H951" t="s">
        <v>29</v>
      </c>
      <c r="I951" s="37">
        <v>32475</v>
      </c>
      <c r="J951" s="37">
        <v>71241</v>
      </c>
      <c r="K951" s="37">
        <v>73771</v>
      </c>
      <c r="L951" s="37">
        <v>38539</v>
      </c>
      <c r="M951" s="37">
        <v>8293</v>
      </c>
      <c r="N951" s="37">
        <f>SUM(VentasC15[[#This Row],[Maquillaje]:[Perfumería]])</f>
        <v>224319</v>
      </c>
      <c r="O951" s="14">
        <f>AVERAGE(VentasC15[[#This Row],[Maquillaje]:[Perfumería]])</f>
        <v>44863.8</v>
      </c>
      <c r="P951" t="str">
        <f>INDEX(VentasC15[[#Headers],[Maquillaje]:[Perfumería]],MATCH(MAX(VentasC15[[#This Row],[Maquillaje]:[Perfumería]]),VentasC15[[#This Row],[Maquillaje]:[Perfumería]],0))</f>
        <v>Cabello</v>
      </c>
      <c r="Q951" t="str">
        <f>INDEX(VentasC15[[#Headers],[Maquillaje]:[Perfumería]],MATCH(MIN(VentasC15[[#This Row],[Maquillaje]:[Perfumería]]),VentasC15[[#This Row],[Maquillaje]:[Perfumería]],0))</f>
        <v>Perfumería</v>
      </c>
      <c r="R951" t="str">
        <f>IF(VentasC15[[#This Row],[Total por vendedor]]&gt;=250000,"SI","NO")</f>
        <v>NO</v>
      </c>
    </row>
    <row r="952" spans="1:18" x14ac:dyDescent="0.3">
      <c r="A952" s="16">
        <v>33498072</v>
      </c>
      <c r="B952" s="13">
        <v>59</v>
      </c>
      <c r="C952" s="13">
        <v>2</v>
      </c>
      <c r="D952" s="13">
        <v>55</v>
      </c>
      <c r="E952" t="s">
        <v>23</v>
      </c>
      <c r="F952" t="s">
        <v>20</v>
      </c>
      <c r="G952" t="str">
        <f>IF(VentasC15[[#This Row],[Tipo de pago]]='Tablas auxiliares'!$B$6,"Venta física","Venta Online")</f>
        <v>Venta física</v>
      </c>
      <c r="H952" t="s">
        <v>30</v>
      </c>
      <c r="I952" s="37">
        <v>72932</v>
      </c>
      <c r="J952" s="37">
        <v>26637</v>
      </c>
      <c r="K952" s="37">
        <v>46165</v>
      </c>
      <c r="L952" s="37">
        <v>33110</v>
      </c>
      <c r="M952" s="37">
        <v>38388</v>
      </c>
      <c r="N952" s="37">
        <f>SUM(VentasC15[[#This Row],[Maquillaje]:[Perfumería]])</f>
        <v>217232</v>
      </c>
      <c r="O952" s="14">
        <f>AVERAGE(VentasC15[[#This Row],[Maquillaje]:[Perfumería]])</f>
        <v>43446.400000000001</v>
      </c>
      <c r="P952" t="str">
        <f>INDEX(VentasC15[[#Headers],[Maquillaje]:[Perfumería]],MATCH(MAX(VentasC15[[#This Row],[Maquillaje]:[Perfumería]]),VentasC15[[#This Row],[Maquillaje]:[Perfumería]],0))</f>
        <v>Maquillaje</v>
      </c>
      <c r="Q952" t="str">
        <f>INDEX(VentasC15[[#Headers],[Maquillaje]:[Perfumería]],MATCH(MIN(VentasC15[[#This Row],[Maquillaje]:[Perfumería]]),VentasC15[[#This Row],[Maquillaje]:[Perfumería]],0))</f>
        <v>Skincare</v>
      </c>
      <c r="R952" t="str">
        <f>IF(VentasC15[[#This Row],[Total por vendedor]]&gt;=250000,"SI","NO")</f>
        <v>NO</v>
      </c>
    </row>
    <row r="953" spans="1:18" x14ac:dyDescent="0.3">
      <c r="A953" s="17">
        <v>33498073</v>
      </c>
      <c r="B953" s="13">
        <v>44</v>
      </c>
      <c r="C953" s="13">
        <v>2</v>
      </c>
      <c r="D953" s="13">
        <v>30</v>
      </c>
      <c r="E953" t="s">
        <v>23</v>
      </c>
      <c r="F953" t="s">
        <v>21</v>
      </c>
      <c r="G953" t="str">
        <f>IF(VentasC15[[#This Row],[Tipo de pago]]='Tablas auxiliares'!$B$6,"Venta física","Venta Online")</f>
        <v>Venta Online</v>
      </c>
      <c r="H953" t="s">
        <v>30</v>
      </c>
      <c r="I953" s="37">
        <v>80251</v>
      </c>
      <c r="J953" s="37">
        <v>85520</v>
      </c>
      <c r="K953" s="37">
        <v>62015</v>
      </c>
      <c r="L953" s="37">
        <v>71596</v>
      </c>
      <c r="M953" s="37">
        <v>80632</v>
      </c>
      <c r="N953" s="37">
        <f>SUM(VentasC15[[#This Row],[Maquillaje]:[Perfumería]])</f>
        <v>380014</v>
      </c>
      <c r="O953" s="14">
        <f>AVERAGE(VentasC15[[#This Row],[Maquillaje]:[Perfumería]])</f>
        <v>76002.8</v>
      </c>
      <c r="P953" t="str">
        <f>INDEX(VentasC15[[#Headers],[Maquillaje]:[Perfumería]],MATCH(MAX(VentasC15[[#This Row],[Maquillaje]:[Perfumería]]),VentasC15[[#This Row],[Maquillaje]:[Perfumería]],0))</f>
        <v>Skincare</v>
      </c>
      <c r="Q953" t="str">
        <f>INDEX(VentasC15[[#Headers],[Maquillaje]:[Perfumería]],MATCH(MIN(VentasC15[[#This Row],[Maquillaje]:[Perfumería]]),VentasC15[[#This Row],[Maquillaje]:[Perfumería]],0))</f>
        <v>Cabello</v>
      </c>
      <c r="R953" t="str">
        <f>IF(VentasC15[[#This Row],[Total por vendedor]]&gt;=250000,"SI","NO")</f>
        <v>SI</v>
      </c>
    </row>
    <row r="954" spans="1:18" x14ac:dyDescent="0.3">
      <c r="A954" s="16">
        <v>33498074</v>
      </c>
      <c r="B954" s="13">
        <v>55</v>
      </c>
      <c r="C954" s="13">
        <v>2</v>
      </c>
      <c r="D954" s="13">
        <v>29</v>
      </c>
      <c r="E954" t="s">
        <v>22</v>
      </c>
      <c r="F954" t="s">
        <v>21</v>
      </c>
      <c r="G954" t="str">
        <f>IF(VentasC15[[#This Row],[Tipo de pago]]='Tablas auxiliares'!$B$6,"Venta física","Venta Online")</f>
        <v>Venta Online</v>
      </c>
      <c r="H954" t="s">
        <v>30</v>
      </c>
      <c r="I954" s="37">
        <v>67864</v>
      </c>
      <c r="J954" s="37">
        <v>50250</v>
      </c>
      <c r="K954" s="37">
        <v>41571</v>
      </c>
      <c r="L954" s="37">
        <v>72171</v>
      </c>
      <c r="M954" s="37">
        <v>48961</v>
      </c>
      <c r="N954" s="37">
        <f>SUM(VentasC15[[#This Row],[Maquillaje]:[Perfumería]])</f>
        <v>280817</v>
      </c>
      <c r="O954" s="14">
        <f>AVERAGE(VentasC15[[#This Row],[Maquillaje]:[Perfumería]])</f>
        <v>56163.4</v>
      </c>
      <c r="P954" t="str">
        <f>INDEX(VentasC15[[#Headers],[Maquillaje]:[Perfumería]],MATCH(MAX(VentasC15[[#This Row],[Maquillaje]:[Perfumería]]),VentasC15[[#This Row],[Maquillaje]:[Perfumería]],0))</f>
        <v>Cuerpo</v>
      </c>
      <c r="Q954" t="str">
        <f>INDEX(VentasC15[[#Headers],[Maquillaje]:[Perfumería]],MATCH(MIN(VentasC15[[#This Row],[Maquillaje]:[Perfumería]]),VentasC15[[#This Row],[Maquillaje]:[Perfumería]],0))</f>
        <v>Cabello</v>
      </c>
      <c r="R954" t="str">
        <f>IF(VentasC15[[#This Row],[Total por vendedor]]&gt;=250000,"SI","NO")</f>
        <v>SI</v>
      </c>
    </row>
    <row r="955" spans="1:18" x14ac:dyDescent="0.3">
      <c r="A955" s="17">
        <v>33498075</v>
      </c>
      <c r="B955" s="13">
        <v>68</v>
      </c>
      <c r="C955" s="13">
        <v>2</v>
      </c>
      <c r="D955" s="13">
        <v>20</v>
      </c>
      <c r="E955" t="s">
        <v>25</v>
      </c>
      <c r="F955" t="s">
        <v>21</v>
      </c>
      <c r="G955" t="str">
        <f>IF(VentasC15[[#This Row],[Tipo de pago]]='Tablas auxiliares'!$B$6,"Venta física","Venta Online")</f>
        <v>Venta Online</v>
      </c>
      <c r="H955" t="s">
        <v>29</v>
      </c>
      <c r="I955" s="37">
        <v>40897</v>
      </c>
      <c r="J955" s="37">
        <v>97269</v>
      </c>
      <c r="K955" s="37">
        <v>85221</v>
      </c>
      <c r="L955" s="37">
        <v>97068</v>
      </c>
      <c r="M955" s="37">
        <v>22515</v>
      </c>
      <c r="N955" s="37">
        <f>SUM(VentasC15[[#This Row],[Maquillaje]:[Perfumería]])</f>
        <v>342970</v>
      </c>
      <c r="O955" s="14">
        <f>AVERAGE(VentasC15[[#This Row],[Maquillaje]:[Perfumería]])</f>
        <v>68594</v>
      </c>
      <c r="P955" t="str">
        <f>INDEX(VentasC15[[#Headers],[Maquillaje]:[Perfumería]],MATCH(MAX(VentasC15[[#This Row],[Maquillaje]:[Perfumería]]),VentasC15[[#This Row],[Maquillaje]:[Perfumería]],0))</f>
        <v>Skincare</v>
      </c>
      <c r="Q955" t="str">
        <f>INDEX(VentasC15[[#Headers],[Maquillaje]:[Perfumería]],MATCH(MIN(VentasC15[[#This Row],[Maquillaje]:[Perfumería]]),VentasC15[[#This Row],[Maquillaje]:[Perfumería]],0))</f>
        <v>Perfumería</v>
      </c>
      <c r="R955" t="str">
        <f>IF(VentasC15[[#This Row],[Total por vendedor]]&gt;=250000,"SI","NO")</f>
        <v>SI</v>
      </c>
    </row>
    <row r="956" spans="1:18" x14ac:dyDescent="0.3">
      <c r="A956" s="16">
        <v>33498076</v>
      </c>
      <c r="B956" s="13">
        <v>43</v>
      </c>
      <c r="C956" s="13">
        <v>2</v>
      </c>
      <c r="D956" s="13">
        <v>65</v>
      </c>
      <c r="E956" t="s">
        <v>25</v>
      </c>
      <c r="F956" t="s">
        <v>21</v>
      </c>
      <c r="G956" t="str">
        <f>IF(VentasC15[[#This Row],[Tipo de pago]]='Tablas auxiliares'!$B$6,"Venta física","Venta Online")</f>
        <v>Venta Online</v>
      </c>
      <c r="H956" t="s">
        <v>30</v>
      </c>
      <c r="I956" s="37">
        <v>39449</v>
      </c>
      <c r="J956" s="37">
        <v>61371</v>
      </c>
      <c r="K956" s="37">
        <v>83148</v>
      </c>
      <c r="L956" s="37">
        <v>73266</v>
      </c>
      <c r="M956" s="37">
        <v>35004</v>
      </c>
      <c r="N956" s="37">
        <f>SUM(VentasC15[[#This Row],[Maquillaje]:[Perfumería]])</f>
        <v>292238</v>
      </c>
      <c r="O956" s="14">
        <f>AVERAGE(VentasC15[[#This Row],[Maquillaje]:[Perfumería]])</f>
        <v>58447.6</v>
      </c>
      <c r="P956" t="str">
        <f>INDEX(VentasC15[[#Headers],[Maquillaje]:[Perfumería]],MATCH(MAX(VentasC15[[#This Row],[Maquillaje]:[Perfumería]]),VentasC15[[#This Row],[Maquillaje]:[Perfumería]],0))</f>
        <v>Cabello</v>
      </c>
      <c r="Q956" t="str">
        <f>INDEX(VentasC15[[#Headers],[Maquillaje]:[Perfumería]],MATCH(MIN(VentasC15[[#This Row],[Maquillaje]:[Perfumería]]),VentasC15[[#This Row],[Maquillaje]:[Perfumería]],0))</f>
        <v>Perfumería</v>
      </c>
      <c r="R956" t="str">
        <f>IF(VentasC15[[#This Row],[Total por vendedor]]&gt;=250000,"SI","NO")</f>
        <v>SI</v>
      </c>
    </row>
    <row r="957" spans="1:18" x14ac:dyDescent="0.3">
      <c r="A957" s="17">
        <v>33498077</v>
      </c>
      <c r="B957" s="13">
        <v>39</v>
      </c>
      <c r="C957" s="13">
        <v>2</v>
      </c>
      <c r="D957" s="13">
        <v>15</v>
      </c>
      <c r="E957" t="s">
        <v>24</v>
      </c>
      <c r="F957" t="s">
        <v>21</v>
      </c>
      <c r="G957" t="str">
        <f>IF(VentasC15[[#This Row],[Tipo de pago]]='Tablas auxiliares'!$B$6,"Venta física","Venta Online")</f>
        <v>Venta Online</v>
      </c>
      <c r="H957" t="s">
        <v>30</v>
      </c>
      <c r="I957" s="37">
        <v>39403</v>
      </c>
      <c r="J957" s="37">
        <v>99042</v>
      </c>
      <c r="K957" s="37">
        <v>89373</v>
      </c>
      <c r="L957" s="37">
        <v>50516</v>
      </c>
      <c r="M957" s="37">
        <v>965</v>
      </c>
      <c r="N957" s="37">
        <f>SUM(VentasC15[[#This Row],[Maquillaje]:[Perfumería]])</f>
        <v>279299</v>
      </c>
      <c r="O957" s="14">
        <f>AVERAGE(VentasC15[[#This Row],[Maquillaje]:[Perfumería]])</f>
        <v>55859.8</v>
      </c>
      <c r="P957" t="str">
        <f>INDEX(VentasC15[[#Headers],[Maquillaje]:[Perfumería]],MATCH(MAX(VentasC15[[#This Row],[Maquillaje]:[Perfumería]]),VentasC15[[#This Row],[Maquillaje]:[Perfumería]],0))</f>
        <v>Skincare</v>
      </c>
      <c r="Q957" t="str">
        <f>INDEX(VentasC15[[#Headers],[Maquillaje]:[Perfumería]],MATCH(MIN(VentasC15[[#This Row],[Maquillaje]:[Perfumería]]),VentasC15[[#This Row],[Maquillaje]:[Perfumería]],0))</f>
        <v>Perfumería</v>
      </c>
      <c r="R957" t="str">
        <f>IF(VentasC15[[#This Row],[Total por vendedor]]&gt;=250000,"SI","NO")</f>
        <v>SI</v>
      </c>
    </row>
    <row r="958" spans="1:18" x14ac:dyDescent="0.3">
      <c r="A958" s="16">
        <v>33498078</v>
      </c>
      <c r="B958" s="13">
        <v>62</v>
      </c>
      <c r="C958" s="13">
        <v>2</v>
      </c>
      <c r="D958" s="13">
        <v>93</v>
      </c>
      <c r="E958" t="s">
        <v>23</v>
      </c>
      <c r="F958" t="s">
        <v>21</v>
      </c>
      <c r="G958" t="str">
        <f>IF(VentasC15[[#This Row],[Tipo de pago]]='Tablas auxiliares'!$B$6,"Venta física","Venta Online")</f>
        <v>Venta Online</v>
      </c>
      <c r="H958" t="s">
        <v>29</v>
      </c>
      <c r="I958" s="37">
        <v>11760</v>
      </c>
      <c r="J958" s="37">
        <v>44222</v>
      </c>
      <c r="K958" s="37">
        <v>48851</v>
      </c>
      <c r="L958" s="37">
        <v>83252</v>
      </c>
      <c r="M958" s="37">
        <v>65170</v>
      </c>
      <c r="N958" s="37">
        <f>SUM(VentasC15[[#This Row],[Maquillaje]:[Perfumería]])</f>
        <v>253255</v>
      </c>
      <c r="O958" s="14">
        <f>AVERAGE(VentasC15[[#This Row],[Maquillaje]:[Perfumería]])</f>
        <v>50651</v>
      </c>
      <c r="P958" t="str">
        <f>INDEX(VentasC15[[#Headers],[Maquillaje]:[Perfumería]],MATCH(MAX(VentasC15[[#This Row],[Maquillaje]:[Perfumería]]),VentasC15[[#This Row],[Maquillaje]:[Perfumería]],0))</f>
        <v>Cuerpo</v>
      </c>
      <c r="Q958" t="str">
        <f>INDEX(VentasC15[[#Headers],[Maquillaje]:[Perfumería]],MATCH(MIN(VentasC15[[#This Row],[Maquillaje]:[Perfumería]]),VentasC15[[#This Row],[Maquillaje]:[Perfumería]],0))</f>
        <v>Maquillaje</v>
      </c>
      <c r="R958" t="str">
        <f>IF(VentasC15[[#This Row],[Total por vendedor]]&gt;=250000,"SI","NO")</f>
        <v>SI</v>
      </c>
    </row>
    <row r="959" spans="1:18" x14ac:dyDescent="0.3">
      <c r="A959" s="17">
        <v>33498079</v>
      </c>
      <c r="B959" s="13">
        <v>62</v>
      </c>
      <c r="C959" s="13">
        <v>2</v>
      </c>
      <c r="D959" s="13">
        <v>22</v>
      </c>
      <c r="E959" t="s">
        <v>25</v>
      </c>
      <c r="F959" t="s">
        <v>21</v>
      </c>
      <c r="G959" t="str">
        <f>IF(VentasC15[[#This Row],[Tipo de pago]]='Tablas auxiliares'!$B$6,"Venta física","Venta Online")</f>
        <v>Venta Online</v>
      </c>
      <c r="H959" t="s">
        <v>29</v>
      </c>
      <c r="I959" s="37">
        <v>11462</v>
      </c>
      <c r="J959" s="37">
        <v>82958</v>
      </c>
      <c r="K959" s="37">
        <v>99417</v>
      </c>
      <c r="L959" s="37">
        <v>85947</v>
      </c>
      <c r="M959" s="37">
        <v>11610</v>
      </c>
      <c r="N959" s="37">
        <f>SUM(VentasC15[[#This Row],[Maquillaje]:[Perfumería]])</f>
        <v>291394</v>
      </c>
      <c r="O959" s="14">
        <f>AVERAGE(VentasC15[[#This Row],[Maquillaje]:[Perfumería]])</f>
        <v>58278.8</v>
      </c>
      <c r="P959" t="str">
        <f>INDEX(VentasC15[[#Headers],[Maquillaje]:[Perfumería]],MATCH(MAX(VentasC15[[#This Row],[Maquillaje]:[Perfumería]]),VentasC15[[#This Row],[Maquillaje]:[Perfumería]],0))</f>
        <v>Cabello</v>
      </c>
      <c r="Q959" t="str">
        <f>INDEX(VentasC15[[#Headers],[Maquillaje]:[Perfumería]],MATCH(MIN(VentasC15[[#This Row],[Maquillaje]:[Perfumería]]),VentasC15[[#This Row],[Maquillaje]:[Perfumería]],0))</f>
        <v>Maquillaje</v>
      </c>
      <c r="R959" t="str">
        <f>IF(VentasC15[[#This Row],[Total por vendedor]]&gt;=250000,"SI","NO")</f>
        <v>SI</v>
      </c>
    </row>
    <row r="960" spans="1:18" x14ac:dyDescent="0.3">
      <c r="A960" s="16">
        <v>33498080</v>
      </c>
      <c r="B960" s="13">
        <v>49</v>
      </c>
      <c r="C960" s="13">
        <v>2</v>
      </c>
      <c r="D960" s="13">
        <v>96</v>
      </c>
      <c r="E960" t="s">
        <v>22</v>
      </c>
      <c r="F960" t="s">
        <v>21</v>
      </c>
      <c r="G960" t="str">
        <f>IF(VentasC15[[#This Row],[Tipo de pago]]='Tablas auxiliares'!$B$6,"Venta física","Venta Online")</f>
        <v>Venta Online</v>
      </c>
      <c r="H960" t="s">
        <v>30</v>
      </c>
      <c r="I960" s="37">
        <v>54389</v>
      </c>
      <c r="J960" s="37">
        <v>55119</v>
      </c>
      <c r="K960" s="37">
        <v>72635</v>
      </c>
      <c r="L960" s="37">
        <v>80097</v>
      </c>
      <c r="M960" s="37">
        <v>2719</v>
      </c>
      <c r="N960" s="37">
        <f>SUM(VentasC15[[#This Row],[Maquillaje]:[Perfumería]])</f>
        <v>264959</v>
      </c>
      <c r="O960" s="14">
        <f>AVERAGE(VentasC15[[#This Row],[Maquillaje]:[Perfumería]])</f>
        <v>52991.8</v>
      </c>
      <c r="P960" t="str">
        <f>INDEX(VentasC15[[#Headers],[Maquillaje]:[Perfumería]],MATCH(MAX(VentasC15[[#This Row],[Maquillaje]:[Perfumería]]),VentasC15[[#This Row],[Maquillaje]:[Perfumería]],0))</f>
        <v>Cuerpo</v>
      </c>
      <c r="Q960" t="str">
        <f>INDEX(VentasC15[[#Headers],[Maquillaje]:[Perfumería]],MATCH(MIN(VentasC15[[#This Row],[Maquillaje]:[Perfumería]]),VentasC15[[#This Row],[Maquillaje]:[Perfumería]],0))</f>
        <v>Perfumería</v>
      </c>
      <c r="R960" t="str">
        <f>IF(VentasC15[[#This Row],[Total por vendedor]]&gt;=250000,"SI","NO")</f>
        <v>SI</v>
      </c>
    </row>
    <row r="961" spans="1:18" x14ac:dyDescent="0.3">
      <c r="A961" s="17">
        <v>33498081</v>
      </c>
      <c r="B961" s="13">
        <v>74</v>
      </c>
      <c r="C961" s="13">
        <v>2</v>
      </c>
      <c r="D961" s="13">
        <v>79</v>
      </c>
      <c r="E961" t="s">
        <v>24</v>
      </c>
      <c r="F961" t="s">
        <v>21</v>
      </c>
      <c r="G961" t="str">
        <f>IF(VentasC15[[#This Row],[Tipo de pago]]='Tablas auxiliares'!$B$6,"Venta física","Venta Online")</f>
        <v>Venta Online</v>
      </c>
      <c r="H961" t="s">
        <v>30</v>
      </c>
      <c r="I961" s="37">
        <v>59805</v>
      </c>
      <c r="J961" s="37">
        <v>48191</v>
      </c>
      <c r="K961" s="37">
        <v>74016</v>
      </c>
      <c r="L961" s="37">
        <v>18698</v>
      </c>
      <c r="M961" s="37">
        <v>75431</v>
      </c>
      <c r="N961" s="37">
        <f>SUM(VentasC15[[#This Row],[Maquillaje]:[Perfumería]])</f>
        <v>276141</v>
      </c>
      <c r="O961" s="14">
        <f>AVERAGE(VentasC15[[#This Row],[Maquillaje]:[Perfumería]])</f>
        <v>55228.2</v>
      </c>
      <c r="P961" t="str">
        <f>INDEX(VentasC15[[#Headers],[Maquillaje]:[Perfumería]],MATCH(MAX(VentasC15[[#This Row],[Maquillaje]:[Perfumería]]),VentasC15[[#This Row],[Maquillaje]:[Perfumería]],0))</f>
        <v>Perfumería</v>
      </c>
      <c r="Q961" t="str">
        <f>INDEX(VentasC15[[#Headers],[Maquillaje]:[Perfumería]],MATCH(MIN(VentasC15[[#This Row],[Maquillaje]:[Perfumería]]),VentasC15[[#This Row],[Maquillaje]:[Perfumería]],0))</f>
        <v>Cuerpo</v>
      </c>
      <c r="R961" t="str">
        <f>IF(VentasC15[[#This Row],[Total por vendedor]]&gt;=250000,"SI","NO")</f>
        <v>SI</v>
      </c>
    </row>
    <row r="962" spans="1:18" x14ac:dyDescent="0.3">
      <c r="A962" s="16">
        <v>33498082</v>
      </c>
      <c r="B962" s="13">
        <v>44</v>
      </c>
      <c r="C962" s="13">
        <v>2</v>
      </c>
      <c r="D962" s="13">
        <v>76</v>
      </c>
      <c r="E962" t="s">
        <v>23</v>
      </c>
      <c r="F962" t="s">
        <v>21</v>
      </c>
      <c r="G962" t="str">
        <f>IF(VentasC15[[#This Row],[Tipo de pago]]='Tablas auxiliares'!$B$6,"Venta física","Venta Online")</f>
        <v>Venta Online</v>
      </c>
      <c r="H962" t="s">
        <v>29</v>
      </c>
      <c r="I962" s="37">
        <v>23008</v>
      </c>
      <c r="J962" s="37">
        <v>19504</v>
      </c>
      <c r="K962" s="37">
        <v>91780</v>
      </c>
      <c r="L962" s="37">
        <v>30379</v>
      </c>
      <c r="M962" s="37">
        <v>93945</v>
      </c>
      <c r="N962" s="37">
        <f>SUM(VentasC15[[#This Row],[Maquillaje]:[Perfumería]])</f>
        <v>258616</v>
      </c>
      <c r="O962" s="14">
        <f>AVERAGE(VentasC15[[#This Row],[Maquillaje]:[Perfumería]])</f>
        <v>51723.199999999997</v>
      </c>
      <c r="P962" t="str">
        <f>INDEX(VentasC15[[#Headers],[Maquillaje]:[Perfumería]],MATCH(MAX(VentasC15[[#This Row],[Maquillaje]:[Perfumería]]),VentasC15[[#This Row],[Maquillaje]:[Perfumería]],0))</f>
        <v>Perfumería</v>
      </c>
      <c r="Q962" t="str">
        <f>INDEX(VentasC15[[#Headers],[Maquillaje]:[Perfumería]],MATCH(MIN(VentasC15[[#This Row],[Maquillaje]:[Perfumería]]),VentasC15[[#This Row],[Maquillaje]:[Perfumería]],0))</f>
        <v>Skincare</v>
      </c>
      <c r="R962" t="str">
        <f>IF(VentasC15[[#This Row],[Total por vendedor]]&gt;=250000,"SI","NO")</f>
        <v>SI</v>
      </c>
    </row>
    <row r="963" spans="1:18" x14ac:dyDescent="0.3">
      <c r="A963" s="17">
        <v>33498083</v>
      </c>
      <c r="B963" s="13">
        <v>48</v>
      </c>
      <c r="C963" s="13">
        <v>2</v>
      </c>
      <c r="D963" s="13">
        <v>95</v>
      </c>
      <c r="E963" t="s">
        <v>22</v>
      </c>
      <c r="F963" t="s">
        <v>21</v>
      </c>
      <c r="G963" t="str">
        <f>IF(VentasC15[[#This Row],[Tipo de pago]]='Tablas auxiliares'!$B$6,"Venta física","Venta Online")</f>
        <v>Venta Online</v>
      </c>
      <c r="H963" t="s">
        <v>29</v>
      </c>
      <c r="I963" s="37">
        <v>70479</v>
      </c>
      <c r="J963" s="37">
        <v>80157</v>
      </c>
      <c r="K963" s="37">
        <v>79302</v>
      </c>
      <c r="L963" s="37">
        <v>63576</v>
      </c>
      <c r="M963" s="37">
        <v>20097</v>
      </c>
      <c r="N963" s="37">
        <f>SUM(VentasC15[[#This Row],[Maquillaje]:[Perfumería]])</f>
        <v>313611</v>
      </c>
      <c r="O963" s="14">
        <f>AVERAGE(VentasC15[[#This Row],[Maquillaje]:[Perfumería]])</f>
        <v>62722.2</v>
      </c>
      <c r="P963" t="str">
        <f>INDEX(VentasC15[[#Headers],[Maquillaje]:[Perfumería]],MATCH(MAX(VentasC15[[#This Row],[Maquillaje]:[Perfumería]]),VentasC15[[#This Row],[Maquillaje]:[Perfumería]],0))</f>
        <v>Skincare</v>
      </c>
      <c r="Q963" t="str">
        <f>INDEX(VentasC15[[#Headers],[Maquillaje]:[Perfumería]],MATCH(MIN(VentasC15[[#This Row],[Maquillaje]:[Perfumería]]),VentasC15[[#This Row],[Maquillaje]:[Perfumería]],0))</f>
        <v>Perfumería</v>
      </c>
      <c r="R963" t="str">
        <f>IF(VentasC15[[#This Row],[Total por vendedor]]&gt;=250000,"SI","NO")</f>
        <v>SI</v>
      </c>
    </row>
    <row r="964" spans="1:18" x14ac:dyDescent="0.3">
      <c r="A964" s="16">
        <v>33498084</v>
      </c>
      <c r="B964" s="13">
        <v>52</v>
      </c>
      <c r="C964" s="13">
        <v>2</v>
      </c>
      <c r="D964" s="13">
        <v>50</v>
      </c>
      <c r="E964" t="s">
        <v>23</v>
      </c>
      <c r="F964" t="s">
        <v>21</v>
      </c>
      <c r="G964" t="str">
        <f>IF(VentasC15[[#This Row],[Tipo de pago]]='Tablas auxiliares'!$B$6,"Venta física","Venta Online")</f>
        <v>Venta Online</v>
      </c>
      <c r="H964" t="s">
        <v>29</v>
      </c>
      <c r="I964" s="37">
        <v>76994</v>
      </c>
      <c r="J964" s="37">
        <v>69455</v>
      </c>
      <c r="K964" s="37">
        <v>3697</v>
      </c>
      <c r="L964" s="37">
        <v>74734</v>
      </c>
      <c r="M964" s="37">
        <v>61197</v>
      </c>
      <c r="N964" s="37">
        <f>SUM(VentasC15[[#This Row],[Maquillaje]:[Perfumería]])</f>
        <v>286077</v>
      </c>
      <c r="O964" s="14">
        <f>AVERAGE(VentasC15[[#This Row],[Maquillaje]:[Perfumería]])</f>
        <v>57215.4</v>
      </c>
      <c r="P964" t="str">
        <f>INDEX(VentasC15[[#Headers],[Maquillaje]:[Perfumería]],MATCH(MAX(VentasC15[[#This Row],[Maquillaje]:[Perfumería]]),VentasC15[[#This Row],[Maquillaje]:[Perfumería]],0))</f>
        <v>Maquillaje</v>
      </c>
      <c r="Q964" t="str">
        <f>INDEX(VentasC15[[#Headers],[Maquillaje]:[Perfumería]],MATCH(MIN(VentasC15[[#This Row],[Maquillaje]:[Perfumería]]),VentasC15[[#This Row],[Maquillaje]:[Perfumería]],0))</f>
        <v>Cabello</v>
      </c>
      <c r="R964" t="str">
        <f>IF(VentasC15[[#This Row],[Total por vendedor]]&gt;=250000,"SI","NO")</f>
        <v>SI</v>
      </c>
    </row>
    <row r="965" spans="1:18" x14ac:dyDescent="0.3">
      <c r="A965" s="17">
        <v>33498085</v>
      </c>
      <c r="B965" s="13">
        <v>65</v>
      </c>
      <c r="C965" s="13">
        <v>2</v>
      </c>
      <c r="D965" s="13">
        <v>39</v>
      </c>
      <c r="E965" t="s">
        <v>22</v>
      </c>
      <c r="F965" t="s">
        <v>21</v>
      </c>
      <c r="G965" t="str">
        <f>IF(VentasC15[[#This Row],[Tipo de pago]]='Tablas auxiliares'!$B$6,"Venta física","Venta Online")</f>
        <v>Venta Online</v>
      </c>
      <c r="H965" t="s">
        <v>30</v>
      </c>
      <c r="I965" s="37">
        <v>41027</v>
      </c>
      <c r="J965" s="37">
        <v>93022</v>
      </c>
      <c r="K965" s="37">
        <v>55011</v>
      </c>
      <c r="L965" s="37">
        <v>5509</v>
      </c>
      <c r="M965" s="37">
        <v>24146</v>
      </c>
      <c r="N965" s="37">
        <f>SUM(VentasC15[[#This Row],[Maquillaje]:[Perfumería]])</f>
        <v>218715</v>
      </c>
      <c r="O965" s="14">
        <f>AVERAGE(VentasC15[[#This Row],[Maquillaje]:[Perfumería]])</f>
        <v>43743</v>
      </c>
      <c r="P965" t="str">
        <f>INDEX(VentasC15[[#Headers],[Maquillaje]:[Perfumería]],MATCH(MAX(VentasC15[[#This Row],[Maquillaje]:[Perfumería]]),VentasC15[[#This Row],[Maquillaje]:[Perfumería]],0))</f>
        <v>Skincare</v>
      </c>
      <c r="Q965" t="str">
        <f>INDEX(VentasC15[[#Headers],[Maquillaje]:[Perfumería]],MATCH(MIN(VentasC15[[#This Row],[Maquillaje]:[Perfumería]]),VentasC15[[#This Row],[Maquillaje]:[Perfumería]],0))</f>
        <v>Cuerpo</v>
      </c>
      <c r="R965" t="str">
        <f>IF(VentasC15[[#This Row],[Total por vendedor]]&gt;=250000,"SI","NO")</f>
        <v>NO</v>
      </c>
    </row>
    <row r="966" spans="1:18" x14ac:dyDescent="0.3">
      <c r="A966" s="16">
        <v>33498086</v>
      </c>
      <c r="B966" s="13">
        <v>60</v>
      </c>
      <c r="C966" s="13">
        <v>2</v>
      </c>
      <c r="D966" s="13">
        <v>98</v>
      </c>
      <c r="E966" t="s">
        <v>23</v>
      </c>
      <c r="F966" t="s">
        <v>21</v>
      </c>
      <c r="G966" t="str">
        <f>IF(VentasC15[[#This Row],[Tipo de pago]]='Tablas auxiliares'!$B$6,"Venta física","Venta Online")</f>
        <v>Venta Online</v>
      </c>
      <c r="H966" t="s">
        <v>30</v>
      </c>
      <c r="I966" s="37">
        <v>75024</v>
      </c>
      <c r="J966" s="37">
        <v>36426</v>
      </c>
      <c r="K966" s="37">
        <v>54489</v>
      </c>
      <c r="L966" s="37">
        <v>82120</v>
      </c>
      <c r="M966" s="37">
        <v>88794</v>
      </c>
      <c r="N966" s="37">
        <f>SUM(VentasC15[[#This Row],[Maquillaje]:[Perfumería]])</f>
        <v>336853</v>
      </c>
      <c r="O966" s="14">
        <f>AVERAGE(VentasC15[[#This Row],[Maquillaje]:[Perfumería]])</f>
        <v>67370.600000000006</v>
      </c>
      <c r="P966" t="str">
        <f>INDEX(VentasC15[[#Headers],[Maquillaje]:[Perfumería]],MATCH(MAX(VentasC15[[#This Row],[Maquillaje]:[Perfumería]]),VentasC15[[#This Row],[Maquillaje]:[Perfumería]],0))</f>
        <v>Perfumería</v>
      </c>
      <c r="Q966" t="str">
        <f>INDEX(VentasC15[[#Headers],[Maquillaje]:[Perfumería]],MATCH(MIN(VentasC15[[#This Row],[Maquillaje]:[Perfumería]]),VentasC15[[#This Row],[Maquillaje]:[Perfumería]],0))</f>
        <v>Skincare</v>
      </c>
      <c r="R966" t="str">
        <f>IF(VentasC15[[#This Row],[Total por vendedor]]&gt;=250000,"SI","NO")</f>
        <v>SI</v>
      </c>
    </row>
    <row r="967" spans="1:18" x14ac:dyDescent="0.3">
      <c r="A967" s="17">
        <v>33498087</v>
      </c>
      <c r="B967" s="13">
        <v>75</v>
      </c>
      <c r="C967" s="13">
        <v>2</v>
      </c>
      <c r="D967" s="13">
        <v>10</v>
      </c>
      <c r="E967" t="s">
        <v>22</v>
      </c>
      <c r="F967" t="s">
        <v>20</v>
      </c>
      <c r="G967" t="str">
        <f>IF(VentasC15[[#This Row],[Tipo de pago]]='Tablas auxiliares'!$B$6,"Venta física","Venta Online")</f>
        <v>Venta física</v>
      </c>
      <c r="H967" t="s">
        <v>30</v>
      </c>
      <c r="I967" s="37">
        <v>17642</v>
      </c>
      <c r="J967" s="37">
        <v>16861</v>
      </c>
      <c r="K967" s="37">
        <v>30052</v>
      </c>
      <c r="L967" s="37">
        <v>68893</v>
      </c>
      <c r="M967" s="37">
        <v>24239</v>
      </c>
      <c r="N967" s="37">
        <f>SUM(VentasC15[[#This Row],[Maquillaje]:[Perfumería]])</f>
        <v>157687</v>
      </c>
      <c r="O967" s="14">
        <f>AVERAGE(VentasC15[[#This Row],[Maquillaje]:[Perfumería]])</f>
        <v>31537.4</v>
      </c>
      <c r="P967" t="str">
        <f>INDEX(VentasC15[[#Headers],[Maquillaje]:[Perfumería]],MATCH(MAX(VentasC15[[#This Row],[Maquillaje]:[Perfumería]]),VentasC15[[#This Row],[Maquillaje]:[Perfumería]],0))</f>
        <v>Cuerpo</v>
      </c>
      <c r="Q967" t="str">
        <f>INDEX(VentasC15[[#Headers],[Maquillaje]:[Perfumería]],MATCH(MIN(VentasC15[[#This Row],[Maquillaje]:[Perfumería]]),VentasC15[[#This Row],[Maquillaje]:[Perfumería]],0))</f>
        <v>Skincare</v>
      </c>
      <c r="R967" t="str">
        <f>IF(VentasC15[[#This Row],[Total por vendedor]]&gt;=250000,"SI","NO")</f>
        <v>NO</v>
      </c>
    </row>
    <row r="968" spans="1:18" x14ac:dyDescent="0.3">
      <c r="A968" s="16">
        <v>33498088</v>
      </c>
      <c r="B968" s="13">
        <v>71</v>
      </c>
      <c r="C968" s="13">
        <v>2</v>
      </c>
      <c r="D968" s="13">
        <v>80</v>
      </c>
      <c r="E968" t="s">
        <v>25</v>
      </c>
      <c r="F968" t="s">
        <v>20</v>
      </c>
      <c r="G968" t="str">
        <f>IF(VentasC15[[#This Row],[Tipo de pago]]='Tablas auxiliares'!$B$6,"Venta física","Venta Online")</f>
        <v>Venta física</v>
      </c>
      <c r="H968" t="s">
        <v>29</v>
      </c>
      <c r="I968" s="37">
        <v>5767</v>
      </c>
      <c r="J968" s="37">
        <v>8223</v>
      </c>
      <c r="K968" s="37">
        <v>74657</v>
      </c>
      <c r="L968" s="37">
        <v>22710</v>
      </c>
      <c r="M968" s="37">
        <v>65600</v>
      </c>
      <c r="N968" s="37">
        <f>SUM(VentasC15[[#This Row],[Maquillaje]:[Perfumería]])</f>
        <v>176957</v>
      </c>
      <c r="O968" s="14">
        <f>AVERAGE(VentasC15[[#This Row],[Maquillaje]:[Perfumería]])</f>
        <v>35391.4</v>
      </c>
      <c r="P968" t="str">
        <f>INDEX(VentasC15[[#Headers],[Maquillaje]:[Perfumería]],MATCH(MAX(VentasC15[[#This Row],[Maquillaje]:[Perfumería]]),VentasC15[[#This Row],[Maquillaje]:[Perfumería]],0))</f>
        <v>Cabello</v>
      </c>
      <c r="Q968" t="str">
        <f>INDEX(VentasC15[[#Headers],[Maquillaje]:[Perfumería]],MATCH(MIN(VentasC15[[#This Row],[Maquillaje]:[Perfumería]]),VentasC15[[#This Row],[Maquillaje]:[Perfumería]],0))</f>
        <v>Maquillaje</v>
      </c>
      <c r="R968" t="str">
        <f>IF(VentasC15[[#This Row],[Total por vendedor]]&gt;=250000,"SI","NO")</f>
        <v>NO</v>
      </c>
    </row>
    <row r="969" spans="1:18" x14ac:dyDescent="0.3">
      <c r="A969" s="17">
        <v>33498089</v>
      </c>
      <c r="B969" s="13">
        <v>57</v>
      </c>
      <c r="C969" s="13">
        <v>2</v>
      </c>
      <c r="D969" s="13">
        <v>46</v>
      </c>
      <c r="E969" t="s">
        <v>23</v>
      </c>
      <c r="F969" t="s">
        <v>21</v>
      </c>
      <c r="G969" t="str">
        <f>IF(VentasC15[[#This Row],[Tipo de pago]]='Tablas auxiliares'!$B$6,"Venta física","Venta Online")</f>
        <v>Venta Online</v>
      </c>
      <c r="H969" t="s">
        <v>30</v>
      </c>
      <c r="I969" s="37">
        <v>14205</v>
      </c>
      <c r="J969" s="37">
        <v>42043</v>
      </c>
      <c r="K969" s="37">
        <v>5277</v>
      </c>
      <c r="L969" s="37">
        <v>69763</v>
      </c>
      <c r="M969" s="37">
        <v>56950</v>
      </c>
      <c r="N969" s="37">
        <f>SUM(VentasC15[[#This Row],[Maquillaje]:[Perfumería]])</f>
        <v>188238</v>
      </c>
      <c r="O969" s="14">
        <f>AVERAGE(VentasC15[[#This Row],[Maquillaje]:[Perfumería]])</f>
        <v>37647.599999999999</v>
      </c>
      <c r="P969" t="str">
        <f>INDEX(VentasC15[[#Headers],[Maquillaje]:[Perfumería]],MATCH(MAX(VentasC15[[#This Row],[Maquillaje]:[Perfumería]]),VentasC15[[#This Row],[Maquillaje]:[Perfumería]],0))</f>
        <v>Cuerpo</v>
      </c>
      <c r="Q969" t="str">
        <f>INDEX(VentasC15[[#Headers],[Maquillaje]:[Perfumería]],MATCH(MIN(VentasC15[[#This Row],[Maquillaje]:[Perfumería]]),VentasC15[[#This Row],[Maquillaje]:[Perfumería]],0))</f>
        <v>Cabello</v>
      </c>
      <c r="R969" t="str">
        <f>IF(VentasC15[[#This Row],[Total por vendedor]]&gt;=250000,"SI","NO")</f>
        <v>NO</v>
      </c>
    </row>
    <row r="970" spans="1:18" x14ac:dyDescent="0.3">
      <c r="A970" s="16">
        <v>33498090</v>
      </c>
      <c r="B970" s="13">
        <v>51</v>
      </c>
      <c r="C970" s="13">
        <v>2</v>
      </c>
      <c r="D970" s="13">
        <v>100</v>
      </c>
      <c r="E970" t="s">
        <v>24</v>
      </c>
      <c r="F970" t="s">
        <v>21</v>
      </c>
      <c r="G970" t="str">
        <f>IF(VentasC15[[#This Row],[Tipo de pago]]='Tablas auxiliares'!$B$6,"Venta física","Venta Online")</f>
        <v>Venta Online</v>
      </c>
      <c r="H970" t="s">
        <v>29</v>
      </c>
      <c r="I970" s="37">
        <v>65821</v>
      </c>
      <c r="J970" s="37">
        <v>95811</v>
      </c>
      <c r="K970" s="37">
        <v>80865</v>
      </c>
      <c r="L970" s="37">
        <v>70765</v>
      </c>
      <c r="M970" s="37">
        <v>6788</v>
      </c>
      <c r="N970" s="37">
        <f>SUM(VentasC15[[#This Row],[Maquillaje]:[Perfumería]])</f>
        <v>320050</v>
      </c>
      <c r="O970" s="14">
        <f>AVERAGE(VentasC15[[#This Row],[Maquillaje]:[Perfumería]])</f>
        <v>64010</v>
      </c>
      <c r="P970" t="str">
        <f>INDEX(VentasC15[[#Headers],[Maquillaje]:[Perfumería]],MATCH(MAX(VentasC15[[#This Row],[Maquillaje]:[Perfumería]]),VentasC15[[#This Row],[Maquillaje]:[Perfumería]],0))</f>
        <v>Skincare</v>
      </c>
      <c r="Q970" t="str">
        <f>INDEX(VentasC15[[#Headers],[Maquillaje]:[Perfumería]],MATCH(MIN(VentasC15[[#This Row],[Maquillaje]:[Perfumería]]),VentasC15[[#This Row],[Maquillaje]:[Perfumería]],0))</f>
        <v>Perfumería</v>
      </c>
      <c r="R970" t="str">
        <f>IF(VentasC15[[#This Row],[Total por vendedor]]&gt;=250000,"SI","NO")</f>
        <v>SI</v>
      </c>
    </row>
    <row r="971" spans="1:18" x14ac:dyDescent="0.3">
      <c r="A971" s="17">
        <v>33498091</v>
      </c>
      <c r="B971" s="13">
        <v>39</v>
      </c>
      <c r="C971" s="13">
        <v>2</v>
      </c>
      <c r="D971" s="13">
        <v>73</v>
      </c>
      <c r="E971" t="s">
        <v>24</v>
      </c>
      <c r="F971" t="s">
        <v>21</v>
      </c>
      <c r="G971" t="str">
        <f>IF(VentasC15[[#This Row],[Tipo de pago]]='Tablas auxiliares'!$B$6,"Venta física","Venta Online")</f>
        <v>Venta Online</v>
      </c>
      <c r="H971" t="s">
        <v>29</v>
      </c>
      <c r="I971" s="37">
        <v>96726</v>
      </c>
      <c r="J971" s="37">
        <v>69174</v>
      </c>
      <c r="K971" s="37">
        <v>8991</v>
      </c>
      <c r="L971" s="37">
        <v>84343</v>
      </c>
      <c r="M971" s="37">
        <v>58091</v>
      </c>
      <c r="N971" s="37">
        <f>SUM(VentasC15[[#This Row],[Maquillaje]:[Perfumería]])</f>
        <v>317325</v>
      </c>
      <c r="O971" s="14">
        <f>AVERAGE(VentasC15[[#This Row],[Maquillaje]:[Perfumería]])</f>
        <v>63465</v>
      </c>
      <c r="P971" t="str">
        <f>INDEX(VentasC15[[#Headers],[Maquillaje]:[Perfumería]],MATCH(MAX(VentasC15[[#This Row],[Maquillaje]:[Perfumería]]),VentasC15[[#This Row],[Maquillaje]:[Perfumería]],0))</f>
        <v>Maquillaje</v>
      </c>
      <c r="Q971" t="str">
        <f>INDEX(VentasC15[[#Headers],[Maquillaje]:[Perfumería]],MATCH(MIN(VentasC15[[#This Row],[Maquillaje]:[Perfumería]]),VentasC15[[#This Row],[Maquillaje]:[Perfumería]],0))</f>
        <v>Cabello</v>
      </c>
      <c r="R971" t="str">
        <f>IF(VentasC15[[#This Row],[Total por vendedor]]&gt;=250000,"SI","NO")</f>
        <v>SI</v>
      </c>
    </row>
    <row r="972" spans="1:18" x14ac:dyDescent="0.3">
      <c r="A972" s="16">
        <v>33498092</v>
      </c>
      <c r="B972" s="13">
        <v>68</v>
      </c>
      <c r="C972" s="13">
        <v>2</v>
      </c>
      <c r="D972" s="13">
        <v>33</v>
      </c>
      <c r="E972" t="s">
        <v>23</v>
      </c>
      <c r="F972" t="s">
        <v>21</v>
      </c>
      <c r="G972" t="str">
        <f>IF(VentasC15[[#This Row],[Tipo de pago]]='Tablas auxiliares'!$B$6,"Venta física","Venta Online")</f>
        <v>Venta Online</v>
      </c>
      <c r="H972" t="s">
        <v>30</v>
      </c>
      <c r="I972" s="37">
        <v>7154</v>
      </c>
      <c r="J972" s="37">
        <v>87305</v>
      </c>
      <c r="K972" s="37">
        <v>32441</v>
      </c>
      <c r="L972" s="37">
        <v>85563</v>
      </c>
      <c r="M972" s="37">
        <v>11315</v>
      </c>
      <c r="N972" s="37">
        <f>SUM(VentasC15[[#This Row],[Maquillaje]:[Perfumería]])</f>
        <v>223778</v>
      </c>
      <c r="O972" s="14">
        <f>AVERAGE(VentasC15[[#This Row],[Maquillaje]:[Perfumería]])</f>
        <v>44755.6</v>
      </c>
      <c r="P972" t="str">
        <f>INDEX(VentasC15[[#Headers],[Maquillaje]:[Perfumería]],MATCH(MAX(VentasC15[[#This Row],[Maquillaje]:[Perfumería]]),VentasC15[[#This Row],[Maquillaje]:[Perfumería]],0))</f>
        <v>Skincare</v>
      </c>
      <c r="Q972" t="str">
        <f>INDEX(VentasC15[[#Headers],[Maquillaje]:[Perfumería]],MATCH(MIN(VentasC15[[#This Row],[Maquillaje]:[Perfumería]]),VentasC15[[#This Row],[Maquillaje]:[Perfumería]],0))</f>
        <v>Maquillaje</v>
      </c>
      <c r="R972" t="str">
        <f>IF(VentasC15[[#This Row],[Total por vendedor]]&gt;=250000,"SI","NO")</f>
        <v>NO</v>
      </c>
    </row>
    <row r="973" spans="1:18" x14ac:dyDescent="0.3">
      <c r="A973" s="17">
        <v>33498093</v>
      </c>
      <c r="B973" s="13">
        <v>75</v>
      </c>
      <c r="C973" s="13">
        <v>2</v>
      </c>
      <c r="D973" s="13">
        <v>84</v>
      </c>
      <c r="E973" t="s">
        <v>22</v>
      </c>
      <c r="F973" t="s">
        <v>21</v>
      </c>
      <c r="G973" t="str">
        <f>IF(VentasC15[[#This Row],[Tipo de pago]]='Tablas auxiliares'!$B$6,"Venta física","Venta Online")</f>
        <v>Venta Online</v>
      </c>
      <c r="H973" t="s">
        <v>30</v>
      </c>
      <c r="I973" s="37">
        <v>27576</v>
      </c>
      <c r="J973" s="37">
        <v>11568</v>
      </c>
      <c r="K973" s="37">
        <v>14868</v>
      </c>
      <c r="L973" s="37">
        <v>12091</v>
      </c>
      <c r="M973" s="37">
        <v>20890</v>
      </c>
      <c r="N973" s="37">
        <f>SUM(VentasC15[[#This Row],[Maquillaje]:[Perfumería]])</f>
        <v>86993</v>
      </c>
      <c r="O973" s="14">
        <f>AVERAGE(VentasC15[[#This Row],[Maquillaje]:[Perfumería]])</f>
        <v>17398.599999999999</v>
      </c>
      <c r="P973" t="str">
        <f>INDEX(VentasC15[[#Headers],[Maquillaje]:[Perfumería]],MATCH(MAX(VentasC15[[#This Row],[Maquillaje]:[Perfumería]]),VentasC15[[#This Row],[Maquillaje]:[Perfumería]],0))</f>
        <v>Maquillaje</v>
      </c>
      <c r="Q973" t="str">
        <f>INDEX(VentasC15[[#Headers],[Maquillaje]:[Perfumería]],MATCH(MIN(VentasC15[[#This Row],[Maquillaje]:[Perfumería]]),VentasC15[[#This Row],[Maquillaje]:[Perfumería]],0))</f>
        <v>Skincare</v>
      </c>
      <c r="R973" t="str">
        <f>IF(VentasC15[[#This Row],[Total por vendedor]]&gt;=250000,"SI","NO")</f>
        <v>NO</v>
      </c>
    </row>
    <row r="974" spans="1:18" x14ac:dyDescent="0.3">
      <c r="A974" s="16">
        <v>33498094</v>
      </c>
      <c r="B974" s="13">
        <v>60</v>
      </c>
      <c r="C974" s="13">
        <v>2</v>
      </c>
      <c r="D974" s="13">
        <v>8</v>
      </c>
      <c r="E974" t="s">
        <v>24</v>
      </c>
      <c r="F974" t="s">
        <v>20</v>
      </c>
      <c r="G974" t="str">
        <f>IF(VentasC15[[#This Row],[Tipo de pago]]='Tablas auxiliares'!$B$6,"Venta física","Venta Online")</f>
        <v>Venta física</v>
      </c>
      <c r="H974" t="s">
        <v>29</v>
      </c>
      <c r="I974" s="37">
        <v>53873</v>
      </c>
      <c r="J974" s="37">
        <v>80527</v>
      </c>
      <c r="K974" s="37">
        <v>56112</v>
      </c>
      <c r="L974" s="37">
        <v>7890</v>
      </c>
      <c r="M974" s="37">
        <v>79668</v>
      </c>
      <c r="N974" s="37">
        <f>SUM(VentasC15[[#This Row],[Maquillaje]:[Perfumería]])</f>
        <v>278070</v>
      </c>
      <c r="O974" s="14">
        <f>AVERAGE(VentasC15[[#This Row],[Maquillaje]:[Perfumería]])</f>
        <v>55614</v>
      </c>
      <c r="P974" t="str">
        <f>INDEX(VentasC15[[#Headers],[Maquillaje]:[Perfumería]],MATCH(MAX(VentasC15[[#This Row],[Maquillaje]:[Perfumería]]),VentasC15[[#This Row],[Maquillaje]:[Perfumería]],0))</f>
        <v>Skincare</v>
      </c>
      <c r="Q974" t="str">
        <f>INDEX(VentasC15[[#Headers],[Maquillaje]:[Perfumería]],MATCH(MIN(VentasC15[[#This Row],[Maquillaje]:[Perfumería]]),VentasC15[[#This Row],[Maquillaje]:[Perfumería]],0))</f>
        <v>Cuerpo</v>
      </c>
      <c r="R974" t="str">
        <f>IF(VentasC15[[#This Row],[Total por vendedor]]&gt;=250000,"SI","NO")</f>
        <v>SI</v>
      </c>
    </row>
    <row r="975" spans="1:18" x14ac:dyDescent="0.3">
      <c r="A975" s="17">
        <v>33498095</v>
      </c>
      <c r="B975" s="13">
        <v>59</v>
      </c>
      <c r="C975" s="13">
        <v>2</v>
      </c>
      <c r="D975" s="13">
        <v>6</v>
      </c>
      <c r="E975" t="s">
        <v>24</v>
      </c>
      <c r="F975" t="s">
        <v>20</v>
      </c>
      <c r="G975" t="str">
        <f>IF(VentasC15[[#This Row],[Tipo de pago]]='Tablas auxiliares'!$B$6,"Venta física","Venta Online")</f>
        <v>Venta física</v>
      </c>
      <c r="H975" t="s">
        <v>30</v>
      </c>
      <c r="I975" s="37">
        <v>48233</v>
      </c>
      <c r="J975" s="37">
        <v>33770</v>
      </c>
      <c r="K975" s="37">
        <v>71583</v>
      </c>
      <c r="L975" s="37">
        <v>47698</v>
      </c>
      <c r="M975" s="37">
        <v>57064</v>
      </c>
      <c r="N975" s="37">
        <f>SUM(VentasC15[[#This Row],[Maquillaje]:[Perfumería]])</f>
        <v>258348</v>
      </c>
      <c r="O975" s="14">
        <f>AVERAGE(VentasC15[[#This Row],[Maquillaje]:[Perfumería]])</f>
        <v>51669.599999999999</v>
      </c>
      <c r="P975" t="str">
        <f>INDEX(VentasC15[[#Headers],[Maquillaje]:[Perfumería]],MATCH(MAX(VentasC15[[#This Row],[Maquillaje]:[Perfumería]]),VentasC15[[#This Row],[Maquillaje]:[Perfumería]],0))</f>
        <v>Cabello</v>
      </c>
      <c r="Q975" t="str">
        <f>INDEX(VentasC15[[#Headers],[Maquillaje]:[Perfumería]],MATCH(MIN(VentasC15[[#This Row],[Maquillaje]:[Perfumería]]),VentasC15[[#This Row],[Maquillaje]:[Perfumería]],0))</f>
        <v>Skincare</v>
      </c>
      <c r="R975" t="str">
        <f>IF(VentasC15[[#This Row],[Total por vendedor]]&gt;=250000,"SI","NO")</f>
        <v>SI</v>
      </c>
    </row>
    <row r="976" spans="1:18" x14ac:dyDescent="0.3">
      <c r="A976" s="16">
        <v>33498096</v>
      </c>
      <c r="B976" s="13">
        <v>39</v>
      </c>
      <c r="C976" s="13">
        <v>2</v>
      </c>
      <c r="D976" s="13">
        <v>18</v>
      </c>
      <c r="E976" t="s">
        <v>25</v>
      </c>
      <c r="F976" t="s">
        <v>20</v>
      </c>
      <c r="G976" t="str">
        <f>IF(VentasC15[[#This Row],[Tipo de pago]]='Tablas auxiliares'!$B$6,"Venta física","Venta Online")</f>
        <v>Venta física</v>
      </c>
      <c r="H976" t="s">
        <v>30</v>
      </c>
      <c r="I976" s="37">
        <v>25144</v>
      </c>
      <c r="J976" s="37">
        <v>58121</v>
      </c>
      <c r="K976" s="37">
        <v>96637</v>
      </c>
      <c r="L976" s="37">
        <v>90662</v>
      </c>
      <c r="M976" s="37">
        <v>92935</v>
      </c>
      <c r="N976" s="37">
        <f>SUM(VentasC15[[#This Row],[Maquillaje]:[Perfumería]])</f>
        <v>363499</v>
      </c>
      <c r="O976" s="14">
        <f>AVERAGE(VentasC15[[#This Row],[Maquillaje]:[Perfumería]])</f>
        <v>72699.8</v>
      </c>
      <c r="P976" t="str">
        <f>INDEX(VentasC15[[#Headers],[Maquillaje]:[Perfumería]],MATCH(MAX(VentasC15[[#This Row],[Maquillaje]:[Perfumería]]),VentasC15[[#This Row],[Maquillaje]:[Perfumería]],0))</f>
        <v>Cabello</v>
      </c>
      <c r="Q976" t="str">
        <f>INDEX(VentasC15[[#Headers],[Maquillaje]:[Perfumería]],MATCH(MIN(VentasC15[[#This Row],[Maquillaje]:[Perfumería]]),VentasC15[[#This Row],[Maquillaje]:[Perfumería]],0))</f>
        <v>Maquillaje</v>
      </c>
      <c r="R976" t="str">
        <f>IF(VentasC15[[#This Row],[Total por vendedor]]&gt;=250000,"SI","NO")</f>
        <v>SI</v>
      </c>
    </row>
    <row r="977" spans="1:18" x14ac:dyDescent="0.3">
      <c r="A977" s="17">
        <v>33498097</v>
      </c>
      <c r="B977" s="13">
        <v>47</v>
      </c>
      <c r="C977" s="13">
        <v>2</v>
      </c>
      <c r="D977" s="13">
        <v>60</v>
      </c>
      <c r="E977" t="s">
        <v>24</v>
      </c>
      <c r="F977" t="s">
        <v>21</v>
      </c>
      <c r="G977" t="str">
        <f>IF(VentasC15[[#This Row],[Tipo de pago]]='Tablas auxiliares'!$B$6,"Venta física","Venta Online")</f>
        <v>Venta Online</v>
      </c>
      <c r="H977" t="s">
        <v>30</v>
      </c>
      <c r="I977" s="37">
        <v>26673</v>
      </c>
      <c r="J977" s="37">
        <v>31429</v>
      </c>
      <c r="K977" s="37">
        <v>61766</v>
      </c>
      <c r="L977" s="37">
        <v>54760</v>
      </c>
      <c r="M977" s="37">
        <v>30283</v>
      </c>
      <c r="N977" s="37">
        <f>SUM(VentasC15[[#This Row],[Maquillaje]:[Perfumería]])</f>
        <v>204911</v>
      </c>
      <c r="O977" s="14">
        <f>AVERAGE(VentasC15[[#This Row],[Maquillaje]:[Perfumería]])</f>
        <v>40982.199999999997</v>
      </c>
      <c r="P977" t="str">
        <f>INDEX(VentasC15[[#Headers],[Maquillaje]:[Perfumería]],MATCH(MAX(VentasC15[[#This Row],[Maquillaje]:[Perfumería]]),VentasC15[[#This Row],[Maquillaje]:[Perfumería]],0))</f>
        <v>Cabello</v>
      </c>
      <c r="Q977" t="str">
        <f>INDEX(VentasC15[[#Headers],[Maquillaje]:[Perfumería]],MATCH(MIN(VentasC15[[#This Row],[Maquillaje]:[Perfumería]]),VentasC15[[#This Row],[Maquillaje]:[Perfumería]],0))</f>
        <v>Maquillaje</v>
      </c>
      <c r="R977" t="str">
        <f>IF(VentasC15[[#This Row],[Total por vendedor]]&gt;=250000,"SI","NO")</f>
        <v>NO</v>
      </c>
    </row>
    <row r="978" spans="1:18" x14ac:dyDescent="0.3">
      <c r="A978" s="16">
        <v>33498098</v>
      </c>
      <c r="B978" s="13">
        <v>53</v>
      </c>
      <c r="C978" s="13">
        <v>2</v>
      </c>
      <c r="D978" s="13">
        <v>83</v>
      </c>
      <c r="E978" t="s">
        <v>22</v>
      </c>
      <c r="F978" t="s">
        <v>21</v>
      </c>
      <c r="G978" t="str">
        <f>IF(VentasC15[[#This Row],[Tipo de pago]]='Tablas auxiliares'!$B$6,"Venta física","Venta Online")</f>
        <v>Venta Online</v>
      </c>
      <c r="H978" t="s">
        <v>30</v>
      </c>
      <c r="I978" s="37">
        <v>39045</v>
      </c>
      <c r="J978" s="37">
        <v>46554</v>
      </c>
      <c r="K978" s="37">
        <v>72521</v>
      </c>
      <c r="L978" s="37">
        <v>41210</v>
      </c>
      <c r="M978" s="37">
        <v>37649</v>
      </c>
      <c r="N978" s="37">
        <f>SUM(VentasC15[[#This Row],[Maquillaje]:[Perfumería]])</f>
        <v>236979</v>
      </c>
      <c r="O978" s="14">
        <f>AVERAGE(VentasC15[[#This Row],[Maquillaje]:[Perfumería]])</f>
        <v>47395.8</v>
      </c>
      <c r="P978" t="str">
        <f>INDEX(VentasC15[[#Headers],[Maquillaje]:[Perfumería]],MATCH(MAX(VentasC15[[#This Row],[Maquillaje]:[Perfumería]]),VentasC15[[#This Row],[Maquillaje]:[Perfumería]],0))</f>
        <v>Cabello</v>
      </c>
      <c r="Q978" t="str">
        <f>INDEX(VentasC15[[#Headers],[Maquillaje]:[Perfumería]],MATCH(MIN(VentasC15[[#This Row],[Maquillaje]:[Perfumería]]),VentasC15[[#This Row],[Maquillaje]:[Perfumería]],0))</f>
        <v>Perfumería</v>
      </c>
      <c r="R978" t="str">
        <f>IF(VentasC15[[#This Row],[Total por vendedor]]&gt;=250000,"SI","NO")</f>
        <v>NO</v>
      </c>
    </row>
    <row r="979" spans="1:18" x14ac:dyDescent="0.3">
      <c r="A979" s="17">
        <v>33498099</v>
      </c>
      <c r="B979" s="13">
        <v>73</v>
      </c>
      <c r="C979" s="13">
        <v>2</v>
      </c>
      <c r="D979" s="13">
        <v>67</v>
      </c>
      <c r="E979" t="s">
        <v>25</v>
      </c>
      <c r="F979" t="s">
        <v>20</v>
      </c>
      <c r="G979" t="str">
        <f>IF(VentasC15[[#This Row],[Tipo de pago]]='Tablas auxiliares'!$B$6,"Venta física","Venta Online")</f>
        <v>Venta física</v>
      </c>
      <c r="H979" t="s">
        <v>29</v>
      </c>
      <c r="I979" s="37">
        <v>33943</v>
      </c>
      <c r="J979" s="37">
        <v>3138</v>
      </c>
      <c r="K979" s="37">
        <v>74805</v>
      </c>
      <c r="L979" s="37">
        <v>98598</v>
      </c>
      <c r="M979" s="37">
        <v>24162</v>
      </c>
      <c r="N979" s="37">
        <f>SUM(VentasC15[[#This Row],[Maquillaje]:[Perfumería]])</f>
        <v>234646</v>
      </c>
      <c r="O979" s="14">
        <f>AVERAGE(VentasC15[[#This Row],[Maquillaje]:[Perfumería]])</f>
        <v>46929.2</v>
      </c>
      <c r="P979" t="str">
        <f>INDEX(VentasC15[[#Headers],[Maquillaje]:[Perfumería]],MATCH(MAX(VentasC15[[#This Row],[Maquillaje]:[Perfumería]]),VentasC15[[#This Row],[Maquillaje]:[Perfumería]],0))</f>
        <v>Cuerpo</v>
      </c>
      <c r="Q979" t="str">
        <f>INDEX(VentasC15[[#Headers],[Maquillaje]:[Perfumería]],MATCH(MIN(VentasC15[[#This Row],[Maquillaje]:[Perfumería]]),VentasC15[[#This Row],[Maquillaje]:[Perfumería]],0))</f>
        <v>Skincare</v>
      </c>
      <c r="R979" t="str">
        <f>IF(VentasC15[[#This Row],[Total por vendedor]]&gt;=250000,"SI","NO")</f>
        <v>NO</v>
      </c>
    </row>
    <row r="980" spans="1:18" x14ac:dyDescent="0.3">
      <c r="A980" s="16">
        <v>33498100</v>
      </c>
      <c r="B980" s="13">
        <v>59</v>
      </c>
      <c r="C980" s="13">
        <v>2</v>
      </c>
      <c r="D980" s="13">
        <v>66</v>
      </c>
      <c r="E980" t="s">
        <v>22</v>
      </c>
      <c r="F980" t="s">
        <v>21</v>
      </c>
      <c r="G980" t="str">
        <f>IF(VentasC15[[#This Row],[Tipo de pago]]='Tablas auxiliares'!$B$6,"Venta física","Venta Online")</f>
        <v>Venta Online</v>
      </c>
      <c r="H980" t="s">
        <v>30</v>
      </c>
      <c r="I980" s="37">
        <v>32365</v>
      </c>
      <c r="J980" s="37">
        <v>81083</v>
      </c>
      <c r="K980" s="37">
        <v>64431</v>
      </c>
      <c r="L980" s="37">
        <v>91729</v>
      </c>
      <c r="M980" s="37">
        <v>49088</v>
      </c>
      <c r="N980" s="37">
        <f>SUM(VentasC15[[#This Row],[Maquillaje]:[Perfumería]])</f>
        <v>318696</v>
      </c>
      <c r="O980" s="14">
        <f>AVERAGE(VentasC15[[#This Row],[Maquillaje]:[Perfumería]])</f>
        <v>63739.199999999997</v>
      </c>
      <c r="P980" t="str">
        <f>INDEX(VentasC15[[#Headers],[Maquillaje]:[Perfumería]],MATCH(MAX(VentasC15[[#This Row],[Maquillaje]:[Perfumería]]),VentasC15[[#This Row],[Maquillaje]:[Perfumería]],0))</f>
        <v>Cuerpo</v>
      </c>
      <c r="Q980" t="str">
        <f>INDEX(VentasC15[[#Headers],[Maquillaje]:[Perfumería]],MATCH(MIN(VentasC15[[#This Row],[Maquillaje]:[Perfumería]]),VentasC15[[#This Row],[Maquillaje]:[Perfumería]],0))</f>
        <v>Maquillaje</v>
      </c>
      <c r="R980" t="str">
        <f>IF(VentasC15[[#This Row],[Total por vendedor]]&gt;=250000,"SI","NO")</f>
        <v>SI</v>
      </c>
    </row>
    <row r="981" spans="1:18" x14ac:dyDescent="0.3">
      <c r="A981" s="17">
        <v>33498101</v>
      </c>
      <c r="B981" s="13">
        <v>42</v>
      </c>
      <c r="C981" s="13">
        <v>2</v>
      </c>
      <c r="D981" s="13">
        <v>70</v>
      </c>
      <c r="E981" t="s">
        <v>23</v>
      </c>
      <c r="F981" t="s">
        <v>21</v>
      </c>
      <c r="G981" t="str">
        <f>IF(VentasC15[[#This Row],[Tipo de pago]]='Tablas auxiliares'!$B$6,"Venta física","Venta Online")</f>
        <v>Venta Online</v>
      </c>
      <c r="H981" t="s">
        <v>30</v>
      </c>
      <c r="I981" s="37">
        <v>25493</v>
      </c>
      <c r="J981" s="37">
        <v>54983</v>
      </c>
      <c r="K981" s="37">
        <v>19705</v>
      </c>
      <c r="L981" s="37">
        <v>28550</v>
      </c>
      <c r="M981" s="37">
        <v>24168</v>
      </c>
      <c r="N981" s="37">
        <f>SUM(VentasC15[[#This Row],[Maquillaje]:[Perfumería]])</f>
        <v>152899</v>
      </c>
      <c r="O981" s="14">
        <f>AVERAGE(VentasC15[[#This Row],[Maquillaje]:[Perfumería]])</f>
        <v>30579.8</v>
      </c>
      <c r="P981" t="str">
        <f>INDEX(VentasC15[[#Headers],[Maquillaje]:[Perfumería]],MATCH(MAX(VentasC15[[#This Row],[Maquillaje]:[Perfumería]]),VentasC15[[#This Row],[Maquillaje]:[Perfumería]],0))</f>
        <v>Skincare</v>
      </c>
      <c r="Q981" t="str">
        <f>INDEX(VentasC15[[#Headers],[Maquillaje]:[Perfumería]],MATCH(MIN(VentasC15[[#This Row],[Maquillaje]:[Perfumería]]),VentasC15[[#This Row],[Maquillaje]:[Perfumería]],0))</f>
        <v>Cabello</v>
      </c>
      <c r="R981" t="str">
        <f>IF(VentasC15[[#This Row],[Total por vendedor]]&gt;=250000,"SI","NO")</f>
        <v>NO</v>
      </c>
    </row>
    <row r="982" spans="1:18" x14ac:dyDescent="0.3">
      <c r="A982" s="16">
        <v>33498102</v>
      </c>
      <c r="B982" s="13">
        <v>57</v>
      </c>
      <c r="C982" s="13">
        <v>2</v>
      </c>
      <c r="D982" s="13">
        <v>75</v>
      </c>
      <c r="E982" t="s">
        <v>23</v>
      </c>
      <c r="F982" t="s">
        <v>20</v>
      </c>
      <c r="G982" t="str">
        <f>IF(VentasC15[[#This Row],[Tipo de pago]]='Tablas auxiliares'!$B$6,"Venta física","Venta Online")</f>
        <v>Venta física</v>
      </c>
      <c r="H982" t="s">
        <v>30</v>
      </c>
      <c r="I982" s="37">
        <v>55875</v>
      </c>
      <c r="J982" s="37">
        <v>90238</v>
      </c>
      <c r="K982" s="37">
        <v>2050</v>
      </c>
      <c r="L982" s="37">
        <v>34615</v>
      </c>
      <c r="M982" s="37">
        <v>39149</v>
      </c>
      <c r="N982" s="37">
        <f>SUM(VentasC15[[#This Row],[Maquillaje]:[Perfumería]])</f>
        <v>221927</v>
      </c>
      <c r="O982" s="14">
        <f>AVERAGE(VentasC15[[#This Row],[Maquillaje]:[Perfumería]])</f>
        <v>44385.4</v>
      </c>
      <c r="P982" t="str">
        <f>INDEX(VentasC15[[#Headers],[Maquillaje]:[Perfumería]],MATCH(MAX(VentasC15[[#This Row],[Maquillaje]:[Perfumería]]),VentasC15[[#This Row],[Maquillaje]:[Perfumería]],0))</f>
        <v>Skincare</v>
      </c>
      <c r="Q982" t="str">
        <f>INDEX(VentasC15[[#Headers],[Maquillaje]:[Perfumería]],MATCH(MIN(VentasC15[[#This Row],[Maquillaje]:[Perfumería]]),VentasC15[[#This Row],[Maquillaje]:[Perfumería]],0))</f>
        <v>Cabello</v>
      </c>
      <c r="R982" t="str">
        <f>IF(VentasC15[[#This Row],[Total por vendedor]]&gt;=250000,"SI","NO")</f>
        <v>NO</v>
      </c>
    </row>
    <row r="983" spans="1:18" x14ac:dyDescent="0.3">
      <c r="A983" s="17">
        <v>33498103</v>
      </c>
      <c r="B983" s="13">
        <v>50</v>
      </c>
      <c r="C983" s="13">
        <v>2</v>
      </c>
      <c r="D983" s="13">
        <v>62</v>
      </c>
      <c r="E983" t="s">
        <v>24</v>
      </c>
      <c r="F983" t="s">
        <v>21</v>
      </c>
      <c r="G983" t="str">
        <f>IF(VentasC15[[#This Row],[Tipo de pago]]='Tablas auxiliares'!$B$6,"Venta física","Venta Online")</f>
        <v>Venta Online</v>
      </c>
      <c r="H983" t="s">
        <v>30</v>
      </c>
      <c r="I983" s="37">
        <v>72881</v>
      </c>
      <c r="J983" s="37">
        <v>86633</v>
      </c>
      <c r="K983" s="37">
        <v>39242</v>
      </c>
      <c r="L983" s="37">
        <v>93219</v>
      </c>
      <c r="M983" s="37">
        <v>80383</v>
      </c>
      <c r="N983" s="37">
        <f>SUM(VentasC15[[#This Row],[Maquillaje]:[Perfumería]])</f>
        <v>372358</v>
      </c>
      <c r="O983" s="14">
        <f>AVERAGE(VentasC15[[#This Row],[Maquillaje]:[Perfumería]])</f>
        <v>74471.600000000006</v>
      </c>
      <c r="P983" t="str">
        <f>INDEX(VentasC15[[#Headers],[Maquillaje]:[Perfumería]],MATCH(MAX(VentasC15[[#This Row],[Maquillaje]:[Perfumería]]),VentasC15[[#This Row],[Maquillaje]:[Perfumería]],0))</f>
        <v>Cuerpo</v>
      </c>
      <c r="Q983" t="str">
        <f>INDEX(VentasC15[[#Headers],[Maquillaje]:[Perfumería]],MATCH(MIN(VentasC15[[#This Row],[Maquillaje]:[Perfumería]]),VentasC15[[#This Row],[Maquillaje]:[Perfumería]],0))</f>
        <v>Cabello</v>
      </c>
      <c r="R983" t="str">
        <f>IF(VentasC15[[#This Row],[Total por vendedor]]&gt;=250000,"SI","NO")</f>
        <v>SI</v>
      </c>
    </row>
    <row r="984" spans="1:18" x14ac:dyDescent="0.3">
      <c r="A984" s="16">
        <v>33498104</v>
      </c>
      <c r="B984" s="13">
        <v>45</v>
      </c>
      <c r="C984" s="13">
        <v>2</v>
      </c>
      <c r="D984" s="13">
        <v>43</v>
      </c>
      <c r="E984" t="s">
        <v>23</v>
      </c>
      <c r="F984" t="s">
        <v>21</v>
      </c>
      <c r="G984" t="str">
        <f>IF(VentasC15[[#This Row],[Tipo de pago]]='Tablas auxiliares'!$B$6,"Venta física","Venta Online")</f>
        <v>Venta Online</v>
      </c>
      <c r="H984" t="s">
        <v>29</v>
      </c>
      <c r="I984" s="37">
        <v>90982</v>
      </c>
      <c r="J984" s="37">
        <v>77808</v>
      </c>
      <c r="K984" s="37">
        <v>19475</v>
      </c>
      <c r="L984" s="37">
        <v>93219</v>
      </c>
      <c r="M984" s="37">
        <v>41931</v>
      </c>
      <c r="N984" s="37">
        <f>SUM(VentasC15[[#This Row],[Maquillaje]:[Perfumería]])</f>
        <v>323415</v>
      </c>
      <c r="O984" s="14">
        <f>AVERAGE(VentasC15[[#This Row],[Maquillaje]:[Perfumería]])</f>
        <v>64683</v>
      </c>
      <c r="P984" t="str">
        <f>INDEX(VentasC15[[#Headers],[Maquillaje]:[Perfumería]],MATCH(MAX(VentasC15[[#This Row],[Maquillaje]:[Perfumería]]),VentasC15[[#This Row],[Maquillaje]:[Perfumería]],0))</f>
        <v>Cuerpo</v>
      </c>
      <c r="Q984" t="str">
        <f>INDEX(VentasC15[[#Headers],[Maquillaje]:[Perfumería]],MATCH(MIN(VentasC15[[#This Row],[Maquillaje]:[Perfumería]]),VentasC15[[#This Row],[Maquillaje]:[Perfumería]],0))</f>
        <v>Cabello</v>
      </c>
      <c r="R984" t="str">
        <f>IF(VentasC15[[#This Row],[Total por vendedor]]&gt;=250000,"SI","NO")</f>
        <v>SI</v>
      </c>
    </row>
    <row r="985" spans="1:18" x14ac:dyDescent="0.3">
      <c r="A985" s="17">
        <v>33498105</v>
      </c>
      <c r="B985" s="13">
        <v>38</v>
      </c>
      <c r="C985" s="13">
        <v>2</v>
      </c>
      <c r="D985" s="13">
        <v>53</v>
      </c>
      <c r="E985" t="s">
        <v>24</v>
      </c>
      <c r="F985" t="s">
        <v>21</v>
      </c>
      <c r="G985" t="str">
        <f>IF(VentasC15[[#This Row],[Tipo de pago]]='Tablas auxiliares'!$B$6,"Venta física","Venta Online")</f>
        <v>Venta Online</v>
      </c>
      <c r="H985" t="s">
        <v>29</v>
      </c>
      <c r="I985" s="37">
        <v>80181</v>
      </c>
      <c r="J985" s="37">
        <v>92012</v>
      </c>
      <c r="K985" s="37">
        <v>63918</v>
      </c>
      <c r="L985" s="37">
        <v>29139</v>
      </c>
      <c r="M985" s="37">
        <v>48095</v>
      </c>
      <c r="N985" s="37">
        <f>SUM(VentasC15[[#This Row],[Maquillaje]:[Perfumería]])</f>
        <v>313345</v>
      </c>
      <c r="O985" s="14">
        <f>AVERAGE(VentasC15[[#This Row],[Maquillaje]:[Perfumería]])</f>
        <v>62669</v>
      </c>
      <c r="P985" t="str">
        <f>INDEX(VentasC15[[#Headers],[Maquillaje]:[Perfumería]],MATCH(MAX(VentasC15[[#This Row],[Maquillaje]:[Perfumería]]),VentasC15[[#This Row],[Maquillaje]:[Perfumería]],0))</f>
        <v>Skincare</v>
      </c>
      <c r="Q985" t="str">
        <f>INDEX(VentasC15[[#Headers],[Maquillaje]:[Perfumería]],MATCH(MIN(VentasC15[[#This Row],[Maquillaje]:[Perfumería]]),VentasC15[[#This Row],[Maquillaje]:[Perfumería]],0))</f>
        <v>Cuerpo</v>
      </c>
      <c r="R985" t="str">
        <f>IF(VentasC15[[#This Row],[Total por vendedor]]&gt;=250000,"SI","NO")</f>
        <v>SI</v>
      </c>
    </row>
    <row r="986" spans="1:18" x14ac:dyDescent="0.3">
      <c r="A986" s="16">
        <v>33498106</v>
      </c>
      <c r="B986" s="13">
        <v>49</v>
      </c>
      <c r="C986" s="13">
        <v>2</v>
      </c>
      <c r="D986" s="13">
        <v>28</v>
      </c>
      <c r="E986" t="s">
        <v>24</v>
      </c>
      <c r="F986" t="s">
        <v>21</v>
      </c>
      <c r="G986" t="str">
        <f>IF(VentasC15[[#This Row],[Tipo de pago]]='Tablas auxiliares'!$B$6,"Venta física","Venta Online")</f>
        <v>Venta Online</v>
      </c>
      <c r="H986" t="s">
        <v>30</v>
      </c>
      <c r="I986" s="37">
        <v>31770</v>
      </c>
      <c r="J986" s="37">
        <v>85680</v>
      </c>
      <c r="K986" s="37">
        <v>25633</v>
      </c>
      <c r="L986" s="37">
        <v>65252</v>
      </c>
      <c r="M986" s="37">
        <v>41495</v>
      </c>
      <c r="N986" s="37">
        <f>SUM(VentasC15[[#This Row],[Maquillaje]:[Perfumería]])</f>
        <v>249830</v>
      </c>
      <c r="O986" s="14">
        <f>AVERAGE(VentasC15[[#This Row],[Maquillaje]:[Perfumería]])</f>
        <v>49966</v>
      </c>
      <c r="P986" t="str">
        <f>INDEX(VentasC15[[#Headers],[Maquillaje]:[Perfumería]],MATCH(MAX(VentasC15[[#This Row],[Maquillaje]:[Perfumería]]),VentasC15[[#This Row],[Maquillaje]:[Perfumería]],0))</f>
        <v>Skincare</v>
      </c>
      <c r="Q986" t="str">
        <f>INDEX(VentasC15[[#Headers],[Maquillaje]:[Perfumería]],MATCH(MIN(VentasC15[[#This Row],[Maquillaje]:[Perfumería]]),VentasC15[[#This Row],[Maquillaje]:[Perfumería]],0))</f>
        <v>Cabello</v>
      </c>
      <c r="R986" t="str">
        <f>IF(VentasC15[[#This Row],[Total por vendedor]]&gt;=250000,"SI","NO")</f>
        <v>NO</v>
      </c>
    </row>
    <row r="987" spans="1:18" x14ac:dyDescent="0.3">
      <c r="A987" s="17">
        <v>33498107</v>
      </c>
      <c r="B987" s="13">
        <v>44</v>
      </c>
      <c r="C987" s="13">
        <v>2</v>
      </c>
      <c r="D987" s="13">
        <v>81</v>
      </c>
      <c r="E987" t="s">
        <v>23</v>
      </c>
      <c r="F987" t="s">
        <v>21</v>
      </c>
      <c r="G987" t="str">
        <f>IF(VentasC15[[#This Row],[Tipo de pago]]='Tablas auxiliares'!$B$6,"Venta física","Venta Online")</f>
        <v>Venta Online</v>
      </c>
      <c r="H987" t="s">
        <v>29</v>
      </c>
      <c r="I987" s="37">
        <v>65252</v>
      </c>
      <c r="J987" s="37">
        <v>16287</v>
      </c>
      <c r="K987" s="37">
        <v>97405</v>
      </c>
      <c r="L987" s="37">
        <v>3188</v>
      </c>
      <c r="M987" s="37">
        <v>5625</v>
      </c>
      <c r="N987" s="37">
        <f>SUM(VentasC15[[#This Row],[Maquillaje]:[Perfumería]])</f>
        <v>187757</v>
      </c>
      <c r="O987" s="14">
        <f>AVERAGE(VentasC15[[#This Row],[Maquillaje]:[Perfumería]])</f>
        <v>37551.4</v>
      </c>
      <c r="P987" t="str">
        <f>INDEX(VentasC15[[#Headers],[Maquillaje]:[Perfumería]],MATCH(MAX(VentasC15[[#This Row],[Maquillaje]:[Perfumería]]),VentasC15[[#This Row],[Maquillaje]:[Perfumería]],0))</f>
        <v>Cabello</v>
      </c>
      <c r="Q987" t="str">
        <f>INDEX(VentasC15[[#Headers],[Maquillaje]:[Perfumería]],MATCH(MIN(VentasC15[[#This Row],[Maquillaje]:[Perfumería]]),VentasC15[[#This Row],[Maquillaje]:[Perfumería]],0))</f>
        <v>Cuerpo</v>
      </c>
      <c r="R987" t="str">
        <f>IF(VentasC15[[#This Row],[Total por vendedor]]&gt;=250000,"SI","NO")</f>
        <v>NO</v>
      </c>
    </row>
    <row r="988" spans="1:18" x14ac:dyDescent="0.3">
      <c r="A988" s="16">
        <v>33498108</v>
      </c>
      <c r="B988" s="13">
        <v>60</v>
      </c>
      <c r="C988" s="13">
        <v>2</v>
      </c>
      <c r="D988" s="13">
        <v>29</v>
      </c>
      <c r="E988" t="s">
        <v>22</v>
      </c>
      <c r="F988" t="s">
        <v>21</v>
      </c>
      <c r="G988" t="str">
        <f>IF(VentasC15[[#This Row],[Tipo de pago]]='Tablas auxiliares'!$B$6,"Venta física","Venta Online")</f>
        <v>Venta Online</v>
      </c>
      <c r="H988" t="s">
        <v>30</v>
      </c>
      <c r="I988" s="37">
        <v>72274</v>
      </c>
      <c r="J988" s="37">
        <v>95934</v>
      </c>
      <c r="K988" s="37">
        <v>82875</v>
      </c>
      <c r="L988" s="37">
        <v>27083</v>
      </c>
      <c r="M988" s="37">
        <v>46937</v>
      </c>
      <c r="N988" s="37">
        <f>SUM(VentasC15[[#This Row],[Maquillaje]:[Perfumería]])</f>
        <v>325103</v>
      </c>
      <c r="O988" s="14">
        <f>AVERAGE(VentasC15[[#This Row],[Maquillaje]:[Perfumería]])</f>
        <v>65020.6</v>
      </c>
      <c r="P988" t="str">
        <f>INDEX(VentasC15[[#Headers],[Maquillaje]:[Perfumería]],MATCH(MAX(VentasC15[[#This Row],[Maquillaje]:[Perfumería]]),VentasC15[[#This Row],[Maquillaje]:[Perfumería]],0))</f>
        <v>Skincare</v>
      </c>
      <c r="Q988" t="str">
        <f>INDEX(VentasC15[[#Headers],[Maquillaje]:[Perfumería]],MATCH(MIN(VentasC15[[#This Row],[Maquillaje]:[Perfumería]]),VentasC15[[#This Row],[Maquillaje]:[Perfumería]],0))</f>
        <v>Cuerpo</v>
      </c>
      <c r="R988" t="str">
        <f>IF(VentasC15[[#This Row],[Total por vendedor]]&gt;=250000,"SI","NO")</f>
        <v>SI</v>
      </c>
    </row>
    <row r="989" spans="1:18" x14ac:dyDescent="0.3">
      <c r="A989" s="17">
        <v>33498109</v>
      </c>
      <c r="B989" s="13">
        <v>50</v>
      </c>
      <c r="C989" s="13">
        <v>2</v>
      </c>
      <c r="D989" s="13">
        <v>61</v>
      </c>
      <c r="E989" t="s">
        <v>24</v>
      </c>
      <c r="F989" t="s">
        <v>21</v>
      </c>
      <c r="G989" t="str">
        <f>IF(VentasC15[[#This Row],[Tipo de pago]]='Tablas auxiliares'!$B$6,"Venta física","Venta Online")</f>
        <v>Venta Online</v>
      </c>
      <c r="H989" t="s">
        <v>29</v>
      </c>
      <c r="I989" s="37">
        <v>92455</v>
      </c>
      <c r="J989" s="37">
        <v>72705</v>
      </c>
      <c r="K989" s="37">
        <v>70411</v>
      </c>
      <c r="L989" s="37">
        <v>31471</v>
      </c>
      <c r="M989" s="37">
        <v>78165</v>
      </c>
      <c r="N989" s="37">
        <f>SUM(VentasC15[[#This Row],[Maquillaje]:[Perfumería]])</f>
        <v>345207</v>
      </c>
      <c r="O989" s="14">
        <f>AVERAGE(VentasC15[[#This Row],[Maquillaje]:[Perfumería]])</f>
        <v>69041.399999999994</v>
      </c>
      <c r="P989" t="str">
        <f>INDEX(VentasC15[[#Headers],[Maquillaje]:[Perfumería]],MATCH(MAX(VentasC15[[#This Row],[Maquillaje]:[Perfumería]]),VentasC15[[#This Row],[Maquillaje]:[Perfumería]],0))</f>
        <v>Maquillaje</v>
      </c>
      <c r="Q989" t="str">
        <f>INDEX(VentasC15[[#Headers],[Maquillaje]:[Perfumería]],MATCH(MIN(VentasC15[[#This Row],[Maquillaje]:[Perfumería]]),VentasC15[[#This Row],[Maquillaje]:[Perfumería]],0))</f>
        <v>Cuerpo</v>
      </c>
      <c r="R989" t="str">
        <f>IF(VentasC15[[#This Row],[Total por vendedor]]&gt;=250000,"SI","NO")</f>
        <v>SI</v>
      </c>
    </row>
    <row r="990" spans="1:18" x14ac:dyDescent="0.3">
      <c r="A990" s="16">
        <v>33498110</v>
      </c>
      <c r="B990" s="13">
        <v>45</v>
      </c>
      <c r="C990" s="13">
        <v>2</v>
      </c>
      <c r="D990" s="13">
        <v>99</v>
      </c>
      <c r="E990" t="s">
        <v>24</v>
      </c>
      <c r="F990" t="s">
        <v>21</v>
      </c>
      <c r="G990" t="str">
        <f>IF(VentasC15[[#This Row],[Tipo de pago]]='Tablas auxiliares'!$B$6,"Venta física","Venta Online")</f>
        <v>Venta Online</v>
      </c>
      <c r="H990" t="s">
        <v>30</v>
      </c>
      <c r="I990" s="37">
        <v>64432</v>
      </c>
      <c r="J990" s="37">
        <v>62803</v>
      </c>
      <c r="K990" s="37">
        <v>64472</v>
      </c>
      <c r="L990" s="37">
        <v>47589</v>
      </c>
      <c r="M990" s="37">
        <v>87913</v>
      </c>
      <c r="N990" s="37">
        <f>SUM(VentasC15[[#This Row],[Maquillaje]:[Perfumería]])</f>
        <v>327209</v>
      </c>
      <c r="O990" s="14">
        <f>AVERAGE(VentasC15[[#This Row],[Maquillaje]:[Perfumería]])</f>
        <v>65441.8</v>
      </c>
      <c r="P990" t="str">
        <f>INDEX(VentasC15[[#Headers],[Maquillaje]:[Perfumería]],MATCH(MAX(VentasC15[[#This Row],[Maquillaje]:[Perfumería]]),VentasC15[[#This Row],[Maquillaje]:[Perfumería]],0))</f>
        <v>Perfumería</v>
      </c>
      <c r="Q990" t="str">
        <f>INDEX(VentasC15[[#Headers],[Maquillaje]:[Perfumería]],MATCH(MIN(VentasC15[[#This Row],[Maquillaje]:[Perfumería]]),VentasC15[[#This Row],[Maquillaje]:[Perfumería]],0))</f>
        <v>Cuerpo</v>
      </c>
      <c r="R990" t="str">
        <f>IF(VentasC15[[#This Row],[Total por vendedor]]&gt;=250000,"SI","NO")</f>
        <v>SI</v>
      </c>
    </row>
    <row r="991" spans="1:18" x14ac:dyDescent="0.3">
      <c r="A991" s="17">
        <v>33498111</v>
      </c>
      <c r="B991" s="13">
        <v>37</v>
      </c>
      <c r="C991" s="13">
        <v>2</v>
      </c>
      <c r="D991" s="13">
        <v>53</v>
      </c>
      <c r="E991" t="s">
        <v>22</v>
      </c>
      <c r="F991" t="s">
        <v>21</v>
      </c>
      <c r="G991" t="str">
        <f>IF(VentasC15[[#This Row],[Tipo de pago]]='Tablas auxiliares'!$B$6,"Venta física","Venta Online")</f>
        <v>Venta Online</v>
      </c>
      <c r="H991" t="s">
        <v>30</v>
      </c>
      <c r="I991" s="37">
        <v>70362</v>
      </c>
      <c r="J991" s="37">
        <v>402</v>
      </c>
      <c r="K991" s="37">
        <v>94931</v>
      </c>
      <c r="L991" s="37">
        <v>207</v>
      </c>
      <c r="M991" s="37">
        <v>53824</v>
      </c>
      <c r="N991" s="37">
        <f>SUM(VentasC15[[#This Row],[Maquillaje]:[Perfumería]])</f>
        <v>219726</v>
      </c>
      <c r="O991" s="14">
        <f>AVERAGE(VentasC15[[#This Row],[Maquillaje]:[Perfumería]])</f>
        <v>43945.2</v>
      </c>
      <c r="P991" t="str">
        <f>INDEX(VentasC15[[#Headers],[Maquillaje]:[Perfumería]],MATCH(MAX(VentasC15[[#This Row],[Maquillaje]:[Perfumería]]),VentasC15[[#This Row],[Maquillaje]:[Perfumería]],0))</f>
        <v>Cabello</v>
      </c>
      <c r="Q991" t="str">
        <f>INDEX(VentasC15[[#Headers],[Maquillaje]:[Perfumería]],MATCH(MIN(VentasC15[[#This Row],[Maquillaje]:[Perfumería]]),VentasC15[[#This Row],[Maquillaje]:[Perfumería]],0))</f>
        <v>Cuerpo</v>
      </c>
      <c r="R991" t="str">
        <f>IF(VentasC15[[#This Row],[Total por vendedor]]&gt;=250000,"SI","NO")</f>
        <v>NO</v>
      </c>
    </row>
    <row r="992" spans="1:18" x14ac:dyDescent="0.3">
      <c r="A992" s="16">
        <v>33498112</v>
      </c>
      <c r="B992" s="13">
        <v>58</v>
      </c>
      <c r="C992" s="13">
        <v>2</v>
      </c>
      <c r="D992" s="13">
        <v>63</v>
      </c>
      <c r="E992" t="s">
        <v>24</v>
      </c>
      <c r="F992" t="s">
        <v>21</v>
      </c>
      <c r="G992" t="str">
        <f>IF(VentasC15[[#This Row],[Tipo de pago]]='Tablas auxiliares'!$B$6,"Venta física","Venta Online")</f>
        <v>Venta Online</v>
      </c>
      <c r="H992" t="s">
        <v>30</v>
      </c>
      <c r="I992" s="37">
        <v>55896</v>
      </c>
      <c r="J992" s="37">
        <v>80025</v>
      </c>
      <c r="K992" s="37">
        <v>77821</v>
      </c>
      <c r="L992" s="37">
        <v>93648</v>
      </c>
      <c r="M992" s="37">
        <v>44227</v>
      </c>
      <c r="N992" s="37">
        <f>SUM(VentasC15[[#This Row],[Maquillaje]:[Perfumería]])</f>
        <v>351617</v>
      </c>
      <c r="O992" s="14">
        <f>AVERAGE(VentasC15[[#This Row],[Maquillaje]:[Perfumería]])</f>
        <v>70323.399999999994</v>
      </c>
      <c r="P992" t="str">
        <f>INDEX(VentasC15[[#Headers],[Maquillaje]:[Perfumería]],MATCH(MAX(VentasC15[[#This Row],[Maquillaje]:[Perfumería]]),VentasC15[[#This Row],[Maquillaje]:[Perfumería]],0))</f>
        <v>Cuerpo</v>
      </c>
      <c r="Q992" t="str">
        <f>INDEX(VentasC15[[#Headers],[Maquillaje]:[Perfumería]],MATCH(MIN(VentasC15[[#This Row],[Maquillaje]:[Perfumería]]),VentasC15[[#This Row],[Maquillaje]:[Perfumería]],0))</f>
        <v>Perfumería</v>
      </c>
      <c r="R992" t="str">
        <f>IF(VentasC15[[#This Row],[Total por vendedor]]&gt;=250000,"SI","NO")</f>
        <v>SI</v>
      </c>
    </row>
    <row r="993" spans="1:18" x14ac:dyDescent="0.3">
      <c r="A993" s="17">
        <v>33498113</v>
      </c>
      <c r="B993" s="13">
        <v>29</v>
      </c>
      <c r="C993" s="13">
        <v>2</v>
      </c>
      <c r="D993" s="13">
        <v>57</v>
      </c>
      <c r="E993" t="s">
        <v>23</v>
      </c>
      <c r="F993" t="s">
        <v>21</v>
      </c>
      <c r="G993" t="str">
        <f>IF(VentasC15[[#This Row],[Tipo de pago]]='Tablas auxiliares'!$B$6,"Venta física","Venta Online")</f>
        <v>Venta Online</v>
      </c>
      <c r="H993" t="s">
        <v>29</v>
      </c>
      <c r="I993" s="37">
        <v>12219</v>
      </c>
      <c r="J993" s="37">
        <v>64956</v>
      </c>
      <c r="K993" s="37">
        <v>8495</v>
      </c>
      <c r="L993" s="37">
        <v>47466</v>
      </c>
      <c r="M993" s="37">
        <v>54165</v>
      </c>
      <c r="N993" s="37">
        <f>SUM(VentasC15[[#This Row],[Maquillaje]:[Perfumería]])</f>
        <v>187301</v>
      </c>
      <c r="O993" s="14">
        <f>AVERAGE(VentasC15[[#This Row],[Maquillaje]:[Perfumería]])</f>
        <v>37460.199999999997</v>
      </c>
      <c r="P993" t="str">
        <f>INDEX(VentasC15[[#Headers],[Maquillaje]:[Perfumería]],MATCH(MAX(VentasC15[[#This Row],[Maquillaje]:[Perfumería]]),VentasC15[[#This Row],[Maquillaje]:[Perfumería]],0))</f>
        <v>Skincare</v>
      </c>
      <c r="Q993" t="str">
        <f>INDEX(VentasC15[[#Headers],[Maquillaje]:[Perfumería]],MATCH(MIN(VentasC15[[#This Row],[Maquillaje]:[Perfumería]]),VentasC15[[#This Row],[Maquillaje]:[Perfumería]],0))</f>
        <v>Cabello</v>
      </c>
      <c r="R993" t="str">
        <f>IF(VentasC15[[#This Row],[Total por vendedor]]&gt;=250000,"SI","NO")</f>
        <v>NO</v>
      </c>
    </row>
    <row r="994" spans="1:18" x14ac:dyDescent="0.3">
      <c r="A994" s="16">
        <v>33498114</v>
      </c>
      <c r="B994" s="13">
        <v>36</v>
      </c>
      <c r="C994" s="13">
        <v>2</v>
      </c>
      <c r="D994" s="13">
        <v>50</v>
      </c>
      <c r="E994" t="s">
        <v>23</v>
      </c>
      <c r="F994" t="s">
        <v>20</v>
      </c>
      <c r="G994" t="str">
        <f>IF(VentasC15[[#This Row],[Tipo de pago]]='Tablas auxiliares'!$B$6,"Venta física","Venta Online")</f>
        <v>Venta física</v>
      </c>
      <c r="H994" t="s">
        <v>29</v>
      </c>
      <c r="I994" s="37">
        <v>67562</v>
      </c>
      <c r="J994" s="37">
        <v>47514</v>
      </c>
      <c r="K994" s="37">
        <v>19633</v>
      </c>
      <c r="L994" s="37">
        <v>28954</v>
      </c>
      <c r="M994" s="37">
        <v>39461</v>
      </c>
      <c r="N994" s="37">
        <f>SUM(VentasC15[[#This Row],[Maquillaje]:[Perfumería]])</f>
        <v>203124</v>
      </c>
      <c r="O994" s="14">
        <f>AVERAGE(VentasC15[[#This Row],[Maquillaje]:[Perfumería]])</f>
        <v>40624.800000000003</v>
      </c>
      <c r="P994" t="str">
        <f>INDEX(VentasC15[[#Headers],[Maquillaje]:[Perfumería]],MATCH(MAX(VentasC15[[#This Row],[Maquillaje]:[Perfumería]]),VentasC15[[#This Row],[Maquillaje]:[Perfumería]],0))</f>
        <v>Maquillaje</v>
      </c>
      <c r="Q994" t="str">
        <f>INDEX(VentasC15[[#Headers],[Maquillaje]:[Perfumería]],MATCH(MIN(VentasC15[[#This Row],[Maquillaje]:[Perfumería]]),VentasC15[[#This Row],[Maquillaje]:[Perfumería]],0))</f>
        <v>Cabello</v>
      </c>
      <c r="R994" t="str">
        <f>IF(VentasC15[[#This Row],[Total por vendedor]]&gt;=250000,"SI","NO")</f>
        <v>NO</v>
      </c>
    </row>
    <row r="995" spans="1:18" x14ac:dyDescent="0.3">
      <c r="A995" s="17">
        <v>33498115</v>
      </c>
      <c r="B995" s="13">
        <v>73</v>
      </c>
      <c r="C995" s="13">
        <v>2</v>
      </c>
      <c r="D995" s="13">
        <v>20</v>
      </c>
      <c r="E995" t="s">
        <v>25</v>
      </c>
      <c r="F995" t="s">
        <v>21</v>
      </c>
      <c r="G995" t="str">
        <f>IF(VentasC15[[#This Row],[Tipo de pago]]='Tablas auxiliares'!$B$6,"Venta física","Venta Online")</f>
        <v>Venta Online</v>
      </c>
      <c r="H995" t="s">
        <v>29</v>
      </c>
      <c r="I995" s="37">
        <v>95443</v>
      </c>
      <c r="J995" s="37">
        <v>95358</v>
      </c>
      <c r="K995" s="37">
        <v>2225</v>
      </c>
      <c r="L995" s="37">
        <v>41102</v>
      </c>
      <c r="M995" s="37">
        <v>32938</v>
      </c>
      <c r="N995" s="37">
        <f>SUM(VentasC15[[#This Row],[Maquillaje]:[Perfumería]])</f>
        <v>267066</v>
      </c>
      <c r="O995" s="14">
        <f>AVERAGE(VentasC15[[#This Row],[Maquillaje]:[Perfumería]])</f>
        <v>53413.2</v>
      </c>
      <c r="P995" t="str">
        <f>INDEX(VentasC15[[#Headers],[Maquillaje]:[Perfumería]],MATCH(MAX(VentasC15[[#This Row],[Maquillaje]:[Perfumería]]),VentasC15[[#This Row],[Maquillaje]:[Perfumería]],0))</f>
        <v>Maquillaje</v>
      </c>
      <c r="Q995" t="str">
        <f>INDEX(VentasC15[[#Headers],[Maquillaje]:[Perfumería]],MATCH(MIN(VentasC15[[#This Row],[Maquillaje]:[Perfumería]]),VentasC15[[#This Row],[Maquillaje]:[Perfumería]],0))</f>
        <v>Cabello</v>
      </c>
      <c r="R995" t="str">
        <f>IF(VentasC15[[#This Row],[Total por vendedor]]&gt;=250000,"SI","NO")</f>
        <v>SI</v>
      </c>
    </row>
    <row r="996" spans="1:18" x14ac:dyDescent="0.3">
      <c r="A996" s="16">
        <v>33498116</v>
      </c>
      <c r="B996" s="13">
        <v>65</v>
      </c>
      <c r="C996" s="13">
        <v>2</v>
      </c>
      <c r="D996" s="13">
        <v>88</v>
      </c>
      <c r="E996" t="s">
        <v>23</v>
      </c>
      <c r="F996" t="s">
        <v>20</v>
      </c>
      <c r="G996" t="str">
        <f>IF(VentasC15[[#This Row],[Tipo de pago]]='Tablas auxiliares'!$B$6,"Venta física","Venta Online")</f>
        <v>Venta física</v>
      </c>
      <c r="H996" t="s">
        <v>30</v>
      </c>
      <c r="I996" s="37">
        <v>51781</v>
      </c>
      <c r="J996" s="37">
        <v>29285</v>
      </c>
      <c r="K996" s="37">
        <v>22114</v>
      </c>
      <c r="L996" s="37">
        <v>94676</v>
      </c>
      <c r="M996" s="37">
        <v>56068</v>
      </c>
      <c r="N996" s="37">
        <f>SUM(VentasC15[[#This Row],[Maquillaje]:[Perfumería]])</f>
        <v>253924</v>
      </c>
      <c r="O996" s="14">
        <f>AVERAGE(VentasC15[[#This Row],[Maquillaje]:[Perfumería]])</f>
        <v>50784.800000000003</v>
      </c>
      <c r="P996" t="str">
        <f>INDEX(VentasC15[[#Headers],[Maquillaje]:[Perfumería]],MATCH(MAX(VentasC15[[#This Row],[Maquillaje]:[Perfumería]]),VentasC15[[#This Row],[Maquillaje]:[Perfumería]],0))</f>
        <v>Cuerpo</v>
      </c>
      <c r="Q996" t="str">
        <f>INDEX(VentasC15[[#Headers],[Maquillaje]:[Perfumería]],MATCH(MIN(VentasC15[[#This Row],[Maquillaje]:[Perfumería]]),VentasC15[[#This Row],[Maquillaje]:[Perfumería]],0))</f>
        <v>Cabello</v>
      </c>
      <c r="R996" t="str">
        <f>IF(VentasC15[[#This Row],[Total por vendedor]]&gt;=250000,"SI","NO")</f>
        <v>SI</v>
      </c>
    </row>
    <row r="997" spans="1:18" x14ac:dyDescent="0.3">
      <c r="A997" s="17">
        <v>33498117</v>
      </c>
      <c r="B997" s="13">
        <v>36</v>
      </c>
      <c r="C997" s="13">
        <v>2</v>
      </c>
      <c r="D997" s="13">
        <v>91</v>
      </c>
      <c r="E997" t="s">
        <v>23</v>
      </c>
      <c r="F997" t="s">
        <v>21</v>
      </c>
      <c r="G997" t="str">
        <f>IF(VentasC15[[#This Row],[Tipo de pago]]='Tablas auxiliares'!$B$6,"Venta física","Venta Online")</f>
        <v>Venta Online</v>
      </c>
      <c r="H997" t="s">
        <v>30</v>
      </c>
      <c r="I997" s="37">
        <v>55939</v>
      </c>
      <c r="J997" s="37">
        <v>33496</v>
      </c>
      <c r="K997" s="37">
        <v>98520</v>
      </c>
      <c r="L997" s="37">
        <v>70331</v>
      </c>
      <c r="M997" s="37">
        <v>41816</v>
      </c>
      <c r="N997" s="37">
        <f>SUM(VentasC15[[#This Row],[Maquillaje]:[Perfumería]])</f>
        <v>300102</v>
      </c>
      <c r="O997" s="14">
        <f>AVERAGE(VentasC15[[#This Row],[Maquillaje]:[Perfumería]])</f>
        <v>60020.4</v>
      </c>
      <c r="P997" t="str">
        <f>INDEX(VentasC15[[#Headers],[Maquillaje]:[Perfumería]],MATCH(MAX(VentasC15[[#This Row],[Maquillaje]:[Perfumería]]),VentasC15[[#This Row],[Maquillaje]:[Perfumería]],0))</f>
        <v>Cabello</v>
      </c>
      <c r="Q997" t="str">
        <f>INDEX(VentasC15[[#Headers],[Maquillaje]:[Perfumería]],MATCH(MIN(VentasC15[[#This Row],[Maquillaje]:[Perfumería]]),VentasC15[[#This Row],[Maquillaje]:[Perfumería]],0))</f>
        <v>Skincare</v>
      </c>
      <c r="R997" t="str">
        <f>IF(VentasC15[[#This Row],[Total por vendedor]]&gt;=250000,"SI","NO")</f>
        <v>SI</v>
      </c>
    </row>
    <row r="998" spans="1:18" x14ac:dyDescent="0.3">
      <c r="A998" s="16">
        <v>33498118</v>
      </c>
      <c r="B998" s="13">
        <v>53</v>
      </c>
      <c r="C998" s="13">
        <v>2</v>
      </c>
      <c r="D998" s="13">
        <v>31</v>
      </c>
      <c r="E998" t="s">
        <v>23</v>
      </c>
      <c r="F998" t="s">
        <v>21</v>
      </c>
      <c r="G998" t="str">
        <f>IF(VentasC15[[#This Row],[Tipo de pago]]='Tablas auxiliares'!$B$6,"Venta física","Venta Online")</f>
        <v>Venta Online</v>
      </c>
      <c r="H998" t="s">
        <v>30</v>
      </c>
      <c r="I998" s="37">
        <v>99744</v>
      </c>
      <c r="J998" s="37">
        <v>94070</v>
      </c>
      <c r="K998" s="37">
        <v>35922</v>
      </c>
      <c r="L998" s="37">
        <v>71548</v>
      </c>
      <c r="M998" s="37">
        <v>23385</v>
      </c>
      <c r="N998" s="37">
        <f>SUM(VentasC15[[#This Row],[Maquillaje]:[Perfumería]])</f>
        <v>324669</v>
      </c>
      <c r="O998" s="14">
        <f>AVERAGE(VentasC15[[#This Row],[Maquillaje]:[Perfumería]])</f>
        <v>64933.8</v>
      </c>
      <c r="P998" t="str">
        <f>INDEX(VentasC15[[#Headers],[Maquillaje]:[Perfumería]],MATCH(MAX(VentasC15[[#This Row],[Maquillaje]:[Perfumería]]),VentasC15[[#This Row],[Maquillaje]:[Perfumería]],0))</f>
        <v>Maquillaje</v>
      </c>
      <c r="Q998" t="str">
        <f>INDEX(VentasC15[[#Headers],[Maquillaje]:[Perfumería]],MATCH(MIN(VentasC15[[#This Row],[Maquillaje]:[Perfumería]]),VentasC15[[#This Row],[Maquillaje]:[Perfumería]],0))</f>
        <v>Perfumería</v>
      </c>
      <c r="R998" t="str">
        <f>IF(VentasC15[[#This Row],[Total por vendedor]]&gt;=250000,"SI","NO")</f>
        <v>SI</v>
      </c>
    </row>
    <row r="999" spans="1:18" x14ac:dyDescent="0.3">
      <c r="A999" s="17">
        <v>33498119</v>
      </c>
      <c r="B999" s="13">
        <v>28</v>
      </c>
      <c r="C999" s="13">
        <v>2</v>
      </c>
      <c r="D999" s="13">
        <v>83</v>
      </c>
      <c r="E999" t="s">
        <v>24</v>
      </c>
      <c r="F999" t="s">
        <v>20</v>
      </c>
      <c r="G999" t="str">
        <f>IF(VentasC15[[#This Row],[Tipo de pago]]='Tablas auxiliares'!$B$6,"Venta física","Venta Online")</f>
        <v>Venta física</v>
      </c>
      <c r="H999" t="s">
        <v>29</v>
      </c>
      <c r="I999" s="37">
        <v>95393</v>
      </c>
      <c r="J999" s="37">
        <v>37831</v>
      </c>
      <c r="K999" s="37">
        <v>30421</v>
      </c>
      <c r="L999" s="37">
        <v>47273</v>
      </c>
      <c r="M999" s="37">
        <v>32366</v>
      </c>
      <c r="N999" s="37">
        <f>SUM(VentasC15[[#This Row],[Maquillaje]:[Perfumería]])</f>
        <v>243284</v>
      </c>
      <c r="O999" s="14">
        <f>AVERAGE(VentasC15[[#This Row],[Maquillaje]:[Perfumería]])</f>
        <v>48656.800000000003</v>
      </c>
      <c r="P999" t="str">
        <f>INDEX(VentasC15[[#Headers],[Maquillaje]:[Perfumería]],MATCH(MAX(VentasC15[[#This Row],[Maquillaje]:[Perfumería]]),VentasC15[[#This Row],[Maquillaje]:[Perfumería]],0))</f>
        <v>Maquillaje</v>
      </c>
      <c r="Q999" t="str">
        <f>INDEX(VentasC15[[#Headers],[Maquillaje]:[Perfumería]],MATCH(MIN(VentasC15[[#This Row],[Maquillaje]:[Perfumería]]),VentasC15[[#This Row],[Maquillaje]:[Perfumería]],0))</f>
        <v>Cabello</v>
      </c>
      <c r="R999" t="str">
        <f>IF(VentasC15[[#This Row],[Total por vendedor]]&gt;=250000,"SI","NO")</f>
        <v>NO</v>
      </c>
    </row>
    <row r="1000" spans="1:18" x14ac:dyDescent="0.3">
      <c r="A1000" s="16">
        <v>33498120</v>
      </c>
      <c r="B1000" s="13">
        <v>53</v>
      </c>
      <c r="C1000" s="13">
        <v>3</v>
      </c>
      <c r="D1000" s="13">
        <v>24</v>
      </c>
      <c r="E1000" t="s">
        <v>23</v>
      </c>
      <c r="F1000" t="s">
        <v>21</v>
      </c>
      <c r="G1000" t="str">
        <f>IF(VentasC15[[#This Row],[Tipo de pago]]='Tablas auxiliares'!$B$6,"Venta física","Venta Online")</f>
        <v>Venta Online</v>
      </c>
      <c r="H1000" t="s">
        <v>30</v>
      </c>
      <c r="I1000" s="37">
        <v>30179</v>
      </c>
      <c r="J1000" s="37">
        <v>55182</v>
      </c>
      <c r="K1000" s="37">
        <v>50088</v>
      </c>
      <c r="L1000" s="37">
        <v>29662</v>
      </c>
      <c r="M1000" s="37">
        <v>21786</v>
      </c>
      <c r="N1000" s="37">
        <f>SUM(VentasC15[[#This Row],[Maquillaje]:[Perfumería]])</f>
        <v>186897</v>
      </c>
      <c r="O1000" s="14">
        <f>AVERAGE(VentasC15[[#This Row],[Maquillaje]:[Perfumería]])</f>
        <v>37379.4</v>
      </c>
      <c r="P1000" t="str">
        <f>INDEX(VentasC15[[#Headers],[Maquillaje]:[Perfumería]],MATCH(MAX(VentasC15[[#This Row],[Maquillaje]:[Perfumería]]),VentasC15[[#This Row],[Maquillaje]:[Perfumería]],0))</f>
        <v>Skincare</v>
      </c>
      <c r="Q1000" t="str">
        <f>INDEX(VentasC15[[#Headers],[Maquillaje]:[Perfumería]],MATCH(MIN(VentasC15[[#This Row],[Maquillaje]:[Perfumería]]),VentasC15[[#This Row],[Maquillaje]:[Perfumería]],0))</f>
        <v>Perfumería</v>
      </c>
      <c r="R1000" t="str">
        <f>IF(VentasC15[[#This Row],[Total por vendedor]]&gt;=250000,"SI","NO")</f>
        <v>NO</v>
      </c>
    </row>
    <row r="1001" spans="1:18" x14ac:dyDescent="0.3">
      <c r="A1001" s="17">
        <v>33498121</v>
      </c>
      <c r="B1001" s="13">
        <v>30</v>
      </c>
      <c r="C1001" s="13">
        <v>3</v>
      </c>
      <c r="D1001" s="13">
        <v>53</v>
      </c>
      <c r="E1001" t="s">
        <v>25</v>
      </c>
      <c r="F1001" t="s">
        <v>21</v>
      </c>
      <c r="G1001" t="str">
        <f>IF(VentasC15[[#This Row],[Tipo de pago]]='Tablas auxiliares'!$B$6,"Venta física","Venta Online")</f>
        <v>Venta Online</v>
      </c>
      <c r="H1001" t="s">
        <v>29</v>
      </c>
      <c r="I1001" s="37">
        <v>3207</v>
      </c>
      <c r="J1001" s="37">
        <v>1476</v>
      </c>
      <c r="K1001" s="37">
        <v>65005</v>
      </c>
      <c r="L1001" s="37">
        <v>31844</v>
      </c>
      <c r="M1001" s="37">
        <v>58462</v>
      </c>
      <c r="N1001" s="37">
        <f>SUM(VentasC15[[#This Row],[Maquillaje]:[Perfumería]])</f>
        <v>159994</v>
      </c>
      <c r="O1001" s="14">
        <f>AVERAGE(VentasC15[[#This Row],[Maquillaje]:[Perfumería]])</f>
        <v>31998.799999999999</v>
      </c>
      <c r="P1001" t="str">
        <f>INDEX(VentasC15[[#Headers],[Maquillaje]:[Perfumería]],MATCH(MAX(VentasC15[[#This Row],[Maquillaje]:[Perfumería]]),VentasC15[[#This Row],[Maquillaje]:[Perfumería]],0))</f>
        <v>Cabello</v>
      </c>
      <c r="Q1001" t="str">
        <f>INDEX(VentasC15[[#Headers],[Maquillaje]:[Perfumería]],MATCH(MIN(VentasC15[[#This Row],[Maquillaje]:[Perfumería]]),VentasC15[[#This Row],[Maquillaje]:[Perfumería]],0))</f>
        <v>Skincare</v>
      </c>
      <c r="R1001" t="str">
        <f>IF(VentasC15[[#This Row],[Total por vendedor]]&gt;=250000,"SI","NO")</f>
        <v>NO</v>
      </c>
    </row>
    <row r="1002" spans="1:18" x14ac:dyDescent="0.3">
      <c r="A1002" s="16">
        <v>33498122</v>
      </c>
      <c r="B1002" s="13">
        <v>74</v>
      </c>
      <c r="C1002" s="13">
        <v>3</v>
      </c>
      <c r="D1002" s="13">
        <v>71</v>
      </c>
      <c r="E1002" t="s">
        <v>24</v>
      </c>
      <c r="F1002" t="s">
        <v>21</v>
      </c>
      <c r="G1002" t="str">
        <f>IF(VentasC15[[#This Row],[Tipo de pago]]='Tablas auxiliares'!$B$6,"Venta física","Venta Online")</f>
        <v>Venta Online</v>
      </c>
      <c r="H1002" t="s">
        <v>30</v>
      </c>
      <c r="I1002" s="37">
        <v>22583</v>
      </c>
      <c r="J1002" s="37">
        <v>17173</v>
      </c>
      <c r="K1002" s="37">
        <v>84152</v>
      </c>
      <c r="L1002" s="37">
        <v>56947</v>
      </c>
      <c r="M1002" s="37">
        <v>54240</v>
      </c>
      <c r="N1002" s="37">
        <f>SUM(VentasC15[[#This Row],[Maquillaje]:[Perfumería]])</f>
        <v>235095</v>
      </c>
      <c r="O1002" s="14">
        <f>AVERAGE(VentasC15[[#This Row],[Maquillaje]:[Perfumería]])</f>
        <v>47019</v>
      </c>
      <c r="P1002" t="str">
        <f>INDEX(VentasC15[[#Headers],[Maquillaje]:[Perfumería]],MATCH(MAX(VentasC15[[#This Row],[Maquillaje]:[Perfumería]]),VentasC15[[#This Row],[Maquillaje]:[Perfumería]],0))</f>
        <v>Cabello</v>
      </c>
      <c r="Q1002" t="str">
        <f>INDEX(VentasC15[[#Headers],[Maquillaje]:[Perfumería]],MATCH(MIN(VentasC15[[#This Row],[Maquillaje]:[Perfumería]]),VentasC15[[#This Row],[Maquillaje]:[Perfumería]],0))</f>
        <v>Skincare</v>
      </c>
      <c r="R1002" t="str">
        <f>IF(VentasC15[[#This Row],[Total por vendedor]]&gt;=250000,"SI","NO")</f>
        <v>NO</v>
      </c>
    </row>
    <row r="1003" spans="1:18" x14ac:dyDescent="0.3">
      <c r="A1003" s="17">
        <v>33498123</v>
      </c>
      <c r="B1003" s="13">
        <v>71</v>
      </c>
      <c r="C1003" s="13">
        <v>3</v>
      </c>
      <c r="D1003" s="13">
        <v>70</v>
      </c>
      <c r="E1003" t="s">
        <v>22</v>
      </c>
      <c r="F1003" t="s">
        <v>21</v>
      </c>
      <c r="G1003" t="str">
        <f>IF(VentasC15[[#This Row],[Tipo de pago]]='Tablas auxiliares'!$B$6,"Venta física","Venta Online")</f>
        <v>Venta Online</v>
      </c>
      <c r="H1003" t="s">
        <v>29</v>
      </c>
      <c r="I1003" s="37">
        <v>11318</v>
      </c>
      <c r="J1003" s="37">
        <v>55121</v>
      </c>
      <c r="K1003" s="37">
        <v>36265</v>
      </c>
      <c r="L1003" s="37">
        <v>51891</v>
      </c>
      <c r="M1003" s="37">
        <v>78272</v>
      </c>
      <c r="N1003" s="37">
        <f>SUM(VentasC15[[#This Row],[Maquillaje]:[Perfumería]])</f>
        <v>232867</v>
      </c>
      <c r="O1003" s="14">
        <f>AVERAGE(VentasC15[[#This Row],[Maquillaje]:[Perfumería]])</f>
        <v>46573.4</v>
      </c>
      <c r="P1003" t="str">
        <f>INDEX(VentasC15[[#Headers],[Maquillaje]:[Perfumería]],MATCH(MAX(VentasC15[[#This Row],[Maquillaje]:[Perfumería]]),VentasC15[[#This Row],[Maquillaje]:[Perfumería]],0))</f>
        <v>Perfumería</v>
      </c>
      <c r="Q1003" t="str">
        <f>INDEX(VentasC15[[#Headers],[Maquillaje]:[Perfumería]],MATCH(MIN(VentasC15[[#This Row],[Maquillaje]:[Perfumería]]),VentasC15[[#This Row],[Maquillaje]:[Perfumería]],0))</f>
        <v>Maquillaje</v>
      </c>
      <c r="R1003" t="str">
        <f>IF(VentasC15[[#This Row],[Total por vendedor]]&gt;=250000,"SI","NO")</f>
        <v>NO</v>
      </c>
    </row>
    <row r="1004" spans="1:18" x14ac:dyDescent="0.3">
      <c r="A1004" s="16">
        <v>33498124</v>
      </c>
      <c r="B1004" s="13">
        <v>63</v>
      </c>
      <c r="C1004" s="13">
        <v>3</v>
      </c>
      <c r="D1004" s="13">
        <v>64</v>
      </c>
      <c r="E1004" t="s">
        <v>24</v>
      </c>
      <c r="F1004" t="s">
        <v>21</v>
      </c>
      <c r="G1004" t="str">
        <f>IF(VentasC15[[#This Row],[Tipo de pago]]='Tablas auxiliares'!$B$6,"Venta física","Venta Online")</f>
        <v>Venta Online</v>
      </c>
      <c r="H1004" t="s">
        <v>30</v>
      </c>
      <c r="I1004" s="37">
        <v>2214</v>
      </c>
      <c r="J1004" s="37">
        <v>63616</v>
      </c>
      <c r="K1004" s="37">
        <v>64006</v>
      </c>
      <c r="L1004" s="37">
        <v>87917</v>
      </c>
      <c r="M1004" s="37">
        <v>20292</v>
      </c>
      <c r="N1004" s="37">
        <f>SUM(VentasC15[[#This Row],[Maquillaje]:[Perfumería]])</f>
        <v>238045</v>
      </c>
      <c r="O1004" s="14">
        <f>AVERAGE(VentasC15[[#This Row],[Maquillaje]:[Perfumería]])</f>
        <v>47609</v>
      </c>
      <c r="P1004" t="str">
        <f>INDEX(VentasC15[[#Headers],[Maquillaje]:[Perfumería]],MATCH(MAX(VentasC15[[#This Row],[Maquillaje]:[Perfumería]]),VentasC15[[#This Row],[Maquillaje]:[Perfumería]],0))</f>
        <v>Cuerpo</v>
      </c>
      <c r="Q1004" t="str">
        <f>INDEX(VentasC15[[#Headers],[Maquillaje]:[Perfumería]],MATCH(MIN(VentasC15[[#This Row],[Maquillaje]:[Perfumería]]),VentasC15[[#This Row],[Maquillaje]:[Perfumería]],0))</f>
        <v>Maquillaje</v>
      </c>
      <c r="R1004" t="str">
        <f>IF(VentasC15[[#This Row],[Total por vendedor]]&gt;=250000,"SI","NO")</f>
        <v>NO</v>
      </c>
    </row>
    <row r="1005" spans="1:18" x14ac:dyDescent="0.3">
      <c r="A1005" s="17">
        <v>33498125</v>
      </c>
      <c r="B1005" s="13">
        <v>51</v>
      </c>
      <c r="C1005" s="13">
        <v>3</v>
      </c>
      <c r="D1005" s="13">
        <v>28</v>
      </c>
      <c r="E1005" t="s">
        <v>25</v>
      </c>
      <c r="F1005" t="s">
        <v>20</v>
      </c>
      <c r="G1005" t="str">
        <f>IF(VentasC15[[#This Row],[Tipo de pago]]='Tablas auxiliares'!$B$6,"Venta física","Venta Online")</f>
        <v>Venta física</v>
      </c>
      <c r="H1005" t="s">
        <v>29</v>
      </c>
      <c r="I1005" s="37">
        <v>51045</v>
      </c>
      <c r="J1005" s="37">
        <v>95619</v>
      </c>
      <c r="K1005" s="37">
        <v>44708</v>
      </c>
      <c r="L1005" s="37">
        <v>41652</v>
      </c>
      <c r="M1005" s="37">
        <v>16344</v>
      </c>
      <c r="N1005" s="37">
        <f>SUM(VentasC15[[#This Row],[Maquillaje]:[Perfumería]])</f>
        <v>249368</v>
      </c>
      <c r="O1005" s="14">
        <f>AVERAGE(VentasC15[[#This Row],[Maquillaje]:[Perfumería]])</f>
        <v>49873.599999999999</v>
      </c>
      <c r="P1005" t="str">
        <f>INDEX(VentasC15[[#Headers],[Maquillaje]:[Perfumería]],MATCH(MAX(VentasC15[[#This Row],[Maquillaje]:[Perfumería]]),VentasC15[[#This Row],[Maquillaje]:[Perfumería]],0))</f>
        <v>Skincare</v>
      </c>
      <c r="Q1005" t="str">
        <f>INDEX(VentasC15[[#Headers],[Maquillaje]:[Perfumería]],MATCH(MIN(VentasC15[[#This Row],[Maquillaje]:[Perfumería]]),VentasC15[[#This Row],[Maquillaje]:[Perfumería]],0))</f>
        <v>Perfumería</v>
      </c>
      <c r="R1005" t="str">
        <f>IF(VentasC15[[#This Row],[Total por vendedor]]&gt;=250000,"SI","NO")</f>
        <v>NO</v>
      </c>
    </row>
    <row r="1006" spans="1:18" x14ac:dyDescent="0.3">
      <c r="A1006" s="16">
        <v>33498126</v>
      </c>
      <c r="B1006" s="13">
        <v>29</v>
      </c>
      <c r="C1006" s="13">
        <v>3</v>
      </c>
      <c r="D1006" s="13">
        <v>28</v>
      </c>
      <c r="E1006" t="s">
        <v>23</v>
      </c>
      <c r="F1006" t="s">
        <v>21</v>
      </c>
      <c r="G1006" t="str">
        <f>IF(VentasC15[[#This Row],[Tipo de pago]]='Tablas auxiliares'!$B$6,"Venta física","Venta Online")</f>
        <v>Venta Online</v>
      </c>
      <c r="H1006" t="s">
        <v>30</v>
      </c>
      <c r="I1006" s="37">
        <v>59015</v>
      </c>
      <c r="J1006" s="37">
        <v>11348</v>
      </c>
      <c r="K1006" s="37">
        <v>85193</v>
      </c>
      <c r="L1006" s="37">
        <v>38261</v>
      </c>
      <c r="M1006" s="37">
        <v>72126</v>
      </c>
      <c r="N1006" s="37">
        <f>SUM(VentasC15[[#This Row],[Maquillaje]:[Perfumería]])</f>
        <v>265943</v>
      </c>
      <c r="O1006" s="14">
        <f>AVERAGE(VentasC15[[#This Row],[Maquillaje]:[Perfumería]])</f>
        <v>53188.6</v>
      </c>
      <c r="P1006" t="str">
        <f>INDEX(VentasC15[[#Headers],[Maquillaje]:[Perfumería]],MATCH(MAX(VentasC15[[#This Row],[Maquillaje]:[Perfumería]]),VentasC15[[#This Row],[Maquillaje]:[Perfumería]],0))</f>
        <v>Cabello</v>
      </c>
      <c r="Q1006" t="str">
        <f>INDEX(VentasC15[[#Headers],[Maquillaje]:[Perfumería]],MATCH(MIN(VentasC15[[#This Row],[Maquillaje]:[Perfumería]]),VentasC15[[#This Row],[Maquillaje]:[Perfumería]],0))</f>
        <v>Skincare</v>
      </c>
      <c r="R1006" t="str">
        <f>IF(VentasC15[[#This Row],[Total por vendedor]]&gt;=250000,"SI","NO")</f>
        <v>SI</v>
      </c>
    </row>
    <row r="1007" spans="1:18" x14ac:dyDescent="0.3">
      <c r="A1007" s="17">
        <v>33498127</v>
      </c>
      <c r="B1007" s="13">
        <v>53</v>
      </c>
      <c r="C1007" s="13">
        <v>3</v>
      </c>
      <c r="D1007" s="13">
        <v>67</v>
      </c>
      <c r="E1007" t="s">
        <v>24</v>
      </c>
      <c r="F1007" t="s">
        <v>20</v>
      </c>
      <c r="G1007" t="str">
        <f>IF(VentasC15[[#This Row],[Tipo de pago]]='Tablas auxiliares'!$B$6,"Venta física","Venta Online")</f>
        <v>Venta física</v>
      </c>
      <c r="H1007" t="s">
        <v>29</v>
      </c>
      <c r="I1007" s="37">
        <v>68950</v>
      </c>
      <c r="J1007" s="37">
        <v>99764</v>
      </c>
      <c r="K1007" s="37">
        <v>13486</v>
      </c>
      <c r="L1007" s="37">
        <v>11246</v>
      </c>
      <c r="M1007" s="37">
        <v>43541</v>
      </c>
      <c r="N1007" s="37">
        <f>SUM(VentasC15[[#This Row],[Maquillaje]:[Perfumería]])</f>
        <v>236987</v>
      </c>
      <c r="O1007" s="14">
        <f>AVERAGE(VentasC15[[#This Row],[Maquillaje]:[Perfumería]])</f>
        <v>47397.4</v>
      </c>
      <c r="P1007" t="str">
        <f>INDEX(VentasC15[[#Headers],[Maquillaje]:[Perfumería]],MATCH(MAX(VentasC15[[#This Row],[Maquillaje]:[Perfumería]]),VentasC15[[#This Row],[Maquillaje]:[Perfumería]],0))</f>
        <v>Skincare</v>
      </c>
      <c r="Q1007" t="str">
        <f>INDEX(VentasC15[[#Headers],[Maquillaje]:[Perfumería]],MATCH(MIN(VentasC15[[#This Row],[Maquillaje]:[Perfumería]]),VentasC15[[#This Row],[Maquillaje]:[Perfumería]],0))</f>
        <v>Cuerpo</v>
      </c>
      <c r="R1007" t="str">
        <f>IF(VentasC15[[#This Row],[Total por vendedor]]&gt;=250000,"SI","NO")</f>
        <v>NO</v>
      </c>
    </row>
    <row r="1008" spans="1:18" x14ac:dyDescent="0.3">
      <c r="A1008" s="16">
        <v>33498128</v>
      </c>
      <c r="B1008" s="13">
        <v>52</v>
      </c>
      <c r="C1008" s="13">
        <v>3</v>
      </c>
      <c r="D1008" s="13">
        <v>24</v>
      </c>
      <c r="E1008" t="s">
        <v>23</v>
      </c>
      <c r="F1008" t="s">
        <v>20</v>
      </c>
      <c r="G1008" t="str">
        <f>IF(VentasC15[[#This Row],[Tipo de pago]]='Tablas auxiliares'!$B$6,"Venta física","Venta Online")</f>
        <v>Venta física</v>
      </c>
      <c r="H1008" t="s">
        <v>30</v>
      </c>
      <c r="I1008" s="37">
        <v>56500</v>
      </c>
      <c r="J1008" s="37">
        <v>4652</v>
      </c>
      <c r="K1008" s="37">
        <v>40352</v>
      </c>
      <c r="L1008" s="37">
        <v>86005</v>
      </c>
      <c r="M1008" s="37">
        <v>32473</v>
      </c>
      <c r="N1008" s="37">
        <f>SUM(VentasC15[[#This Row],[Maquillaje]:[Perfumería]])</f>
        <v>219982</v>
      </c>
      <c r="O1008" s="14">
        <f>AVERAGE(VentasC15[[#This Row],[Maquillaje]:[Perfumería]])</f>
        <v>43996.4</v>
      </c>
      <c r="P1008" t="str">
        <f>INDEX(VentasC15[[#Headers],[Maquillaje]:[Perfumería]],MATCH(MAX(VentasC15[[#This Row],[Maquillaje]:[Perfumería]]),VentasC15[[#This Row],[Maquillaje]:[Perfumería]],0))</f>
        <v>Cuerpo</v>
      </c>
      <c r="Q1008" t="str">
        <f>INDEX(VentasC15[[#Headers],[Maquillaje]:[Perfumería]],MATCH(MIN(VentasC15[[#This Row],[Maquillaje]:[Perfumería]]),VentasC15[[#This Row],[Maquillaje]:[Perfumería]],0))</f>
        <v>Skincare</v>
      </c>
      <c r="R1008" t="str">
        <f>IF(VentasC15[[#This Row],[Total por vendedor]]&gt;=250000,"SI","NO")</f>
        <v>NO</v>
      </c>
    </row>
    <row r="1009" spans="1:18" x14ac:dyDescent="0.3">
      <c r="A1009" s="17">
        <v>33498129</v>
      </c>
      <c r="B1009" s="13">
        <v>66</v>
      </c>
      <c r="C1009" s="13">
        <v>3</v>
      </c>
      <c r="D1009" s="13">
        <v>25</v>
      </c>
      <c r="E1009" t="s">
        <v>23</v>
      </c>
      <c r="F1009" t="s">
        <v>20</v>
      </c>
      <c r="G1009" t="str">
        <f>IF(VentasC15[[#This Row],[Tipo de pago]]='Tablas auxiliares'!$B$6,"Venta física","Venta Online")</f>
        <v>Venta física</v>
      </c>
      <c r="H1009" t="s">
        <v>30</v>
      </c>
      <c r="I1009" s="37">
        <v>73331</v>
      </c>
      <c r="J1009" s="37">
        <v>54159</v>
      </c>
      <c r="K1009" s="37">
        <v>63334</v>
      </c>
      <c r="L1009" s="37">
        <v>72626</v>
      </c>
      <c r="M1009" s="37">
        <v>39259</v>
      </c>
      <c r="N1009" s="37">
        <f>SUM(VentasC15[[#This Row],[Maquillaje]:[Perfumería]])</f>
        <v>302709</v>
      </c>
      <c r="O1009" s="14">
        <f>AVERAGE(VentasC15[[#This Row],[Maquillaje]:[Perfumería]])</f>
        <v>60541.8</v>
      </c>
      <c r="P1009" t="str">
        <f>INDEX(VentasC15[[#Headers],[Maquillaje]:[Perfumería]],MATCH(MAX(VentasC15[[#This Row],[Maquillaje]:[Perfumería]]),VentasC15[[#This Row],[Maquillaje]:[Perfumería]],0))</f>
        <v>Maquillaje</v>
      </c>
      <c r="Q1009" t="str">
        <f>INDEX(VentasC15[[#Headers],[Maquillaje]:[Perfumería]],MATCH(MIN(VentasC15[[#This Row],[Maquillaje]:[Perfumería]]),VentasC15[[#This Row],[Maquillaje]:[Perfumería]],0))</f>
        <v>Perfumería</v>
      </c>
      <c r="R1009" t="str">
        <f>IF(VentasC15[[#This Row],[Total por vendedor]]&gt;=250000,"SI","NO")</f>
        <v>SI</v>
      </c>
    </row>
    <row r="1010" spans="1:18" x14ac:dyDescent="0.3">
      <c r="A1010" s="16">
        <v>33498130</v>
      </c>
      <c r="B1010" s="13">
        <v>61</v>
      </c>
      <c r="C1010" s="13">
        <v>3</v>
      </c>
      <c r="D1010" s="13">
        <v>18</v>
      </c>
      <c r="E1010" t="s">
        <v>23</v>
      </c>
      <c r="F1010" t="s">
        <v>20</v>
      </c>
      <c r="G1010" t="str">
        <f>IF(VentasC15[[#This Row],[Tipo de pago]]='Tablas auxiliares'!$B$6,"Venta física","Venta Online")</f>
        <v>Venta física</v>
      </c>
      <c r="H1010" t="s">
        <v>30</v>
      </c>
      <c r="I1010" s="37">
        <v>84576</v>
      </c>
      <c r="J1010" s="37">
        <v>3822</v>
      </c>
      <c r="K1010" s="37">
        <v>61258</v>
      </c>
      <c r="L1010" s="37">
        <v>50228</v>
      </c>
      <c r="M1010" s="37">
        <v>99725</v>
      </c>
      <c r="N1010" s="37">
        <f>SUM(VentasC15[[#This Row],[Maquillaje]:[Perfumería]])</f>
        <v>299609</v>
      </c>
      <c r="O1010" s="14">
        <f>AVERAGE(VentasC15[[#This Row],[Maquillaje]:[Perfumería]])</f>
        <v>59921.8</v>
      </c>
      <c r="P1010" t="str">
        <f>INDEX(VentasC15[[#Headers],[Maquillaje]:[Perfumería]],MATCH(MAX(VentasC15[[#This Row],[Maquillaje]:[Perfumería]]),VentasC15[[#This Row],[Maquillaje]:[Perfumería]],0))</f>
        <v>Perfumería</v>
      </c>
      <c r="Q1010" t="str">
        <f>INDEX(VentasC15[[#Headers],[Maquillaje]:[Perfumería]],MATCH(MIN(VentasC15[[#This Row],[Maquillaje]:[Perfumería]]),VentasC15[[#This Row],[Maquillaje]:[Perfumería]],0))</f>
        <v>Skincare</v>
      </c>
      <c r="R1010" t="str">
        <f>IF(VentasC15[[#This Row],[Total por vendedor]]&gt;=250000,"SI","NO")</f>
        <v>SI</v>
      </c>
    </row>
    <row r="1011" spans="1:18" x14ac:dyDescent="0.3">
      <c r="A1011" s="17">
        <v>33498131</v>
      </c>
      <c r="B1011" s="13">
        <v>52</v>
      </c>
      <c r="C1011" s="13">
        <v>3</v>
      </c>
      <c r="D1011" s="13">
        <v>32</v>
      </c>
      <c r="E1011" t="s">
        <v>22</v>
      </c>
      <c r="F1011" t="s">
        <v>20</v>
      </c>
      <c r="G1011" t="str">
        <f>IF(VentasC15[[#This Row],[Tipo de pago]]='Tablas auxiliares'!$B$6,"Venta física","Venta Online")</f>
        <v>Venta física</v>
      </c>
      <c r="H1011" t="s">
        <v>30</v>
      </c>
      <c r="I1011" s="37">
        <v>25053</v>
      </c>
      <c r="J1011" s="37">
        <v>42982</v>
      </c>
      <c r="K1011" s="37">
        <v>86462</v>
      </c>
      <c r="L1011" s="37">
        <v>76214</v>
      </c>
      <c r="M1011" s="37">
        <v>19500</v>
      </c>
      <c r="N1011" s="37">
        <f>SUM(VentasC15[[#This Row],[Maquillaje]:[Perfumería]])</f>
        <v>250211</v>
      </c>
      <c r="O1011" s="14">
        <f>AVERAGE(VentasC15[[#This Row],[Maquillaje]:[Perfumería]])</f>
        <v>50042.2</v>
      </c>
      <c r="P1011" t="str">
        <f>INDEX(VentasC15[[#Headers],[Maquillaje]:[Perfumería]],MATCH(MAX(VentasC15[[#This Row],[Maquillaje]:[Perfumería]]),VentasC15[[#This Row],[Maquillaje]:[Perfumería]],0))</f>
        <v>Cabello</v>
      </c>
      <c r="Q1011" t="str">
        <f>INDEX(VentasC15[[#Headers],[Maquillaje]:[Perfumería]],MATCH(MIN(VentasC15[[#This Row],[Maquillaje]:[Perfumería]]),VentasC15[[#This Row],[Maquillaje]:[Perfumería]],0))</f>
        <v>Perfumería</v>
      </c>
      <c r="R1011" t="str">
        <f>IF(VentasC15[[#This Row],[Total por vendedor]]&gt;=250000,"SI","NO")</f>
        <v>SI</v>
      </c>
    </row>
    <row r="1012" spans="1:18" x14ac:dyDescent="0.3">
      <c r="A1012" s="16">
        <v>33498132</v>
      </c>
      <c r="B1012" s="13">
        <v>68</v>
      </c>
      <c r="C1012" s="13">
        <v>3</v>
      </c>
      <c r="D1012" s="13">
        <v>97</v>
      </c>
      <c r="E1012" t="s">
        <v>25</v>
      </c>
      <c r="F1012" t="s">
        <v>21</v>
      </c>
      <c r="G1012" t="str">
        <f>IF(VentasC15[[#This Row],[Tipo de pago]]='Tablas auxiliares'!$B$6,"Venta física","Venta Online")</f>
        <v>Venta Online</v>
      </c>
      <c r="H1012" t="s">
        <v>29</v>
      </c>
      <c r="I1012" s="37">
        <v>7192</v>
      </c>
      <c r="J1012" s="37">
        <v>60072</v>
      </c>
      <c r="K1012" s="37">
        <v>32410</v>
      </c>
      <c r="L1012" s="37">
        <v>29273</v>
      </c>
      <c r="M1012" s="37">
        <v>17486</v>
      </c>
      <c r="N1012" s="37">
        <f>SUM(VentasC15[[#This Row],[Maquillaje]:[Perfumería]])</f>
        <v>146433</v>
      </c>
      <c r="O1012" s="14">
        <f>AVERAGE(VentasC15[[#This Row],[Maquillaje]:[Perfumería]])</f>
        <v>29286.6</v>
      </c>
      <c r="P1012" t="str">
        <f>INDEX(VentasC15[[#Headers],[Maquillaje]:[Perfumería]],MATCH(MAX(VentasC15[[#This Row],[Maquillaje]:[Perfumería]]),VentasC15[[#This Row],[Maquillaje]:[Perfumería]],0))</f>
        <v>Skincare</v>
      </c>
      <c r="Q1012" t="str">
        <f>INDEX(VentasC15[[#Headers],[Maquillaje]:[Perfumería]],MATCH(MIN(VentasC15[[#This Row],[Maquillaje]:[Perfumería]]),VentasC15[[#This Row],[Maquillaje]:[Perfumería]],0))</f>
        <v>Maquillaje</v>
      </c>
      <c r="R1012" t="str">
        <f>IF(VentasC15[[#This Row],[Total por vendedor]]&gt;=250000,"SI","NO")</f>
        <v>NO</v>
      </c>
    </row>
    <row r="1013" spans="1:18" x14ac:dyDescent="0.3">
      <c r="A1013" s="17">
        <v>33498133</v>
      </c>
      <c r="B1013" s="13">
        <v>48</v>
      </c>
      <c r="C1013" s="13">
        <v>3</v>
      </c>
      <c r="D1013" s="13">
        <v>93</v>
      </c>
      <c r="E1013" t="s">
        <v>23</v>
      </c>
      <c r="F1013" t="s">
        <v>21</v>
      </c>
      <c r="G1013" t="str">
        <f>IF(VentasC15[[#This Row],[Tipo de pago]]='Tablas auxiliares'!$B$6,"Venta física","Venta Online")</f>
        <v>Venta Online</v>
      </c>
      <c r="H1013" t="s">
        <v>29</v>
      </c>
      <c r="I1013" s="37">
        <v>4110</v>
      </c>
      <c r="J1013" s="37">
        <v>27264</v>
      </c>
      <c r="K1013" s="37">
        <v>95824</v>
      </c>
      <c r="L1013" s="37">
        <v>48301</v>
      </c>
      <c r="M1013" s="37">
        <v>68469</v>
      </c>
      <c r="N1013" s="37">
        <f>SUM(VentasC15[[#This Row],[Maquillaje]:[Perfumería]])</f>
        <v>243968</v>
      </c>
      <c r="O1013" s="14">
        <f>AVERAGE(VentasC15[[#This Row],[Maquillaje]:[Perfumería]])</f>
        <v>48793.599999999999</v>
      </c>
      <c r="P1013" t="str">
        <f>INDEX(VentasC15[[#Headers],[Maquillaje]:[Perfumería]],MATCH(MAX(VentasC15[[#This Row],[Maquillaje]:[Perfumería]]),VentasC15[[#This Row],[Maquillaje]:[Perfumería]],0))</f>
        <v>Cabello</v>
      </c>
      <c r="Q1013" t="str">
        <f>INDEX(VentasC15[[#Headers],[Maquillaje]:[Perfumería]],MATCH(MIN(VentasC15[[#This Row],[Maquillaje]:[Perfumería]]),VentasC15[[#This Row],[Maquillaje]:[Perfumería]],0))</f>
        <v>Maquillaje</v>
      </c>
      <c r="R1013" t="str">
        <f>IF(VentasC15[[#This Row],[Total por vendedor]]&gt;=250000,"SI","NO")</f>
        <v>NO</v>
      </c>
    </row>
    <row r="1014" spans="1:18" x14ac:dyDescent="0.3">
      <c r="A1014" s="16">
        <v>33498134</v>
      </c>
      <c r="B1014" s="13">
        <v>38</v>
      </c>
      <c r="C1014" s="13">
        <v>3</v>
      </c>
      <c r="D1014" s="13">
        <v>83</v>
      </c>
      <c r="E1014" t="s">
        <v>23</v>
      </c>
      <c r="F1014" t="s">
        <v>21</v>
      </c>
      <c r="G1014" t="str">
        <f>IF(VentasC15[[#This Row],[Tipo de pago]]='Tablas auxiliares'!$B$6,"Venta física","Venta Online")</f>
        <v>Venta Online</v>
      </c>
      <c r="H1014" t="s">
        <v>30</v>
      </c>
      <c r="I1014" s="37">
        <v>18250</v>
      </c>
      <c r="J1014" s="37">
        <v>40651</v>
      </c>
      <c r="K1014" s="37">
        <v>9040</v>
      </c>
      <c r="L1014" s="37">
        <v>63703</v>
      </c>
      <c r="M1014" s="37">
        <v>85096</v>
      </c>
      <c r="N1014" s="37">
        <f>SUM(VentasC15[[#This Row],[Maquillaje]:[Perfumería]])</f>
        <v>216740</v>
      </c>
      <c r="O1014" s="14">
        <f>AVERAGE(VentasC15[[#This Row],[Maquillaje]:[Perfumería]])</f>
        <v>43348</v>
      </c>
      <c r="P1014" t="str">
        <f>INDEX(VentasC15[[#Headers],[Maquillaje]:[Perfumería]],MATCH(MAX(VentasC15[[#This Row],[Maquillaje]:[Perfumería]]),VentasC15[[#This Row],[Maquillaje]:[Perfumería]],0))</f>
        <v>Perfumería</v>
      </c>
      <c r="Q1014" t="str">
        <f>INDEX(VentasC15[[#Headers],[Maquillaje]:[Perfumería]],MATCH(MIN(VentasC15[[#This Row],[Maquillaje]:[Perfumería]]),VentasC15[[#This Row],[Maquillaje]:[Perfumería]],0))</f>
        <v>Cabello</v>
      </c>
      <c r="R1014" t="str">
        <f>IF(VentasC15[[#This Row],[Total por vendedor]]&gt;=250000,"SI","NO")</f>
        <v>NO</v>
      </c>
    </row>
    <row r="1015" spans="1:18" x14ac:dyDescent="0.3">
      <c r="A1015" s="17">
        <v>33498135</v>
      </c>
      <c r="B1015" s="13">
        <v>67</v>
      </c>
      <c r="C1015" s="13">
        <v>3</v>
      </c>
      <c r="D1015" s="13">
        <v>73</v>
      </c>
      <c r="E1015" t="s">
        <v>25</v>
      </c>
      <c r="F1015" t="s">
        <v>20</v>
      </c>
      <c r="G1015" t="str">
        <f>IF(VentasC15[[#This Row],[Tipo de pago]]='Tablas auxiliares'!$B$6,"Venta física","Venta Online")</f>
        <v>Venta física</v>
      </c>
      <c r="H1015" t="s">
        <v>29</v>
      </c>
      <c r="I1015" s="37">
        <v>90816</v>
      </c>
      <c r="J1015" s="37">
        <v>63704</v>
      </c>
      <c r="K1015" s="37">
        <v>51840</v>
      </c>
      <c r="L1015" s="37">
        <v>68725</v>
      </c>
      <c r="M1015" s="37">
        <v>57949</v>
      </c>
      <c r="N1015" s="37">
        <f>SUM(VentasC15[[#This Row],[Maquillaje]:[Perfumería]])</f>
        <v>333034</v>
      </c>
      <c r="O1015" s="14">
        <f>AVERAGE(VentasC15[[#This Row],[Maquillaje]:[Perfumería]])</f>
        <v>66606.8</v>
      </c>
      <c r="P1015" t="str">
        <f>INDEX(VentasC15[[#Headers],[Maquillaje]:[Perfumería]],MATCH(MAX(VentasC15[[#This Row],[Maquillaje]:[Perfumería]]),VentasC15[[#This Row],[Maquillaje]:[Perfumería]],0))</f>
        <v>Maquillaje</v>
      </c>
      <c r="Q1015" t="str">
        <f>INDEX(VentasC15[[#Headers],[Maquillaje]:[Perfumería]],MATCH(MIN(VentasC15[[#This Row],[Maquillaje]:[Perfumería]]),VentasC15[[#This Row],[Maquillaje]:[Perfumería]],0))</f>
        <v>Cabello</v>
      </c>
      <c r="R1015" t="str">
        <f>IF(VentasC15[[#This Row],[Total por vendedor]]&gt;=250000,"SI","NO")</f>
        <v>SI</v>
      </c>
    </row>
    <row r="1016" spans="1:18" x14ac:dyDescent="0.3">
      <c r="A1016" s="16">
        <v>33498136</v>
      </c>
      <c r="B1016" s="13">
        <v>26</v>
      </c>
      <c r="C1016" s="13">
        <v>3</v>
      </c>
      <c r="D1016" s="13">
        <v>46</v>
      </c>
      <c r="E1016" t="s">
        <v>23</v>
      </c>
      <c r="F1016" t="s">
        <v>21</v>
      </c>
      <c r="G1016" t="str">
        <f>IF(VentasC15[[#This Row],[Tipo de pago]]='Tablas auxiliares'!$B$6,"Venta física","Venta Online")</f>
        <v>Venta Online</v>
      </c>
      <c r="H1016" t="s">
        <v>30</v>
      </c>
      <c r="I1016" s="37">
        <v>82118</v>
      </c>
      <c r="J1016" s="37">
        <v>37035</v>
      </c>
      <c r="K1016" s="37">
        <v>30309</v>
      </c>
      <c r="L1016" s="37">
        <v>19821</v>
      </c>
      <c r="M1016" s="37">
        <v>56711</v>
      </c>
      <c r="N1016" s="37">
        <f>SUM(VentasC15[[#This Row],[Maquillaje]:[Perfumería]])</f>
        <v>225994</v>
      </c>
      <c r="O1016" s="14">
        <f>AVERAGE(VentasC15[[#This Row],[Maquillaje]:[Perfumería]])</f>
        <v>45198.8</v>
      </c>
      <c r="P1016" t="str">
        <f>INDEX(VentasC15[[#Headers],[Maquillaje]:[Perfumería]],MATCH(MAX(VentasC15[[#This Row],[Maquillaje]:[Perfumería]]),VentasC15[[#This Row],[Maquillaje]:[Perfumería]],0))</f>
        <v>Maquillaje</v>
      </c>
      <c r="Q1016" t="str">
        <f>INDEX(VentasC15[[#Headers],[Maquillaje]:[Perfumería]],MATCH(MIN(VentasC15[[#This Row],[Maquillaje]:[Perfumería]]),VentasC15[[#This Row],[Maquillaje]:[Perfumería]],0))</f>
        <v>Cuerpo</v>
      </c>
      <c r="R1016" t="str">
        <f>IF(VentasC15[[#This Row],[Total por vendedor]]&gt;=250000,"SI","NO")</f>
        <v>NO</v>
      </c>
    </row>
    <row r="1017" spans="1:18" x14ac:dyDescent="0.3">
      <c r="A1017" s="17">
        <v>33498137</v>
      </c>
      <c r="B1017" s="13">
        <v>26</v>
      </c>
      <c r="C1017" s="13">
        <v>3</v>
      </c>
      <c r="D1017" s="13">
        <v>58</v>
      </c>
      <c r="E1017" t="s">
        <v>25</v>
      </c>
      <c r="F1017" t="s">
        <v>21</v>
      </c>
      <c r="G1017" t="str">
        <f>IF(VentasC15[[#This Row],[Tipo de pago]]='Tablas auxiliares'!$B$6,"Venta física","Venta Online")</f>
        <v>Venta Online</v>
      </c>
      <c r="H1017" t="s">
        <v>30</v>
      </c>
      <c r="I1017" s="37">
        <v>82191</v>
      </c>
      <c r="J1017" s="37">
        <v>63525</v>
      </c>
      <c r="K1017" s="37">
        <v>18793</v>
      </c>
      <c r="L1017" s="37">
        <v>49024</v>
      </c>
      <c r="M1017" s="37">
        <v>9202</v>
      </c>
      <c r="N1017" s="37">
        <f>SUM(VentasC15[[#This Row],[Maquillaje]:[Perfumería]])</f>
        <v>222735</v>
      </c>
      <c r="O1017" s="14">
        <f>AVERAGE(VentasC15[[#This Row],[Maquillaje]:[Perfumería]])</f>
        <v>44547</v>
      </c>
      <c r="P1017" t="str">
        <f>INDEX(VentasC15[[#Headers],[Maquillaje]:[Perfumería]],MATCH(MAX(VentasC15[[#This Row],[Maquillaje]:[Perfumería]]),VentasC15[[#This Row],[Maquillaje]:[Perfumería]],0))</f>
        <v>Maquillaje</v>
      </c>
      <c r="Q1017" t="str">
        <f>INDEX(VentasC15[[#Headers],[Maquillaje]:[Perfumería]],MATCH(MIN(VentasC15[[#This Row],[Maquillaje]:[Perfumería]]),VentasC15[[#This Row],[Maquillaje]:[Perfumería]],0))</f>
        <v>Perfumería</v>
      </c>
      <c r="R1017" t="str">
        <f>IF(VentasC15[[#This Row],[Total por vendedor]]&gt;=250000,"SI","NO")</f>
        <v>NO</v>
      </c>
    </row>
    <row r="1018" spans="1:18" x14ac:dyDescent="0.3">
      <c r="A1018" s="16">
        <v>33498138</v>
      </c>
      <c r="B1018" s="13">
        <v>63</v>
      </c>
      <c r="C1018" s="13">
        <v>3</v>
      </c>
      <c r="D1018" s="13">
        <v>11</v>
      </c>
      <c r="E1018" t="s">
        <v>22</v>
      </c>
      <c r="F1018" t="s">
        <v>20</v>
      </c>
      <c r="G1018" t="str">
        <f>IF(VentasC15[[#This Row],[Tipo de pago]]='Tablas auxiliares'!$B$6,"Venta física","Venta Online")</f>
        <v>Venta física</v>
      </c>
      <c r="H1018" t="s">
        <v>30</v>
      </c>
      <c r="I1018" s="37">
        <v>34753</v>
      </c>
      <c r="J1018" s="37">
        <v>79642</v>
      </c>
      <c r="K1018" s="37">
        <v>14067</v>
      </c>
      <c r="L1018" s="37">
        <v>16243</v>
      </c>
      <c r="M1018" s="37">
        <v>44972</v>
      </c>
      <c r="N1018" s="37">
        <f>SUM(VentasC15[[#This Row],[Maquillaje]:[Perfumería]])</f>
        <v>189677</v>
      </c>
      <c r="O1018" s="14">
        <f>AVERAGE(VentasC15[[#This Row],[Maquillaje]:[Perfumería]])</f>
        <v>37935.4</v>
      </c>
      <c r="P1018" t="str">
        <f>INDEX(VentasC15[[#Headers],[Maquillaje]:[Perfumería]],MATCH(MAX(VentasC15[[#This Row],[Maquillaje]:[Perfumería]]),VentasC15[[#This Row],[Maquillaje]:[Perfumería]],0))</f>
        <v>Skincare</v>
      </c>
      <c r="Q1018" t="str">
        <f>INDEX(VentasC15[[#Headers],[Maquillaje]:[Perfumería]],MATCH(MIN(VentasC15[[#This Row],[Maquillaje]:[Perfumería]]),VentasC15[[#This Row],[Maquillaje]:[Perfumería]],0))</f>
        <v>Cabello</v>
      </c>
      <c r="R1018" t="str">
        <f>IF(VentasC15[[#This Row],[Total por vendedor]]&gt;=250000,"SI","NO")</f>
        <v>NO</v>
      </c>
    </row>
    <row r="1019" spans="1:18" x14ac:dyDescent="0.3">
      <c r="A1019" s="17">
        <v>33498139</v>
      </c>
      <c r="B1019" s="13">
        <v>39</v>
      </c>
      <c r="C1019" s="13">
        <v>3</v>
      </c>
      <c r="D1019" s="13">
        <v>48</v>
      </c>
      <c r="E1019" t="s">
        <v>24</v>
      </c>
      <c r="F1019" t="s">
        <v>21</v>
      </c>
      <c r="G1019" t="str">
        <f>IF(VentasC15[[#This Row],[Tipo de pago]]='Tablas auxiliares'!$B$6,"Venta física","Venta Online")</f>
        <v>Venta Online</v>
      </c>
      <c r="H1019" t="s">
        <v>30</v>
      </c>
      <c r="I1019" s="37">
        <v>61376</v>
      </c>
      <c r="J1019" s="37">
        <v>37405</v>
      </c>
      <c r="K1019" s="37">
        <v>48312</v>
      </c>
      <c r="L1019" s="37">
        <v>30118</v>
      </c>
      <c r="M1019" s="37">
        <v>38997</v>
      </c>
      <c r="N1019" s="37">
        <f>SUM(VentasC15[[#This Row],[Maquillaje]:[Perfumería]])</f>
        <v>216208</v>
      </c>
      <c r="O1019" s="14">
        <f>AVERAGE(VentasC15[[#This Row],[Maquillaje]:[Perfumería]])</f>
        <v>43241.599999999999</v>
      </c>
      <c r="P1019" t="str">
        <f>INDEX(VentasC15[[#Headers],[Maquillaje]:[Perfumería]],MATCH(MAX(VentasC15[[#This Row],[Maquillaje]:[Perfumería]]),VentasC15[[#This Row],[Maquillaje]:[Perfumería]],0))</f>
        <v>Maquillaje</v>
      </c>
      <c r="Q1019" t="str">
        <f>INDEX(VentasC15[[#Headers],[Maquillaje]:[Perfumería]],MATCH(MIN(VentasC15[[#This Row],[Maquillaje]:[Perfumería]]),VentasC15[[#This Row],[Maquillaje]:[Perfumería]],0))</f>
        <v>Cuerpo</v>
      </c>
      <c r="R1019" t="str">
        <f>IF(VentasC15[[#This Row],[Total por vendedor]]&gt;=250000,"SI","NO")</f>
        <v>NO</v>
      </c>
    </row>
    <row r="1020" spans="1:18" x14ac:dyDescent="0.3">
      <c r="A1020" s="16">
        <v>33498140</v>
      </c>
      <c r="B1020" s="13">
        <v>44</v>
      </c>
      <c r="C1020" s="13">
        <v>3</v>
      </c>
      <c r="D1020" s="13">
        <v>95</v>
      </c>
      <c r="E1020" t="s">
        <v>23</v>
      </c>
      <c r="F1020" t="s">
        <v>20</v>
      </c>
      <c r="G1020" t="str">
        <f>IF(VentasC15[[#This Row],[Tipo de pago]]='Tablas auxiliares'!$B$6,"Venta física","Venta Online")</f>
        <v>Venta física</v>
      </c>
      <c r="H1020" t="s">
        <v>29</v>
      </c>
      <c r="I1020" s="37">
        <v>88490</v>
      </c>
      <c r="J1020" s="37">
        <v>32815</v>
      </c>
      <c r="K1020" s="37">
        <v>72266</v>
      </c>
      <c r="L1020" s="37">
        <v>85892</v>
      </c>
      <c r="M1020" s="37">
        <v>54020</v>
      </c>
      <c r="N1020" s="37">
        <f>SUM(VentasC15[[#This Row],[Maquillaje]:[Perfumería]])</f>
        <v>333483</v>
      </c>
      <c r="O1020" s="14">
        <f>AVERAGE(VentasC15[[#This Row],[Maquillaje]:[Perfumería]])</f>
        <v>66696.600000000006</v>
      </c>
      <c r="P1020" t="str">
        <f>INDEX(VentasC15[[#Headers],[Maquillaje]:[Perfumería]],MATCH(MAX(VentasC15[[#This Row],[Maquillaje]:[Perfumería]]),VentasC15[[#This Row],[Maquillaje]:[Perfumería]],0))</f>
        <v>Maquillaje</v>
      </c>
      <c r="Q1020" t="str">
        <f>INDEX(VentasC15[[#Headers],[Maquillaje]:[Perfumería]],MATCH(MIN(VentasC15[[#This Row],[Maquillaje]:[Perfumería]]),VentasC15[[#This Row],[Maquillaje]:[Perfumería]],0))</f>
        <v>Skincare</v>
      </c>
      <c r="R1020" t="str">
        <f>IF(VentasC15[[#This Row],[Total por vendedor]]&gt;=250000,"SI","NO")</f>
        <v>SI</v>
      </c>
    </row>
    <row r="1021" spans="1:18" x14ac:dyDescent="0.3">
      <c r="A1021" s="17">
        <v>33498141</v>
      </c>
      <c r="B1021" s="13">
        <v>60</v>
      </c>
      <c r="C1021" s="13">
        <v>3</v>
      </c>
      <c r="D1021" s="13">
        <v>45</v>
      </c>
      <c r="E1021" t="s">
        <v>24</v>
      </c>
      <c r="F1021" t="s">
        <v>21</v>
      </c>
      <c r="G1021" t="str">
        <f>IF(VentasC15[[#This Row],[Tipo de pago]]='Tablas auxiliares'!$B$6,"Venta física","Venta Online")</f>
        <v>Venta Online</v>
      </c>
      <c r="H1021" t="s">
        <v>30</v>
      </c>
      <c r="I1021" s="37">
        <v>80822</v>
      </c>
      <c r="J1021" s="37">
        <v>5769</v>
      </c>
      <c r="K1021" s="37">
        <v>98005</v>
      </c>
      <c r="L1021" s="37">
        <v>21894</v>
      </c>
      <c r="M1021" s="37">
        <v>81409</v>
      </c>
      <c r="N1021" s="37">
        <f>SUM(VentasC15[[#This Row],[Maquillaje]:[Perfumería]])</f>
        <v>287899</v>
      </c>
      <c r="O1021" s="14">
        <f>AVERAGE(VentasC15[[#This Row],[Maquillaje]:[Perfumería]])</f>
        <v>57579.8</v>
      </c>
      <c r="P1021" t="str">
        <f>INDEX(VentasC15[[#Headers],[Maquillaje]:[Perfumería]],MATCH(MAX(VentasC15[[#This Row],[Maquillaje]:[Perfumería]]),VentasC15[[#This Row],[Maquillaje]:[Perfumería]],0))</f>
        <v>Cabello</v>
      </c>
      <c r="Q1021" t="str">
        <f>INDEX(VentasC15[[#Headers],[Maquillaje]:[Perfumería]],MATCH(MIN(VentasC15[[#This Row],[Maquillaje]:[Perfumería]]),VentasC15[[#This Row],[Maquillaje]:[Perfumería]],0))</f>
        <v>Skincare</v>
      </c>
      <c r="R1021" t="str">
        <f>IF(VentasC15[[#This Row],[Total por vendedor]]&gt;=250000,"SI","NO")</f>
        <v>SI</v>
      </c>
    </row>
    <row r="1022" spans="1:18" x14ac:dyDescent="0.3">
      <c r="A1022" s="16">
        <v>33498142</v>
      </c>
      <c r="B1022" s="13">
        <v>62</v>
      </c>
      <c r="C1022" s="13">
        <v>3</v>
      </c>
      <c r="D1022" s="13">
        <v>94</v>
      </c>
      <c r="E1022" t="s">
        <v>25</v>
      </c>
      <c r="F1022" t="s">
        <v>20</v>
      </c>
      <c r="G1022" t="str">
        <f>IF(VentasC15[[#This Row],[Tipo de pago]]='Tablas auxiliares'!$B$6,"Venta física","Venta Online")</f>
        <v>Venta física</v>
      </c>
      <c r="H1022" t="s">
        <v>29</v>
      </c>
      <c r="I1022" s="37">
        <v>2788</v>
      </c>
      <c r="J1022" s="37">
        <v>71528</v>
      </c>
      <c r="K1022" s="37">
        <v>37657</v>
      </c>
      <c r="L1022" s="37">
        <v>81157</v>
      </c>
      <c r="M1022" s="37">
        <v>4265</v>
      </c>
      <c r="N1022" s="37">
        <f>SUM(VentasC15[[#This Row],[Maquillaje]:[Perfumería]])</f>
        <v>197395</v>
      </c>
      <c r="O1022" s="14">
        <f>AVERAGE(VentasC15[[#This Row],[Maquillaje]:[Perfumería]])</f>
        <v>39479</v>
      </c>
      <c r="P1022" t="str">
        <f>INDEX(VentasC15[[#Headers],[Maquillaje]:[Perfumería]],MATCH(MAX(VentasC15[[#This Row],[Maquillaje]:[Perfumería]]),VentasC15[[#This Row],[Maquillaje]:[Perfumería]],0))</f>
        <v>Cuerpo</v>
      </c>
      <c r="Q1022" t="str">
        <f>INDEX(VentasC15[[#Headers],[Maquillaje]:[Perfumería]],MATCH(MIN(VentasC15[[#This Row],[Maquillaje]:[Perfumería]]),VentasC15[[#This Row],[Maquillaje]:[Perfumería]],0))</f>
        <v>Maquillaje</v>
      </c>
      <c r="R1022" t="str">
        <f>IF(VentasC15[[#This Row],[Total por vendedor]]&gt;=250000,"SI","NO")</f>
        <v>NO</v>
      </c>
    </row>
    <row r="1023" spans="1:18" x14ac:dyDescent="0.3">
      <c r="A1023" s="17">
        <v>33498143</v>
      </c>
      <c r="B1023" s="13">
        <v>46</v>
      </c>
      <c r="C1023" s="13">
        <v>3</v>
      </c>
      <c r="D1023" s="13">
        <v>32</v>
      </c>
      <c r="E1023" t="s">
        <v>24</v>
      </c>
      <c r="F1023" t="s">
        <v>21</v>
      </c>
      <c r="G1023" t="str">
        <f>IF(VentasC15[[#This Row],[Tipo de pago]]='Tablas auxiliares'!$B$6,"Venta física","Venta Online")</f>
        <v>Venta Online</v>
      </c>
      <c r="H1023" t="s">
        <v>30</v>
      </c>
      <c r="I1023" s="37">
        <v>68775</v>
      </c>
      <c r="J1023" s="37">
        <v>65833</v>
      </c>
      <c r="K1023" s="37">
        <v>59544</v>
      </c>
      <c r="L1023" s="37">
        <v>90419</v>
      </c>
      <c r="M1023" s="37">
        <v>62994</v>
      </c>
      <c r="N1023" s="37">
        <f>SUM(VentasC15[[#This Row],[Maquillaje]:[Perfumería]])</f>
        <v>347565</v>
      </c>
      <c r="O1023" s="14">
        <f>AVERAGE(VentasC15[[#This Row],[Maquillaje]:[Perfumería]])</f>
        <v>69513</v>
      </c>
      <c r="P1023" t="str">
        <f>INDEX(VentasC15[[#Headers],[Maquillaje]:[Perfumería]],MATCH(MAX(VentasC15[[#This Row],[Maquillaje]:[Perfumería]]),VentasC15[[#This Row],[Maquillaje]:[Perfumería]],0))</f>
        <v>Cuerpo</v>
      </c>
      <c r="Q1023" t="str">
        <f>INDEX(VentasC15[[#Headers],[Maquillaje]:[Perfumería]],MATCH(MIN(VentasC15[[#This Row],[Maquillaje]:[Perfumería]]),VentasC15[[#This Row],[Maquillaje]:[Perfumería]],0))</f>
        <v>Cabello</v>
      </c>
      <c r="R1023" t="str">
        <f>IF(VentasC15[[#This Row],[Total por vendedor]]&gt;=250000,"SI","NO")</f>
        <v>SI</v>
      </c>
    </row>
    <row r="1024" spans="1:18" x14ac:dyDescent="0.3">
      <c r="A1024" s="16">
        <v>33498144</v>
      </c>
      <c r="B1024" s="13">
        <v>26</v>
      </c>
      <c r="C1024" s="13">
        <v>3</v>
      </c>
      <c r="D1024" s="13">
        <v>95</v>
      </c>
      <c r="E1024" t="s">
        <v>24</v>
      </c>
      <c r="F1024" t="s">
        <v>20</v>
      </c>
      <c r="G1024" t="str">
        <f>IF(VentasC15[[#This Row],[Tipo de pago]]='Tablas auxiliares'!$B$6,"Venta física","Venta Online")</f>
        <v>Venta física</v>
      </c>
      <c r="H1024" t="s">
        <v>29</v>
      </c>
      <c r="I1024" s="37">
        <v>9010</v>
      </c>
      <c r="J1024" s="37">
        <v>14112</v>
      </c>
      <c r="K1024" s="37">
        <v>50418</v>
      </c>
      <c r="L1024" s="37">
        <v>82864</v>
      </c>
      <c r="M1024" s="37">
        <v>84491</v>
      </c>
      <c r="N1024" s="37">
        <f>SUM(VentasC15[[#This Row],[Maquillaje]:[Perfumería]])</f>
        <v>240895</v>
      </c>
      <c r="O1024" s="14">
        <f>AVERAGE(VentasC15[[#This Row],[Maquillaje]:[Perfumería]])</f>
        <v>48179</v>
      </c>
      <c r="P1024" t="str">
        <f>INDEX(VentasC15[[#Headers],[Maquillaje]:[Perfumería]],MATCH(MAX(VentasC15[[#This Row],[Maquillaje]:[Perfumería]]),VentasC15[[#This Row],[Maquillaje]:[Perfumería]],0))</f>
        <v>Perfumería</v>
      </c>
      <c r="Q1024" t="str">
        <f>INDEX(VentasC15[[#Headers],[Maquillaje]:[Perfumería]],MATCH(MIN(VentasC15[[#This Row],[Maquillaje]:[Perfumería]]),VentasC15[[#This Row],[Maquillaje]:[Perfumería]],0))</f>
        <v>Maquillaje</v>
      </c>
      <c r="R1024" t="str">
        <f>IF(VentasC15[[#This Row],[Total por vendedor]]&gt;=250000,"SI","NO")</f>
        <v>NO</v>
      </c>
    </row>
    <row r="1025" spans="1:18" x14ac:dyDescent="0.3">
      <c r="A1025" s="17">
        <v>33498145</v>
      </c>
      <c r="B1025" s="13">
        <v>25</v>
      </c>
      <c r="C1025" s="13">
        <v>3</v>
      </c>
      <c r="D1025" s="13">
        <v>13</v>
      </c>
      <c r="E1025" t="s">
        <v>23</v>
      </c>
      <c r="F1025" t="s">
        <v>20</v>
      </c>
      <c r="G1025" t="str">
        <f>IF(VentasC15[[#This Row],[Tipo de pago]]='Tablas auxiliares'!$B$6,"Venta física","Venta Online")</f>
        <v>Venta física</v>
      </c>
      <c r="H1025" t="s">
        <v>29</v>
      </c>
      <c r="I1025" s="37">
        <v>15257</v>
      </c>
      <c r="J1025" s="37">
        <v>92977</v>
      </c>
      <c r="K1025" s="37">
        <v>26817</v>
      </c>
      <c r="L1025" s="37">
        <v>61150</v>
      </c>
      <c r="M1025" s="37">
        <v>17631</v>
      </c>
      <c r="N1025" s="37">
        <f>SUM(VentasC15[[#This Row],[Maquillaje]:[Perfumería]])</f>
        <v>213832</v>
      </c>
      <c r="O1025" s="14">
        <f>AVERAGE(VentasC15[[#This Row],[Maquillaje]:[Perfumería]])</f>
        <v>42766.400000000001</v>
      </c>
      <c r="P1025" t="str">
        <f>INDEX(VentasC15[[#Headers],[Maquillaje]:[Perfumería]],MATCH(MAX(VentasC15[[#This Row],[Maquillaje]:[Perfumería]]),VentasC15[[#This Row],[Maquillaje]:[Perfumería]],0))</f>
        <v>Skincare</v>
      </c>
      <c r="Q1025" t="str">
        <f>INDEX(VentasC15[[#Headers],[Maquillaje]:[Perfumería]],MATCH(MIN(VentasC15[[#This Row],[Maquillaje]:[Perfumería]]),VentasC15[[#This Row],[Maquillaje]:[Perfumería]],0))</f>
        <v>Maquillaje</v>
      </c>
      <c r="R1025" t="str">
        <f>IF(VentasC15[[#This Row],[Total por vendedor]]&gt;=250000,"SI","NO")</f>
        <v>NO</v>
      </c>
    </row>
    <row r="1026" spans="1:18" x14ac:dyDescent="0.3">
      <c r="A1026" s="16">
        <v>33498146</v>
      </c>
      <c r="B1026" s="13">
        <v>75</v>
      </c>
      <c r="C1026" s="13">
        <v>3</v>
      </c>
      <c r="D1026" s="13">
        <v>42</v>
      </c>
      <c r="E1026" t="s">
        <v>24</v>
      </c>
      <c r="F1026" t="s">
        <v>21</v>
      </c>
      <c r="G1026" t="str">
        <f>IF(VentasC15[[#This Row],[Tipo de pago]]='Tablas auxiliares'!$B$6,"Venta física","Venta Online")</f>
        <v>Venta Online</v>
      </c>
      <c r="H1026" t="s">
        <v>29</v>
      </c>
      <c r="I1026" s="37">
        <v>98729</v>
      </c>
      <c r="J1026" s="37">
        <v>48371</v>
      </c>
      <c r="K1026" s="37">
        <v>2338</v>
      </c>
      <c r="L1026" s="37">
        <v>67934</v>
      </c>
      <c r="M1026" s="37">
        <v>94173</v>
      </c>
      <c r="N1026" s="37">
        <f>SUM(VentasC15[[#This Row],[Maquillaje]:[Perfumería]])</f>
        <v>311545</v>
      </c>
      <c r="O1026" s="14">
        <f>AVERAGE(VentasC15[[#This Row],[Maquillaje]:[Perfumería]])</f>
        <v>62309</v>
      </c>
      <c r="P1026" t="str">
        <f>INDEX(VentasC15[[#Headers],[Maquillaje]:[Perfumería]],MATCH(MAX(VentasC15[[#This Row],[Maquillaje]:[Perfumería]]),VentasC15[[#This Row],[Maquillaje]:[Perfumería]],0))</f>
        <v>Maquillaje</v>
      </c>
      <c r="Q1026" t="str">
        <f>INDEX(VentasC15[[#Headers],[Maquillaje]:[Perfumería]],MATCH(MIN(VentasC15[[#This Row],[Maquillaje]:[Perfumería]]),VentasC15[[#This Row],[Maquillaje]:[Perfumería]],0))</f>
        <v>Cabello</v>
      </c>
      <c r="R1026" t="str">
        <f>IF(VentasC15[[#This Row],[Total por vendedor]]&gt;=250000,"SI","NO")</f>
        <v>SI</v>
      </c>
    </row>
    <row r="1027" spans="1:18" x14ac:dyDescent="0.3">
      <c r="A1027" s="17">
        <v>33498147</v>
      </c>
      <c r="B1027" s="13">
        <v>25</v>
      </c>
      <c r="C1027" s="13">
        <v>3</v>
      </c>
      <c r="D1027" s="13">
        <v>54</v>
      </c>
      <c r="E1027" t="s">
        <v>24</v>
      </c>
      <c r="F1027" t="s">
        <v>20</v>
      </c>
      <c r="G1027" t="str">
        <f>IF(VentasC15[[#This Row],[Tipo de pago]]='Tablas auxiliares'!$B$6,"Venta física","Venta Online")</f>
        <v>Venta física</v>
      </c>
      <c r="H1027" t="s">
        <v>30</v>
      </c>
      <c r="I1027" s="37">
        <v>98347</v>
      </c>
      <c r="J1027" s="37">
        <v>56728</v>
      </c>
      <c r="K1027" s="37">
        <v>6256</v>
      </c>
      <c r="L1027" s="37">
        <v>2477</v>
      </c>
      <c r="M1027" s="37">
        <v>55944</v>
      </c>
      <c r="N1027" s="37">
        <f>SUM(VentasC15[[#This Row],[Maquillaje]:[Perfumería]])</f>
        <v>219752</v>
      </c>
      <c r="O1027" s="14">
        <f>AVERAGE(VentasC15[[#This Row],[Maquillaje]:[Perfumería]])</f>
        <v>43950.400000000001</v>
      </c>
      <c r="P1027" t="str">
        <f>INDEX(VentasC15[[#Headers],[Maquillaje]:[Perfumería]],MATCH(MAX(VentasC15[[#This Row],[Maquillaje]:[Perfumería]]),VentasC15[[#This Row],[Maquillaje]:[Perfumería]],0))</f>
        <v>Maquillaje</v>
      </c>
      <c r="Q1027" t="str">
        <f>INDEX(VentasC15[[#Headers],[Maquillaje]:[Perfumería]],MATCH(MIN(VentasC15[[#This Row],[Maquillaje]:[Perfumería]]),VentasC15[[#This Row],[Maquillaje]:[Perfumería]],0))</f>
        <v>Cuerpo</v>
      </c>
      <c r="R1027" t="str">
        <f>IF(VentasC15[[#This Row],[Total por vendedor]]&gt;=250000,"SI","NO")</f>
        <v>NO</v>
      </c>
    </row>
    <row r="1028" spans="1:18" x14ac:dyDescent="0.3">
      <c r="A1028" s="16">
        <v>33498148</v>
      </c>
      <c r="B1028" s="13">
        <v>38</v>
      </c>
      <c r="C1028" s="13">
        <v>3</v>
      </c>
      <c r="D1028" s="13">
        <v>12</v>
      </c>
      <c r="E1028" t="s">
        <v>25</v>
      </c>
      <c r="F1028" t="s">
        <v>20</v>
      </c>
      <c r="G1028" t="str">
        <f>IF(VentasC15[[#This Row],[Tipo de pago]]='Tablas auxiliares'!$B$6,"Venta física","Venta Online")</f>
        <v>Venta física</v>
      </c>
      <c r="H1028" t="s">
        <v>30</v>
      </c>
      <c r="I1028" s="37">
        <v>54280</v>
      </c>
      <c r="J1028" s="37">
        <v>66122</v>
      </c>
      <c r="K1028" s="37">
        <v>73214</v>
      </c>
      <c r="L1028" s="37">
        <v>6100</v>
      </c>
      <c r="M1028" s="37">
        <v>3038</v>
      </c>
      <c r="N1028" s="37">
        <f>SUM(VentasC15[[#This Row],[Maquillaje]:[Perfumería]])</f>
        <v>202754</v>
      </c>
      <c r="O1028" s="14">
        <f>AVERAGE(VentasC15[[#This Row],[Maquillaje]:[Perfumería]])</f>
        <v>40550.800000000003</v>
      </c>
      <c r="P1028" t="str">
        <f>INDEX(VentasC15[[#Headers],[Maquillaje]:[Perfumería]],MATCH(MAX(VentasC15[[#This Row],[Maquillaje]:[Perfumería]]),VentasC15[[#This Row],[Maquillaje]:[Perfumería]],0))</f>
        <v>Cabello</v>
      </c>
      <c r="Q1028" t="str">
        <f>INDEX(VentasC15[[#Headers],[Maquillaje]:[Perfumería]],MATCH(MIN(VentasC15[[#This Row],[Maquillaje]:[Perfumería]]),VentasC15[[#This Row],[Maquillaje]:[Perfumería]],0))</f>
        <v>Perfumería</v>
      </c>
      <c r="R1028" t="str">
        <f>IF(VentasC15[[#This Row],[Total por vendedor]]&gt;=250000,"SI","NO")</f>
        <v>NO</v>
      </c>
    </row>
    <row r="1029" spans="1:18" x14ac:dyDescent="0.3">
      <c r="A1029" s="17">
        <v>33498149</v>
      </c>
      <c r="B1029" s="13">
        <v>25</v>
      </c>
      <c r="C1029" s="13">
        <v>3</v>
      </c>
      <c r="D1029" s="13">
        <v>61</v>
      </c>
      <c r="E1029" t="s">
        <v>22</v>
      </c>
      <c r="F1029" t="s">
        <v>20</v>
      </c>
      <c r="G1029" t="str">
        <f>IF(VentasC15[[#This Row],[Tipo de pago]]='Tablas auxiliares'!$B$6,"Venta física","Venta Online")</f>
        <v>Venta física</v>
      </c>
      <c r="H1029" t="s">
        <v>29</v>
      </c>
      <c r="I1029" s="37">
        <v>21509</v>
      </c>
      <c r="J1029" s="37">
        <v>91589</v>
      </c>
      <c r="K1029" s="37">
        <v>30356</v>
      </c>
      <c r="L1029" s="37">
        <v>24916</v>
      </c>
      <c r="M1029" s="37">
        <v>56666</v>
      </c>
      <c r="N1029" s="37">
        <f>SUM(VentasC15[[#This Row],[Maquillaje]:[Perfumería]])</f>
        <v>225036</v>
      </c>
      <c r="O1029" s="14">
        <f>AVERAGE(VentasC15[[#This Row],[Maquillaje]:[Perfumería]])</f>
        <v>45007.199999999997</v>
      </c>
      <c r="P1029" t="str">
        <f>INDEX(VentasC15[[#Headers],[Maquillaje]:[Perfumería]],MATCH(MAX(VentasC15[[#This Row],[Maquillaje]:[Perfumería]]),VentasC15[[#This Row],[Maquillaje]:[Perfumería]],0))</f>
        <v>Skincare</v>
      </c>
      <c r="Q1029" t="str">
        <f>INDEX(VentasC15[[#Headers],[Maquillaje]:[Perfumería]],MATCH(MIN(VentasC15[[#This Row],[Maquillaje]:[Perfumería]]),VentasC15[[#This Row],[Maquillaje]:[Perfumería]],0))</f>
        <v>Maquillaje</v>
      </c>
      <c r="R1029" t="str">
        <f>IF(VentasC15[[#This Row],[Total por vendedor]]&gt;=250000,"SI","NO")</f>
        <v>NO</v>
      </c>
    </row>
    <row r="1030" spans="1:18" x14ac:dyDescent="0.3">
      <c r="A1030" s="16">
        <v>33498150</v>
      </c>
      <c r="B1030" s="13">
        <v>31</v>
      </c>
      <c r="C1030" s="13">
        <v>3</v>
      </c>
      <c r="D1030" s="13">
        <v>41</v>
      </c>
      <c r="E1030" t="s">
        <v>24</v>
      </c>
      <c r="F1030" t="s">
        <v>20</v>
      </c>
      <c r="G1030" t="str">
        <f>IF(VentasC15[[#This Row],[Tipo de pago]]='Tablas auxiliares'!$B$6,"Venta física","Venta Online")</f>
        <v>Venta física</v>
      </c>
      <c r="H1030" t="s">
        <v>30</v>
      </c>
      <c r="I1030" s="37">
        <v>12506</v>
      </c>
      <c r="J1030" s="37">
        <v>13504</v>
      </c>
      <c r="K1030" s="37">
        <v>44462</v>
      </c>
      <c r="L1030" s="37">
        <v>2805</v>
      </c>
      <c r="M1030" s="37">
        <v>65227</v>
      </c>
      <c r="N1030" s="37">
        <f>SUM(VentasC15[[#This Row],[Maquillaje]:[Perfumería]])</f>
        <v>138504</v>
      </c>
      <c r="O1030" s="14">
        <f>AVERAGE(VentasC15[[#This Row],[Maquillaje]:[Perfumería]])</f>
        <v>27700.799999999999</v>
      </c>
      <c r="P1030" t="str">
        <f>INDEX(VentasC15[[#Headers],[Maquillaje]:[Perfumería]],MATCH(MAX(VentasC15[[#This Row],[Maquillaje]:[Perfumería]]),VentasC15[[#This Row],[Maquillaje]:[Perfumería]],0))</f>
        <v>Perfumería</v>
      </c>
      <c r="Q1030" t="str">
        <f>INDEX(VentasC15[[#Headers],[Maquillaje]:[Perfumería]],MATCH(MIN(VentasC15[[#This Row],[Maquillaje]:[Perfumería]]),VentasC15[[#This Row],[Maquillaje]:[Perfumería]],0))</f>
        <v>Cuerpo</v>
      </c>
      <c r="R1030" t="str">
        <f>IF(VentasC15[[#This Row],[Total por vendedor]]&gt;=250000,"SI","NO")</f>
        <v>NO</v>
      </c>
    </row>
    <row r="1031" spans="1:18" x14ac:dyDescent="0.3">
      <c r="A1031" s="17">
        <v>33498151</v>
      </c>
      <c r="B1031" s="13">
        <v>46</v>
      </c>
      <c r="C1031" s="13">
        <v>3</v>
      </c>
      <c r="D1031" s="13">
        <v>99</v>
      </c>
      <c r="E1031" t="s">
        <v>24</v>
      </c>
      <c r="F1031" t="s">
        <v>20</v>
      </c>
      <c r="G1031" t="str">
        <f>IF(VentasC15[[#This Row],[Tipo de pago]]='Tablas auxiliares'!$B$6,"Venta física","Venta Online")</f>
        <v>Venta física</v>
      </c>
      <c r="H1031" t="s">
        <v>29</v>
      </c>
      <c r="I1031" s="37">
        <v>69114</v>
      </c>
      <c r="J1031" s="37">
        <v>12644</v>
      </c>
      <c r="K1031" s="37">
        <v>80076</v>
      </c>
      <c r="L1031" s="37">
        <v>80691</v>
      </c>
      <c r="M1031" s="37">
        <v>32067</v>
      </c>
      <c r="N1031" s="37">
        <f>SUM(VentasC15[[#This Row],[Maquillaje]:[Perfumería]])</f>
        <v>274592</v>
      </c>
      <c r="O1031" s="14">
        <f>AVERAGE(VentasC15[[#This Row],[Maquillaje]:[Perfumería]])</f>
        <v>54918.400000000001</v>
      </c>
      <c r="P1031" t="str">
        <f>INDEX(VentasC15[[#Headers],[Maquillaje]:[Perfumería]],MATCH(MAX(VentasC15[[#This Row],[Maquillaje]:[Perfumería]]),VentasC15[[#This Row],[Maquillaje]:[Perfumería]],0))</f>
        <v>Cuerpo</v>
      </c>
      <c r="Q1031" t="str">
        <f>INDEX(VentasC15[[#Headers],[Maquillaje]:[Perfumería]],MATCH(MIN(VentasC15[[#This Row],[Maquillaje]:[Perfumería]]),VentasC15[[#This Row],[Maquillaje]:[Perfumería]],0))</f>
        <v>Skincare</v>
      </c>
      <c r="R1031" t="str">
        <f>IF(VentasC15[[#This Row],[Total por vendedor]]&gt;=250000,"SI","NO")</f>
        <v>SI</v>
      </c>
    </row>
    <row r="1032" spans="1:18" x14ac:dyDescent="0.3">
      <c r="A1032" s="16">
        <v>33498152</v>
      </c>
      <c r="B1032" s="13">
        <v>39</v>
      </c>
      <c r="C1032" s="13">
        <v>3</v>
      </c>
      <c r="D1032" s="13">
        <v>11</v>
      </c>
      <c r="E1032" t="s">
        <v>22</v>
      </c>
      <c r="F1032" t="s">
        <v>21</v>
      </c>
      <c r="G1032" t="str">
        <f>IF(VentasC15[[#This Row],[Tipo de pago]]='Tablas auxiliares'!$B$6,"Venta física","Venta Online")</f>
        <v>Venta Online</v>
      </c>
      <c r="H1032" t="s">
        <v>30</v>
      </c>
      <c r="I1032" s="37">
        <v>36411</v>
      </c>
      <c r="J1032" s="37">
        <v>23433</v>
      </c>
      <c r="K1032" s="37">
        <v>72127</v>
      </c>
      <c r="L1032" s="37">
        <v>64180</v>
      </c>
      <c r="M1032" s="37">
        <v>39873</v>
      </c>
      <c r="N1032" s="37">
        <f>SUM(VentasC15[[#This Row],[Maquillaje]:[Perfumería]])</f>
        <v>236024</v>
      </c>
      <c r="O1032" s="14">
        <f>AVERAGE(VentasC15[[#This Row],[Maquillaje]:[Perfumería]])</f>
        <v>47204.800000000003</v>
      </c>
      <c r="P1032" t="str">
        <f>INDEX(VentasC15[[#Headers],[Maquillaje]:[Perfumería]],MATCH(MAX(VentasC15[[#This Row],[Maquillaje]:[Perfumería]]),VentasC15[[#This Row],[Maquillaje]:[Perfumería]],0))</f>
        <v>Cabello</v>
      </c>
      <c r="Q1032" t="str">
        <f>INDEX(VentasC15[[#Headers],[Maquillaje]:[Perfumería]],MATCH(MIN(VentasC15[[#This Row],[Maquillaje]:[Perfumería]]),VentasC15[[#This Row],[Maquillaje]:[Perfumería]],0))</f>
        <v>Skincare</v>
      </c>
      <c r="R1032" t="str">
        <f>IF(VentasC15[[#This Row],[Total por vendedor]]&gt;=250000,"SI","NO")</f>
        <v>NO</v>
      </c>
    </row>
    <row r="1033" spans="1:18" x14ac:dyDescent="0.3">
      <c r="A1033" s="17">
        <v>33498153</v>
      </c>
      <c r="B1033" s="13">
        <v>72</v>
      </c>
      <c r="C1033" s="13">
        <v>3</v>
      </c>
      <c r="D1033" s="13">
        <v>12</v>
      </c>
      <c r="E1033" t="s">
        <v>22</v>
      </c>
      <c r="F1033" t="s">
        <v>20</v>
      </c>
      <c r="G1033" t="str">
        <f>IF(VentasC15[[#This Row],[Tipo de pago]]='Tablas auxiliares'!$B$6,"Venta física","Venta Online")</f>
        <v>Venta física</v>
      </c>
      <c r="H1033" t="s">
        <v>30</v>
      </c>
      <c r="I1033" s="37">
        <v>8039</v>
      </c>
      <c r="J1033" s="37">
        <v>99881</v>
      </c>
      <c r="K1033" s="37">
        <v>33317</v>
      </c>
      <c r="L1033" s="37">
        <v>762</v>
      </c>
      <c r="M1033" s="37">
        <v>9903</v>
      </c>
      <c r="N1033" s="37">
        <f>SUM(VentasC15[[#This Row],[Maquillaje]:[Perfumería]])</f>
        <v>151902</v>
      </c>
      <c r="O1033" s="14">
        <f>AVERAGE(VentasC15[[#This Row],[Maquillaje]:[Perfumería]])</f>
        <v>30380.400000000001</v>
      </c>
      <c r="P1033" t="str">
        <f>INDEX(VentasC15[[#Headers],[Maquillaje]:[Perfumería]],MATCH(MAX(VentasC15[[#This Row],[Maquillaje]:[Perfumería]]),VentasC15[[#This Row],[Maquillaje]:[Perfumería]],0))</f>
        <v>Skincare</v>
      </c>
      <c r="Q1033" t="str">
        <f>INDEX(VentasC15[[#Headers],[Maquillaje]:[Perfumería]],MATCH(MIN(VentasC15[[#This Row],[Maquillaje]:[Perfumería]]),VentasC15[[#This Row],[Maquillaje]:[Perfumería]],0))</f>
        <v>Cuerpo</v>
      </c>
      <c r="R1033" t="str">
        <f>IF(VentasC15[[#This Row],[Total por vendedor]]&gt;=250000,"SI","NO")</f>
        <v>NO</v>
      </c>
    </row>
    <row r="1034" spans="1:18" x14ac:dyDescent="0.3">
      <c r="A1034" s="16">
        <v>33498154</v>
      </c>
      <c r="B1034" s="13">
        <v>52</v>
      </c>
      <c r="C1034" s="13">
        <v>3</v>
      </c>
      <c r="D1034" s="13">
        <v>76</v>
      </c>
      <c r="E1034" t="s">
        <v>22</v>
      </c>
      <c r="F1034" t="s">
        <v>21</v>
      </c>
      <c r="G1034" t="str">
        <f>IF(VentasC15[[#This Row],[Tipo de pago]]='Tablas auxiliares'!$B$6,"Venta física","Venta Online")</f>
        <v>Venta Online</v>
      </c>
      <c r="H1034" t="s">
        <v>29</v>
      </c>
      <c r="I1034" s="37">
        <v>42650</v>
      </c>
      <c r="J1034" s="37">
        <v>72632</v>
      </c>
      <c r="K1034" s="37">
        <v>85418</v>
      </c>
      <c r="L1034" s="37">
        <v>20565</v>
      </c>
      <c r="M1034" s="37">
        <v>25599</v>
      </c>
      <c r="N1034" s="37">
        <f>SUM(VentasC15[[#This Row],[Maquillaje]:[Perfumería]])</f>
        <v>246864</v>
      </c>
      <c r="O1034" s="14">
        <f>AVERAGE(VentasC15[[#This Row],[Maquillaje]:[Perfumería]])</f>
        <v>49372.800000000003</v>
      </c>
      <c r="P1034" t="str">
        <f>INDEX(VentasC15[[#Headers],[Maquillaje]:[Perfumería]],MATCH(MAX(VentasC15[[#This Row],[Maquillaje]:[Perfumería]]),VentasC15[[#This Row],[Maquillaje]:[Perfumería]],0))</f>
        <v>Cabello</v>
      </c>
      <c r="Q1034" t="str">
        <f>INDEX(VentasC15[[#Headers],[Maquillaje]:[Perfumería]],MATCH(MIN(VentasC15[[#This Row],[Maquillaje]:[Perfumería]]),VentasC15[[#This Row],[Maquillaje]:[Perfumería]],0))</f>
        <v>Cuerpo</v>
      </c>
      <c r="R1034" t="str">
        <f>IF(VentasC15[[#This Row],[Total por vendedor]]&gt;=250000,"SI","NO")</f>
        <v>NO</v>
      </c>
    </row>
    <row r="1035" spans="1:18" x14ac:dyDescent="0.3">
      <c r="A1035" s="17">
        <v>33498155</v>
      </c>
      <c r="B1035" s="13">
        <v>72</v>
      </c>
      <c r="C1035" s="13">
        <v>3</v>
      </c>
      <c r="D1035" s="13">
        <v>87</v>
      </c>
      <c r="E1035" t="s">
        <v>22</v>
      </c>
      <c r="F1035" t="s">
        <v>20</v>
      </c>
      <c r="G1035" t="str">
        <f>IF(VentasC15[[#This Row],[Tipo de pago]]='Tablas auxiliares'!$B$6,"Venta física","Venta Online")</f>
        <v>Venta física</v>
      </c>
      <c r="H1035" t="s">
        <v>29</v>
      </c>
      <c r="I1035" s="37">
        <v>73532</v>
      </c>
      <c r="J1035" s="37">
        <v>57192</v>
      </c>
      <c r="K1035" s="37">
        <v>72152</v>
      </c>
      <c r="L1035" s="37">
        <v>20775</v>
      </c>
      <c r="M1035" s="37">
        <v>14952</v>
      </c>
      <c r="N1035" s="37">
        <f>SUM(VentasC15[[#This Row],[Maquillaje]:[Perfumería]])</f>
        <v>238603</v>
      </c>
      <c r="O1035" s="14">
        <f>AVERAGE(VentasC15[[#This Row],[Maquillaje]:[Perfumería]])</f>
        <v>47720.6</v>
      </c>
      <c r="P1035" t="str">
        <f>INDEX(VentasC15[[#Headers],[Maquillaje]:[Perfumería]],MATCH(MAX(VentasC15[[#This Row],[Maquillaje]:[Perfumería]]),VentasC15[[#This Row],[Maquillaje]:[Perfumería]],0))</f>
        <v>Maquillaje</v>
      </c>
      <c r="Q1035" t="str">
        <f>INDEX(VentasC15[[#Headers],[Maquillaje]:[Perfumería]],MATCH(MIN(VentasC15[[#This Row],[Maquillaje]:[Perfumería]]),VentasC15[[#This Row],[Maquillaje]:[Perfumería]],0))</f>
        <v>Perfumería</v>
      </c>
      <c r="R1035" t="str">
        <f>IF(VentasC15[[#This Row],[Total por vendedor]]&gt;=250000,"SI","NO")</f>
        <v>NO</v>
      </c>
    </row>
    <row r="1036" spans="1:18" x14ac:dyDescent="0.3">
      <c r="A1036" s="16">
        <v>33498156</v>
      </c>
      <c r="B1036" s="13">
        <v>54</v>
      </c>
      <c r="C1036" s="13">
        <v>3</v>
      </c>
      <c r="D1036" s="13">
        <v>33</v>
      </c>
      <c r="E1036" t="s">
        <v>24</v>
      </c>
      <c r="F1036" t="s">
        <v>20</v>
      </c>
      <c r="G1036" t="str">
        <f>IF(VentasC15[[#This Row],[Tipo de pago]]='Tablas auxiliares'!$B$6,"Venta física","Venta Online")</f>
        <v>Venta física</v>
      </c>
      <c r="H1036" t="s">
        <v>29</v>
      </c>
      <c r="I1036" s="37">
        <v>65850</v>
      </c>
      <c r="J1036" s="37">
        <v>43003</v>
      </c>
      <c r="K1036" s="37">
        <v>19130</v>
      </c>
      <c r="L1036" s="37">
        <v>54977</v>
      </c>
      <c r="M1036" s="37">
        <v>30458</v>
      </c>
      <c r="N1036" s="37">
        <f>SUM(VentasC15[[#This Row],[Maquillaje]:[Perfumería]])</f>
        <v>213418</v>
      </c>
      <c r="O1036" s="14">
        <f>AVERAGE(VentasC15[[#This Row],[Maquillaje]:[Perfumería]])</f>
        <v>42683.6</v>
      </c>
      <c r="P1036" t="str">
        <f>INDEX(VentasC15[[#Headers],[Maquillaje]:[Perfumería]],MATCH(MAX(VentasC15[[#This Row],[Maquillaje]:[Perfumería]]),VentasC15[[#This Row],[Maquillaje]:[Perfumería]],0))</f>
        <v>Maquillaje</v>
      </c>
      <c r="Q1036" t="str">
        <f>INDEX(VentasC15[[#Headers],[Maquillaje]:[Perfumería]],MATCH(MIN(VentasC15[[#This Row],[Maquillaje]:[Perfumería]]),VentasC15[[#This Row],[Maquillaje]:[Perfumería]],0))</f>
        <v>Cabello</v>
      </c>
      <c r="R1036" t="str">
        <f>IF(VentasC15[[#This Row],[Total por vendedor]]&gt;=250000,"SI","NO")</f>
        <v>NO</v>
      </c>
    </row>
    <row r="1037" spans="1:18" x14ac:dyDescent="0.3">
      <c r="A1037" s="17">
        <v>33498157</v>
      </c>
      <c r="B1037" s="13">
        <v>40</v>
      </c>
      <c r="C1037" s="13">
        <v>3</v>
      </c>
      <c r="D1037" s="13">
        <v>7</v>
      </c>
      <c r="E1037" t="s">
        <v>22</v>
      </c>
      <c r="F1037" t="s">
        <v>20</v>
      </c>
      <c r="G1037" t="str">
        <f>IF(VentasC15[[#This Row],[Tipo de pago]]='Tablas auxiliares'!$B$6,"Venta física","Venta Online")</f>
        <v>Venta física</v>
      </c>
      <c r="H1037" t="s">
        <v>30</v>
      </c>
      <c r="I1037" s="37">
        <v>14157</v>
      </c>
      <c r="J1037" s="37">
        <v>75674</v>
      </c>
      <c r="K1037" s="37">
        <v>63972</v>
      </c>
      <c r="L1037" s="37">
        <v>48293</v>
      </c>
      <c r="M1037" s="37">
        <v>46465</v>
      </c>
      <c r="N1037" s="37">
        <f>SUM(VentasC15[[#This Row],[Maquillaje]:[Perfumería]])</f>
        <v>248561</v>
      </c>
      <c r="O1037" s="14">
        <f>AVERAGE(VentasC15[[#This Row],[Maquillaje]:[Perfumería]])</f>
        <v>49712.2</v>
      </c>
      <c r="P1037" t="str">
        <f>INDEX(VentasC15[[#Headers],[Maquillaje]:[Perfumería]],MATCH(MAX(VentasC15[[#This Row],[Maquillaje]:[Perfumería]]),VentasC15[[#This Row],[Maquillaje]:[Perfumería]],0))</f>
        <v>Skincare</v>
      </c>
      <c r="Q1037" t="str">
        <f>INDEX(VentasC15[[#Headers],[Maquillaje]:[Perfumería]],MATCH(MIN(VentasC15[[#This Row],[Maquillaje]:[Perfumería]]),VentasC15[[#This Row],[Maquillaje]:[Perfumería]],0))</f>
        <v>Maquillaje</v>
      </c>
      <c r="R1037" t="str">
        <f>IF(VentasC15[[#This Row],[Total por vendedor]]&gt;=250000,"SI","NO")</f>
        <v>NO</v>
      </c>
    </row>
    <row r="1038" spans="1:18" x14ac:dyDescent="0.3">
      <c r="A1038" s="16">
        <v>33498158</v>
      </c>
      <c r="B1038" s="13">
        <v>28</v>
      </c>
      <c r="C1038" s="13">
        <v>3</v>
      </c>
      <c r="D1038" s="13">
        <v>93</v>
      </c>
      <c r="E1038" t="s">
        <v>23</v>
      </c>
      <c r="F1038" t="s">
        <v>21</v>
      </c>
      <c r="G1038" t="str">
        <f>IF(VentasC15[[#This Row],[Tipo de pago]]='Tablas auxiliares'!$B$6,"Venta física","Venta Online")</f>
        <v>Venta Online</v>
      </c>
      <c r="H1038" t="s">
        <v>29</v>
      </c>
      <c r="I1038" s="37">
        <v>92201</v>
      </c>
      <c r="J1038" s="37">
        <v>13553</v>
      </c>
      <c r="K1038" s="37">
        <v>13939</v>
      </c>
      <c r="L1038" s="37">
        <v>81161</v>
      </c>
      <c r="M1038" s="37">
        <v>50163</v>
      </c>
      <c r="N1038" s="37">
        <f>SUM(VentasC15[[#This Row],[Maquillaje]:[Perfumería]])</f>
        <v>251017</v>
      </c>
      <c r="O1038" s="14">
        <f>AVERAGE(VentasC15[[#This Row],[Maquillaje]:[Perfumería]])</f>
        <v>50203.4</v>
      </c>
      <c r="P1038" t="str">
        <f>INDEX(VentasC15[[#Headers],[Maquillaje]:[Perfumería]],MATCH(MAX(VentasC15[[#This Row],[Maquillaje]:[Perfumería]]),VentasC15[[#This Row],[Maquillaje]:[Perfumería]],0))</f>
        <v>Maquillaje</v>
      </c>
      <c r="Q1038" t="str">
        <f>INDEX(VentasC15[[#Headers],[Maquillaje]:[Perfumería]],MATCH(MIN(VentasC15[[#This Row],[Maquillaje]:[Perfumería]]),VentasC15[[#This Row],[Maquillaje]:[Perfumería]],0))</f>
        <v>Skincare</v>
      </c>
      <c r="R1038" t="str">
        <f>IF(VentasC15[[#This Row],[Total por vendedor]]&gt;=250000,"SI","NO")</f>
        <v>SI</v>
      </c>
    </row>
    <row r="1039" spans="1:18" x14ac:dyDescent="0.3">
      <c r="A1039" s="17">
        <v>33498159</v>
      </c>
      <c r="B1039" s="13">
        <v>69</v>
      </c>
      <c r="C1039" s="13">
        <v>3</v>
      </c>
      <c r="D1039" s="13">
        <v>24</v>
      </c>
      <c r="E1039" t="s">
        <v>23</v>
      </c>
      <c r="F1039" t="s">
        <v>20</v>
      </c>
      <c r="G1039" t="str">
        <f>IF(VentasC15[[#This Row],[Tipo de pago]]='Tablas auxiliares'!$B$6,"Venta física","Venta Online")</f>
        <v>Venta física</v>
      </c>
      <c r="H1039" t="s">
        <v>30</v>
      </c>
      <c r="I1039" s="37">
        <v>17353</v>
      </c>
      <c r="J1039" s="37">
        <v>49859</v>
      </c>
      <c r="K1039" s="37">
        <v>92378</v>
      </c>
      <c r="L1039" s="37">
        <v>93469</v>
      </c>
      <c r="M1039" s="37">
        <v>39046</v>
      </c>
      <c r="N1039" s="37">
        <f>SUM(VentasC15[[#This Row],[Maquillaje]:[Perfumería]])</f>
        <v>292105</v>
      </c>
      <c r="O1039" s="14">
        <f>AVERAGE(VentasC15[[#This Row],[Maquillaje]:[Perfumería]])</f>
        <v>58421</v>
      </c>
      <c r="P1039" t="str">
        <f>INDEX(VentasC15[[#Headers],[Maquillaje]:[Perfumería]],MATCH(MAX(VentasC15[[#This Row],[Maquillaje]:[Perfumería]]),VentasC15[[#This Row],[Maquillaje]:[Perfumería]],0))</f>
        <v>Cuerpo</v>
      </c>
      <c r="Q1039" t="str">
        <f>INDEX(VentasC15[[#Headers],[Maquillaje]:[Perfumería]],MATCH(MIN(VentasC15[[#This Row],[Maquillaje]:[Perfumería]]),VentasC15[[#This Row],[Maquillaje]:[Perfumería]],0))</f>
        <v>Maquillaje</v>
      </c>
      <c r="R1039" t="str">
        <f>IF(VentasC15[[#This Row],[Total por vendedor]]&gt;=250000,"SI","NO")</f>
        <v>SI</v>
      </c>
    </row>
    <row r="1040" spans="1:18" x14ac:dyDescent="0.3">
      <c r="A1040" s="16">
        <v>33498160</v>
      </c>
      <c r="B1040" s="13">
        <v>37</v>
      </c>
      <c r="C1040" s="13">
        <v>3</v>
      </c>
      <c r="D1040" s="13">
        <v>41</v>
      </c>
      <c r="E1040" t="s">
        <v>23</v>
      </c>
      <c r="F1040" t="s">
        <v>20</v>
      </c>
      <c r="G1040" t="str">
        <f>IF(VentasC15[[#This Row],[Tipo de pago]]='Tablas auxiliares'!$B$6,"Venta física","Venta Online")</f>
        <v>Venta física</v>
      </c>
      <c r="H1040" t="s">
        <v>29</v>
      </c>
      <c r="I1040" s="37">
        <v>34049</v>
      </c>
      <c r="J1040" s="37">
        <v>87589</v>
      </c>
      <c r="K1040" s="37">
        <v>90370</v>
      </c>
      <c r="L1040" s="37">
        <v>68629</v>
      </c>
      <c r="M1040" s="37">
        <v>35357</v>
      </c>
      <c r="N1040" s="37">
        <f>SUM(VentasC15[[#This Row],[Maquillaje]:[Perfumería]])</f>
        <v>315994</v>
      </c>
      <c r="O1040" s="14">
        <f>AVERAGE(VentasC15[[#This Row],[Maquillaje]:[Perfumería]])</f>
        <v>63198.8</v>
      </c>
      <c r="P1040" t="str">
        <f>INDEX(VentasC15[[#Headers],[Maquillaje]:[Perfumería]],MATCH(MAX(VentasC15[[#This Row],[Maquillaje]:[Perfumería]]),VentasC15[[#This Row],[Maquillaje]:[Perfumería]],0))</f>
        <v>Cabello</v>
      </c>
      <c r="Q1040" t="str">
        <f>INDEX(VentasC15[[#Headers],[Maquillaje]:[Perfumería]],MATCH(MIN(VentasC15[[#This Row],[Maquillaje]:[Perfumería]]),VentasC15[[#This Row],[Maquillaje]:[Perfumería]],0))</f>
        <v>Maquillaje</v>
      </c>
      <c r="R1040" t="str">
        <f>IF(VentasC15[[#This Row],[Total por vendedor]]&gt;=250000,"SI","NO")</f>
        <v>SI</v>
      </c>
    </row>
    <row r="1041" spans="1:18" x14ac:dyDescent="0.3">
      <c r="A1041" s="17">
        <v>33498161</v>
      </c>
      <c r="B1041" s="13">
        <v>53</v>
      </c>
      <c r="C1041" s="13">
        <v>3</v>
      </c>
      <c r="D1041" s="13">
        <v>66</v>
      </c>
      <c r="E1041" t="s">
        <v>22</v>
      </c>
      <c r="F1041" t="s">
        <v>20</v>
      </c>
      <c r="G1041" t="str">
        <f>IF(VentasC15[[#This Row],[Tipo de pago]]='Tablas auxiliares'!$B$6,"Venta física","Venta Online")</f>
        <v>Venta física</v>
      </c>
      <c r="H1041" t="s">
        <v>30</v>
      </c>
      <c r="I1041" s="37">
        <v>40340</v>
      </c>
      <c r="J1041" s="37">
        <v>61624</v>
      </c>
      <c r="K1041" s="37">
        <v>91930</v>
      </c>
      <c r="L1041" s="37">
        <v>49481</v>
      </c>
      <c r="M1041" s="37">
        <v>48336</v>
      </c>
      <c r="N1041" s="37">
        <f>SUM(VentasC15[[#This Row],[Maquillaje]:[Perfumería]])</f>
        <v>291711</v>
      </c>
      <c r="O1041" s="14">
        <f>AVERAGE(VentasC15[[#This Row],[Maquillaje]:[Perfumería]])</f>
        <v>58342.2</v>
      </c>
      <c r="P1041" t="str">
        <f>INDEX(VentasC15[[#Headers],[Maquillaje]:[Perfumería]],MATCH(MAX(VentasC15[[#This Row],[Maquillaje]:[Perfumería]]),VentasC15[[#This Row],[Maquillaje]:[Perfumería]],0))</f>
        <v>Cabello</v>
      </c>
      <c r="Q1041" t="str">
        <f>INDEX(VentasC15[[#Headers],[Maquillaje]:[Perfumería]],MATCH(MIN(VentasC15[[#This Row],[Maquillaje]:[Perfumería]]),VentasC15[[#This Row],[Maquillaje]:[Perfumería]],0))</f>
        <v>Maquillaje</v>
      </c>
      <c r="R1041" t="str">
        <f>IF(VentasC15[[#This Row],[Total por vendedor]]&gt;=250000,"SI","NO")</f>
        <v>SI</v>
      </c>
    </row>
    <row r="1042" spans="1:18" x14ac:dyDescent="0.3">
      <c r="A1042" s="16">
        <v>33498162</v>
      </c>
      <c r="B1042" s="13">
        <v>68</v>
      </c>
      <c r="C1042" s="13">
        <v>3</v>
      </c>
      <c r="D1042" s="13">
        <v>37</v>
      </c>
      <c r="E1042" t="s">
        <v>23</v>
      </c>
      <c r="F1042" t="s">
        <v>21</v>
      </c>
      <c r="G1042" t="str">
        <f>IF(VentasC15[[#This Row],[Tipo de pago]]='Tablas auxiliares'!$B$6,"Venta física","Venta Online")</f>
        <v>Venta Online</v>
      </c>
      <c r="H1042" t="s">
        <v>29</v>
      </c>
      <c r="I1042" s="37">
        <v>97477</v>
      </c>
      <c r="J1042" s="37">
        <v>68628</v>
      </c>
      <c r="K1042" s="37">
        <v>20025</v>
      </c>
      <c r="L1042" s="37">
        <v>54643</v>
      </c>
      <c r="M1042" s="37">
        <v>19427</v>
      </c>
      <c r="N1042" s="37">
        <f>SUM(VentasC15[[#This Row],[Maquillaje]:[Perfumería]])</f>
        <v>260200</v>
      </c>
      <c r="O1042" s="14">
        <f>AVERAGE(VentasC15[[#This Row],[Maquillaje]:[Perfumería]])</f>
        <v>52040</v>
      </c>
      <c r="P1042" t="str">
        <f>INDEX(VentasC15[[#Headers],[Maquillaje]:[Perfumería]],MATCH(MAX(VentasC15[[#This Row],[Maquillaje]:[Perfumería]]),VentasC15[[#This Row],[Maquillaje]:[Perfumería]],0))</f>
        <v>Maquillaje</v>
      </c>
      <c r="Q1042" t="str">
        <f>INDEX(VentasC15[[#Headers],[Maquillaje]:[Perfumería]],MATCH(MIN(VentasC15[[#This Row],[Maquillaje]:[Perfumería]]),VentasC15[[#This Row],[Maquillaje]:[Perfumería]],0))</f>
        <v>Perfumería</v>
      </c>
      <c r="R1042" t="str">
        <f>IF(VentasC15[[#This Row],[Total por vendedor]]&gt;=250000,"SI","NO")</f>
        <v>SI</v>
      </c>
    </row>
    <row r="1043" spans="1:18" x14ac:dyDescent="0.3">
      <c r="A1043" s="17">
        <v>33498163</v>
      </c>
      <c r="B1043" s="13">
        <v>28</v>
      </c>
      <c r="C1043" s="13">
        <v>3</v>
      </c>
      <c r="D1043" s="13">
        <v>23</v>
      </c>
      <c r="E1043" t="s">
        <v>23</v>
      </c>
      <c r="F1043" t="s">
        <v>21</v>
      </c>
      <c r="G1043" t="str">
        <f>IF(VentasC15[[#This Row],[Tipo de pago]]='Tablas auxiliares'!$B$6,"Venta física","Venta Online")</f>
        <v>Venta Online</v>
      </c>
      <c r="H1043" t="s">
        <v>29</v>
      </c>
      <c r="I1043" s="37">
        <v>97685</v>
      </c>
      <c r="J1043" s="37">
        <v>27399</v>
      </c>
      <c r="K1043" s="37">
        <v>30838</v>
      </c>
      <c r="L1043" s="37">
        <v>3690</v>
      </c>
      <c r="M1043" s="37">
        <v>69623</v>
      </c>
      <c r="N1043" s="37">
        <f>SUM(VentasC15[[#This Row],[Maquillaje]:[Perfumería]])</f>
        <v>229235</v>
      </c>
      <c r="O1043" s="14">
        <f>AVERAGE(VentasC15[[#This Row],[Maquillaje]:[Perfumería]])</f>
        <v>45847</v>
      </c>
      <c r="P1043" t="str">
        <f>INDEX(VentasC15[[#Headers],[Maquillaje]:[Perfumería]],MATCH(MAX(VentasC15[[#This Row],[Maquillaje]:[Perfumería]]),VentasC15[[#This Row],[Maquillaje]:[Perfumería]],0))</f>
        <v>Maquillaje</v>
      </c>
      <c r="Q1043" t="str">
        <f>INDEX(VentasC15[[#Headers],[Maquillaje]:[Perfumería]],MATCH(MIN(VentasC15[[#This Row],[Maquillaje]:[Perfumería]]),VentasC15[[#This Row],[Maquillaje]:[Perfumería]],0))</f>
        <v>Cuerpo</v>
      </c>
      <c r="R1043" t="str">
        <f>IF(VentasC15[[#This Row],[Total por vendedor]]&gt;=250000,"SI","NO")</f>
        <v>NO</v>
      </c>
    </row>
    <row r="1044" spans="1:18" x14ac:dyDescent="0.3">
      <c r="A1044" s="16">
        <v>33498164</v>
      </c>
      <c r="B1044" s="13">
        <v>37</v>
      </c>
      <c r="C1044" s="13">
        <v>3</v>
      </c>
      <c r="D1044" s="13">
        <v>15</v>
      </c>
      <c r="E1044" t="s">
        <v>22</v>
      </c>
      <c r="F1044" t="s">
        <v>20</v>
      </c>
      <c r="G1044" t="str">
        <f>IF(VentasC15[[#This Row],[Tipo de pago]]='Tablas auxiliares'!$B$6,"Venta física","Venta Online")</f>
        <v>Venta física</v>
      </c>
      <c r="H1044" t="s">
        <v>30</v>
      </c>
      <c r="I1044" s="37">
        <v>75672</v>
      </c>
      <c r="J1044" s="37">
        <v>35485</v>
      </c>
      <c r="K1044" s="37">
        <v>93339</v>
      </c>
      <c r="L1044" s="37">
        <v>96605</v>
      </c>
      <c r="M1044" s="37">
        <v>57459</v>
      </c>
      <c r="N1044" s="37">
        <f>SUM(VentasC15[[#This Row],[Maquillaje]:[Perfumería]])</f>
        <v>358560</v>
      </c>
      <c r="O1044" s="14">
        <f>AVERAGE(VentasC15[[#This Row],[Maquillaje]:[Perfumería]])</f>
        <v>71712</v>
      </c>
      <c r="P1044" t="str">
        <f>INDEX(VentasC15[[#Headers],[Maquillaje]:[Perfumería]],MATCH(MAX(VentasC15[[#This Row],[Maquillaje]:[Perfumería]]),VentasC15[[#This Row],[Maquillaje]:[Perfumería]],0))</f>
        <v>Cuerpo</v>
      </c>
      <c r="Q1044" t="str">
        <f>INDEX(VentasC15[[#Headers],[Maquillaje]:[Perfumería]],MATCH(MIN(VentasC15[[#This Row],[Maquillaje]:[Perfumería]]),VentasC15[[#This Row],[Maquillaje]:[Perfumería]],0))</f>
        <v>Skincare</v>
      </c>
      <c r="R1044" t="str">
        <f>IF(VentasC15[[#This Row],[Total por vendedor]]&gt;=250000,"SI","NO")</f>
        <v>SI</v>
      </c>
    </row>
    <row r="1045" spans="1:18" x14ac:dyDescent="0.3">
      <c r="A1045" s="17">
        <v>33498165</v>
      </c>
      <c r="B1045" s="13">
        <v>59</v>
      </c>
      <c r="C1045" s="13">
        <v>3</v>
      </c>
      <c r="D1045" s="13">
        <v>98</v>
      </c>
      <c r="E1045" t="s">
        <v>23</v>
      </c>
      <c r="F1045" t="s">
        <v>21</v>
      </c>
      <c r="G1045" t="str">
        <f>IF(VentasC15[[#This Row],[Tipo de pago]]='Tablas auxiliares'!$B$6,"Venta física","Venta Online")</f>
        <v>Venta Online</v>
      </c>
      <c r="H1045" t="s">
        <v>30</v>
      </c>
      <c r="I1045" s="37">
        <v>26328</v>
      </c>
      <c r="J1045" s="37">
        <v>20680</v>
      </c>
      <c r="K1045" s="37">
        <v>12831</v>
      </c>
      <c r="L1045" s="37">
        <v>39620</v>
      </c>
      <c r="M1045" s="37">
        <v>6569</v>
      </c>
      <c r="N1045" s="37">
        <f>SUM(VentasC15[[#This Row],[Maquillaje]:[Perfumería]])</f>
        <v>106028</v>
      </c>
      <c r="O1045" s="14">
        <f>AVERAGE(VentasC15[[#This Row],[Maquillaje]:[Perfumería]])</f>
        <v>21205.599999999999</v>
      </c>
      <c r="P1045" t="str">
        <f>INDEX(VentasC15[[#Headers],[Maquillaje]:[Perfumería]],MATCH(MAX(VentasC15[[#This Row],[Maquillaje]:[Perfumería]]),VentasC15[[#This Row],[Maquillaje]:[Perfumería]],0))</f>
        <v>Cuerpo</v>
      </c>
      <c r="Q1045" t="str">
        <f>INDEX(VentasC15[[#Headers],[Maquillaje]:[Perfumería]],MATCH(MIN(VentasC15[[#This Row],[Maquillaje]:[Perfumería]]),VentasC15[[#This Row],[Maquillaje]:[Perfumería]],0))</f>
        <v>Perfumería</v>
      </c>
      <c r="R1045" t="str">
        <f>IF(VentasC15[[#This Row],[Total por vendedor]]&gt;=250000,"SI","NO")</f>
        <v>NO</v>
      </c>
    </row>
    <row r="1046" spans="1:18" x14ac:dyDescent="0.3">
      <c r="A1046" s="16">
        <v>33498166</v>
      </c>
      <c r="B1046" s="13">
        <v>32</v>
      </c>
      <c r="C1046" s="13">
        <v>3</v>
      </c>
      <c r="D1046" s="13">
        <v>85</v>
      </c>
      <c r="E1046" t="s">
        <v>23</v>
      </c>
      <c r="F1046" t="s">
        <v>20</v>
      </c>
      <c r="G1046" t="str">
        <f>IF(VentasC15[[#This Row],[Tipo de pago]]='Tablas auxiliares'!$B$6,"Venta física","Venta Online")</f>
        <v>Venta física</v>
      </c>
      <c r="H1046" t="s">
        <v>30</v>
      </c>
      <c r="I1046" s="37">
        <v>19681</v>
      </c>
      <c r="J1046" s="37">
        <v>63460</v>
      </c>
      <c r="K1046" s="37">
        <v>77927</v>
      </c>
      <c r="L1046" s="37">
        <v>64921</v>
      </c>
      <c r="M1046" s="37">
        <v>63404</v>
      </c>
      <c r="N1046" s="37">
        <f>SUM(VentasC15[[#This Row],[Maquillaje]:[Perfumería]])</f>
        <v>289393</v>
      </c>
      <c r="O1046" s="14">
        <f>AVERAGE(VentasC15[[#This Row],[Maquillaje]:[Perfumería]])</f>
        <v>57878.6</v>
      </c>
      <c r="P1046" t="str">
        <f>INDEX(VentasC15[[#Headers],[Maquillaje]:[Perfumería]],MATCH(MAX(VentasC15[[#This Row],[Maquillaje]:[Perfumería]]),VentasC15[[#This Row],[Maquillaje]:[Perfumería]],0))</f>
        <v>Cabello</v>
      </c>
      <c r="Q1046" t="str">
        <f>INDEX(VentasC15[[#Headers],[Maquillaje]:[Perfumería]],MATCH(MIN(VentasC15[[#This Row],[Maquillaje]:[Perfumería]]),VentasC15[[#This Row],[Maquillaje]:[Perfumería]],0))</f>
        <v>Maquillaje</v>
      </c>
      <c r="R1046" t="str">
        <f>IF(VentasC15[[#This Row],[Total por vendedor]]&gt;=250000,"SI","NO")</f>
        <v>SI</v>
      </c>
    </row>
    <row r="1047" spans="1:18" x14ac:dyDescent="0.3">
      <c r="A1047" s="17">
        <v>33498167</v>
      </c>
      <c r="B1047" s="13">
        <v>25</v>
      </c>
      <c r="C1047" s="13">
        <v>3</v>
      </c>
      <c r="D1047" s="13">
        <v>75</v>
      </c>
      <c r="E1047" t="s">
        <v>24</v>
      </c>
      <c r="F1047" t="s">
        <v>21</v>
      </c>
      <c r="G1047" t="str">
        <f>IF(VentasC15[[#This Row],[Tipo de pago]]='Tablas auxiliares'!$B$6,"Venta física","Venta Online")</f>
        <v>Venta Online</v>
      </c>
      <c r="H1047" t="s">
        <v>29</v>
      </c>
      <c r="I1047" s="37">
        <v>14248</v>
      </c>
      <c r="J1047" s="37">
        <v>84135</v>
      </c>
      <c r="K1047" s="37">
        <v>87696</v>
      </c>
      <c r="L1047" s="37">
        <v>29864</v>
      </c>
      <c r="M1047" s="37">
        <v>11417</v>
      </c>
      <c r="N1047" s="37">
        <f>SUM(VentasC15[[#This Row],[Maquillaje]:[Perfumería]])</f>
        <v>227360</v>
      </c>
      <c r="O1047" s="14">
        <f>AVERAGE(VentasC15[[#This Row],[Maquillaje]:[Perfumería]])</f>
        <v>45472</v>
      </c>
      <c r="P1047" t="str">
        <f>INDEX(VentasC15[[#Headers],[Maquillaje]:[Perfumería]],MATCH(MAX(VentasC15[[#This Row],[Maquillaje]:[Perfumería]]),VentasC15[[#This Row],[Maquillaje]:[Perfumería]],0))</f>
        <v>Cabello</v>
      </c>
      <c r="Q1047" t="str">
        <f>INDEX(VentasC15[[#Headers],[Maquillaje]:[Perfumería]],MATCH(MIN(VentasC15[[#This Row],[Maquillaje]:[Perfumería]]),VentasC15[[#This Row],[Maquillaje]:[Perfumería]],0))</f>
        <v>Perfumería</v>
      </c>
      <c r="R1047" t="str">
        <f>IF(VentasC15[[#This Row],[Total por vendedor]]&gt;=250000,"SI","NO")</f>
        <v>NO</v>
      </c>
    </row>
    <row r="1048" spans="1:18" x14ac:dyDescent="0.3">
      <c r="A1048" s="16">
        <v>33498168</v>
      </c>
      <c r="B1048" s="13">
        <v>28</v>
      </c>
      <c r="C1048" s="13">
        <v>3</v>
      </c>
      <c r="D1048" s="13">
        <v>58</v>
      </c>
      <c r="E1048" t="s">
        <v>24</v>
      </c>
      <c r="F1048" t="s">
        <v>20</v>
      </c>
      <c r="G1048" t="str">
        <f>IF(VentasC15[[#This Row],[Tipo de pago]]='Tablas auxiliares'!$B$6,"Venta física","Venta Online")</f>
        <v>Venta física</v>
      </c>
      <c r="H1048" t="s">
        <v>29</v>
      </c>
      <c r="I1048" s="37">
        <v>88393</v>
      </c>
      <c r="J1048" s="37">
        <v>71916</v>
      </c>
      <c r="K1048" s="37">
        <v>8075</v>
      </c>
      <c r="L1048" s="37">
        <v>5112</v>
      </c>
      <c r="M1048" s="37">
        <v>61373</v>
      </c>
      <c r="N1048" s="37">
        <f>SUM(VentasC15[[#This Row],[Maquillaje]:[Perfumería]])</f>
        <v>234869</v>
      </c>
      <c r="O1048" s="14">
        <f>AVERAGE(VentasC15[[#This Row],[Maquillaje]:[Perfumería]])</f>
        <v>46973.8</v>
      </c>
      <c r="P1048" t="str">
        <f>INDEX(VentasC15[[#Headers],[Maquillaje]:[Perfumería]],MATCH(MAX(VentasC15[[#This Row],[Maquillaje]:[Perfumería]]),VentasC15[[#This Row],[Maquillaje]:[Perfumería]],0))</f>
        <v>Maquillaje</v>
      </c>
      <c r="Q1048" t="str">
        <f>INDEX(VentasC15[[#Headers],[Maquillaje]:[Perfumería]],MATCH(MIN(VentasC15[[#This Row],[Maquillaje]:[Perfumería]]),VentasC15[[#This Row],[Maquillaje]:[Perfumería]],0))</f>
        <v>Cuerpo</v>
      </c>
      <c r="R1048" t="str">
        <f>IF(VentasC15[[#This Row],[Total por vendedor]]&gt;=250000,"SI","NO")</f>
        <v>NO</v>
      </c>
    </row>
    <row r="1049" spans="1:18" x14ac:dyDescent="0.3">
      <c r="A1049" s="17">
        <v>33498169</v>
      </c>
      <c r="B1049" s="13">
        <v>65</v>
      </c>
      <c r="C1049" s="13">
        <v>3</v>
      </c>
      <c r="D1049" s="13">
        <v>25</v>
      </c>
      <c r="E1049" t="s">
        <v>24</v>
      </c>
      <c r="F1049" t="s">
        <v>21</v>
      </c>
      <c r="G1049" t="str">
        <f>IF(VentasC15[[#This Row],[Tipo de pago]]='Tablas auxiliares'!$B$6,"Venta física","Venta Online")</f>
        <v>Venta Online</v>
      </c>
      <c r="H1049" t="s">
        <v>30</v>
      </c>
      <c r="I1049" s="37">
        <v>62338</v>
      </c>
      <c r="J1049" s="37">
        <v>90696</v>
      </c>
      <c r="K1049" s="37">
        <v>90025</v>
      </c>
      <c r="L1049" s="37">
        <v>89417</v>
      </c>
      <c r="M1049" s="37">
        <v>13866</v>
      </c>
      <c r="N1049" s="37">
        <f>SUM(VentasC15[[#This Row],[Maquillaje]:[Perfumería]])</f>
        <v>346342</v>
      </c>
      <c r="O1049" s="14">
        <f>AVERAGE(VentasC15[[#This Row],[Maquillaje]:[Perfumería]])</f>
        <v>69268.399999999994</v>
      </c>
      <c r="P1049" t="str">
        <f>INDEX(VentasC15[[#Headers],[Maquillaje]:[Perfumería]],MATCH(MAX(VentasC15[[#This Row],[Maquillaje]:[Perfumería]]),VentasC15[[#This Row],[Maquillaje]:[Perfumería]],0))</f>
        <v>Skincare</v>
      </c>
      <c r="Q1049" t="str">
        <f>INDEX(VentasC15[[#Headers],[Maquillaje]:[Perfumería]],MATCH(MIN(VentasC15[[#This Row],[Maquillaje]:[Perfumería]]),VentasC15[[#This Row],[Maquillaje]:[Perfumería]],0))</f>
        <v>Perfumería</v>
      </c>
      <c r="R1049" t="str">
        <f>IF(VentasC15[[#This Row],[Total por vendedor]]&gt;=250000,"SI","NO")</f>
        <v>SI</v>
      </c>
    </row>
    <row r="1050" spans="1:18" x14ac:dyDescent="0.3">
      <c r="A1050" s="16">
        <v>33498170</v>
      </c>
      <c r="B1050" s="13">
        <v>54</v>
      </c>
      <c r="C1050" s="13">
        <v>3</v>
      </c>
      <c r="D1050" s="13">
        <v>15</v>
      </c>
      <c r="E1050" t="s">
        <v>23</v>
      </c>
      <c r="F1050" t="s">
        <v>20</v>
      </c>
      <c r="G1050" t="str">
        <f>IF(VentasC15[[#This Row],[Tipo de pago]]='Tablas auxiliares'!$B$6,"Venta física","Venta Online")</f>
        <v>Venta física</v>
      </c>
      <c r="H1050" t="s">
        <v>30</v>
      </c>
      <c r="I1050" s="37">
        <v>51959</v>
      </c>
      <c r="J1050" s="37">
        <v>25468</v>
      </c>
      <c r="K1050" s="37">
        <v>15568</v>
      </c>
      <c r="L1050" s="37">
        <v>69821</v>
      </c>
      <c r="M1050" s="37">
        <v>47573</v>
      </c>
      <c r="N1050" s="37">
        <f>SUM(VentasC15[[#This Row],[Maquillaje]:[Perfumería]])</f>
        <v>210389</v>
      </c>
      <c r="O1050" s="14">
        <f>AVERAGE(VentasC15[[#This Row],[Maquillaje]:[Perfumería]])</f>
        <v>42077.8</v>
      </c>
      <c r="P1050" t="str">
        <f>INDEX(VentasC15[[#Headers],[Maquillaje]:[Perfumería]],MATCH(MAX(VentasC15[[#This Row],[Maquillaje]:[Perfumería]]),VentasC15[[#This Row],[Maquillaje]:[Perfumería]],0))</f>
        <v>Cuerpo</v>
      </c>
      <c r="Q1050" t="str">
        <f>INDEX(VentasC15[[#Headers],[Maquillaje]:[Perfumería]],MATCH(MIN(VentasC15[[#This Row],[Maquillaje]:[Perfumería]]),VentasC15[[#This Row],[Maquillaje]:[Perfumería]],0))</f>
        <v>Cabello</v>
      </c>
      <c r="R1050" t="str">
        <f>IF(VentasC15[[#This Row],[Total por vendedor]]&gt;=250000,"SI","NO")</f>
        <v>NO</v>
      </c>
    </row>
    <row r="1051" spans="1:18" x14ac:dyDescent="0.3">
      <c r="A1051" s="17">
        <v>33498171</v>
      </c>
      <c r="B1051" s="13">
        <v>52</v>
      </c>
      <c r="C1051" s="13">
        <v>3</v>
      </c>
      <c r="D1051" s="13">
        <v>61</v>
      </c>
      <c r="E1051" t="s">
        <v>24</v>
      </c>
      <c r="F1051" t="s">
        <v>20</v>
      </c>
      <c r="G1051" t="str">
        <f>IF(VentasC15[[#This Row],[Tipo de pago]]='Tablas auxiliares'!$B$6,"Venta física","Venta Online")</f>
        <v>Venta física</v>
      </c>
      <c r="H1051" t="s">
        <v>29</v>
      </c>
      <c r="I1051" s="37">
        <v>35353</v>
      </c>
      <c r="J1051" s="37">
        <v>37845</v>
      </c>
      <c r="K1051" s="37">
        <v>92710</v>
      </c>
      <c r="L1051" s="37">
        <v>27444</v>
      </c>
      <c r="M1051" s="37">
        <v>13939</v>
      </c>
      <c r="N1051" s="37">
        <f>SUM(VentasC15[[#This Row],[Maquillaje]:[Perfumería]])</f>
        <v>207291</v>
      </c>
      <c r="O1051" s="14">
        <f>AVERAGE(VentasC15[[#This Row],[Maquillaje]:[Perfumería]])</f>
        <v>41458.199999999997</v>
      </c>
      <c r="P1051" t="str">
        <f>INDEX(VentasC15[[#Headers],[Maquillaje]:[Perfumería]],MATCH(MAX(VentasC15[[#This Row],[Maquillaje]:[Perfumería]]),VentasC15[[#This Row],[Maquillaje]:[Perfumería]],0))</f>
        <v>Cabello</v>
      </c>
      <c r="Q1051" t="str">
        <f>INDEX(VentasC15[[#Headers],[Maquillaje]:[Perfumería]],MATCH(MIN(VentasC15[[#This Row],[Maquillaje]:[Perfumería]]),VentasC15[[#This Row],[Maquillaje]:[Perfumería]],0))</f>
        <v>Perfumería</v>
      </c>
      <c r="R1051" t="str">
        <f>IF(VentasC15[[#This Row],[Total por vendedor]]&gt;=250000,"SI","NO")</f>
        <v>NO</v>
      </c>
    </row>
    <row r="1052" spans="1:18" x14ac:dyDescent="0.3">
      <c r="A1052" s="16">
        <v>33498172</v>
      </c>
      <c r="B1052" s="13">
        <v>44</v>
      </c>
      <c r="C1052" s="13">
        <v>3</v>
      </c>
      <c r="D1052" s="13">
        <v>25</v>
      </c>
      <c r="E1052" t="s">
        <v>23</v>
      </c>
      <c r="F1052" t="s">
        <v>20</v>
      </c>
      <c r="G1052" t="str">
        <f>IF(VentasC15[[#This Row],[Tipo de pago]]='Tablas auxiliares'!$B$6,"Venta física","Venta Online")</f>
        <v>Venta física</v>
      </c>
      <c r="H1052" t="s">
        <v>30</v>
      </c>
      <c r="I1052" s="37">
        <v>97637</v>
      </c>
      <c r="J1052" s="37">
        <v>79333</v>
      </c>
      <c r="K1052" s="37">
        <v>41171</v>
      </c>
      <c r="L1052" s="37">
        <v>14452</v>
      </c>
      <c r="M1052" s="37">
        <v>26424</v>
      </c>
      <c r="N1052" s="37">
        <f>SUM(VentasC15[[#This Row],[Maquillaje]:[Perfumería]])</f>
        <v>259017</v>
      </c>
      <c r="O1052" s="14">
        <f>AVERAGE(VentasC15[[#This Row],[Maquillaje]:[Perfumería]])</f>
        <v>51803.4</v>
      </c>
      <c r="P1052" t="str">
        <f>INDEX(VentasC15[[#Headers],[Maquillaje]:[Perfumería]],MATCH(MAX(VentasC15[[#This Row],[Maquillaje]:[Perfumería]]),VentasC15[[#This Row],[Maquillaje]:[Perfumería]],0))</f>
        <v>Maquillaje</v>
      </c>
      <c r="Q1052" t="str">
        <f>INDEX(VentasC15[[#Headers],[Maquillaje]:[Perfumería]],MATCH(MIN(VentasC15[[#This Row],[Maquillaje]:[Perfumería]]),VentasC15[[#This Row],[Maquillaje]:[Perfumería]],0))</f>
        <v>Cuerpo</v>
      </c>
      <c r="R1052" t="str">
        <f>IF(VentasC15[[#This Row],[Total por vendedor]]&gt;=250000,"SI","NO")</f>
        <v>SI</v>
      </c>
    </row>
    <row r="1053" spans="1:18" x14ac:dyDescent="0.3">
      <c r="A1053" s="17">
        <v>33498173</v>
      </c>
      <c r="B1053" s="13">
        <v>52</v>
      </c>
      <c r="C1053" s="13">
        <v>3</v>
      </c>
      <c r="D1053" s="13">
        <v>72</v>
      </c>
      <c r="E1053" t="s">
        <v>24</v>
      </c>
      <c r="F1053" t="s">
        <v>21</v>
      </c>
      <c r="G1053" t="str">
        <f>IF(VentasC15[[#This Row],[Tipo de pago]]='Tablas auxiliares'!$B$6,"Venta física","Venta Online")</f>
        <v>Venta Online</v>
      </c>
      <c r="H1053" t="s">
        <v>29</v>
      </c>
      <c r="I1053" s="37">
        <v>66708</v>
      </c>
      <c r="J1053" s="37">
        <v>94611</v>
      </c>
      <c r="K1053" s="37">
        <v>95400</v>
      </c>
      <c r="L1053" s="37">
        <v>47054</v>
      </c>
      <c r="M1053" s="37">
        <v>44545</v>
      </c>
      <c r="N1053" s="37">
        <f>SUM(VentasC15[[#This Row],[Maquillaje]:[Perfumería]])</f>
        <v>348318</v>
      </c>
      <c r="O1053" s="14">
        <f>AVERAGE(VentasC15[[#This Row],[Maquillaje]:[Perfumería]])</f>
        <v>69663.600000000006</v>
      </c>
      <c r="P1053" t="str">
        <f>INDEX(VentasC15[[#Headers],[Maquillaje]:[Perfumería]],MATCH(MAX(VentasC15[[#This Row],[Maquillaje]:[Perfumería]]),VentasC15[[#This Row],[Maquillaje]:[Perfumería]],0))</f>
        <v>Cabello</v>
      </c>
      <c r="Q1053" t="str">
        <f>INDEX(VentasC15[[#Headers],[Maquillaje]:[Perfumería]],MATCH(MIN(VentasC15[[#This Row],[Maquillaje]:[Perfumería]]),VentasC15[[#This Row],[Maquillaje]:[Perfumería]],0))</f>
        <v>Perfumería</v>
      </c>
      <c r="R1053" t="str">
        <f>IF(VentasC15[[#This Row],[Total por vendedor]]&gt;=250000,"SI","NO")</f>
        <v>SI</v>
      </c>
    </row>
    <row r="1054" spans="1:18" x14ac:dyDescent="0.3">
      <c r="A1054" s="16">
        <v>33498174</v>
      </c>
      <c r="B1054" s="13">
        <v>57</v>
      </c>
      <c r="C1054" s="13">
        <v>3</v>
      </c>
      <c r="D1054" s="13">
        <v>98</v>
      </c>
      <c r="E1054" t="s">
        <v>22</v>
      </c>
      <c r="F1054" t="s">
        <v>21</v>
      </c>
      <c r="G1054" t="str">
        <f>IF(VentasC15[[#This Row],[Tipo de pago]]='Tablas auxiliares'!$B$6,"Venta física","Venta Online")</f>
        <v>Venta Online</v>
      </c>
      <c r="H1054" t="s">
        <v>30</v>
      </c>
      <c r="I1054" s="37">
        <v>5201</v>
      </c>
      <c r="J1054" s="37">
        <v>86809</v>
      </c>
      <c r="K1054" s="37">
        <v>947</v>
      </c>
      <c r="L1054" s="37">
        <v>22880</v>
      </c>
      <c r="M1054" s="37">
        <v>81105</v>
      </c>
      <c r="N1054" s="37">
        <f>SUM(VentasC15[[#This Row],[Maquillaje]:[Perfumería]])</f>
        <v>196942</v>
      </c>
      <c r="O1054" s="14">
        <f>AVERAGE(VentasC15[[#This Row],[Maquillaje]:[Perfumería]])</f>
        <v>39388.400000000001</v>
      </c>
      <c r="P1054" t="str">
        <f>INDEX(VentasC15[[#Headers],[Maquillaje]:[Perfumería]],MATCH(MAX(VentasC15[[#This Row],[Maquillaje]:[Perfumería]]),VentasC15[[#This Row],[Maquillaje]:[Perfumería]],0))</f>
        <v>Skincare</v>
      </c>
      <c r="Q1054" t="str">
        <f>INDEX(VentasC15[[#Headers],[Maquillaje]:[Perfumería]],MATCH(MIN(VentasC15[[#This Row],[Maquillaje]:[Perfumería]]),VentasC15[[#This Row],[Maquillaje]:[Perfumería]],0))</f>
        <v>Cabello</v>
      </c>
      <c r="R1054" t="str">
        <f>IF(VentasC15[[#This Row],[Total por vendedor]]&gt;=250000,"SI","NO")</f>
        <v>NO</v>
      </c>
    </row>
    <row r="1055" spans="1:18" x14ac:dyDescent="0.3">
      <c r="A1055" s="17">
        <v>33498175</v>
      </c>
      <c r="B1055" s="13">
        <v>51</v>
      </c>
      <c r="C1055" s="13">
        <v>3</v>
      </c>
      <c r="D1055" s="13">
        <v>82</v>
      </c>
      <c r="E1055" t="s">
        <v>24</v>
      </c>
      <c r="F1055" t="s">
        <v>20</v>
      </c>
      <c r="G1055" t="str">
        <f>IF(VentasC15[[#This Row],[Tipo de pago]]='Tablas auxiliares'!$B$6,"Venta física","Venta Online")</f>
        <v>Venta física</v>
      </c>
      <c r="H1055" t="s">
        <v>29</v>
      </c>
      <c r="I1055" s="37">
        <v>13225</v>
      </c>
      <c r="J1055" s="37">
        <v>45972</v>
      </c>
      <c r="K1055" s="37">
        <v>82936</v>
      </c>
      <c r="L1055" s="37">
        <v>99867</v>
      </c>
      <c r="M1055" s="37">
        <v>52507</v>
      </c>
      <c r="N1055" s="37">
        <f>SUM(VentasC15[[#This Row],[Maquillaje]:[Perfumería]])</f>
        <v>294507</v>
      </c>
      <c r="O1055" s="14">
        <f>AVERAGE(VentasC15[[#This Row],[Maquillaje]:[Perfumería]])</f>
        <v>58901.4</v>
      </c>
      <c r="P1055" t="str">
        <f>INDEX(VentasC15[[#Headers],[Maquillaje]:[Perfumería]],MATCH(MAX(VentasC15[[#This Row],[Maquillaje]:[Perfumería]]),VentasC15[[#This Row],[Maquillaje]:[Perfumería]],0))</f>
        <v>Cuerpo</v>
      </c>
      <c r="Q1055" t="str">
        <f>INDEX(VentasC15[[#Headers],[Maquillaje]:[Perfumería]],MATCH(MIN(VentasC15[[#This Row],[Maquillaje]:[Perfumería]]),VentasC15[[#This Row],[Maquillaje]:[Perfumería]],0))</f>
        <v>Maquillaje</v>
      </c>
      <c r="R1055" t="str">
        <f>IF(VentasC15[[#This Row],[Total por vendedor]]&gt;=250000,"SI","NO")</f>
        <v>SI</v>
      </c>
    </row>
    <row r="1056" spans="1:18" x14ac:dyDescent="0.3">
      <c r="A1056" s="16">
        <v>33498176</v>
      </c>
      <c r="B1056" s="13">
        <v>38</v>
      </c>
      <c r="C1056" s="13">
        <v>3</v>
      </c>
      <c r="D1056" s="13">
        <v>42</v>
      </c>
      <c r="E1056" t="s">
        <v>22</v>
      </c>
      <c r="F1056" t="s">
        <v>21</v>
      </c>
      <c r="G1056" t="str">
        <f>IF(VentasC15[[#This Row],[Tipo de pago]]='Tablas auxiliares'!$B$6,"Venta física","Venta Online")</f>
        <v>Venta Online</v>
      </c>
      <c r="H1056" t="s">
        <v>30</v>
      </c>
      <c r="I1056" s="37">
        <v>38736</v>
      </c>
      <c r="J1056" s="37">
        <v>37264</v>
      </c>
      <c r="K1056" s="37">
        <v>40496</v>
      </c>
      <c r="L1056" s="37">
        <v>41207</v>
      </c>
      <c r="M1056" s="37">
        <v>8705</v>
      </c>
      <c r="N1056" s="37">
        <f>SUM(VentasC15[[#This Row],[Maquillaje]:[Perfumería]])</f>
        <v>166408</v>
      </c>
      <c r="O1056" s="14">
        <f>AVERAGE(VentasC15[[#This Row],[Maquillaje]:[Perfumería]])</f>
        <v>33281.599999999999</v>
      </c>
      <c r="P1056" t="str">
        <f>INDEX(VentasC15[[#Headers],[Maquillaje]:[Perfumería]],MATCH(MAX(VentasC15[[#This Row],[Maquillaje]:[Perfumería]]),VentasC15[[#This Row],[Maquillaje]:[Perfumería]],0))</f>
        <v>Cuerpo</v>
      </c>
      <c r="Q1056" t="str">
        <f>INDEX(VentasC15[[#Headers],[Maquillaje]:[Perfumería]],MATCH(MIN(VentasC15[[#This Row],[Maquillaje]:[Perfumería]]),VentasC15[[#This Row],[Maquillaje]:[Perfumería]],0))</f>
        <v>Perfumería</v>
      </c>
      <c r="R1056" t="str">
        <f>IF(VentasC15[[#This Row],[Total por vendedor]]&gt;=250000,"SI","NO")</f>
        <v>NO</v>
      </c>
    </row>
    <row r="1057" spans="1:18" x14ac:dyDescent="0.3">
      <c r="A1057" s="17">
        <v>33498177</v>
      </c>
      <c r="B1057" s="13">
        <v>56</v>
      </c>
      <c r="C1057" s="13">
        <v>3</v>
      </c>
      <c r="D1057" s="13">
        <v>61</v>
      </c>
      <c r="E1057" t="s">
        <v>24</v>
      </c>
      <c r="F1057" t="s">
        <v>21</v>
      </c>
      <c r="G1057" t="str">
        <f>IF(VentasC15[[#This Row],[Tipo de pago]]='Tablas auxiliares'!$B$6,"Venta física","Venta Online")</f>
        <v>Venta Online</v>
      </c>
      <c r="H1057" t="s">
        <v>29</v>
      </c>
      <c r="I1057" s="37">
        <v>29942</v>
      </c>
      <c r="J1057" s="37">
        <v>68373</v>
      </c>
      <c r="K1057" s="37">
        <v>99089</v>
      </c>
      <c r="L1057" s="37">
        <v>35121</v>
      </c>
      <c r="M1057" s="37">
        <v>81053</v>
      </c>
      <c r="N1057" s="37">
        <f>SUM(VentasC15[[#This Row],[Maquillaje]:[Perfumería]])</f>
        <v>313578</v>
      </c>
      <c r="O1057" s="14">
        <f>AVERAGE(VentasC15[[#This Row],[Maquillaje]:[Perfumería]])</f>
        <v>62715.6</v>
      </c>
      <c r="P1057" t="str">
        <f>INDEX(VentasC15[[#Headers],[Maquillaje]:[Perfumería]],MATCH(MAX(VentasC15[[#This Row],[Maquillaje]:[Perfumería]]),VentasC15[[#This Row],[Maquillaje]:[Perfumería]],0))</f>
        <v>Cabello</v>
      </c>
      <c r="Q1057" t="str">
        <f>INDEX(VentasC15[[#Headers],[Maquillaje]:[Perfumería]],MATCH(MIN(VentasC15[[#This Row],[Maquillaje]:[Perfumería]]),VentasC15[[#This Row],[Maquillaje]:[Perfumería]],0))</f>
        <v>Maquillaje</v>
      </c>
      <c r="R1057" t="str">
        <f>IF(VentasC15[[#This Row],[Total por vendedor]]&gt;=250000,"SI","NO")</f>
        <v>SI</v>
      </c>
    </row>
    <row r="1058" spans="1:18" x14ac:dyDescent="0.3">
      <c r="A1058" s="16">
        <v>33498178</v>
      </c>
      <c r="B1058" s="13">
        <v>57</v>
      </c>
      <c r="C1058" s="13">
        <v>3</v>
      </c>
      <c r="D1058" s="13">
        <v>67</v>
      </c>
      <c r="E1058" t="s">
        <v>22</v>
      </c>
      <c r="F1058" t="s">
        <v>20</v>
      </c>
      <c r="G1058" t="str">
        <f>IF(VentasC15[[#This Row],[Tipo de pago]]='Tablas auxiliares'!$B$6,"Venta física","Venta Online")</f>
        <v>Venta física</v>
      </c>
      <c r="H1058" t="s">
        <v>30</v>
      </c>
      <c r="I1058" s="37">
        <v>83969</v>
      </c>
      <c r="J1058" s="37">
        <v>33952</v>
      </c>
      <c r="K1058" s="37">
        <v>38838</v>
      </c>
      <c r="L1058" s="37">
        <v>43019</v>
      </c>
      <c r="M1058" s="37">
        <v>45660</v>
      </c>
      <c r="N1058" s="37">
        <f>SUM(VentasC15[[#This Row],[Maquillaje]:[Perfumería]])</f>
        <v>245438</v>
      </c>
      <c r="O1058" s="14">
        <f>AVERAGE(VentasC15[[#This Row],[Maquillaje]:[Perfumería]])</f>
        <v>49087.6</v>
      </c>
      <c r="P1058" t="str">
        <f>INDEX(VentasC15[[#Headers],[Maquillaje]:[Perfumería]],MATCH(MAX(VentasC15[[#This Row],[Maquillaje]:[Perfumería]]),VentasC15[[#This Row],[Maquillaje]:[Perfumería]],0))</f>
        <v>Maquillaje</v>
      </c>
      <c r="Q1058" t="str">
        <f>INDEX(VentasC15[[#Headers],[Maquillaje]:[Perfumería]],MATCH(MIN(VentasC15[[#This Row],[Maquillaje]:[Perfumería]]),VentasC15[[#This Row],[Maquillaje]:[Perfumería]],0))</f>
        <v>Skincare</v>
      </c>
      <c r="R1058" t="str">
        <f>IF(VentasC15[[#This Row],[Total por vendedor]]&gt;=250000,"SI","NO")</f>
        <v>NO</v>
      </c>
    </row>
    <row r="1059" spans="1:18" x14ac:dyDescent="0.3">
      <c r="A1059" s="17">
        <v>33498179</v>
      </c>
      <c r="B1059" s="13">
        <v>59</v>
      </c>
      <c r="C1059" s="13">
        <v>3</v>
      </c>
      <c r="D1059" s="13">
        <v>49</v>
      </c>
      <c r="E1059" t="s">
        <v>23</v>
      </c>
      <c r="F1059" t="s">
        <v>20</v>
      </c>
      <c r="G1059" t="str">
        <f>IF(VentasC15[[#This Row],[Tipo de pago]]='Tablas auxiliares'!$B$6,"Venta física","Venta Online")</f>
        <v>Venta física</v>
      </c>
      <c r="H1059" t="s">
        <v>29</v>
      </c>
      <c r="I1059" s="37">
        <v>30136</v>
      </c>
      <c r="J1059" s="37">
        <v>35730</v>
      </c>
      <c r="K1059" s="37">
        <v>36220</v>
      </c>
      <c r="L1059" s="37">
        <v>97134</v>
      </c>
      <c r="M1059" s="37">
        <v>11518</v>
      </c>
      <c r="N1059" s="37">
        <f>SUM(VentasC15[[#This Row],[Maquillaje]:[Perfumería]])</f>
        <v>210738</v>
      </c>
      <c r="O1059" s="14">
        <f>AVERAGE(VentasC15[[#This Row],[Maquillaje]:[Perfumería]])</f>
        <v>42147.6</v>
      </c>
      <c r="P1059" t="str">
        <f>INDEX(VentasC15[[#Headers],[Maquillaje]:[Perfumería]],MATCH(MAX(VentasC15[[#This Row],[Maquillaje]:[Perfumería]]),VentasC15[[#This Row],[Maquillaje]:[Perfumería]],0))</f>
        <v>Cuerpo</v>
      </c>
      <c r="Q1059" t="str">
        <f>INDEX(VentasC15[[#Headers],[Maquillaje]:[Perfumería]],MATCH(MIN(VentasC15[[#This Row],[Maquillaje]:[Perfumería]]),VentasC15[[#This Row],[Maquillaje]:[Perfumería]],0))</f>
        <v>Perfumería</v>
      </c>
      <c r="R1059" t="str">
        <f>IF(VentasC15[[#This Row],[Total por vendedor]]&gt;=250000,"SI","NO")</f>
        <v>NO</v>
      </c>
    </row>
    <row r="1060" spans="1:18" x14ac:dyDescent="0.3">
      <c r="A1060" s="16">
        <v>33498180</v>
      </c>
      <c r="B1060" s="13">
        <v>65</v>
      </c>
      <c r="C1060" s="13">
        <v>3</v>
      </c>
      <c r="D1060" s="13">
        <v>95</v>
      </c>
      <c r="E1060" t="s">
        <v>24</v>
      </c>
      <c r="F1060" t="s">
        <v>20</v>
      </c>
      <c r="G1060" t="str">
        <f>IF(VentasC15[[#This Row],[Tipo de pago]]='Tablas auxiliares'!$B$6,"Venta física","Venta Online")</f>
        <v>Venta física</v>
      </c>
      <c r="H1060" t="s">
        <v>30</v>
      </c>
      <c r="I1060" s="37">
        <v>6579</v>
      </c>
      <c r="J1060" s="37">
        <v>45132</v>
      </c>
      <c r="K1060" s="37">
        <v>71336</v>
      </c>
      <c r="L1060" s="37">
        <v>83109</v>
      </c>
      <c r="M1060" s="37">
        <v>67342</v>
      </c>
      <c r="N1060" s="37">
        <f>SUM(VentasC15[[#This Row],[Maquillaje]:[Perfumería]])</f>
        <v>273498</v>
      </c>
      <c r="O1060" s="14">
        <f>AVERAGE(VentasC15[[#This Row],[Maquillaje]:[Perfumería]])</f>
        <v>54699.6</v>
      </c>
      <c r="P1060" t="str">
        <f>INDEX(VentasC15[[#Headers],[Maquillaje]:[Perfumería]],MATCH(MAX(VentasC15[[#This Row],[Maquillaje]:[Perfumería]]),VentasC15[[#This Row],[Maquillaje]:[Perfumería]],0))</f>
        <v>Cuerpo</v>
      </c>
      <c r="Q1060" t="str">
        <f>INDEX(VentasC15[[#Headers],[Maquillaje]:[Perfumería]],MATCH(MIN(VentasC15[[#This Row],[Maquillaje]:[Perfumería]]),VentasC15[[#This Row],[Maquillaje]:[Perfumería]],0))</f>
        <v>Maquillaje</v>
      </c>
      <c r="R1060" t="str">
        <f>IF(VentasC15[[#This Row],[Total por vendedor]]&gt;=250000,"SI","NO")</f>
        <v>SI</v>
      </c>
    </row>
    <row r="1061" spans="1:18" x14ac:dyDescent="0.3">
      <c r="A1061" s="17">
        <v>33498181</v>
      </c>
      <c r="B1061" s="13">
        <v>65</v>
      </c>
      <c r="C1061" s="13">
        <v>3</v>
      </c>
      <c r="D1061" s="13">
        <v>84</v>
      </c>
      <c r="E1061" t="s">
        <v>23</v>
      </c>
      <c r="F1061" t="s">
        <v>20</v>
      </c>
      <c r="G1061" t="str">
        <f>IF(VentasC15[[#This Row],[Tipo de pago]]='Tablas auxiliares'!$B$6,"Venta física","Venta Online")</f>
        <v>Venta física</v>
      </c>
      <c r="H1061" t="s">
        <v>29</v>
      </c>
      <c r="I1061" s="37">
        <v>3046</v>
      </c>
      <c r="J1061" s="37">
        <v>16663</v>
      </c>
      <c r="K1061" s="37">
        <v>70249</v>
      </c>
      <c r="L1061" s="37">
        <v>61964</v>
      </c>
      <c r="M1061" s="37">
        <v>89043</v>
      </c>
      <c r="N1061" s="37">
        <f>SUM(VentasC15[[#This Row],[Maquillaje]:[Perfumería]])</f>
        <v>240965</v>
      </c>
      <c r="O1061" s="14">
        <f>AVERAGE(VentasC15[[#This Row],[Maquillaje]:[Perfumería]])</f>
        <v>48193</v>
      </c>
      <c r="P1061" t="str">
        <f>INDEX(VentasC15[[#Headers],[Maquillaje]:[Perfumería]],MATCH(MAX(VentasC15[[#This Row],[Maquillaje]:[Perfumería]]),VentasC15[[#This Row],[Maquillaje]:[Perfumería]],0))</f>
        <v>Perfumería</v>
      </c>
      <c r="Q1061" t="str">
        <f>INDEX(VentasC15[[#Headers],[Maquillaje]:[Perfumería]],MATCH(MIN(VentasC15[[#This Row],[Maquillaje]:[Perfumería]]),VentasC15[[#This Row],[Maquillaje]:[Perfumería]],0))</f>
        <v>Maquillaje</v>
      </c>
      <c r="R1061" t="str">
        <f>IF(VentasC15[[#This Row],[Total por vendedor]]&gt;=250000,"SI","NO")</f>
        <v>NO</v>
      </c>
    </row>
    <row r="1062" spans="1:18" x14ac:dyDescent="0.3">
      <c r="A1062" s="16">
        <v>33498182</v>
      </c>
      <c r="B1062" s="13">
        <v>51</v>
      </c>
      <c r="C1062" s="13">
        <v>3</v>
      </c>
      <c r="D1062" s="13">
        <v>24</v>
      </c>
      <c r="E1062" t="s">
        <v>23</v>
      </c>
      <c r="F1062" t="s">
        <v>20</v>
      </c>
      <c r="G1062" t="str">
        <f>IF(VentasC15[[#This Row],[Tipo de pago]]='Tablas auxiliares'!$B$6,"Venta física","Venta Online")</f>
        <v>Venta física</v>
      </c>
      <c r="H1062" t="s">
        <v>30</v>
      </c>
      <c r="I1062" s="37">
        <v>2881</v>
      </c>
      <c r="J1062" s="37">
        <v>86791</v>
      </c>
      <c r="K1062" s="37">
        <v>94150</v>
      </c>
      <c r="L1062" s="37">
        <v>42240</v>
      </c>
      <c r="M1062" s="37">
        <v>55292</v>
      </c>
      <c r="N1062" s="37">
        <f>SUM(VentasC15[[#This Row],[Maquillaje]:[Perfumería]])</f>
        <v>281354</v>
      </c>
      <c r="O1062" s="14">
        <f>AVERAGE(VentasC15[[#This Row],[Maquillaje]:[Perfumería]])</f>
        <v>56270.8</v>
      </c>
      <c r="P1062" t="str">
        <f>INDEX(VentasC15[[#Headers],[Maquillaje]:[Perfumería]],MATCH(MAX(VentasC15[[#This Row],[Maquillaje]:[Perfumería]]),VentasC15[[#This Row],[Maquillaje]:[Perfumería]],0))</f>
        <v>Cabello</v>
      </c>
      <c r="Q1062" t="str">
        <f>INDEX(VentasC15[[#Headers],[Maquillaje]:[Perfumería]],MATCH(MIN(VentasC15[[#This Row],[Maquillaje]:[Perfumería]]),VentasC15[[#This Row],[Maquillaje]:[Perfumería]],0))</f>
        <v>Maquillaje</v>
      </c>
      <c r="R1062" t="str">
        <f>IF(VentasC15[[#This Row],[Total por vendedor]]&gt;=250000,"SI","NO")</f>
        <v>SI</v>
      </c>
    </row>
    <row r="1063" spans="1:18" x14ac:dyDescent="0.3">
      <c r="A1063" s="17">
        <v>33498183</v>
      </c>
      <c r="B1063" s="13">
        <v>65</v>
      </c>
      <c r="C1063" s="13">
        <v>3</v>
      </c>
      <c r="D1063" s="13">
        <v>95</v>
      </c>
      <c r="E1063" t="s">
        <v>25</v>
      </c>
      <c r="F1063" t="s">
        <v>21</v>
      </c>
      <c r="G1063" t="str">
        <f>IF(VentasC15[[#This Row],[Tipo de pago]]='Tablas auxiliares'!$B$6,"Venta física","Venta Online")</f>
        <v>Venta Online</v>
      </c>
      <c r="H1063" t="s">
        <v>29</v>
      </c>
      <c r="I1063" s="37">
        <v>36362</v>
      </c>
      <c r="J1063" s="37">
        <v>21167</v>
      </c>
      <c r="K1063" s="37">
        <v>4989</v>
      </c>
      <c r="L1063" s="37">
        <v>32804</v>
      </c>
      <c r="M1063" s="37">
        <v>76195</v>
      </c>
      <c r="N1063" s="37">
        <f>SUM(VentasC15[[#This Row],[Maquillaje]:[Perfumería]])</f>
        <v>171517</v>
      </c>
      <c r="O1063" s="14">
        <f>AVERAGE(VentasC15[[#This Row],[Maquillaje]:[Perfumería]])</f>
        <v>34303.4</v>
      </c>
      <c r="P1063" t="str">
        <f>INDEX(VentasC15[[#Headers],[Maquillaje]:[Perfumería]],MATCH(MAX(VentasC15[[#This Row],[Maquillaje]:[Perfumería]]),VentasC15[[#This Row],[Maquillaje]:[Perfumería]],0))</f>
        <v>Perfumería</v>
      </c>
      <c r="Q1063" t="str">
        <f>INDEX(VentasC15[[#Headers],[Maquillaje]:[Perfumería]],MATCH(MIN(VentasC15[[#This Row],[Maquillaje]:[Perfumería]]),VentasC15[[#This Row],[Maquillaje]:[Perfumería]],0))</f>
        <v>Cabello</v>
      </c>
      <c r="R1063" t="str">
        <f>IF(VentasC15[[#This Row],[Total por vendedor]]&gt;=250000,"SI","NO")</f>
        <v>NO</v>
      </c>
    </row>
    <row r="1064" spans="1:18" x14ac:dyDescent="0.3">
      <c r="A1064" s="16">
        <v>33498184</v>
      </c>
      <c r="B1064" s="13">
        <v>64</v>
      </c>
      <c r="C1064" s="13">
        <v>3</v>
      </c>
      <c r="D1064" s="13">
        <v>40</v>
      </c>
      <c r="E1064" t="s">
        <v>23</v>
      </c>
      <c r="F1064" t="s">
        <v>21</v>
      </c>
      <c r="G1064" t="str">
        <f>IF(VentasC15[[#This Row],[Tipo de pago]]='Tablas auxiliares'!$B$6,"Venta física","Venta Online")</f>
        <v>Venta Online</v>
      </c>
      <c r="H1064" t="s">
        <v>30</v>
      </c>
      <c r="I1064" s="37">
        <v>40298</v>
      </c>
      <c r="J1064" s="37">
        <v>58055</v>
      </c>
      <c r="K1064" s="37">
        <v>31334</v>
      </c>
      <c r="L1064" s="37">
        <v>85199</v>
      </c>
      <c r="M1064" s="37">
        <v>69713</v>
      </c>
      <c r="N1064" s="37">
        <f>SUM(VentasC15[[#This Row],[Maquillaje]:[Perfumería]])</f>
        <v>284599</v>
      </c>
      <c r="O1064" s="14">
        <f>AVERAGE(VentasC15[[#This Row],[Maquillaje]:[Perfumería]])</f>
        <v>56919.8</v>
      </c>
      <c r="P1064" t="str">
        <f>INDEX(VentasC15[[#Headers],[Maquillaje]:[Perfumería]],MATCH(MAX(VentasC15[[#This Row],[Maquillaje]:[Perfumería]]),VentasC15[[#This Row],[Maquillaje]:[Perfumería]],0))</f>
        <v>Cuerpo</v>
      </c>
      <c r="Q1064" t="str">
        <f>INDEX(VentasC15[[#Headers],[Maquillaje]:[Perfumería]],MATCH(MIN(VentasC15[[#This Row],[Maquillaje]:[Perfumería]]),VentasC15[[#This Row],[Maquillaje]:[Perfumería]],0))</f>
        <v>Cabello</v>
      </c>
      <c r="R1064" t="str">
        <f>IF(VentasC15[[#This Row],[Total por vendedor]]&gt;=250000,"SI","NO")</f>
        <v>SI</v>
      </c>
    </row>
    <row r="1065" spans="1:18" x14ac:dyDescent="0.3">
      <c r="A1065" s="17">
        <v>33498185</v>
      </c>
      <c r="B1065" s="13">
        <v>34</v>
      </c>
      <c r="C1065" s="13">
        <v>3</v>
      </c>
      <c r="D1065" s="13">
        <v>48</v>
      </c>
      <c r="E1065" t="s">
        <v>24</v>
      </c>
      <c r="F1065" t="s">
        <v>21</v>
      </c>
      <c r="G1065" t="str">
        <f>IF(VentasC15[[#This Row],[Tipo de pago]]='Tablas auxiliares'!$B$6,"Venta física","Venta Online")</f>
        <v>Venta Online</v>
      </c>
      <c r="H1065" t="s">
        <v>29</v>
      </c>
      <c r="I1065" s="37">
        <v>86931</v>
      </c>
      <c r="J1065" s="37">
        <v>59950</v>
      </c>
      <c r="K1065" s="37">
        <v>34855</v>
      </c>
      <c r="L1065" s="37">
        <v>70007</v>
      </c>
      <c r="M1065" s="37">
        <v>91757</v>
      </c>
      <c r="N1065" s="37">
        <f>SUM(VentasC15[[#This Row],[Maquillaje]:[Perfumería]])</f>
        <v>343500</v>
      </c>
      <c r="O1065" s="14">
        <f>AVERAGE(VentasC15[[#This Row],[Maquillaje]:[Perfumería]])</f>
        <v>68700</v>
      </c>
      <c r="P1065" t="str">
        <f>INDEX(VentasC15[[#Headers],[Maquillaje]:[Perfumería]],MATCH(MAX(VentasC15[[#This Row],[Maquillaje]:[Perfumería]]),VentasC15[[#This Row],[Maquillaje]:[Perfumería]],0))</f>
        <v>Perfumería</v>
      </c>
      <c r="Q1065" t="str">
        <f>INDEX(VentasC15[[#Headers],[Maquillaje]:[Perfumería]],MATCH(MIN(VentasC15[[#This Row],[Maquillaje]:[Perfumería]]),VentasC15[[#This Row],[Maquillaje]:[Perfumería]],0))</f>
        <v>Cabello</v>
      </c>
      <c r="R1065" t="str">
        <f>IF(VentasC15[[#This Row],[Total por vendedor]]&gt;=250000,"SI","NO")</f>
        <v>SI</v>
      </c>
    </row>
    <row r="1066" spans="1:18" x14ac:dyDescent="0.3">
      <c r="A1066" s="16">
        <v>33498186</v>
      </c>
      <c r="B1066" s="13">
        <v>43</v>
      </c>
      <c r="C1066" s="13">
        <v>3</v>
      </c>
      <c r="D1066" s="13">
        <v>7</v>
      </c>
      <c r="E1066" t="s">
        <v>25</v>
      </c>
      <c r="F1066" t="s">
        <v>21</v>
      </c>
      <c r="G1066" t="str">
        <f>IF(VentasC15[[#This Row],[Tipo de pago]]='Tablas auxiliares'!$B$6,"Venta física","Venta Online")</f>
        <v>Venta Online</v>
      </c>
      <c r="H1066" t="s">
        <v>30</v>
      </c>
      <c r="I1066" s="37">
        <v>20326</v>
      </c>
      <c r="J1066" s="37">
        <v>92283</v>
      </c>
      <c r="K1066" s="37">
        <v>80269</v>
      </c>
      <c r="L1066" s="37">
        <v>48637</v>
      </c>
      <c r="M1066" s="37">
        <v>38258</v>
      </c>
      <c r="N1066" s="37">
        <f>SUM(VentasC15[[#This Row],[Maquillaje]:[Perfumería]])</f>
        <v>279773</v>
      </c>
      <c r="O1066" s="14">
        <f>AVERAGE(VentasC15[[#This Row],[Maquillaje]:[Perfumería]])</f>
        <v>55954.6</v>
      </c>
      <c r="P1066" t="str">
        <f>INDEX(VentasC15[[#Headers],[Maquillaje]:[Perfumería]],MATCH(MAX(VentasC15[[#This Row],[Maquillaje]:[Perfumería]]),VentasC15[[#This Row],[Maquillaje]:[Perfumería]],0))</f>
        <v>Skincare</v>
      </c>
      <c r="Q1066" t="str">
        <f>INDEX(VentasC15[[#Headers],[Maquillaje]:[Perfumería]],MATCH(MIN(VentasC15[[#This Row],[Maquillaje]:[Perfumería]]),VentasC15[[#This Row],[Maquillaje]:[Perfumería]],0))</f>
        <v>Maquillaje</v>
      </c>
      <c r="R1066" t="str">
        <f>IF(VentasC15[[#This Row],[Total por vendedor]]&gt;=250000,"SI","NO")</f>
        <v>SI</v>
      </c>
    </row>
    <row r="1067" spans="1:18" x14ac:dyDescent="0.3">
      <c r="A1067" s="17">
        <v>33498187</v>
      </c>
      <c r="B1067" s="13">
        <v>38</v>
      </c>
      <c r="C1067" s="13">
        <v>3</v>
      </c>
      <c r="D1067" s="13">
        <v>16</v>
      </c>
      <c r="E1067" t="s">
        <v>23</v>
      </c>
      <c r="F1067" t="s">
        <v>21</v>
      </c>
      <c r="G1067" t="str">
        <f>IF(VentasC15[[#This Row],[Tipo de pago]]='Tablas auxiliares'!$B$6,"Venta física","Venta Online")</f>
        <v>Venta Online</v>
      </c>
      <c r="H1067" t="s">
        <v>30</v>
      </c>
      <c r="I1067" s="37">
        <v>15217</v>
      </c>
      <c r="J1067" s="37">
        <v>68188</v>
      </c>
      <c r="K1067" s="37">
        <v>97931</v>
      </c>
      <c r="L1067" s="37">
        <v>96077</v>
      </c>
      <c r="M1067" s="37">
        <v>78591</v>
      </c>
      <c r="N1067" s="37">
        <f>SUM(VentasC15[[#This Row],[Maquillaje]:[Perfumería]])</f>
        <v>356004</v>
      </c>
      <c r="O1067" s="14">
        <f>AVERAGE(VentasC15[[#This Row],[Maquillaje]:[Perfumería]])</f>
        <v>71200.800000000003</v>
      </c>
      <c r="P1067" t="str">
        <f>INDEX(VentasC15[[#Headers],[Maquillaje]:[Perfumería]],MATCH(MAX(VentasC15[[#This Row],[Maquillaje]:[Perfumería]]),VentasC15[[#This Row],[Maquillaje]:[Perfumería]],0))</f>
        <v>Cabello</v>
      </c>
      <c r="Q1067" t="str">
        <f>INDEX(VentasC15[[#Headers],[Maquillaje]:[Perfumería]],MATCH(MIN(VentasC15[[#This Row],[Maquillaje]:[Perfumería]]),VentasC15[[#This Row],[Maquillaje]:[Perfumería]],0))</f>
        <v>Maquillaje</v>
      </c>
      <c r="R1067" t="str">
        <f>IF(VentasC15[[#This Row],[Total por vendedor]]&gt;=250000,"SI","NO")</f>
        <v>SI</v>
      </c>
    </row>
    <row r="1068" spans="1:18" x14ac:dyDescent="0.3">
      <c r="A1068" s="16">
        <v>33498188</v>
      </c>
      <c r="B1068" s="13">
        <v>63</v>
      </c>
      <c r="C1068" s="13">
        <v>3</v>
      </c>
      <c r="D1068" s="13">
        <v>98</v>
      </c>
      <c r="E1068" t="s">
        <v>22</v>
      </c>
      <c r="F1068" t="s">
        <v>20</v>
      </c>
      <c r="G1068" t="str">
        <f>IF(VentasC15[[#This Row],[Tipo de pago]]='Tablas auxiliares'!$B$6,"Venta física","Venta Online")</f>
        <v>Venta física</v>
      </c>
      <c r="H1068" t="s">
        <v>30</v>
      </c>
      <c r="I1068" s="37">
        <v>72409</v>
      </c>
      <c r="J1068" s="37">
        <v>71658</v>
      </c>
      <c r="K1068" s="37">
        <v>31080</v>
      </c>
      <c r="L1068" s="37">
        <v>563</v>
      </c>
      <c r="M1068" s="37">
        <v>64013</v>
      </c>
      <c r="N1068" s="37">
        <f>SUM(VentasC15[[#This Row],[Maquillaje]:[Perfumería]])</f>
        <v>239723</v>
      </c>
      <c r="O1068" s="14">
        <f>AVERAGE(VentasC15[[#This Row],[Maquillaje]:[Perfumería]])</f>
        <v>47944.6</v>
      </c>
      <c r="P1068" t="str">
        <f>INDEX(VentasC15[[#Headers],[Maquillaje]:[Perfumería]],MATCH(MAX(VentasC15[[#This Row],[Maquillaje]:[Perfumería]]),VentasC15[[#This Row],[Maquillaje]:[Perfumería]],0))</f>
        <v>Maquillaje</v>
      </c>
      <c r="Q1068" t="str">
        <f>INDEX(VentasC15[[#Headers],[Maquillaje]:[Perfumería]],MATCH(MIN(VentasC15[[#This Row],[Maquillaje]:[Perfumería]]),VentasC15[[#This Row],[Maquillaje]:[Perfumería]],0))</f>
        <v>Cuerpo</v>
      </c>
      <c r="R1068" t="str">
        <f>IF(VentasC15[[#This Row],[Total por vendedor]]&gt;=250000,"SI","NO")</f>
        <v>NO</v>
      </c>
    </row>
    <row r="1069" spans="1:18" x14ac:dyDescent="0.3">
      <c r="A1069" s="17">
        <v>33498189</v>
      </c>
      <c r="B1069" s="13">
        <v>48</v>
      </c>
      <c r="C1069" s="13">
        <v>3</v>
      </c>
      <c r="D1069" s="13">
        <v>47</v>
      </c>
      <c r="E1069" t="s">
        <v>24</v>
      </c>
      <c r="F1069" t="s">
        <v>20</v>
      </c>
      <c r="G1069" t="str">
        <f>IF(VentasC15[[#This Row],[Tipo de pago]]='Tablas auxiliares'!$B$6,"Venta física","Venta Online")</f>
        <v>Venta física</v>
      </c>
      <c r="H1069" t="s">
        <v>30</v>
      </c>
      <c r="I1069" s="37">
        <v>2698</v>
      </c>
      <c r="J1069" s="37">
        <v>54245</v>
      </c>
      <c r="K1069" s="37">
        <v>16597</v>
      </c>
      <c r="L1069" s="37">
        <v>19598</v>
      </c>
      <c r="M1069" s="37">
        <v>71242</v>
      </c>
      <c r="N1069" s="37">
        <f>SUM(VentasC15[[#This Row],[Maquillaje]:[Perfumería]])</f>
        <v>164380</v>
      </c>
      <c r="O1069" s="14">
        <f>AVERAGE(VentasC15[[#This Row],[Maquillaje]:[Perfumería]])</f>
        <v>32876</v>
      </c>
      <c r="P1069" t="str">
        <f>INDEX(VentasC15[[#Headers],[Maquillaje]:[Perfumería]],MATCH(MAX(VentasC15[[#This Row],[Maquillaje]:[Perfumería]]),VentasC15[[#This Row],[Maquillaje]:[Perfumería]],0))</f>
        <v>Perfumería</v>
      </c>
      <c r="Q1069" t="str">
        <f>INDEX(VentasC15[[#Headers],[Maquillaje]:[Perfumería]],MATCH(MIN(VentasC15[[#This Row],[Maquillaje]:[Perfumería]]),VentasC15[[#This Row],[Maquillaje]:[Perfumería]],0))</f>
        <v>Maquillaje</v>
      </c>
      <c r="R1069" t="str">
        <f>IF(VentasC15[[#This Row],[Total por vendedor]]&gt;=250000,"SI","NO")</f>
        <v>NO</v>
      </c>
    </row>
    <row r="1070" spans="1:18" x14ac:dyDescent="0.3">
      <c r="A1070" s="16">
        <v>33498190</v>
      </c>
      <c r="B1070" s="13">
        <v>28</v>
      </c>
      <c r="C1070" s="13">
        <v>3</v>
      </c>
      <c r="D1070" s="13">
        <v>64</v>
      </c>
      <c r="E1070" t="s">
        <v>23</v>
      </c>
      <c r="F1070" t="s">
        <v>20</v>
      </c>
      <c r="G1070" t="str">
        <f>IF(VentasC15[[#This Row],[Tipo de pago]]='Tablas auxiliares'!$B$6,"Venta física","Venta Online")</f>
        <v>Venta física</v>
      </c>
      <c r="H1070" t="s">
        <v>30</v>
      </c>
      <c r="I1070" s="37">
        <v>88064</v>
      </c>
      <c r="J1070" s="37">
        <v>12061</v>
      </c>
      <c r="K1070" s="37">
        <v>31151</v>
      </c>
      <c r="L1070" s="37">
        <v>74145</v>
      </c>
      <c r="M1070" s="37">
        <v>17313</v>
      </c>
      <c r="N1070" s="37">
        <f>SUM(VentasC15[[#This Row],[Maquillaje]:[Perfumería]])</f>
        <v>222734</v>
      </c>
      <c r="O1070" s="14">
        <f>AVERAGE(VentasC15[[#This Row],[Maquillaje]:[Perfumería]])</f>
        <v>44546.8</v>
      </c>
      <c r="P1070" t="str">
        <f>INDEX(VentasC15[[#Headers],[Maquillaje]:[Perfumería]],MATCH(MAX(VentasC15[[#This Row],[Maquillaje]:[Perfumería]]),VentasC15[[#This Row],[Maquillaje]:[Perfumería]],0))</f>
        <v>Maquillaje</v>
      </c>
      <c r="Q1070" t="str">
        <f>INDEX(VentasC15[[#Headers],[Maquillaje]:[Perfumería]],MATCH(MIN(VentasC15[[#This Row],[Maquillaje]:[Perfumería]]),VentasC15[[#This Row],[Maquillaje]:[Perfumería]],0))</f>
        <v>Skincare</v>
      </c>
      <c r="R1070" t="str">
        <f>IF(VentasC15[[#This Row],[Total por vendedor]]&gt;=250000,"SI","NO")</f>
        <v>NO</v>
      </c>
    </row>
    <row r="1071" spans="1:18" x14ac:dyDescent="0.3">
      <c r="A1071" s="17">
        <v>33498191</v>
      </c>
      <c r="B1071" s="13">
        <v>35</v>
      </c>
      <c r="C1071" s="13">
        <v>3</v>
      </c>
      <c r="D1071" s="13">
        <v>7</v>
      </c>
      <c r="E1071" t="s">
        <v>23</v>
      </c>
      <c r="F1071" t="s">
        <v>20</v>
      </c>
      <c r="G1071" t="str">
        <f>IF(VentasC15[[#This Row],[Tipo de pago]]='Tablas auxiliares'!$B$6,"Venta física","Venta Online")</f>
        <v>Venta física</v>
      </c>
      <c r="H1071" t="s">
        <v>30</v>
      </c>
      <c r="I1071" s="37">
        <v>46271</v>
      </c>
      <c r="J1071" s="37">
        <v>54163</v>
      </c>
      <c r="K1071" s="37">
        <v>30972</v>
      </c>
      <c r="L1071" s="37">
        <v>55498</v>
      </c>
      <c r="M1071" s="37">
        <v>59284</v>
      </c>
      <c r="N1071" s="37">
        <f>SUM(VentasC15[[#This Row],[Maquillaje]:[Perfumería]])</f>
        <v>246188</v>
      </c>
      <c r="O1071" s="14">
        <f>AVERAGE(VentasC15[[#This Row],[Maquillaje]:[Perfumería]])</f>
        <v>49237.599999999999</v>
      </c>
      <c r="P1071" t="str">
        <f>INDEX(VentasC15[[#Headers],[Maquillaje]:[Perfumería]],MATCH(MAX(VentasC15[[#This Row],[Maquillaje]:[Perfumería]]),VentasC15[[#This Row],[Maquillaje]:[Perfumería]],0))</f>
        <v>Perfumería</v>
      </c>
      <c r="Q1071" t="str">
        <f>INDEX(VentasC15[[#Headers],[Maquillaje]:[Perfumería]],MATCH(MIN(VentasC15[[#This Row],[Maquillaje]:[Perfumería]]),VentasC15[[#This Row],[Maquillaje]:[Perfumería]],0))</f>
        <v>Cabello</v>
      </c>
      <c r="R1071" t="str">
        <f>IF(VentasC15[[#This Row],[Total por vendedor]]&gt;=250000,"SI","NO")</f>
        <v>NO</v>
      </c>
    </row>
    <row r="1072" spans="1:18" x14ac:dyDescent="0.3">
      <c r="A1072" s="16">
        <v>33498192</v>
      </c>
      <c r="B1072" s="13">
        <v>53</v>
      </c>
      <c r="C1072" s="13">
        <v>3</v>
      </c>
      <c r="D1072" s="13">
        <v>18</v>
      </c>
      <c r="E1072" t="s">
        <v>23</v>
      </c>
      <c r="F1072" t="s">
        <v>20</v>
      </c>
      <c r="G1072" t="str">
        <f>IF(VentasC15[[#This Row],[Tipo de pago]]='Tablas auxiliares'!$B$6,"Venta física","Venta Online")</f>
        <v>Venta física</v>
      </c>
      <c r="H1072" t="s">
        <v>30</v>
      </c>
      <c r="I1072" s="37">
        <v>90401</v>
      </c>
      <c r="J1072" s="37">
        <v>50741</v>
      </c>
      <c r="K1072" s="37">
        <v>94004</v>
      </c>
      <c r="L1072" s="37">
        <v>44583</v>
      </c>
      <c r="M1072" s="37">
        <v>18267</v>
      </c>
      <c r="N1072" s="37">
        <f>SUM(VentasC15[[#This Row],[Maquillaje]:[Perfumería]])</f>
        <v>297996</v>
      </c>
      <c r="O1072" s="14">
        <f>AVERAGE(VentasC15[[#This Row],[Maquillaje]:[Perfumería]])</f>
        <v>59599.199999999997</v>
      </c>
      <c r="P1072" t="str">
        <f>INDEX(VentasC15[[#Headers],[Maquillaje]:[Perfumería]],MATCH(MAX(VentasC15[[#This Row],[Maquillaje]:[Perfumería]]),VentasC15[[#This Row],[Maquillaje]:[Perfumería]],0))</f>
        <v>Cabello</v>
      </c>
      <c r="Q1072" t="str">
        <f>INDEX(VentasC15[[#Headers],[Maquillaje]:[Perfumería]],MATCH(MIN(VentasC15[[#This Row],[Maquillaje]:[Perfumería]]),VentasC15[[#This Row],[Maquillaje]:[Perfumería]],0))</f>
        <v>Perfumería</v>
      </c>
      <c r="R1072" t="str">
        <f>IF(VentasC15[[#This Row],[Total por vendedor]]&gt;=250000,"SI","NO")</f>
        <v>SI</v>
      </c>
    </row>
    <row r="1073" spans="1:18" x14ac:dyDescent="0.3">
      <c r="A1073" s="17">
        <v>33498193</v>
      </c>
      <c r="B1073" s="13">
        <v>46</v>
      </c>
      <c r="C1073" s="13">
        <v>3</v>
      </c>
      <c r="D1073" s="13">
        <v>48</v>
      </c>
      <c r="E1073" t="s">
        <v>22</v>
      </c>
      <c r="F1073" t="s">
        <v>21</v>
      </c>
      <c r="G1073" t="str">
        <f>IF(VentasC15[[#This Row],[Tipo de pago]]='Tablas auxiliares'!$B$6,"Venta física","Venta Online")</f>
        <v>Venta Online</v>
      </c>
      <c r="H1073" t="s">
        <v>30</v>
      </c>
      <c r="I1073" s="37">
        <v>33003</v>
      </c>
      <c r="J1073" s="37">
        <v>90039</v>
      </c>
      <c r="K1073" s="37">
        <v>81489</v>
      </c>
      <c r="L1073" s="37">
        <v>74626</v>
      </c>
      <c r="M1073" s="37">
        <v>83306</v>
      </c>
      <c r="N1073" s="37">
        <f>SUM(VentasC15[[#This Row],[Maquillaje]:[Perfumería]])</f>
        <v>362463</v>
      </c>
      <c r="O1073" s="14">
        <f>AVERAGE(VentasC15[[#This Row],[Maquillaje]:[Perfumería]])</f>
        <v>72492.600000000006</v>
      </c>
      <c r="P1073" t="str">
        <f>INDEX(VentasC15[[#Headers],[Maquillaje]:[Perfumería]],MATCH(MAX(VentasC15[[#This Row],[Maquillaje]:[Perfumería]]),VentasC15[[#This Row],[Maquillaje]:[Perfumería]],0))</f>
        <v>Skincare</v>
      </c>
      <c r="Q1073" t="str">
        <f>INDEX(VentasC15[[#Headers],[Maquillaje]:[Perfumería]],MATCH(MIN(VentasC15[[#This Row],[Maquillaje]:[Perfumería]]),VentasC15[[#This Row],[Maquillaje]:[Perfumería]],0))</f>
        <v>Maquillaje</v>
      </c>
      <c r="R1073" t="str">
        <f>IF(VentasC15[[#This Row],[Total por vendedor]]&gt;=250000,"SI","NO")</f>
        <v>SI</v>
      </c>
    </row>
    <row r="1074" spans="1:18" x14ac:dyDescent="0.3">
      <c r="A1074" s="16">
        <v>33498194</v>
      </c>
      <c r="B1074" s="13">
        <v>52</v>
      </c>
      <c r="C1074" s="13">
        <v>3</v>
      </c>
      <c r="D1074" s="13">
        <v>55</v>
      </c>
      <c r="E1074" t="s">
        <v>25</v>
      </c>
      <c r="F1074" t="s">
        <v>21</v>
      </c>
      <c r="G1074" t="str">
        <f>IF(VentasC15[[#This Row],[Tipo de pago]]='Tablas auxiliares'!$B$6,"Venta física","Venta Online")</f>
        <v>Venta Online</v>
      </c>
      <c r="H1074" t="s">
        <v>29</v>
      </c>
      <c r="I1074" s="37">
        <v>49710</v>
      </c>
      <c r="J1074" s="37">
        <v>79807</v>
      </c>
      <c r="K1074" s="37">
        <v>35380</v>
      </c>
      <c r="L1074" s="37">
        <v>38583</v>
      </c>
      <c r="M1074" s="37">
        <v>35770</v>
      </c>
      <c r="N1074" s="37">
        <f>SUM(VentasC15[[#This Row],[Maquillaje]:[Perfumería]])</f>
        <v>239250</v>
      </c>
      <c r="O1074" s="14">
        <f>AVERAGE(VentasC15[[#This Row],[Maquillaje]:[Perfumería]])</f>
        <v>47850</v>
      </c>
      <c r="P1074" t="str">
        <f>INDEX(VentasC15[[#Headers],[Maquillaje]:[Perfumería]],MATCH(MAX(VentasC15[[#This Row],[Maquillaje]:[Perfumería]]),VentasC15[[#This Row],[Maquillaje]:[Perfumería]],0))</f>
        <v>Skincare</v>
      </c>
      <c r="Q1074" t="str">
        <f>INDEX(VentasC15[[#Headers],[Maquillaje]:[Perfumería]],MATCH(MIN(VentasC15[[#This Row],[Maquillaje]:[Perfumería]]),VentasC15[[#This Row],[Maquillaje]:[Perfumería]],0))</f>
        <v>Cabello</v>
      </c>
      <c r="R1074" t="str">
        <f>IF(VentasC15[[#This Row],[Total por vendedor]]&gt;=250000,"SI","NO")</f>
        <v>NO</v>
      </c>
    </row>
    <row r="1075" spans="1:18" x14ac:dyDescent="0.3">
      <c r="A1075" s="17">
        <v>33498195</v>
      </c>
      <c r="B1075" s="13">
        <v>45</v>
      </c>
      <c r="C1075" s="13">
        <v>3</v>
      </c>
      <c r="D1075" s="13">
        <v>79</v>
      </c>
      <c r="E1075" t="s">
        <v>23</v>
      </c>
      <c r="F1075" t="s">
        <v>21</v>
      </c>
      <c r="G1075" t="str">
        <f>IF(VentasC15[[#This Row],[Tipo de pago]]='Tablas auxiliares'!$B$6,"Venta física","Venta Online")</f>
        <v>Venta Online</v>
      </c>
      <c r="H1075" t="s">
        <v>29</v>
      </c>
      <c r="I1075" s="37">
        <v>8142</v>
      </c>
      <c r="J1075" s="37">
        <v>39071</v>
      </c>
      <c r="K1075" s="37">
        <v>7575</v>
      </c>
      <c r="L1075" s="37">
        <v>14743</v>
      </c>
      <c r="M1075" s="37">
        <v>71424</v>
      </c>
      <c r="N1075" s="37">
        <f>SUM(VentasC15[[#This Row],[Maquillaje]:[Perfumería]])</f>
        <v>140955</v>
      </c>
      <c r="O1075" s="14">
        <f>AVERAGE(VentasC15[[#This Row],[Maquillaje]:[Perfumería]])</f>
        <v>28191</v>
      </c>
      <c r="P1075" t="str">
        <f>INDEX(VentasC15[[#Headers],[Maquillaje]:[Perfumería]],MATCH(MAX(VentasC15[[#This Row],[Maquillaje]:[Perfumería]]),VentasC15[[#This Row],[Maquillaje]:[Perfumería]],0))</f>
        <v>Perfumería</v>
      </c>
      <c r="Q1075" t="str">
        <f>INDEX(VentasC15[[#Headers],[Maquillaje]:[Perfumería]],MATCH(MIN(VentasC15[[#This Row],[Maquillaje]:[Perfumería]]),VentasC15[[#This Row],[Maquillaje]:[Perfumería]],0))</f>
        <v>Cabello</v>
      </c>
      <c r="R1075" t="str">
        <f>IF(VentasC15[[#This Row],[Total por vendedor]]&gt;=250000,"SI","NO")</f>
        <v>NO</v>
      </c>
    </row>
    <row r="1076" spans="1:18" x14ac:dyDescent="0.3">
      <c r="A1076" s="16">
        <v>33498196</v>
      </c>
      <c r="B1076" s="13">
        <v>25</v>
      </c>
      <c r="C1076" s="13">
        <v>3</v>
      </c>
      <c r="D1076" s="13">
        <v>82</v>
      </c>
      <c r="E1076" t="s">
        <v>24</v>
      </c>
      <c r="F1076" t="s">
        <v>21</v>
      </c>
      <c r="G1076" t="str">
        <f>IF(VentasC15[[#This Row],[Tipo de pago]]='Tablas auxiliares'!$B$6,"Venta física","Venta Online")</f>
        <v>Venta Online</v>
      </c>
      <c r="H1076" t="s">
        <v>29</v>
      </c>
      <c r="I1076" s="37">
        <v>32578</v>
      </c>
      <c r="J1076" s="37">
        <v>46042</v>
      </c>
      <c r="K1076" s="37">
        <v>74821</v>
      </c>
      <c r="L1076" s="37">
        <v>14565</v>
      </c>
      <c r="M1076" s="37">
        <v>37501</v>
      </c>
      <c r="N1076" s="37">
        <f>SUM(VentasC15[[#This Row],[Maquillaje]:[Perfumería]])</f>
        <v>205507</v>
      </c>
      <c r="O1076" s="14">
        <f>AVERAGE(VentasC15[[#This Row],[Maquillaje]:[Perfumería]])</f>
        <v>41101.4</v>
      </c>
      <c r="P1076" t="str">
        <f>INDEX(VentasC15[[#Headers],[Maquillaje]:[Perfumería]],MATCH(MAX(VentasC15[[#This Row],[Maquillaje]:[Perfumería]]),VentasC15[[#This Row],[Maquillaje]:[Perfumería]],0))</f>
        <v>Cabello</v>
      </c>
      <c r="Q1076" t="str">
        <f>INDEX(VentasC15[[#Headers],[Maquillaje]:[Perfumería]],MATCH(MIN(VentasC15[[#This Row],[Maquillaje]:[Perfumería]]),VentasC15[[#This Row],[Maquillaje]:[Perfumería]],0))</f>
        <v>Cuerpo</v>
      </c>
      <c r="R1076" t="str">
        <f>IF(VentasC15[[#This Row],[Total por vendedor]]&gt;=250000,"SI","NO")</f>
        <v>NO</v>
      </c>
    </row>
    <row r="1077" spans="1:18" x14ac:dyDescent="0.3">
      <c r="A1077" s="17">
        <v>33498197</v>
      </c>
      <c r="B1077" s="13">
        <v>55</v>
      </c>
      <c r="C1077" s="13">
        <v>3</v>
      </c>
      <c r="D1077" s="13">
        <v>93</v>
      </c>
      <c r="E1077" t="s">
        <v>23</v>
      </c>
      <c r="F1077" t="s">
        <v>20</v>
      </c>
      <c r="G1077" t="str">
        <f>IF(VentasC15[[#This Row],[Tipo de pago]]='Tablas auxiliares'!$B$6,"Venta física","Venta Online")</f>
        <v>Venta física</v>
      </c>
      <c r="H1077" t="s">
        <v>29</v>
      </c>
      <c r="I1077" s="37">
        <v>17851</v>
      </c>
      <c r="J1077" s="37">
        <v>36107</v>
      </c>
      <c r="K1077" s="37">
        <v>63437</v>
      </c>
      <c r="L1077" s="37">
        <v>60968</v>
      </c>
      <c r="M1077" s="37">
        <v>56446</v>
      </c>
      <c r="N1077" s="37">
        <f>SUM(VentasC15[[#This Row],[Maquillaje]:[Perfumería]])</f>
        <v>234809</v>
      </c>
      <c r="O1077" s="14">
        <f>AVERAGE(VentasC15[[#This Row],[Maquillaje]:[Perfumería]])</f>
        <v>46961.8</v>
      </c>
      <c r="P1077" t="str">
        <f>INDEX(VentasC15[[#Headers],[Maquillaje]:[Perfumería]],MATCH(MAX(VentasC15[[#This Row],[Maquillaje]:[Perfumería]]),VentasC15[[#This Row],[Maquillaje]:[Perfumería]],0))</f>
        <v>Cabello</v>
      </c>
      <c r="Q1077" t="str">
        <f>INDEX(VentasC15[[#Headers],[Maquillaje]:[Perfumería]],MATCH(MIN(VentasC15[[#This Row],[Maquillaje]:[Perfumería]]),VentasC15[[#This Row],[Maquillaje]:[Perfumería]],0))</f>
        <v>Maquillaje</v>
      </c>
      <c r="R1077" t="str">
        <f>IF(VentasC15[[#This Row],[Total por vendedor]]&gt;=250000,"SI","NO")</f>
        <v>NO</v>
      </c>
    </row>
    <row r="1078" spans="1:18" x14ac:dyDescent="0.3">
      <c r="A1078" s="16">
        <v>33498198</v>
      </c>
      <c r="B1078" s="13">
        <v>72</v>
      </c>
      <c r="C1078" s="13">
        <v>3</v>
      </c>
      <c r="D1078" s="13">
        <v>94</v>
      </c>
      <c r="E1078" t="s">
        <v>23</v>
      </c>
      <c r="F1078" t="s">
        <v>21</v>
      </c>
      <c r="G1078" t="str">
        <f>IF(VentasC15[[#This Row],[Tipo de pago]]='Tablas auxiliares'!$B$6,"Venta física","Venta Online")</f>
        <v>Venta Online</v>
      </c>
      <c r="H1078" t="s">
        <v>29</v>
      </c>
      <c r="I1078" s="37">
        <v>81259</v>
      </c>
      <c r="J1078" s="37">
        <v>54929</v>
      </c>
      <c r="K1078" s="37">
        <v>89269</v>
      </c>
      <c r="L1078" s="37">
        <v>37536</v>
      </c>
      <c r="M1078" s="37">
        <v>29343</v>
      </c>
      <c r="N1078" s="37">
        <f>SUM(VentasC15[[#This Row],[Maquillaje]:[Perfumería]])</f>
        <v>292336</v>
      </c>
      <c r="O1078" s="14">
        <f>AVERAGE(VentasC15[[#This Row],[Maquillaje]:[Perfumería]])</f>
        <v>58467.199999999997</v>
      </c>
      <c r="P1078" t="str">
        <f>INDEX(VentasC15[[#Headers],[Maquillaje]:[Perfumería]],MATCH(MAX(VentasC15[[#This Row],[Maquillaje]:[Perfumería]]),VentasC15[[#This Row],[Maquillaje]:[Perfumería]],0))</f>
        <v>Cabello</v>
      </c>
      <c r="Q1078" t="str">
        <f>INDEX(VentasC15[[#Headers],[Maquillaje]:[Perfumería]],MATCH(MIN(VentasC15[[#This Row],[Maquillaje]:[Perfumería]]),VentasC15[[#This Row],[Maquillaje]:[Perfumería]],0))</f>
        <v>Perfumería</v>
      </c>
      <c r="R1078" t="str">
        <f>IF(VentasC15[[#This Row],[Total por vendedor]]&gt;=250000,"SI","NO")</f>
        <v>SI</v>
      </c>
    </row>
    <row r="1079" spans="1:18" x14ac:dyDescent="0.3">
      <c r="A1079" s="17">
        <v>33498199</v>
      </c>
      <c r="B1079" s="13">
        <v>66</v>
      </c>
      <c r="C1079" s="13">
        <v>3</v>
      </c>
      <c r="D1079" s="13">
        <v>99</v>
      </c>
      <c r="E1079" t="s">
        <v>25</v>
      </c>
      <c r="F1079" t="s">
        <v>21</v>
      </c>
      <c r="G1079" t="str">
        <f>IF(VentasC15[[#This Row],[Tipo de pago]]='Tablas auxiliares'!$B$6,"Venta física","Venta Online")</f>
        <v>Venta Online</v>
      </c>
      <c r="H1079" t="s">
        <v>30</v>
      </c>
      <c r="I1079" s="37">
        <v>60852</v>
      </c>
      <c r="J1079" s="37">
        <v>47711</v>
      </c>
      <c r="K1079" s="37">
        <v>50461</v>
      </c>
      <c r="L1079" s="37">
        <v>6474</v>
      </c>
      <c r="M1079" s="37">
        <v>67669</v>
      </c>
      <c r="N1079" s="37">
        <f>SUM(VentasC15[[#This Row],[Maquillaje]:[Perfumería]])</f>
        <v>233167</v>
      </c>
      <c r="O1079" s="14">
        <f>AVERAGE(VentasC15[[#This Row],[Maquillaje]:[Perfumería]])</f>
        <v>46633.4</v>
      </c>
      <c r="P1079" t="str">
        <f>INDEX(VentasC15[[#Headers],[Maquillaje]:[Perfumería]],MATCH(MAX(VentasC15[[#This Row],[Maquillaje]:[Perfumería]]),VentasC15[[#This Row],[Maquillaje]:[Perfumería]],0))</f>
        <v>Perfumería</v>
      </c>
      <c r="Q1079" t="str">
        <f>INDEX(VentasC15[[#Headers],[Maquillaje]:[Perfumería]],MATCH(MIN(VentasC15[[#This Row],[Maquillaje]:[Perfumería]]),VentasC15[[#This Row],[Maquillaje]:[Perfumería]],0))</f>
        <v>Cuerpo</v>
      </c>
      <c r="R1079" t="str">
        <f>IF(VentasC15[[#This Row],[Total por vendedor]]&gt;=250000,"SI","NO")</f>
        <v>NO</v>
      </c>
    </row>
    <row r="1080" spans="1:18" x14ac:dyDescent="0.3">
      <c r="A1080" s="16">
        <v>33498200</v>
      </c>
      <c r="B1080" s="13">
        <v>39</v>
      </c>
      <c r="C1080" s="13">
        <v>3</v>
      </c>
      <c r="D1080" s="13">
        <v>9</v>
      </c>
      <c r="E1080" t="s">
        <v>25</v>
      </c>
      <c r="F1080" t="s">
        <v>20</v>
      </c>
      <c r="G1080" t="str">
        <f>IF(VentasC15[[#This Row],[Tipo de pago]]='Tablas auxiliares'!$B$6,"Venta física","Venta Online")</f>
        <v>Venta física</v>
      </c>
      <c r="H1080" t="s">
        <v>30</v>
      </c>
      <c r="I1080" s="37">
        <v>34958</v>
      </c>
      <c r="J1080" s="37">
        <v>27124</v>
      </c>
      <c r="K1080" s="37">
        <v>34824</v>
      </c>
      <c r="L1080" s="37">
        <v>13783</v>
      </c>
      <c r="M1080" s="37">
        <v>30103</v>
      </c>
      <c r="N1080" s="37">
        <f>SUM(VentasC15[[#This Row],[Maquillaje]:[Perfumería]])</f>
        <v>140792</v>
      </c>
      <c r="O1080" s="14">
        <f>AVERAGE(VentasC15[[#This Row],[Maquillaje]:[Perfumería]])</f>
        <v>28158.400000000001</v>
      </c>
      <c r="P1080" t="str">
        <f>INDEX(VentasC15[[#Headers],[Maquillaje]:[Perfumería]],MATCH(MAX(VentasC15[[#This Row],[Maquillaje]:[Perfumería]]),VentasC15[[#This Row],[Maquillaje]:[Perfumería]],0))</f>
        <v>Maquillaje</v>
      </c>
      <c r="Q1080" t="str">
        <f>INDEX(VentasC15[[#Headers],[Maquillaje]:[Perfumería]],MATCH(MIN(VentasC15[[#This Row],[Maquillaje]:[Perfumería]]),VentasC15[[#This Row],[Maquillaje]:[Perfumería]],0))</f>
        <v>Cuerpo</v>
      </c>
      <c r="R1080" t="str">
        <f>IF(VentasC15[[#This Row],[Total por vendedor]]&gt;=250000,"SI","NO")</f>
        <v>NO</v>
      </c>
    </row>
    <row r="1081" spans="1:18" x14ac:dyDescent="0.3">
      <c r="A1081" s="17">
        <v>33498201</v>
      </c>
      <c r="B1081" s="13">
        <v>25</v>
      </c>
      <c r="C1081" s="13">
        <v>3</v>
      </c>
      <c r="D1081" s="13">
        <v>67</v>
      </c>
      <c r="E1081" t="s">
        <v>23</v>
      </c>
      <c r="F1081" t="s">
        <v>21</v>
      </c>
      <c r="G1081" t="str">
        <f>IF(VentasC15[[#This Row],[Tipo de pago]]='Tablas auxiliares'!$B$6,"Venta física","Venta Online")</f>
        <v>Venta Online</v>
      </c>
      <c r="H1081" t="s">
        <v>30</v>
      </c>
      <c r="I1081" s="37">
        <v>93293</v>
      </c>
      <c r="J1081" s="37">
        <v>56354</v>
      </c>
      <c r="K1081" s="37">
        <v>51354</v>
      </c>
      <c r="L1081" s="37">
        <v>75805</v>
      </c>
      <c r="M1081" s="37">
        <v>55061</v>
      </c>
      <c r="N1081" s="37">
        <f>SUM(VentasC15[[#This Row],[Maquillaje]:[Perfumería]])</f>
        <v>331867</v>
      </c>
      <c r="O1081" s="14">
        <f>AVERAGE(VentasC15[[#This Row],[Maquillaje]:[Perfumería]])</f>
        <v>66373.399999999994</v>
      </c>
      <c r="P1081" t="str">
        <f>INDEX(VentasC15[[#Headers],[Maquillaje]:[Perfumería]],MATCH(MAX(VentasC15[[#This Row],[Maquillaje]:[Perfumería]]),VentasC15[[#This Row],[Maquillaje]:[Perfumería]],0))</f>
        <v>Maquillaje</v>
      </c>
      <c r="Q1081" t="str">
        <f>INDEX(VentasC15[[#Headers],[Maquillaje]:[Perfumería]],MATCH(MIN(VentasC15[[#This Row],[Maquillaje]:[Perfumería]]),VentasC15[[#This Row],[Maquillaje]:[Perfumería]],0))</f>
        <v>Cabello</v>
      </c>
      <c r="R1081" t="str">
        <f>IF(VentasC15[[#This Row],[Total por vendedor]]&gt;=250000,"SI","NO")</f>
        <v>SI</v>
      </c>
    </row>
    <row r="1082" spans="1:18" x14ac:dyDescent="0.3">
      <c r="A1082" s="16">
        <v>33498202</v>
      </c>
      <c r="B1082" s="13">
        <v>33</v>
      </c>
      <c r="C1082" s="13">
        <v>3</v>
      </c>
      <c r="D1082" s="13">
        <v>65</v>
      </c>
      <c r="E1082" t="s">
        <v>24</v>
      </c>
      <c r="F1082" t="s">
        <v>20</v>
      </c>
      <c r="G1082" t="str">
        <f>IF(VentasC15[[#This Row],[Tipo de pago]]='Tablas auxiliares'!$B$6,"Venta física","Venta Online")</f>
        <v>Venta física</v>
      </c>
      <c r="H1082" t="s">
        <v>29</v>
      </c>
      <c r="I1082" s="37">
        <v>95707</v>
      </c>
      <c r="J1082" s="37">
        <v>11326</v>
      </c>
      <c r="K1082" s="37">
        <v>18286</v>
      </c>
      <c r="L1082" s="37">
        <v>74906</v>
      </c>
      <c r="M1082" s="37">
        <v>71841</v>
      </c>
      <c r="N1082" s="37">
        <f>SUM(VentasC15[[#This Row],[Maquillaje]:[Perfumería]])</f>
        <v>272066</v>
      </c>
      <c r="O1082" s="14">
        <f>AVERAGE(VentasC15[[#This Row],[Maquillaje]:[Perfumería]])</f>
        <v>54413.2</v>
      </c>
      <c r="P1082" t="str">
        <f>INDEX(VentasC15[[#Headers],[Maquillaje]:[Perfumería]],MATCH(MAX(VentasC15[[#This Row],[Maquillaje]:[Perfumería]]),VentasC15[[#This Row],[Maquillaje]:[Perfumería]],0))</f>
        <v>Maquillaje</v>
      </c>
      <c r="Q1082" t="str">
        <f>INDEX(VentasC15[[#Headers],[Maquillaje]:[Perfumería]],MATCH(MIN(VentasC15[[#This Row],[Maquillaje]:[Perfumería]]),VentasC15[[#This Row],[Maquillaje]:[Perfumería]],0))</f>
        <v>Skincare</v>
      </c>
      <c r="R1082" t="str">
        <f>IF(VentasC15[[#This Row],[Total por vendedor]]&gt;=250000,"SI","NO")</f>
        <v>SI</v>
      </c>
    </row>
    <row r="1083" spans="1:18" x14ac:dyDescent="0.3">
      <c r="A1083" s="17">
        <v>33498203</v>
      </c>
      <c r="B1083" s="13">
        <v>50</v>
      </c>
      <c r="C1083" s="13">
        <v>3</v>
      </c>
      <c r="D1083" s="13">
        <v>15</v>
      </c>
      <c r="E1083" t="s">
        <v>24</v>
      </c>
      <c r="F1083" t="s">
        <v>20</v>
      </c>
      <c r="G1083" t="str">
        <f>IF(VentasC15[[#This Row],[Tipo de pago]]='Tablas auxiliares'!$B$6,"Venta física","Venta Online")</f>
        <v>Venta física</v>
      </c>
      <c r="H1083" t="s">
        <v>29</v>
      </c>
      <c r="I1083" s="37">
        <v>13668</v>
      </c>
      <c r="J1083" s="37">
        <v>13919</v>
      </c>
      <c r="K1083" s="37">
        <v>39789</v>
      </c>
      <c r="L1083" s="37">
        <v>1598</v>
      </c>
      <c r="M1083" s="37">
        <v>75015</v>
      </c>
      <c r="N1083" s="37">
        <f>SUM(VentasC15[[#This Row],[Maquillaje]:[Perfumería]])</f>
        <v>143989</v>
      </c>
      <c r="O1083" s="14">
        <f>AVERAGE(VentasC15[[#This Row],[Maquillaje]:[Perfumería]])</f>
        <v>28797.8</v>
      </c>
      <c r="P1083" t="str">
        <f>INDEX(VentasC15[[#Headers],[Maquillaje]:[Perfumería]],MATCH(MAX(VentasC15[[#This Row],[Maquillaje]:[Perfumería]]),VentasC15[[#This Row],[Maquillaje]:[Perfumería]],0))</f>
        <v>Perfumería</v>
      </c>
      <c r="Q1083" t="str">
        <f>INDEX(VentasC15[[#Headers],[Maquillaje]:[Perfumería]],MATCH(MIN(VentasC15[[#This Row],[Maquillaje]:[Perfumería]]),VentasC15[[#This Row],[Maquillaje]:[Perfumería]],0))</f>
        <v>Cuerpo</v>
      </c>
      <c r="R1083" t="str">
        <f>IF(VentasC15[[#This Row],[Total por vendedor]]&gt;=250000,"SI","NO")</f>
        <v>NO</v>
      </c>
    </row>
    <row r="1084" spans="1:18" x14ac:dyDescent="0.3">
      <c r="A1084" s="16">
        <v>33498204</v>
      </c>
      <c r="B1084" s="13">
        <v>67</v>
      </c>
      <c r="C1084" s="13">
        <v>3</v>
      </c>
      <c r="D1084" s="13">
        <v>44</v>
      </c>
      <c r="E1084" t="s">
        <v>24</v>
      </c>
      <c r="F1084" t="s">
        <v>20</v>
      </c>
      <c r="G1084" t="str">
        <f>IF(VentasC15[[#This Row],[Tipo de pago]]='Tablas auxiliares'!$B$6,"Venta física","Venta Online")</f>
        <v>Venta física</v>
      </c>
      <c r="H1084" t="s">
        <v>29</v>
      </c>
      <c r="I1084" s="37">
        <v>4127</v>
      </c>
      <c r="J1084" s="37">
        <v>33875</v>
      </c>
      <c r="K1084" s="37">
        <v>86294</v>
      </c>
      <c r="L1084" s="37">
        <v>55828</v>
      </c>
      <c r="M1084" s="37">
        <v>14509</v>
      </c>
      <c r="N1084" s="37">
        <f>SUM(VentasC15[[#This Row],[Maquillaje]:[Perfumería]])</f>
        <v>194633</v>
      </c>
      <c r="O1084" s="14">
        <f>AVERAGE(VentasC15[[#This Row],[Maquillaje]:[Perfumería]])</f>
        <v>38926.6</v>
      </c>
      <c r="P1084" t="str">
        <f>INDEX(VentasC15[[#Headers],[Maquillaje]:[Perfumería]],MATCH(MAX(VentasC15[[#This Row],[Maquillaje]:[Perfumería]]),VentasC15[[#This Row],[Maquillaje]:[Perfumería]],0))</f>
        <v>Cabello</v>
      </c>
      <c r="Q1084" t="str">
        <f>INDEX(VentasC15[[#Headers],[Maquillaje]:[Perfumería]],MATCH(MIN(VentasC15[[#This Row],[Maquillaje]:[Perfumería]]),VentasC15[[#This Row],[Maquillaje]:[Perfumería]],0))</f>
        <v>Maquillaje</v>
      </c>
      <c r="R1084" t="str">
        <f>IF(VentasC15[[#This Row],[Total por vendedor]]&gt;=250000,"SI","NO")</f>
        <v>NO</v>
      </c>
    </row>
    <row r="1085" spans="1:18" x14ac:dyDescent="0.3">
      <c r="A1085" s="17">
        <v>33498205</v>
      </c>
      <c r="B1085" s="13">
        <v>30</v>
      </c>
      <c r="C1085" s="13">
        <v>3</v>
      </c>
      <c r="D1085" s="13">
        <v>87</v>
      </c>
      <c r="E1085" t="s">
        <v>25</v>
      </c>
      <c r="F1085" t="s">
        <v>20</v>
      </c>
      <c r="G1085" t="str">
        <f>IF(VentasC15[[#This Row],[Tipo de pago]]='Tablas auxiliares'!$B$6,"Venta física","Venta Online")</f>
        <v>Venta física</v>
      </c>
      <c r="H1085" t="s">
        <v>29</v>
      </c>
      <c r="I1085" s="37">
        <v>9470</v>
      </c>
      <c r="J1085" s="37">
        <v>13187</v>
      </c>
      <c r="K1085" s="37">
        <v>66473</v>
      </c>
      <c r="L1085" s="37">
        <v>21811</v>
      </c>
      <c r="M1085" s="37">
        <v>2420</v>
      </c>
      <c r="N1085" s="37">
        <f>SUM(VentasC15[[#This Row],[Maquillaje]:[Perfumería]])</f>
        <v>113361</v>
      </c>
      <c r="O1085" s="14">
        <f>AVERAGE(VentasC15[[#This Row],[Maquillaje]:[Perfumería]])</f>
        <v>22672.2</v>
      </c>
      <c r="P1085" t="str">
        <f>INDEX(VentasC15[[#Headers],[Maquillaje]:[Perfumería]],MATCH(MAX(VentasC15[[#This Row],[Maquillaje]:[Perfumería]]),VentasC15[[#This Row],[Maquillaje]:[Perfumería]],0))</f>
        <v>Cabello</v>
      </c>
      <c r="Q1085" t="str">
        <f>INDEX(VentasC15[[#Headers],[Maquillaje]:[Perfumería]],MATCH(MIN(VentasC15[[#This Row],[Maquillaje]:[Perfumería]]),VentasC15[[#This Row],[Maquillaje]:[Perfumería]],0))</f>
        <v>Perfumería</v>
      </c>
      <c r="R1085" t="str">
        <f>IF(VentasC15[[#This Row],[Total por vendedor]]&gt;=250000,"SI","NO")</f>
        <v>NO</v>
      </c>
    </row>
    <row r="1086" spans="1:18" x14ac:dyDescent="0.3">
      <c r="A1086" s="16">
        <v>33498206</v>
      </c>
      <c r="B1086" s="13">
        <v>54</v>
      </c>
      <c r="C1086" s="13">
        <v>3</v>
      </c>
      <c r="D1086" s="13">
        <v>50</v>
      </c>
      <c r="E1086" t="s">
        <v>22</v>
      </c>
      <c r="F1086" t="s">
        <v>20</v>
      </c>
      <c r="G1086" t="str">
        <f>IF(VentasC15[[#This Row],[Tipo de pago]]='Tablas auxiliares'!$B$6,"Venta física","Venta Online")</f>
        <v>Venta física</v>
      </c>
      <c r="H1086" t="s">
        <v>29</v>
      </c>
      <c r="I1086" s="37">
        <v>27126</v>
      </c>
      <c r="J1086" s="37">
        <v>48269</v>
      </c>
      <c r="K1086" s="37">
        <v>77316</v>
      </c>
      <c r="L1086" s="37">
        <v>3682</v>
      </c>
      <c r="M1086" s="37">
        <v>45474</v>
      </c>
      <c r="N1086" s="37">
        <f>SUM(VentasC15[[#This Row],[Maquillaje]:[Perfumería]])</f>
        <v>201867</v>
      </c>
      <c r="O1086" s="14">
        <f>AVERAGE(VentasC15[[#This Row],[Maquillaje]:[Perfumería]])</f>
        <v>40373.4</v>
      </c>
      <c r="P1086" t="str">
        <f>INDEX(VentasC15[[#Headers],[Maquillaje]:[Perfumería]],MATCH(MAX(VentasC15[[#This Row],[Maquillaje]:[Perfumería]]),VentasC15[[#This Row],[Maquillaje]:[Perfumería]],0))</f>
        <v>Cabello</v>
      </c>
      <c r="Q1086" t="str">
        <f>INDEX(VentasC15[[#Headers],[Maquillaje]:[Perfumería]],MATCH(MIN(VentasC15[[#This Row],[Maquillaje]:[Perfumería]]),VentasC15[[#This Row],[Maquillaje]:[Perfumería]],0))</f>
        <v>Cuerpo</v>
      </c>
      <c r="R1086" t="str">
        <f>IF(VentasC15[[#This Row],[Total por vendedor]]&gt;=250000,"SI","NO")</f>
        <v>NO</v>
      </c>
    </row>
    <row r="1087" spans="1:18" x14ac:dyDescent="0.3">
      <c r="A1087" s="17">
        <v>33498207</v>
      </c>
      <c r="B1087" s="13">
        <v>46</v>
      </c>
      <c r="C1087" s="13">
        <v>3</v>
      </c>
      <c r="D1087" s="13">
        <v>19</v>
      </c>
      <c r="E1087" t="s">
        <v>24</v>
      </c>
      <c r="F1087" t="s">
        <v>21</v>
      </c>
      <c r="G1087" t="str">
        <f>IF(VentasC15[[#This Row],[Tipo de pago]]='Tablas auxiliares'!$B$6,"Venta física","Venta Online")</f>
        <v>Venta Online</v>
      </c>
      <c r="H1087" t="s">
        <v>30</v>
      </c>
      <c r="I1087" s="37">
        <v>26605</v>
      </c>
      <c r="J1087" s="37">
        <v>30187</v>
      </c>
      <c r="K1087" s="37">
        <v>72357</v>
      </c>
      <c r="L1087" s="37">
        <v>62498</v>
      </c>
      <c r="M1087" s="37">
        <v>48875</v>
      </c>
      <c r="N1087" s="37">
        <f>SUM(VentasC15[[#This Row],[Maquillaje]:[Perfumería]])</f>
        <v>240522</v>
      </c>
      <c r="O1087" s="14">
        <f>AVERAGE(VentasC15[[#This Row],[Maquillaje]:[Perfumería]])</f>
        <v>48104.4</v>
      </c>
      <c r="P1087" t="str">
        <f>INDEX(VentasC15[[#Headers],[Maquillaje]:[Perfumería]],MATCH(MAX(VentasC15[[#This Row],[Maquillaje]:[Perfumería]]),VentasC15[[#This Row],[Maquillaje]:[Perfumería]],0))</f>
        <v>Cabello</v>
      </c>
      <c r="Q1087" t="str">
        <f>INDEX(VentasC15[[#Headers],[Maquillaje]:[Perfumería]],MATCH(MIN(VentasC15[[#This Row],[Maquillaje]:[Perfumería]]),VentasC15[[#This Row],[Maquillaje]:[Perfumería]],0))</f>
        <v>Maquillaje</v>
      </c>
      <c r="R1087" t="str">
        <f>IF(VentasC15[[#This Row],[Total por vendedor]]&gt;=250000,"SI","NO")</f>
        <v>NO</v>
      </c>
    </row>
    <row r="1088" spans="1:18" x14ac:dyDescent="0.3">
      <c r="A1088" s="16">
        <v>33498208</v>
      </c>
      <c r="B1088" s="13">
        <v>60</v>
      </c>
      <c r="C1088" s="13">
        <v>3</v>
      </c>
      <c r="D1088" s="13">
        <v>92</v>
      </c>
      <c r="E1088" t="s">
        <v>25</v>
      </c>
      <c r="F1088" t="s">
        <v>21</v>
      </c>
      <c r="G1088" t="str">
        <f>IF(VentasC15[[#This Row],[Tipo de pago]]='Tablas auxiliares'!$B$6,"Venta física","Venta Online")</f>
        <v>Venta Online</v>
      </c>
      <c r="H1088" t="s">
        <v>29</v>
      </c>
      <c r="I1088" s="37">
        <v>3570</v>
      </c>
      <c r="J1088" s="37">
        <v>89326</v>
      </c>
      <c r="K1088" s="37">
        <v>16522</v>
      </c>
      <c r="L1088" s="37">
        <v>14954</v>
      </c>
      <c r="M1088" s="37">
        <v>93241</v>
      </c>
      <c r="N1088" s="37">
        <f>SUM(VentasC15[[#This Row],[Maquillaje]:[Perfumería]])</f>
        <v>217613</v>
      </c>
      <c r="O1088" s="14">
        <f>AVERAGE(VentasC15[[#This Row],[Maquillaje]:[Perfumería]])</f>
        <v>43522.6</v>
      </c>
      <c r="P1088" t="str">
        <f>INDEX(VentasC15[[#Headers],[Maquillaje]:[Perfumería]],MATCH(MAX(VentasC15[[#This Row],[Maquillaje]:[Perfumería]]),VentasC15[[#This Row],[Maquillaje]:[Perfumería]],0))</f>
        <v>Perfumería</v>
      </c>
      <c r="Q1088" t="str">
        <f>INDEX(VentasC15[[#Headers],[Maquillaje]:[Perfumería]],MATCH(MIN(VentasC15[[#This Row],[Maquillaje]:[Perfumería]]),VentasC15[[#This Row],[Maquillaje]:[Perfumería]],0))</f>
        <v>Maquillaje</v>
      </c>
      <c r="R1088" t="str">
        <f>IF(VentasC15[[#This Row],[Total por vendedor]]&gt;=250000,"SI","NO")</f>
        <v>NO</v>
      </c>
    </row>
    <row r="1089" spans="1:18" x14ac:dyDescent="0.3">
      <c r="A1089" s="17">
        <v>33498209</v>
      </c>
      <c r="B1089" s="13">
        <v>74</v>
      </c>
      <c r="C1089" s="13">
        <v>3</v>
      </c>
      <c r="D1089" s="13">
        <v>92</v>
      </c>
      <c r="E1089" t="s">
        <v>23</v>
      </c>
      <c r="F1089" t="s">
        <v>21</v>
      </c>
      <c r="G1089" t="str">
        <f>IF(VentasC15[[#This Row],[Tipo de pago]]='Tablas auxiliares'!$B$6,"Venta física","Venta Online")</f>
        <v>Venta Online</v>
      </c>
      <c r="H1089" t="s">
        <v>30</v>
      </c>
      <c r="I1089" s="37">
        <v>4034</v>
      </c>
      <c r="J1089" s="37">
        <v>20308</v>
      </c>
      <c r="K1089" s="37">
        <v>90513</v>
      </c>
      <c r="L1089" s="37">
        <v>12221</v>
      </c>
      <c r="M1089" s="37">
        <v>66743</v>
      </c>
      <c r="N1089" s="37">
        <f>SUM(VentasC15[[#This Row],[Maquillaje]:[Perfumería]])</f>
        <v>193819</v>
      </c>
      <c r="O1089" s="14">
        <f>AVERAGE(VentasC15[[#This Row],[Maquillaje]:[Perfumería]])</f>
        <v>38763.800000000003</v>
      </c>
      <c r="P1089" t="str">
        <f>INDEX(VentasC15[[#Headers],[Maquillaje]:[Perfumería]],MATCH(MAX(VentasC15[[#This Row],[Maquillaje]:[Perfumería]]),VentasC15[[#This Row],[Maquillaje]:[Perfumería]],0))</f>
        <v>Cabello</v>
      </c>
      <c r="Q1089" t="str">
        <f>INDEX(VentasC15[[#Headers],[Maquillaje]:[Perfumería]],MATCH(MIN(VentasC15[[#This Row],[Maquillaje]:[Perfumería]]),VentasC15[[#This Row],[Maquillaje]:[Perfumería]],0))</f>
        <v>Maquillaje</v>
      </c>
      <c r="R1089" t="str">
        <f>IF(VentasC15[[#This Row],[Total por vendedor]]&gt;=250000,"SI","NO")</f>
        <v>NO</v>
      </c>
    </row>
    <row r="1090" spans="1:18" x14ac:dyDescent="0.3">
      <c r="A1090" s="16">
        <v>33498210</v>
      </c>
      <c r="B1090" s="13">
        <v>48</v>
      </c>
      <c r="C1090" s="13">
        <v>3</v>
      </c>
      <c r="D1090" s="13">
        <v>31</v>
      </c>
      <c r="E1090" t="s">
        <v>24</v>
      </c>
      <c r="F1090" t="s">
        <v>21</v>
      </c>
      <c r="G1090" t="str">
        <f>IF(VentasC15[[#This Row],[Tipo de pago]]='Tablas auxiliares'!$B$6,"Venta física","Venta Online")</f>
        <v>Venta Online</v>
      </c>
      <c r="H1090" t="s">
        <v>30</v>
      </c>
      <c r="I1090" s="37">
        <v>12802</v>
      </c>
      <c r="J1090" s="37">
        <v>85310</v>
      </c>
      <c r="K1090" s="37">
        <v>31926</v>
      </c>
      <c r="L1090" s="37">
        <v>30085</v>
      </c>
      <c r="M1090" s="37">
        <v>43322</v>
      </c>
      <c r="N1090" s="37">
        <f>SUM(VentasC15[[#This Row],[Maquillaje]:[Perfumería]])</f>
        <v>203445</v>
      </c>
      <c r="O1090" s="14">
        <f>AVERAGE(VentasC15[[#This Row],[Maquillaje]:[Perfumería]])</f>
        <v>40689</v>
      </c>
      <c r="P1090" t="str">
        <f>INDEX(VentasC15[[#Headers],[Maquillaje]:[Perfumería]],MATCH(MAX(VentasC15[[#This Row],[Maquillaje]:[Perfumería]]),VentasC15[[#This Row],[Maquillaje]:[Perfumería]],0))</f>
        <v>Skincare</v>
      </c>
      <c r="Q1090" t="str">
        <f>INDEX(VentasC15[[#Headers],[Maquillaje]:[Perfumería]],MATCH(MIN(VentasC15[[#This Row],[Maquillaje]:[Perfumería]]),VentasC15[[#This Row],[Maquillaje]:[Perfumería]],0))</f>
        <v>Maquillaje</v>
      </c>
      <c r="R1090" t="str">
        <f>IF(VentasC15[[#This Row],[Total por vendedor]]&gt;=250000,"SI","NO")</f>
        <v>NO</v>
      </c>
    </row>
    <row r="1091" spans="1:18" x14ac:dyDescent="0.3">
      <c r="A1091" s="17">
        <v>33498211</v>
      </c>
      <c r="B1091" s="13">
        <v>44</v>
      </c>
      <c r="C1091" s="13">
        <v>3</v>
      </c>
      <c r="D1091" s="13">
        <v>72</v>
      </c>
      <c r="E1091" t="s">
        <v>22</v>
      </c>
      <c r="F1091" t="s">
        <v>20</v>
      </c>
      <c r="G1091" t="str">
        <f>IF(VentasC15[[#This Row],[Tipo de pago]]='Tablas auxiliares'!$B$6,"Venta física","Venta Online")</f>
        <v>Venta física</v>
      </c>
      <c r="H1091" t="s">
        <v>30</v>
      </c>
      <c r="I1091" s="37">
        <v>59924</v>
      </c>
      <c r="J1091" s="37">
        <v>22630</v>
      </c>
      <c r="K1091" s="37">
        <v>52248</v>
      </c>
      <c r="L1091" s="37">
        <v>37076</v>
      </c>
      <c r="M1091" s="37">
        <v>58947</v>
      </c>
      <c r="N1091" s="37">
        <f>SUM(VentasC15[[#This Row],[Maquillaje]:[Perfumería]])</f>
        <v>230825</v>
      </c>
      <c r="O1091" s="14">
        <f>AVERAGE(VentasC15[[#This Row],[Maquillaje]:[Perfumería]])</f>
        <v>46165</v>
      </c>
      <c r="P1091" t="str">
        <f>INDEX(VentasC15[[#Headers],[Maquillaje]:[Perfumería]],MATCH(MAX(VentasC15[[#This Row],[Maquillaje]:[Perfumería]]),VentasC15[[#This Row],[Maquillaje]:[Perfumería]],0))</f>
        <v>Maquillaje</v>
      </c>
      <c r="Q1091" t="str">
        <f>INDEX(VentasC15[[#Headers],[Maquillaje]:[Perfumería]],MATCH(MIN(VentasC15[[#This Row],[Maquillaje]:[Perfumería]]),VentasC15[[#This Row],[Maquillaje]:[Perfumería]],0))</f>
        <v>Skincare</v>
      </c>
      <c r="R1091" t="str">
        <f>IF(VentasC15[[#This Row],[Total por vendedor]]&gt;=250000,"SI","NO")</f>
        <v>NO</v>
      </c>
    </row>
    <row r="1092" spans="1:18" x14ac:dyDescent="0.3">
      <c r="A1092" s="16">
        <v>33498212</v>
      </c>
      <c r="B1092" s="13">
        <v>72</v>
      </c>
      <c r="C1092" s="13">
        <v>3</v>
      </c>
      <c r="D1092" s="13">
        <v>51</v>
      </c>
      <c r="E1092" t="s">
        <v>24</v>
      </c>
      <c r="F1092" t="s">
        <v>20</v>
      </c>
      <c r="G1092" t="str">
        <f>IF(VentasC15[[#This Row],[Tipo de pago]]='Tablas auxiliares'!$B$6,"Venta física","Venta Online")</f>
        <v>Venta física</v>
      </c>
      <c r="H1092" t="s">
        <v>29</v>
      </c>
      <c r="I1092" s="37">
        <v>16933</v>
      </c>
      <c r="J1092" s="37">
        <v>30541</v>
      </c>
      <c r="K1092" s="37">
        <v>29121</v>
      </c>
      <c r="L1092" s="37">
        <v>31329</v>
      </c>
      <c r="M1092" s="37">
        <v>35159</v>
      </c>
      <c r="N1092" s="37">
        <f>SUM(VentasC15[[#This Row],[Maquillaje]:[Perfumería]])</f>
        <v>143083</v>
      </c>
      <c r="O1092" s="14">
        <f>AVERAGE(VentasC15[[#This Row],[Maquillaje]:[Perfumería]])</f>
        <v>28616.6</v>
      </c>
      <c r="P1092" t="str">
        <f>INDEX(VentasC15[[#Headers],[Maquillaje]:[Perfumería]],MATCH(MAX(VentasC15[[#This Row],[Maquillaje]:[Perfumería]]),VentasC15[[#This Row],[Maquillaje]:[Perfumería]],0))</f>
        <v>Perfumería</v>
      </c>
      <c r="Q1092" t="str">
        <f>INDEX(VentasC15[[#Headers],[Maquillaje]:[Perfumería]],MATCH(MIN(VentasC15[[#This Row],[Maquillaje]:[Perfumería]]),VentasC15[[#This Row],[Maquillaje]:[Perfumería]],0))</f>
        <v>Maquillaje</v>
      </c>
      <c r="R1092" t="str">
        <f>IF(VentasC15[[#This Row],[Total por vendedor]]&gt;=250000,"SI","NO")</f>
        <v>NO</v>
      </c>
    </row>
    <row r="1093" spans="1:18" x14ac:dyDescent="0.3">
      <c r="A1093" s="17">
        <v>33498213</v>
      </c>
      <c r="B1093" s="13">
        <v>55</v>
      </c>
      <c r="C1093" s="13">
        <v>3</v>
      </c>
      <c r="D1093" s="13">
        <v>50</v>
      </c>
      <c r="E1093" t="s">
        <v>23</v>
      </c>
      <c r="F1093" t="s">
        <v>21</v>
      </c>
      <c r="G1093" t="str">
        <f>IF(VentasC15[[#This Row],[Tipo de pago]]='Tablas auxiliares'!$B$6,"Venta física","Venta Online")</f>
        <v>Venta Online</v>
      </c>
      <c r="H1093" t="s">
        <v>30</v>
      </c>
      <c r="I1093" s="37">
        <v>5812</v>
      </c>
      <c r="J1093" s="37">
        <v>30205</v>
      </c>
      <c r="K1093" s="37">
        <v>84126</v>
      </c>
      <c r="L1093" s="37">
        <v>88468</v>
      </c>
      <c r="M1093" s="37">
        <v>6061</v>
      </c>
      <c r="N1093" s="37">
        <f>SUM(VentasC15[[#This Row],[Maquillaje]:[Perfumería]])</f>
        <v>214672</v>
      </c>
      <c r="O1093" s="14">
        <f>AVERAGE(VentasC15[[#This Row],[Maquillaje]:[Perfumería]])</f>
        <v>42934.400000000001</v>
      </c>
      <c r="P1093" t="str">
        <f>INDEX(VentasC15[[#Headers],[Maquillaje]:[Perfumería]],MATCH(MAX(VentasC15[[#This Row],[Maquillaje]:[Perfumería]]),VentasC15[[#This Row],[Maquillaje]:[Perfumería]],0))</f>
        <v>Cuerpo</v>
      </c>
      <c r="Q1093" t="str">
        <f>INDEX(VentasC15[[#Headers],[Maquillaje]:[Perfumería]],MATCH(MIN(VentasC15[[#This Row],[Maquillaje]:[Perfumería]]),VentasC15[[#This Row],[Maquillaje]:[Perfumería]],0))</f>
        <v>Maquillaje</v>
      </c>
      <c r="R1093" t="str">
        <f>IF(VentasC15[[#This Row],[Total por vendedor]]&gt;=250000,"SI","NO")</f>
        <v>NO</v>
      </c>
    </row>
    <row r="1094" spans="1:18" x14ac:dyDescent="0.3">
      <c r="A1094" s="16">
        <v>33498214</v>
      </c>
      <c r="B1094" s="13">
        <v>74</v>
      </c>
      <c r="C1094" s="13">
        <v>3</v>
      </c>
      <c r="D1094" s="13">
        <v>81</v>
      </c>
      <c r="E1094" t="s">
        <v>23</v>
      </c>
      <c r="F1094" t="s">
        <v>20</v>
      </c>
      <c r="G1094" t="str">
        <f>IF(VentasC15[[#This Row],[Tipo de pago]]='Tablas auxiliares'!$B$6,"Venta física","Venta Online")</f>
        <v>Venta física</v>
      </c>
      <c r="H1094" t="s">
        <v>29</v>
      </c>
      <c r="I1094" s="37">
        <v>21697</v>
      </c>
      <c r="J1094" s="37">
        <v>62068</v>
      </c>
      <c r="K1094" s="37">
        <v>47479</v>
      </c>
      <c r="L1094" s="37">
        <v>4678</v>
      </c>
      <c r="M1094" s="37">
        <v>39806</v>
      </c>
      <c r="N1094" s="37">
        <f>SUM(VentasC15[[#This Row],[Maquillaje]:[Perfumería]])</f>
        <v>175728</v>
      </c>
      <c r="O1094" s="14">
        <f>AVERAGE(VentasC15[[#This Row],[Maquillaje]:[Perfumería]])</f>
        <v>35145.599999999999</v>
      </c>
      <c r="P1094" t="str">
        <f>INDEX(VentasC15[[#Headers],[Maquillaje]:[Perfumería]],MATCH(MAX(VentasC15[[#This Row],[Maquillaje]:[Perfumería]]),VentasC15[[#This Row],[Maquillaje]:[Perfumería]],0))</f>
        <v>Skincare</v>
      </c>
      <c r="Q1094" t="str">
        <f>INDEX(VentasC15[[#Headers],[Maquillaje]:[Perfumería]],MATCH(MIN(VentasC15[[#This Row],[Maquillaje]:[Perfumería]]),VentasC15[[#This Row],[Maquillaje]:[Perfumería]],0))</f>
        <v>Cuerpo</v>
      </c>
      <c r="R1094" t="str">
        <f>IF(VentasC15[[#This Row],[Total por vendedor]]&gt;=250000,"SI","NO")</f>
        <v>NO</v>
      </c>
    </row>
    <row r="1095" spans="1:18" x14ac:dyDescent="0.3">
      <c r="A1095" s="17">
        <v>33498215</v>
      </c>
      <c r="B1095" s="13">
        <v>29</v>
      </c>
      <c r="C1095" s="13">
        <v>3</v>
      </c>
      <c r="D1095" s="13">
        <v>7</v>
      </c>
      <c r="E1095" t="s">
        <v>23</v>
      </c>
      <c r="F1095" t="s">
        <v>21</v>
      </c>
      <c r="G1095" t="str">
        <f>IF(VentasC15[[#This Row],[Tipo de pago]]='Tablas auxiliares'!$B$6,"Venta física","Venta Online")</f>
        <v>Venta Online</v>
      </c>
      <c r="H1095" t="s">
        <v>29</v>
      </c>
      <c r="I1095" s="37">
        <v>79983</v>
      </c>
      <c r="J1095" s="37">
        <v>69281</v>
      </c>
      <c r="K1095" s="37">
        <v>59745</v>
      </c>
      <c r="L1095" s="37">
        <v>14796</v>
      </c>
      <c r="M1095" s="37">
        <v>79447</v>
      </c>
      <c r="N1095" s="37">
        <f>SUM(VentasC15[[#This Row],[Maquillaje]:[Perfumería]])</f>
        <v>303252</v>
      </c>
      <c r="O1095" s="14">
        <f>AVERAGE(VentasC15[[#This Row],[Maquillaje]:[Perfumería]])</f>
        <v>60650.400000000001</v>
      </c>
      <c r="P1095" t="str">
        <f>INDEX(VentasC15[[#Headers],[Maquillaje]:[Perfumería]],MATCH(MAX(VentasC15[[#This Row],[Maquillaje]:[Perfumería]]),VentasC15[[#This Row],[Maquillaje]:[Perfumería]],0))</f>
        <v>Maquillaje</v>
      </c>
      <c r="Q1095" t="str">
        <f>INDEX(VentasC15[[#Headers],[Maquillaje]:[Perfumería]],MATCH(MIN(VentasC15[[#This Row],[Maquillaje]:[Perfumería]]),VentasC15[[#This Row],[Maquillaje]:[Perfumería]],0))</f>
        <v>Cuerpo</v>
      </c>
      <c r="R1095" t="str">
        <f>IF(VentasC15[[#This Row],[Total por vendedor]]&gt;=250000,"SI","NO")</f>
        <v>SI</v>
      </c>
    </row>
    <row r="1096" spans="1:18" x14ac:dyDescent="0.3">
      <c r="A1096" s="16">
        <v>33498216</v>
      </c>
      <c r="B1096" s="13">
        <v>55</v>
      </c>
      <c r="C1096" s="13">
        <v>3</v>
      </c>
      <c r="D1096" s="13">
        <v>23</v>
      </c>
      <c r="E1096" t="s">
        <v>22</v>
      </c>
      <c r="F1096" t="s">
        <v>20</v>
      </c>
      <c r="G1096" t="str">
        <f>IF(VentasC15[[#This Row],[Tipo de pago]]='Tablas auxiliares'!$B$6,"Venta física","Venta Online")</f>
        <v>Venta física</v>
      </c>
      <c r="H1096" t="s">
        <v>29</v>
      </c>
      <c r="I1096" s="37">
        <v>17725</v>
      </c>
      <c r="J1096" s="37">
        <v>22380</v>
      </c>
      <c r="K1096" s="37">
        <v>57207</v>
      </c>
      <c r="L1096" s="37">
        <v>23740</v>
      </c>
      <c r="M1096" s="37">
        <v>46111</v>
      </c>
      <c r="N1096" s="37">
        <f>SUM(VentasC15[[#This Row],[Maquillaje]:[Perfumería]])</f>
        <v>167163</v>
      </c>
      <c r="O1096" s="14">
        <f>AVERAGE(VentasC15[[#This Row],[Maquillaje]:[Perfumería]])</f>
        <v>33432.6</v>
      </c>
      <c r="P1096" t="str">
        <f>INDEX(VentasC15[[#Headers],[Maquillaje]:[Perfumería]],MATCH(MAX(VentasC15[[#This Row],[Maquillaje]:[Perfumería]]),VentasC15[[#This Row],[Maquillaje]:[Perfumería]],0))</f>
        <v>Cabello</v>
      </c>
      <c r="Q1096" t="str">
        <f>INDEX(VentasC15[[#Headers],[Maquillaje]:[Perfumería]],MATCH(MIN(VentasC15[[#This Row],[Maquillaje]:[Perfumería]]),VentasC15[[#This Row],[Maquillaje]:[Perfumería]],0))</f>
        <v>Maquillaje</v>
      </c>
      <c r="R1096" t="str">
        <f>IF(VentasC15[[#This Row],[Total por vendedor]]&gt;=250000,"SI","NO")</f>
        <v>NO</v>
      </c>
    </row>
    <row r="1097" spans="1:18" x14ac:dyDescent="0.3">
      <c r="A1097" s="17">
        <v>33498217</v>
      </c>
      <c r="B1097" s="13">
        <v>74</v>
      </c>
      <c r="C1097" s="13">
        <v>3</v>
      </c>
      <c r="D1097" s="13">
        <v>46</v>
      </c>
      <c r="E1097" t="s">
        <v>23</v>
      </c>
      <c r="F1097" t="s">
        <v>20</v>
      </c>
      <c r="G1097" t="str">
        <f>IF(VentasC15[[#This Row],[Tipo de pago]]='Tablas auxiliares'!$B$6,"Venta física","Venta Online")</f>
        <v>Venta física</v>
      </c>
      <c r="H1097" t="s">
        <v>29</v>
      </c>
      <c r="I1097" s="37">
        <v>83652</v>
      </c>
      <c r="J1097" s="37">
        <v>83289</v>
      </c>
      <c r="K1097" s="37">
        <v>29485</v>
      </c>
      <c r="L1097" s="37">
        <v>44652</v>
      </c>
      <c r="M1097" s="37">
        <v>92731</v>
      </c>
      <c r="N1097" s="37">
        <f>SUM(VentasC15[[#This Row],[Maquillaje]:[Perfumería]])</f>
        <v>333809</v>
      </c>
      <c r="O1097" s="14">
        <f>AVERAGE(VentasC15[[#This Row],[Maquillaje]:[Perfumería]])</f>
        <v>66761.8</v>
      </c>
      <c r="P1097" t="str">
        <f>INDEX(VentasC15[[#Headers],[Maquillaje]:[Perfumería]],MATCH(MAX(VentasC15[[#This Row],[Maquillaje]:[Perfumería]]),VentasC15[[#This Row],[Maquillaje]:[Perfumería]],0))</f>
        <v>Perfumería</v>
      </c>
      <c r="Q1097" t="str">
        <f>INDEX(VentasC15[[#Headers],[Maquillaje]:[Perfumería]],MATCH(MIN(VentasC15[[#This Row],[Maquillaje]:[Perfumería]]),VentasC15[[#This Row],[Maquillaje]:[Perfumería]],0))</f>
        <v>Cabello</v>
      </c>
      <c r="R1097" t="str">
        <f>IF(VentasC15[[#This Row],[Total por vendedor]]&gt;=250000,"SI","NO")</f>
        <v>SI</v>
      </c>
    </row>
    <row r="1098" spans="1:18" x14ac:dyDescent="0.3">
      <c r="A1098" s="16">
        <v>33498218</v>
      </c>
      <c r="B1098" s="13">
        <v>31</v>
      </c>
      <c r="C1098" s="13">
        <v>3</v>
      </c>
      <c r="D1098" s="13">
        <v>63</v>
      </c>
      <c r="E1098" t="s">
        <v>23</v>
      </c>
      <c r="F1098" t="s">
        <v>21</v>
      </c>
      <c r="G1098" t="str">
        <f>IF(VentasC15[[#This Row],[Tipo de pago]]='Tablas auxiliares'!$B$6,"Venta física","Venta Online")</f>
        <v>Venta Online</v>
      </c>
      <c r="H1098" t="s">
        <v>29</v>
      </c>
      <c r="I1098" s="37">
        <v>83633</v>
      </c>
      <c r="J1098" s="37">
        <v>2174</v>
      </c>
      <c r="K1098" s="37">
        <v>76221</v>
      </c>
      <c r="L1098" s="37">
        <v>82127</v>
      </c>
      <c r="M1098" s="37">
        <v>722</v>
      </c>
      <c r="N1098" s="37">
        <f>SUM(VentasC15[[#This Row],[Maquillaje]:[Perfumería]])</f>
        <v>244877</v>
      </c>
      <c r="O1098" s="14">
        <f>AVERAGE(VentasC15[[#This Row],[Maquillaje]:[Perfumería]])</f>
        <v>48975.4</v>
      </c>
      <c r="P1098" t="str">
        <f>INDEX(VentasC15[[#Headers],[Maquillaje]:[Perfumería]],MATCH(MAX(VentasC15[[#This Row],[Maquillaje]:[Perfumería]]),VentasC15[[#This Row],[Maquillaje]:[Perfumería]],0))</f>
        <v>Maquillaje</v>
      </c>
      <c r="Q1098" t="str">
        <f>INDEX(VentasC15[[#Headers],[Maquillaje]:[Perfumería]],MATCH(MIN(VentasC15[[#This Row],[Maquillaje]:[Perfumería]]),VentasC15[[#This Row],[Maquillaje]:[Perfumería]],0))</f>
        <v>Perfumería</v>
      </c>
      <c r="R1098" t="str">
        <f>IF(VentasC15[[#This Row],[Total por vendedor]]&gt;=250000,"SI","NO")</f>
        <v>NO</v>
      </c>
    </row>
    <row r="1099" spans="1:18" x14ac:dyDescent="0.3">
      <c r="A1099" s="17">
        <v>33498219</v>
      </c>
      <c r="B1099" s="13">
        <v>32</v>
      </c>
      <c r="C1099" s="13">
        <v>3</v>
      </c>
      <c r="D1099" s="13">
        <v>35</v>
      </c>
      <c r="E1099" t="s">
        <v>23</v>
      </c>
      <c r="F1099" t="s">
        <v>20</v>
      </c>
      <c r="G1099" t="str">
        <f>IF(VentasC15[[#This Row],[Tipo de pago]]='Tablas auxiliares'!$B$6,"Venta física","Venta Online")</f>
        <v>Venta física</v>
      </c>
      <c r="H1099" t="s">
        <v>29</v>
      </c>
      <c r="I1099" s="37">
        <v>34126</v>
      </c>
      <c r="J1099" s="37">
        <v>42006</v>
      </c>
      <c r="K1099" s="37">
        <v>70146</v>
      </c>
      <c r="L1099" s="37">
        <v>42564</v>
      </c>
      <c r="M1099" s="37">
        <v>35235</v>
      </c>
      <c r="N1099" s="37">
        <f>SUM(VentasC15[[#This Row],[Maquillaje]:[Perfumería]])</f>
        <v>224077</v>
      </c>
      <c r="O1099" s="14">
        <f>AVERAGE(VentasC15[[#This Row],[Maquillaje]:[Perfumería]])</f>
        <v>44815.4</v>
      </c>
      <c r="P1099" t="str">
        <f>INDEX(VentasC15[[#Headers],[Maquillaje]:[Perfumería]],MATCH(MAX(VentasC15[[#This Row],[Maquillaje]:[Perfumería]]),VentasC15[[#This Row],[Maquillaje]:[Perfumería]],0))</f>
        <v>Cabello</v>
      </c>
      <c r="Q1099" t="str">
        <f>INDEX(VentasC15[[#Headers],[Maquillaje]:[Perfumería]],MATCH(MIN(VentasC15[[#This Row],[Maquillaje]:[Perfumería]]),VentasC15[[#This Row],[Maquillaje]:[Perfumería]],0))</f>
        <v>Maquillaje</v>
      </c>
      <c r="R1099" t="str">
        <f>IF(VentasC15[[#This Row],[Total por vendedor]]&gt;=250000,"SI","NO")</f>
        <v>NO</v>
      </c>
    </row>
    <row r="1100" spans="1:18" x14ac:dyDescent="0.3">
      <c r="A1100" s="16">
        <v>33498220</v>
      </c>
      <c r="B1100" s="13">
        <v>55</v>
      </c>
      <c r="C1100" s="13">
        <v>3</v>
      </c>
      <c r="D1100" s="13">
        <v>78</v>
      </c>
      <c r="E1100" t="s">
        <v>23</v>
      </c>
      <c r="F1100" t="s">
        <v>20</v>
      </c>
      <c r="G1100" t="str">
        <f>IF(VentasC15[[#This Row],[Tipo de pago]]='Tablas auxiliares'!$B$6,"Venta física","Venta Online")</f>
        <v>Venta física</v>
      </c>
      <c r="H1100" t="s">
        <v>29</v>
      </c>
      <c r="I1100" s="37">
        <v>86054</v>
      </c>
      <c r="J1100" s="37">
        <v>91019</v>
      </c>
      <c r="K1100" s="37">
        <v>83357</v>
      </c>
      <c r="L1100" s="37">
        <v>56386</v>
      </c>
      <c r="M1100" s="37">
        <v>37187</v>
      </c>
      <c r="N1100" s="37">
        <f>SUM(VentasC15[[#This Row],[Maquillaje]:[Perfumería]])</f>
        <v>354003</v>
      </c>
      <c r="O1100" s="14">
        <f>AVERAGE(VentasC15[[#This Row],[Maquillaje]:[Perfumería]])</f>
        <v>70800.600000000006</v>
      </c>
      <c r="P1100" t="str">
        <f>INDEX(VentasC15[[#Headers],[Maquillaje]:[Perfumería]],MATCH(MAX(VentasC15[[#This Row],[Maquillaje]:[Perfumería]]),VentasC15[[#This Row],[Maquillaje]:[Perfumería]],0))</f>
        <v>Skincare</v>
      </c>
      <c r="Q1100" t="str">
        <f>INDEX(VentasC15[[#Headers],[Maquillaje]:[Perfumería]],MATCH(MIN(VentasC15[[#This Row],[Maquillaje]:[Perfumería]]),VentasC15[[#This Row],[Maquillaje]:[Perfumería]],0))</f>
        <v>Perfumería</v>
      </c>
      <c r="R1100" t="str">
        <f>IF(VentasC15[[#This Row],[Total por vendedor]]&gt;=250000,"SI","NO")</f>
        <v>SI</v>
      </c>
    </row>
    <row r="1101" spans="1:18" x14ac:dyDescent="0.3">
      <c r="A1101" s="17">
        <v>33498221</v>
      </c>
      <c r="B1101" s="13">
        <v>43</v>
      </c>
      <c r="C1101" s="13">
        <v>3</v>
      </c>
      <c r="D1101" s="13">
        <v>48</v>
      </c>
      <c r="E1101" t="s">
        <v>24</v>
      </c>
      <c r="F1101" t="s">
        <v>20</v>
      </c>
      <c r="G1101" t="str">
        <f>IF(VentasC15[[#This Row],[Tipo de pago]]='Tablas auxiliares'!$B$6,"Venta física","Venta Online")</f>
        <v>Venta física</v>
      </c>
      <c r="H1101" t="s">
        <v>30</v>
      </c>
      <c r="I1101" s="37">
        <v>54488</v>
      </c>
      <c r="J1101" s="37">
        <v>24686</v>
      </c>
      <c r="K1101" s="37">
        <v>1482</v>
      </c>
      <c r="L1101" s="37">
        <v>39524</v>
      </c>
      <c r="M1101" s="37">
        <v>86109</v>
      </c>
      <c r="N1101" s="37">
        <f>SUM(VentasC15[[#This Row],[Maquillaje]:[Perfumería]])</f>
        <v>206289</v>
      </c>
      <c r="O1101" s="14">
        <f>AVERAGE(VentasC15[[#This Row],[Maquillaje]:[Perfumería]])</f>
        <v>41257.800000000003</v>
      </c>
      <c r="P1101" t="str">
        <f>INDEX(VentasC15[[#Headers],[Maquillaje]:[Perfumería]],MATCH(MAX(VentasC15[[#This Row],[Maquillaje]:[Perfumería]]),VentasC15[[#This Row],[Maquillaje]:[Perfumería]],0))</f>
        <v>Perfumería</v>
      </c>
      <c r="Q1101" t="str">
        <f>INDEX(VentasC15[[#Headers],[Maquillaje]:[Perfumería]],MATCH(MIN(VentasC15[[#This Row],[Maquillaje]:[Perfumería]]),VentasC15[[#This Row],[Maquillaje]:[Perfumería]],0))</f>
        <v>Cabello</v>
      </c>
      <c r="R1101" t="str">
        <f>IF(VentasC15[[#This Row],[Total por vendedor]]&gt;=250000,"SI","NO")</f>
        <v>NO</v>
      </c>
    </row>
    <row r="1102" spans="1:18" x14ac:dyDescent="0.3">
      <c r="A1102" s="16">
        <v>33498222</v>
      </c>
      <c r="B1102" s="13">
        <v>25</v>
      </c>
      <c r="C1102" s="13">
        <v>3</v>
      </c>
      <c r="D1102" s="13">
        <v>40</v>
      </c>
      <c r="E1102" t="s">
        <v>22</v>
      </c>
      <c r="F1102" t="s">
        <v>21</v>
      </c>
      <c r="G1102" t="str">
        <f>IF(VentasC15[[#This Row],[Tipo de pago]]='Tablas auxiliares'!$B$6,"Venta física","Venta Online")</f>
        <v>Venta Online</v>
      </c>
      <c r="H1102" t="s">
        <v>30</v>
      </c>
      <c r="I1102" s="37">
        <v>80092</v>
      </c>
      <c r="J1102" s="37">
        <v>96122</v>
      </c>
      <c r="K1102" s="37">
        <v>66741</v>
      </c>
      <c r="L1102" s="37">
        <v>97152</v>
      </c>
      <c r="M1102" s="37">
        <v>30571</v>
      </c>
      <c r="N1102" s="37">
        <f>SUM(VentasC15[[#This Row],[Maquillaje]:[Perfumería]])</f>
        <v>370678</v>
      </c>
      <c r="O1102" s="14">
        <f>AVERAGE(VentasC15[[#This Row],[Maquillaje]:[Perfumería]])</f>
        <v>74135.600000000006</v>
      </c>
      <c r="P1102" t="str">
        <f>INDEX(VentasC15[[#Headers],[Maquillaje]:[Perfumería]],MATCH(MAX(VentasC15[[#This Row],[Maquillaje]:[Perfumería]]),VentasC15[[#This Row],[Maquillaje]:[Perfumería]],0))</f>
        <v>Cuerpo</v>
      </c>
      <c r="Q1102" t="str">
        <f>INDEX(VentasC15[[#Headers],[Maquillaje]:[Perfumería]],MATCH(MIN(VentasC15[[#This Row],[Maquillaje]:[Perfumería]]),VentasC15[[#This Row],[Maquillaje]:[Perfumería]],0))</f>
        <v>Perfumería</v>
      </c>
      <c r="R1102" t="str">
        <f>IF(VentasC15[[#This Row],[Total por vendedor]]&gt;=250000,"SI","NO")</f>
        <v>SI</v>
      </c>
    </row>
    <row r="1103" spans="1:18" x14ac:dyDescent="0.3">
      <c r="A1103" s="17">
        <v>33498223</v>
      </c>
      <c r="B1103" s="13">
        <v>35</v>
      </c>
      <c r="C1103" s="13">
        <v>3</v>
      </c>
      <c r="D1103" s="13">
        <v>51</v>
      </c>
      <c r="E1103" t="s">
        <v>25</v>
      </c>
      <c r="F1103" t="s">
        <v>21</v>
      </c>
      <c r="G1103" t="str">
        <f>IF(VentasC15[[#This Row],[Tipo de pago]]='Tablas auxiliares'!$B$6,"Venta física","Venta Online")</f>
        <v>Venta Online</v>
      </c>
      <c r="H1103" t="s">
        <v>30</v>
      </c>
      <c r="I1103" s="37">
        <v>76265</v>
      </c>
      <c r="J1103" s="37">
        <v>67437</v>
      </c>
      <c r="K1103" s="37">
        <v>92351</v>
      </c>
      <c r="L1103" s="37">
        <v>5816</v>
      </c>
      <c r="M1103" s="37">
        <v>99629</v>
      </c>
      <c r="N1103" s="37">
        <f>SUM(VentasC15[[#This Row],[Maquillaje]:[Perfumería]])</f>
        <v>341498</v>
      </c>
      <c r="O1103" s="14">
        <f>AVERAGE(VentasC15[[#This Row],[Maquillaje]:[Perfumería]])</f>
        <v>68299.600000000006</v>
      </c>
      <c r="P1103" t="str">
        <f>INDEX(VentasC15[[#Headers],[Maquillaje]:[Perfumería]],MATCH(MAX(VentasC15[[#This Row],[Maquillaje]:[Perfumería]]),VentasC15[[#This Row],[Maquillaje]:[Perfumería]],0))</f>
        <v>Perfumería</v>
      </c>
      <c r="Q1103" t="str">
        <f>INDEX(VentasC15[[#Headers],[Maquillaje]:[Perfumería]],MATCH(MIN(VentasC15[[#This Row],[Maquillaje]:[Perfumería]]),VentasC15[[#This Row],[Maquillaje]:[Perfumería]],0))</f>
        <v>Cuerpo</v>
      </c>
      <c r="R1103" t="str">
        <f>IF(VentasC15[[#This Row],[Total por vendedor]]&gt;=250000,"SI","NO")</f>
        <v>SI</v>
      </c>
    </row>
    <row r="1104" spans="1:18" x14ac:dyDescent="0.3">
      <c r="A1104" s="16">
        <v>33498224</v>
      </c>
      <c r="B1104" s="13">
        <v>31</v>
      </c>
      <c r="C1104" s="13">
        <v>3</v>
      </c>
      <c r="D1104" s="13">
        <v>41</v>
      </c>
      <c r="E1104" t="s">
        <v>25</v>
      </c>
      <c r="F1104" t="s">
        <v>20</v>
      </c>
      <c r="G1104" t="str">
        <f>IF(VentasC15[[#This Row],[Tipo de pago]]='Tablas auxiliares'!$B$6,"Venta física","Venta Online")</f>
        <v>Venta física</v>
      </c>
      <c r="H1104" t="s">
        <v>30</v>
      </c>
      <c r="I1104" s="37">
        <v>59379</v>
      </c>
      <c r="J1104" s="37">
        <v>99288</v>
      </c>
      <c r="K1104" s="37">
        <v>74240</v>
      </c>
      <c r="L1104" s="37">
        <v>42643</v>
      </c>
      <c r="M1104" s="37">
        <v>40577</v>
      </c>
      <c r="N1104" s="37">
        <f>SUM(VentasC15[[#This Row],[Maquillaje]:[Perfumería]])</f>
        <v>316127</v>
      </c>
      <c r="O1104" s="14">
        <f>AVERAGE(VentasC15[[#This Row],[Maquillaje]:[Perfumería]])</f>
        <v>63225.4</v>
      </c>
      <c r="P1104" t="str">
        <f>INDEX(VentasC15[[#Headers],[Maquillaje]:[Perfumería]],MATCH(MAX(VentasC15[[#This Row],[Maquillaje]:[Perfumería]]),VentasC15[[#This Row],[Maquillaje]:[Perfumería]],0))</f>
        <v>Skincare</v>
      </c>
      <c r="Q1104" t="str">
        <f>INDEX(VentasC15[[#Headers],[Maquillaje]:[Perfumería]],MATCH(MIN(VentasC15[[#This Row],[Maquillaje]:[Perfumería]]),VentasC15[[#This Row],[Maquillaje]:[Perfumería]],0))</f>
        <v>Perfumería</v>
      </c>
      <c r="R1104" t="str">
        <f>IF(VentasC15[[#This Row],[Total por vendedor]]&gt;=250000,"SI","NO")</f>
        <v>SI</v>
      </c>
    </row>
    <row r="1105" spans="1:18" x14ac:dyDescent="0.3">
      <c r="A1105" s="17">
        <v>33498225</v>
      </c>
      <c r="B1105" s="13">
        <v>70</v>
      </c>
      <c r="C1105" s="13">
        <v>3</v>
      </c>
      <c r="D1105" s="13">
        <v>54</v>
      </c>
      <c r="E1105" t="s">
        <v>25</v>
      </c>
      <c r="F1105" t="s">
        <v>20</v>
      </c>
      <c r="G1105" t="str">
        <f>IF(VentasC15[[#This Row],[Tipo de pago]]='Tablas auxiliares'!$B$6,"Venta física","Venta Online")</f>
        <v>Venta física</v>
      </c>
      <c r="H1105" t="s">
        <v>29</v>
      </c>
      <c r="I1105" s="37">
        <v>46521</v>
      </c>
      <c r="J1105" s="37">
        <v>38619</v>
      </c>
      <c r="K1105" s="37">
        <v>24096</v>
      </c>
      <c r="L1105" s="37">
        <v>14902</v>
      </c>
      <c r="M1105" s="37">
        <v>54680</v>
      </c>
      <c r="N1105" s="37">
        <f>SUM(VentasC15[[#This Row],[Maquillaje]:[Perfumería]])</f>
        <v>178818</v>
      </c>
      <c r="O1105" s="14">
        <f>AVERAGE(VentasC15[[#This Row],[Maquillaje]:[Perfumería]])</f>
        <v>35763.599999999999</v>
      </c>
      <c r="P1105" t="str">
        <f>INDEX(VentasC15[[#Headers],[Maquillaje]:[Perfumería]],MATCH(MAX(VentasC15[[#This Row],[Maquillaje]:[Perfumería]]),VentasC15[[#This Row],[Maquillaje]:[Perfumería]],0))</f>
        <v>Perfumería</v>
      </c>
      <c r="Q1105" t="str">
        <f>INDEX(VentasC15[[#Headers],[Maquillaje]:[Perfumería]],MATCH(MIN(VentasC15[[#This Row],[Maquillaje]:[Perfumería]]),VentasC15[[#This Row],[Maquillaje]:[Perfumería]],0))</f>
        <v>Cuerpo</v>
      </c>
      <c r="R1105" t="str">
        <f>IF(VentasC15[[#This Row],[Total por vendedor]]&gt;=250000,"SI","NO")</f>
        <v>NO</v>
      </c>
    </row>
    <row r="1106" spans="1:18" x14ac:dyDescent="0.3">
      <c r="A1106" s="16">
        <v>33498226</v>
      </c>
      <c r="B1106" s="13">
        <v>74</v>
      </c>
      <c r="C1106" s="13">
        <v>3</v>
      </c>
      <c r="D1106" s="13">
        <v>50</v>
      </c>
      <c r="E1106" t="s">
        <v>23</v>
      </c>
      <c r="F1106" t="s">
        <v>20</v>
      </c>
      <c r="G1106" t="str">
        <f>IF(VentasC15[[#This Row],[Tipo de pago]]='Tablas auxiliares'!$B$6,"Venta física","Venta Online")</f>
        <v>Venta física</v>
      </c>
      <c r="H1106" t="s">
        <v>30</v>
      </c>
      <c r="I1106" s="37">
        <v>71488</v>
      </c>
      <c r="J1106" s="37">
        <v>23001</v>
      </c>
      <c r="K1106" s="37">
        <v>28951</v>
      </c>
      <c r="L1106" s="37">
        <v>39151</v>
      </c>
      <c r="M1106" s="37">
        <v>83727</v>
      </c>
      <c r="N1106" s="37">
        <f>SUM(VentasC15[[#This Row],[Maquillaje]:[Perfumería]])</f>
        <v>246318</v>
      </c>
      <c r="O1106" s="14">
        <f>AVERAGE(VentasC15[[#This Row],[Maquillaje]:[Perfumería]])</f>
        <v>49263.6</v>
      </c>
      <c r="P1106" t="str">
        <f>INDEX(VentasC15[[#Headers],[Maquillaje]:[Perfumería]],MATCH(MAX(VentasC15[[#This Row],[Maquillaje]:[Perfumería]]),VentasC15[[#This Row],[Maquillaje]:[Perfumería]],0))</f>
        <v>Perfumería</v>
      </c>
      <c r="Q1106" t="str">
        <f>INDEX(VentasC15[[#Headers],[Maquillaje]:[Perfumería]],MATCH(MIN(VentasC15[[#This Row],[Maquillaje]:[Perfumería]]),VentasC15[[#This Row],[Maquillaje]:[Perfumería]],0))</f>
        <v>Skincare</v>
      </c>
      <c r="R1106" t="str">
        <f>IF(VentasC15[[#This Row],[Total por vendedor]]&gt;=250000,"SI","NO")</f>
        <v>NO</v>
      </c>
    </row>
    <row r="1107" spans="1:18" x14ac:dyDescent="0.3">
      <c r="A1107" s="17">
        <v>33498227</v>
      </c>
      <c r="B1107" s="13">
        <v>69</v>
      </c>
      <c r="C1107" s="13">
        <v>3</v>
      </c>
      <c r="D1107" s="13">
        <v>34</v>
      </c>
      <c r="E1107" t="s">
        <v>22</v>
      </c>
      <c r="F1107" t="s">
        <v>20</v>
      </c>
      <c r="G1107" t="str">
        <f>IF(VentasC15[[#This Row],[Tipo de pago]]='Tablas auxiliares'!$B$6,"Venta física","Venta Online")</f>
        <v>Venta física</v>
      </c>
      <c r="H1107" t="s">
        <v>29</v>
      </c>
      <c r="I1107" s="37">
        <v>42987</v>
      </c>
      <c r="J1107" s="37">
        <v>71831</v>
      </c>
      <c r="K1107" s="37">
        <v>29727</v>
      </c>
      <c r="L1107" s="37">
        <v>67888</v>
      </c>
      <c r="M1107" s="37">
        <v>95403</v>
      </c>
      <c r="N1107" s="37">
        <f>SUM(VentasC15[[#This Row],[Maquillaje]:[Perfumería]])</f>
        <v>307836</v>
      </c>
      <c r="O1107" s="14">
        <f>AVERAGE(VentasC15[[#This Row],[Maquillaje]:[Perfumería]])</f>
        <v>61567.199999999997</v>
      </c>
      <c r="P1107" t="str">
        <f>INDEX(VentasC15[[#Headers],[Maquillaje]:[Perfumería]],MATCH(MAX(VentasC15[[#This Row],[Maquillaje]:[Perfumería]]),VentasC15[[#This Row],[Maquillaje]:[Perfumería]],0))</f>
        <v>Perfumería</v>
      </c>
      <c r="Q1107" t="str">
        <f>INDEX(VentasC15[[#Headers],[Maquillaje]:[Perfumería]],MATCH(MIN(VentasC15[[#This Row],[Maquillaje]:[Perfumería]]),VentasC15[[#This Row],[Maquillaje]:[Perfumería]],0))</f>
        <v>Cabello</v>
      </c>
      <c r="R1107" t="str">
        <f>IF(VentasC15[[#This Row],[Total por vendedor]]&gt;=250000,"SI","NO")</f>
        <v>SI</v>
      </c>
    </row>
    <row r="1108" spans="1:18" x14ac:dyDescent="0.3">
      <c r="A1108" s="16">
        <v>33498228</v>
      </c>
      <c r="B1108" s="13">
        <v>46</v>
      </c>
      <c r="C1108" s="13">
        <v>3</v>
      </c>
      <c r="D1108" s="13">
        <v>97</v>
      </c>
      <c r="E1108" t="s">
        <v>22</v>
      </c>
      <c r="F1108" t="s">
        <v>21</v>
      </c>
      <c r="G1108" t="str">
        <f>IF(VentasC15[[#This Row],[Tipo de pago]]='Tablas auxiliares'!$B$6,"Venta física","Venta Online")</f>
        <v>Venta Online</v>
      </c>
      <c r="H1108" t="s">
        <v>29</v>
      </c>
      <c r="I1108" s="37">
        <v>13532</v>
      </c>
      <c r="J1108" s="37">
        <v>89600</v>
      </c>
      <c r="K1108" s="37">
        <v>567</v>
      </c>
      <c r="L1108" s="37">
        <v>66193</v>
      </c>
      <c r="M1108" s="37">
        <v>35073</v>
      </c>
      <c r="N1108" s="37">
        <f>SUM(VentasC15[[#This Row],[Maquillaje]:[Perfumería]])</f>
        <v>204965</v>
      </c>
      <c r="O1108" s="14">
        <f>AVERAGE(VentasC15[[#This Row],[Maquillaje]:[Perfumería]])</f>
        <v>40993</v>
      </c>
      <c r="P1108" t="str">
        <f>INDEX(VentasC15[[#Headers],[Maquillaje]:[Perfumería]],MATCH(MAX(VentasC15[[#This Row],[Maquillaje]:[Perfumería]]),VentasC15[[#This Row],[Maquillaje]:[Perfumería]],0))</f>
        <v>Skincare</v>
      </c>
      <c r="Q1108" t="str">
        <f>INDEX(VentasC15[[#Headers],[Maquillaje]:[Perfumería]],MATCH(MIN(VentasC15[[#This Row],[Maquillaje]:[Perfumería]]),VentasC15[[#This Row],[Maquillaje]:[Perfumería]],0))</f>
        <v>Cabello</v>
      </c>
      <c r="R1108" t="str">
        <f>IF(VentasC15[[#This Row],[Total por vendedor]]&gt;=250000,"SI","NO")</f>
        <v>NO</v>
      </c>
    </row>
    <row r="1109" spans="1:18" x14ac:dyDescent="0.3">
      <c r="A1109" s="17">
        <v>33498229</v>
      </c>
      <c r="B1109" s="13">
        <v>63</v>
      </c>
      <c r="C1109" s="13">
        <v>3</v>
      </c>
      <c r="D1109" s="13">
        <v>67</v>
      </c>
      <c r="E1109" t="s">
        <v>23</v>
      </c>
      <c r="F1109" t="s">
        <v>21</v>
      </c>
      <c r="G1109" t="str">
        <f>IF(VentasC15[[#This Row],[Tipo de pago]]='Tablas auxiliares'!$B$6,"Venta física","Venta Online")</f>
        <v>Venta Online</v>
      </c>
      <c r="H1109" t="s">
        <v>29</v>
      </c>
      <c r="I1109" s="37">
        <v>73381</v>
      </c>
      <c r="J1109" s="37">
        <v>80636</v>
      </c>
      <c r="K1109" s="37">
        <v>68574</v>
      </c>
      <c r="L1109" s="37">
        <v>56490</v>
      </c>
      <c r="M1109" s="37">
        <v>30161</v>
      </c>
      <c r="N1109" s="37">
        <f>SUM(VentasC15[[#This Row],[Maquillaje]:[Perfumería]])</f>
        <v>309242</v>
      </c>
      <c r="O1109" s="14">
        <f>AVERAGE(VentasC15[[#This Row],[Maquillaje]:[Perfumería]])</f>
        <v>61848.4</v>
      </c>
      <c r="P1109" t="str">
        <f>INDEX(VentasC15[[#Headers],[Maquillaje]:[Perfumería]],MATCH(MAX(VentasC15[[#This Row],[Maquillaje]:[Perfumería]]),VentasC15[[#This Row],[Maquillaje]:[Perfumería]],0))</f>
        <v>Skincare</v>
      </c>
      <c r="Q1109" t="str">
        <f>INDEX(VentasC15[[#Headers],[Maquillaje]:[Perfumería]],MATCH(MIN(VentasC15[[#This Row],[Maquillaje]:[Perfumería]]),VentasC15[[#This Row],[Maquillaje]:[Perfumería]],0))</f>
        <v>Perfumería</v>
      </c>
      <c r="R1109" t="str">
        <f>IF(VentasC15[[#This Row],[Total por vendedor]]&gt;=250000,"SI","NO")</f>
        <v>SI</v>
      </c>
    </row>
    <row r="1110" spans="1:18" x14ac:dyDescent="0.3">
      <c r="A1110" s="16">
        <v>33498230</v>
      </c>
      <c r="B1110" s="13">
        <v>51</v>
      </c>
      <c r="C1110" s="13">
        <v>3</v>
      </c>
      <c r="D1110" s="13">
        <v>11</v>
      </c>
      <c r="E1110" t="s">
        <v>24</v>
      </c>
      <c r="F1110" t="s">
        <v>21</v>
      </c>
      <c r="G1110" t="str">
        <f>IF(VentasC15[[#This Row],[Tipo de pago]]='Tablas auxiliares'!$B$6,"Venta física","Venta Online")</f>
        <v>Venta Online</v>
      </c>
      <c r="H1110" t="s">
        <v>30</v>
      </c>
      <c r="I1110" s="37">
        <v>31097</v>
      </c>
      <c r="J1110" s="37">
        <v>18205</v>
      </c>
      <c r="K1110" s="37">
        <v>80880</v>
      </c>
      <c r="L1110" s="37">
        <v>77789</v>
      </c>
      <c r="M1110" s="37">
        <v>60755</v>
      </c>
      <c r="N1110" s="37">
        <f>SUM(VentasC15[[#This Row],[Maquillaje]:[Perfumería]])</f>
        <v>268726</v>
      </c>
      <c r="O1110" s="14">
        <f>AVERAGE(VentasC15[[#This Row],[Maquillaje]:[Perfumería]])</f>
        <v>53745.2</v>
      </c>
      <c r="P1110" t="str">
        <f>INDEX(VentasC15[[#Headers],[Maquillaje]:[Perfumería]],MATCH(MAX(VentasC15[[#This Row],[Maquillaje]:[Perfumería]]),VentasC15[[#This Row],[Maquillaje]:[Perfumería]],0))</f>
        <v>Cabello</v>
      </c>
      <c r="Q1110" t="str">
        <f>INDEX(VentasC15[[#Headers],[Maquillaje]:[Perfumería]],MATCH(MIN(VentasC15[[#This Row],[Maquillaje]:[Perfumería]]),VentasC15[[#This Row],[Maquillaje]:[Perfumería]],0))</f>
        <v>Skincare</v>
      </c>
      <c r="R1110" t="str">
        <f>IF(VentasC15[[#This Row],[Total por vendedor]]&gt;=250000,"SI","NO")</f>
        <v>SI</v>
      </c>
    </row>
    <row r="1111" spans="1:18" x14ac:dyDescent="0.3">
      <c r="A1111" s="17">
        <v>33498231</v>
      </c>
      <c r="B1111" s="13">
        <v>47</v>
      </c>
      <c r="C1111" s="13">
        <v>3</v>
      </c>
      <c r="D1111" s="13">
        <v>60</v>
      </c>
      <c r="E1111" t="s">
        <v>22</v>
      </c>
      <c r="F1111" t="s">
        <v>20</v>
      </c>
      <c r="G1111" t="str">
        <f>IF(VentasC15[[#This Row],[Tipo de pago]]='Tablas auxiliares'!$B$6,"Venta física","Venta Online")</f>
        <v>Venta física</v>
      </c>
      <c r="H1111" t="s">
        <v>30</v>
      </c>
      <c r="I1111" s="37">
        <v>81404</v>
      </c>
      <c r="J1111" s="37">
        <v>26928</v>
      </c>
      <c r="K1111" s="37">
        <v>5255</v>
      </c>
      <c r="L1111" s="37">
        <v>99892</v>
      </c>
      <c r="M1111" s="37">
        <v>59263</v>
      </c>
      <c r="N1111" s="37">
        <f>SUM(VentasC15[[#This Row],[Maquillaje]:[Perfumería]])</f>
        <v>272742</v>
      </c>
      <c r="O1111" s="14">
        <f>AVERAGE(VentasC15[[#This Row],[Maquillaje]:[Perfumería]])</f>
        <v>54548.4</v>
      </c>
      <c r="P1111" t="str">
        <f>INDEX(VentasC15[[#Headers],[Maquillaje]:[Perfumería]],MATCH(MAX(VentasC15[[#This Row],[Maquillaje]:[Perfumería]]),VentasC15[[#This Row],[Maquillaje]:[Perfumería]],0))</f>
        <v>Cuerpo</v>
      </c>
      <c r="Q1111" t="str">
        <f>INDEX(VentasC15[[#Headers],[Maquillaje]:[Perfumería]],MATCH(MIN(VentasC15[[#This Row],[Maquillaje]:[Perfumería]]),VentasC15[[#This Row],[Maquillaje]:[Perfumería]],0))</f>
        <v>Cabello</v>
      </c>
      <c r="R1111" t="str">
        <f>IF(VentasC15[[#This Row],[Total por vendedor]]&gt;=250000,"SI","NO")</f>
        <v>SI</v>
      </c>
    </row>
    <row r="1112" spans="1:18" x14ac:dyDescent="0.3">
      <c r="A1112" s="16">
        <v>33498232</v>
      </c>
      <c r="B1112" s="13">
        <v>44</v>
      </c>
      <c r="C1112" s="13">
        <v>3</v>
      </c>
      <c r="D1112" s="13">
        <v>72</v>
      </c>
      <c r="E1112" t="s">
        <v>23</v>
      </c>
      <c r="F1112" t="s">
        <v>20</v>
      </c>
      <c r="G1112" t="str">
        <f>IF(VentasC15[[#This Row],[Tipo de pago]]='Tablas auxiliares'!$B$6,"Venta física","Venta Online")</f>
        <v>Venta física</v>
      </c>
      <c r="H1112" t="s">
        <v>29</v>
      </c>
      <c r="I1112" s="37">
        <v>33680</v>
      </c>
      <c r="J1112" s="37">
        <v>23940</v>
      </c>
      <c r="K1112" s="37">
        <v>42262</v>
      </c>
      <c r="L1112" s="37">
        <v>17570</v>
      </c>
      <c r="M1112" s="37">
        <v>87296</v>
      </c>
      <c r="N1112" s="37">
        <f>SUM(VentasC15[[#This Row],[Maquillaje]:[Perfumería]])</f>
        <v>204748</v>
      </c>
      <c r="O1112" s="14">
        <f>AVERAGE(VentasC15[[#This Row],[Maquillaje]:[Perfumería]])</f>
        <v>40949.599999999999</v>
      </c>
      <c r="P1112" t="str">
        <f>INDEX(VentasC15[[#Headers],[Maquillaje]:[Perfumería]],MATCH(MAX(VentasC15[[#This Row],[Maquillaje]:[Perfumería]]),VentasC15[[#This Row],[Maquillaje]:[Perfumería]],0))</f>
        <v>Perfumería</v>
      </c>
      <c r="Q1112" t="str">
        <f>INDEX(VentasC15[[#Headers],[Maquillaje]:[Perfumería]],MATCH(MIN(VentasC15[[#This Row],[Maquillaje]:[Perfumería]]),VentasC15[[#This Row],[Maquillaje]:[Perfumería]],0))</f>
        <v>Cuerpo</v>
      </c>
      <c r="R1112" t="str">
        <f>IF(VentasC15[[#This Row],[Total por vendedor]]&gt;=250000,"SI","NO")</f>
        <v>NO</v>
      </c>
    </row>
    <row r="1113" spans="1:18" x14ac:dyDescent="0.3">
      <c r="A1113" s="17">
        <v>33498233</v>
      </c>
      <c r="B1113" s="13">
        <v>51</v>
      </c>
      <c r="C1113" s="13">
        <v>3</v>
      </c>
      <c r="D1113" s="13">
        <v>14</v>
      </c>
      <c r="E1113" t="s">
        <v>24</v>
      </c>
      <c r="F1113" t="s">
        <v>20</v>
      </c>
      <c r="G1113" t="str">
        <f>IF(VentasC15[[#This Row],[Tipo de pago]]='Tablas auxiliares'!$B$6,"Venta física","Venta Online")</f>
        <v>Venta física</v>
      </c>
      <c r="H1113" t="s">
        <v>29</v>
      </c>
      <c r="I1113" s="37">
        <v>94117</v>
      </c>
      <c r="J1113" s="37">
        <v>70810</v>
      </c>
      <c r="K1113" s="37">
        <v>88988</v>
      </c>
      <c r="L1113" s="37">
        <v>77795</v>
      </c>
      <c r="M1113" s="37">
        <v>39823</v>
      </c>
      <c r="N1113" s="37">
        <f>SUM(VentasC15[[#This Row],[Maquillaje]:[Perfumería]])</f>
        <v>371533</v>
      </c>
      <c r="O1113" s="14">
        <f>AVERAGE(VentasC15[[#This Row],[Maquillaje]:[Perfumería]])</f>
        <v>74306.600000000006</v>
      </c>
      <c r="P1113" t="str">
        <f>INDEX(VentasC15[[#Headers],[Maquillaje]:[Perfumería]],MATCH(MAX(VentasC15[[#This Row],[Maquillaje]:[Perfumería]]),VentasC15[[#This Row],[Maquillaje]:[Perfumería]],0))</f>
        <v>Maquillaje</v>
      </c>
      <c r="Q1113" t="str">
        <f>INDEX(VentasC15[[#Headers],[Maquillaje]:[Perfumería]],MATCH(MIN(VentasC15[[#This Row],[Maquillaje]:[Perfumería]]),VentasC15[[#This Row],[Maquillaje]:[Perfumería]],0))</f>
        <v>Perfumería</v>
      </c>
      <c r="R1113" t="str">
        <f>IF(VentasC15[[#This Row],[Total por vendedor]]&gt;=250000,"SI","NO")</f>
        <v>SI</v>
      </c>
    </row>
    <row r="1114" spans="1:18" x14ac:dyDescent="0.3">
      <c r="A1114" s="16">
        <v>33498234</v>
      </c>
      <c r="B1114" s="13">
        <v>50</v>
      </c>
      <c r="C1114" s="13">
        <v>3</v>
      </c>
      <c r="D1114" s="13">
        <v>43</v>
      </c>
      <c r="E1114" t="s">
        <v>23</v>
      </c>
      <c r="F1114" t="s">
        <v>20</v>
      </c>
      <c r="G1114" t="str">
        <f>IF(VentasC15[[#This Row],[Tipo de pago]]='Tablas auxiliares'!$B$6,"Venta física","Venta Online")</f>
        <v>Venta física</v>
      </c>
      <c r="H1114" t="s">
        <v>29</v>
      </c>
      <c r="I1114" s="37">
        <v>14972</v>
      </c>
      <c r="J1114" s="37">
        <v>83283</v>
      </c>
      <c r="K1114" s="37">
        <v>26921</v>
      </c>
      <c r="L1114" s="37">
        <v>35527</v>
      </c>
      <c r="M1114" s="37">
        <v>92505</v>
      </c>
      <c r="N1114" s="37">
        <f>SUM(VentasC15[[#This Row],[Maquillaje]:[Perfumería]])</f>
        <v>253208</v>
      </c>
      <c r="O1114" s="14">
        <f>AVERAGE(VentasC15[[#This Row],[Maquillaje]:[Perfumería]])</f>
        <v>50641.599999999999</v>
      </c>
      <c r="P1114" t="str">
        <f>INDEX(VentasC15[[#Headers],[Maquillaje]:[Perfumería]],MATCH(MAX(VentasC15[[#This Row],[Maquillaje]:[Perfumería]]),VentasC15[[#This Row],[Maquillaje]:[Perfumería]],0))</f>
        <v>Perfumería</v>
      </c>
      <c r="Q1114" t="str">
        <f>INDEX(VentasC15[[#Headers],[Maquillaje]:[Perfumería]],MATCH(MIN(VentasC15[[#This Row],[Maquillaje]:[Perfumería]]),VentasC15[[#This Row],[Maquillaje]:[Perfumería]],0))</f>
        <v>Maquillaje</v>
      </c>
      <c r="R1114" t="str">
        <f>IF(VentasC15[[#This Row],[Total por vendedor]]&gt;=250000,"SI","NO")</f>
        <v>SI</v>
      </c>
    </row>
    <row r="1115" spans="1:18" x14ac:dyDescent="0.3">
      <c r="A1115" s="17">
        <v>33498235</v>
      </c>
      <c r="B1115" s="13">
        <v>60</v>
      </c>
      <c r="C1115" s="13">
        <v>3</v>
      </c>
      <c r="D1115" s="13">
        <v>41</v>
      </c>
      <c r="E1115" t="s">
        <v>24</v>
      </c>
      <c r="F1115" t="s">
        <v>21</v>
      </c>
      <c r="G1115" t="str">
        <f>IF(VentasC15[[#This Row],[Tipo de pago]]='Tablas auxiliares'!$B$6,"Venta física","Venta Online")</f>
        <v>Venta Online</v>
      </c>
      <c r="H1115" t="s">
        <v>30</v>
      </c>
      <c r="I1115" s="37">
        <v>19143</v>
      </c>
      <c r="J1115" s="37">
        <v>1702</v>
      </c>
      <c r="K1115" s="37">
        <v>34296</v>
      </c>
      <c r="L1115" s="37">
        <v>73824</v>
      </c>
      <c r="M1115" s="37">
        <v>36228</v>
      </c>
      <c r="N1115" s="37">
        <f>SUM(VentasC15[[#This Row],[Maquillaje]:[Perfumería]])</f>
        <v>165193</v>
      </c>
      <c r="O1115" s="14">
        <f>AVERAGE(VentasC15[[#This Row],[Maquillaje]:[Perfumería]])</f>
        <v>33038.6</v>
      </c>
      <c r="P1115" t="str">
        <f>INDEX(VentasC15[[#Headers],[Maquillaje]:[Perfumería]],MATCH(MAX(VentasC15[[#This Row],[Maquillaje]:[Perfumería]]),VentasC15[[#This Row],[Maquillaje]:[Perfumería]],0))</f>
        <v>Cuerpo</v>
      </c>
      <c r="Q1115" t="str">
        <f>INDEX(VentasC15[[#Headers],[Maquillaje]:[Perfumería]],MATCH(MIN(VentasC15[[#This Row],[Maquillaje]:[Perfumería]]),VentasC15[[#This Row],[Maquillaje]:[Perfumería]],0))</f>
        <v>Skincare</v>
      </c>
      <c r="R1115" t="str">
        <f>IF(VentasC15[[#This Row],[Total por vendedor]]&gt;=250000,"SI","NO")</f>
        <v>NO</v>
      </c>
    </row>
    <row r="1116" spans="1:18" x14ac:dyDescent="0.3">
      <c r="A1116" s="16">
        <v>33498236</v>
      </c>
      <c r="B1116" s="13">
        <v>34</v>
      </c>
      <c r="C1116" s="13">
        <v>3</v>
      </c>
      <c r="D1116" s="13">
        <v>17</v>
      </c>
      <c r="E1116" t="s">
        <v>25</v>
      </c>
      <c r="F1116" t="s">
        <v>21</v>
      </c>
      <c r="G1116" t="str">
        <f>IF(VentasC15[[#This Row],[Tipo de pago]]='Tablas auxiliares'!$B$6,"Venta física","Venta Online")</f>
        <v>Venta Online</v>
      </c>
      <c r="H1116" t="s">
        <v>29</v>
      </c>
      <c r="I1116" s="37">
        <v>45523</v>
      </c>
      <c r="J1116" s="37">
        <v>86342</v>
      </c>
      <c r="K1116" s="37">
        <v>65053</v>
      </c>
      <c r="L1116" s="37">
        <v>60727</v>
      </c>
      <c r="M1116" s="37">
        <v>59148</v>
      </c>
      <c r="N1116" s="37">
        <f>SUM(VentasC15[[#This Row],[Maquillaje]:[Perfumería]])</f>
        <v>316793</v>
      </c>
      <c r="O1116" s="14">
        <f>AVERAGE(VentasC15[[#This Row],[Maquillaje]:[Perfumería]])</f>
        <v>63358.6</v>
      </c>
      <c r="P1116" t="str">
        <f>INDEX(VentasC15[[#Headers],[Maquillaje]:[Perfumería]],MATCH(MAX(VentasC15[[#This Row],[Maquillaje]:[Perfumería]]),VentasC15[[#This Row],[Maquillaje]:[Perfumería]],0))</f>
        <v>Skincare</v>
      </c>
      <c r="Q1116" t="str">
        <f>INDEX(VentasC15[[#Headers],[Maquillaje]:[Perfumería]],MATCH(MIN(VentasC15[[#This Row],[Maquillaje]:[Perfumería]]),VentasC15[[#This Row],[Maquillaje]:[Perfumería]],0))</f>
        <v>Maquillaje</v>
      </c>
      <c r="R1116" t="str">
        <f>IF(VentasC15[[#This Row],[Total por vendedor]]&gt;=250000,"SI","NO")</f>
        <v>SI</v>
      </c>
    </row>
    <row r="1117" spans="1:18" x14ac:dyDescent="0.3">
      <c r="A1117" s="17">
        <v>33498237</v>
      </c>
      <c r="B1117" s="13">
        <v>28</v>
      </c>
      <c r="C1117" s="13">
        <v>3</v>
      </c>
      <c r="D1117" s="13">
        <v>61</v>
      </c>
      <c r="E1117" t="s">
        <v>25</v>
      </c>
      <c r="F1117" t="s">
        <v>20</v>
      </c>
      <c r="G1117" t="str">
        <f>IF(VentasC15[[#This Row],[Tipo de pago]]='Tablas auxiliares'!$B$6,"Venta física","Venta Online")</f>
        <v>Venta física</v>
      </c>
      <c r="H1117" t="s">
        <v>29</v>
      </c>
      <c r="I1117" s="37">
        <v>44282</v>
      </c>
      <c r="J1117" s="37">
        <v>38385</v>
      </c>
      <c r="K1117" s="37">
        <v>2825</v>
      </c>
      <c r="L1117" s="37">
        <v>19785</v>
      </c>
      <c r="M1117" s="37">
        <v>73098</v>
      </c>
      <c r="N1117" s="37">
        <f>SUM(VentasC15[[#This Row],[Maquillaje]:[Perfumería]])</f>
        <v>178375</v>
      </c>
      <c r="O1117" s="14">
        <f>AVERAGE(VentasC15[[#This Row],[Maquillaje]:[Perfumería]])</f>
        <v>35675</v>
      </c>
      <c r="P1117" t="str">
        <f>INDEX(VentasC15[[#Headers],[Maquillaje]:[Perfumería]],MATCH(MAX(VentasC15[[#This Row],[Maquillaje]:[Perfumería]]),VentasC15[[#This Row],[Maquillaje]:[Perfumería]],0))</f>
        <v>Perfumería</v>
      </c>
      <c r="Q1117" t="str">
        <f>INDEX(VentasC15[[#Headers],[Maquillaje]:[Perfumería]],MATCH(MIN(VentasC15[[#This Row],[Maquillaje]:[Perfumería]]),VentasC15[[#This Row],[Maquillaje]:[Perfumería]],0))</f>
        <v>Cabello</v>
      </c>
      <c r="R1117" t="str">
        <f>IF(VentasC15[[#This Row],[Total por vendedor]]&gt;=250000,"SI","NO")</f>
        <v>NO</v>
      </c>
    </row>
    <row r="1118" spans="1:18" x14ac:dyDescent="0.3">
      <c r="A1118" s="16">
        <v>33498238</v>
      </c>
      <c r="B1118" s="13">
        <v>34</v>
      </c>
      <c r="C1118" s="13">
        <v>3</v>
      </c>
      <c r="D1118" s="13">
        <v>47</v>
      </c>
      <c r="E1118" t="s">
        <v>23</v>
      </c>
      <c r="F1118" t="s">
        <v>20</v>
      </c>
      <c r="G1118" t="str">
        <f>IF(VentasC15[[#This Row],[Tipo de pago]]='Tablas auxiliares'!$B$6,"Venta física","Venta Online")</f>
        <v>Venta física</v>
      </c>
      <c r="H1118" t="s">
        <v>29</v>
      </c>
      <c r="I1118" s="37">
        <v>9890</v>
      </c>
      <c r="J1118" s="37">
        <v>15636</v>
      </c>
      <c r="K1118" s="37">
        <v>46338</v>
      </c>
      <c r="L1118" s="37">
        <v>47506</v>
      </c>
      <c r="M1118" s="37">
        <v>10708</v>
      </c>
      <c r="N1118" s="37">
        <f>SUM(VentasC15[[#This Row],[Maquillaje]:[Perfumería]])</f>
        <v>130078</v>
      </c>
      <c r="O1118" s="14">
        <f>AVERAGE(VentasC15[[#This Row],[Maquillaje]:[Perfumería]])</f>
        <v>26015.599999999999</v>
      </c>
      <c r="P1118" t="str">
        <f>INDEX(VentasC15[[#Headers],[Maquillaje]:[Perfumería]],MATCH(MAX(VentasC15[[#This Row],[Maquillaje]:[Perfumería]]),VentasC15[[#This Row],[Maquillaje]:[Perfumería]],0))</f>
        <v>Cuerpo</v>
      </c>
      <c r="Q1118" t="str">
        <f>INDEX(VentasC15[[#Headers],[Maquillaje]:[Perfumería]],MATCH(MIN(VentasC15[[#This Row],[Maquillaje]:[Perfumería]]),VentasC15[[#This Row],[Maquillaje]:[Perfumería]],0))</f>
        <v>Maquillaje</v>
      </c>
      <c r="R1118" t="str">
        <f>IF(VentasC15[[#This Row],[Total por vendedor]]&gt;=250000,"SI","NO")</f>
        <v>NO</v>
      </c>
    </row>
    <row r="1119" spans="1:18" x14ac:dyDescent="0.3">
      <c r="A1119" s="17">
        <v>33498239</v>
      </c>
      <c r="B1119" s="13">
        <v>54</v>
      </c>
      <c r="C1119" s="13">
        <v>3</v>
      </c>
      <c r="D1119" s="13">
        <v>31</v>
      </c>
      <c r="E1119" t="s">
        <v>24</v>
      </c>
      <c r="F1119" t="s">
        <v>20</v>
      </c>
      <c r="G1119" t="str">
        <f>IF(VentasC15[[#This Row],[Tipo de pago]]='Tablas auxiliares'!$B$6,"Venta física","Venta Online")</f>
        <v>Venta física</v>
      </c>
      <c r="H1119" t="s">
        <v>30</v>
      </c>
      <c r="I1119" s="37">
        <v>94720</v>
      </c>
      <c r="J1119" s="37">
        <v>58694</v>
      </c>
      <c r="K1119" s="37">
        <v>51827</v>
      </c>
      <c r="L1119" s="37">
        <v>66766</v>
      </c>
      <c r="M1119" s="37">
        <v>65321</v>
      </c>
      <c r="N1119" s="37">
        <f>SUM(VentasC15[[#This Row],[Maquillaje]:[Perfumería]])</f>
        <v>337328</v>
      </c>
      <c r="O1119" s="14">
        <f>AVERAGE(VentasC15[[#This Row],[Maquillaje]:[Perfumería]])</f>
        <v>67465.600000000006</v>
      </c>
      <c r="P1119" t="str">
        <f>INDEX(VentasC15[[#Headers],[Maquillaje]:[Perfumería]],MATCH(MAX(VentasC15[[#This Row],[Maquillaje]:[Perfumería]]),VentasC15[[#This Row],[Maquillaje]:[Perfumería]],0))</f>
        <v>Maquillaje</v>
      </c>
      <c r="Q1119" t="str">
        <f>INDEX(VentasC15[[#Headers],[Maquillaje]:[Perfumería]],MATCH(MIN(VentasC15[[#This Row],[Maquillaje]:[Perfumería]]),VentasC15[[#This Row],[Maquillaje]:[Perfumería]],0))</f>
        <v>Cabello</v>
      </c>
      <c r="R1119" t="str">
        <f>IF(VentasC15[[#This Row],[Total por vendedor]]&gt;=250000,"SI","NO")</f>
        <v>SI</v>
      </c>
    </row>
    <row r="1120" spans="1:18" x14ac:dyDescent="0.3">
      <c r="A1120" s="16">
        <v>33498240</v>
      </c>
      <c r="B1120" s="13">
        <v>60</v>
      </c>
      <c r="C1120" s="13">
        <v>3</v>
      </c>
      <c r="D1120" s="13">
        <v>77</v>
      </c>
      <c r="E1120" t="s">
        <v>23</v>
      </c>
      <c r="F1120" t="s">
        <v>20</v>
      </c>
      <c r="G1120" t="str">
        <f>IF(VentasC15[[#This Row],[Tipo de pago]]='Tablas auxiliares'!$B$6,"Venta física","Venta Online")</f>
        <v>Venta física</v>
      </c>
      <c r="H1120" t="s">
        <v>30</v>
      </c>
      <c r="I1120" s="37">
        <v>98463</v>
      </c>
      <c r="J1120" s="37">
        <v>53567</v>
      </c>
      <c r="K1120" s="37">
        <v>76539</v>
      </c>
      <c r="L1120" s="37">
        <v>33882</v>
      </c>
      <c r="M1120" s="37">
        <v>29234</v>
      </c>
      <c r="N1120" s="37">
        <f>SUM(VentasC15[[#This Row],[Maquillaje]:[Perfumería]])</f>
        <v>291685</v>
      </c>
      <c r="O1120" s="14">
        <f>AVERAGE(VentasC15[[#This Row],[Maquillaje]:[Perfumería]])</f>
        <v>58337</v>
      </c>
      <c r="P1120" t="str">
        <f>INDEX(VentasC15[[#Headers],[Maquillaje]:[Perfumería]],MATCH(MAX(VentasC15[[#This Row],[Maquillaje]:[Perfumería]]),VentasC15[[#This Row],[Maquillaje]:[Perfumería]],0))</f>
        <v>Maquillaje</v>
      </c>
      <c r="Q1120" t="str">
        <f>INDEX(VentasC15[[#Headers],[Maquillaje]:[Perfumería]],MATCH(MIN(VentasC15[[#This Row],[Maquillaje]:[Perfumería]]),VentasC15[[#This Row],[Maquillaje]:[Perfumería]],0))</f>
        <v>Perfumería</v>
      </c>
      <c r="R1120" t="str">
        <f>IF(VentasC15[[#This Row],[Total por vendedor]]&gt;=250000,"SI","NO")</f>
        <v>SI</v>
      </c>
    </row>
    <row r="1121" spans="1:18" x14ac:dyDescent="0.3">
      <c r="A1121" s="17">
        <v>33498241</v>
      </c>
      <c r="B1121" s="13">
        <v>29</v>
      </c>
      <c r="C1121" s="13">
        <v>3</v>
      </c>
      <c r="D1121" s="13">
        <v>17</v>
      </c>
      <c r="E1121" t="s">
        <v>24</v>
      </c>
      <c r="F1121" t="s">
        <v>21</v>
      </c>
      <c r="G1121" t="str">
        <f>IF(VentasC15[[#This Row],[Tipo de pago]]='Tablas auxiliares'!$B$6,"Venta física","Venta Online")</f>
        <v>Venta Online</v>
      </c>
      <c r="H1121" t="s">
        <v>29</v>
      </c>
      <c r="I1121" s="37">
        <v>29965</v>
      </c>
      <c r="J1121" s="37">
        <v>67050</v>
      </c>
      <c r="K1121" s="37">
        <v>84640</v>
      </c>
      <c r="L1121" s="37">
        <v>35606</v>
      </c>
      <c r="M1121" s="37">
        <v>66868</v>
      </c>
      <c r="N1121" s="37">
        <f>SUM(VentasC15[[#This Row],[Maquillaje]:[Perfumería]])</f>
        <v>284129</v>
      </c>
      <c r="O1121" s="14">
        <f>AVERAGE(VentasC15[[#This Row],[Maquillaje]:[Perfumería]])</f>
        <v>56825.8</v>
      </c>
      <c r="P1121" t="str">
        <f>INDEX(VentasC15[[#Headers],[Maquillaje]:[Perfumería]],MATCH(MAX(VentasC15[[#This Row],[Maquillaje]:[Perfumería]]),VentasC15[[#This Row],[Maquillaje]:[Perfumería]],0))</f>
        <v>Cabello</v>
      </c>
      <c r="Q1121" t="str">
        <f>INDEX(VentasC15[[#Headers],[Maquillaje]:[Perfumería]],MATCH(MIN(VentasC15[[#This Row],[Maquillaje]:[Perfumería]]),VentasC15[[#This Row],[Maquillaje]:[Perfumería]],0))</f>
        <v>Maquillaje</v>
      </c>
      <c r="R1121" t="str">
        <f>IF(VentasC15[[#This Row],[Total por vendedor]]&gt;=250000,"SI","NO")</f>
        <v>SI</v>
      </c>
    </row>
    <row r="1122" spans="1:18" x14ac:dyDescent="0.3">
      <c r="A1122" s="16">
        <v>33498242</v>
      </c>
      <c r="B1122" s="13">
        <v>30</v>
      </c>
      <c r="C1122" s="13">
        <v>3</v>
      </c>
      <c r="D1122" s="13">
        <v>82</v>
      </c>
      <c r="E1122" t="s">
        <v>23</v>
      </c>
      <c r="F1122" t="s">
        <v>21</v>
      </c>
      <c r="G1122" t="str">
        <f>IF(VentasC15[[#This Row],[Tipo de pago]]='Tablas auxiliares'!$B$6,"Venta física","Venta Online")</f>
        <v>Venta Online</v>
      </c>
      <c r="H1122" t="s">
        <v>30</v>
      </c>
      <c r="I1122" s="37">
        <v>68859</v>
      </c>
      <c r="J1122" s="37">
        <v>70035</v>
      </c>
      <c r="K1122" s="37">
        <v>23301</v>
      </c>
      <c r="L1122" s="37">
        <v>44411</v>
      </c>
      <c r="M1122" s="37">
        <v>15172</v>
      </c>
      <c r="N1122" s="37">
        <f>SUM(VentasC15[[#This Row],[Maquillaje]:[Perfumería]])</f>
        <v>221778</v>
      </c>
      <c r="O1122" s="14">
        <f>AVERAGE(VentasC15[[#This Row],[Maquillaje]:[Perfumería]])</f>
        <v>44355.6</v>
      </c>
      <c r="P1122" t="str">
        <f>INDEX(VentasC15[[#Headers],[Maquillaje]:[Perfumería]],MATCH(MAX(VentasC15[[#This Row],[Maquillaje]:[Perfumería]]),VentasC15[[#This Row],[Maquillaje]:[Perfumería]],0))</f>
        <v>Skincare</v>
      </c>
      <c r="Q1122" t="str">
        <f>INDEX(VentasC15[[#Headers],[Maquillaje]:[Perfumería]],MATCH(MIN(VentasC15[[#This Row],[Maquillaje]:[Perfumería]]),VentasC15[[#This Row],[Maquillaje]:[Perfumería]],0))</f>
        <v>Perfumería</v>
      </c>
      <c r="R1122" t="str">
        <f>IF(VentasC15[[#This Row],[Total por vendedor]]&gt;=250000,"SI","NO")</f>
        <v>NO</v>
      </c>
    </row>
    <row r="1123" spans="1:18" x14ac:dyDescent="0.3">
      <c r="A1123" s="17">
        <v>33498243</v>
      </c>
      <c r="B1123" s="13">
        <v>73</v>
      </c>
      <c r="C1123" s="13">
        <v>3</v>
      </c>
      <c r="D1123" s="13">
        <v>70</v>
      </c>
      <c r="E1123" t="s">
        <v>22</v>
      </c>
      <c r="F1123" t="s">
        <v>21</v>
      </c>
      <c r="G1123" t="str">
        <f>IF(VentasC15[[#This Row],[Tipo de pago]]='Tablas auxiliares'!$B$6,"Venta física","Venta Online")</f>
        <v>Venta Online</v>
      </c>
      <c r="H1123" t="s">
        <v>30</v>
      </c>
      <c r="I1123" s="37">
        <v>98645</v>
      </c>
      <c r="J1123" s="37">
        <v>11285</v>
      </c>
      <c r="K1123" s="37">
        <v>17311</v>
      </c>
      <c r="L1123" s="37">
        <v>39011</v>
      </c>
      <c r="M1123" s="37">
        <v>48242</v>
      </c>
      <c r="N1123" s="37">
        <f>SUM(VentasC15[[#This Row],[Maquillaje]:[Perfumería]])</f>
        <v>214494</v>
      </c>
      <c r="O1123" s="14">
        <f>AVERAGE(VentasC15[[#This Row],[Maquillaje]:[Perfumería]])</f>
        <v>42898.8</v>
      </c>
      <c r="P1123" t="str">
        <f>INDEX(VentasC15[[#Headers],[Maquillaje]:[Perfumería]],MATCH(MAX(VentasC15[[#This Row],[Maquillaje]:[Perfumería]]),VentasC15[[#This Row],[Maquillaje]:[Perfumería]],0))</f>
        <v>Maquillaje</v>
      </c>
      <c r="Q1123" t="str">
        <f>INDEX(VentasC15[[#Headers],[Maquillaje]:[Perfumería]],MATCH(MIN(VentasC15[[#This Row],[Maquillaje]:[Perfumería]]),VentasC15[[#This Row],[Maquillaje]:[Perfumería]],0))</f>
        <v>Skincare</v>
      </c>
      <c r="R1123" t="str">
        <f>IF(VentasC15[[#This Row],[Total por vendedor]]&gt;=250000,"SI","NO")</f>
        <v>NO</v>
      </c>
    </row>
    <row r="1124" spans="1:18" x14ac:dyDescent="0.3">
      <c r="A1124" s="16">
        <v>33498244</v>
      </c>
      <c r="B1124" s="13">
        <v>37</v>
      </c>
      <c r="C1124" s="13">
        <v>3</v>
      </c>
      <c r="D1124" s="13">
        <v>51</v>
      </c>
      <c r="E1124" t="s">
        <v>25</v>
      </c>
      <c r="F1124" t="s">
        <v>20</v>
      </c>
      <c r="G1124" t="str">
        <f>IF(VentasC15[[#This Row],[Tipo de pago]]='Tablas auxiliares'!$B$6,"Venta física","Venta Online")</f>
        <v>Venta física</v>
      </c>
      <c r="H1124" t="s">
        <v>29</v>
      </c>
      <c r="I1124" s="37">
        <v>31372</v>
      </c>
      <c r="J1124" s="37">
        <v>11651</v>
      </c>
      <c r="K1124" s="37">
        <v>27171</v>
      </c>
      <c r="L1124" s="37">
        <v>20339</v>
      </c>
      <c r="M1124" s="37">
        <v>57320</v>
      </c>
      <c r="N1124" s="37">
        <f>SUM(VentasC15[[#This Row],[Maquillaje]:[Perfumería]])</f>
        <v>147853</v>
      </c>
      <c r="O1124" s="14">
        <f>AVERAGE(VentasC15[[#This Row],[Maquillaje]:[Perfumería]])</f>
        <v>29570.6</v>
      </c>
      <c r="P1124" t="str">
        <f>INDEX(VentasC15[[#Headers],[Maquillaje]:[Perfumería]],MATCH(MAX(VentasC15[[#This Row],[Maquillaje]:[Perfumería]]),VentasC15[[#This Row],[Maquillaje]:[Perfumería]],0))</f>
        <v>Perfumería</v>
      </c>
      <c r="Q1124" t="str">
        <f>INDEX(VentasC15[[#Headers],[Maquillaje]:[Perfumería]],MATCH(MIN(VentasC15[[#This Row],[Maquillaje]:[Perfumería]]),VentasC15[[#This Row],[Maquillaje]:[Perfumería]],0))</f>
        <v>Skincare</v>
      </c>
      <c r="R1124" t="str">
        <f>IF(VentasC15[[#This Row],[Total por vendedor]]&gt;=250000,"SI","NO")</f>
        <v>NO</v>
      </c>
    </row>
    <row r="1125" spans="1:18" x14ac:dyDescent="0.3">
      <c r="A1125" s="17">
        <v>33498245</v>
      </c>
      <c r="B1125" s="13">
        <v>47</v>
      </c>
      <c r="C1125" s="13">
        <v>3</v>
      </c>
      <c r="D1125" s="13">
        <v>84</v>
      </c>
      <c r="E1125" t="s">
        <v>22</v>
      </c>
      <c r="F1125" t="s">
        <v>20</v>
      </c>
      <c r="G1125" t="str">
        <f>IF(VentasC15[[#This Row],[Tipo de pago]]='Tablas auxiliares'!$B$6,"Venta física","Venta Online")</f>
        <v>Venta física</v>
      </c>
      <c r="H1125" t="s">
        <v>30</v>
      </c>
      <c r="I1125" s="37">
        <v>21769</v>
      </c>
      <c r="J1125" s="37">
        <v>58617</v>
      </c>
      <c r="K1125" s="37">
        <v>23080</v>
      </c>
      <c r="L1125" s="37">
        <v>10636</v>
      </c>
      <c r="M1125" s="37">
        <v>65295</v>
      </c>
      <c r="N1125" s="37">
        <f>SUM(VentasC15[[#This Row],[Maquillaje]:[Perfumería]])</f>
        <v>179397</v>
      </c>
      <c r="O1125" s="14">
        <f>AVERAGE(VentasC15[[#This Row],[Maquillaje]:[Perfumería]])</f>
        <v>35879.4</v>
      </c>
      <c r="P1125" t="str">
        <f>INDEX(VentasC15[[#Headers],[Maquillaje]:[Perfumería]],MATCH(MAX(VentasC15[[#This Row],[Maquillaje]:[Perfumería]]),VentasC15[[#This Row],[Maquillaje]:[Perfumería]],0))</f>
        <v>Perfumería</v>
      </c>
      <c r="Q1125" t="str">
        <f>INDEX(VentasC15[[#Headers],[Maquillaje]:[Perfumería]],MATCH(MIN(VentasC15[[#This Row],[Maquillaje]:[Perfumería]]),VentasC15[[#This Row],[Maquillaje]:[Perfumería]],0))</f>
        <v>Cuerpo</v>
      </c>
      <c r="R1125" t="str">
        <f>IF(VentasC15[[#This Row],[Total por vendedor]]&gt;=250000,"SI","NO")</f>
        <v>NO</v>
      </c>
    </row>
    <row r="1126" spans="1:18" x14ac:dyDescent="0.3">
      <c r="A1126" s="16">
        <v>33498246</v>
      </c>
      <c r="B1126" s="13">
        <v>48</v>
      </c>
      <c r="C1126" s="13">
        <v>3</v>
      </c>
      <c r="D1126" s="13">
        <v>48</v>
      </c>
      <c r="E1126" t="s">
        <v>22</v>
      </c>
      <c r="F1126" t="s">
        <v>20</v>
      </c>
      <c r="G1126" t="str">
        <f>IF(VentasC15[[#This Row],[Tipo de pago]]='Tablas auxiliares'!$B$6,"Venta física","Venta Online")</f>
        <v>Venta física</v>
      </c>
      <c r="H1126" t="s">
        <v>30</v>
      </c>
      <c r="I1126" s="37">
        <v>72967</v>
      </c>
      <c r="J1126" s="37">
        <v>15125</v>
      </c>
      <c r="K1126" s="37">
        <v>24148</v>
      </c>
      <c r="L1126" s="37">
        <v>17156</v>
      </c>
      <c r="M1126" s="37">
        <v>11135</v>
      </c>
      <c r="N1126" s="37">
        <f>SUM(VentasC15[[#This Row],[Maquillaje]:[Perfumería]])</f>
        <v>140531</v>
      </c>
      <c r="O1126" s="14">
        <f>AVERAGE(VentasC15[[#This Row],[Maquillaje]:[Perfumería]])</f>
        <v>28106.2</v>
      </c>
      <c r="P1126" t="str">
        <f>INDEX(VentasC15[[#Headers],[Maquillaje]:[Perfumería]],MATCH(MAX(VentasC15[[#This Row],[Maquillaje]:[Perfumería]]),VentasC15[[#This Row],[Maquillaje]:[Perfumería]],0))</f>
        <v>Maquillaje</v>
      </c>
      <c r="Q1126" t="str">
        <f>INDEX(VentasC15[[#Headers],[Maquillaje]:[Perfumería]],MATCH(MIN(VentasC15[[#This Row],[Maquillaje]:[Perfumería]]),VentasC15[[#This Row],[Maquillaje]:[Perfumería]],0))</f>
        <v>Perfumería</v>
      </c>
      <c r="R1126" t="str">
        <f>IF(VentasC15[[#This Row],[Total por vendedor]]&gt;=250000,"SI","NO")</f>
        <v>NO</v>
      </c>
    </row>
    <row r="1127" spans="1:18" x14ac:dyDescent="0.3">
      <c r="A1127" s="17">
        <v>33498247</v>
      </c>
      <c r="B1127" s="13">
        <v>45</v>
      </c>
      <c r="C1127" s="13">
        <v>3</v>
      </c>
      <c r="D1127" s="13">
        <v>14</v>
      </c>
      <c r="E1127" t="s">
        <v>23</v>
      </c>
      <c r="F1127" t="s">
        <v>21</v>
      </c>
      <c r="G1127" t="str">
        <f>IF(VentasC15[[#This Row],[Tipo de pago]]='Tablas auxiliares'!$B$6,"Venta física","Venta Online")</f>
        <v>Venta Online</v>
      </c>
      <c r="H1127" t="s">
        <v>30</v>
      </c>
      <c r="I1127" s="37">
        <v>81896</v>
      </c>
      <c r="J1127" s="37">
        <v>81203</v>
      </c>
      <c r="K1127" s="37">
        <v>90153</v>
      </c>
      <c r="L1127" s="37">
        <v>9811</v>
      </c>
      <c r="M1127" s="37">
        <v>38926</v>
      </c>
      <c r="N1127" s="37">
        <f>SUM(VentasC15[[#This Row],[Maquillaje]:[Perfumería]])</f>
        <v>301989</v>
      </c>
      <c r="O1127" s="14">
        <f>AVERAGE(VentasC15[[#This Row],[Maquillaje]:[Perfumería]])</f>
        <v>60397.8</v>
      </c>
      <c r="P1127" t="str">
        <f>INDEX(VentasC15[[#Headers],[Maquillaje]:[Perfumería]],MATCH(MAX(VentasC15[[#This Row],[Maquillaje]:[Perfumería]]),VentasC15[[#This Row],[Maquillaje]:[Perfumería]],0))</f>
        <v>Cabello</v>
      </c>
      <c r="Q1127" t="str">
        <f>INDEX(VentasC15[[#Headers],[Maquillaje]:[Perfumería]],MATCH(MIN(VentasC15[[#This Row],[Maquillaje]:[Perfumería]]),VentasC15[[#This Row],[Maquillaje]:[Perfumería]],0))</f>
        <v>Cuerpo</v>
      </c>
      <c r="R1127" t="str">
        <f>IF(VentasC15[[#This Row],[Total por vendedor]]&gt;=250000,"SI","NO")</f>
        <v>SI</v>
      </c>
    </row>
    <row r="1128" spans="1:18" x14ac:dyDescent="0.3">
      <c r="A1128" s="16">
        <v>33498248</v>
      </c>
      <c r="B1128" s="13">
        <v>58</v>
      </c>
      <c r="C1128" s="13">
        <v>3</v>
      </c>
      <c r="D1128" s="13">
        <v>97</v>
      </c>
      <c r="E1128" t="s">
        <v>23</v>
      </c>
      <c r="F1128" t="s">
        <v>21</v>
      </c>
      <c r="G1128" t="str">
        <f>IF(VentasC15[[#This Row],[Tipo de pago]]='Tablas auxiliares'!$B$6,"Venta física","Venta Online")</f>
        <v>Venta Online</v>
      </c>
      <c r="H1128" t="s">
        <v>30</v>
      </c>
      <c r="I1128" s="37">
        <v>57242</v>
      </c>
      <c r="J1128" s="37">
        <v>49999</v>
      </c>
      <c r="K1128" s="37">
        <v>93913</v>
      </c>
      <c r="L1128" s="37">
        <v>64009</v>
      </c>
      <c r="M1128" s="37">
        <v>21815</v>
      </c>
      <c r="N1128" s="37">
        <f>SUM(VentasC15[[#This Row],[Maquillaje]:[Perfumería]])</f>
        <v>286978</v>
      </c>
      <c r="O1128" s="14">
        <f>AVERAGE(VentasC15[[#This Row],[Maquillaje]:[Perfumería]])</f>
        <v>57395.6</v>
      </c>
      <c r="P1128" t="str">
        <f>INDEX(VentasC15[[#Headers],[Maquillaje]:[Perfumería]],MATCH(MAX(VentasC15[[#This Row],[Maquillaje]:[Perfumería]]),VentasC15[[#This Row],[Maquillaje]:[Perfumería]],0))</f>
        <v>Cabello</v>
      </c>
      <c r="Q1128" t="str">
        <f>INDEX(VentasC15[[#Headers],[Maquillaje]:[Perfumería]],MATCH(MIN(VentasC15[[#This Row],[Maquillaje]:[Perfumería]]),VentasC15[[#This Row],[Maquillaje]:[Perfumería]],0))</f>
        <v>Perfumería</v>
      </c>
      <c r="R1128" t="str">
        <f>IF(VentasC15[[#This Row],[Total por vendedor]]&gt;=250000,"SI","NO")</f>
        <v>SI</v>
      </c>
    </row>
    <row r="1129" spans="1:18" x14ac:dyDescent="0.3">
      <c r="A1129" s="17">
        <v>33498249</v>
      </c>
      <c r="B1129" s="13">
        <v>65</v>
      </c>
      <c r="C1129" s="13">
        <v>3</v>
      </c>
      <c r="D1129" s="13">
        <v>92</v>
      </c>
      <c r="E1129" t="s">
        <v>22</v>
      </c>
      <c r="F1129" t="s">
        <v>20</v>
      </c>
      <c r="G1129" t="str">
        <f>IF(VentasC15[[#This Row],[Tipo de pago]]='Tablas auxiliares'!$B$6,"Venta física","Venta Online")</f>
        <v>Venta física</v>
      </c>
      <c r="H1129" t="s">
        <v>29</v>
      </c>
      <c r="I1129" s="37">
        <v>53926</v>
      </c>
      <c r="J1129" s="37">
        <v>74345</v>
      </c>
      <c r="K1129" s="37">
        <v>89062</v>
      </c>
      <c r="L1129" s="37">
        <v>97389</v>
      </c>
      <c r="M1129" s="37">
        <v>70450</v>
      </c>
      <c r="N1129" s="37">
        <f>SUM(VentasC15[[#This Row],[Maquillaje]:[Perfumería]])</f>
        <v>385172</v>
      </c>
      <c r="O1129" s="14">
        <f>AVERAGE(VentasC15[[#This Row],[Maquillaje]:[Perfumería]])</f>
        <v>77034.399999999994</v>
      </c>
      <c r="P1129" t="str">
        <f>INDEX(VentasC15[[#Headers],[Maquillaje]:[Perfumería]],MATCH(MAX(VentasC15[[#This Row],[Maquillaje]:[Perfumería]]),VentasC15[[#This Row],[Maquillaje]:[Perfumería]],0))</f>
        <v>Cuerpo</v>
      </c>
      <c r="Q1129" t="str">
        <f>INDEX(VentasC15[[#Headers],[Maquillaje]:[Perfumería]],MATCH(MIN(VentasC15[[#This Row],[Maquillaje]:[Perfumería]]),VentasC15[[#This Row],[Maquillaje]:[Perfumería]],0))</f>
        <v>Maquillaje</v>
      </c>
      <c r="R1129" t="str">
        <f>IF(VentasC15[[#This Row],[Total por vendedor]]&gt;=250000,"SI","NO")</f>
        <v>SI</v>
      </c>
    </row>
    <row r="1130" spans="1:18" x14ac:dyDescent="0.3">
      <c r="A1130" s="16">
        <v>33498250</v>
      </c>
      <c r="B1130" s="13">
        <v>40</v>
      </c>
      <c r="C1130" s="13">
        <v>3</v>
      </c>
      <c r="D1130" s="13">
        <v>75</v>
      </c>
      <c r="E1130" t="s">
        <v>22</v>
      </c>
      <c r="F1130" t="s">
        <v>21</v>
      </c>
      <c r="G1130" t="str">
        <f>IF(VentasC15[[#This Row],[Tipo de pago]]='Tablas auxiliares'!$B$6,"Venta física","Venta Online")</f>
        <v>Venta Online</v>
      </c>
      <c r="H1130" t="s">
        <v>30</v>
      </c>
      <c r="I1130" s="37">
        <v>55114</v>
      </c>
      <c r="J1130" s="37">
        <v>14236</v>
      </c>
      <c r="K1130" s="37">
        <v>72776</v>
      </c>
      <c r="L1130" s="37">
        <v>63154</v>
      </c>
      <c r="M1130" s="37">
        <v>2828</v>
      </c>
      <c r="N1130" s="37">
        <f>SUM(VentasC15[[#This Row],[Maquillaje]:[Perfumería]])</f>
        <v>208108</v>
      </c>
      <c r="O1130" s="14">
        <f>AVERAGE(VentasC15[[#This Row],[Maquillaje]:[Perfumería]])</f>
        <v>41621.599999999999</v>
      </c>
      <c r="P1130" t="str">
        <f>INDEX(VentasC15[[#Headers],[Maquillaje]:[Perfumería]],MATCH(MAX(VentasC15[[#This Row],[Maquillaje]:[Perfumería]]),VentasC15[[#This Row],[Maquillaje]:[Perfumería]],0))</f>
        <v>Cabello</v>
      </c>
      <c r="Q1130" t="str">
        <f>INDEX(VentasC15[[#Headers],[Maquillaje]:[Perfumería]],MATCH(MIN(VentasC15[[#This Row],[Maquillaje]:[Perfumería]]),VentasC15[[#This Row],[Maquillaje]:[Perfumería]],0))</f>
        <v>Perfumería</v>
      </c>
      <c r="R1130" t="str">
        <f>IF(VentasC15[[#This Row],[Total por vendedor]]&gt;=250000,"SI","NO")</f>
        <v>NO</v>
      </c>
    </row>
    <row r="1131" spans="1:18" x14ac:dyDescent="0.3">
      <c r="A1131" s="17">
        <v>33498251</v>
      </c>
      <c r="B1131" s="13">
        <v>36</v>
      </c>
      <c r="C1131" s="13">
        <v>3</v>
      </c>
      <c r="D1131" s="13">
        <v>32</v>
      </c>
      <c r="E1131" t="s">
        <v>23</v>
      </c>
      <c r="F1131" t="s">
        <v>20</v>
      </c>
      <c r="G1131" t="str">
        <f>IF(VentasC15[[#This Row],[Tipo de pago]]='Tablas auxiliares'!$B$6,"Venta física","Venta Online")</f>
        <v>Venta física</v>
      </c>
      <c r="H1131" t="s">
        <v>30</v>
      </c>
      <c r="I1131" s="37">
        <v>82990</v>
      </c>
      <c r="J1131" s="37">
        <v>91213</v>
      </c>
      <c r="K1131" s="37">
        <v>3874</v>
      </c>
      <c r="L1131" s="37">
        <v>7551</v>
      </c>
      <c r="M1131" s="37">
        <v>36409</v>
      </c>
      <c r="N1131" s="37">
        <f>SUM(VentasC15[[#This Row],[Maquillaje]:[Perfumería]])</f>
        <v>222037</v>
      </c>
      <c r="O1131" s="14">
        <f>AVERAGE(VentasC15[[#This Row],[Maquillaje]:[Perfumería]])</f>
        <v>44407.4</v>
      </c>
      <c r="P1131" t="str">
        <f>INDEX(VentasC15[[#Headers],[Maquillaje]:[Perfumería]],MATCH(MAX(VentasC15[[#This Row],[Maquillaje]:[Perfumería]]),VentasC15[[#This Row],[Maquillaje]:[Perfumería]],0))</f>
        <v>Skincare</v>
      </c>
      <c r="Q1131" t="str">
        <f>INDEX(VentasC15[[#Headers],[Maquillaje]:[Perfumería]],MATCH(MIN(VentasC15[[#This Row],[Maquillaje]:[Perfumería]]),VentasC15[[#This Row],[Maquillaje]:[Perfumería]],0))</f>
        <v>Cabello</v>
      </c>
      <c r="R1131" t="str">
        <f>IF(VentasC15[[#This Row],[Total por vendedor]]&gt;=250000,"SI","NO")</f>
        <v>NO</v>
      </c>
    </row>
    <row r="1132" spans="1:18" x14ac:dyDescent="0.3">
      <c r="A1132" s="16">
        <v>33498252</v>
      </c>
      <c r="B1132" s="13">
        <v>63</v>
      </c>
      <c r="C1132" s="13">
        <v>3</v>
      </c>
      <c r="D1132" s="13">
        <v>62</v>
      </c>
      <c r="E1132" t="s">
        <v>25</v>
      </c>
      <c r="F1132" t="s">
        <v>20</v>
      </c>
      <c r="G1132" t="str">
        <f>IF(VentasC15[[#This Row],[Tipo de pago]]='Tablas auxiliares'!$B$6,"Venta física","Venta Online")</f>
        <v>Venta física</v>
      </c>
      <c r="H1132" t="s">
        <v>29</v>
      </c>
      <c r="I1132" s="37">
        <v>52205</v>
      </c>
      <c r="J1132" s="37">
        <v>75306</v>
      </c>
      <c r="K1132" s="37">
        <v>90435</v>
      </c>
      <c r="L1132" s="37">
        <v>21939</v>
      </c>
      <c r="M1132" s="37">
        <v>37049</v>
      </c>
      <c r="N1132" s="37">
        <f>SUM(VentasC15[[#This Row],[Maquillaje]:[Perfumería]])</f>
        <v>276934</v>
      </c>
      <c r="O1132" s="14">
        <f>AVERAGE(VentasC15[[#This Row],[Maquillaje]:[Perfumería]])</f>
        <v>55386.8</v>
      </c>
      <c r="P1132" t="str">
        <f>INDEX(VentasC15[[#Headers],[Maquillaje]:[Perfumería]],MATCH(MAX(VentasC15[[#This Row],[Maquillaje]:[Perfumería]]),VentasC15[[#This Row],[Maquillaje]:[Perfumería]],0))</f>
        <v>Cabello</v>
      </c>
      <c r="Q1132" t="str">
        <f>INDEX(VentasC15[[#Headers],[Maquillaje]:[Perfumería]],MATCH(MIN(VentasC15[[#This Row],[Maquillaje]:[Perfumería]]),VentasC15[[#This Row],[Maquillaje]:[Perfumería]],0))</f>
        <v>Cuerpo</v>
      </c>
      <c r="R1132" t="str">
        <f>IF(VentasC15[[#This Row],[Total por vendedor]]&gt;=250000,"SI","NO")</f>
        <v>SI</v>
      </c>
    </row>
    <row r="1133" spans="1:18" x14ac:dyDescent="0.3">
      <c r="A1133" s="17">
        <v>33498253</v>
      </c>
      <c r="B1133" s="13">
        <v>67</v>
      </c>
      <c r="C1133" s="13">
        <v>3</v>
      </c>
      <c r="D1133" s="13">
        <v>36</v>
      </c>
      <c r="E1133" t="s">
        <v>25</v>
      </c>
      <c r="F1133" t="s">
        <v>20</v>
      </c>
      <c r="G1133" t="str">
        <f>IF(VentasC15[[#This Row],[Tipo de pago]]='Tablas auxiliares'!$B$6,"Venta física","Venta Online")</f>
        <v>Venta física</v>
      </c>
      <c r="H1133" t="s">
        <v>29</v>
      </c>
      <c r="I1133" s="37">
        <v>76727</v>
      </c>
      <c r="J1133" s="37">
        <v>38301</v>
      </c>
      <c r="K1133" s="37">
        <v>64285</v>
      </c>
      <c r="L1133" s="37">
        <v>58554</v>
      </c>
      <c r="M1133" s="37">
        <v>13124</v>
      </c>
      <c r="N1133" s="37">
        <f>SUM(VentasC15[[#This Row],[Maquillaje]:[Perfumería]])</f>
        <v>250991</v>
      </c>
      <c r="O1133" s="14">
        <f>AVERAGE(VentasC15[[#This Row],[Maquillaje]:[Perfumería]])</f>
        <v>50198.2</v>
      </c>
      <c r="P1133" t="str">
        <f>INDEX(VentasC15[[#Headers],[Maquillaje]:[Perfumería]],MATCH(MAX(VentasC15[[#This Row],[Maquillaje]:[Perfumería]]),VentasC15[[#This Row],[Maquillaje]:[Perfumería]],0))</f>
        <v>Maquillaje</v>
      </c>
      <c r="Q1133" t="str">
        <f>INDEX(VentasC15[[#Headers],[Maquillaje]:[Perfumería]],MATCH(MIN(VentasC15[[#This Row],[Maquillaje]:[Perfumería]]),VentasC15[[#This Row],[Maquillaje]:[Perfumería]],0))</f>
        <v>Perfumería</v>
      </c>
      <c r="R1133" t="str">
        <f>IF(VentasC15[[#This Row],[Total por vendedor]]&gt;=250000,"SI","NO")</f>
        <v>SI</v>
      </c>
    </row>
    <row r="1134" spans="1:18" x14ac:dyDescent="0.3">
      <c r="A1134" s="16">
        <v>33498254</v>
      </c>
      <c r="B1134" s="13">
        <v>51</v>
      </c>
      <c r="C1134" s="13">
        <v>3</v>
      </c>
      <c r="D1134" s="13">
        <v>87</v>
      </c>
      <c r="E1134" t="s">
        <v>22</v>
      </c>
      <c r="F1134" t="s">
        <v>20</v>
      </c>
      <c r="G1134" t="str">
        <f>IF(VentasC15[[#This Row],[Tipo de pago]]='Tablas auxiliares'!$B$6,"Venta física","Venta Online")</f>
        <v>Venta física</v>
      </c>
      <c r="H1134" t="s">
        <v>30</v>
      </c>
      <c r="I1134" s="37">
        <v>80155</v>
      </c>
      <c r="J1134" s="37">
        <v>87527</v>
      </c>
      <c r="K1134" s="37">
        <v>24253</v>
      </c>
      <c r="L1134" s="37">
        <v>98894</v>
      </c>
      <c r="M1134" s="37">
        <v>80694</v>
      </c>
      <c r="N1134" s="37">
        <f>SUM(VentasC15[[#This Row],[Maquillaje]:[Perfumería]])</f>
        <v>371523</v>
      </c>
      <c r="O1134" s="14">
        <f>AVERAGE(VentasC15[[#This Row],[Maquillaje]:[Perfumería]])</f>
        <v>74304.600000000006</v>
      </c>
      <c r="P1134" t="str">
        <f>INDEX(VentasC15[[#Headers],[Maquillaje]:[Perfumería]],MATCH(MAX(VentasC15[[#This Row],[Maquillaje]:[Perfumería]]),VentasC15[[#This Row],[Maquillaje]:[Perfumería]],0))</f>
        <v>Cuerpo</v>
      </c>
      <c r="Q1134" t="str">
        <f>INDEX(VentasC15[[#Headers],[Maquillaje]:[Perfumería]],MATCH(MIN(VentasC15[[#This Row],[Maquillaje]:[Perfumería]]),VentasC15[[#This Row],[Maquillaje]:[Perfumería]],0))</f>
        <v>Cabello</v>
      </c>
      <c r="R1134" t="str">
        <f>IF(VentasC15[[#This Row],[Total por vendedor]]&gt;=250000,"SI","NO")</f>
        <v>SI</v>
      </c>
    </row>
    <row r="1135" spans="1:18" x14ac:dyDescent="0.3">
      <c r="A1135" s="17">
        <v>33498255</v>
      </c>
      <c r="B1135" s="13">
        <v>64</v>
      </c>
      <c r="C1135" s="13">
        <v>3</v>
      </c>
      <c r="D1135" s="13">
        <v>57</v>
      </c>
      <c r="E1135" t="s">
        <v>25</v>
      </c>
      <c r="F1135" t="s">
        <v>21</v>
      </c>
      <c r="G1135" t="str">
        <f>IF(VentasC15[[#This Row],[Tipo de pago]]='Tablas auxiliares'!$B$6,"Venta física","Venta Online")</f>
        <v>Venta Online</v>
      </c>
      <c r="H1135" t="s">
        <v>29</v>
      </c>
      <c r="I1135" s="37">
        <v>32258</v>
      </c>
      <c r="J1135" s="37">
        <v>14232</v>
      </c>
      <c r="K1135" s="37">
        <v>924</v>
      </c>
      <c r="L1135" s="37">
        <v>20438</v>
      </c>
      <c r="M1135" s="37">
        <v>88948</v>
      </c>
      <c r="N1135" s="37">
        <f>SUM(VentasC15[[#This Row],[Maquillaje]:[Perfumería]])</f>
        <v>156800</v>
      </c>
      <c r="O1135" s="14">
        <f>AVERAGE(VentasC15[[#This Row],[Maquillaje]:[Perfumería]])</f>
        <v>31360</v>
      </c>
      <c r="P1135" t="str">
        <f>INDEX(VentasC15[[#Headers],[Maquillaje]:[Perfumería]],MATCH(MAX(VentasC15[[#This Row],[Maquillaje]:[Perfumería]]),VentasC15[[#This Row],[Maquillaje]:[Perfumería]],0))</f>
        <v>Perfumería</v>
      </c>
      <c r="Q1135" t="str">
        <f>INDEX(VentasC15[[#Headers],[Maquillaje]:[Perfumería]],MATCH(MIN(VentasC15[[#This Row],[Maquillaje]:[Perfumería]]),VentasC15[[#This Row],[Maquillaje]:[Perfumería]],0))</f>
        <v>Cabello</v>
      </c>
      <c r="R1135" t="str">
        <f>IF(VentasC15[[#This Row],[Total por vendedor]]&gt;=250000,"SI","NO")</f>
        <v>NO</v>
      </c>
    </row>
    <row r="1136" spans="1:18" x14ac:dyDescent="0.3">
      <c r="A1136" s="16">
        <v>33498256</v>
      </c>
      <c r="B1136" s="13">
        <v>40</v>
      </c>
      <c r="C1136" s="13">
        <v>3</v>
      </c>
      <c r="D1136" s="13">
        <v>58</v>
      </c>
      <c r="E1136" t="s">
        <v>23</v>
      </c>
      <c r="F1136" t="s">
        <v>21</v>
      </c>
      <c r="G1136" t="str">
        <f>IF(VentasC15[[#This Row],[Tipo de pago]]='Tablas auxiliares'!$B$6,"Venta física","Venta Online")</f>
        <v>Venta Online</v>
      </c>
      <c r="H1136" t="s">
        <v>30</v>
      </c>
      <c r="I1136" s="37">
        <v>35659</v>
      </c>
      <c r="J1136" s="37">
        <v>23879</v>
      </c>
      <c r="K1136" s="37">
        <v>2439</v>
      </c>
      <c r="L1136" s="37">
        <v>99748</v>
      </c>
      <c r="M1136" s="37">
        <v>14906</v>
      </c>
      <c r="N1136" s="37">
        <f>SUM(VentasC15[[#This Row],[Maquillaje]:[Perfumería]])</f>
        <v>176631</v>
      </c>
      <c r="O1136" s="14">
        <f>AVERAGE(VentasC15[[#This Row],[Maquillaje]:[Perfumería]])</f>
        <v>35326.199999999997</v>
      </c>
      <c r="P1136" t="str">
        <f>INDEX(VentasC15[[#Headers],[Maquillaje]:[Perfumería]],MATCH(MAX(VentasC15[[#This Row],[Maquillaje]:[Perfumería]]),VentasC15[[#This Row],[Maquillaje]:[Perfumería]],0))</f>
        <v>Cuerpo</v>
      </c>
      <c r="Q1136" t="str">
        <f>INDEX(VentasC15[[#Headers],[Maquillaje]:[Perfumería]],MATCH(MIN(VentasC15[[#This Row],[Maquillaje]:[Perfumería]]),VentasC15[[#This Row],[Maquillaje]:[Perfumería]],0))</f>
        <v>Cabello</v>
      </c>
      <c r="R1136" t="str">
        <f>IF(VentasC15[[#This Row],[Total por vendedor]]&gt;=250000,"SI","NO")</f>
        <v>NO</v>
      </c>
    </row>
    <row r="1137" spans="1:18" x14ac:dyDescent="0.3">
      <c r="A1137" s="17">
        <v>33498257</v>
      </c>
      <c r="B1137" s="13">
        <v>64</v>
      </c>
      <c r="C1137" s="13">
        <v>3</v>
      </c>
      <c r="D1137" s="13">
        <v>58</v>
      </c>
      <c r="E1137" t="s">
        <v>23</v>
      </c>
      <c r="F1137" t="s">
        <v>20</v>
      </c>
      <c r="G1137" t="str">
        <f>IF(VentasC15[[#This Row],[Tipo de pago]]='Tablas auxiliares'!$B$6,"Venta física","Venta Online")</f>
        <v>Venta física</v>
      </c>
      <c r="H1137" t="s">
        <v>29</v>
      </c>
      <c r="I1137" s="37">
        <v>44252</v>
      </c>
      <c r="J1137" s="37">
        <v>37287</v>
      </c>
      <c r="K1137" s="37">
        <v>87662</v>
      </c>
      <c r="L1137" s="37">
        <v>99187</v>
      </c>
      <c r="M1137" s="37">
        <v>6477</v>
      </c>
      <c r="N1137" s="37">
        <f>SUM(VentasC15[[#This Row],[Maquillaje]:[Perfumería]])</f>
        <v>274865</v>
      </c>
      <c r="O1137" s="14">
        <f>AVERAGE(VentasC15[[#This Row],[Maquillaje]:[Perfumería]])</f>
        <v>54973</v>
      </c>
      <c r="P1137" t="str">
        <f>INDEX(VentasC15[[#Headers],[Maquillaje]:[Perfumería]],MATCH(MAX(VentasC15[[#This Row],[Maquillaje]:[Perfumería]]),VentasC15[[#This Row],[Maquillaje]:[Perfumería]],0))</f>
        <v>Cuerpo</v>
      </c>
      <c r="Q1137" t="str">
        <f>INDEX(VentasC15[[#Headers],[Maquillaje]:[Perfumería]],MATCH(MIN(VentasC15[[#This Row],[Maquillaje]:[Perfumería]]),VentasC15[[#This Row],[Maquillaje]:[Perfumería]],0))</f>
        <v>Perfumería</v>
      </c>
      <c r="R1137" t="str">
        <f>IF(VentasC15[[#This Row],[Total por vendedor]]&gt;=250000,"SI","NO")</f>
        <v>SI</v>
      </c>
    </row>
    <row r="1138" spans="1:18" x14ac:dyDescent="0.3">
      <c r="A1138" s="16">
        <v>33498258</v>
      </c>
      <c r="B1138" s="13">
        <v>35</v>
      </c>
      <c r="C1138" s="13">
        <v>3</v>
      </c>
      <c r="D1138" s="13">
        <v>21</v>
      </c>
      <c r="E1138" t="s">
        <v>24</v>
      </c>
      <c r="F1138" t="s">
        <v>21</v>
      </c>
      <c r="G1138" t="str">
        <f>IF(VentasC15[[#This Row],[Tipo de pago]]='Tablas auxiliares'!$B$6,"Venta física","Venta Online")</f>
        <v>Venta Online</v>
      </c>
      <c r="H1138" t="s">
        <v>29</v>
      </c>
      <c r="I1138" s="37">
        <v>90424</v>
      </c>
      <c r="J1138" s="37">
        <v>56210</v>
      </c>
      <c r="K1138" s="37">
        <v>52841</v>
      </c>
      <c r="L1138" s="37">
        <v>90388</v>
      </c>
      <c r="M1138" s="37">
        <v>40113</v>
      </c>
      <c r="N1138" s="37">
        <f>SUM(VentasC15[[#This Row],[Maquillaje]:[Perfumería]])</f>
        <v>329976</v>
      </c>
      <c r="O1138" s="14">
        <f>AVERAGE(VentasC15[[#This Row],[Maquillaje]:[Perfumería]])</f>
        <v>65995.199999999997</v>
      </c>
      <c r="P1138" t="str">
        <f>INDEX(VentasC15[[#Headers],[Maquillaje]:[Perfumería]],MATCH(MAX(VentasC15[[#This Row],[Maquillaje]:[Perfumería]]),VentasC15[[#This Row],[Maquillaje]:[Perfumería]],0))</f>
        <v>Maquillaje</v>
      </c>
      <c r="Q1138" t="str">
        <f>INDEX(VentasC15[[#Headers],[Maquillaje]:[Perfumería]],MATCH(MIN(VentasC15[[#This Row],[Maquillaje]:[Perfumería]]),VentasC15[[#This Row],[Maquillaje]:[Perfumería]],0))</f>
        <v>Perfumería</v>
      </c>
      <c r="R1138" t="str">
        <f>IF(VentasC15[[#This Row],[Total por vendedor]]&gt;=250000,"SI","NO")</f>
        <v>SI</v>
      </c>
    </row>
    <row r="1139" spans="1:18" x14ac:dyDescent="0.3">
      <c r="A1139" s="17">
        <v>33498259</v>
      </c>
      <c r="B1139" s="13">
        <v>66</v>
      </c>
      <c r="C1139" s="13">
        <v>3</v>
      </c>
      <c r="D1139" s="13">
        <v>41</v>
      </c>
      <c r="E1139" t="s">
        <v>24</v>
      </c>
      <c r="F1139" t="s">
        <v>20</v>
      </c>
      <c r="G1139" t="str">
        <f>IF(VentasC15[[#This Row],[Tipo de pago]]='Tablas auxiliares'!$B$6,"Venta física","Venta Online")</f>
        <v>Venta física</v>
      </c>
      <c r="H1139" t="s">
        <v>30</v>
      </c>
      <c r="I1139" s="37">
        <v>20041</v>
      </c>
      <c r="J1139" s="37">
        <v>4365</v>
      </c>
      <c r="K1139" s="37">
        <v>65983</v>
      </c>
      <c r="L1139" s="37">
        <v>43713</v>
      </c>
      <c r="M1139" s="37">
        <v>89365</v>
      </c>
      <c r="N1139" s="37">
        <f>SUM(VentasC15[[#This Row],[Maquillaje]:[Perfumería]])</f>
        <v>223467</v>
      </c>
      <c r="O1139" s="14">
        <f>AVERAGE(VentasC15[[#This Row],[Maquillaje]:[Perfumería]])</f>
        <v>44693.4</v>
      </c>
      <c r="P1139" t="str">
        <f>INDEX(VentasC15[[#Headers],[Maquillaje]:[Perfumería]],MATCH(MAX(VentasC15[[#This Row],[Maquillaje]:[Perfumería]]),VentasC15[[#This Row],[Maquillaje]:[Perfumería]],0))</f>
        <v>Perfumería</v>
      </c>
      <c r="Q1139" t="str">
        <f>INDEX(VentasC15[[#Headers],[Maquillaje]:[Perfumería]],MATCH(MIN(VentasC15[[#This Row],[Maquillaje]:[Perfumería]]),VentasC15[[#This Row],[Maquillaje]:[Perfumería]],0))</f>
        <v>Skincare</v>
      </c>
      <c r="R1139" t="str">
        <f>IF(VentasC15[[#This Row],[Total por vendedor]]&gt;=250000,"SI","NO")</f>
        <v>NO</v>
      </c>
    </row>
    <row r="1140" spans="1:18" x14ac:dyDescent="0.3">
      <c r="A1140" s="16">
        <v>33498260</v>
      </c>
      <c r="B1140" s="13">
        <v>61</v>
      </c>
      <c r="C1140" s="13">
        <v>3</v>
      </c>
      <c r="D1140" s="13">
        <v>63</v>
      </c>
      <c r="E1140" t="s">
        <v>22</v>
      </c>
      <c r="F1140" t="s">
        <v>20</v>
      </c>
      <c r="G1140" t="str">
        <f>IF(VentasC15[[#This Row],[Tipo de pago]]='Tablas auxiliares'!$B$6,"Venta física","Venta Online")</f>
        <v>Venta física</v>
      </c>
      <c r="H1140" t="s">
        <v>30</v>
      </c>
      <c r="I1140" s="37">
        <v>31741</v>
      </c>
      <c r="J1140" s="37">
        <v>15686</v>
      </c>
      <c r="K1140" s="37">
        <v>15237</v>
      </c>
      <c r="L1140" s="37">
        <v>65850</v>
      </c>
      <c r="M1140" s="37">
        <v>62340</v>
      </c>
      <c r="N1140" s="37">
        <f>SUM(VentasC15[[#This Row],[Maquillaje]:[Perfumería]])</f>
        <v>190854</v>
      </c>
      <c r="O1140" s="14">
        <f>AVERAGE(VentasC15[[#This Row],[Maquillaje]:[Perfumería]])</f>
        <v>38170.800000000003</v>
      </c>
      <c r="P1140" t="str">
        <f>INDEX(VentasC15[[#Headers],[Maquillaje]:[Perfumería]],MATCH(MAX(VentasC15[[#This Row],[Maquillaje]:[Perfumería]]),VentasC15[[#This Row],[Maquillaje]:[Perfumería]],0))</f>
        <v>Cuerpo</v>
      </c>
      <c r="Q1140" t="str">
        <f>INDEX(VentasC15[[#Headers],[Maquillaje]:[Perfumería]],MATCH(MIN(VentasC15[[#This Row],[Maquillaje]:[Perfumería]]),VentasC15[[#This Row],[Maquillaje]:[Perfumería]],0))</f>
        <v>Cabello</v>
      </c>
      <c r="R1140" t="str">
        <f>IF(VentasC15[[#This Row],[Total por vendedor]]&gt;=250000,"SI","NO")</f>
        <v>NO</v>
      </c>
    </row>
    <row r="1141" spans="1:18" x14ac:dyDescent="0.3">
      <c r="A1141" s="17">
        <v>33498261</v>
      </c>
      <c r="B1141" s="13">
        <v>31</v>
      </c>
      <c r="C1141" s="13">
        <v>3</v>
      </c>
      <c r="D1141" s="13">
        <v>86</v>
      </c>
      <c r="E1141" t="s">
        <v>24</v>
      </c>
      <c r="F1141" t="s">
        <v>20</v>
      </c>
      <c r="G1141" t="str">
        <f>IF(VentasC15[[#This Row],[Tipo de pago]]='Tablas auxiliares'!$B$6,"Venta física","Venta Online")</f>
        <v>Venta física</v>
      </c>
      <c r="H1141" t="s">
        <v>29</v>
      </c>
      <c r="I1141" s="37">
        <v>28283</v>
      </c>
      <c r="J1141" s="37">
        <v>88548</v>
      </c>
      <c r="K1141" s="37">
        <v>77890</v>
      </c>
      <c r="L1141" s="37">
        <v>30262</v>
      </c>
      <c r="M1141" s="37">
        <v>49706</v>
      </c>
      <c r="N1141" s="37">
        <f>SUM(VentasC15[[#This Row],[Maquillaje]:[Perfumería]])</f>
        <v>274689</v>
      </c>
      <c r="O1141" s="14">
        <f>AVERAGE(VentasC15[[#This Row],[Maquillaje]:[Perfumería]])</f>
        <v>54937.8</v>
      </c>
      <c r="P1141" t="str">
        <f>INDEX(VentasC15[[#Headers],[Maquillaje]:[Perfumería]],MATCH(MAX(VentasC15[[#This Row],[Maquillaje]:[Perfumería]]),VentasC15[[#This Row],[Maquillaje]:[Perfumería]],0))</f>
        <v>Skincare</v>
      </c>
      <c r="Q1141" t="str">
        <f>INDEX(VentasC15[[#Headers],[Maquillaje]:[Perfumería]],MATCH(MIN(VentasC15[[#This Row],[Maquillaje]:[Perfumería]]),VentasC15[[#This Row],[Maquillaje]:[Perfumería]],0))</f>
        <v>Maquillaje</v>
      </c>
      <c r="R1141" t="str">
        <f>IF(VentasC15[[#This Row],[Total por vendedor]]&gt;=250000,"SI","NO")</f>
        <v>SI</v>
      </c>
    </row>
    <row r="1142" spans="1:18" x14ac:dyDescent="0.3">
      <c r="A1142" s="16">
        <v>33498262</v>
      </c>
      <c r="B1142" s="13">
        <v>65</v>
      </c>
      <c r="C1142" s="13">
        <v>3</v>
      </c>
      <c r="D1142" s="13">
        <v>87</v>
      </c>
      <c r="E1142" t="s">
        <v>23</v>
      </c>
      <c r="F1142" t="s">
        <v>20</v>
      </c>
      <c r="G1142" t="str">
        <f>IF(VentasC15[[#This Row],[Tipo de pago]]='Tablas auxiliares'!$B$6,"Venta física","Venta Online")</f>
        <v>Venta física</v>
      </c>
      <c r="H1142" t="s">
        <v>29</v>
      </c>
      <c r="I1142" s="37">
        <v>94154</v>
      </c>
      <c r="J1142" s="37">
        <v>74321</v>
      </c>
      <c r="K1142" s="37">
        <v>97290</v>
      </c>
      <c r="L1142" s="37">
        <v>49755</v>
      </c>
      <c r="M1142" s="37">
        <v>2467</v>
      </c>
      <c r="N1142" s="37">
        <f>SUM(VentasC15[[#This Row],[Maquillaje]:[Perfumería]])</f>
        <v>317987</v>
      </c>
      <c r="O1142" s="14">
        <f>AVERAGE(VentasC15[[#This Row],[Maquillaje]:[Perfumería]])</f>
        <v>63597.4</v>
      </c>
      <c r="P1142" t="str">
        <f>INDEX(VentasC15[[#Headers],[Maquillaje]:[Perfumería]],MATCH(MAX(VentasC15[[#This Row],[Maquillaje]:[Perfumería]]),VentasC15[[#This Row],[Maquillaje]:[Perfumería]],0))</f>
        <v>Cabello</v>
      </c>
      <c r="Q1142" t="str">
        <f>INDEX(VentasC15[[#Headers],[Maquillaje]:[Perfumería]],MATCH(MIN(VentasC15[[#This Row],[Maquillaje]:[Perfumería]]),VentasC15[[#This Row],[Maquillaje]:[Perfumería]],0))</f>
        <v>Perfumería</v>
      </c>
      <c r="R1142" t="str">
        <f>IF(VentasC15[[#This Row],[Total por vendedor]]&gt;=250000,"SI","NO")</f>
        <v>SI</v>
      </c>
    </row>
    <row r="1143" spans="1:18" x14ac:dyDescent="0.3">
      <c r="A1143" s="17">
        <v>33498263</v>
      </c>
      <c r="B1143" s="13">
        <v>39</v>
      </c>
      <c r="C1143" s="13">
        <v>3</v>
      </c>
      <c r="D1143" s="13">
        <v>61</v>
      </c>
      <c r="E1143" t="s">
        <v>25</v>
      </c>
      <c r="F1143" t="s">
        <v>21</v>
      </c>
      <c r="G1143" t="str">
        <f>IF(VentasC15[[#This Row],[Tipo de pago]]='Tablas auxiliares'!$B$6,"Venta física","Venta Online")</f>
        <v>Venta Online</v>
      </c>
      <c r="H1143" t="s">
        <v>30</v>
      </c>
      <c r="I1143" s="37">
        <v>57261</v>
      </c>
      <c r="J1143" s="37">
        <v>7524</v>
      </c>
      <c r="K1143" s="37">
        <v>66419</v>
      </c>
      <c r="L1143" s="37">
        <v>79817</v>
      </c>
      <c r="M1143" s="37">
        <v>82317</v>
      </c>
      <c r="N1143" s="37">
        <f>SUM(VentasC15[[#This Row],[Maquillaje]:[Perfumería]])</f>
        <v>293338</v>
      </c>
      <c r="O1143" s="14">
        <f>AVERAGE(VentasC15[[#This Row],[Maquillaje]:[Perfumería]])</f>
        <v>58667.6</v>
      </c>
      <c r="P1143" t="str">
        <f>INDEX(VentasC15[[#Headers],[Maquillaje]:[Perfumería]],MATCH(MAX(VentasC15[[#This Row],[Maquillaje]:[Perfumería]]),VentasC15[[#This Row],[Maquillaje]:[Perfumería]],0))</f>
        <v>Perfumería</v>
      </c>
      <c r="Q1143" t="str">
        <f>INDEX(VentasC15[[#Headers],[Maquillaje]:[Perfumería]],MATCH(MIN(VentasC15[[#This Row],[Maquillaje]:[Perfumería]]),VentasC15[[#This Row],[Maquillaje]:[Perfumería]],0))</f>
        <v>Skincare</v>
      </c>
      <c r="R1143" t="str">
        <f>IF(VentasC15[[#This Row],[Total por vendedor]]&gt;=250000,"SI","NO")</f>
        <v>SI</v>
      </c>
    </row>
    <row r="1144" spans="1:18" x14ac:dyDescent="0.3">
      <c r="A1144" s="16">
        <v>33498264</v>
      </c>
      <c r="B1144" s="13">
        <v>42</v>
      </c>
      <c r="C1144" s="13">
        <v>3</v>
      </c>
      <c r="D1144" s="13">
        <v>64</v>
      </c>
      <c r="E1144" t="s">
        <v>23</v>
      </c>
      <c r="F1144" t="s">
        <v>20</v>
      </c>
      <c r="G1144" t="str">
        <f>IF(VentasC15[[#This Row],[Tipo de pago]]='Tablas auxiliares'!$B$6,"Venta física","Venta Online")</f>
        <v>Venta física</v>
      </c>
      <c r="H1144" t="s">
        <v>29</v>
      </c>
      <c r="I1144" s="37">
        <v>86708</v>
      </c>
      <c r="J1144" s="37">
        <v>78783</v>
      </c>
      <c r="K1144" s="37">
        <v>79912</v>
      </c>
      <c r="L1144" s="37">
        <v>59097</v>
      </c>
      <c r="M1144" s="37">
        <v>96473</v>
      </c>
      <c r="N1144" s="37">
        <f>SUM(VentasC15[[#This Row],[Maquillaje]:[Perfumería]])</f>
        <v>400973</v>
      </c>
      <c r="O1144" s="14">
        <f>AVERAGE(VentasC15[[#This Row],[Maquillaje]:[Perfumería]])</f>
        <v>80194.600000000006</v>
      </c>
      <c r="P1144" t="str">
        <f>INDEX(VentasC15[[#Headers],[Maquillaje]:[Perfumería]],MATCH(MAX(VentasC15[[#This Row],[Maquillaje]:[Perfumería]]),VentasC15[[#This Row],[Maquillaje]:[Perfumería]],0))</f>
        <v>Perfumería</v>
      </c>
      <c r="Q1144" t="str">
        <f>INDEX(VentasC15[[#Headers],[Maquillaje]:[Perfumería]],MATCH(MIN(VentasC15[[#This Row],[Maquillaje]:[Perfumería]]),VentasC15[[#This Row],[Maquillaje]:[Perfumería]],0))</f>
        <v>Cuerpo</v>
      </c>
      <c r="R1144" t="str">
        <f>IF(VentasC15[[#This Row],[Total por vendedor]]&gt;=250000,"SI","NO")</f>
        <v>SI</v>
      </c>
    </row>
    <row r="1145" spans="1:18" x14ac:dyDescent="0.3">
      <c r="A1145" s="17">
        <v>33498265</v>
      </c>
      <c r="B1145" s="13">
        <v>69</v>
      </c>
      <c r="C1145" s="13">
        <v>3</v>
      </c>
      <c r="D1145" s="13">
        <v>23</v>
      </c>
      <c r="E1145" t="s">
        <v>23</v>
      </c>
      <c r="F1145" t="s">
        <v>21</v>
      </c>
      <c r="G1145" t="str">
        <f>IF(VentasC15[[#This Row],[Tipo de pago]]='Tablas auxiliares'!$B$6,"Venta física","Venta Online")</f>
        <v>Venta Online</v>
      </c>
      <c r="H1145" t="s">
        <v>30</v>
      </c>
      <c r="I1145" s="37">
        <v>66337</v>
      </c>
      <c r="J1145" s="37">
        <v>15043</v>
      </c>
      <c r="K1145" s="37">
        <v>44184</v>
      </c>
      <c r="L1145" s="37">
        <v>66585</v>
      </c>
      <c r="M1145" s="37">
        <v>19191</v>
      </c>
      <c r="N1145" s="37">
        <f>SUM(VentasC15[[#This Row],[Maquillaje]:[Perfumería]])</f>
        <v>211340</v>
      </c>
      <c r="O1145" s="14">
        <f>AVERAGE(VentasC15[[#This Row],[Maquillaje]:[Perfumería]])</f>
        <v>42268</v>
      </c>
      <c r="P1145" t="str">
        <f>INDEX(VentasC15[[#Headers],[Maquillaje]:[Perfumería]],MATCH(MAX(VentasC15[[#This Row],[Maquillaje]:[Perfumería]]),VentasC15[[#This Row],[Maquillaje]:[Perfumería]],0))</f>
        <v>Cuerpo</v>
      </c>
      <c r="Q1145" t="str">
        <f>INDEX(VentasC15[[#Headers],[Maquillaje]:[Perfumería]],MATCH(MIN(VentasC15[[#This Row],[Maquillaje]:[Perfumería]]),VentasC15[[#This Row],[Maquillaje]:[Perfumería]],0))</f>
        <v>Skincare</v>
      </c>
      <c r="R1145" t="str">
        <f>IF(VentasC15[[#This Row],[Total por vendedor]]&gt;=250000,"SI","NO")</f>
        <v>NO</v>
      </c>
    </row>
    <row r="1146" spans="1:18" x14ac:dyDescent="0.3">
      <c r="A1146" s="16">
        <v>33498266</v>
      </c>
      <c r="B1146" s="13">
        <v>40</v>
      </c>
      <c r="C1146" s="13">
        <v>3</v>
      </c>
      <c r="D1146" s="13">
        <v>78</v>
      </c>
      <c r="E1146" t="s">
        <v>25</v>
      </c>
      <c r="F1146" t="s">
        <v>21</v>
      </c>
      <c r="G1146" t="str">
        <f>IF(VentasC15[[#This Row],[Tipo de pago]]='Tablas auxiliares'!$B$6,"Venta física","Venta Online")</f>
        <v>Venta Online</v>
      </c>
      <c r="H1146" t="s">
        <v>30</v>
      </c>
      <c r="I1146" s="37">
        <v>12041</v>
      </c>
      <c r="J1146" s="37">
        <v>88278</v>
      </c>
      <c r="K1146" s="37">
        <v>50010</v>
      </c>
      <c r="L1146" s="37">
        <v>66239</v>
      </c>
      <c r="M1146" s="37">
        <v>58782</v>
      </c>
      <c r="N1146" s="37">
        <f>SUM(VentasC15[[#This Row],[Maquillaje]:[Perfumería]])</f>
        <v>275350</v>
      </c>
      <c r="O1146" s="14">
        <f>AVERAGE(VentasC15[[#This Row],[Maquillaje]:[Perfumería]])</f>
        <v>55070</v>
      </c>
      <c r="P1146" t="str">
        <f>INDEX(VentasC15[[#Headers],[Maquillaje]:[Perfumería]],MATCH(MAX(VentasC15[[#This Row],[Maquillaje]:[Perfumería]]),VentasC15[[#This Row],[Maquillaje]:[Perfumería]],0))</f>
        <v>Skincare</v>
      </c>
      <c r="Q1146" t="str">
        <f>INDEX(VentasC15[[#Headers],[Maquillaje]:[Perfumería]],MATCH(MIN(VentasC15[[#This Row],[Maquillaje]:[Perfumería]]),VentasC15[[#This Row],[Maquillaje]:[Perfumería]],0))</f>
        <v>Maquillaje</v>
      </c>
      <c r="R1146" t="str">
        <f>IF(VentasC15[[#This Row],[Total por vendedor]]&gt;=250000,"SI","NO")</f>
        <v>SI</v>
      </c>
    </row>
    <row r="1147" spans="1:18" x14ac:dyDescent="0.3">
      <c r="A1147" s="17">
        <v>33498267</v>
      </c>
      <c r="B1147" s="13">
        <v>32</v>
      </c>
      <c r="C1147" s="13">
        <v>3</v>
      </c>
      <c r="D1147" s="13">
        <v>100</v>
      </c>
      <c r="E1147" t="s">
        <v>22</v>
      </c>
      <c r="F1147" t="s">
        <v>21</v>
      </c>
      <c r="G1147" t="str">
        <f>IF(VentasC15[[#This Row],[Tipo de pago]]='Tablas auxiliares'!$B$6,"Venta física","Venta Online")</f>
        <v>Venta Online</v>
      </c>
      <c r="H1147" t="s">
        <v>29</v>
      </c>
      <c r="I1147" s="37">
        <v>90243</v>
      </c>
      <c r="J1147" s="37">
        <v>16314</v>
      </c>
      <c r="K1147" s="37">
        <v>98884</v>
      </c>
      <c r="L1147" s="37">
        <v>94106</v>
      </c>
      <c r="M1147" s="37">
        <v>56182</v>
      </c>
      <c r="N1147" s="37">
        <f>SUM(VentasC15[[#This Row],[Maquillaje]:[Perfumería]])</f>
        <v>355729</v>
      </c>
      <c r="O1147" s="14">
        <f>AVERAGE(VentasC15[[#This Row],[Maquillaje]:[Perfumería]])</f>
        <v>71145.8</v>
      </c>
      <c r="P1147" t="str">
        <f>INDEX(VentasC15[[#Headers],[Maquillaje]:[Perfumería]],MATCH(MAX(VentasC15[[#This Row],[Maquillaje]:[Perfumería]]),VentasC15[[#This Row],[Maquillaje]:[Perfumería]],0))</f>
        <v>Cabello</v>
      </c>
      <c r="Q1147" t="str">
        <f>INDEX(VentasC15[[#Headers],[Maquillaje]:[Perfumería]],MATCH(MIN(VentasC15[[#This Row],[Maquillaje]:[Perfumería]]),VentasC15[[#This Row],[Maquillaje]:[Perfumería]],0))</f>
        <v>Skincare</v>
      </c>
      <c r="R1147" t="str">
        <f>IF(VentasC15[[#This Row],[Total por vendedor]]&gt;=250000,"SI","NO")</f>
        <v>SI</v>
      </c>
    </row>
    <row r="1148" spans="1:18" x14ac:dyDescent="0.3">
      <c r="A1148" s="16">
        <v>33498268</v>
      </c>
      <c r="B1148" s="13">
        <v>56</v>
      </c>
      <c r="C1148" s="13">
        <v>3</v>
      </c>
      <c r="D1148" s="13">
        <v>35</v>
      </c>
      <c r="E1148" t="s">
        <v>24</v>
      </c>
      <c r="F1148" t="s">
        <v>20</v>
      </c>
      <c r="G1148" t="str">
        <f>IF(VentasC15[[#This Row],[Tipo de pago]]='Tablas auxiliares'!$B$6,"Venta física","Venta Online")</f>
        <v>Venta física</v>
      </c>
      <c r="H1148" t="s">
        <v>29</v>
      </c>
      <c r="I1148" s="37">
        <v>80292</v>
      </c>
      <c r="J1148" s="37">
        <v>35396</v>
      </c>
      <c r="K1148" s="37">
        <v>53962</v>
      </c>
      <c r="L1148" s="37">
        <v>54265</v>
      </c>
      <c r="M1148" s="37">
        <v>23008</v>
      </c>
      <c r="N1148" s="37">
        <f>SUM(VentasC15[[#This Row],[Maquillaje]:[Perfumería]])</f>
        <v>246923</v>
      </c>
      <c r="O1148" s="14">
        <f>AVERAGE(VentasC15[[#This Row],[Maquillaje]:[Perfumería]])</f>
        <v>49384.6</v>
      </c>
      <c r="P1148" t="str">
        <f>INDEX(VentasC15[[#Headers],[Maquillaje]:[Perfumería]],MATCH(MAX(VentasC15[[#This Row],[Maquillaje]:[Perfumería]]),VentasC15[[#This Row],[Maquillaje]:[Perfumería]],0))</f>
        <v>Maquillaje</v>
      </c>
      <c r="Q1148" t="str">
        <f>INDEX(VentasC15[[#Headers],[Maquillaje]:[Perfumería]],MATCH(MIN(VentasC15[[#This Row],[Maquillaje]:[Perfumería]]),VentasC15[[#This Row],[Maquillaje]:[Perfumería]],0))</f>
        <v>Perfumería</v>
      </c>
      <c r="R1148" t="str">
        <f>IF(VentasC15[[#This Row],[Total por vendedor]]&gt;=250000,"SI","NO")</f>
        <v>NO</v>
      </c>
    </row>
    <row r="1149" spans="1:18" x14ac:dyDescent="0.3">
      <c r="A1149" s="17">
        <v>33498269</v>
      </c>
      <c r="B1149" s="13">
        <v>70</v>
      </c>
      <c r="C1149" s="13">
        <v>3</v>
      </c>
      <c r="D1149" s="13">
        <v>24</v>
      </c>
      <c r="E1149" t="s">
        <v>25</v>
      </c>
      <c r="F1149" t="s">
        <v>21</v>
      </c>
      <c r="G1149" t="str">
        <f>IF(VentasC15[[#This Row],[Tipo de pago]]='Tablas auxiliares'!$B$6,"Venta física","Venta Online")</f>
        <v>Venta Online</v>
      </c>
      <c r="H1149" t="s">
        <v>30</v>
      </c>
      <c r="I1149" s="37">
        <v>68919</v>
      </c>
      <c r="J1149" s="37">
        <v>64339</v>
      </c>
      <c r="K1149" s="37">
        <v>16536</v>
      </c>
      <c r="L1149" s="37">
        <v>63261</v>
      </c>
      <c r="M1149" s="37">
        <v>96166</v>
      </c>
      <c r="N1149" s="37">
        <f>SUM(VentasC15[[#This Row],[Maquillaje]:[Perfumería]])</f>
        <v>309221</v>
      </c>
      <c r="O1149" s="14">
        <f>AVERAGE(VentasC15[[#This Row],[Maquillaje]:[Perfumería]])</f>
        <v>61844.2</v>
      </c>
      <c r="P1149" t="str">
        <f>INDEX(VentasC15[[#Headers],[Maquillaje]:[Perfumería]],MATCH(MAX(VentasC15[[#This Row],[Maquillaje]:[Perfumería]]),VentasC15[[#This Row],[Maquillaje]:[Perfumería]],0))</f>
        <v>Perfumería</v>
      </c>
      <c r="Q1149" t="str">
        <f>INDEX(VentasC15[[#Headers],[Maquillaje]:[Perfumería]],MATCH(MIN(VentasC15[[#This Row],[Maquillaje]:[Perfumería]]),VentasC15[[#This Row],[Maquillaje]:[Perfumería]],0))</f>
        <v>Cabello</v>
      </c>
      <c r="R1149" t="str">
        <f>IF(VentasC15[[#This Row],[Total por vendedor]]&gt;=250000,"SI","NO")</f>
        <v>SI</v>
      </c>
    </row>
    <row r="1150" spans="1:18" x14ac:dyDescent="0.3">
      <c r="A1150" s="16">
        <v>33498270</v>
      </c>
      <c r="B1150" s="13">
        <v>72</v>
      </c>
      <c r="C1150" s="13">
        <v>3</v>
      </c>
      <c r="D1150" s="13">
        <v>80</v>
      </c>
      <c r="E1150" t="s">
        <v>24</v>
      </c>
      <c r="F1150" t="s">
        <v>20</v>
      </c>
      <c r="G1150" t="str">
        <f>IF(VentasC15[[#This Row],[Tipo de pago]]='Tablas auxiliares'!$B$6,"Venta física","Venta Online")</f>
        <v>Venta física</v>
      </c>
      <c r="H1150" t="s">
        <v>29</v>
      </c>
      <c r="I1150" s="37">
        <v>47822</v>
      </c>
      <c r="J1150" s="37">
        <v>90537</v>
      </c>
      <c r="K1150" s="37">
        <v>60248</v>
      </c>
      <c r="L1150" s="37">
        <v>233</v>
      </c>
      <c r="M1150" s="37">
        <v>37563</v>
      </c>
      <c r="N1150" s="37">
        <f>SUM(VentasC15[[#This Row],[Maquillaje]:[Perfumería]])</f>
        <v>236403</v>
      </c>
      <c r="O1150" s="14">
        <f>AVERAGE(VentasC15[[#This Row],[Maquillaje]:[Perfumería]])</f>
        <v>47280.6</v>
      </c>
      <c r="P1150" t="str">
        <f>INDEX(VentasC15[[#Headers],[Maquillaje]:[Perfumería]],MATCH(MAX(VentasC15[[#This Row],[Maquillaje]:[Perfumería]]),VentasC15[[#This Row],[Maquillaje]:[Perfumería]],0))</f>
        <v>Skincare</v>
      </c>
      <c r="Q1150" t="str">
        <f>INDEX(VentasC15[[#Headers],[Maquillaje]:[Perfumería]],MATCH(MIN(VentasC15[[#This Row],[Maquillaje]:[Perfumería]]),VentasC15[[#This Row],[Maquillaje]:[Perfumería]],0))</f>
        <v>Cuerpo</v>
      </c>
      <c r="R1150" t="str">
        <f>IF(VentasC15[[#This Row],[Total por vendedor]]&gt;=250000,"SI","NO")</f>
        <v>NO</v>
      </c>
    </row>
    <row r="1151" spans="1:18" x14ac:dyDescent="0.3">
      <c r="A1151" s="17">
        <v>33498271</v>
      </c>
      <c r="B1151" s="13">
        <v>54</v>
      </c>
      <c r="C1151" s="13">
        <v>3</v>
      </c>
      <c r="D1151" s="13">
        <v>50</v>
      </c>
      <c r="E1151" t="s">
        <v>24</v>
      </c>
      <c r="F1151" t="s">
        <v>20</v>
      </c>
      <c r="G1151" t="str">
        <f>IF(VentasC15[[#This Row],[Tipo de pago]]='Tablas auxiliares'!$B$6,"Venta física","Venta Online")</f>
        <v>Venta física</v>
      </c>
      <c r="H1151" t="s">
        <v>29</v>
      </c>
      <c r="I1151" s="37">
        <v>16341</v>
      </c>
      <c r="J1151" s="37">
        <v>93437</v>
      </c>
      <c r="K1151" s="37">
        <v>210</v>
      </c>
      <c r="L1151" s="37">
        <v>75995</v>
      </c>
      <c r="M1151" s="37">
        <v>5005</v>
      </c>
      <c r="N1151" s="37">
        <f>SUM(VentasC15[[#This Row],[Maquillaje]:[Perfumería]])</f>
        <v>190988</v>
      </c>
      <c r="O1151" s="14">
        <f>AVERAGE(VentasC15[[#This Row],[Maquillaje]:[Perfumería]])</f>
        <v>38197.599999999999</v>
      </c>
      <c r="P1151" t="str">
        <f>INDEX(VentasC15[[#Headers],[Maquillaje]:[Perfumería]],MATCH(MAX(VentasC15[[#This Row],[Maquillaje]:[Perfumería]]),VentasC15[[#This Row],[Maquillaje]:[Perfumería]],0))</f>
        <v>Skincare</v>
      </c>
      <c r="Q1151" t="str">
        <f>INDEX(VentasC15[[#Headers],[Maquillaje]:[Perfumería]],MATCH(MIN(VentasC15[[#This Row],[Maquillaje]:[Perfumería]]),VentasC15[[#This Row],[Maquillaje]:[Perfumería]],0))</f>
        <v>Cabello</v>
      </c>
      <c r="R1151" t="str">
        <f>IF(VentasC15[[#This Row],[Total por vendedor]]&gt;=250000,"SI","NO")</f>
        <v>NO</v>
      </c>
    </row>
    <row r="1152" spans="1:18" x14ac:dyDescent="0.3">
      <c r="A1152" s="16">
        <v>33498272</v>
      </c>
      <c r="B1152" s="13">
        <v>45</v>
      </c>
      <c r="C1152" s="13">
        <v>3</v>
      </c>
      <c r="D1152" s="13">
        <v>79</v>
      </c>
      <c r="E1152" t="s">
        <v>23</v>
      </c>
      <c r="F1152" t="s">
        <v>21</v>
      </c>
      <c r="G1152" t="str">
        <f>IF(VentasC15[[#This Row],[Tipo de pago]]='Tablas auxiliares'!$B$6,"Venta física","Venta Online")</f>
        <v>Venta Online</v>
      </c>
      <c r="H1152" t="s">
        <v>29</v>
      </c>
      <c r="I1152" s="37">
        <v>66099</v>
      </c>
      <c r="J1152" s="37">
        <v>58517</v>
      </c>
      <c r="K1152" s="37">
        <v>89249</v>
      </c>
      <c r="L1152" s="37">
        <v>10698</v>
      </c>
      <c r="M1152" s="37">
        <v>68161</v>
      </c>
      <c r="N1152" s="37">
        <f>SUM(VentasC15[[#This Row],[Maquillaje]:[Perfumería]])</f>
        <v>292724</v>
      </c>
      <c r="O1152" s="14">
        <f>AVERAGE(VentasC15[[#This Row],[Maquillaje]:[Perfumería]])</f>
        <v>58544.800000000003</v>
      </c>
      <c r="P1152" t="str">
        <f>INDEX(VentasC15[[#Headers],[Maquillaje]:[Perfumería]],MATCH(MAX(VentasC15[[#This Row],[Maquillaje]:[Perfumería]]),VentasC15[[#This Row],[Maquillaje]:[Perfumería]],0))</f>
        <v>Cabello</v>
      </c>
      <c r="Q1152" t="str">
        <f>INDEX(VentasC15[[#Headers],[Maquillaje]:[Perfumería]],MATCH(MIN(VentasC15[[#This Row],[Maquillaje]:[Perfumería]]),VentasC15[[#This Row],[Maquillaje]:[Perfumería]],0))</f>
        <v>Cuerpo</v>
      </c>
      <c r="R1152" t="str">
        <f>IF(VentasC15[[#This Row],[Total por vendedor]]&gt;=250000,"SI","NO")</f>
        <v>SI</v>
      </c>
    </row>
    <row r="1153" spans="1:18" x14ac:dyDescent="0.3">
      <c r="A1153" s="17">
        <v>33498273</v>
      </c>
      <c r="B1153" s="13">
        <v>42</v>
      </c>
      <c r="C1153" s="13">
        <v>3</v>
      </c>
      <c r="D1153" s="13">
        <v>38</v>
      </c>
      <c r="E1153" t="s">
        <v>25</v>
      </c>
      <c r="F1153" t="s">
        <v>20</v>
      </c>
      <c r="G1153" t="str">
        <f>IF(VentasC15[[#This Row],[Tipo de pago]]='Tablas auxiliares'!$B$6,"Venta física","Venta Online")</f>
        <v>Venta física</v>
      </c>
      <c r="H1153" t="s">
        <v>29</v>
      </c>
      <c r="I1153" s="37">
        <v>20045</v>
      </c>
      <c r="J1153" s="37">
        <v>78247</v>
      </c>
      <c r="K1153" s="37">
        <v>48594</v>
      </c>
      <c r="L1153" s="37">
        <v>32097</v>
      </c>
      <c r="M1153" s="37">
        <v>18738</v>
      </c>
      <c r="N1153" s="37">
        <f>SUM(VentasC15[[#This Row],[Maquillaje]:[Perfumería]])</f>
        <v>197721</v>
      </c>
      <c r="O1153" s="14">
        <f>AVERAGE(VentasC15[[#This Row],[Maquillaje]:[Perfumería]])</f>
        <v>39544.199999999997</v>
      </c>
      <c r="P1153" t="str">
        <f>INDEX(VentasC15[[#Headers],[Maquillaje]:[Perfumería]],MATCH(MAX(VentasC15[[#This Row],[Maquillaje]:[Perfumería]]),VentasC15[[#This Row],[Maquillaje]:[Perfumería]],0))</f>
        <v>Skincare</v>
      </c>
      <c r="Q1153" t="str">
        <f>INDEX(VentasC15[[#Headers],[Maquillaje]:[Perfumería]],MATCH(MIN(VentasC15[[#This Row],[Maquillaje]:[Perfumería]]),VentasC15[[#This Row],[Maquillaje]:[Perfumería]],0))</f>
        <v>Perfumería</v>
      </c>
      <c r="R1153" t="str">
        <f>IF(VentasC15[[#This Row],[Total por vendedor]]&gt;=250000,"SI","NO")</f>
        <v>NO</v>
      </c>
    </row>
    <row r="1154" spans="1:18" x14ac:dyDescent="0.3">
      <c r="A1154" s="16">
        <v>33498274</v>
      </c>
      <c r="B1154" s="13">
        <v>52</v>
      </c>
      <c r="C1154" s="13">
        <v>3</v>
      </c>
      <c r="D1154" s="13">
        <v>63</v>
      </c>
      <c r="E1154" t="s">
        <v>23</v>
      </c>
      <c r="F1154" t="s">
        <v>20</v>
      </c>
      <c r="G1154" t="str">
        <f>IF(VentasC15[[#This Row],[Tipo de pago]]='Tablas auxiliares'!$B$6,"Venta física","Venta Online")</f>
        <v>Venta física</v>
      </c>
      <c r="H1154" t="s">
        <v>30</v>
      </c>
      <c r="I1154" s="37">
        <v>12910</v>
      </c>
      <c r="J1154" s="37">
        <v>62430</v>
      </c>
      <c r="K1154" s="37">
        <v>13883</v>
      </c>
      <c r="L1154" s="37">
        <v>32051</v>
      </c>
      <c r="M1154" s="37">
        <v>20754</v>
      </c>
      <c r="N1154" s="37">
        <f>SUM(VentasC15[[#This Row],[Maquillaje]:[Perfumería]])</f>
        <v>142028</v>
      </c>
      <c r="O1154" s="14">
        <f>AVERAGE(VentasC15[[#This Row],[Maquillaje]:[Perfumería]])</f>
        <v>28405.599999999999</v>
      </c>
      <c r="P1154" t="str">
        <f>INDEX(VentasC15[[#Headers],[Maquillaje]:[Perfumería]],MATCH(MAX(VentasC15[[#This Row],[Maquillaje]:[Perfumería]]),VentasC15[[#This Row],[Maquillaje]:[Perfumería]],0))</f>
        <v>Skincare</v>
      </c>
      <c r="Q1154" t="str">
        <f>INDEX(VentasC15[[#Headers],[Maquillaje]:[Perfumería]],MATCH(MIN(VentasC15[[#This Row],[Maquillaje]:[Perfumería]]),VentasC15[[#This Row],[Maquillaje]:[Perfumería]],0))</f>
        <v>Maquillaje</v>
      </c>
      <c r="R1154" t="str">
        <f>IF(VentasC15[[#This Row],[Total por vendedor]]&gt;=250000,"SI","NO")</f>
        <v>NO</v>
      </c>
    </row>
    <row r="1155" spans="1:18" x14ac:dyDescent="0.3">
      <c r="A1155" s="17">
        <v>33498275</v>
      </c>
      <c r="B1155" s="13">
        <v>57</v>
      </c>
      <c r="C1155" s="13">
        <v>3</v>
      </c>
      <c r="D1155" s="13">
        <v>28</v>
      </c>
      <c r="E1155" t="s">
        <v>22</v>
      </c>
      <c r="F1155" t="s">
        <v>21</v>
      </c>
      <c r="G1155" t="str">
        <f>IF(VentasC15[[#This Row],[Tipo de pago]]='Tablas auxiliares'!$B$6,"Venta física","Venta Online")</f>
        <v>Venta Online</v>
      </c>
      <c r="H1155" t="s">
        <v>29</v>
      </c>
      <c r="I1155" s="37">
        <v>34756</v>
      </c>
      <c r="J1155" s="37">
        <v>66701</v>
      </c>
      <c r="K1155" s="37">
        <v>1880</v>
      </c>
      <c r="L1155" s="37">
        <v>47846</v>
      </c>
      <c r="M1155" s="37">
        <v>72536</v>
      </c>
      <c r="N1155" s="37">
        <f>SUM(VentasC15[[#This Row],[Maquillaje]:[Perfumería]])</f>
        <v>223719</v>
      </c>
      <c r="O1155" s="14">
        <f>AVERAGE(VentasC15[[#This Row],[Maquillaje]:[Perfumería]])</f>
        <v>44743.8</v>
      </c>
      <c r="P1155" t="str">
        <f>INDEX(VentasC15[[#Headers],[Maquillaje]:[Perfumería]],MATCH(MAX(VentasC15[[#This Row],[Maquillaje]:[Perfumería]]),VentasC15[[#This Row],[Maquillaje]:[Perfumería]],0))</f>
        <v>Perfumería</v>
      </c>
      <c r="Q1155" t="str">
        <f>INDEX(VentasC15[[#Headers],[Maquillaje]:[Perfumería]],MATCH(MIN(VentasC15[[#This Row],[Maquillaje]:[Perfumería]]),VentasC15[[#This Row],[Maquillaje]:[Perfumería]],0))</f>
        <v>Cabello</v>
      </c>
      <c r="R1155" t="str">
        <f>IF(VentasC15[[#This Row],[Total por vendedor]]&gt;=250000,"SI","NO")</f>
        <v>NO</v>
      </c>
    </row>
    <row r="1156" spans="1:18" x14ac:dyDescent="0.3">
      <c r="A1156" s="16">
        <v>33498276</v>
      </c>
      <c r="B1156" s="13">
        <v>45</v>
      </c>
      <c r="C1156" s="13">
        <v>3</v>
      </c>
      <c r="D1156" s="13">
        <v>96</v>
      </c>
      <c r="E1156" t="s">
        <v>24</v>
      </c>
      <c r="F1156" t="s">
        <v>21</v>
      </c>
      <c r="G1156" t="str">
        <f>IF(VentasC15[[#This Row],[Tipo de pago]]='Tablas auxiliares'!$B$6,"Venta física","Venta Online")</f>
        <v>Venta Online</v>
      </c>
      <c r="H1156" t="s">
        <v>30</v>
      </c>
      <c r="I1156" s="37">
        <v>98112</v>
      </c>
      <c r="J1156" s="37">
        <v>97544</v>
      </c>
      <c r="K1156" s="37">
        <v>25647</v>
      </c>
      <c r="L1156" s="37">
        <v>95372</v>
      </c>
      <c r="M1156" s="37">
        <v>91462</v>
      </c>
      <c r="N1156" s="37">
        <f>SUM(VentasC15[[#This Row],[Maquillaje]:[Perfumería]])</f>
        <v>408137</v>
      </c>
      <c r="O1156" s="14">
        <f>AVERAGE(VentasC15[[#This Row],[Maquillaje]:[Perfumería]])</f>
        <v>81627.399999999994</v>
      </c>
      <c r="P1156" t="str">
        <f>INDEX(VentasC15[[#Headers],[Maquillaje]:[Perfumería]],MATCH(MAX(VentasC15[[#This Row],[Maquillaje]:[Perfumería]]),VentasC15[[#This Row],[Maquillaje]:[Perfumería]],0))</f>
        <v>Maquillaje</v>
      </c>
      <c r="Q1156" t="str">
        <f>INDEX(VentasC15[[#Headers],[Maquillaje]:[Perfumería]],MATCH(MIN(VentasC15[[#This Row],[Maquillaje]:[Perfumería]]),VentasC15[[#This Row],[Maquillaje]:[Perfumería]],0))</f>
        <v>Cabello</v>
      </c>
      <c r="R1156" t="str">
        <f>IF(VentasC15[[#This Row],[Total por vendedor]]&gt;=250000,"SI","NO")</f>
        <v>SI</v>
      </c>
    </row>
    <row r="1157" spans="1:18" x14ac:dyDescent="0.3">
      <c r="A1157" s="17">
        <v>33498277</v>
      </c>
      <c r="B1157" s="13">
        <v>33</v>
      </c>
      <c r="C1157" s="13">
        <v>3</v>
      </c>
      <c r="D1157" s="13">
        <v>56</v>
      </c>
      <c r="E1157" t="s">
        <v>23</v>
      </c>
      <c r="F1157" t="s">
        <v>21</v>
      </c>
      <c r="G1157" t="str">
        <f>IF(VentasC15[[#This Row],[Tipo de pago]]='Tablas auxiliares'!$B$6,"Venta física","Venta Online")</f>
        <v>Venta Online</v>
      </c>
      <c r="H1157" t="s">
        <v>29</v>
      </c>
      <c r="I1157" s="37">
        <v>25444</v>
      </c>
      <c r="J1157" s="37">
        <v>96021</v>
      </c>
      <c r="K1157" s="37">
        <v>22338</v>
      </c>
      <c r="L1157" s="37">
        <v>56094</v>
      </c>
      <c r="M1157" s="37">
        <v>37899</v>
      </c>
      <c r="N1157" s="37">
        <f>SUM(VentasC15[[#This Row],[Maquillaje]:[Perfumería]])</f>
        <v>237796</v>
      </c>
      <c r="O1157" s="14">
        <f>AVERAGE(VentasC15[[#This Row],[Maquillaje]:[Perfumería]])</f>
        <v>47559.199999999997</v>
      </c>
      <c r="P1157" t="str">
        <f>INDEX(VentasC15[[#Headers],[Maquillaje]:[Perfumería]],MATCH(MAX(VentasC15[[#This Row],[Maquillaje]:[Perfumería]]),VentasC15[[#This Row],[Maquillaje]:[Perfumería]],0))</f>
        <v>Skincare</v>
      </c>
      <c r="Q1157" t="str">
        <f>INDEX(VentasC15[[#Headers],[Maquillaje]:[Perfumería]],MATCH(MIN(VentasC15[[#This Row],[Maquillaje]:[Perfumería]]),VentasC15[[#This Row],[Maquillaje]:[Perfumería]],0))</f>
        <v>Cabello</v>
      </c>
      <c r="R1157" t="str">
        <f>IF(VentasC15[[#This Row],[Total por vendedor]]&gt;=250000,"SI","NO")</f>
        <v>NO</v>
      </c>
    </row>
    <row r="1158" spans="1:18" x14ac:dyDescent="0.3">
      <c r="A1158" s="16">
        <v>33498278</v>
      </c>
      <c r="B1158" s="13">
        <v>41</v>
      </c>
      <c r="C1158" s="13">
        <v>3</v>
      </c>
      <c r="D1158" s="13">
        <v>20</v>
      </c>
      <c r="E1158" t="s">
        <v>22</v>
      </c>
      <c r="F1158" t="s">
        <v>21</v>
      </c>
      <c r="G1158" t="str">
        <f>IF(VentasC15[[#This Row],[Tipo de pago]]='Tablas auxiliares'!$B$6,"Venta física","Venta Online")</f>
        <v>Venta Online</v>
      </c>
      <c r="H1158" t="s">
        <v>29</v>
      </c>
      <c r="I1158" s="37">
        <v>36781</v>
      </c>
      <c r="J1158" s="37">
        <v>589</v>
      </c>
      <c r="K1158" s="37">
        <v>40083</v>
      </c>
      <c r="L1158" s="37">
        <v>40388</v>
      </c>
      <c r="M1158" s="37">
        <v>8380</v>
      </c>
      <c r="N1158" s="37">
        <f>SUM(VentasC15[[#This Row],[Maquillaje]:[Perfumería]])</f>
        <v>126221</v>
      </c>
      <c r="O1158" s="14">
        <f>AVERAGE(VentasC15[[#This Row],[Maquillaje]:[Perfumería]])</f>
        <v>25244.2</v>
      </c>
      <c r="P1158" t="str">
        <f>INDEX(VentasC15[[#Headers],[Maquillaje]:[Perfumería]],MATCH(MAX(VentasC15[[#This Row],[Maquillaje]:[Perfumería]]),VentasC15[[#This Row],[Maquillaje]:[Perfumería]],0))</f>
        <v>Cuerpo</v>
      </c>
      <c r="Q1158" t="str">
        <f>INDEX(VentasC15[[#Headers],[Maquillaje]:[Perfumería]],MATCH(MIN(VentasC15[[#This Row],[Maquillaje]:[Perfumería]]),VentasC15[[#This Row],[Maquillaje]:[Perfumería]],0))</f>
        <v>Skincare</v>
      </c>
      <c r="R1158" t="str">
        <f>IF(VentasC15[[#This Row],[Total por vendedor]]&gt;=250000,"SI","NO")</f>
        <v>NO</v>
      </c>
    </row>
    <row r="1159" spans="1:18" x14ac:dyDescent="0.3">
      <c r="A1159" s="17">
        <v>33498279</v>
      </c>
      <c r="B1159" s="13">
        <v>68</v>
      </c>
      <c r="C1159" s="13">
        <v>3</v>
      </c>
      <c r="D1159" s="13">
        <v>18</v>
      </c>
      <c r="E1159" t="s">
        <v>25</v>
      </c>
      <c r="F1159" t="s">
        <v>21</v>
      </c>
      <c r="G1159" t="str">
        <f>IF(VentasC15[[#This Row],[Tipo de pago]]='Tablas auxiliares'!$B$6,"Venta física","Venta Online")</f>
        <v>Venta Online</v>
      </c>
      <c r="H1159" t="s">
        <v>30</v>
      </c>
      <c r="I1159" s="37">
        <v>44621</v>
      </c>
      <c r="J1159" s="37">
        <v>90832</v>
      </c>
      <c r="K1159" s="37">
        <v>40994</v>
      </c>
      <c r="L1159" s="37">
        <v>72659</v>
      </c>
      <c r="M1159" s="37">
        <v>29367</v>
      </c>
      <c r="N1159" s="37">
        <f>SUM(VentasC15[[#This Row],[Maquillaje]:[Perfumería]])</f>
        <v>278473</v>
      </c>
      <c r="O1159" s="14">
        <f>AVERAGE(VentasC15[[#This Row],[Maquillaje]:[Perfumería]])</f>
        <v>55694.6</v>
      </c>
      <c r="P1159" t="str">
        <f>INDEX(VentasC15[[#Headers],[Maquillaje]:[Perfumería]],MATCH(MAX(VentasC15[[#This Row],[Maquillaje]:[Perfumería]]),VentasC15[[#This Row],[Maquillaje]:[Perfumería]],0))</f>
        <v>Skincare</v>
      </c>
      <c r="Q1159" t="str">
        <f>INDEX(VentasC15[[#Headers],[Maquillaje]:[Perfumería]],MATCH(MIN(VentasC15[[#This Row],[Maquillaje]:[Perfumería]]),VentasC15[[#This Row],[Maquillaje]:[Perfumería]],0))</f>
        <v>Perfumería</v>
      </c>
      <c r="R1159" t="str">
        <f>IF(VentasC15[[#This Row],[Total por vendedor]]&gt;=250000,"SI","NO")</f>
        <v>SI</v>
      </c>
    </row>
    <row r="1160" spans="1:18" x14ac:dyDescent="0.3">
      <c r="A1160" s="16">
        <v>33498280</v>
      </c>
      <c r="B1160" s="13">
        <v>52</v>
      </c>
      <c r="C1160" s="13">
        <v>3</v>
      </c>
      <c r="D1160" s="13">
        <v>17</v>
      </c>
      <c r="E1160" t="s">
        <v>25</v>
      </c>
      <c r="F1160" t="s">
        <v>20</v>
      </c>
      <c r="G1160" t="str">
        <f>IF(VentasC15[[#This Row],[Tipo de pago]]='Tablas auxiliares'!$B$6,"Venta física","Venta Online")</f>
        <v>Venta física</v>
      </c>
      <c r="H1160" t="s">
        <v>29</v>
      </c>
      <c r="I1160" s="37">
        <v>78314</v>
      </c>
      <c r="J1160" s="37">
        <v>80133</v>
      </c>
      <c r="K1160" s="37">
        <v>951</v>
      </c>
      <c r="L1160" s="37">
        <v>28011</v>
      </c>
      <c r="M1160" s="37">
        <v>26348</v>
      </c>
      <c r="N1160" s="37">
        <f>SUM(VentasC15[[#This Row],[Maquillaje]:[Perfumería]])</f>
        <v>213757</v>
      </c>
      <c r="O1160" s="14">
        <f>AVERAGE(VentasC15[[#This Row],[Maquillaje]:[Perfumería]])</f>
        <v>42751.4</v>
      </c>
      <c r="P1160" t="str">
        <f>INDEX(VentasC15[[#Headers],[Maquillaje]:[Perfumería]],MATCH(MAX(VentasC15[[#This Row],[Maquillaje]:[Perfumería]]),VentasC15[[#This Row],[Maquillaje]:[Perfumería]],0))</f>
        <v>Skincare</v>
      </c>
      <c r="Q1160" t="str">
        <f>INDEX(VentasC15[[#Headers],[Maquillaje]:[Perfumería]],MATCH(MIN(VentasC15[[#This Row],[Maquillaje]:[Perfumería]]),VentasC15[[#This Row],[Maquillaje]:[Perfumería]],0))</f>
        <v>Cabello</v>
      </c>
      <c r="R1160" t="str">
        <f>IF(VentasC15[[#This Row],[Total por vendedor]]&gt;=250000,"SI","NO")</f>
        <v>NO</v>
      </c>
    </row>
    <row r="1161" spans="1:18" x14ac:dyDescent="0.3">
      <c r="A1161" s="17">
        <v>33498281</v>
      </c>
      <c r="B1161" s="13">
        <v>39</v>
      </c>
      <c r="C1161" s="13">
        <v>3</v>
      </c>
      <c r="D1161" s="13">
        <v>61</v>
      </c>
      <c r="E1161" t="s">
        <v>23</v>
      </c>
      <c r="F1161" t="s">
        <v>21</v>
      </c>
      <c r="G1161" t="str">
        <f>IF(VentasC15[[#This Row],[Tipo de pago]]='Tablas auxiliares'!$B$6,"Venta física","Venta Online")</f>
        <v>Venta Online</v>
      </c>
      <c r="H1161" t="s">
        <v>29</v>
      </c>
      <c r="I1161" s="37">
        <v>36728</v>
      </c>
      <c r="J1161" s="37">
        <v>68094</v>
      </c>
      <c r="K1161" s="37">
        <v>74114</v>
      </c>
      <c r="L1161" s="37">
        <v>31089</v>
      </c>
      <c r="M1161" s="37">
        <v>75466</v>
      </c>
      <c r="N1161" s="37">
        <f>SUM(VentasC15[[#This Row],[Maquillaje]:[Perfumería]])</f>
        <v>285491</v>
      </c>
      <c r="O1161" s="14">
        <f>AVERAGE(VentasC15[[#This Row],[Maquillaje]:[Perfumería]])</f>
        <v>57098.2</v>
      </c>
      <c r="P1161" t="str">
        <f>INDEX(VentasC15[[#Headers],[Maquillaje]:[Perfumería]],MATCH(MAX(VentasC15[[#This Row],[Maquillaje]:[Perfumería]]),VentasC15[[#This Row],[Maquillaje]:[Perfumería]],0))</f>
        <v>Perfumería</v>
      </c>
      <c r="Q1161" t="str">
        <f>INDEX(VentasC15[[#Headers],[Maquillaje]:[Perfumería]],MATCH(MIN(VentasC15[[#This Row],[Maquillaje]:[Perfumería]]),VentasC15[[#This Row],[Maquillaje]:[Perfumería]],0))</f>
        <v>Cuerpo</v>
      </c>
      <c r="R1161" t="str">
        <f>IF(VentasC15[[#This Row],[Total por vendedor]]&gt;=250000,"SI","NO")</f>
        <v>SI</v>
      </c>
    </row>
    <row r="1162" spans="1:18" x14ac:dyDescent="0.3">
      <c r="A1162" s="16">
        <v>33498282</v>
      </c>
      <c r="B1162" s="13">
        <v>66</v>
      </c>
      <c r="C1162" s="13">
        <v>3</v>
      </c>
      <c r="D1162" s="13">
        <v>89</v>
      </c>
      <c r="E1162" t="s">
        <v>23</v>
      </c>
      <c r="F1162" t="s">
        <v>21</v>
      </c>
      <c r="G1162" t="str">
        <f>IF(VentasC15[[#This Row],[Tipo de pago]]='Tablas auxiliares'!$B$6,"Venta física","Venta Online")</f>
        <v>Venta Online</v>
      </c>
      <c r="H1162" t="s">
        <v>29</v>
      </c>
      <c r="I1162" s="37">
        <v>29989</v>
      </c>
      <c r="J1162" s="37">
        <v>95203</v>
      </c>
      <c r="K1162" s="37">
        <v>6446</v>
      </c>
      <c r="L1162" s="37">
        <v>17585</v>
      </c>
      <c r="M1162" s="37">
        <v>8622</v>
      </c>
      <c r="N1162" s="37">
        <f>SUM(VentasC15[[#This Row],[Maquillaje]:[Perfumería]])</f>
        <v>157845</v>
      </c>
      <c r="O1162" s="14">
        <f>AVERAGE(VentasC15[[#This Row],[Maquillaje]:[Perfumería]])</f>
        <v>31569</v>
      </c>
      <c r="P1162" t="str">
        <f>INDEX(VentasC15[[#Headers],[Maquillaje]:[Perfumería]],MATCH(MAX(VentasC15[[#This Row],[Maquillaje]:[Perfumería]]),VentasC15[[#This Row],[Maquillaje]:[Perfumería]],0))</f>
        <v>Skincare</v>
      </c>
      <c r="Q1162" t="str">
        <f>INDEX(VentasC15[[#Headers],[Maquillaje]:[Perfumería]],MATCH(MIN(VentasC15[[#This Row],[Maquillaje]:[Perfumería]]),VentasC15[[#This Row],[Maquillaje]:[Perfumería]],0))</f>
        <v>Cabello</v>
      </c>
      <c r="R1162" t="str">
        <f>IF(VentasC15[[#This Row],[Total por vendedor]]&gt;=250000,"SI","NO")</f>
        <v>NO</v>
      </c>
    </row>
    <row r="1163" spans="1:18" x14ac:dyDescent="0.3">
      <c r="A1163" s="17">
        <v>33498283</v>
      </c>
      <c r="B1163" s="13">
        <v>65</v>
      </c>
      <c r="C1163" s="13">
        <v>3</v>
      </c>
      <c r="D1163" s="13">
        <v>65</v>
      </c>
      <c r="E1163" t="s">
        <v>23</v>
      </c>
      <c r="F1163" t="s">
        <v>20</v>
      </c>
      <c r="G1163" t="str">
        <f>IF(VentasC15[[#This Row],[Tipo de pago]]='Tablas auxiliares'!$B$6,"Venta física","Venta Online")</f>
        <v>Venta física</v>
      </c>
      <c r="H1163" t="s">
        <v>29</v>
      </c>
      <c r="I1163" s="37">
        <v>46103</v>
      </c>
      <c r="J1163" s="37">
        <v>66781</v>
      </c>
      <c r="K1163" s="37">
        <v>29163</v>
      </c>
      <c r="L1163" s="37">
        <v>35298</v>
      </c>
      <c r="M1163" s="37">
        <v>42868</v>
      </c>
      <c r="N1163" s="37">
        <f>SUM(VentasC15[[#This Row],[Maquillaje]:[Perfumería]])</f>
        <v>220213</v>
      </c>
      <c r="O1163" s="14">
        <f>AVERAGE(VentasC15[[#This Row],[Maquillaje]:[Perfumería]])</f>
        <v>44042.6</v>
      </c>
      <c r="P1163" t="str">
        <f>INDEX(VentasC15[[#Headers],[Maquillaje]:[Perfumería]],MATCH(MAX(VentasC15[[#This Row],[Maquillaje]:[Perfumería]]),VentasC15[[#This Row],[Maquillaje]:[Perfumería]],0))</f>
        <v>Skincare</v>
      </c>
      <c r="Q1163" t="str">
        <f>INDEX(VentasC15[[#Headers],[Maquillaje]:[Perfumería]],MATCH(MIN(VentasC15[[#This Row],[Maquillaje]:[Perfumería]]),VentasC15[[#This Row],[Maquillaje]:[Perfumería]],0))</f>
        <v>Cabello</v>
      </c>
      <c r="R1163" t="str">
        <f>IF(VentasC15[[#This Row],[Total por vendedor]]&gt;=250000,"SI","NO")</f>
        <v>NO</v>
      </c>
    </row>
    <row r="1164" spans="1:18" x14ac:dyDescent="0.3">
      <c r="A1164" s="16">
        <v>33498284</v>
      </c>
      <c r="B1164" s="13">
        <v>67</v>
      </c>
      <c r="C1164" s="13">
        <v>3</v>
      </c>
      <c r="D1164" s="13">
        <v>59</v>
      </c>
      <c r="E1164" t="s">
        <v>23</v>
      </c>
      <c r="F1164" t="s">
        <v>20</v>
      </c>
      <c r="G1164" t="str">
        <f>IF(VentasC15[[#This Row],[Tipo de pago]]='Tablas auxiliares'!$B$6,"Venta física","Venta Online")</f>
        <v>Venta física</v>
      </c>
      <c r="H1164" t="s">
        <v>29</v>
      </c>
      <c r="I1164" s="37">
        <v>26878</v>
      </c>
      <c r="J1164" s="37">
        <v>97518</v>
      </c>
      <c r="K1164" s="37">
        <v>83612</v>
      </c>
      <c r="L1164" s="37">
        <v>13636</v>
      </c>
      <c r="M1164" s="37">
        <v>78920</v>
      </c>
      <c r="N1164" s="37">
        <f>SUM(VentasC15[[#This Row],[Maquillaje]:[Perfumería]])</f>
        <v>300564</v>
      </c>
      <c r="O1164" s="14">
        <f>AVERAGE(VentasC15[[#This Row],[Maquillaje]:[Perfumería]])</f>
        <v>60112.800000000003</v>
      </c>
      <c r="P1164" t="str">
        <f>INDEX(VentasC15[[#Headers],[Maquillaje]:[Perfumería]],MATCH(MAX(VentasC15[[#This Row],[Maquillaje]:[Perfumería]]),VentasC15[[#This Row],[Maquillaje]:[Perfumería]],0))</f>
        <v>Skincare</v>
      </c>
      <c r="Q1164" t="str">
        <f>INDEX(VentasC15[[#Headers],[Maquillaje]:[Perfumería]],MATCH(MIN(VentasC15[[#This Row],[Maquillaje]:[Perfumería]]),VentasC15[[#This Row],[Maquillaje]:[Perfumería]],0))</f>
        <v>Cuerpo</v>
      </c>
      <c r="R1164" t="str">
        <f>IF(VentasC15[[#This Row],[Total por vendedor]]&gt;=250000,"SI","NO")</f>
        <v>SI</v>
      </c>
    </row>
    <row r="1165" spans="1:18" x14ac:dyDescent="0.3">
      <c r="A1165" s="17">
        <v>33498285</v>
      </c>
      <c r="B1165" s="13">
        <v>37</v>
      </c>
      <c r="C1165" s="13">
        <v>3</v>
      </c>
      <c r="D1165" s="13">
        <v>64</v>
      </c>
      <c r="E1165" t="s">
        <v>23</v>
      </c>
      <c r="F1165" t="s">
        <v>21</v>
      </c>
      <c r="G1165" t="str">
        <f>IF(VentasC15[[#This Row],[Tipo de pago]]='Tablas auxiliares'!$B$6,"Venta física","Venta Online")</f>
        <v>Venta Online</v>
      </c>
      <c r="H1165" t="s">
        <v>30</v>
      </c>
      <c r="I1165" s="37">
        <v>53752</v>
      </c>
      <c r="J1165" s="37">
        <v>39358</v>
      </c>
      <c r="K1165" s="37">
        <v>4781</v>
      </c>
      <c r="L1165" s="37">
        <v>84462</v>
      </c>
      <c r="M1165" s="37">
        <v>82020</v>
      </c>
      <c r="N1165" s="37">
        <f>SUM(VentasC15[[#This Row],[Maquillaje]:[Perfumería]])</f>
        <v>264373</v>
      </c>
      <c r="O1165" s="14">
        <f>AVERAGE(VentasC15[[#This Row],[Maquillaje]:[Perfumería]])</f>
        <v>52874.6</v>
      </c>
      <c r="P1165" t="str">
        <f>INDEX(VentasC15[[#Headers],[Maquillaje]:[Perfumería]],MATCH(MAX(VentasC15[[#This Row],[Maquillaje]:[Perfumería]]),VentasC15[[#This Row],[Maquillaje]:[Perfumería]],0))</f>
        <v>Cuerpo</v>
      </c>
      <c r="Q1165" t="str">
        <f>INDEX(VentasC15[[#Headers],[Maquillaje]:[Perfumería]],MATCH(MIN(VentasC15[[#This Row],[Maquillaje]:[Perfumería]]),VentasC15[[#This Row],[Maquillaje]:[Perfumería]],0))</f>
        <v>Cabello</v>
      </c>
      <c r="R1165" t="str">
        <f>IF(VentasC15[[#This Row],[Total por vendedor]]&gt;=250000,"SI","NO")</f>
        <v>SI</v>
      </c>
    </row>
    <row r="1166" spans="1:18" x14ac:dyDescent="0.3">
      <c r="A1166" s="16">
        <v>33498286</v>
      </c>
      <c r="B1166" s="13">
        <v>59</v>
      </c>
      <c r="C1166" s="13">
        <v>3</v>
      </c>
      <c r="D1166" s="13">
        <v>64</v>
      </c>
      <c r="E1166" t="s">
        <v>22</v>
      </c>
      <c r="F1166" t="s">
        <v>20</v>
      </c>
      <c r="G1166" t="str">
        <f>IF(VentasC15[[#This Row],[Tipo de pago]]='Tablas auxiliares'!$B$6,"Venta física","Venta Online")</f>
        <v>Venta física</v>
      </c>
      <c r="H1166" t="s">
        <v>29</v>
      </c>
      <c r="I1166" s="37">
        <v>78270</v>
      </c>
      <c r="J1166" s="37">
        <v>70319</v>
      </c>
      <c r="K1166" s="37">
        <v>46485</v>
      </c>
      <c r="L1166" s="37">
        <v>3682</v>
      </c>
      <c r="M1166" s="37">
        <v>9319</v>
      </c>
      <c r="N1166" s="37">
        <f>SUM(VentasC15[[#This Row],[Maquillaje]:[Perfumería]])</f>
        <v>208075</v>
      </c>
      <c r="O1166" s="14">
        <f>AVERAGE(VentasC15[[#This Row],[Maquillaje]:[Perfumería]])</f>
        <v>41615</v>
      </c>
      <c r="P1166" t="str">
        <f>INDEX(VentasC15[[#Headers],[Maquillaje]:[Perfumería]],MATCH(MAX(VentasC15[[#This Row],[Maquillaje]:[Perfumería]]),VentasC15[[#This Row],[Maquillaje]:[Perfumería]],0))</f>
        <v>Maquillaje</v>
      </c>
      <c r="Q1166" t="str">
        <f>INDEX(VentasC15[[#Headers],[Maquillaje]:[Perfumería]],MATCH(MIN(VentasC15[[#This Row],[Maquillaje]:[Perfumería]]),VentasC15[[#This Row],[Maquillaje]:[Perfumería]],0))</f>
        <v>Cuerpo</v>
      </c>
      <c r="R1166" t="str">
        <f>IF(VentasC15[[#This Row],[Total por vendedor]]&gt;=250000,"SI","NO")</f>
        <v>NO</v>
      </c>
    </row>
    <row r="1167" spans="1:18" x14ac:dyDescent="0.3">
      <c r="A1167" s="17">
        <v>33498287</v>
      </c>
      <c r="B1167" s="13">
        <v>29</v>
      </c>
      <c r="C1167" s="13">
        <v>3</v>
      </c>
      <c r="D1167" s="13">
        <v>79</v>
      </c>
      <c r="E1167" t="s">
        <v>22</v>
      </c>
      <c r="F1167" t="s">
        <v>21</v>
      </c>
      <c r="G1167" t="str">
        <f>IF(VentasC15[[#This Row],[Tipo de pago]]='Tablas auxiliares'!$B$6,"Venta física","Venta Online")</f>
        <v>Venta Online</v>
      </c>
      <c r="H1167" t="s">
        <v>30</v>
      </c>
      <c r="I1167" s="37">
        <v>86365</v>
      </c>
      <c r="J1167" s="37">
        <v>15936</v>
      </c>
      <c r="K1167" s="37">
        <v>717</v>
      </c>
      <c r="L1167" s="37">
        <v>28489</v>
      </c>
      <c r="M1167" s="37">
        <v>85979</v>
      </c>
      <c r="N1167" s="37">
        <f>SUM(VentasC15[[#This Row],[Maquillaje]:[Perfumería]])</f>
        <v>217486</v>
      </c>
      <c r="O1167" s="14">
        <f>AVERAGE(VentasC15[[#This Row],[Maquillaje]:[Perfumería]])</f>
        <v>43497.2</v>
      </c>
      <c r="P1167" t="str">
        <f>INDEX(VentasC15[[#Headers],[Maquillaje]:[Perfumería]],MATCH(MAX(VentasC15[[#This Row],[Maquillaje]:[Perfumería]]),VentasC15[[#This Row],[Maquillaje]:[Perfumería]],0))</f>
        <v>Maquillaje</v>
      </c>
      <c r="Q1167" t="str">
        <f>INDEX(VentasC15[[#Headers],[Maquillaje]:[Perfumería]],MATCH(MIN(VentasC15[[#This Row],[Maquillaje]:[Perfumería]]),VentasC15[[#This Row],[Maquillaje]:[Perfumería]],0))</f>
        <v>Cabello</v>
      </c>
      <c r="R1167" t="str">
        <f>IF(VentasC15[[#This Row],[Total por vendedor]]&gt;=250000,"SI","NO")</f>
        <v>NO</v>
      </c>
    </row>
    <row r="1168" spans="1:18" x14ac:dyDescent="0.3">
      <c r="A1168" s="16">
        <v>33498288</v>
      </c>
      <c r="B1168" s="13">
        <v>26</v>
      </c>
      <c r="C1168" s="13">
        <v>3</v>
      </c>
      <c r="D1168" s="13">
        <v>49</v>
      </c>
      <c r="E1168" t="s">
        <v>24</v>
      </c>
      <c r="F1168" t="s">
        <v>21</v>
      </c>
      <c r="G1168" t="str">
        <f>IF(VentasC15[[#This Row],[Tipo de pago]]='Tablas auxiliares'!$B$6,"Venta física","Venta Online")</f>
        <v>Venta Online</v>
      </c>
      <c r="H1168" t="s">
        <v>30</v>
      </c>
      <c r="I1168" s="37">
        <v>71085</v>
      </c>
      <c r="J1168" s="37">
        <v>43707</v>
      </c>
      <c r="K1168" s="37">
        <v>9920</v>
      </c>
      <c r="L1168" s="37">
        <v>41998</v>
      </c>
      <c r="M1168" s="37">
        <v>47440</v>
      </c>
      <c r="N1168" s="37">
        <f>SUM(VentasC15[[#This Row],[Maquillaje]:[Perfumería]])</f>
        <v>214150</v>
      </c>
      <c r="O1168" s="14">
        <f>AVERAGE(VentasC15[[#This Row],[Maquillaje]:[Perfumería]])</f>
        <v>42830</v>
      </c>
      <c r="P1168" t="str">
        <f>INDEX(VentasC15[[#Headers],[Maquillaje]:[Perfumería]],MATCH(MAX(VentasC15[[#This Row],[Maquillaje]:[Perfumería]]),VentasC15[[#This Row],[Maquillaje]:[Perfumería]],0))</f>
        <v>Maquillaje</v>
      </c>
      <c r="Q1168" t="str">
        <f>INDEX(VentasC15[[#Headers],[Maquillaje]:[Perfumería]],MATCH(MIN(VentasC15[[#This Row],[Maquillaje]:[Perfumería]]),VentasC15[[#This Row],[Maquillaje]:[Perfumería]],0))</f>
        <v>Cabello</v>
      </c>
      <c r="R1168" t="str">
        <f>IF(VentasC15[[#This Row],[Total por vendedor]]&gt;=250000,"SI","NO")</f>
        <v>NO</v>
      </c>
    </row>
    <row r="1169" spans="1:18" x14ac:dyDescent="0.3">
      <c r="A1169" s="17">
        <v>33498289</v>
      </c>
      <c r="B1169" s="13">
        <v>31</v>
      </c>
      <c r="C1169" s="13">
        <v>3</v>
      </c>
      <c r="D1169" s="13">
        <v>21</v>
      </c>
      <c r="E1169" t="s">
        <v>22</v>
      </c>
      <c r="F1169" t="s">
        <v>21</v>
      </c>
      <c r="G1169" t="str">
        <f>IF(VentasC15[[#This Row],[Tipo de pago]]='Tablas auxiliares'!$B$6,"Venta física","Venta Online")</f>
        <v>Venta Online</v>
      </c>
      <c r="H1169" t="s">
        <v>30</v>
      </c>
      <c r="I1169" s="37">
        <v>71303</v>
      </c>
      <c r="J1169" s="37">
        <v>66114</v>
      </c>
      <c r="K1169" s="37">
        <v>41009</v>
      </c>
      <c r="L1169" s="37">
        <v>35300</v>
      </c>
      <c r="M1169" s="37">
        <v>23773</v>
      </c>
      <c r="N1169" s="37">
        <f>SUM(VentasC15[[#This Row],[Maquillaje]:[Perfumería]])</f>
        <v>237499</v>
      </c>
      <c r="O1169" s="14">
        <f>AVERAGE(VentasC15[[#This Row],[Maquillaje]:[Perfumería]])</f>
        <v>47499.8</v>
      </c>
      <c r="P1169" t="str">
        <f>INDEX(VentasC15[[#Headers],[Maquillaje]:[Perfumería]],MATCH(MAX(VentasC15[[#This Row],[Maquillaje]:[Perfumería]]),VentasC15[[#This Row],[Maquillaje]:[Perfumería]],0))</f>
        <v>Maquillaje</v>
      </c>
      <c r="Q1169" t="str">
        <f>INDEX(VentasC15[[#Headers],[Maquillaje]:[Perfumería]],MATCH(MIN(VentasC15[[#This Row],[Maquillaje]:[Perfumería]]),VentasC15[[#This Row],[Maquillaje]:[Perfumería]],0))</f>
        <v>Perfumería</v>
      </c>
      <c r="R1169" t="str">
        <f>IF(VentasC15[[#This Row],[Total por vendedor]]&gt;=250000,"SI","NO")</f>
        <v>NO</v>
      </c>
    </row>
    <row r="1170" spans="1:18" x14ac:dyDescent="0.3">
      <c r="A1170" s="16">
        <v>33498290</v>
      </c>
      <c r="B1170" s="13">
        <v>30</v>
      </c>
      <c r="C1170" s="13">
        <v>3</v>
      </c>
      <c r="D1170" s="13">
        <v>49</v>
      </c>
      <c r="E1170" t="s">
        <v>22</v>
      </c>
      <c r="F1170" t="s">
        <v>20</v>
      </c>
      <c r="G1170" t="str">
        <f>IF(VentasC15[[#This Row],[Tipo de pago]]='Tablas auxiliares'!$B$6,"Venta física","Venta Online")</f>
        <v>Venta física</v>
      </c>
      <c r="H1170" t="s">
        <v>29</v>
      </c>
      <c r="I1170" s="37">
        <v>55411</v>
      </c>
      <c r="J1170" s="37">
        <v>41177</v>
      </c>
      <c r="K1170" s="37">
        <v>3204</v>
      </c>
      <c r="L1170" s="37">
        <v>61794</v>
      </c>
      <c r="M1170" s="37">
        <v>57010</v>
      </c>
      <c r="N1170" s="37">
        <f>SUM(VentasC15[[#This Row],[Maquillaje]:[Perfumería]])</f>
        <v>218596</v>
      </c>
      <c r="O1170" s="14">
        <f>AVERAGE(VentasC15[[#This Row],[Maquillaje]:[Perfumería]])</f>
        <v>43719.199999999997</v>
      </c>
      <c r="P1170" t="str">
        <f>INDEX(VentasC15[[#Headers],[Maquillaje]:[Perfumería]],MATCH(MAX(VentasC15[[#This Row],[Maquillaje]:[Perfumería]]),VentasC15[[#This Row],[Maquillaje]:[Perfumería]],0))</f>
        <v>Cuerpo</v>
      </c>
      <c r="Q1170" t="str">
        <f>INDEX(VentasC15[[#Headers],[Maquillaje]:[Perfumería]],MATCH(MIN(VentasC15[[#This Row],[Maquillaje]:[Perfumería]]),VentasC15[[#This Row],[Maquillaje]:[Perfumería]],0))</f>
        <v>Cabello</v>
      </c>
      <c r="R1170" t="str">
        <f>IF(VentasC15[[#This Row],[Total por vendedor]]&gt;=250000,"SI","NO")</f>
        <v>NO</v>
      </c>
    </row>
    <row r="1171" spans="1:18" x14ac:dyDescent="0.3">
      <c r="A1171" s="17">
        <v>33498291</v>
      </c>
      <c r="B1171" s="13">
        <v>53</v>
      </c>
      <c r="C1171" s="13">
        <v>3</v>
      </c>
      <c r="D1171" s="13">
        <v>14</v>
      </c>
      <c r="E1171" t="s">
        <v>22</v>
      </c>
      <c r="F1171" t="s">
        <v>21</v>
      </c>
      <c r="G1171" t="str">
        <f>IF(VentasC15[[#This Row],[Tipo de pago]]='Tablas auxiliares'!$B$6,"Venta física","Venta Online")</f>
        <v>Venta Online</v>
      </c>
      <c r="H1171" t="s">
        <v>30</v>
      </c>
      <c r="I1171" s="37">
        <v>22672</v>
      </c>
      <c r="J1171" s="37">
        <v>42429</v>
      </c>
      <c r="K1171" s="37">
        <v>27668</v>
      </c>
      <c r="L1171" s="37">
        <v>15418</v>
      </c>
      <c r="M1171" s="37">
        <v>24910</v>
      </c>
      <c r="N1171" s="37">
        <f>SUM(VentasC15[[#This Row],[Maquillaje]:[Perfumería]])</f>
        <v>133097</v>
      </c>
      <c r="O1171" s="14">
        <f>AVERAGE(VentasC15[[#This Row],[Maquillaje]:[Perfumería]])</f>
        <v>26619.4</v>
      </c>
      <c r="P1171" t="str">
        <f>INDEX(VentasC15[[#Headers],[Maquillaje]:[Perfumería]],MATCH(MAX(VentasC15[[#This Row],[Maquillaje]:[Perfumería]]),VentasC15[[#This Row],[Maquillaje]:[Perfumería]],0))</f>
        <v>Skincare</v>
      </c>
      <c r="Q1171" t="str">
        <f>INDEX(VentasC15[[#Headers],[Maquillaje]:[Perfumería]],MATCH(MIN(VentasC15[[#This Row],[Maquillaje]:[Perfumería]]),VentasC15[[#This Row],[Maquillaje]:[Perfumería]],0))</f>
        <v>Cuerpo</v>
      </c>
      <c r="R1171" t="str">
        <f>IF(VentasC15[[#This Row],[Total por vendedor]]&gt;=250000,"SI","NO")</f>
        <v>NO</v>
      </c>
    </row>
    <row r="1172" spans="1:18" x14ac:dyDescent="0.3">
      <c r="A1172" s="16">
        <v>33498292</v>
      </c>
      <c r="B1172" s="13">
        <v>41</v>
      </c>
      <c r="C1172" s="13">
        <v>3</v>
      </c>
      <c r="D1172" s="13">
        <v>49</v>
      </c>
      <c r="E1172" t="s">
        <v>23</v>
      </c>
      <c r="F1172" t="s">
        <v>21</v>
      </c>
      <c r="G1172" t="str">
        <f>IF(VentasC15[[#This Row],[Tipo de pago]]='Tablas auxiliares'!$B$6,"Venta física","Venta Online")</f>
        <v>Venta Online</v>
      </c>
      <c r="H1172" t="s">
        <v>30</v>
      </c>
      <c r="I1172" s="37">
        <v>70301</v>
      </c>
      <c r="J1172" s="37">
        <v>64289</v>
      </c>
      <c r="K1172" s="37">
        <v>58517</v>
      </c>
      <c r="L1172" s="37">
        <v>36972</v>
      </c>
      <c r="M1172" s="37">
        <v>80992</v>
      </c>
      <c r="N1172" s="37">
        <f>SUM(VentasC15[[#This Row],[Maquillaje]:[Perfumería]])</f>
        <v>311071</v>
      </c>
      <c r="O1172" s="14">
        <f>AVERAGE(VentasC15[[#This Row],[Maquillaje]:[Perfumería]])</f>
        <v>62214.2</v>
      </c>
      <c r="P1172" t="str">
        <f>INDEX(VentasC15[[#Headers],[Maquillaje]:[Perfumería]],MATCH(MAX(VentasC15[[#This Row],[Maquillaje]:[Perfumería]]),VentasC15[[#This Row],[Maquillaje]:[Perfumería]],0))</f>
        <v>Perfumería</v>
      </c>
      <c r="Q1172" t="str">
        <f>INDEX(VentasC15[[#Headers],[Maquillaje]:[Perfumería]],MATCH(MIN(VentasC15[[#This Row],[Maquillaje]:[Perfumería]]),VentasC15[[#This Row],[Maquillaje]:[Perfumería]],0))</f>
        <v>Cuerpo</v>
      </c>
      <c r="R1172" t="str">
        <f>IF(VentasC15[[#This Row],[Total por vendedor]]&gt;=250000,"SI","NO")</f>
        <v>SI</v>
      </c>
    </row>
    <row r="1173" spans="1:18" x14ac:dyDescent="0.3">
      <c r="A1173" s="17">
        <v>33498293</v>
      </c>
      <c r="B1173" s="13">
        <v>74</v>
      </c>
      <c r="C1173" s="13">
        <v>3</v>
      </c>
      <c r="D1173" s="13">
        <v>77</v>
      </c>
      <c r="E1173" t="s">
        <v>25</v>
      </c>
      <c r="F1173" t="s">
        <v>21</v>
      </c>
      <c r="G1173" t="str">
        <f>IF(VentasC15[[#This Row],[Tipo de pago]]='Tablas auxiliares'!$B$6,"Venta física","Venta Online")</f>
        <v>Venta Online</v>
      </c>
      <c r="H1173" t="s">
        <v>29</v>
      </c>
      <c r="I1173" s="37">
        <v>52046</v>
      </c>
      <c r="J1173" s="37">
        <v>89980</v>
      </c>
      <c r="K1173" s="37">
        <v>41059</v>
      </c>
      <c r="L1173" s="37">
        <v>64718</v>
      </c>
      <c r="M1173" s="37">
        <v>28303</v>
      </c>
      <c r="N1173" s="37">
        <f>SUM(VentasC15[[#This Row],[Maquillaje]:[Perfumería]])</f>
        <v>276106</v>
      </c>
      <c r="O1173" s="14">
        <f>AVERAGE(VentasC15[[#This Row],[Maquillaje]:[Perfumería]])</f>
        <v>55221.2</v>
      </c>
      <c r="P1173" t="str">
        <f>INDEX(VentasC15[[#Headers],[Maquillaje]:[Perfumería]],MATCH(MAX(VentasC15[[#This Row],[Maquillaje]:[Perfumería]]),VentasC15[[#This Row],[Maquillaje]:[Perfumería]],0))</f>
        <v>Skincare</v>
      </c>
      <c r="Q1173" t="str">
        <f>INDEX(VentasC15[[#Headers],[Maquillaje]:[Perfumería]],MATCH(MIN(VentasC15[[#This Row],[Maquillaje]:[Perfumería]]),VentasC15[[#This Row],[Maquillaje]:[Perfumería]],0))</f>
        <v>Perfumería</v>
      </c>
      <c r="R1173" t="str">
        <f>IF(VentasC15[[#This Row],[Total por vendedor]]&gt;=250000,"SI","NO")</f>
        <v>SI</v>
      </c>
    </row>
    <row r="1174" spans="1:18" x14ac:dyDescent="0.3">
      <c r="A1174" s="16">
        <v>33498294</v>
      </c>
      <c r="B1174" s="13">
        <v>66</v>
      </c>
      <c r="C1174" s="13">
        <v>3</v>
      </c>
      <c r="D1174" s="13">
        <v>34</v>
      </c>
      <c r="E1174" t="s">
        <v>25</v>
      </c>
      <c r="F1174" t="s">
        <v>21</v>
      </c>
      <c r="G1174" t="str">
        <f>IF(VentasC15[[#This Row],[Tipo de pago]]='Tablas auxiliares'!$B$6,"Venta física","Venta Online")</f>
        <v>Venta Online</v>
      </c>
      <c r="H1174" t="s">
        <v>29</v>
      </c>
      <c r="I1174" s="37">
        <v>50045</v>
      </c>
      <c r="J1174" s="37">
        <v>44176</v>
      </c>
      <c r="K1174" s="37">
        <v>66010</v>
      </c>
      <c r="L1174" s="37">
        <v>18559</v>
      </c>
      <c r="M1174" s="37">
        <v>72989</v>
      </c>
      <c r="N1174" s="37">
        <f>SUM(VentasC15[[#This Row],[Maquillaje]:[Perfumería]])</f>
        <v>251779</v>
      </c>
      <c r="O1174" s="14">
        <f>AVERAGE(VentasC15[[#This Row],[Maquillaje]:[Perfumería]])</f>
        <v>50355.8</v>
      </c>
      <c r="P1174" t="str">
        <f>INDEX(VentasC15[[#Headers],[Maquillaje]:[Perfumería]],MATCH(MAX(VentasC15[[#This Row],[Maquillaje]:[Perfumería]]),VentasC15[[#This Row],[Maquillaje]:[Perfumería]],0))</f>
        <v>Perfumería</v>
      </c>
      <c r="Q1174" t="str">
        <f>INDEX(VentasC15[[#Headers],[Maquillaje]:[Perfumería]],MATCH(MIN(VentasC15[[#This Row],[Maquillaje]:[Perfumería]]),VentasC15[[#This Row],[Maquillaje]:[Perfumería]],0))</f>
        <v>Cuerpo</v>
      </c>
      <c r="R1174" t="str">
        <f>IF(VentasC15[[#This Row],[Total por vendedor]]&gt;=250000,"SI","NO")</f>
        <v>SI</v>
      </c>
    </row>
    <row r="1175" spans="1:18" x14ac:dyDescent="0.3">
      <c r="A1175" s="17">
        <v>33498295</v>
      </c>
      <c r="B1175" s="13">
        <v>38</v>
      </c>
      <c r="C1175" s="13">
        <v>3</v>
      </c>
      <c r="D1175" s="13">
        <v>96</v>
      </c>
      <c r="E1175" t="s">
        <v>23</v>
      </c>
      <c r="F1175" t="s">
        <v>21</v>
      </c>
      <c r="G1175" t="str">
        <f>IF(VentasC15[[#This Row],[Tipo de pago]]='Tablas auxiliares'!$B$6,"Venta física","Venta Online")</f>
        <v>Venta Online</v>
      </c>
      <c r="H1175" t="s">
        <v>29</v>
      </c>
      <c r="I1175" s="37">
        <v>87259</v>
      </c>
      <c r="J1175" s="37">
        <v>81357</v>
      </c>
      <c r="K1175" s="37">
        <v>19387</v>
      </c>
      <c r="L1175" s="37">
        <v>90326</v>
      </c>
      <c r="M1175" s="37">
        <v>68642</v>
      </c>
      <c r="N1175" s="37">
        <f>SUM(VentasC15[[#This Row],[Maquillaje]:[Perfumería]])</f>
        <v>346971</v>
      </c>
      <c r="O1175" s="14">
        <f>AVERAGE(VentasC15[[#This Row],[Maquillaje]:[Perfumería]])</f>
        <v>69394.2</v>
      </c>
      <c r="P1175" t="str">
        <f>INDEX(VentasC15[[#Headers],[Maquillaje]:[Perfumería]],MATCH(MAX(VentasC15[[#This Row],[Maquillaje]:[Perfumería]]),VentasC15[[#This Row],[Maquillaje]:[Perfumería]],0))</f>
        <v>Cuerpo</v>
      </c>
      <c r="Q1175" t="str">
        <f>INDEX(VentasC15[[#Headers],[Maquillaje]:[Perfumería]],MATCH(MIN(VentasC15[[#This Row],[Maquillaje]:[Perfumería]]),VentasC15[[#This Row],[Maquillaje]:[Perfumería]],0))</f>
        <v>Cabello</v>
      </c>
      <c r="R1175" t="str">
        <f>IF(VentasC15[[#This Row],[Total por vendedor]]&gt;=250000,"SI","NO")</f>
        <v>SI</v>
      </c>
    </row>
    <row r="1176" spans="1:18" x14ac:dyDescent="0.3">
      <c r="A1176" s="16">
        <v>33498296</v>
      </c>
      <c r="B1176" s="13">
        <v>36</v>
      </c>
      <c r="C1176" s="13">
        <v>3</v>
      </c>
      <c r="D1176" s="13">
        <v>73</v>
      </c>
      <c r="E1176" t="s">
        <v>23</v>
      </c>
      <c r="F1176" t="s">
        <v>21</v>
      </c>
      <c r="G1176" t="str">
        <f>IF(VentasC15[[#This Row],[Tipo de pago]]='Tablas auxiliares'!$B$6,"Venta física","Venta Online")</f>
        <v>Venta Online</v>
      </c>
      <c r="H1176" t="s">
        <v>29</v>
      </c>
      <c r="I1176" s="37">
        <v>60885</v>
      </c>
      <c r="J1176" s="37">
        <v>23762</v>
      </c>
      <c r="K1176" s="37">
        <v>30326</v>
      </c>
      <c r="L1176" s="37">
        <v>33987</v>
      </c>
      <c r="M1176" s="37">
        <v>89509</v>
      </c>
      <c r="N1176" s="37">
        <f>SUM(VentasC15[[#This Row],[Maquillaje]:[Perfumería]])</f>
        <v>238469</v>
      </c>
      <c r="O1176" s="14">
        <f>AVERAGE(VentasC15[[#This Row],[Maquillaje]:[Perfumería]])</f>
        <v>47693.8</v>
      </c>
      <c r="P1176" t="str">
        <f>INDEX(VentasC15[[#Headers],[Maquillaje]:[Perfumería]],MATCH(MAX(VentasC15[[#This Row],[Maquillaje]:[Perfumería]]),VentasC15[[#This Row],[Maquillaje]:[Perfumería]],0))</f>
        <v>Perfumería</v>
      </c>
      <c r="Q1176" t="str">
        <f>INDEX(VentasC15[[#Headers],[Maquillaje]:[Perfumería]],MATCH(MIN(VentasC15[[#This Row],[Maquillaje]:[Perfumería]]),VentasC15[[#This Row],[Maquillaje]:[Perfumería]],0))</f>
        <v>Skincare</v>
      </c>
      <c r="R1176" t="str">
        <f>IF(VentasC15[[#This Row],[Total por vendedor]]&gt;=250000,"SI","NO")</f>
        <v>NO</v>
      </c>
    </row>
    <row r="1177" spans="1:18" x14ac:dyDescent="0.3">
      <c r="A1177" s="17">
        <v>33498297</v>
      </c>
      <c r="B1177" s="13">
        <v>41</v>
      </c>
      <c r="C1177" s="13">
        <v>3</v>
      </c>
      <c r="D1177" s="13">
        <v>80</v>
      </c>
      <c r="E1177" t="s">
        <v>24</v>
      </c>
      <c r="F1177" t="s">
        <v>21</v>
      </c>
      <c r="G1177" t="str">
        <f>IF(VentasC15[[#This Row],[Tipo de pago]]='Tablas auxiliares'!$B$6,"Venta física","Venta Online")</f>
        <v>Venta Online</v>
      </c>
      <c r="H1177" t="s">
        <v>29</v>
      </c>
      <c r="I1177" s="37">
        <v>58680</v>
      </c>
      <c r="J1177" s="37">
        <v>49503</v>
      </c>
      <c r="K1177" s="37">
        <v>51934</v>
      </c>
      <c r="L1177" s="37">
        <v>9826</v>
      </c>
      <c r="M1177" s="37">
        <v>92426</v>
      </c>
      <c r="N1177" s="37">
        <f>SUM(VentasC15[[#This Row],[Maquillaje]:[Perfumería]])</f>
        <v>262369</v>
      </c>
      <c r="O1177" s="14">
        <f>AVERAGE(VentasC15[[#This Row],[Maquillaje]:[Perfumería]])</f>
        <v>52473.8</v>
      </c>
      <c r="P1177" t="str">
        <f>INDEX(VentasC15[[#Headers],[Maquillaje]:[Perfumería]],MATCH(MAX(VentasC15[[#This Row],[Maquillaje]:[Perfumería]]),VentasC15[[#This Row],[Maquillaje]:[Perfumería]],0))</f>
        <v>Perfumería</v>
      </c>
      <c r="Q1177" t="str">
        <f>INDEX(VentasC15[[#Headers],[Maquillaje]:[Perfumería]],MATCH(MIN(VentasC15[[#This Row],[Maquillaje]:[Perfumería]]),VentasC15[[#This Row],[Maquillaje]:[Perfumería]],0))</f>
        <v>Cuerpo</v>
      </c>
      <c r="R1177" t="str">
        <f>IF(VentasC15[[#This Row],[Total por vendedor]]&gt;=250000,"SI","NO")</f>
        <v>SI</v>
      </c>
    </row>
    <row r="1178" spans="1:18" x14ac:dyDescent="0.3">
      <c r="A1178" s="16">
        <v>33498298</v>
      </c>
      <c r="B1178" s="13">
        <v>53</v>
      </c>
      <c r="C1178" s="13">
        <v>3</v>
      </c>
      <c r="D1178" s="13">
        <v>32</v>
      </c>
      <c r="E1178" t="s">
        <v>23</v>
      </c>
      <c r="F1178" t="s">
        <v>21</v>
      </c>
      <c r="G1178" t="str">
        <f>IF(VentasC15[[#This Row],[Tipo de pago]]='Tablas auxiliares'!$B$6,"Venta física","Venta Online")</f>
        <v>Venta Online</v>
      </c>
      <c r="H1178" t="s">
        <v>29</v>
      </c>
      <c r="I1178" s="37">
        <v>59937</v>
      </c>
      <c r="J1178" s="37">
        <v>2123</v>
      </c>
      <c r="K1178" s="37">
        <v>39345</v>
      </c>
      <c r="L1178" s="37">
        <v>29557</v>
      </c>
      <c r="M1178" s="37">
        <v>78934</v>
      </c>
      <c r="N1178" s="37">
        <f>SUM(VentasC15[[#This Row],[Maquillaje]:[Perfumería]])</f>
        <v>209896</v>
      </c>
      <c r="O1178" s="14">
        <f>AVERAGE(VentasC15[[#This Row],[Maquillaje]:[Perfumería]])</f>
        <v>41979.199999999997</v>
      </c>
      <c r="P1178" t="str">
        <f>INDEX(VentasC15[[#Headers],[Maquillaje]:[Perfumería]],MATCH(MAX(VentasC15[[#This Row],[Maquillaje]:[Perfumería]]),VentasC15[[#This Row],[Maquillaje]:[Perfumería]],0))</f>
        <v>Perfumería</v>
      </c>
      <c r="Q1178" t="str">
        <f>INDEX(VentasC15[[#Headers],[Maquillaje]:[Perfumería]],MATCH(MIN(VentasC15[[#This Row],[Maquillaje]:[Perfumería]]),VentasC15[[#This Row],[Maquillaje]:[Perfumería]],0))</f>
        <v>Skincare</v>
      </c>
      <c r="R1178" t="str">
        <f>IF(VentasC15[[#This Row],[Total por vendedor]]&gt;=250000,"SI","NO")</f>
        <v>NO</v>
      </c>
    </row>
    <row r="1179" spans="1:18" x14ac:dyDescent="0.3">
      <c r="A1179" s="17">
        <v>33498299</v>
      </c>
      <c r="B1179" s="13">
        <v>66</v>
      </c>
      <c r="C1179" s="13">
        <v>3</v>
      </c>
      <c r="D1179" s="13">
        <v>74</v>
      </c>
      <c r="E1179" t="s">
        <v>24</v>
      </c>
      <c r="F1179" t="s">
        <v>20</v>
      </c>
      <c r="G1179" t="str">
        <f>IF(VentasC15[[#This Row],[Tipo de pago]]='Tablas auxiliares'!$B$6,"Venta física","Venta Online")</f>
        <v>Venta física</v>
      </c>
      <c r="H1179" t="s">
        <v>29</v>
      </c>
      <c r="I1179" s="37">
        <v>3570</v>
      </c>
      <c r="J1179" s="37">
        <v>56174</v>
      </c>
      <c r="K1179" s="37">
        <v>50307</v>
      </c>
      <c r="L1179" s="37">
        <v>67417</v>
      </c>
      <c r="M1179" s="37">
        <v>6847</v>
      </c>
      <c r="N1179" s="37">
        <f>SUM(VentasC15[[#This Row],[Maquillaje]:[Perfumería]])</f>
        <v>184315</v>
      </c>
      <c r="O1179" s="14">
        <f>AVERAGE(VentasC15[[#This Row],[Maquillaje]:[Perfumería]])</f>
        <v>36863</v>
      </c>
      <c r="P1179" t="str">
        <f>INDEX(VentasC15[[#Headers],[Maquillaje]:[Perfumería]],MATCH(MAX(VentasC15[[#This Row],[Maquillaje]:[Perfumería]]),VentasC15[[#This Row],[Maquillaje]:[Perfumería]],0))</f>
        <v>Cuerpo</v>
      </c>
      <c r="Q1179" t="str">
        <f>INDEX(VentasC15[[#Headers],[Maquillaje]:[Perfumería]],MATCH(MIN(VentasC15[[#This Row],[Maquillaje]:[Perfumería]]),VentasC15[[#This Row],[Maquillaje]:[Perfumería]],0))</f>
        <v>Maquillaje</v>
      </c>
      <c r="R1179" t="str">
        <f>IF(VentasC15[[#This Row],[Total por vendedor]]&gt;=250000,"SI","NO")</f>
        <v>NO</v>
      </c>
    </row>
    <row r="1180" spans="1:18" x14ac:dyDescent="0.3">
      <c r="A1180" s="16">
        <v>33498300</v>
      </c>
      <c r="B1180" s="13">
        <v>37</v>
      </c>
      <c r="C1180" s="13">
        <v>3</v>
      </c>
      <c r="D1180" s="13">
        <v>26</v>
      </c>
      <c r="E1180" t="s">
        <v>22</v>
      </c>
      <c r="F1180" t="s">
        <v>20</v>
      </c>
      <c r="G1180" t="str">
        <f>IF(VentasC15[[#This Row],[Tipo de pago]]='Tablas auxiliares'!$B$6,"Venta física","Venta Online")</f>
        <v>Venta física</v>
      </c>
      <c r="H1180" t="s">
        <v>30</v>
      </c>
      <c r="I1180" s="37">
        <v>42135</v>
      </c>
      <c r="J1180" s="37">
        <v>601</v>
      </c>
      <c r="K1180" s="37">
        <v>41166</v>
      </c>
      <c r="L1180" s="37">
        <v>85874</v>
      </c>
      <c r="M1180" s="37">
        <v>21190</v>
      </c>
      <c r="N1180" s="37">
        <f>SUM(VentasC15[[#This Row],[Maquillaje]:[Perfumería]])</f>
        <v>190966</v>
      </c>
      <c r="O1180" s="14">
        <f>AVERAGE(VentasC15[[#This Row],[Maquillaje]:[Perfumería]])</f>
        <v>38193.199999999997</v>
      </c>
      <c r="P1180" t="str">
        <f>INDEX(VentasC15[[#Headers],[Maquillaje]:[Perfumería]],MATCH(MAX(VentasC15[[#This Row],[Maquillaje]:[Perfumería]]),VentasC15[[#This Row],[Maquillaje]:[Perfumería]],0))</f>
        <v>Cuerpo</v>
      </c>
      <c r="Q1180" t="str">
        <f>INDEX(VentasC15[[#Headers],[Maquillaje]:[Perfumería]],MATCH(MIN(VentasC15[[#This Row],[Maquillaje]:[Perfumería]]),VentasC15[[#This Row],[Maquillaje]:[Perfumería]],0))</f>
        <v>Skincare</v>
      </c>
      <c r="R1180" t="str">
        <f>IF(VentasC15[[#This Row],[Total por vendedor]]&gt;=250000,"SI","NO")</f>
        <v>NO</v>
      </c>
    </row>
    <row r="1181" spans="1:18" x14ac:dyDescent="0.3">
      <c r="A1181" s="17">
        <v>33498301</v>
      </c>
      <c r="B1181" s="13">
        <v>42</v>
      </c>
      <c r="C1181" s="13">
        <v>3</v>
      </c>
      <c r="D1181" s="13">
        <v>74</v>
      </c>
      <c r="E1181" t="s">
        <v>23</v>
      </c>
      <c r="F1181" t="s">
        <v>20</v>
      </c>
      <c r="G1181" t="str">
        <f>IF(VentasC15[[#This Row],[Tipo de pago]]='Tablas auxiliares'!$B$6,"Venta física","Venta Online")</f>
        <v>Venta física</v>
      </c>
      <c r="H1181" t="s">
        <v>30</v>
      </c>
      <c r="I1181" s="37">
        <v>15633</v>
      </c>
      <c r="J1181" s="37">
        <v>97156</v>
      </c>
      <c r="K1181" s="37">
        <v>31944</v>
      </c>
      <c r="L1181" s="37">
        <v>65057</v>
      </c>
      <c r="M1181" s="37">
        <v>98405</v>
      </c>
      <c r="N1181" s="37">
        <f>SUM(VentasC15[[#This Row],[Maquillaje]:[Perfumería]])</f>
        <v>308195</v>
      </c>
      <c r="O1181" s="14">
        <f>AVERAGE(VentasC15[[#This Row],[Maquillaje]:[Perfumería]])</f>
        <v>61639</v>
      </c>
      <c r="P1181" t="str">
        <f>INDEX(VentasC15[[#Headers],[Maquillaje]:[Perfumería]],MATCH(MAX(VentasC15[[#This Row],[Maquillaje]:[Perfumería]]),VentasC15[[#This Row],[Maquillaje]:[Perfumería]],0))</f>
        <v>Perfumería</v>
      </c>
      <c r="Q1181" t="str">
        <f>INDEX(VentasC15[[#Headers],[Maquillaje]:[Perfumería]],MATCH(MIN(VentasC15[[#This Row],[Maquillaje]:[Perfumería]]),VentasC15[[#This Row],[Maquillaje]:[Perfumería]],0))</f>
        <v>Maquillaje</v>
      </c>
      <c r="R1181" t="str">
        <f>IF(VentasC15[[#This Row],[Total por vendedor]]&gt;=250000,"SI","NO")</f>
        <v>SI</v>
      </c>
    </row>
    <row r="1182" spans="1:18" x14ac:dyDescent="0.3">
      <c r="A1182" s="16">
        <v>33498302</v>
      </c>
      <c r="B1182" s="13">
        <v>41</v>
      </c>
      <c r="C1182" s="13">
        <v>3</v>
      </c>
      <c r="D1182" s="13">
        <v>17</v>
      </c>
      <c r="E1182" t="s">
        <v>23</v>
      </c>
      <c r="F1182" t="s">
        <v>20</v>
      </c>
      <c r="G1182" t="str">
        <f>IF(VentasC15[[#This Row],[Tipo de pago]]='Tablas auxiliares'!$B$6,"Venta física","Venta Online")</f>
        <v>Venta física</v>
      </c>
      <c r="H1182" t="s">
        <v>29</v>
      </c>
      <c r="I1182" s="37">
        <v>34676</v>
      </c>
      <c r="J1182" s="37">
        <v>67396</v>
      </c>
      <c r="K1182" s="37">
        <v>19525</v>
      </c>
      <c r="L1182" s="37">
        <v>74492</v>
      </c>
      <c r="M1182" s="37">
        <v>49735</v>
      </c>
      <c r="N1182" s="37">
        <f>SUM(VentasC15[[#This Row],[Maquillaje]:[Perfumería]])</f>
        <v>245824</v>
      </c>
      <c r="O1182" s="14">
        <f>AVERAGE(VentasC15[[#This Row],[Maquillaje]:[Perfumería]])</f>
        <v>49164.800000000003</v>
      </c>
      <c r="P1182" t="str">
        <f>INDEX(VentasC15[[#Headers],[Maquillaje]:[Perfumería]],MATCH(MAX(VentasC15[[#This Row],[Maquillaje]:[Perfumería]]),VentasC15[[#This Row],[Maquillaje]:[Perfumería]],0))</f>
        <v>Cuerpo</v>
      </c>
      <c r="Q1182" t="str">
        <f>INDEX(VentasC15[[#Headers],[Maquillaje]:[Perfumería]],MATCH(MIN(VentasC15[[#This Row],[Maquillaje]:[Perfumería]]),VentasC15[[#This Row],[Maquillaje]:[Perfumería]],0))</f>
        <v>Cabello</v>
      </c>
      <c r="R1182" t="str">
        <f>IF(VentasC15[[#This Row],[Total por vendedor]]&gt;=250000,"SI","NO")</f>
        <v>NO</v>
      </c>
    </row>
    <row r="1183" spans="1:18" x14ac:dyDescent="0.3">
      <c r="A1183" s="17">
        <v>33498303</v>
      </c>
      <c r="B1183" s="13">
        <v>45</v>
      </c>
      <c r="C1183" s="13">
        <v>3</v>
      </c>
      <c r="D1183" s="13">
        <v>78</v>
      </c>
      <c r="E1183" t="s">
        <v>25</v>
      </c>
      <c r="F1183" t="s">
        <v>21</v>
      </c>
      <c r="G1183" t="str">
        <f>IF(VentasC15[[#This Row],[Tipo de pago]]='Tablas auxiliares'!$B$6,"Venta física","Venta Online")</f>
        <v>Venta Online</v>
      </c>
      <c r="H1183" t="s">
        <v>30</v>
      </c>
      <c r="I1183" s="37">
        <v>55257</v>
      </c>
      <c r="J1183" s="37">
        <v>47942</v>
      </c>
      <c r="K1183" s="37">
        <v>69460</v>
      </c>
      <c r="L1183" s="37">
        <v>2406</v>
      </c>
      <c r="M1183" s="37">
        <v>74503</v>
      </c>
      <c r="N1183" s="37">
        <f>SUM(VentasC15[[#This Row],[Maquillaje]:[Perfumería]])</f>
        <v>249568</v>
      </c>
      <c r="O1183" s="14">
        <f>AVERAGE(VentasC15[[#This Row],[Maquillaje]:[Perfumería]])</f>
        <v>49913.599999999999</v>
      </c>
      <c r="P1183" t="str">
        <f>INDEX(VentasC15[[#Headers],[Maquillaje]:[Perfumería]],MATCH(MAX(VentasC15[[#This Row],[Maquillaje]:[Perfumería]]),VentasC15[[#This Row],[Maquillaje]:[Perfumería]],0))</f>
        <v>Perfumería</v>
      </c>
      <c r="Q1183" t="str">
        <f>INDEX(VentasC15[[#Headers],[Maquillaje]:[Perfumería]],MATCH(MIN(VentasC15[[#This Row],[Maquillaje]:[Perfumería]]),VentasC15[[#This Row],[Maquillaje]:[Perfumería]],0))</f>
        <v>Cuerpo</v>
      </c>
      <c r="R1183" t="str">
        <f>IF(VentasC15[[#This Row],[Total por vendedor]]&gt;=250000,"SI","NO")</f>
        <v>NO</v>
      </c>
    </row>
    <row r="1184" spans="1:18" x14ac:dyDescent="0.3">
      <c r="A1184" s="16">
        <v>33498304</v>
      </c>
      <c r="B1184" s="13">
        <v>36</v>
      </c>
      <c r="C1184" s="13">
        <v>3</v>
      </c>
      <c r="D1184" s="13">
        <v>71</v>
      </c>
      <c r="E1184" t="s">
        <v>23</v>
      </c>
      <c r="F1184" t="s">
        <v>21</v>
      </c>
      <c r="G1184" t="str">
        <f>IF(VentasC15[[#This Row],[Tipo de pago]]='Tablas auxiliares'!$B$6,"Venta física","Venta Online")</f>
        <v>Venta Online</v>
      </c>
      <c r="H1184" t="s">
        <v>30</v>
      </c>
      <c r="I1184" s="37">
        <v>20731</v>
      </c>
      <c r="J1184" s="37">
        <v>94485</v>
      </c>
      <c r="K1184" s="37">
        <v>16770</v>
      </c>
      <c r="L1184" s="37">
        <v>18325</v>
      </c>
      <c r="M1184" s="37">
        <v>97377</v>
      </c>
      <c r="N1184" s="37">
        <f>SUM(VentasC15[[#This Row],[Maquillaje]:[Perfumería]])</f>
        <v>247688</v>
      </c>
      <c r="O1184" s="14">
        <f>AVERAGE(VentasC15[[#This Row],[Maquillaje]:[Perfumería]])</f>
        <v>49537.599999999999</v>
      </c>
      <c r="P1184" t="str">
        <f>INDEX(VentasC15[[#Headers],[Maquillaje]:[Perfumería]],MATCH(MAX(VentasC15[[#This Row],[Maquillaje]:[Perfumería]]),VentasC15[[#This Row],[Maquillaje]:[Perfumería]],0))</f>
        <v>Perfumería</v>
      </c>
      <c r="Q1184" t="str">
        <f>INDEX(VentasC15[[#Headers],[Maquillaje]:[Perfumería]],MATCH(MIN(VentasC15[[#This Row],[Maquillaje]:[Perfumería]]),VentasC15[[#This Row],[Maquillaje]:[Perfumería]],0))</f>
        <v>Cabello</v>
      </c>
      <c r="R1184" t="str">
        <f>IF(VentasC15[[#This Row],[Total por vendedor]]&gt;=250000,"SI","NO")</f>
        <v>NO</v>
      </c>
    </row>
    <row r="1185" spans="1:18" x14ac:dyDescent="0.3">
      <c r="A1185" s="17">
        <v>33498305</v>
      </c>
      <c r="B1185" s="13">
        <v>39</v>
      </c>
      <c r="C1185" s="13">
        <v>3</v>
      </c>
      <c r="D1185" s="13">
        <v>69</v>
      </c>
      <c r="E1185" t="s">
        <v>23</v>
      </c>
      <c r="F1185" t="s">
        <v>20</v>
      </c>
      <c r="G1185" t="str">
        <f>IF(VentasC15[[#This Row],[Tipo de pago]]='Tablas auxiliares'!$B$6,"Venta física","Venta Online")</f>
        <v>Venta física</v>
      </c>
      <c r="H1185" t="s">
        <v>29</v>
      </c>
      <c r="I1185" s="37">
        <v>2233</v>
      </c>
      <c r="J1185" s="37">
        <v>7136</v>
      </c>
      <c r="K1185" s="37">
        <v>50489</v>
      </c>
      <c r="L1185" s="37">
        <v>7263</v>
      </c>
      <c r="M1185" s="37">
        <v>29539</v>
      </c>
      <c r="N1185" s="37">
        <f>SUM(VentasC15[[#This Row],[Maquillaje]:[Perfumería]])</f>
        <v>96660</v>
      </c>
      <c r="O1185" s="14">
        <f>AVERAGE(VentasC15[[#This Row],[Maquillaje]:[Perfumería]])</f>
        <v>19332</v>
      </c>
      <c r="P1185" t="str">
        <f>INDEX(VentasC15[[#Headers],[Maquillaje]:[Perfumería]],MATCH(MAX(VentasC15[[#This Row],[Maquillaje]:[Perfumería]]),VentasC15[[#This Row],[Maquillaje]:[Perfumería]],0))</f>
        <v>Cabello</v>
      </c>
      <c r="Q1185" t="str">
        <f>INDEX(VentasC15[[#Headers],[Maquillaje]:[Perfumería]],MATCH(MIN(VentasC15[[#This Row],[Maquillaje]:[Perfumería]]),VentasC15[[#This Row],[Maquillaje]:[Perfumería]],0))</f>
        <v>Maquillaje</v>
      </c>
      <c r="R1185" t="str">
        <f>IF(VentasC15[[#This Row],[Total por vendedor]]&gt;=250000,"SI","NO")</f>
        <v>NO</v>
      </c>
    </row>
    <row r="1186" spans="1:18" x14ac:dyDescent="0.3">
      <c r="A1186" s="16">
        <v>33498306</v>
      </c>
      <c r="B1186" s="13">
        <v>57</v>
      </c>
      <c r="C1186" s="13">
        <v>3</v>
      </c>
      <c r="D1186" s="13">
        <v>58</v>
      </c>
      <c r="E1186" t="s">
        <v>25</v>
      </c>
      <c r="F1186" t="s">
        <v>21</v>
      </c>
      <c r="G1186" t="str">
        <f>IF(VentasC15[[#This Row],[Tipo de pago]]='Tablas auxiliares'!$B$6,"Venta física","Venta Online")</f>
        <v>Venta Online</v>
      </c>
      <c r="H1186" t="s">
        <v>30</v>
      </c>
      <c r="I1186" s="37">
        <v>90481</v>
      </c>
      <c r="J1186" s="37">
        <v>66034</v>
      </c>
      <c r="K1186" s="37">
        <v>89820</v>
      </c>
      <c r="L1186" s="37">
        <v>17987</v>
      </c>
      <c r="M1186" s="37">
        <v>2828</v>
      </c>
      <c r="N1186" s="37">
        <f>SUM(VentasC15[[#This Row],[Maquillaje]:[Perfumería]])</f>
        <v>267150</v>
      </c>
      <c r="O1186" s="14">
        <f>AVERAGE(VentasC15[[#This Row],[Maquillaje]:[Perfumería]])</f>
        <v>53430</v>
      </c>
      <c r="P1186" t="str">
        <f>INDEX(VentasC15[[#Headers],[Maquillaje]:[Perfumería]],MATCH(MAX(VentasC15[[#This Row],[Maquillaje]:[Perfumería]]),VentasC15[[#This Row],[Maquillaje]:[Perfumería]],0))</f>
        <v>Maquillaje</v>
      </c>
      <c r="Q1186" t="str">
        <f>INDEX(VentasC15[[#Headers],[Maquillaje]:[Perfumería]],MATCH(MIN(VentasC15[[#This Row],[Maquillaje]:[Perfumería]]),VentasC15[[#This Row],[Maquillaje]:[Perfumería]],0))</f>
        <v>Perfumería</v>
      </c>
      <c r="R1186" t="str">
        <f>IF(VentasC15[[#This Row],[Total por vendedor]]&gt;=250000,"SI","NO")</f>
        <v>SI</v>
      </c>
    </row>
    <row r="1187" spans="1:18" x14ac:dyDescent="0.3">
      <c r="A1187" s="17">
        <v>33498307</v>
      </c>
      <c r="B1187" s="13">
        <v>50</v>
      </c>
      <c r="C1187" s="13">
        <v>3</v>
      </c>
      <c r="D1187" s="13">
        <v>25</v>
      </c>
      <c r="E1187" t="s">
        <v>23</v>
      </c>
      <c r="F1187" t="s">
        <v>21</v>
      </c>
      <c r="G1187" t="str">
        <f>IF(VentasC15[[#This Row],[Tipo de pago]]='Tablas auxiliares'!$B$6,"Venta física","Venta Online")</f>
        <v>Venta Online</v>
      </c>
      <c r="H1187" t="s">
        <v>29</v>
      </c>
      <c r="I1187" s="37">
        <v>89974</v>
      </c>
      <c r="J1187" s="37">
        <v>12983</v>
      </c>
      <c r="K1187" s="37">
        <v>3241</v>
      </c>
      <c r="L1187" s="37">
        <v>11208</v>
      </c>
      <c r="M1187" s="37">
        <v>76685</v>
      </c>
      <c r="N1187" s="37">
        <f>SUM(VentasC15[[#This Row],[Maquillaje]:[Perfumería]])</f>
        <v>194091</v>
      </c>
      <c r="O1187" s="14">
        <f>AVERAGE(VentasC15[[#This Row],[Maquillaje]:[Perfumería]])</f>
        <v>38818.199999999997</v>
      </c>
      <c r="P1187" t="str">
        <f>INDEX(VentasC15[[#Headers],[Maquillaje]:[Perfumería]],MATCH(MAX(VentasC15[[#This Row],[Maquillaje]:[Perfumería]]),VentasC15[[#This Row],[Maquillaje]:[Perfumería]],0))</f>
        <v>Maquillaje</v>
      </c>
      <c r="Q1187" t="str">
        <f>INDEX(VentasC15[[#Headers],[Maquillaje]:[Perfumería]],MATCH(MIN(VentasC15[[#This Row],[Maquillaje]:[Perfumería]]),VentasC15[[#This Row],[Maquillaje]:[Perfumería]],0))</f>
        <v>Cabello</v>
      </c>
      <c r="R1187" t="str">
        <f>IF(VentasC15[[#This Row],[Total por vendedor]]&gt;=250000,"SI","NO")</f>
        <v>NO</v>
      </c>
    </row>
    <row r="1188" spans="1:18" x14ac:dyDescent="0.3">
      <c r="A1188" s="16">
        <v>33498308</v>
      </c>
      <c r="B1188" s="13">
        <v>56</v>
      </c>
      <c r="C1188" s="13">
        <v>3</v>
      </c>
      <c r="D1188" s="13">
        <v>7</v>
      </c>
      <c r="E1188" t="s">
        <v>23</v>
      </c>
      <c r="F1188" t="s">
        <v>21</v>
      </c>
      <c r="G1188" t="str">
        <f>IF(VentasC15[[#This Row],[Tipo de pago]]='Tablas auxiliares'!$B$6,"Venta física","Venta Online")</f>
        <v>Venta Online</v>
      </c>
      <c r="H1188" t="s">
        <v>29</v>
      </c>
      <c r="I1188" s="37">
        <v>60717</v>
      </c>
      <c r="J1188" s="37">
        <v>93800</v>
      </c>
      <c r="K1188" s="37">
        <v>49311</v>
      </c>
      <c r="L1188" s="37">
        <v>169</v>
      </c>
      <c r="M1188" s="37">
        <v>69082</v>
      </c>
      <c r="N1188" s="37">
        <f>SUM(VentasC15[[#This Row],[Maquillaje]:[Perfumería]])</f>
        <v>273079</v>
      </c>
      <c r="O1188" s="14">
        <f>AVERAGE(VentasC15[[#This Row],[Maquillaje]:[Perfumería]])</f>
        <v>54615.8</v>
      </c>
      <c r="P1188" t="str">
        <f>INDEX(VentasC15[[#Headers],[Maquillaje]:[Perfumería]],MATCH(MAX(VentasC15[[#This Row],[Maquillaje]:[Perfumería]]),VentasC15[[#This Row],[Maquillaje]:[Perfumería]],0))</f>
        <v>Skincare</v>
      </c>
      <c r="Q1188" t="str">
        <f>INDEX(VentasC15[[#Headers],[Maquillaje]:[Perfumería]],MATCH(MIN(VentasC15[[#This Row],[Maquillaje]:[Perfumería]]),VentasC15[[#This Row],[Maquillaje]:[Perfumería]],0))</f>
        <v>Cuerpo</v>
      </c>
      <c r="R1188" t="str">
        <f>IF(VentasC15[[#This Row],[Total por vendedor]]&gt;=250000,"SI","NO")</f>
        <v>SI</v>
      </c>
    </row>
    <row r="1189" spans="1:18" x14ac:dyDescent="0.3">
      <c r="A1189" s="17">
        <v>33498309</v>
      </c>
      <c r="B1189" s="13">
        <v>35</v>
      </c>
      <c r="C1189" s="13">
        <v>3</v>
      </c>
      <c r="D1189" s="13">
        <v>28</v>
      </c>
      <c r="E1189" t="s">
        <v>23</v>
      </c>
      <c r="F1189" t="s">
        <v>21</v>
      </c>
      <c r="G1189" t="str">
        <f>IF(VentasC15[[#This Row],[Tipo de pago]]='Tablas auxiliares'!$B$6,"Venta física","Venta Online")</f>
        <v>Venta Online</v>
      </c>
      <c r="H1189" t="s">
        <v>30</v>
      </c>
      <c r="I1189" s="37">
        <v>359</v>
      </c>
      <c r="J1189" s="37">
        <v>87201</v>
      </c>
      <c r="K1189" s="37">
        <v>71516</v>
      </c>
      <c r="L1189" s="37">
        <v>74085</v>
      </c>
      <c r="M1189" s="37">
        <v>1694</v>
      </c>
      <c r="N1189" s="37">
        <f>SUM(VentasC15[[#This Row],[Maquillaje]:[Perfumería]])</f>
        <v>234855</v>
      </c>
      <c r="O1189" s="14">
        <f>AVERAGE(VentasC15[[#This Row],[Maquillaje]:[Perfumería]])</f>
        <v>46971</v>
      </c>
      <c r="P1189" t="str">
        <f>INDEX(VentasC15[[#Headers],[Maquillaje]:[Perfumería]],MATCH(MAX(VentasC15[[#This Row],[Maquillaje]:[Perfumería]]),VentasC15[[#This Row],[Maquillaje]:[Perfumería]],0))</f>
        <v>Skincare</v>
      </c>
      <c r="Q1189" t="str">
        <f>INDEX(VentasC15[[#Headers],[Maquillaje]:[Perfumería]],MATCH(MIN(VentasC15[[#This Row],[Maquillaje]:[Perfumería]]),VentasC15[[#This Row],[Maquillaje]:[Perfumería]],0))</f>
        <v>Maquillaje</v>
      </c>
      <c r="R1189" t="str">
        <f>IF(VentasC15[[#This Row],[Total por vendedor]]&gt;=250000,"SI","NO")</f>
        <v>NO</v>
      </c>
    </row>
    <row r="1190" spans="1:18" x14ac:dyDescent="0.3">
      <c r="A1190" s="16">
        <v>33498310</v>
      </c>
      <c r="B1190" s="13">
        <v>71</v>
      </c>
      <c r="C1190" s="13">
        <v>3</v>
      </c>
      <c r="D1190" s="13">
        <v>40</v>
      </c>
      <c r="E1190" t="s">
        <v>23</v>
      </c>
      <c r="F1190" t="s">
        <v>21</v>
      </c>
      <c r="G1190" t="str">
        <f>IF(VentasC15[[#This Row],[Tipo de pago]]='Tablas auxiliares'!$B$6,"Venta física","Venta Online")</f>
        <v>Venta Online</v>
      </c>
      <c r="H1190" t="s">
        <v>30</v>
      </c>
      <c r="I1190" s="37">
        <v>22287</v>
      </c>
      <c r="J1190" s="37">
        <v>56861</v>
      </c>
      <c r="K1190" s="37">
        <v>57226</v>
      </c>
      <c r="L1190" s="37">
        <v>43499</v>
      </c>
      <c r="M1190" s="37">
        <v>90913</v>
      </c>
      <c r="N1190" s="37">
        <f>SUM(VentasC15[[#This Row],[Maquillaje]:[Perfumería]])</f>
        <v>270786</v>
      </c>
      <c r="O1190" s="14">
        <f>AVERAGE(VentasC15[[#This Row],[Maquillaje]:[Perfumería]])</f>
        <v>54157.2</v>
      </c>
      <c r="P1190" t="str">
        <f>INDEX(VentasC15[[#Headers],[Maquillaje]:[Perfumería]],MATCH(MAX(VentasC15[[#This Row],[Maquillaje]:[Perfumería]]),VentasC15[[#This Row],[Maquillaje]:[Perfumería]],0))</f>
        <v>Perfumería</v>
      </c>
      <c r="Q1190" t="str">
        <f>INDEX(VentasC15[[#Headers],[Maquillaje]:[Perfumería]],MATCH(MIN(VentasC15[[#This Row],[Maquillaje]:[Perfumería]]),VentasC15[[#This Row],[Maquillaje]:[Perfumería]],0))</f>
        <v>Maquillaje</v>
      </c>
      <c r="R1190" t="str">
        <f>IF(VentasC15[[#This Row],[Total por vendedor]]&gt;=250000,"SI","NO")</f>
        <v>SI</v>
      </c>
    </row>
    <row r="1191" spans="1:18" x14ac:dyDescent="0.3">
      <c r="A1191" s="17">
        <v>33498311</v>
      </c>
      <c r="B1191" s="13">
        <v>66</v>
      </c>
      <c r="C1191" s="13">
        <v>3</v>
      </c>
      <c r="D1191" s="13">
        <v>24</v>
      </c>
      <c r="E1191" t="s">
        <v>22</v>
      </c>
      <c r="F1191" t="s">
        <v>20</v>
      </c>
      <c r="G1191" t="str">
        <f>IF(VentasC15[[#This Row],[Tipo de pago]]='Tablas auxiliares'!$B$6,"Venta física","Venta Online")</f>
        <v>Venta física</v>
      </c>
      <c r="H1191" t="s">
        <v>30</v>
      </c>
      <c r="I1191" s="37">
        <v>69727</v>
      </c>
      <c r="J1191" s="37">
        <v>29937</v>
      </c>
      <c r="K1191" s="37">
        <v>73046</v>
      </c>
      <c r="L1191" s="37">
        <v>46242</v>
      </c>
      <c r="M1191" s="37">
        <v>98465</v>
      </c>
      <c r="N1191" s="37">
        <f>SUM(VentasC15[[#This Row],[Maquillaje]:[Perfumería]])</f>
        <v>317417</v>
      </c>
      <c r="O1191" s="14">
        <f>AVERAGE(VentasC15[[#This Row],[Maquillaje]:[Perfumería]])</f>
        <v>63483.4</v>
      </c>
      <c r="P1191" t="str">
        <f>INDEX(VentasC15[[#Headers],[Maquillaje]:[Perfumería]],MATCH(MAX(VentasC15[[#This Row],[Maquillaje]:[Perfumería]]),VentasC15[[#This Row],[Maquillaje]:[Perfumería]],0))</f>
        <v>Perfumería</v>
      </c>
      <c r="Q1191" t="str">
        <f>INDEX(VentasC15[[#Headers],[Maquillaje]:[Perfumería]],MATCH(MIN(VentasC15[[#This Row],[Maquillaje]:[Perfumería]]),VentasC15[[#This Row],[Maquillaje]:[Perfumería]],0))</f>
        <v>Skincare</v>
      </c>
      <c r="R1191" t="str">
        <f>IF(VentasC15[[#This Row],[Total por vendedor]]&gt;=250000,"SI","NO")</f>
        <v>SI</v>
      </c>
    </row>
    <row r="1192" spans="1:18" x14ac:dyDescent="0.3">
      <c r="A1192" s="16">
        <v>33498312</v>
      </c>
      <c r="B1192" s="13">
        <v>61</v>
      </c>
      <c r="C1192" s="13">
        <v>3</v>
      </c>
      <c r="D1192" s="13">
        <v>24</v>
      </c>
      <c r="E1192" t="s">
        <v>24</v>
      </c>
      <c r="F1192" t="s">
        <v>21</v>
      </c>
      <c r="G1192" t="str">
        <f>IF(VentasC15[[#This Row],[Tipo de pago]]='Tablas auxiliares'!$B$6,"Venta física","Venta Online")</f>
        <v>Venta Online</v>
      </c>
      <c r="H1192" t="s">
        <v>30</v>
      </c>
      <c r="I1192" s="37">
        <v>94571</v>
      </c>
      <c r="J1192" s="37">
        <v>97282</v>
      </c>
      <c r="K1192" s="37">
        <v>71448</v>
      </c>
      <c r="L1192" s="37">
        <v>65150</v>
      </c>
      <c r="M1192" s="37">
        <v>41437</v>
      </c>
      <c r="N1192" s="37">
        <f>SUM(VentasC15[[#This Row],[Maquillaje]:[Perfumería]])</f>
        <v>369888</v>
      </c>
      <c r="O1192" s="14">
        <f>AVERAGE(VentasC15[[#This Row],[Maquillaje]:[Perfumería]])</f>
        <v>73977.600000000006</v>
      </c>
      <c r="P1192" t="str">
        <f>INDEX(VentasC15[[#Headers],[Maquillaje]:[Perfumería]],MATCH(MAX(VentasC15[[#This Row],[Maquillaje]:[Perfumería]]),VentasC15[[#This Row],[Maquillaje]:[Perfumería]],0))</f>
        <v>Skincare</v>
      </c>
      <c r="Q1192" t="str">
        <f>INDEX(VentasC15[[#Headers],[Maquillaje]:[Perfumería]],MATCH(MIN(VentasC15[[#This Row],[Maquillaje]:[Perfumería]]),VentasC15[[#This Row],[Maquillaje]:[Perfumería]],0))</f>
        <v>Perfumería</v>
      </c>
      <c r="R1192" t="str">
        <f>IF(VentasC15[[#This Row],[Total por vendedor]]&gt;=250000,"SI","NO")</f>
        <v>SI</v>
      </c>
    </row>
    <row r="1193" spans="1:18" x14ac:dyDescent="0.3">
      <c r="A1193" s="17">
        <v>33498313</v>
      </c>
      <c r="B1193" s="13">
        <v>67</v>
      </c>
      <c r="C1193" s="13">
        <v>3</v>
      </c>
      <c r="D1193" s="13">
        <v>17</v>
      </c>
      <c r="E1193" t="s">
        <v>25</v>
      </c>
      <c r="F1193" t="s">
        <v>21</v>
      </c>
      <c r="G1193" t="str">
        <f>IF(VentasC15[[#This Row],[Tipo de pago]]='Tablas auxiliares'!$B$6,"Venta física","Venta Online")</f>
        <v>Venta Online</v>
      </c>
      <c r="H1193" t="s">
        <v>29</v>
      </c>
      <c r="I1193" s="37">
        <v>6024</v>
      </c>
      <c r="J1193" s="37">
        <v>42314</v>
      </c>
      <c r="K1193" s="37">
        <v>4426</v>
      </c>
      <c r="L1193" s="37">
        <v>95449</v>
      </c>
      <c r="M1193" s="37">
        <v>674</v>
      </c>
      <c r="N1193" s="37">
        <f>SUM(VentasC15[[#This Row],[Maquillaje]:[Perfumería]])</f>
        <v>148887</v>
      </c>
      <c r="O1193" s="14">
        <f>AVERAGE(VentasC15[[#This Row],[Maquillaje]:[Perfumería]])</f>
        <v>29777.4</v>
      </c>
      <c r="P1193" t="str">
        <f>INDEX(VentasC15[[#Headers],[Maquillaje]:[Perfumería]],MATCH(MAX(VentasC15[[#This Row],[Maquillaje]:[Perfumería]]),VentasC15[[#This Row],[Maquillaje]:[Perfumería]],0))</f>
        <v>Cuerpo</v>
      </c>
      <c r="Q1193" t="str">
        <f>INDEX(VentasC15[[#Headers],[Maquillaje]:[Perfumería]],MATCH(MIN(VentasC15[[#This Row],[Maquillaje]:[Perfumería]]),VentasC15[[#This Row],[Maquillaje]:[Perfumería]],0))</f>
        <v>Perfumería</v>
      </c>
      <c r="R1193" t="str">
        <f>IF(VentasC15[[#This Row],[Total por vendedor]]&gt;=250000,"SI","NO")</f>
        <v>NO</v>
      </c>
    </row>
    <row r="1194" spans="1:18" x14ac:dyDescent="0.3">
      <c r="A1194" s="16">
        <v>33498314</v>
      </c>
      <c r="B1194" s="13">
        <v>40</v>
      </c>
      <c r="C1194" s="13">
        <v>3</v>
      </c>
      <c r="D1194" s="13">
        <v>86</v>
      </c>
      <c r="E1194" t="s">
        <v>23</v>
      </c>
      <c r="F1194" t="s">
        <v>21</v>
      </c>
      <c r="G1194" t="str">
        <f>IF(VentasC15[[#This Row],[Tipo de pago]]='Tablas auxiliares'!$B$6,"Venta física","Venta Online")</f>
        <v>Venta Online</v>
      </c>
      <c r="H1194" t="s">
        <v>29</v>
      </c>
      <c r="I1194" s="37">
        <v>53093</v>
      </c>
      <c r="J1194" s="37">
        <v>5554</v>
      </c>
      <c r="K1194" s="37">
        <v>40662</v>
      </c>
      <c r="L1194" s="37">
        <v>90787</v>
      </c>
      <c r="M1194" s="37">
        <v>30338</v>
      </c>
      <c r="N1194" s="37">
        <f>SUM(VentasC15[[#This Row],[Maquillaje]:[Perfumería]])</f>
        <v>220434</v>
      </c>
      <c r="O1194" s="14">
        <f>AVERAGE(VentasC15[[#This Row],[Maquillaje]:[Perfumería]])</f>
        <v>44086.8</v>
      </c>
      <c r="P1194" t="str">
        <f>INDEX(VentasC15[[#Headers],[Maquillaje]:[Perfumería]],MATCH(MAX(VentasC15[[#This Row],[Maquillaje]:[Perfumería]]),VentasC15[[#This Row],[Maquillaje]:[Perfumería]],0))</f>
        <v>Cuerpo</v>
      </c>
      <c r="Q1194" t="str">
        <f>INDEX(VentasC15[[#Headers],[Maquillaje]:[Perfumería]],MATCH(MIN(VentasC15[[#This Row],[Maquillaje]:[Perfumería]]),VentasC15[[#This Row],[Maquillaje]:[Perfumería]],0))</f>
        <v>Skincare</v>
      </c>
      <c r="R1194" t="str">
        <f>IF(VentasC15[[#This Row],[Total por vendedor]]&gt;=250000,"SI","NO")</f>
        <v>NO</v>
      </c>
    </row>
    <row r="1195" spans="1:18" x14ac:dyDescent="0.3">
      <c r="A1195" s="17">
        <v>33498315</v>
      </c>
      <c r="B1195" s="13">
        <v>25</v>
      </c>
      <c r="C1195" s="13">
        <v>3</v>
      </c>
      <c r="D1195" s="13">
        <v>55</v>
      </c>
      <c r="E1195" t="s">
        <v>23</v>
      </c>
      <c r="F1195" t="s">
        <v>21</v>
      </c>
      <c r="G1195" t="str">
        <f>IF(VentasC15[[#This Row],[Tipo de pago]]='Tablas auxiliares'!$B$6,"Venta física","Venta Online")</f>
        <v>Venta Online</v>
      </c>
      <c r="H1195" t="s">
        <v>30</v>
      </c>
      <c r="I1195" s="37">
        <v>76036</v>
      </c>
      <c r="J1195" s="37">
        <v>97871</v>
      </c>
      <c r="K1195" s="37">
        <v>97440</v>
      </c>
      <c r="L1195" s="37">
        <v>65721</v>
      </c>
      <c r="M1195" s="37">
        <v>54919</v>
      </c>
      <c r="N1195" s="37">
        <f>SUM(VentasC15[[#This Row],[Maquillaje]:[Perfumería]])</f>
        <v>391987</v>
      </c>
      <c r="O1195" s="14">
        <f>AVERAGE(VentasC15[[#This Row],[Maquillaje]:[Perfumería]])</f>
        <v>78397.399999999994</v>
      </c>
      <c r="P1195" t="str">
        <f>INDEX(VentasC15[[#Headers],[Maquillaje]:[Perfumería]],MATCH(MAX(VentasC15[[#This Row],[Maquillaje]:[Perfumería]]),VentasC15[[#This Row],[Maquillaje]:[Perfumería]],0))</f>
        <v>Skincare</v>
      </c>
      <c r="Q1195" t="str">
        <f>INDEX(VentasC15[[#Headers],[Maquillaje]:[Perfumería]],MATCH(MIN(VentasC15[[#This Row],[Maquillaje]:[Perfumería]]),VentasC15[[#This Row],[Maquillaje]:[Perfumería]],0))</f>
        <v>Perfumería</v>
      </c>
      <c r="R1195" t="str">
        <f>IF(VentasC15[[#This Row],[Total por vendedor]]&gt;=250000,"SI","NO")</f>
        <v>SI</v>
      </c>
    </row>
    <row r="1196" spans="1:18" x14ac:dyDescent="0.3">
      <c r="A1196" s="16">
        <v>33498316</v>
      </c>
      <c r="B1196" s="13">
        <v>37</v>
      </c>
      <c r="C1196" s="13">
        <v>3</v>
      </c>
      <c r="D1196" s="13">
        <v>96</v>
      </c>
      <c r="E1196" t="s">
        <v>22</v>
      </c>
      <c r="F1196" t="s">
        <v>20</v>
      </c>
      <c r="G1196" t="str">
        <f>IF(VentasC15[[#This Row],[Tipo de pago]]='Tablas auxiliares'!$B$6,"Venta física","Venta Online")</f>
        <v>Venta física</v>
      </c>
      <c r="H1196" t="s">
        <v>29</v>
      </c>
      <c r="I1196" s="37">
        <v>68782</v>
      </c>
      <c r="J1196" s="37">
        <v>97725</v>
      </c>
      <c r="K1196" s="37">
        <v>48172</v>
      </c>
      <c r="L1196" s="37">
        <v>50359</v>
      </c>
      <c r="M1196" s="37">
        <v>96131</v>
      </c>
      <c r="N1196" s="37">
        <f>SUM(VentasC15[[#This Row],[Maquillaje]:[Perfumería]])</f>
        <v>361169</v>
      </c>
      <c r="O1196" s="14">
        <f>AVERAGE(VentasC15[[#This Row],[Maquillaje]:[Perfumería]])</f>
        <v>72233.8</v>
      </c>
      <c r="P1196" t="str">
        <f>INDEX(VentasC15[[#Headers],[Maquillaje]:[Perfumería]],MATCH(MAX(VentasC15[[#This Row],[Maquillaje]:[Perfumería]]),VentasC15[[#This Row],[Maquillaje]:[Perfumería]],0))</f>
        <v>Skincare</v>
      </c>
      <c r="Q1196" t="str">
        <f>INDEX(VentasC15[[#Headers],[Maquillaje]:[Perfumería]],MATCH(MIN(VentasC15[[#This Row],[Maquillaje]:[Perfumería]]),VentasC15[[#This Row],[Maquillaje]:[Perfumería]],0))</f>
        <v>Cabello</v>
      </c>
      <c r="R1196" t="str">
        <f>IF(VentasC15[[#This Row],[Total por vendedor]]&gt;=250000,"SI","NO")</f>
        <v>SI</v>
      </c>
    </row>
    <row r="1197" spans="1:18" x14ac:dyDescent="0.3">
      <c r="A1197" s="17">
        <v>33498317</v>
      </c>
      <c r="B1197" s="13">
        <v>71</v>
      </c>
      <c r="C1197" s="13">
        <v>3</v>
      </c>
      <c r="D1197" s="13">
        <v>82</v>
      </c>
      <c r="E1197" t="s">
        <v>23</v>
      </c>
      <c r="F1197" t="s">
        <v>20</v>
      </c>
      <c r="G1197" t="str">
        <f>IF(VentasC15[[#This Row],[Tipo de pago]]='Tablas auxiliares'!$B$6,"Venta física","Venta Online")</f>
        <v>Venta física</v>
      </c>
      <c r="H1197" t="s">
        <v>29</v>
      </c>
      <c r="I1197" s="37">
        <v>66747</v>
      </c>
      <c r="J1197" s="37">
        <v>33682</v>
      </c>
      <c r="K1197" s="37">
        <v>88730</v>
      </c>
      <c r="L1197" s="37">
        <v>42012</v>
      </c>
      <c r="M1197" s="37">
        <v>40889</v>
      </c>
      <c r="N1197" s="37">
        <f>SUM(VentasC15[[#This Row],[Maquillaje]:[Perfumería]])</f>
        <v>272060</v>
      </c>
      <c r="O1197" s="14">
        <f>AVERAGE(VentasC15[[#This Row],[Maquillaje]:[Perfumería]])</f>
        <v>54412</v>
      </c>
      <c r="P1197" t="str">
        <f>INDEX(VentasC15[[#Headers],[Maquillaje]:[Perfumería]],MATCH(MAX(VentasC15[[#This Row],[Maquillaje]:[Perfumería]]),VentasC15[[#This Row],[Maquillaje]:[Perfumería]],0))</f>
        <v>Cabello</v>
      </c>
      <c r="Q1197" t="str">
        <f>INDEX(VentasC15[[#Headers],[Maquillaje]:[Perfumería]],MATCH(MIN(VentasC15[[#This Row],[Maquillaje]:[Perfumería]]),VentasC15[[#This Row],[Maquillaje]:[Perfumería]],0))</f>
        <v>Skincare</v>
      </c>
      <c r="R1197" t="str">
        <f>IF(VentasC15[[#This Row],[Total por vendedor]]&gt;=250000,"SI","NO")</f>
        <v>SI</v>
      </c>
    </row>
    <row r="1198" spans="1:18" x14ac:dyDescent="0.3">
      <c r="A1198" s="16">
        <v>33498318</v>
      </c>
      <c r="B1198" s="13">
        <v>67</v>
      </c>
      <c r="C1198" s="13">
        <v>3</v>
      </c>
      <c r="D1198" s="13">
        <v>96</v>
      </c>
      <c r="E1198" t="s">
        <v>24</v>
      </c>
      <c r="F1198" t="s">
        <v>21</v>
      </c>
      <c r="G1198" t="str">
        <f>IF(VentasC15[[#This Row],[Tipo de pago]]='Tablas auxiliares'!$B$6,"Venta física","Venta Online")</f>
        <v>Venta Online</v>
      </c>
      <c r="H1198" t="s">
        <v>30</v>
      </c>
      <c r="I1198" s="37">
        <v>64687</v>
      </c>
      <c r="J1198" s="37">
        <v>88248</v>
      </c>
      <c r="K1198" s="37">
        <v>86906</v>
      </c>
      <c r="L1198" s="37">
        <v>36613</v>
      </c>
      <c r="M1198" s="37">
        <v>26844</v>
      </c>
      <c r="N1198" s="37">
        <f>SUM(VentasC15[[#This Row],[Maquillaje]:[Perfumería]])</f>
        <v>303298</v>
      </c>
      <c r="O1198" s="14">
        <f>AVERAGE(VentasC15[[#This Row],[Maquillaje]:[Perfumería]])</f>
        <v>60659.6</v>
      </c>
      <c r="P1198" t="str">
        <f>INDEX(VentasC15[[#Headers],[Maquillaje]:[Perfumería]],MATCH(MAX(VentasC15[[#This Row],[Maquillaje]:[Perfumería]]),VentasC15[[#This Row],[Maquillaje]:[Perfumería]],0))</f>
        <v>Skincare</v>
      </c>
      <c r="Q1198" t="str">
        <f>INDEX(VentasC15[[#Headers],[Maquillaje]:[Perfumería]],MATCH(MIN(VentasC15[[#This Row],[Maquillaje]:[Perfumería]]),VentasC15[[#This Row],[Maquillaje]:[Perfumería]],0))</f>
        <v>Perfumería</v>
      </c>
      <c r="R1198" t="str">
        <f>IF(VentasC15[[#This Row],[Total por vendedor]]&gt;=250000,"SI","NO")</f>
        <v>SI</v>
      </c>
    </row>
    <row r="1199" spans="1:18" x14ac:dyDescent="0.3">
      <c r="A1199" s="17">
        <v>33498319</v>
      </c>
      <c r="B1199" s="13">
        <v>65</v>
      </c>
      <c r="C1199" s="13">
        <v>3</v>
      </c>
      <c r="D1199" s="13">
        <v>67</v>
      </c>
      <c r="E1199" t="s">
        <v>24</v>
      </c>
      <c r="F1199" t="s">
        <v>20</v>
      </c>
      <c r="G1199" t="str">
        <f>IF(VentasC15[[#This Row],[Tipo de pago]]='Tablas auxiliares'!$B$6,"Venta física","Venta Online")</f>
        <v>Venta física</v>
      </c>
      <c r="H1199" t="s">
        <v>30</v>
      </c>
      <c r="I1199" s="37">
        <v>81813</v>
      </c>
      <c r="J1199" s="37">
        <v>15557</v>
      </c>
      <c r="K1199" s="37">
        <v>2757</v>
      </c>
      <c r="L1199" s="37">
        <v>61536</v>
      </c>
      <c r="M1199" s="37">
        <v>93582</v>
      </c>
      <c r="N1199" s="37">
        <f>SUM(VentasC15[[#This Row],[Maquillaje]:[Perfumería]])</f>
        <v>255245</v>
      </c>
      <c r="O1199" s="14">
        <f>AVERAGE(VentasC15[[#This Row],[Maquillaje]:[Perfumería]])</f>
        <v>51049</v>
      </c>
      <c r="P1199" t="str">
        <f>INDEX(VentasC15[[#Headers],[Maquillaje]:[Perfumería]],MATCH(MAX(VentasC15[[#This Row],[Maquillaje]:[Perfumería]]),VentasC15[[#This Row],[Maquillaje]:[Perfumería]],0))</f>
        <v>Perfumería</v>
      </c>
      <c r="Q1199" t="str">
        <f>INDEX(VentasC15[[#Headers],[Maquillaje]:[Perfumería]],MATCH(MIN(VentasC15[[#This Row],[Maquillaje]:[Perfumería]]),VentasC15[[#This Row],[Maquillaje]:[Perfumería]],0))</f>
        <v>Cabello</v>
      </c>
      <c r="R1199" t="str">
        <f>IF(VentasC15[[#This Row],[Total por vendedor]]&gt;=250000,"SI","NO")</f>
        <v>SI</v>
      </c>
    </row>
    <row r="1200" spans="1:18" x14ac:dyDescent="0.3">
      <c r="A1200" s="16">
        <v>33498320</v>
      </c>
      <c r="B1200" s="13">
        <v>48</v>
      </c>
      <c r="C1200" s="13">
        <v>3</v>
      </c>
      <c r="D1200" s="13">
        <v>43</v>
      </c>
      <c r="E1200" t="s">
        <v>22</v>
      </c>
      <c r="F1200" t="s">
        <v>21</v>
      </c>
      <c r="G1200" t="str">
        <f>IF(VentasC15[[#This Row],[Tipo de pago]]='Tablas auxiliares'!$B$6,"Venta física","Venta Online")</f>
        <v>Venta Online</v>
      </c>
      <c r="H1200" t="s">
        <v>30</v>
      </c>
      <c r="I1200" s="37">
        <v>35886</v>
      </c>
      <c r="J1200" s="37">
        <v>23622</v>
      </c>
      <c r="K1200" s="37">
        <v>22812</v>
      </c>
      <c r="L1200" s="37">
        <v>44976</v>
      </c>
      <c r="M1200" s="37">
        <v>35769</v>
      </c>
      <c r="N1200" s="37">
        <f>SUM(VentasC15[[#This Row],[Maquillaje]:[Perfumería]])</f>
        <v>163065</v>
      </c>
      <c r="O1200" s="14">
        <f>AVERAGE(VentasC15[[#This Row],[Maquillaje]:[Perfumería]])</f>
        <v>32613</v>
      </c>
      <c r="P1200" t="str">
        <f>INDEX(VentasC15[[#Headers],[Maquillaje]:[Perfumería]],MATCH(MAX(VentasC15[[#This Row],[Maquillaje]:[Perfumería]]),VentasC15[[#This Row],[Maquillaje]:[Perfumería]],0))</f>
        <v>Cuerpo</v>
      </c>
      <c r="Q1200" t="str">
        <f>INDEX(VentasC15[[#Headers],[Maquillaje]:[Perfumería]],MATCH(MIN(VentasC15[[#This Row],[Maquillaje]:[Perfumería]]),VentasC15[[#This Row],[Maquillaje]:[Perfumería]],0))</f>
        <v>Cabello</v>
      </c>
      <c r="R1200" t="str">
        <f>IF(VentasC15[[#This Row],[Total por vendedor]]&gt;=250000,"SI","NO")</f>
        <v>NO</v>
      </c>
    </row>
    <row r="1201" spans="1:18" x14ac:dyDescent="0.3">
      <c r="A1201" s="17">
        <v>33498321</v>
      </c>
      <c r="B1201" s="13">
        <v>50</v>
      </c>
      <c r="C1201" s="13">
        <v>3</v>
      </c>
      <c r="D1201" s="13">
        <v>23</v>
      </c>
      <c r="E1201" t="s">
        <v>23</v>
      </c>
      <c r="F1201" t="s">
        <v>20</v>
      </c>
      <c r="G1201" t="str">
        <f>IF(VentasC15[[#This Row],[Tipo de pago]]='Tablas auxiliares'!$B$6,"Venta física","Venta Online")</f>
        <v>Venta física</v>
      </c>
      <c r="H1201" t="s">
        <v>29</v>
      </c>
      <c r="I1201" s="37">
        <v>53870</v>
      </c>
      <c r="J1201" s="37">
        <v>15208</v>
      </c>
      <c r="K1201" s="37">
        <v>84665</v>
      </c>
      <c r="L1201" s="37">
        <v>46112</v>
      </c>
      <c r="M1201" s="37">
        <v>5195</v>
      </c>
      <c r="N1201" s="37">
        <f>SUM(VentasC15[[#This Row],[Maquillaje]:[Perfumería]])</f>
        <v>205050</v>
      </c>
      <c r="O1201" s="14">
        <f>AVERAGE(VentasC15[[#This Row],[Maquillaje]:[Perfumería]])</f>
        <v>41010</v>
      </c>
      <c r="P1201" t="str">
        <f>INDEX(VentasC15[[#Headers],[Maquillaje]:[Perfumería]],MATCH(MAX(VentasC15[[#This Row],[Maquillaje]:[Perfumería]]),VentasC15[[#This Row],[Maquillaje]:[Perfumería]],0))</f>
        <v>Cabello</v>
      </c>
      <c r="Q1201" t="str">
        <f>INDEX(VentasC15[[#Headers],[Maquillaje]:[Perfumería]],MATCH(MIN(VentasC15[[#This Row],[Maquillaje]:[Perfumería]]),VentasC15[[#This Row],[Maquillaje]:[Perfumería]],0))</f>
        <v>Perfumería</v>
      </c>
      <c r="R1201" t="str">
        <f>IF(VentasC15[[#This Row],[Total por vendedor]]&gt;=250000,"SI","NO")</f>
        <v>NO</v>
      </c>
    </row>
    <row r="1202" spans="1:18" x14ac:dyDescent="0.3">
      <c r="A1202" s="16">
        <v>33498322</v>
      </c>
      <c r="B1202" s="13">
        <v>59</v>
      </c>
      <c r="C1202" s="13">
        <v>3</v>
      </c>
      <c r="D1202" s="13">
        <v>19</v>
      </c>
      <c r="E1202" t="s">
        <v>24</v>
      </c>
      <c r="F1202" t="s">
        <v>21</v>
      </c>
      <c r="G1202" t="str">
        <f>IF(VentasC15[[#This Row],[Tipo de pago]]='Tablas auxiliares'!$B$6,"Venta física","Venta Online")</f>
        <v>Venta Online</v>
      </c>
      <c r="H1202" t="s">
        <v>30</v>
      </c>
      <c r="I1202" s="37">
        <v>69249</v>
      </c>
      <c r="J1202" s="37">
        <v>29704</v>
      </c>
      <c r="K1202" s="37">
        <v>63711</v>
      </c>
      <c r="L1202" s="37">
        <v>32555</v>
      </c>
      <c r="M1202" s="37">
        <v>43854</v>
      </c>
      <c r="N1202" s="37">
        <f>SUM(VentasC15[[#This Row],[Maquillaje]:[Perfumería]])</f>
        <v>239073</v>
      </c>
      <c r="O1202" s="14">
        <f>AVERAGE(VentasC15[[#This Row],[Maquillaje]:[Perfumería]])</f>
        <v>47814.6</v>
      </c>
      <c r="P1202" t="str">
        <f>INDEX(VentasC15[[#Headers],[Maquillaje]:[Perfumería]],MATCH(MAX(VentasC15[[#This Row],[Maquillaje]:[Perfumería]]),VentasC15[[#This Row],[Maquillaje]:[Perfumería]],0))</f>
        <v>Maquillaje</v>
      </c>
      <c r="Q1202" t="str">
        <f>INDEX(VentasC15[[#Headers],[Maquillaje]:[Perfumería]],MATCH(MIN(VentasC15[[#This Row],[Maquillaje]:[Perfumería]]),VentasC15[[#This Row],[Maquillaje]:[Perfumería]],0))</f>
        <v>Skincare</v>
      </c>
      <c r="R1202" t="str">
        <f>IF(VentasC15[[#This Row],[Total por vendedor]]&gt;=250000,"SI","NO")</f>
        <v>NO</v>
      </c>
    </row>
    <row r="1203" spans="1:18" x14ac:dyDescent="0.3">
      <c r="A1203" s="17">
        <v>33498323</v>
      </c>
      <c r="B1203" s="13">
        <v>74</v>
      </c>
      <c r="C1203" s="13">
        <v>3</v>
      </c>
      <c r="D1203" s="13">
        <v>20</v>
      </c>
      <c r="E1203" t="s">
        <v>22</v>
      </c>
      <c r="F1203" t="s">
        <v>21</v>
      </c>
      <c r="G1203" t="str">
        <f>IF(VentasC15[[#This Row],[Tipo de pago]]='Tablas auxiliares'!$B$6,"Venta física","Venta Online")</f>
        <v>Venta Online</v>
      </c>
      <c r="H1203" t="s">
        <v>30</v>
      </c>
      <c r="I1203" s="37">
        <v>44040</v>
      </c>
      <c r="J1203" s="37">
        <v>79879</v>
      </c>
      <c r="K1203" s="37">
        <v>84363</v>
      </c>
      <c r="L1203" s="37">
        <v>49578</v>
      </c>
      <c r="M1203" s="37">
        <v>13627</v>
      </c>
      <c r="N1203" s="37">
        <f>SUM(VentasC15[[#This Row],[Maquillaje]:[Perfumería]])</f>
        <v>271487</v>
      </c>
      <c r="O1203" s="14">
        <f>AVERAGE(VentasC15[[#This Row],[Maquillaje]:[Perfumería]])</f>
        <v>54297.4</v>
      </c>
      <c r="P1203" t="str">
        <f>INDEX(VentasC15[[#Headers],[Maquillaje]:[Perfumería]],MATCH(MAX(VentasC15[[#This Row],[Maquillaje]:[Perfumería]]),VentasC15[[#This Row],[Maquillaje]:[Perfumería]],0))</f>
        <v>Cabello</v>
      </c>
      <c r="Q1203" t="str">
        <f>INDEX(VentasC15[[#Headers],[Maquillaje]:[Perfumería]],MATCH(MIN(VentasC15[[#This Row],[Maquillaje]:[Perfumería]]),VentasC15[[#This Row],[Maquillaje]:[Perfumería]],0))</f>
        <v>Perfumería</v>
      </c>
      <c r="R1203" t="str">
        <f>IF(VentasC15[[#This Row],[Total por vendedor]]&gt;=250000,"SI","NO")</f>
        <v>SI</v>
      </c>
    </row>
    <row r="1204" spans="1:18" x14ac:dyDescent="0.3">
      <c r="A1204" s="16">
        <v>33498324</v>
      </c>
      <c r="B1204" s="13">
        <v>68</v>
      </c>
      <c r="C1204" s="13">
        <v>3</v>
      </c>
      <c r="D1204" s="13">
        <v>30</v>
      </c>
      <c r="E1204" t="s">
        <v>24</v>
      </c>
      <c r="F1204" t="s">
        <v>21</v>
      </c>
      <c r="G1204" t="str">
        <f>IF(VentasC15[[#This Row],[Tipo de pago]]='Tablas auxiliares'!$B$6,"Venta física","Venta Online")</f>
        <v>Venta Online</v>
      </c>
      <c r="H1204" t="s">
        <v>30</v>
      </c>
      <c r="I1204" s="37">
        <v>94314</v>
      </c>
      <c r="J1204" s="37">
        <v>72449</v>
      </c>
      <c r="K1204" s="37">
        <v>56895</v>
      </c>
      <c r="L1204" s="37">
        <v>50668</v>
      </c>
      <c r="M1204" s="37">
        <v>55758</v>
      </c>
      <c r="N1204" s="37">
        <f>SUM(VentasC15[[#This Row],[Maquillaje]:[Perfumería]])</f>
        <v>330084</v>
      </c>
      <c r="O1204" s="14">
        <f>AVERAGE(VentasC15[[#This Row],[Maquillaje]:[Perfumería]])</f>
        <v>66016.800000000003</v>
      </c>
      <c r="P1204" t="str">
        <f>INDEX(VentasC15[[#Headers],[Maquillaje]:[Perfumería]],MATCH(MAX(VentasC15[[#This Row],[Maquillaje]:[Perfumería]]),VentasC15[[#This Row],[Maquillaje]:[Perfumería]],0))</f>
        <v>Maquillaje</v>
      </c>
      <c r="Q1204" t="str">
        <f>INDEX(VentasC15[[#Headers],[Maquillaje]:[Perfumería]],MATCH(MIN(VentasC15[[#This Row],[Maquillaje]:[Perfumería]]),VentasC15[[#This Row],[Maquillaje]:[Perfumería]],0))</f>
        <v>Cuerpo</v>
      </c>
      <c r="R1204" t="str">
        <f>IF(VentasC15[[#This Row],[Total por vendedor]]&gt;=250000,"SI","NO")</f>
        <v>SI</v>
      </c>
    </row>
    <row r="1205" spans="1:18" x14ac:dyDescent="0.3">
      <c r="A1205" s="17">
        <v>33498325</v>
      </c>
      <c r="B1205" s="13">
        <v>28</v>
      </c>
      <c r="C1205" s="13">
        <v>3</v>
      </c>
      <c r="D1205" s="13">
        <v>84</v>
      </c>
      <c r="E1205" t="s">
        <v>23</v>
      </c>
      <c r="F1205" t="s">
        <v>20</v>
      </c>
      <c r="G1205" t="str">
        <f>IF(VentasC15[[#This Row],[Tipo de pago]]='Tablas auxiliares'!$B$6,"Venta física","Venta Online")</f>
        <v>Venta física</v>
      </c>
      <c r="H1205" t="s">
        <v>29</v>
      </c>
      <c r="I1205" s="37">
        <v>84936</v>
      </c>
      <c r="J1205" s="37">
        <v>70447</v>
      </c>
      <c r="K1205" s="37">
        <v>15102</v>
      </c>
      <c r="L1205" s="37">
        <v>33608</v>
      </c>
      <c r="M1205" s="37">
        <v>73192</v>
      </c>
      <c r="N1205" s="37">
        <f>SUM(VentasC15[[#This Row],[Maquillaje]:[Perfumería]])</f>
        <v>277285</v>
      </c>
      <c r="O1205" s="14">
        <f>AVERAGE(VentasC15[[#This Row],[Maquillaje]:[Perfumería]])</f>
        <v>55457</v>
      </c>
      <c r="P1205" t="str">
        <f>INDEX(VentasC15[[#Headers],[Maquillaje]:[Perfumería]],MATCH(MAX(VentasC15[[#This Row],[Maquillaje]:[Perfumería]]),VentasC15[[#This Row],[Maquillaje]:[Perfumería]],0))</f>
        <v>Maquillaje</v>
      </c>
      <c r="Q1205" t="str">
        <f>INDEX(VentasC15[[#Headers],[Maquillaje]:[Perfumería]],MATCH(MIN(VentasC15[[#This Row],[Maquillaje]:[Perfumería]]),VentasC15[[#This Row],[Maquillaje]:[Perfumería]],0))</f>
        <v>Cabello</v>
      </c>
      <c r="R1205" t="str">
        <f>IF(VentasC15[[#This Row],[Total por vendedor]]&gt;=250000,"SI","NO")</f>
        <v>SI</v>
      </c>
    </row>
    <row r="1206" spans="1:18" x14ac:dyDescent="0.3">
      <c r="A1206" s="16">
        <v>33498326</v>
      </c>
      <c r="B1206" s="13">
        <v>70</v>
      </c>
      <c r="C1206" s="13">
        <v>3</v>
      </c>
      <c r="D1206" s="13">
        <v>90</v>
      </c>
      <c r="E1206" t="s">
        <v>24</v>
      </c>
      <c r="F1206" t="s">
        <v>21</v>
      </c>
      <c r="G1206" t="str">
        <f>IF(VentasC15[[#This Row],[Tipo de pago]]='Tablas auxiliares'!$B$6,"Venta física","Venta Online")</f>
        <v>Venta Online</v>
      </c>
      <c r="H1206" t="s">
        <v>30</v>
      </c>
      <c r="I1206" s="37">
        <v>78426</v>
      </c>
      <c r="J1206" s="37">
        <v>83472</v>
      </c>
      <c r="K1206" s="37">
        <v>13224</v>
      </c>
      <c r="L1206" s="37">
        <v>30432</v>
      </c>
      <c r="M1206" s="37">
        <v>65010</v>
      </c>
      <c r="N1206" s="37">
        <f>SUM(VentasC15[[#This Row],[Maquillaje]:[Perfumería]])</f>
        <v>270564</v>
      </c>
      <c r="O1206" s="14">
        <f>AVERAGE(VentasC15[[#This Row],[Maquillaje]:[Perfumería]])</f>
        <v>54112.800000000003</v>
      </c>
      <c r="P1206" t="str">
        <f>INDEX(VentasC15[[#Headers],[Maquillaje]:[Perfumería]],MATCH(MAX(VentasC15[[#This Row],[Maquillaje]:[Perfumería]]),VentasC15[[#This Row],[Maquillaje]:[Perfumería]],0))</f>
        <v>Skincare</v>
      </c>
      <c r="Q1206" t="str">
        <f>INDEX(VentasC15[[#Headers],[Maquillaje]:[Perfumería]],MATCH(MIN(VentasC15[[#This Row],[Maquillaje]:[Perfumería]]),VentasC15[[#This Row],[Maquillaje]:[Perfumería]],0))</f>
        <v>Cabello</v>
      </c>
      <c r="R1206" t="str">
        <f>IF(VentasC15[[#This Row],[Total por vendedor]]&gt;=250000,"SI","NO")</f>
        <v>SI</v>
      </c>
    </row>
    <row r="1207" spans="1:18" x14ac:dyDescent="0.3">
      <c r="A1207" s="17">
        <v>33498327</v>
      </c>
      <c r="B1207" s="13">
        <v>64</v>
      </c>
      <c r="C1207" s="13">
        <v>3</v>
      </c>
      <c r="D1207" s="13">
        <v>11</v>
      </c>
      <c r="E1207" t="s">
        <v>24</v>
      </c>
      <c r="F1207" t="s">
        <v>21</v>
      </c>
      <c r="G1207" t="str">
        <f>IF(VentasC15[[#This Row],[Tipo de pago]]='Tablas auxiliares'!$B$6,"Venta física","Venta Online")</f>
        <v>Venta Online</v>
      </c>
      <c r="H1207" t="s">
        <v>29</v>
      </c>
      <c r="I1207" s="37">
        <v>11136</v>
      </c>
      <c r="J1207" s="37">
        <v>1335</v>
      </c>
      <c r="K1207" s="37">
        <v>86036</v>
      </c>
      <c r="L1207" s="37">
        <v>57883</v>
      </c>
      <c r="M1207" s="37">
        <v>46014</v>
      </c>
      <c r="N1207" s="37">
        <f>SUM(VentasC15[[#This Row],[Maquillaje]:[Perfumería]])</f>
        <v>202404</v>
      </c>
      <c r="O1207" s="14">
        <f>AVERAGE(VentasC15[[#This Row],[Maquillaje]:[Perfumería]])</f>
        <v>40480.800000000003</v>
      </c>
      <c r="P1207" t="str">
        <f>INDEX(VentasC15[[#Headers],[Maquillaje]:[Perfumería]],MATCH(MAX(VentasC15[[#This Row],[Maquillaje]:[Perfumería]]),VentasC15[[#This Row],[Maquillaje]:[Perfumería]],0))</f>
        <v>Cabello</v>
      </c>
      <c r="Q1207" t="str">
        <f>INDEX(VentasC15[[#Headers],[Maquillaje]:[Perfumería]],MATCH(MIN(VentasC15[[#This Row],[Maquillaje]:[Perfumería]]),VentasC15[[#This Row],[Maquillaje]:[Perfumería]],0))</f>
        <v>Skincare</v>
      </c>
      <c r="R1207" t="str">
        <f>IF(VentasC15[[#This Row],[Total por vendedor]]&gt;=250000,"SI","NO")</f>
        <v>NO</v>
      </c>
    </row>
    <row r="1208" spans="1:18" x14ac:dyDescent="0.3">
      <c r="A1208" s="16">
        <v>33498328</v>
      </c>
      <c r="B1208" s="13">
        <v>40</v>
      </c>
      <c r="C1208" s="13">
        <v>3</v>
      </c>
      <c r="D1208" s="13">
        <v>53</v>
      </c>
      <c r="E1208" t="s">
        <v>23</v>
      </c>
      <c r="F1208" t="s">
        <v>20</v>
      </c>
      <c r="G1208" t="str">
        <f>IF(VentasC15[[#This Row],[Tipo de pago]]='Tablas auxiliares'!$B$6,"Venta física","Venta Online")</f>
        <v>Venta física</v>
      </c>
      <c r="H1208" t="s">
        <v>29</v>
      </c>
      <c r="I1208" s="37">
        <v>10790</v>
      </c>
      <c r="J1208" s="37">
        <v>72154</v>
      </c>
      <c r="K1208" s="37">
        <v>42556</v>
      </c>
      <c r="L1208" s="37">
        <v>51998</v>
      </c>
      <c r="M1208" s="37">
        <v>68785</v>
      </c>
      <c r="N1208" s="37">
        <f>SUM(VentasC15[[#This Row],[Maquillaje]:[Perfumería]])</f>
        <v>246283</v>
      </c>
      <c r="O1208" s="14">
        <f>AVERAGE(VentasC15[[#This Row],[Maquillaje]:[Perfumería]])</f>
        <v>49256.6</v>
      </c>
      <c r="P1208" t="str">
        <f>INDEX(VentasC15[[#Headers],[Maquillaje]:[Perfumería]],MATCH(MAX(VentasC15[[#This Row],[Maquillaje]:[Perfumería]]),VentasC15[[#This Row],[Maquillaje]:[Perfumería]],0))</f>
        <v>Skincare</v>
      </c>
      <c r="Q1208" t="str">
        <f>INDEX(VentasC15[[#Headers],[Maquillaje]:[Perfumería]],MATCH(MIN(VentasC15[[#This Row],[Maquillaje]:[Perfumería]]),VentasC15[[#This Row],[Maquillaje]:[Perfumería]],0))</f>
        <v>Maquillaje</v>
      </c>
      <c r="R1208" t="str">
        <f>IF(VentasC15[[#This Row],[Total por vendedor]]&gt;=250000,"SI","NO")</f>
        <v>NO</v>
      </c>
    </row>
    <row r="1209" spans="1:18" x14ac:dyDescent="0.3">
      <c r="A1209" s="17">
        <v>33498329</v>
      </c>
      <c r="B1209" s="13">
        <v>66</v>
      </c>
      <c r="C1209" s="13">
        <v>3</v>
      </c>
      <c r="D1209" s="13">
        <v>45</v>
      </c>
      <c r="E1209" t="s">
        <v>24</v>
      </c>
      <c r="F1209" t="s">
        <v>20</v>
      </c>
      <c r="G1209" t="str">
        <f>IF(VentasC15[[#This Row],[Tipo de pago]]='Tablas auxiliares'!$B$6,"Venta física","Venta Online")</f>
        <v>Venta física</v>
      </c>
      <c r="H1209" t="s">
        <v>29</v>
      </c>
      <c r="I1209" s="37">
        <v>40425</v>
      </c>
      <c r="J1209" s="37">
        <v>9858</v>
      </c>
      <c r="K1209" s="37">
        <v>71742</v>
      </c>
      <c r="L1209" s="37">
        <v>15147</v>
      </c>
      <c r="M1209" s="37">
        <v>91187</v>
      </c>
      <c r="N1209" s="37">
        <f>SUM(VentasC15[[#This Row],[Maquillaje]:[Perfumería]])</f>
        <v>228359</v>
      </c>
      <c r="O1209" s="14">
        <f>AVERAGE(VentasC15[[#This Row],[Maquillaje]:[Perfumería]])</f>
        <v>45671.8</v>
      </c>
      <c r="P1209" t="str">
        <f>INDEX(VentasC15[[#Headers],[Maquillaje]:[Perfumería]],MATCH(MAX(VentasC15[[#This Row],[Maquillaje]:[Perfumería]]),VentasC15[[#This Row],[Maquillaje]:[Perfumería]],0))</f>
        <v>Perfumería</v>
      </c>
      <c r="Q1209" t="str">
        <f>INDEX(VentasC15[[#Headers],[Maquillaje]:[Perfumería]],MATCH(MIN(VentasC15[[#This Row],[Maquillaje]:[Perfumería]]),VentasC15[[#This Row],[Maquillaje]:[Perfumería]],0))</f>
        <v>Skincare</v>
      </c>
      <c r="R1209" t="str">
        <f>IF(VentasC15[[#This Row],[Total por vendedor]]&gt;=250000,"SI","NO")</f>
        <v>NO</v>
      </c>
    </row>
    <row r="1210" spans="1:18" x14ac:dyDescent="0.3">
      <c r="A1210" s="16">
        <v>33498330</v>
      </c>
      <c r="B1210" s="13">
        <v>73</v>
      </c>
      <c r="C1210" s="13">
        <v>3</v>
      </c>
      <c r="D1210" s="13">
        <v>8</v>
      </c>
      <c r="E1210" t="s">
        <v>24</v>
      </c>
      <c r="F1210" t="s">
        <v>20</v>
      </c>
      <c r="G1210" t="str">
        <f>IF(VentasC15[[#This Row],[Tipo de pago]]='Tablas auxiliares'!$B$6,"Venta física","Venta Online")</f>
        <v>Venta física</v>
      </c>
      <c r="H1210" t="s">
        <v>29</v>
      </c>
      <c r="I1210" s="37">
        <v>87181</v>
      </c>
      <c r="J1210" s="37">
        <v>11368</v>
      </c>
      <c r="K1210" s="37">
        <v>36561</v>
      </c>
      <c r="L1210" s="37">
        <v>41226</v>
      </c>
      <c r="M1210" s="37">
        <v>83835</v>
      </c>
      <c r="N1210" s="37">
        <f>SUM(VentasC15[[#This Row],[Maquillaje]:[Perfumería]])</f>
        <v>260171</v>
      </c>
      <c r="O1210" s="14">
        <f>AVERAGE(VentasC15[[#This Row],[Maquillaje]:[Perfumería]])</f>
        <v>52034.2</v>
      </c>
      <c r="P1210" t="str">
        <f>INDEX(VentasC15[[#Headers],[Maquillaje]:[Perfumería]],MATCH(MAX(VentasC15[[#This Row],[Maquillaje]:[Perfumería]]),VentasC15[[#This Row],[Maquillaje]:[Perfumería]],0))</f>
        <v>Maquillaje</v>
      </c>
      <c r="Q1210" t="str">
        <f>INDEX(VentasC15[[#Headers],[Maquillaje]:[Perfumería]],MATCH(MIN(VentasC15[[#This Row],[Maquillaje]:[Perfumería]]),VentasC15[[#This Row],[Maquillaje]:[Perfumería]],0))</f>
        <v>Skincare</v>
      </c>
      <c r="R1210" t="str">
        <f>IF(VentasC15[[#This Row],[Total por vendedor]]&gt;=250000,"SI","NO")</f>
        <v>SI</v>
      </c>
    </row>
    <row r="1211" spans="1:18" x14ac:dyDescent="0.3">
      <c r="A1211" s="17">
        <v>33498331</v>
      </c>
      <c r="B1211" s="13">
        <v>68</v>
      </c>
      <c r="C1211" s="13">
        <v>3</v>
      </c>
      <c r="D1211" s="13">
        <v>90</v>
      </c>
      <c r="E1211" t="s">
        <v>22</v>
      </c>
      <c r="F1211" t="s">
        <v>20</v>
      </c>
      <c r="G1211" t="str">
        <f>IF(VentasC15[[#This Row],[Tipo de pago]]='Tablas auxiliares'!$B$6,"Venta física","Venta Online")</f>
        <v>Venta física</v>
      </c>
      <c r="H1211" t="s">
        <v>29</v>
      </c>
      <c r="I1211" s="37">
        <v>48026</v>
      </c>
      <c r="J1211" s="37">
        <v>60393</v>
      </c>
      <c r="K1211" s="37">
        <v>76640</v>
      </c>
      <c r="L1211" s="37">
        <v>10243</v>
      </c>
      <c r="M1211" s="37">
        <v>58302</v>
      </c>
      <c r="N1211" s="37">
        <f>SUM(VentasC15[[#This Row],[Maquillaje]:[Perfumería]])</f>
        <v>253604</v>
      </c>
      <c r="O1211" s="14">
        <f>AVERAGE(VentasC15[[#This Row],[Maquillaje]:[Perfumería]])</f>
        <v>50720.800000000003</v>
      </c>
      <c r="P1211" t="str">
        <f>INDEX(VentasC15[[#Headers],[Maquillaje]:[Perfumería]],MATCH(MAX(VentasC15[[#This Row],[Maquillaje]:[Perfumería]]),VentasC15[[#This Row],[Maquillaje]:[Perfumería]],0))</f>
        <v>Cabello</v>
      </c>
      <c r="Q1211" t="str">
        <f>INDEX(VentasC15[[#Headers],[Maquillaje]:[Perfumería]],MATCH(MIN(VentasC15[[#This Row],[Maquillaje]:[Perfumería]]),VentasC15[[#This Row],[Maquillaje]:[Perfumería]],0))</f>
        <v>Cuerpo</v>
      </c>
      <c r="R1211" t="str">
        <f>IF(VentasC15[[#This Row],[Total por vendedor]]&gt;=250000,"SI","NO")</f>
        <v>SI</v>
      </c>
    </row>
    <row r="1212" spans="1:18" x14ac:dyDescent="0.3">
      <c r="A1212" s="16">
        <v>33498332</v>
      </c>
      <c r="B1212" s="13">
        <v>52</v>
      </c>
      <c r="C1212" s="13">
        <v>3</v>
      </c>
      <c r="D1212" s="13">
        <v>43</v>
      </c>
      <c r="E1212" t="s">
        <v>23</v>
      </c>
      <c r="F1212" t="s">
        <v>20</v>
      </c>
      <c r="G1212" t="str">
        <f>IF(VentasC15[[#This Row],[Tipo de pago]]='Tablas auxiliares'!$B$6,"Venta física","Venta Online")</f>
        <v>Venta física</v>
      </c>
      <c r="H1212" t="s">
        <v>29</v>
      </c>
      <c r="I1212" s="37">
        <v>15827</v>
      </c>
      <c r="J1212" s="37">
        <v>47351</v>
      </c>
      <c r="K1212" s="37">
        <v>44155</v>
      </c>
      <c r="L1212" s="37">
        <v>80415</v>
      </c>
      <c r="M1212" s="37">
        <v>41137</v>
      </c>
      <c r="N1212" s="37">
        <f>SUM(VentasC15[[#This Row],[Maquillaje]:[Perfumería]])</f>
        <v>228885</v>
      </c>
      <c r="O1212" s="14">
        <f>AVERAGE(VentasC15[[#This Row],[Maquillaje]:[Perfumería]])</f>
        <v>45777</v>
      </c>
      <c r="P1212" t="str">
        <f>INDEX(VentasC15[[#Headers],[Maquillaje]:[Perfumería]],MATCH(MAX(VentasC15[[#This Row],[Maquillaje]:[Perfumería]]),VentasC15[[#This Row],[Maquillaje]:[Perfumería]],0))</f>
        <v>Cuerpo</v>
      </c>
      <c r="Q1212" t="str">
        <f>INDEX(VentasC15[[#Headers],[Maquillaje]:[Perfumería]],MATCH(MIN(VentasC15[[#This Row],[Maquillaje]:[Perfumería]]),VentasC15[[#This Row],[Maquillaje]:[Perfumería]],0))</f>
        <v>Maquillaje</v>
      </c>
      <c r="R1212" t="str">
        <f>IF(VentasC15[[#This Row],[Total por vendedor]]&gt;=250000,"SI","NO")</f>
        <v>NO</v>
      </c>
    </row>
    <row r="1213" spans="1:18" x14ac:dyDescent="0.3">
      <c r="A1213" s="17">
        <v>33498333</v>
      </c>
      <c r="B1213" s="13">
        <v>50</v>
      </c>
      <c r="C1213" s="13">
        <v>3</v>
      </c>
      <c r="D1213" s="13">
        <v>6</v>
      </c>
      <c r="E1213" t="s">
        <v>25</v>
      </c>
      <c r="F1213" t="s">
        <v>21</v>
      </c>
      <c r="G1213" t="str">
        <f>IF(VentasC15[[#This Row],[Tipo de pago]]='Tablas auxiliares'!$B$6,"Venta física","Venta Online")</f>
        <v>Venta Online</v>
      </c>
      <c r="H1213" t="s">
        <v>30</v>
      </c>
      <c r="I1213" s="37">
        <v>43577</v>
      </c>
      <c r="J1213" s="37">
        <v>51148</v>
      </c>
      <c r="K1213" s="37">
        <v>14353</v>
      </c>
      <c r="L1213" s="37">
        <v>52310</v>
      </c>
      <c r="M1213" s="37">
        <v>60020</v>
      </c>
      <c r="N1213" s="37">
        <f>SUM(VentasC15[[#This Row],[Maquillaje]:[Perfumería]])</f>
        <v>221408</v>
      </c>
      <c r="O1213" s="14">
        <f>AVERAGE(VentasC15[[#This Row],[Maquillaje]:[Perfumería]])</f>
        <v>44281.599999999999</v>
      </c>
      <c r="P1213" t="str">
        <f>INDEX(VentasC15[[#Headers],[Maquillaje]:[Perfumería]],MATCH(MAX(VentasC15[[#This Row],[Maquillaje]:[Perfumería]]),VentasC15[[#This Row],[Maquillaje]:[Perfumería]],0))</f>
        <v>Perfumería</v>
      </c>
      <c r="Q1213" t="str">
        <f>INDEX(VentasC15[[#Headers],[Maquillaje]:[Perfumería]],MATCH(MIN(VentasC15[[#This Row],[Maquillaje]:[Perfumería]]),VentasC15[[#This Row],[Maquillaje]:[Perfumería]],0))</f>
        <v>Cabello</v>
      </c>
      <c r="R1213" t="str">
        <f>IF(VentasC15[[#This Row],[Total por vendedor]]&gt;=250000,"SI","NO")</f>
        <v>NO</v>
      </c>
    </row>
    <row r="1214" spans="1:18" x14ac:dyDescent="0.3">
      <c r="A1214" s="16">
        <v>33498334</v>
      </c>
      <c r="B1214" s="13">
        <v>42</v>
      </c>
      <c r="C1214" s="13">
        <v>3</v>
      </c>
      <c r="D1214" s="13">
        <v>18</v>
      </c>
      <c r="E1214" t="s">
        <v>22</v>
      </c>
      <c r="F1214" t="s">
        <v>21</v>
      </c>
      <c r="G1214" t="str">
        <f>IF(VentasC15[[#This Row],[Tipo de pago]]='Tablas auxiliares'!$B$6,"Venta física","Venta Online")</f>
        <v>Venta Online</v>
      </c>
      <c r="H1214" t="s">
        <v>29</v>
      </c>
      <c r="I1214" s="37">
        <v>16657</v>
      </c>
      <c r="J1214" s="37">
        <v>14033</v>
      </c>
      <c r="K1214" s="37">
        <v>24050</v>
      </c>
      <c r="L1214" s="37">
        <v>60196</v>
      </c>
      <c r="M1214" s="37">
        <v>65178</v>
      </c>
      <c r="N1214" s="37">
        <f>SUM(VentasC15[[#This Row],[Maquillaje]:[Perfumería]])</f>
        <v>180114</v>
      </c>
      <c r="O1214" s="14">
        <f>AVERAGE(VentasC15[[#This Row],[Maquillaje]:[Perfumería]])</f>
        <v>36022.800000000003</v>
      </c>
      <c r="P1214" t="str">
        <f>INDEX(VentasC15[[#Headers],[Maquillaje]:[Perfumería]],MATCH(MAX(VentasC15[[#This Row],[Maquillaje]:[Perfumería]]),VentasC15[[#This Row],[Maquillaje]:[Perfumería]],0))</f>
        <v>Perfumería</v>
      </c>
      <c r="Q1214" t="str">
        <f>INDEX(VentasC15[[#Headers],[Maquillaje]:[Perfumería]],MATCH(MIN(VentasC15[[#This Row],[Maquillaje]:[Perfumería]]),VentasC15[[#This Row],[Maquillaje]:[Perfumería]],0))</f>
        <v>Skincare</v>
      </c>
      <c r="R1214" t="str">
        <f>IF(VentasC15[[#This Row],[Total por vendedor]]&gt;=250000,"SI","NO")</f>
        <v>NO</v>
      </c>
    </row>
    <row r="1215" spans="1:18" x14ac:dyDescent="0.3">
      <c r="A1215" s="17">
        <v>33498335</v>
      </c>
      <c r="B1215" s="13">
        <v>49</v>
      </c>
      <c r="C1215" s="13">
        <v>3</v>
      </c>
      <c r="D1215" s="13">
        <v>22</v>
      </c>
      <c r="E1215" t="s">
        <v>23</v>
      </c>
      <c r="F1215" t="s">
        <v>21</v>
      </c>
      <c r="G1215" t="str">
        <f>IF(VentasC15[[#This Row],[Tipo de pago]]='Tablas auxiliares'!$B$6,"Venta física","Venta Online")</f>
        <v>Venta Online</v>
      </c>
      <c r="H1215" t="s">
        <v>30</v>
      </c>
      <c r="I1215" s="37">
        <v>97541</v>
      </c>
      <c r="J1215" s="37">
        <v>91179</v>
      </c>
      <c r="K1215" s="37">
        <v>70640</v>
      </c>
      <c r="L1215" s="37">
        <v>63927</v>
      </c>
      <c r="M1215" s="37">
        <v>38792</v>
      </c>
      <c r="N1215" s="37">
        <f>SUM(VentasC15[[#This Row],[Maquillaje]:[Perfumería]])</f>
        <v>362079</v>
      </c>
      <c r="O1215" s="14">
        <f>AVERAGE(VentasC15[[#This Row],[Maquillaje]:[Perfumería]])</f>
        <v>72415.8</v>
      </c>
      <c r="P1215" t="str">
        <f>INDEX(VentasC15[[#Headers],[Maquillaje]:[Perfumería]],MATCH(MAX(VentasC15[[#This Row],[Maquillaje]:[Perfumería]]),VentasC15[[#This Row],[Maquillaje]:[Perfumería]],0))</f>
        <v>Maquillaje</v>
      </c>
      <c r="Q1215" t="str">
        <f>INDEX(VentasC15[[#Headers],[Maquillaje]:[Perfumería]],MATCH(MIN(VentasC15[[#This Row],[Maquillaje]:[Perfumería]]),VentasC15[[#This Row],[Maquillaje]:[Perfumería]],0))</f>
        <v>Perfumería</v>
      </c>
      <c r="R1215" t="str">
        <f>IF(VentasC15[[#This Row],[Total por vendedor]]&gt;=250000,"SI","NO")</f>
        <v>SI</v>
      </c>
    </row>
    <row r="1216" spans="1:18" x14ac:dyDescent="0.3">
      <c r="A1216" s="16">
        <v>33498336</v>
      </c>
      <c r="B1216" s="13">
        <v>67</v>
      </c>
      <c r="C1216" s="13">
        <v>3</v>
      </c>
      <c r="D1216" s="13">
        <v>16</v>
      </c>
      <c r="E1216" t="s">
        <v>25</v>
      </c>
      <c r="F1216" t="s">
        <v>20</v>
      </c>
      <c r="G1216" t="str">
        <f>IF(VentasC15[[#This Row],[Tipo de pago]]='Tablas auxiliares'!$B$6,"Venta física","Venta Online")</f>
        <v>Venta física</v>
      </c>
      <c r="H1216" t="s">
        <v>29</v>
      </c>
      <c r="I1216" s="37">
        <v>10426</v>
      </c>
      <c r="J1216" s="37">
        <v>66285</v>
      </c>
      <c r="K1216" s="37">
        <v>41355</v>
      </c>
      <c r="L1216" s="37">
        <v>66118</v>
      </c>
      <c r="M1216" s="37">
        <v>12585</v>
      </c>
      <c r="N1216" s="37">
        <f>SUM(VentasC15[[#This Row],[Maquillaje]:[Perfumería]])</f>
        <v>196769</v>
      </c>
      <c r="O1216" s="14">
        <f>AVERAGE(VentasC15[[#This Row],[Maquillaje]:[Perfumería]])</f>
        <v>39353.800000000003</v>
      </c>
      <c r="P1216" t="str">
        <f>INDEX(VentasC15[[#Headers],[Maquillaje]:[Perfumería]],MATCH(MAX(VentasC15[[#This Row],[Maquillaje]:[Perfumería]]),VentasC15[[#This Row],[Maquillaje]:[Perfumería]],0))</f>
        <v>Skincare</v>
      </c>
      <c r="Q1216" t="str">
        <f>INDEX(VentasC15[[#Headers],[Maquillaje]:[Perfumería]],MATCH(MIN(VentasC15[[#This Row],[Maquillaje]:[Perfumería]]),VentasC15[[#This Row],[Maquillaje]:[Perfumería]],0))</f>
        <v>Maquillaje</v>
      </c>
      <c r="R1216" t="str">
        <f>IF(VentasC15[[#This Row],[Total por vendedor]]&gt;=250000,"SI","NO")</f>
        <v>NO</v>
      </c>
    </row>
    <row r="1217" spans="1:18" x14ac:dyDescent="0.3">
      <c r="A1217" s="17">
        <v>33498337</v>
      </c>
      <c r="B1217" s="13">
        <v>39</v>
      </c>
      <c r="C1217" s="13">
        <v>3</v>
      </c>
      <c r="D1217" s="13">
        <v>65</v>
      </c>
      <c r="E1217" t="s">
        <v>24</v>
      </c>
      <c r="F1217" t="s">
        <v>20</v>
      </c>
      <c r="G1217" t="str">
        <f>IF(VentasC15[[#This Row],[Tipo de pago]]='Tablas auxiliares'!$B$6,"Venta física","Venta Online")</f>
        <v>Venta física</v>
      </c>
      <c r="H1217" t="s">
        <v>29</v>
      </c>
      <c r="I1217" s="37">
        <v>54850</v>
      </c>
      <c r="J1217" s="37">
        <v>74610</v>
      </c>
      <c r="K1217" s="37">
        <v>75584</v>
      </c>
      <c r="L1217" s="37">
        <v>73601</v>
      </c>
      <c r="M1217" s="37">
        <v>1620</v>
      </c>
      <c r="N1217" s="37">
        <f>SUM(VentasC15[[#This Row],[Maquillaje]:[Perfumería]])</f>
        <v>280265</v>
      </c>
      <c r="O1217" s="14">
        <f>AVERAGE(VentasC15[[#This Row],[Maquillaje]:[Perfumería]])</f>
        <v>56053</v>
      </c>
      <c r="P1217" t="str">
        <f>INDEX(VentasC15[[#Headers],[Maquillaje]:[Perfumería]],MATCH(MAX(VentasC15[[#This Row],[Maquillaje]:[Perfumería]]),VentasC15[[#This Row],[Maquillaje]:[Perfumería]],0))</f>
        <v>Cabello</v>
      </c>
      <c r="Q1217" t="str">
        <f>INDEX(VentasC15[[#Headers],[Maquillaje]:[Perfumería]],MATCH(MIN(VentasC15[[#This Row],[Maquillaje]:[Perfumería]]),VentasC15[[#This Row],[Maquillaje]:[Perfumería]],0))</f>
        <v>Perfumería</v>
      </c>
      <c r="R1217" t="str">
        <f>IF(VentasC15[[#This Row],[Total por vendedor]]&gt;=250000,"SI","NO")</f>
        <v>SI</v>
      </c>
    </row>
    <row r="1218" spans="1:18" x14ac:dyDescent="0.3">
      <c r="A1218" s="16">
        <v>33498338</v>
      </c>
      <c r="B1218" s="13">
        <v>66</v>
      </c>
      <c r="C1218" s="13">
        <v>3</v>
      </c>
      <c r="D1218" s="13">
        <v>49</v>
      </c>
      <c r="E1218" t="s">
        <v>22</v>
      </c>
      <c r="F1218" t="s">
        <v>20</v>
      </c>
      <c r="G1218" t="str">
        <f>IF(VentasC15[[#This Row],[Tipo de pago]]='Tablas auxiliares'!$B$6,"Venta física","Venta Online")</f>
        <v>Venta física</v>
      </c>
      <c r="H1218" t="s">
        <v>30</v>
      </c>
      <c r="I1218" s="37">
        <v>15060</v>
      </c>
      <c r="J1218" s="37">
        <v>10698</v>
      </c>
      <c r="K1218" s="37">
        <v>55683</v>
      </c>
      <c r="L1218" s="37">
        <v>18531</v>
      </c>
      <c r="M1218" s="37">
        <v>9839</v>
      </c>
      <c r="N1218" s="37">
        <f>SUM(VentasC15[[#This Row],[Maquillaje]:[Perfumería]])</f>
        <v>109811</v>
      </c>
      <c r="O1218" s="14">
        <f>AVERAGE(VentasC15[[#This Row],[Maquillaje]:[Perfumería]])</f>
        <v>21962.2</v>
      </c>
      <c r="P1218" t="str">
        <f>INDEX(VentasC15[[#Headers],[Maquillaje]:[Perfumería]],MATCH(MAX(VentasC15[[#This Row],[Maquillaje]:[Perfumería]]),VentasC15[[#This Row],[Maquillaje]:[Perfumería]],0))</f>
        <v>Cabello</v>
      </c>
      <c r="Q1218" t="str">
        <f>INDEX(VentasC15[[#Headers],[Maquillaje]:[Perfumería]],MATCH(MIN(VentasC15[[#This Row],[Maquillaje]:[Perfumería]]),VentasC15[[#This Row],[Maquillaje]:[Perfumería]],0))</f>
        <v>Perfumería</v>
      </c>
      <c r="R1218" t="str">
        <f>IF(VentasC15[[#This Row],[Total por vendedor]]&gt;=250000,"SI","NO")</f>
        <v>NO</v>
      </c>
    </row>
    <row r="1219" spans="1:18" x14ac:dyDescent="0.3">
      <c r="A1219" s="17">
        <v>33498339</v>
      </c>
      <c r="B1219" s="13">
        <v>71</v>
      </c>
      <c r="C1219" s="13">
        <v>3</v>
      </c>
      <c r="D1219" s="13">
        <v>86</v>
      </c>
      <c r="E1219" t="s">
        <v>23</v>
      </c>
      <c r="F1219" t="s">
        <v>20</v>
      </c>
      <c r="G1219" t="str">
        <f>IF(VentasC15[[#This Row],[Tipo de pago]]='Tablas auxiliares'!$B$6,"Venta física","Venta Online")</f>
        <v>Venta física</v>
      </c>
      <c r="H1219" t="s">
        <v>30</v>
      </c>
      <c r="I1219" s="37">
        <v>49754</v>
      </c>
      <c r="J1219" s="37">
        <v>17820</v>
      </c>
      <c r="K1219" s="37">
        <v>40823</v>
      </c>
      <c r="L1219" s="37">
        <v>51800</v>
      </c>
      <c r="M1219" s="37">
        <v>36854</v>
      </c>
      <c r="N1219" s="37">
        <f>SUM(VentasC15[[#This Row],[Maquillaje]:[Perfumería]])</f>
        <v>197051</v>
      </c>
      <c r="O1219" s="14">
        <f>AVERAGE(VentasC15[[#This Row],[Maquillaje]:[Perfumería]])</f>
        <v>39410.199999999997</v>
      </c>
      <c r="P1219" t="str">
        <f>INDEX(VentasC15[[#Headers],[Maquillaje]:[Perfumería]],MATCH(MAX(VentasC15[[#This Row],[Maquillaje]:[Perfumería]]),VentasC15[[#This Row],[Maquillaje]:[Perfumería]],0))</f>
        <v>Cuerpo</v>
      </c>
      <c r="Q1219" t="str">
        <f>INDEX(VentasC15[[#Headers],[Maquillaje]:[Perfumería]],MATCH(MIN(VentasC15[[#This Row],[Maquillaje]:[Perfumería]]),VentasC15[[#This Row],[Maquillaje]:[Perfumería]],0))</f>
        <v>Skincare</v>
      </c>
      <c r="R1219" t="str">
        <f>IF(VentasC15[[#This Row],[Total por vendedor]]&gt;=250000,"SI","NO")</f>
        <v>NO</v>
      </c>
    </row>
    <row r="1220" spans="1:18" x14ac:dyDescent="0.3">
      <c r="A1220" s="16">
        <v>33498340</v>
      </c>
      <c r="B1220" s="13">
        <v>73</v>
      </c>
      <c r="C1220" s="13">
        <v>3</v>
      </c>
      <c r="D1220" s="13">
        <v>70</v>
      </c>
      <c r="E1220" t="s">
        <v>24</v>
      </c>
      <c r="F1220" t="s">
        <v>21</v>
      </c>
      <c r="G1220" t="str">
        <f>IF(VentasC15[[#This Row],[Tipo de pago]]='Tablas auxiliares'!$B$6,"Venta física","Venta Online")</f>
        <v>Venta Online</v>
      </c>
      <c r="H1220" t="s">
        <v>29</v>
      </c>
      <c r="I1220" s="37">
        <v>62156</v>
      </c>
      <c r="J1220" s="37">
        <v>19170</v>
      </c>
      <c r="K1220" s="37">
        <v>43397</v>
      </c>
      <c r="L1220" s="37">
        <v>19836</v>
      </c>
      <c r="M1220" s="37">
        <v>64753</v>
      </c>
      <c r="N1220" s="37">
        <f>SUM(VentasC15[[#This Row],[Maquillaje]:[Perfumería]])</f>
        <v>209312</v>
      </c>
      <c r="O1220" s="14">
        <f>AVERAGE(VentasC15[[#This Row],[Maquillaje]:[Perfumería]])</f>
        <v>41862.400000000001</v>
      </c>
      <c r="P1220" t="str">
        <f>INDEX(VentasC15[[#Headers],[Maquillaje]:[Perfumería]],MATCH(MAX(VentasC15[[#This Row],[Maquillaje]:[Perfumería]]),VentasC15[[#This Row],[Maquillaje]:[Perfumería]],0))</f>
        <v>Perfumería</v>
      </c>
      <c r="Q1220" t="str">
        <f>INDEX(VentasC15[[#Headers],[Maquillaje]:[Perfumería]],MATCH(MIN(VentasC15[[#This Row],[Maquillaje]:[Perfumería]]),VentasC15[[#This Row],[Maquillaje]:[Perfumería]],0))</f>
        <v>Skincare</v>
      </c>
      <c r="R1220" t="str">
        <f>IF(VentasC15[[#This Row],[Total por vendedor]]&gt;=250000,"SI","NO")</f>
        <v>NO</v>
      </c>
    </row>
    <row r="1221" spans="1:18" x14ac:dyDescent="0.3">
      <c r="A1221" s="17">
        <v>33498341</v>
      </c>
      <c r="B1221" s="13">
        <v>45</v>
      </c>
      <c r="C1221" s="13">
        <v>3</v>
      </c>
      <c r="D1221" s="13">
        <v>56</v>
      </c>
      <c r="E1221" t="s">
        <v>23</v>
      </c>
      <c r="F1221" t="s">
        <v>20</v>
      </c>
      <c r="G1221" t="str">
        <f>IF(VentasC15[[#This Row],[Tipo de pago]]='Tablas auxiliares'!$B$6,"Venta física","Venta Online")</f>
        <v>Venta física</v>
      </c>
      <c r="H1221" t="s">
        <v>30</v>
      </c>
      <c r="I1221" s="37">
        <v>4856</v>
      </c>
      <c r="J1221" s="37">
        <v>89229</v>
      </c>
      <c r="K1221" s="37">
        <v>51762</v>
      </c>
      <c r="L1221" s="37">
        <v>77617</v>
      </c>
      <c r="M1221" s="37">
        <v>85045</v>
      </c>
      <c r="N1221" s="37">
        <f>SUM(VentasC15[[#This Row],[Maquillaje]:[Perfumería]])</f>
        <v>308509</v>
      </c>
      <c r="O1221" s="14">
        <f>AVERAGE(VentasC15[[#This Row],[Maquillaje]:[Perfumería]])</f>
        <v>61701.8</v>
      </c>
      <c r="P1221" t="str">
        <f>INDEX(VentasC15[[#Headers],[Maquillaje]:[Perfumería]],MATCH(MAX(VentasC15[[#This Row],[Maquillaje]:[Perfumería]]),VentasC15[[#This Row],[Maquillaje]:[Perfumería]],0))</f>
        <v>Skincare</v>
      </c>
      <c r="Q1221" t="str">
        <f>INDEX(VentasC15[[#Headers],[Maquillaje]:[Perfumería]],MATCH(MIN(VentasC15[[#This Row],[Maquillaje]:[Perfumería]]),VentasC15[[#This Row],[Maquillaje]:[Perfumería]],0))</f>
        <v>Maquillaje</v>
      </c>
      <c r="R1221" t="str">
        <f>IF(VentasC15[[#This Row],[Total por vendedor]]&gt;=250000,"SI","NO")</f>
        <v>SI</v>
      </c>
    </row>
    <row r="1222" spans="1:18" x14ac:dyDescent="0.3">
      <c r="A1222" s="16">
        <v>33498342</v>
      </c>
      <c r="B1222" s="13">
        <v>36</v>
      </c>
      <c r="C1222" s="13">
        <v>3</v>
      </c>
      <c r="D1222" s="13">
        <v>74</v>
      </c>
      <c r="E1222" t="s">
        <v>25</v>
      </c>
      <c r="F1222" t="s">
        <v>21</v>
      </c>
      <c r="G1222" t="str">
        <f>IF(VentasC15[[#This Row],[Tipo de pago]]='Tablas auxiliares'!$B$6,"Venta física","Venta Online")</f>
        <v>Venta Online</v>
      </c>
      <c r="H1222" t="s">
        <v>30</v>
      </c>
      <c r="I1222" s="37">
        <v>26613</v>
      </c>
      <c r="J1222" s="37">
        <v>45670</v>
      </c>
      <c r="K1222" s="37">
        <v>19268</v>
      </c>
      <c r="L1222" s="37">
        <v>18003</v>
      </c>
      <c r="M1222" s="37">
        <v>21305</v>
      </c>
      <c r="N1222" s="37">
        <f>SUM(VentasC15[[#This Row],[Maquillaje]:[Perfumería]])</f>
        <v>130859</v>
      </c>
      <c r="O1222" s="14">
        <f>AVERAGE(VentasC15[[#This Row],[Maquillaje]:[Perfumería]])</f>
        <v>26171.8</v>
      </c>
      <c r="P1222" t="str">
        <f>INDEX(VentasC15[[#Headers],[Maquillaje]:[Perfumería]],MATCH(MAX(VentasC15[[#This Row],[Maquillaje]:[Perfumería]]),VentasC15[[#This Row],[Maquillaje]:[Perfumería]],0))</f>
        <v>Skincare</v>
      </c>
      <c r="Q1222" t="str">
        <f>INDEX(VentasC15[[#Headers],[Maquillaje]:[Perfumería]],MATCH(MIN(VentasC15[[#This Row],[Maquillaje]:[Perfumería]]),VentasC15[[#This Row],[Maquillaje]:[Perfumería]],0))</f>
        <v>Cuerpo</v>
      </c>
      <c r="R1222" t="str">
        <f>IF(VentasC15[[#This Row],[Total por vendedor]]&gt;=250000,"SI","NO")</f>
        <v>NO</v>
      </c>
    </row>
    <row r="1223" spans="1:18" x14ac:dyDescent="0.3">
      <c r="A1223" s="17">
        <v>33498343</v>
      </c>
      <c r="B1223" s="13">
        <v>27</v>
      </c>
      <c r="C1223" s="13">
        <v>3</v>
      </c>
      <c r="D1223" s="13">
        <v>11</v>
      </c>
      <c r="E1223" t="s">
        <v>25</v>
      </c>
      <c r="F1223" t="s">
        <v>20</v>
      </c>
      <c r="G1223" t="str">
        <f>IF(VentasC15[[#This Row],[Tipo de pago]]='Tablas auxiliares'!$B$6,"Venta física","Venta Online")</f>
        <v>Venta física</v>
      </c>
      <c r="H1223" t="s">
        <v>30</v>
      </c>
      <c r="I1223" s="37">
        <v>71695</v>
      </c>
      <c r="J1223" s="37">
        <v>75122</v>
      </c>
      <c r="K1223" s="37">
        <v>77517</v>
      </c>
      <c r="L1223" s="37">
        <v>93245</v>
      </c>
      <c r="M1223" s="37">
        <v>61460</v>
      </c>
      <c r="N1223" s="37">
        <f>SUM(VentasC15[[#This Row],[Maquillaje]:[Perfumería]])</f>
        <v>379039</v>
      </c>
      <c r="O1223" s="14">
        <f>AVERAGE(VentasC15[[#This Row],[Maquillaje]:[Perfumería]])</f>
        <v>75807.8</v>
      </c>
      <c r="P1223" t="str">
        <f>INDEX(VentasC15[[#Headers],[Maquillaje]:[Perfumería]],MATCH(MAX(VentasC15[[#This Row],[Maquillaje]:[Perfumería]]),VentasC15[[#This Row],[Maquillaje]:[Perfumería]],0))</f>
        <v>Cuerpo</v>
      </c>
      <c r="Q1223" t="str">
        <f>INDEX(VentasC15[[#Headers],[Maquillaje]:[Perfumería]],MATCH(MIN(VentasC15[[#This Row],[Maquillaje]:[Perfumería]]),VentasC15[[#This Row],[Maquillaje]:[Perfumería]],0))</f>
        <v>Perfumería</v>
      </c>
      <c r="R1223" t="str">
        <f>IF(VentasC15[[#This Row],[Total por vendedor]]&gt;=250000,"SI","NO")</f>
        <v>SI</v>
      </c>
    </row>
    <row r="1224" spans="1:18" x14ac:dyDescent="0.3">
      <c r="A1224" s="16">
        <v>33498344</v>
      </c>
      <c r="B1224" s="13">
        <v>67</v>
      </c>
      <c r="C1224" s="13">
        <v>3</v>
      </c>
      <c r="D1224" s="13">
        <v>9</v>
      </c>
      <c r="E1224" t="s">
        <v>22</v>
      </c>
      <c r="F1224" t="s">
        <v>21</v>
      </c>
      <c r="G1224" t="str">
        <f>IF(VentasC15[[#This Row],[Tipo de pago]]='Tablas auxiliares'!$B$6,"Venta física","Venta Online")</f>
        <v>Venta Online</v>
      </c>
      <c r="H1224" t="s">
        <v>29</v>
      </c>
      <c r="I1224" s="37">
        <v>46126</v>
      </c>
      <c r="J1224" s="37">
        <v>18068</v>
      </c>
      <c r="K1224" s="37">
        <v>71823</v>
      </c>
      <c r="L1224" s="37">
        <v>9600</v>
      </c>
      <c r="M1224" s="37">
        <v>95097</v>
      </c>
      <c r="N1224" s="37">
        <f>SUM(VentasC15[[#This Row],[Maquillaje]:[Perfumería]])</f>
        <v>240714</v>
      </c>
      <c r="O1224" s="14">
        <f>AVERAGE(VentasC15[[#This Row],[Maquillaje]:[Perfumería]])</f>
        <v>48142.8</v>
      </c>
      <c r="P1224" t="str">
        <f>INDEX(VentasC15[[#Headers],[Maquillaje]:[Perfumería]],MATCH(MAX(VentasC15[[#This Row],[Maquillaje]:[Perfumería]]),VentasC15[[#This Row],[Maquillaje]:[Perfumería]],0))</f>
        <v>Perfumería</v>
      </c>
      <c r="Q1224" t="str">
        <f>INDEX(VentasC15[[#Headers],[Maquillaje]:[Perfumería]],MATCH(MIN(VentasC15[[#This Row],[Maquillaje]:[Perfumería]]),VentasC15[[#This Row],[Maquillaje]:[Perfumería]],0))</f>
        <v>Cuerpo</v>
      </c>
      <c r="R1224" t="str">
        <f>IF(VentasC15[[#This Row],[Total por vendedor]]&gt;=250000,"SI","NO")</f>
        <v>NO</v>
      </c>
    </row>
    <row r="1225" spans="1:18" x14ac:dyDescent="0.3">
      <c r="A1225" s="17">
        <v>33498345</v>
      </c>
      <c r="B1225" s="13">
        <v>33</v>
      </c>
      <c r="C1225" s="13">
        <v>3</v>
      </c>
      <c r="D1225" s="13">
        <v>78</v>
      </c>
      <c r="E1225" t="s">
        <v>23</v>
      </c>
      <c r="F1225" t="s">
        <v>20</v>
      </c>
      <c r="G1225" t="str">
        <f>IF(VentasC15[[#This Row],[Tipo de pago]]='Tablas auxiliares'!$B$6,"Venta física","Venta Online")</f>
        <v>Venta física</v>
      </c>
      <c r="H1225" t="s">
        <v>29</v>
      </c>
      <c r="I1225" s="37">
        <v>854</v>
      </c>
      <c r="J1225" s="37">
        <v>76243</v>
      </c>
      <c r="K1225" s="37">
        <v>14622</v>
      </c>
      <c r="L1225" s="37">
        <v>72689</v>
      </c>
      <c r="M1225" s="37">
        <v>77997</v>
      </c>
      <c r="N1225" s="37">
        <f>SUM(VentasC15[[#This Row],[Maquillaje]:[Perfumería]])</f>
        <v>242405</v>
      </c>
      <c r="O1225" s="14">
        <f>AVERAGE(VentasC15[[#This Row],[Maquillaje]:[Perfumería]])</f>
        <v>48481</v>
      </c>
      <c r="P1225" t="str">
        <f>INDEX(VentasC15[[#Headers],[Maquillaje]:[Perfumería]],MATCH(MAX(VentasC15[[#This Row],[Maquillaje]:[Perfumería]]),VentasC15[[#This Row],[Maquillaje]:[Perfumería]],0))</f>
        <v>Perfumería</v>
      </c>
      <c r="Q1225" t="str">
        <f>INDEX(VentasC15[[#Headers],[Maquillaje]:[Perfumería]],MATCH(MIN(VentasC15[[#This Row],[Maquillaje]:[Perfumería]]),VentasC15[[#This Row],[Maquillaje]:[Perfumería]],0))</f>
        <v>Maquillaje</v>
      </c>
      <c r="R1225" t="str">
        <f>IF(VentasC15[[#This Row],[Total por vendedor]]&gt;=250000,"SI","NO")</f>
        <v>NO</v>
      </c>
    </row>
    <row r="1226" spans="1:18" x14ac:dyDescent="0.3">
      <c r="A1226" s="16">
        <v>33498346</v>
      </c>
      <c r="B1226" s="13">
        <v>64</v>
      </c>
      <c r="C1226" s="13">
        <v>3</v>
      </c>
      <c r="D1226" s="13">
        <v>9</v>
      </c>
      <c r="E1226" t="s">
        <v>22</v>
      </c>
      <c r="F1226" t="s">
        <v>20</v>
      </c>
      <c r="G1226" t="str">
        <f>IF(VentasC15[[#This Row],[Tipo de pago]]='Tablas auxiliares'!$B$6,"Venta física","Venta Online")</f>
        <v>Venta física</v>
      </c>
      <c r="H1226" t="s">
        <v>30</v>
      </c>
      <c r="I1226" s="37">
        <v>11422</v>
      </c>
      <c r="J1226" s="37">
        <v>20394</v>
      </c>
      <c r="K1226" s="37">
        <v>20066</v>
      </c>
      <c r="L1226" s="37">
        <v>51398</v>
      </c>
      <c r="M1226" s="37">
        <v>54142</v>
      </c>
      <c r="N1226" s="37">
        <f>SUM(VentasC15[[#This Row],[Maquillaje]:[Perfumería]])</f>
        <v>157422</v>
      </c>
      <c r="O1226" s="14">
        <f>AVERAGE(VentasC15[[#This Row],[Maquillaje]:[Perfumería]])</f>
        <v>31484.400000000001</v>
      </c>
      <c r="P1226" t="str">
        <f>INDEX(VentasC15[[#Headers],[Maquillaje]:[Perfumería]],MATCH(MAX(VentasC15[[#This Row],[Maquillaje]:[Perfumería]]),VentasC15[[#This Row],[Maquillaje]:[Perfumería]],0))</f>
        <v>Perfumería</v>
      </c>
      <c r="Q1226" t="str">
        <f>INDEX(VentasC15[[#Headers],[Maquillaje]:[Perfumería]],MATCH(MIN(VentasC15[[#This Row],[Maquillaje]:[Perfumería]]),VentasC15[[#This Row],[Maquillaje]:[Perfumería]],0))</f>
        <v>Maquillaje</v>
      </c>
      <c r="R1226" t="str">
        <f>IF(VentasC15[[#This Row],[Total por vendedor]]&gt;=250000,"SI","NO")</f>
        <v>NO</v>
      </c>
    </row>
    <row r="1227" spans="1:18" x14ac:dyDescent="0.3">
      <c r="A1227" s="17">
        <v>33498347</v>
      </c>
      <c r="B1227" s="13">
        <v>44</v>
      </c>
      <c r="C1227" s="13">
        <v>3</v>
      </c>
      <c r="D1227" s="13">
        <v>21</v>
      </c>
      <c r="E1227" t="s">
        <v>22</v>
      </c>
      <c r="F1227" t="s">
        <v>20</v>
      </c>
      <c r="G1227" t="str">
        <f>IF(VentasC15[[#This Row],[Tipo de pago]]='Tablas auxiliares'!$B$6,"Venta física","Venta Online")</f>
        <v>Venta física</v>
      </c>
      <c r="H1227" t="s">
        <v>30</v>
      </c>
      <c r="I1227" s="37">
        <v>43360</v>
      </c>
      <c r="J1227" s="37">
        <v>5166</v>
      </c>
      <c r="K1227" s="37">
        <v>68984</v>
      </c>
      <c r="L1227" s="37">
        <v>78787</v>
      </c>
      <c r="M1227" s="37">
        <v>90764</v>
      </c>
      <c r="N1227" s="37">
        <f>SUM(VentasC15[[#This Row],[Maquillaje]:[Perfumería]])</f>
        <v>287061</v>
      </c>
      <c r="O1227" s="14">
        <f>AVERAGE(VentasC15[[#This Row],[Maquillaje]:[Perfumería]])</f>
        <v>57412.2</v>
      </c>
      <c r="P1227" t="str">
        <f>INDEX(VentasC15[[#Headers],[Maquillaje]:[Perfumería]],MATCH(MAX(VentasC15[[#This Row],[Maquillaje]:[Perfumería]]),VentasC15[[#This Row],[Maquillaje]:[Perfumería]],0))</f>
        <v>Perfumería</v>
      </c>
      <c r="Q1227" t="str">
        <f>INDEX(VentasC15[[#Headers],[Maquillaje]:[Perfumería]],MATCH(MIN(VentasC15[[#This Row],[Maquillaje]:[Perfumería]]),VentasC15[[#This Row],[Maquillaje]:[Perfumería]],0))</f>
        <v>Skincare</v>
      </c>
      <c r="R1227" t="str">
        <f>IF(VentasC15[[#This Row],[Total por vendedor]]&gt;=250000,"SI","NO")</f>
        <v>SI</v>
      </c>
    </row>
    <row r="1228" spans="1:18" x14ac:dyDescent="0.3">
      <c r="A1228" s="16">
        <v>33498348</v>
      </c>
      <c r="B1228" s="13">
        <v>72</v>
      </c>
      <c r="C1228" s="13">
        <v>3</v>
      </c>
      <c r="D1228" s="13">
        <v>53</v>
      </c>
      <c r="E1228" t="s">
        <v>23</v>
      </c>
      <c r="F1228" t="s">
        <v>20</v>
      </c>
      <c r="G1228" t="str">
        <f>IF(VentasC15[[#This Row],[Tipo de pago]]='Tablas auxiliares'!$B$6,"Venta física","Venta Online")</f>
        <v>Venta física</v>
      </c>
      <c r="H1228" t="s">
        <v>30</v>
      </c>
      <c r="I1228" s="37">
        <v>51492</v>
      </c>
      <c r="J1228" s="37">
        <v>9560</v>
      </c>
      <c r="K1228" s="37">
        <v>25669</v>
      </c>
      <c r="L1228" s="37">
        <v>25489</v>
      </c>
      <c r="M1228" s="37">
        <v>94685</v>
      </c>
      <c r="N1228" s="37">
        <f>SUM(VentasC15[[#This Row],[Maquillaje]:[Perfumería]])</f>
        <v>206895</v>
      </c>
      <c r="O1228" s="14">
        <f>AVERAGE(VentasC15[[#This Row],[Maquillaje]:[Perfumería]])</f>
        <v>41379</v>
      </c>
      <c r="P1228" t="str">
        <f>INDEX(VentasC15[[#Headers],[Maquillaje]:[Perfumería]],MATCH(MAX(VentasC15[[#This Row],[Maquillaje]:[Perfumería]]),VentasC15[[#This Row],[Maquillaje]:[Perfumería]],0))</f>
        <v>Perfumería</v>
      </c>
      <c r="Q1228" t="str">
        <f>INDEX(VentasC15[[#Headers],[Maquillaje]:[Perfumería]],MATCH(MIN(VentasC15[[#This Row],[Maquillaje]:[Perfumería]]),VentasC15[[#This Row],[Maquillaje]:[Perfumería]],0))</f>
        <v>Skincare</v>
      </c>
      <c r="R1228" t="str">
        <f>IF(VentasC15[[#This Row],[Total por vendedor]]&gt;=250000,"SI","NO")</f>
        <v>NO</v>
      </c>
    </row>
    <row r="1229" spans="1:18" x14ac:dyDescent="0.3">
      <c r="A1229" s="17">
        <v>33498349</v>
      </c>
      <c r="B1229" s="13">
        <v>43</v>
      </c>
      <c r="C1229" s="13">
        <v>3</v>
      </c>
      <c r="D1229" s="13">
        <v>8</v>
      </c>
      <c r="E1229" t="s">
        <v>23</v>
      </c>
      <c r="F1229" t="s">
        <v>20</v>
      </c>
      <c r="G1229" t="str">
        <f>IF(VentasC15[[#This Row],[Tipo de pago]]='Tablas auxiliares'!$B$6,"Venta física","Venta Online")</f>
        <v>Venta física</v>
      </c>
      <c r="H1229" t="s">
        <v>29</v>
      </c>
      <c r="I1229" s="37">
        <v>2442</v>
      </c>
      <c r="J1229" s="37">
        <v>93904</v>
      </c>
      <c r="K1229" s="37">
        <v>81728</v>
      </c>
      <c r="L1229" s="37">
        <v>58850</v>
      </c>
      <c r="M1229" s="37">
        <v>46847</v>
      </c>
      <c r="N1229" s="37">
        <f>SUM(VentasC15[[#This Row],[Maquillaje]:[Perfumería]])</f>
        <v>283771</v>
      </c>
      <c r="O1229" s="14">
        <f>AVERAGE(VentasC15[[#This Row],[Maquillaje]:[Perfumería]])</f>
        <v>56754.2</v>
      </c>
      <c r="P1229" t="str">
        <f>INDEX(VentasC15[[#Headers],[Maquillaje]:[Perfumería]],MATCH(MAX(VentasC15[[#This Row],[Maquillaje]:[Perfumería]]),VentasC15[[#This Row],[Maquillaje]:[Perfumería]],0))</f>
        <v>Skincare</v>
      </c>
      <c r="Q1229" t="str">
        <f>INDEX(VentasC15[[#Headers],[Maquillaje]:[Perfumería]],MATCH(MIN(VentasC15[[#This Row],[Maquillaje]:[Perfumería]]),VentasC15[[#This Row],[Maquillaje]:[Perfumería]],0))</f>
        <v>Maquillaje</v>
      </c>
      <c r="R1229" t="str">
        <f>IF(VentasC15[[#This Row],[Total por vendedor]]&gt;=250000,"SI","NO")</f>
        <v>SI</v>
      </c>
    </row>
    <row r="1230" spans="1:18" x14ac:dyDescent="0.3">
      <c r="A1230" s="16">
        <v>33498350</v>
      </c>
      <c r="B1230" s="13">
        <v>59</v>
      </c>
      <c r="C1230" s="13">
        <v>3</v>
      </c>
      <c r="D1230" s="13">
        <v>58</v>
      </c>
      <c r="E1230" t="s">
        <v>23</v>
      </c>
      <c r="F1230" t="s">
        <v>20</v>
      </c>
      <c r="G1230" t="str">
        <f>IF(VentasC15[[#This Row],[Tipo de pago]]='Tablas auxiliares'!$B$6,"Venta física","Venta Online")</f>
        <v>Venta física</v>
      </c>
      <c r="H1230" t="s">
        <v>30</v>
      </c>
      <c r="I1230" s="37">
        <v>57180</v>
      </c>
      <c r="J1230" s="37">
        <v>26917</v>
      </c>
      <c r="K1230" s="37">
        <v>86405</v>
      </c>
      <c r="L1230" s="37">
        <v>84447</v>
      </c>
      <c r="M1230" s="37">
        <v>33536</v>
      </c>
      <c r="N1230" s="37">
        <f>SUM(VentasC15[[#This Row],[Maquillaje]:[Perfumería]])</f>
        <v>288485</v>
      </c>
      <c r="O1230" s="14">
        <f>AVERAGE(VentasC15[[#This Row],[Maquillaje]:[Perfumería]])</f>
        <v>57697</v>
      </c>
      <c r="P1230" t="str">
        <f>INDEX(VentasC15[[#Headers],[Maquillaje]:[Perfumería]],MATCH(MAX(VentasC15[[#This Row],[Maquillaje]:[Perfumería]]),VentasC15[[#This Row],[Maquillaje]:[Perfumería]],0))</f>
        <v>Cabello</v>
      </c>
      <c r="Q1230" t="str">
        <f>INDEX(VentasC15[[#Headers],[Maquillaje]:[Perfumería]],MATCH(MIN(VentasC15[[#This Row],[Maquillaje]:[Perfumería]]),VentasC15[[#This Row],[Maquillaje]:[Perfumería]],0))</f>
        <v>Skincare</v>
      </c>
      <c r="R1230" t="str">
        <f>IF(VentasC15[[#This Row],[Total por vendedor]]&gt;=250000,"SI","NO")</f>
        <v>SI</v>
      </c>
    </row>
    <row r="1231" spans="1:18" x14ac:dyDescent="0.3">
      <c r="A1231" s="17">
        <v>33498351</v>
      </c>
      <c r="B1231" s="13">
        <v>51</v>
      </c>
      <c r="C1231" s="13">
        <v>3</v>
      </c>
      <c r="D1231" s="13">
        <v>35</v>
      </c>
      <c r="E1231" t="s">
        <v>24</v>
      </c>
      <c r="F1231" t="s">
        <v>20</v>
      </c>
      <c r="G1231" t="str">
        <f>IF(VentasC15[[#This Row],[Tipo de pago]]='Tablas auxiliares'!$B$6,"Venta física","Venta Online")</f>
        <v>Venta física</v>
      </c>
      <c r="H1231" t="s">
        <v>29</v>
      </c>
      <c r="I1231" s="37">
        <v>60192</v>
      </c>
      <c r="J1231" s="37">
        <v>72746</v>
      </c>
      <c r="K1231" s="37">
        <v>43212</v>
      </c>
      <c r="L1231" s="37">
        <v>20892</v>
      </c>
      <c r="M1231" s="37">
        <v>66703</v>
      </c>
      <c r="N1231" s="37">
        <f>SUM(VentasC15[[#This Row],[Maquillaje]:[Perfumería]])</f>
        <v>263745</v>
      </c>
      <c r="O1231" s="14">
        <f>AVERAGE(VentasC15[[#This Row],[Maquillaje]:[Perfumería]])</f>
        <v>52749</v>
      </c>
      <c r="P1231" t="str">
        <f>INDEX(VentasC15[[#Headers],[Maquillaje]:[Perfumería]],MATCH(MAX(VentasC15[[#This Row],[Maquillaje]:[Perfumería]]),VentasC15[[#This Row],[Maquillaje]:[Perfumería]],0))</f>
        <v>Skincare</v>
      </c>
      <c r="Q1231" t="str">
        <f>INDEX(VentasC15[[#Headers],[Maquillaje]:[Perfumería]],MATCH(MIN(VentasC15[[#This Row],[Maquillaje]:[Perfumería]]),VentasC15[[#This Row],[Maquillaje]:[Perfumería]],0))</f>
        <v>Cuerpo</v>
      </c>
      <c r="R1231" t="str">
        <f>IF(VentasC15[[#This Row],[Total por vendedor]]&gt;=250000,"SI","NO")</f>
        <v>SI</v>
      </c>
    </row>
    <row r="1232" spans="1:18" x14ac:dyDescent="0.3">
      <c r="A1232" s="16">
        <v>33498352</v>
      </c>
      <c r="B1232" s="13">
        <v>36</v>
      </c>
      <c r="C1232" s="13">
        <v>3</v>
      </c>
      <c r="D1232" s="13">
        <v>62</v>
      </c>
      <c r="E1232" t="s">
        <v>23</v>
      </c>
      <c r="F1232" t="s">
        <v>20</v>
      </c>
      <c r="G1232" t="str">
        <f>IF(VentasC15[[#This Row],[Tipo de pago]]='Tablas auxiliares'!$B$6,"Venta física","Venta Online")</f>
        <v>Venta física</v>
      </c>
      <c r="H1232" t="s">
        <v>29</v>
      </c>
      <c r="I1232" s="37">
        <v>79584</v>
      </c>
      <c r="J1232" s="37">
        <v>69539</v>
      </c>
      <c r="K1232" s="37">
        <v>38947</v>
      </c>
      <c r="L1232" s="37">
        <v>40590</v>
      </c>
      <c r="M1232" s="37">
        <v>25057</v>
      </c>
      <c r="N1232" s="37">
        <f>SUM(VentasC15[[#This Row],[Maquillaje]:[Perfumería]])</f>
        <v>253717</v>
      </c>
      <c r="O1232" s="14">
        <f>AVERAGE(VentasC15[[#This Row],[Maquillaje]:[Perfumería]])</f>
        <v>50743.4</v>
      </c>
      <c r="P1232" t="str">
        <f>INDEX(VentasC15[[#Headers],[Maquillaje]:[Perfumería]],MATCH(MAX(VentasC15[[#This Row],[Maquillaje]:[Perfumería]]),VentasC15[[#This Row],[Maquillaje]:[Perfumería]],0))</f>
        <v>Maquillaje</v>
      </c>
      <c r="Q1232" t="str">
        <f>INDEX(VentasC15[[#Headers],[Maquillaje]:[Perfumería]],MATCH(MIN(VentasC15[[#This Row],[Maquillaje]:[Perfumería]]),VentasC15[[#This Row],[Maquillaje]:[Perfumería]],0))</f>
        <v>Perfumería</v>
      </c>
      <c r="R1232" t="str">
        <f>IF(VentasC15[[#This Row],[Total por vendedor]]&gt;=250000,"SI","NO")</f>
        <v>SI</v>
      </c>
    </row>
    <row r="1233" spans="1:18" x14ac:dyDescent="0.3">
      <c r="A1233" s="17">
        <v>33498353</v>
      </c>
      <c r="B1233" s="13">
        <v>52</v>
      </c>
      <c r="C1233" s="13">
        <v>3</v>
      </c>
      <c r="D1233" s="13">
        <v>17</v>
      </c>
      <c r="E1233" t="s">
        <v>23</v>
      </c>
      <c r="F1233" t="s">
        <v>20</v>
      </c>
      <c r="G1233" t="str">
        <f>IF(VentasC15[[#This Row],[Tipo de pago]]='Tablas auxiliares'!$B$6,"Venta física","Venta Online")</f>
        <v>Venta física</v>
      </c>
      <c r="H1233" t="s">
        <v>29</v>
      </c>
      <c r="I1233" s="37">
        <v>73718</v>
      </c>
      <c r="J1233" s="37">
        <v>87640</v>
      </c>
      <c r="K1233" s="37">
        <v>64881</v>
      </c>
      <c r="L1233" s="37">
        <v>48518</v>
      </c>
      <c r="M1233" s="37">
        <v>16334</v>
      </c>
      <c r="N1233" s="37">
        <f>SUM(VentasC15[[#This Row],[Maquillaje]:[Perfumería]])</f>
        <v>291091</v>
      </c>
      <c r="O1233" s="14">
        <f>AVERAGE(VentasC15[[#This Row],[Maquillaje]:[Perfumería]])</f>
        <v>58218.2</v>
      </c>
      <c r="P1233" t="str">
        <f>INDEX(VentasC15[[#Headers],[Maquillaje]:[Perfumería]],MATCH(MAX(VentasC15[[#This Row],[Maquillaje]:[Perfumería]]),VentasC15[[#This Row],[Maquillaje]:[Perfumería]],0))</f>
        <v>Skincare</v>
      </c>
      <c r="Q1233" t="str">
        <f>INDEX(VentasC15[[#Headers],[Maquillaje]:[Perfumería]],MATCH(MIN(VentasC15[[#This Row],[Maquillaje]:[Perfumería]]),VentasC15[[#This Row],[Maquillaje]:[Perfumería]],0))</f>
        <v>Perfumería</v>
      </c>
      <c r="R1233" t="str">
        <f>IF(VentasC15[[#This Row],[Total por vendedor]]&gt;=250000,"SI","NO")</f>
        <v>SI</v>
      </c>
    </row>
    <row r="1234" spans="1:18" x14ac:dyDescent="0.3">
      <c r="A1234" s="16">
        <v>33498354</v>
      </c>
      <c r="B1234" s="13">
        <v>44</v>
      </c>
      <c r="C1234" s="13">
        <v>3</v>
      </c>
      <c r="D1234" s="13">
        <v>34</v>
      </c>
      <c r="E1234" t="s">
        <v>23</v>
      </c>
      <c r="F1234" t="s">
        <v>20</v>
      </c>
      <c r="G1234" t="str">
        <f>IF(VentasC15[[#This Row],[Tipo de pago]]='Tablas auxiliares'!$B$6,"Venta física","Venta Online")</f>
        <v>Venta física</v>
      </c>
      <c r="H1234" t="s">
        <v>30</v>
      </c>
      <c r="I1234" s="37">
        <v>44502</v>
      </c>
      <c r="J1234" s="37">
        <v>20268</v>
      </c>
      <c r="K1234" s="37">
        <v>57753</v>
      </c>
      <c r="L1234" s="37">
        <v>11502</v>
      </c>
      <c r="M1234" s="37">
        <v>42453</v>
      </c>
      <c r="N1234" s="37">
        <f>SUM(VentasC15[[#This Row],[Maquillaje]:[Perfumería]])</f>
        <v>176478</v>
      </c>
      <c r="O1234" s="14">
        <f>AVERAGE(VentasC15[[#This Row],[Maquillaje]:[Perfumería]])</f>
        <v>35295.599999999999</v>
      </c>
      <c r="P1234" t="str">
        <f>INDEX(VentasC15[[#Headers],[Maquillaje]:[Perfumería]],MATCH(MAX(VentasC15[[#This Row],[Maquillaje]:[Perfumería]]),VentasC15[[#This Row],[Maquillaje]:[Perfumería]],0))</f>
        <v>Cabello</v>
      </c>
      <c r="Q1234" t="str">
        <f>INDEX(VentasC15[[#Headers],[Maquillaje]:[Perfumería]],MATCH(MIN(VentasC15[[#This Row],[Maquillaje]:[Perfumería]]),VentasC15[[#This Row],[Maquillaje]:[Perfumería]],0))</f>
        <v>Cuerpo</v>
      </c>
      <c r="R1234" t="str">
        <f>IF(VentasC15[[#This Row],[Total por vendedor]]&gt;=250000,"SI","NO")</f>
        <v>NO</v>
      </c>
    </row>
    <row r="1235" spans="1:18" x14ac:dyDescent="0.3">
      <c r="A1235" s="17">
        <v>33498355</v>
      </c>
      <c r="B1235" s="13">
        <v>26</v>
      </c>
      <c r="C1235" s="13">
        <v>3</v>
      </c>
      <c r="D1235" s="13">
        <v>40</v>
      </c>
      <c r="E1235" t="s">
        <v>23</v>
      </c>
      <c r="F1235" t="s">
        <v>20</v>
      </c>
      <c r="G1235" t="str">
        <f>IF(VentasC15[[#This Row],[Tipo de pago]]='Tablas auxiliares'!$B$6,"Venta física","Venta Online")</f>
        <v>Venta física</v>
      </c>
      <c r="H1235" t="s">
        <v>30</v>
      </c>
      <c r="I1235" s="37">
        <v>31951</v>
      </c>
      <c r="J1235" s="37">
        <v>31006</v>
      </c>
      <c r="K1235" s="37">
        <v>87525</v>
      </c>
      <c r="L1235" s="37">
        <v>22643</v>
      </c>
      <c r="M1235" s="37">
        <v>48952</v>
      </c>
      <c r="N1235" s="37">
        <f>SUM(VentasC15[[#This Row],[Maquillaje]:[Perfumería]])</f>
        <v>222077</v>
      </c>
      <c r="O1235" s="14">
        <f>AVERAGE(VentasC15[[#This Row],[Maquillaje]:[Perfumería]])</f>
        <v>44415.4</v>
      </c>
      <c r="P1235" t="str">
        <f>INDEX(VentasC15[[#Headers],[Maquillaje]:[Perfumería]],MATCH(MAX(VentasC15[[#This Row],[Maquillaje]:[Perfumería]]),VentasC15[[#This Row],[Maquillaje]:[Perfumería]],0))</f>
        <v>Cabello</v>
      </c>
      <c r="Q1235" t="str">
        <f>INDEX(VentasC15[[#Headers],[Maquillaje]:[Perfumería]],MATCH(MIN(VentasC15[[#This Row],[Maquillaje]:[Perfumería]]),VentasC15[[#This Row],[Maquillaje]:[Perfumería]],0))</f>
        <v>Cuerpo</v>
      </c>
      <c r="R1235" t="str">
        <f>IF(VentasC15[[#This Row],[Total por vendedor]]&gt;=250000,"SI","NO")</f>
        <v>NO</v>
      </c>
    </row>
    <row r="1236" spans="1:18" x14ac:dyDescent="0.3">
      <c r="A1236" s="16">
        <v>33498356</v>
      </c>
      <c r="B1236" s="13">
        <v>42</v>
      </c>
      <c r="C1236" s="13">
        <v>3</v>
      </c>
      <c r="D1236" s="13">
        <v>18</v>
      </c>
      <c r="E1236" t="s">
        <v>25</v>
      </c>
      <c r="F1236" t="s">
        <v>21</v>
      </c>
      <c r="G1236" t="str">
        <f>IF(VentasC15[[#This Row],[Tipo de pago]]='Tablas auxiliares'!$B$6,"Venta física","Venta Online")</f>
        <v>Venta Online</v>
      </c>
      <c r="H1236" t="s">
        <v>29</v>
      </c>
      <c r="I1236" s="37">
        <v>15901</v>
      </c>
      <c r="J1236" s="37">
        <v>76453</v>
      </c>
      <c r="K1236" s="37">
        <v>37712</v>
      </c>
      <c r="L1236" s="37">
        <v>94059</v>
      </c>
      <c r="M1236" s="37">
        <v>74436</v>
      </c>
      <c r="N1236" s="37">
        <f>SUM(VentasC15[[#This Row],[Maquillaje]:[Perfumería]])</f>
        <v>298561</v>
      </c>
      <c r="O1236" s="14">
        <f>AVERAGE(VentasC15[[#This Row],[Maquillaje]:[Perfumería]])</f>
        <v>59712.2</v>
      </c>
      <c r="P1236" t="str">
        <f>INDEX(VentasC15[[#Headers],[Maquillaje]:[Perfumería]],MATCH(MAX(VentasC15[[#This Row],[Maquillaje]:[Perfumería]]),VentasC15[[#This Row],[Maquillaje]:[Perfumería]],0))</f>
        <v>Cuerpo</v>
      </c>
      <c r="Q1236" t="str">
        <f>INDEX(VentasC15[[#Headers],[Maquillaje]:[Perfumería]],MATCH(MIN(VentasC15[[#This Row],[Maquillaje]:[Perfumería]]),VentasC15[[#This Row],[Maquillaje]:[Perfumería]],0))</f>
        <v>Maquillaje</v>
      </c>
      <c r="R1236" t="str">
        <f>IF(VentasC15[[#This Row],[Total por vendedor]]&gt;=250000,"SI","NO")</f>
        <v>SI</v>
      </c>
    </row>
    <row r="1237" spans="1:18" x14ac:dyDescent="0.3">
      <c r="A1237" s="17">
        <v>33498357</v>
      </c>
      <c r="B1237" s="13">
        <v>55</v>
      </c>
      <c r="C1237" s="13">
        <v>3</v>
      </c>
      <c r="D1237" s="13">
        <v>44</v>
      </c>
      <c r="E1237" t="s">
        <v>24</v>
      </c>
      <c r="F1237" t="s">
        <v>21</v>
      </c>
      <c r="G1237" t="str">
        <f>IF(VentasC15[[#This Row],[Tipo de pago]]='Tablas auxiliares'!$B$6,"Venta física","Venta Online")</f>
        <v>Venta Online</v>
      </c>
      <c r="H1237" t="s">
        <v>29</v>
      </c>
      <c r="I1237" s="37">
        <v>45900</v>
      </c>
      <c r="J1237" s="37">
        <v>71843</v>
      </c>
      <c r="K1237" s="37">
        <v>83952</v>
      </c>
      <c r="L1237" s="37">
        <v>97903</v>
      </c>
      <c r="M1237" s="37">
        <v>40456</v>
      </c>
      <c r="N1237" s="37">
        <f>SUM(VentasC15[[#This Row],[Maquillaje]:[Perfumería]])</f>
        <v>340054</v>
      </c>
      <c r="O1237" s="14">
        <f>AVERAGE(VentasC15[[#This Row],[Maquillaje]:[Perfumería]])</f>
        <v>68010.8</v>
      </c>
      <c r="P1237" t="str">
        <f>INDEX(VentasC15[[#Headers],[Maquillaje]:[Perfumería]],MATCH(MAX(VentasC15[[#This Row],[Maquillaje]:[Perfumería]]),VentasC15[[#This Row],[Maquillaje]:[Perfumería]],0))</f>
        <v>Cuerpo</v>
      </c>
      <c r="Q1237" t="str">
        <f>INDEX(VentasC15[[#Headers],[Maquillaje]:[Perfumería]],MATCH(MIN(VentasC15[[#This Row],[Maquillaje]:[Perfumería]]),VentasC15[[#This Row],[Maquillaje]:[Perfumería]],0))</f>
        <v>Perfumería</v>
      </c>
      <c r="R1237" t="str">
        <f>IF(VentasC15[[#This Row],[Total por vendedor]]&gt;=250000,"SI","NO")</f>
        <v>SI</v>
      </c>
    </row>
    <row r="1238" spans="1:18" x14ac:dyDescent="0.3">
      <c r="A1238" s="16">
        <v>33498358</v>
      </c>
      <c r="B1238" s="13">
        <v>30</v>
      </c>
      <c r="C1238" s="13">
        <v>3</v>
      </c>
      <c r="D1238" s="13">
        <v>20</v>
      </c>
      <c r="E1238" t="s">
        <v>25</v>
      </c>
      <c r="F1238" t="s">
        <v>21</v>
      </c>
      <c r="G1238" t="str">
        <f>IF(VentasC15[[#This Row],[Tipo de pago]]='Tablas auxiliares'!$B$6,"Venta física","Venta Online")</f>
        <v>Venta Online</v>
      </c>
      <c r="H1238" t="s">
        <v>30</v>
      </c>
      <c r="I1238" s="37">
        <v>6296</v>
      </c>
      <c r="J1238" s="37">
        <v>34262</v>
      </c>
      <c r="K1238" s="37">
        <v>92962</v>
      </c>
      <c r="L1238" s="37">
        <v>77280</v>
      </c>
      <c r="M1238" s="37">
        <v>44697</v>
      </c>
      <c r="N1238" s="37">
        <f>SUM(VentasC15[[#This Row],[Maquillaje]:[Perfumería]])</f>
        <v>255497</v>
      </c>
      <c r="O1238" s="14">
        <f>AVERAGE(VentasC15[[#This Row],[Maquillaje]:[Perfumería]])</f>
        <v>51099.4</v>
      </c>
      <c r="P1238" t="str">
        <f>INDEX(VentasC15[[#Headers],[Maquillaje]:[Perfumería]],MATCH(MAX(VentasC15[[#This Row],[Maquillaje]:[Perfumería]]),VentasC15[[#This Row],[Maquillaje]:[Perfumería]],0))</f>
        <v>Cabello</v>
      </c>
      <c r="Q1238" t="str">
        <f>INDEX(VentasC15[[#Headers],[Maquillaje]:[Perfumería]],MATCH(MIN(VentasC15[[#This Row],[Maquillaje]:[Perfumería]]),VentasC15[[#This Row],[Maquillaje]:[Perfumería]],0))</f>
        <v>Maquillaje</v>
      </c>
      <c r="R1238" t="str">
        <f>IF(VentasC15[[#This Row],[Total por vendedor]]&gt;=250000,"SI","NO")</f>
        <v>SI</v>
      </c>
    </row>
    <row r="1239" spans="1:18" x14ac:dyDescent="0.3">
      <c r="A1239" s="17">
        <v>33498359</v>
      </c>
      <c r="B1239" s="13">
        <v>34</v>
      </c>
      <c r="C1239" s="13">
        <v>3</v>
      </c>
      <c r="D1239" s="13">
        <v>31</v>
      </c>
      <c r="E1239" t="s">
        <v>23</v>
      </c>
      <c r="F1239" t="s">
        <v>21</v>
      </c>
      <c r="G1239" t="str">
        <f>IF(VentasC15[[#This Row],[Tipo de pago]]='Tablas auxiliares'!$B$6,"Venta física","Venta Online")</f>
        <v>Venta Online</v>
      </c>
      <c r="H1239" t="s">
        <v>29</v>
      </c>
      <c r="I1239" s="37">
        <v>27712</v>
      </c>
      <c r="J1239" s="37">
        <v>69705</v>
      </c>
      <c r="K1239" s="37">
        <v>3844</v>
      </c>
      <c r="L1239" s="37">
        <v>80149</v>
      </c>
      <c r="M1239" s="37">
        <v>20716</v>
      </c>
      <c r="N1239" s="37">
        <f>SUM(VentasC15[[#This Row],[Maquillaje]:[Perfumería]])</f>
        <v>202126</v>
      </c>
      <c r="O1239" s="14">
        <f>AVERAGE(VentasC15[[#This Row],[Maquillaje]:[Perfumería]])</f>
        <v>40425.199999999997</v>
      </c>
      <c r="P1239" t="str">
        <f>INDEX(VentasC15[[#Headers],[Maquillaje]:[Perfumería]],MATCH(MAX(VentasC15[[#This Row],[Maquillaje]:[Perfumería]]),VentasC15[[#This Row],[Maquillaje]:[Perfumería]],0))</f>
        <v>Cuerpo</v>
      </c>
      <c r="Q1239" t="str">
        <f>INDEX(VentasC15[[#Headers],[Maquillaje]:[Perfumería]],MATCH(MIN(VentasC15[[#This Row],[Maquillaje]:[Perfumería]]),VentasC15[[#This Row],[Maquillaje]:[Perfumería]],0))</f>
        <v>Cabello</v>
      </c>
      <c r="R1239" t="str">
        <f>IF(VentasC15[[#This Row],[Total por vendedor]]&gt;=250000,"SI","NO")</f>
        <v>NO</v>
      </c>
    </row>
    <row r="1240" spans="1:18" x14ac:dyDescent="0.3">
      <c r="A1240" s="16">
        <v>33498360</v>
      </c>
      <c r="B1240" s="13">
        <v>71</v>
      </c>
      <c r="C1240" s="13">
        <v>3</v>
      </c>
      <c r="D1240" s="13">
        <v>18</v>
      </c>
      <c r="E1240" t="s">
        <v>23</v>
      </c>
      <c r="F1240" t="s">
        <v>20</v>
      </c>
      <c r="G1240" t="str">
        <f>IF(VentasC15[[#This Row],[Tipo de pago]]='Tablas auxiliares'!$B$6,"Venta física","Venta Online")</f>
        <v>Venta física</v>
      </c>
      <c r="H1240" t="s">
        <v>30</v>
      </c>
      <c r="I1240" s="37">
        <v>77991</v>
      </c>
      <c r="J1240" s="37">
        <v>85597</v>
      </c>
      <c r="K1240" s="37">
        <v>10757</v>
      </c>
      <c r="L1240" s="37">
        <v>84266</v>
      </c>
      <c r="M1240" s="37">
        <v>73690</v>
      </c>
      <c r="N1240" s="37">
        <f>SUM(VentasC15[[#This Row],[Maquillaje]:[Perfumería]])</f>
        <v>332301</v>
      </c>
      <c r="O1240" s="14">
        <f>AVERAGE(VentasC15[[#This Row],[Maquillaje]:[Perfumería]])</f>
        <v>66460.2</v>
      </c>
      <c r="P1240" t="str">
        <f>INDEX(VentasC15[[#Headers],[Maquillaje]:[Perfumería]],MATCH(MAX(VentasC15[[#This Row],[Maquillaje]:[Perfumería]]),VentasC15[[#This Row],[Maquillaje]:[Perfumería]],0))</f>
        <v>Skincare</v>
      </c>
      <c r="Q1240" t="str">
        <f>INDEX(VentasC15[[#Headers],[Maquillaje]:[Perfumería]],MATCH(MIN(VentasC15[[#This Row],[Maquillaje]:[Perfumería]]),VentasC15[[#This Row],[Maquillaje]:[Perfumería]],0))</f>
        <v>Cabello</v>
      </c>
      <c r="R1240" t="str">
        <f>IF(VentasC15[[#This Row],[Total por vendedor]]&gt;=250000,"SI","NO")</f>
        <v>SI</v>
      </c>
    </row>
    <row r="1241" spans="1:18" x14ac:dyDescent="0.3">
      <c r="A1241" s="17">
        <v>33498361</v>
      </c>
      <c r="B1241" s="13">
        <v>42</v>
      </c>
      <c r="C1241" s="13">
        <v>3</v>
      </c>
      <c r="D1241" s="13">
        <v>22</v>
      </c>
      <c r="E1241" t="s">
        <v>23</v>
      </c>
      <c r="F1241" t="s">
        <v>21</v>
      </c>
      <c r="G1241" t="str">
        <f>IF(VentasC15[[#This Row],[Tipo de pago]]='Tablas auxiliares'!$B$6,"Venta física","Venta Online")</f>
        <v>Venta Online</v>
      </c>
      <c r="H1241" t="s">
        <v>29</v>
      </c>
      <c r="I1241" s="37">
        <v>66429</v>
      </c>
      <c r="J1241" s="37">
        <v>80595</v>
      </c>
      <c r="K1241" s="37">
        <v>94858</v>
      </c>
      <c r="L1241" s="37">
        <v>37663</v>
      </c>
      <c r="M1241" s="37">
        <v>40884</v>
      </c>
      <c r="N1241" s="37">
        <f>SUM(VentasC15[[#This Row],[Maquillaje]:[Perfumería]])</f>
        <v>320429</v>
      </c>
      <c r="O1241" s="14">
        <f>AVERAGE(VentasC15[[#This Row],[Maquillaje]:[Perfumería]])</f>
        <v>64085.8</v>
      </c>
      <c r="P1241" t="str">
        <f>INDEX(VentasC15[[#Headers],[Maquillaje]:[Perfumería]],MATCH(MAX(VentasC15[[#This Row],[Maquillaje]:[Perfumería]]),VentasC15[[#This Row],[Maquillaje]:[Perfumería]],0))</f>
        <v>Cabello</v>
      </c>
      <c r="Q1241" t="str">
        <f>INDEX(VentasC15[[#Headers],[Maquillaje]:[Perfumería]],MATCH(MIN(VentasC15[[#This Row],[Maquillaje]:[Perfumería]]),VentasC15[[#This Row],[Maquillaje]:[Perfumería]],0))</f>
        <v>Cuerpo</v>
      </c>
      <c r="R1241" t="str">
        <f>IF(VentasC15[[#This Row],[Total por vendedor]]&gt;=250000,"SI","NO")</f>
        <v>SI</v>
      </c>
    </row>
    <row r="1242" spans="1:18" x14ac:dyDescent="0.3">
      <c r="A1242" s="16">
        <v>33498362</v>
      </c>
      <c r="B1242" s="13">
        <v>25</v>
      </c>
      <c r="C1242" s="13">
        <v>3</v>
      </c>
      <c r="D1242" s="13">
        <v>61</v>
      </c>
      <c r="E1242" t="s">
        <v>24</v>
      </c>
      <c r="F1242" t="s">
        <v>20</v>
      </c>
      <c r="G1242" t="str">
        <f>IF(VentasC15[[#This Row],[Tipo de pago]]='Tablas auxiliares'!$B$6,"Venta física","Venta Online")</f>
        <v>Venta física</v>
      </c>
      <c r="H1242" t="s">
        <v>29</v>
      </c>
      <c r="I1242" s="37">
        <v>11097</v>
      </c>
      <c r="J1242" s="37">
        <v>31273</v>
      </c>
      <c r="K1242" s="37">
        <v>41033</v>
      </c>
      <c r="L1242" s="37">
        <v>51372</v>
      </c>
      <c r="M1242" s="37">
        <v>66958</v>
      </c>
      <c r="N1242" s="37">
        <f>SUM(VentasC15[[#This Row],[Maquillaje]:[Perfumería]])</f>
        <v>201733</v>
      </c>
      <c r="O1242" s="14">
        <f>AVERAGE(VentasC15[[#This Row],[Maquillaje]:[Perfumería]])</f>
        <v>40346.6</v>
      </c>
      <c r="P1242" t="str">
        <f>INDEX(VentasC15[[#Headers],[Maquillaje]:[Perfumería]],MATCH(MAX(VentasC15[[#This Row],[Maquillaje]:[Perfumería]]),VentasC15[[#This Row],[Maquillaje]:[Perfumería]],0))</f>
        <v>Perfumería</v>
      </c>
      <c r="Q1242" t="str">
        <f>INDEX(VentasC15[[#Headers],[Maquillaje]:[Perfumería]],MATCH(MIN(VentasC15[[#This Row],[Maquillaje]:[Perfumería]]),VentasC15[[#This Row],[Maquillaje]:[Perfumería]],0))</f>
        <v>Maquillaje</v>
      </c>
      <c r="R1242" t="str">
        <f>IF(VentasC15[[#This Row],[Total por vendedor]]&gt;=250000,"SI","NO")</f>
        <v>NO</v>
      </c>
    </row>
    <row r="1243" spans="1:18" x14ac:dyDescent="0.3">
      <c r="A1243" s="17">
        <v>33498363</v>
      </c>
      <c r="B1243" s="13">
        <v>49</v>
      </c>
      <c r="C1243" s="13">
        <v>3</v>
      </c>
      <c r="D1243" s="13">
        <v>77</v>
      </c>
      <c r="E1243" t="s">
        <v>23</v>
      </c>
      <c r="F1243" t="s">
        <v>21</v>
      </c>
      <c r="G1243" t="str">
        <f>IF(VentasC15[[#This Row],[Tipo de pago]]='Tablas auxiliares'!$B$6,"Venta física","Venta Online")</f>
        <v>Venta Online</v>
      </c>
      <c r="H1243" t="s">
        <v>30</v>
      </c>
      <c r="I1243" s="37">
        <v>48560</v>
      </c>
      <c r="J1243" s="37">
        <v>91272</v>
      </c>
      <c r="K1243" s="37">
        <v>33874</v>
      </c>
      <c r="L1243" s="37">
        <v>39327</v>
      </c>
      <c r="M1243" s="37">
        <v>11581</v>
      </c>
      <c r="N1243" s="37">
        <f>SUM(VentasC15[[#This Row],[Maquillaje]:[Perfumería]])</f>
        <v>224614</v>
      </c>
      <c r="O1243" s="14">
        <f>AVERAGE(VentasC15[[#This Row],[Maquillaje]:[Perfumería]])</f>
        <v>44922.8</v>
      </c>
      <c r="P1243" t="str">
        <f>INDEX(VentasC15[[#Headers],[Maquillaje]:[Perfumería]],MATCH(MAX(VentasC15[[#This Row],[Maquillaje]:[Perfumería]]),VentasC15[[#This Row],[Maquillaje]:[Perfumería]],0))</f>
        <v>Skincare</v>
      </c>
      <c r="Q1243" t="str">
        <f>INDEX(VentasC15[[#Headers],[Maquillaje]:[Perfumería]],MATCH(MIN(VentasC15[[#This Row],[Maquillaje]:[Perfumería]]),VentasC15[[#This Row],[Maquillaje]:[Perfumería]],0))</f>
        <v>Perfumería</v>
      </c>
      <c r="R1243" t="str">
        <f>IF(VentasC15[[#This Row],[Total por vendedor]]&gt;=250000,"SI","NO")</f>
        <v>NO</v>
      </c>
    </row>
    <row r="1244" spans="1:18" x14ac:dyDescent="0.3">
      <c r="A1244" s="16">
        <v>33498364</v>
      </c>
      <c r="B1244" s="13">
        <v>66</v>
      </c>
      <c r="C1244" s="13">
        <v>3</v>
      </c>
      <c r="D1244" s="13">
        <v>22</v>
      </c>
      <c r="E1244" t="s">
        <v>23</v>
      </c>
      <c r="F1244" t="s">
        <v>20</v>
      </c>
      <c r="G1244" t="str">
        <f>IF(VentasC15[[#This Row],[Tipo de pago]]='Tablas auxiliares'!$B$6,"Venta física","Venta Online")</f>
        <v>Venta física</v>
      </c>
      <c r="H1244" t="s">
        <v>30</v>
      </c>
      <c r="I1244" s="37">
        <v>33223</v>
      </c>
      <c r="J1244" s="37">
        <v>93781</v>
      </c>
      <c r="K1244" s="37">
        <v>26129</v>
      </c>
      <c r="L1244" s="37">
        <v>92895</v>
      </c>
      <c r="M1244" s="37">
        <v>30320</v>
      </c>
      <c r="N1244" s="37">
        <f>SUM(VentasC15[[#This Row],[Maquillaje]:[Perfumería]])</f>
        <v>276348</v>
      </c>
      <c r="O1244" s="14">
        <f>AVERAGE(VentasC15[[#This Row],[Maquillaje]:[Perfumería]])</f>
        <v>55269.599999999999</v>
      </c>
      <c r="P1244" t="str">
        <f>INDEX(VentasC15[[#Headers],[Maquillaje]:[Perfumería]],MATCH(MAX(VentasC15[[#This Row],[Maquillaje]:[Perfumería]]),VentasC15[[#This Row],[Maquillaje]:[Perfumería]],0))</f>
        <v>Skincare</v>
      </c>
      <c r="Q1244" t="str">
        <f>INDEX(VentasC15[[#Headers],[Maquillaje]:[Perfumería]],MATCH(MIN(VentasC15[[#This Row],[Maquillaje]:[Perfumería]]),VentasC15[[#This Row],[Maquillaje]:[Perfumería]],0))</f>
        <v>Cabello</v>
      </c>
      <c r="R1244" t="str">
        <f>IF(VentasC15[[#This Row],[Total por vendedor]]&gt;=250000,"SI","NO")</f>
        <v>SI</v>
      </c>
    </row>
    <row r="1245" spans="1:18" x14ac:dyDescent="0.3">
      <c r="A1245" s="17">
        <v>33498365</v>
      </c>
      <c r="B1245" s="13">
        <v>43</v>
      </c>
      <c r="C1245" s="13">
        <v>3</v>
      </c>
      <c r="D1245" s="13">
        <v>35</v>
      </c>
      <c r="E1245" t="s">
        <v>22</v>
      </c>
      <c r="F1245" t="s">
        <v>20</v>
      </c>
      <c r="G1245" t="str">
        <f>IF(VentasC15[[#This Row],[Tipo de pago]]='Tablas auxiliares'!$B$6,"Venta física","Venta Online")</f>
        <v>Venta física</v>
      </c>
      <c r="H1245" t="s">
        <v>29</v>
      </c>
      <c r="I1245" s="37">
        <v>17278</v>
      </c>
      <c r="J1245" s="37">
        <v>42502</v>
      </c>
      <c r="K1245" s="37">
        <v>36854</v>
      </c>
      <c r="L1245" s="37">
        <v>75361</v>
      </c>
      <c r="M1245" s="37">
        <v>54821</v>
      </c>
      <c r="N1245" s="37">
        <f>SUM(VentasC15[[#This Row],[Maquillaje]:[Perfumería]])</f>
        <v>226816</v>
      </c>
      <c r="O1245" s="14">
        <f>AVERAGE(VentasC15[[#This Row],[Maquillaje]:[Perfumería]])</f>
        <v>45363.199999999997</v>
      </c>
      <c r="P1245" t="str">
        <f>INDEX(VentasC15[[#Headers],[Maquillaje]:[Perfumería]],MATCH(MAX(VentasC15[[#This Row],[Maquillaje]:[Perfumería]]),VentasC15[[#This Row],[Maquillaje]:[Perfumería]],0))</f>
        <v>Cuerpo</v>
      </c>
      <c r="Q1245" t="str">
        <f>INDEX(VentasC15[[#Headers],[Maquillaje]:[Perfumería]],MATCH(MIN(VentasC15[[#This Row],[Maquillaje]:[Perfumería]]),VentasC15[[#This Row],[Maquillaje]:[Perfumería]],0))</f>
        <v>Maquillaje</v>
      </c>
      <c r="R1245" t="str">
        <f>IF(VentasC15[[#This Row],[Total por vendedor]]&gt;=250000,"SI","NO")</f>
        <v>NO</v>
      </c>
    </row>
    <row r="1246" spans="1:18" x14ac:dyDescent="0.3">
      <c r="A1246" s="16">
        <v>33498366</v>
      </c>
      <c r="B1246" s="13">
        <v>49</v>
      </c>
      <c r="C1246" s="13">
        <v>3</v>
      </c>
      <c r="D1246" s="13">
        <v>43</v>
      </c>
      <c r="E1246" t="s">
        <v>24</v>
      </c>
      <c r="F1246" t="s">
        <v>20</v>
      </c>
      <c r="G1246" t="str">
        <f>IF(VentasC15[[#This Row],[Tipo de pago]]='Tablas auxiliares'!$B$6,"Venta física","Venta Online")</f>
        <v>Venta física</v>
      </c>
      <c r="H1246" t="s">
        <v>30</v>
      </c>
      <c r="I1246" s="37">
        <v>40214</v>
      </c>
      <c r="J1246" s="37">
        <v>95868</v>
      </c>
      <c r="K1246" s="37">
        <v>77895</v>
      </c>
      <c r="L1246" s="37">
        <v>97033</v>
      </c>
      <c r="M1246" s="37">
        <v>65648</v>
      </c>
      <c r="N1246" s="37">
        <f>SUM(VentasC15[[#This Row],[Maquillaje]:[Perfumería]])</f>
        <v>376658</v>
      </c>
      <c r="O1246" s="14">
        <f>AVERAGE(VentasC15[[#This Row],[Maquillaje]:[Perfumería]])</f>
        <v>75331.600000000006</v>
      </c>
      <c r="P1246" t="str">
        <f>INDEX(VentasC15[[#Headers],[Maquillaje]:[Perfumería]],MATCH(MAX(VentasC15[[#This Row],[Maquillaje]:[Perfumería]]),VentasC15[[#This Row],[Maquillaje]:[Perfumería]],0))</f>
        <v>Cuerpo</v>
      </c>
      <c r="Q1246" t="str">
        <f>INDEX(VentasC15[[#Headers],[Maquillaje]:[Perfumería]],MATCH(MIN(VentasC15[[#This Row],[Maquillaje]:[Perfumería]]),VentasC15[[#This Row],[Maquillaje]:[Perfumería]],0))</f>
        <v>Maquillaje</v>
      </c>
      <c r="R1246" t="str">
        <f>IF(VentasC15[[#This Row],[Total por vendedor]]&gt;=250000,"SI","NO")</f>
        <v>SI</v>
      </c>
    </row>
    <row r="1247" spans="1:18" x14ac:dyDescent="0.3">
      <c r="A1247" s="17">
        <v>33498367</v>
      </c>
      <c r="B1247" s="13">
        <v>40</v>
      </c>
      <c r="C1247" s="13">
        <v>3</v>
      </c>
      <c r="D1247" s="13">
        <v>61</v>
      </c>
      <c r="E1247" t="s">
        <v>22</v>
      </c>
      <c r="F1247" t="s">
        <v>21</v>
      </c>
      <c r="G1247" t="str">
        <f>IF(VentasC15[[#This Row],[Tipo de pago]]='Tablas auxiliares'!$B$6,"Venta física","Venta Online")</f>
        <v>Venta Online</v>
      </c>
      <c r="H1247" t="s">
        <v>30</v>
      </c>
      <c r="I1247" s="37">
        <v>71778</v>
      </c>
      <c r="J1247" s="37">
        <v>98948</v>
      </c>
      <c r="K1247" s="37">
        <v>19463</v>
      </c>
      <c r="L1247" s="37">
        <v>77051</v>
      </c>
      <c r="M1247" s="37">
        <v>31807</v>
      </c>
      <c r="N1247" s="37">
        <f>SUM(VentasC15[[#This Row],[Maquillaje]:[Perfumería]])</f>
        <v>299047</v>
      </c>
      <c r="O1247" s="14">
        <f>AVERAGE(VentasC15[[#This Row],[Maquillaje]:[Perfumería]])</f>
        <v>59809.4</v>
      </c>
      <c r="P1247" t="str">
        <f>INDEX(VentasC15[[#Headers],[Maquillaje]:[Perfumería]],MATCH(MAX(VentasC15[[#This Row],[Maquillaje]:[Perfumería]]),VentasC15[[#This Row],[Maquillaje]:[Perfumería]],0))</f>
        <v>Skincare</v>
      </c>
      <c r="Q1247" t="str">
        <f>INDEX(VentasC15[[#Headers],[Maquillaje]:[Perfumería]],MATCH(MIN(VentasC15[[#This Row],[Maquillaje]:[Perfumería]]),VentasC15[[#This Row],[Maquillaje]:[Perfumería]],0))</f>
        <v>Cabello</v>
      </c>
      <c r="R1247" t="str">
        <f>IF(VentasC15[[#This Row],[Total por vendedor]]&gt;=250000,"SI","NO")</f>
        <v>SI</v>
      </c>
    </row>
    <row r="1248" spans="1:18" x14ac:dyDescent="0.3">
      <c r="A1248" s="16">
        <v>33498368</v>
      </c>
      <c r="B1248" s="13">
        <v>48</v>
      </c>
      <c r="C1248" s="13">
        <v>3</v>
      </c>
      <c r="D1248" s="13">
        <v>82</v>
      </c>
      <c r="E1248" t="s">
        <v>25</v>
      </c>
      <c r="F1248" t="s">
        <v>20</v>
      </c>
      <c r="G1248" t="str">
        <f>IF(VentasC15[[#This Row],[Tipo de pago]]='Tablas auxiliares'!$B$6,"Venta física","Venta Online")</f>
        <v>Venta física</v>
      </c>
      <c r="H1248" t="s">
        <v>30</v>
      </c>
      <c r="I1248" s="37">
        <v>62335</v>
      </c>
      <c r="J1248" s="37">
        <v>53539</v>
      </c>
      <c r="K1248" s="37">
        <v>77675</v>
      </c>
      <c r="L1248" s="37">
        <v>81859</v>
      </c>
      <c r="M1248" s="37">
        <v>40930</v>
      </c>
      <c r="N1248" s="37">
        <f>SUM(VentasC15[[#This Row],[Maquillaje]:[Perfumería]])</f>
        <v>316338</v>
      </c>
      <c r="O1248" s="14">
        <f>AVERAGE(VentasC15[[#This Row],[Maquillaje]:[Perfumería]])</f>
        <v>63267.6</v>
      </c>
      <c r="P1248" t="str">
        <f>INDEX(VentasC15[[#Headers],[Maquillaje]:[Perfumería]],MATCH(MAX(VentasC15[[#This Row],[Maquillaje]:[Perfumería]]),VentasC15[[#This Row],[Maquillaje]:[Perfumería]],0))</f>
        <v>Cuerpo</v>
      </c>
      <c r="Q1248" t="str">
        <f>INDEX(VentasC15[[#Headers],[Maquillaje]:[Perfumería]],MATCH(MIN(VentasC15[[#This Row],[Maquillaje]:[Perfumería]]),VentasC15[[#This Row],[Maquillaje]:[Perfumería]],0))</f>
        <v>Perfumería</v>
      </c>
      <c r="R1248" t="str">
        <f>IF(VentasC15[[#This Row],[Total por vendedor]]&gt;=250000,"SI","NO")</f>
        <v>SI</v>
      </c>
    </row>
    <row r="1249" spans="1:18" x14ac:dyDescent="0.3">
      <c r="A1249" s="17">
        <v>33498369</v>
      </c>
      <c r="B1249" s="13">
        <v>43</v>
      </c>
      <c r="C1249" s="13">
        <v>3</v>
      </c>
      <c r="D1249" s="13">
        <v>39</v>
      </c>
      <c r="E1249" t="s">
        <v>22</v>
      </c>
      <c r="F1249" t="s">
        <v>21</v>
      </c>
      <c r="G1249" t="str">
        <f>IF(VentasC15[[#This Row],[Tipo de pago]]='Tablas auxiliares'!$B$6,"Venta física","Venta Online")</f>
        <v>Venta Online</v>
      </c>
      <c r="H1249" t="s">
        <v>29</v>
      </c>
      <c r="I1249" s="37">
        <v>1193</v>
      </c>
      <c r="J1249" s="37">
        <v>69988</v>
      </c>
      <c r="K1249" s="37">
        <v>67866</v>
      </c>
      <c r="L1249" s="37">
        <v>69283</v>
      </c>
      <c r="M1249" s="37">
        <v>56346</v>
      </c>
      <c r="N1249" s="37">
        <f>SUM(VentasC15[[#This Row],[Maquillaje]:[Perfumería]])</f>
        <v>264676</v>
      </c>
      <c r="O1249" s="14">
        <f>AVERAGE(VentasC15[[#This Row],[Maquillaje]:[Perfumería]])</f>
        <v>52935.199999999997</v>
      </c>
      <c r="P1249" t="str">
        <f>INDEX(VentasC15[[#Headers],[Maquillaje]:[Perfumería]],MATCH(MAX(VentasC15[[#This Row],[Maquillaje]:[Perfumería]]),VentasC15[[#This Row],[Maquillaje]:[Perfumería]],0))</f>
        <v>Skincare</v>
      </c>
      <c r="Q1249" t="str">
        <f>INDEX(VentasC15[[#Headers],[Maquillaje]:[Perfumería]],MATCH(MIN(VentasC15[[#This Row],[Maquillaje]:[Perfumería]]),VentasC15[[#This Row],[Maquillaje]:[Perfumería]],0))</f>
        <v>Maquillaje</v>
      </c>
      <c r="R1249" t="str">
        <f>IF(VentasC15[[#This Row],[Total por vendedor]]&gt;=250000,"SI","NO")</f>
        <v>SI</v>
      </c>
    </row>
    <row r="1250" spans="1:18" x14ac:dyDescent="0.3">
      <c r="A1250" s="16">
        <v>33498370</v>
      </c>
      <c r="B1250" s="13">
        <v>69</v>
      </c>
      <c r="C1250" s="13">
        <v>3</v>
      </c>
      <c r="D1250" s="13">
        <v>83</v>
      </c>
      <c r="E1250" t="s">
        <v>23</v>
      </c>
      <c r="F1250" t="s">
        <v>20</v>
      </c>
      <c r="G1250" t="str">
        <f>IF(VentasC15[[#This Row],[Tipo de pago]]='Tablas auxiliares'!$B$6,"Venta física","Venta Online")</f>
        <v>Venta física</v>
      </c>
      <c r="H1250" t="s">
        <v>29</v>
      </c>
      <c r="I1250" s="37">
        <v>74556</v>
      </c>
      <c r="J1250" s="37">
        <v>74279</v>
      </c>
      <c r="K1250" s="37">
        <v>72484</v>
      </c>
      <c r="L1250" s="37">
        <v>94562</v>
      </c>
      <c r="M1250" s="37">
        <v>28024</v>
      </c>
      <c r="N1250" s="37">
        <f>SUM(VentasC15[[#This Row],[Maquillaje]:[Perfumería]])</f>
        <v>343905</v>
      </c>
      <c r="O1250" s="14">
        <f>AVERAGE(VentasC15[[#This Row],[Maquillaje]:[Perfumería]])</f>
        <v>68781</v>
      </c>
      <c r="P1250" t="str">
        <f>INDEX(VentasC15[[#Headers],[Maquillaje]:[Perfumería]],MATCH(MAX(VentasC15[[#This Row],[Maquillaje]:[Perfumería]]),VentasC15[[#This Row],[Maquillaje]:[Perfumería]],0))</f>
        <v>Cuerpo</v>
      </c>
      <c r="Q1250" t="str">
        <f>INDEX(VentasC15[[#Headers],[Maquillaje]:[Perfumería]],MATCH(MIN(VentasC15[[#This Row],[Maquillaje]:[Perfumería]]),VentasC15[[#This Row],[Maquillaje]:[Perfumería]],0))</f>
        <v>Perfumería</v>
      </c>
      <c r="R1250" t="str">
        <f>IF(VentasC15[[#This Row],[Total por vendedor]]&gt;=250000,"SI","NO")</f>
        <v>SI</v>
      </c>
    </row>
    <row r="1251" spans="1:18" x14ac:dyDescent="0.3">
      <c r="A1251" s="17">
        <v>33498371</v>
      </c>
      <c r="B1251" s="13">
        <v>68</v>
      </c>
      <c r="C1251" s="13">
        <v>3</v>
      </c>
      <c r="D1251" s="13">
        <v>68</v>
      </c>
      <c r="E1251" t="s">
        <v>23</v>
      </c>
      <c r="F1251" t="s">
        <v>21</v>
      </c>
      <c r="G1251" t="str">
        <f>IF(VentasC15[[#This Row],[Tipo de pago]]='Tablas auxiliares'!$B$6,"Venta física","Venta Online")</f>
        <v>Venta Online</v>
      </c>
      <c r="H1251" t="s">
        <v>29</v>
      </c>
      <c r="I1251" s="37">
        <v>57278</v>
      </c>
      <c r="J1251" s="37">
        <v>12188</v>
      </c>
      <c r="K1251" s="37">
        <v>35260</v>
      </c>
      <c r="L1251" s="37">
        <v>18228</v>
      </c>
      <c r="M1251" s="37">
        <v>53371</v>
      </c>
      <c r="N1251" s="37">
        <f>SUM(VentasC15[[#This Row],[Maquillaje]:[Perfumería]])</f>
        <v>176325</v>
      </c>
      <c r="O1251" s="14">
        <f>AVERAGE(VentasC15[[#This Row],[Maquillaje]:[Perfumería]])</f>
        <v>35265</v>
      </c>
      <c r="P1251" t="str">
        <f>INDEX(VentasC15[[#Headers],[Maquillaje]:[Perfumería]],MATCH(MAX(VentasC15[[#This Row],[Maquillaje]:[Perfumería]]),VentasC15[[#This Row],[Maquillaje]:[Perfumería]],0))</f>
        <v>Maquillaje</v>
      </c>
      <c r="Q1251" t="str">
        <f>INDEX(VentasC15[[#Headers],[Maquillaje]:[Perfumería]],MATCH(MIN(VentasC15[[#This Row],[Maquillaje]:[Perfumería]]),VentasC15[[#This Row],[Maquillaje]:[Perfumería]],0))</f>
        <v>Skincare</v>
      </c>
      <c r="R1251" t="str">
        <f>IF(VentasC15[[#This Row],[Total por vendedor]]&gt;=250000,"SI","NO")</f>
        <v>NO</v>
      </c>
    </row>
    <row r="1252" spans="1:18" x14ac:dyDescent="0.3">
      <c r="A1252" s="16">
        <v>33498372</v>
      </c>
      <c r="B1252" s="13">
        <v>27</v>
      </c>
      <c r="C1252" s="13">
        <v>3</v>
      </c>
      <c r="D1252" s="13">
        <v>7</v>
      </c>
      <c r="E1252" t="s">
        <v>23</v>
      </c>
      <c r="F1252" t="s">
        <v>21</v>
      </c>
      <c r="G1252" t="str">
        <f>IF(VentasC15[[#This Row],[Tipo de pago]]='Tablas auxiliares'!$B$6,"Venta física","Venta Online")</f>
        <v>Venta Online</v>
      </c>
      <c r="H1252" t="s">
        <v>29</v>
      </c>
      <c r="I1252" s="37">
        <v>23851</v>
      </c>
      <c r="J1252" s="37">
        <v>18487</v>
      </c>
      <c r="K1252" s="37">
        <v>33518</v>
      </c>
      <c r="L1252" s="37">
        <v>64178</v>
      </c>
      <c r="M1252" s="37">
        <v>82246</v>
      </c>
      <c r="N1252" s="37">
        <f>SUM(VentasC15[[#This Row],[Maquillaje]:[Perfumería]])</f>
        <v>222280</v>
      </c>
      <c r="O1252" s="14">
        <f>AVERAGE(VentasC15[[#This Row],[Maquillaje]:[Perfumería]])</f>
        <v>44456</v>
      </c>
      <c r="P1252" t="str">
        <f>INDEX(VentasC15[[#Headers],[Maquillaje]:[Perfumería]],MATCH(MAX(VentasC15[[#This Row],[Maquillaje]:[Perfumería]]),VentasC15[[#This Row],[Maquillaje]:[Perfumería]],0))</f>
        <v>Perfumería</v>
      </c>
      <c r="Q1252" t="str">
        <f>INDEX(VentasC15[[#Headers],[Maquillaje]:[Perfumería]],MATCH(MIN(VentasC15[[#This Row],[Maquillaje]:[Perfumería]]),VentasC15[[#This Row],[Maquillaje]:[Perfumería]],0))</f>
        <v>Skincare</v>
      </c>
      <c r="R1252" t="str">
        <f>IF(VentasC15[[#This Row],[Total por vendedor]]&gt;=250000,"SI","NO")</f>
        <v>NO</v>
      </c>
    </row>
    <row r="1253" spans="1:18" x14ac:dyDescent="0.3">
      <c r="A1253" s="17">
        <v>33498373</v>
      </c>
      <c r="B1253" s="13">
        <v>54</v>
      </c>
      <c r="C1253" s="13">
        <v>3</v>
      </c>
      <c r="D1253" s="13">
        <v>68</v>
      </c>
      <c r="E1253" t="s">
        <v>22</v>
      </c>
      <c r="F1253" t="s">
        <v>20</v>
      </c>
      <c r="G1253" t="str">
        <f>IF(VentasC15[[#This Row],[Tipo de pago]]='Tablas auxiliares'!$B$6,"Venta física","Venta Online")</f>
        <v>Venta física</v>
      </c>
      <c r="H1253" t="s">
        <v>30</v>
      </c>
      <c r="I1253" s="37">
        <v>34922</v>
      </c>
      <c r="J1253" s="37">
        <v>59009</v>
      </c>
      <c r="K1253" s="37">
        <v>47398</v>
      </c>
      <c r="L1253" s="37">
        <v>10866</v>
      </c>
      <c r="M1253" s="37">
        <v>7794</v>
      </c>
      <c r="N1253" s="37">
        <f>SUM(VentasC15[[#This Row],[Maquillaje]:[Perfumería]])</f>
        <v>159989</v>
      </c>
      <c r="O1253" s="14">
        <f>AVERAGE(VentasC15[[#This Row],[Maquillaje]:[Perfumería]])</f>
        <v>31997.8</v>
      </c>
      <c r="P1253" t="str">
        <f>INDEX(VentasC15[[#Headers],[Maquillaje]:[Perfumería]],MATCH(MAX(VentasC15[[#This Row],[Maquillaje]:[Perfumería]]),VentasC15[[#This Row],[Maquillaje]:[Perfumería]],0))</f>
        <v>Skincare</v>
      </c>
      <c r="Q1253" t="str">
        <f>INDEX(VentasC15[[#Headers],[Maquillaje]:[Perfumería]],MATCH(MIN(VentasC15[[#This Row],[Maquillaje]:[Perfumería]]),VentasC15[[#This Row],[Maquillaje]:[Perfumería]],0))</f>
        <v>Perfumería</v>
      </c>
      <c r="R1253" t="str">
        <f>IF(VentasC15[[#This Row],[Total por vendedor]]&gt;=250000,"SI","NO")</f>
        <v>NO</v>
      </c>
    </row>
    <row r="1254" spans="1:18" x14ac:dyDescent="0.3">
      <c r="A1254" s="16">
        <v>33498374</v>
      </c>
      <c r="B1254" s="13">
        <v>34</v>
      </c>
      <c r="C1254" s="13">
        <v>3</v>
      </c>
      <c r="D1254" s="13">
        <v>47</v>
      </c>
      <c r="E1254" t="s">
        <v>24</v>
      </c>
      <c r="F1254" t="s">
        <v>21</v>
      </c>
      <c r="G1254" t="str">
        <f>IF(VentasC15[[#This Row],[Tipo de pago]]='Tablas auxiliares'!$B$6,"Venta física","Venta Online")</f>
        <v>Venta Online</v>
      </c>
      <c r="H1254" t="s">
        <v>30</v>
      </c>
      <c r="I1254" s="37">
        <v>58796</v>
      </c>
      <c r="J1254" s="37">
        <v>19550</v>
      </c>
      <c r="K1254" s="37">
        <v>78565</v>
      </c>
      <c r="L1254" s="37">
        <v>59279</v>
      </c>
      <c r="M1254" s="37">
        <v>76005</v>
      </c>
      <c r="N1254" s="37">
        <f>SUM(VentasC15[[#This Row],[Maquillaje]:[Perfumería]])</f>
        <v>292195</v>
      </c>
      <c r="O1254" s="14">
        <f>AVERAGE(VentasC15[[#This Row],[Maquillaje]:[Perfumería]])</f>
        <v>58439</v>
      </c>
      <c r="P1254" t="str">
        <f>INDEX(VentasC15[[#Headers],[Maquillaje]:[Perfumería]],MATCH(MAX(VentasC15[[#This Row],[Maquillaje]:[Perfumería]]),VentasC15[[#This Row],[Maquillaje]:[Perfumería]],0))</f>
        <v>Cabello</v>
      </c>
      <c r="Q1254" t="str">
        <f>INDEX(VentasC15[[#Headers],[Maquillaje]:[Perfumería]],MATCH(MIN(VentasC15[[#This Row],[Maquillaje]:[Perfumería]]),VentasC15[[#This Row],[Maquillaje]:[Perfumería]],0))</f>
        <v>Skincare</v>
      </c>
      <c r="R1254" t="str">
        <f>IF(VentasC15[[#This Row],[Total por vendedor]]&gt;=250000,"SI","NO")</f>
        <v>SI</v>
      </c>
    </row>
    <row r="1255" spans="1:18" x14ac:dyDescent="0.3">
      <c r="A1255" s="17">
        <v>33498375</v>
      </c>
      <c r="B1255" s="13">
        <v>51</v>
      </c>
      <c r="C1255" s="13">
        <v>3</v>
      </c>
      <c r="D1255" s="13">
        <v>69</v>
      </c>
      <c r="E1255" t="s">
        <v>24</v>
      </c>
      <c r="F1255" t="s">
        <v>20</v>
      </c>
      <c r="G1255" t="str">
        <f>IF(VentasC15[[#This Row],[Tipo de pago]]='Tablas auxiliares'!$B$6,"Venta física","Venta Online")</f>
        <v>Venta física</v>
      </c>
      <c r="H1255" t="s">
        <v>30</v>
      </c>
      <c r="I1255" s="37">
        <v>57846</v>
      </c>
      <c r="J1255" s="37">
        <v>28699</v>
      </c>
      <c r="K1255" s="37">
        <v>36854</v>
      </c>
      <c r="L1255" s="37">
        <v>18579</v>
      </c>
      <c r="M1255" s="37">
        <v>20410</v>
      </c>
      <c r="N1255" s="37">
        <f>SUM(VentasC15[[#This Row],[Maquillaje]:[Perfumería]])</f>
        <v>162388</v>
      </c>
      <c r="O1255" s="14">
        <f>AVERAGE(VentasC15[[#This Row],[Maquillaje]:[Perfumería]])</f>
        <v>32477.599999999999</v>
      </c>
      <c r="P1255" t="str">
        <f>INDEX(VentasC15[[#Headers],[Maquillaje]:[Perfumería]],MATCH(MAX(VentasC15[[#This Row],[Maquillaje]:[Perfumería]]),VentasC15[[#This Row],[Maquillaje]:[Perfumería]],0))</f>
        <v>Maquillaje</v>
      </c>
      <c r="Q1255" t="str">
        <f>INDEX(VentasC15[[#Headers],[Maquillaje]:[Perfumería]],MATCH(MIN(VentasC15[[#This Row],[Maquillaje]:[Perfumería]]),VentasC15[[#This Row],[Maquillaje]:[Perfumería]],0))</f>
        <v>Cuerpo</v>
      </c>
      <c r="R1255" t="str">
        <f>IF(VentasC15[[#This Row],[Total por vendedor]]&gt;=250000,"SI","NO")</f>
        <v>NO</v>
      </c>
    </row>
    <row r="1256" spans="1:18" x14ac:dyDescent="0.3">
      <c r="A1256" s="16">
        <v>33498376</v>
      </c>
      <c r="B1256" s="13">
        <v>61</v>
      </c>
      <c r="C1256" s="13">
        <v>3</v>
      </c>
      <c r="D1256" s="13">
        <v>56</v>
      </c>
      <c r="E1256" t="s">
        <v>23</v>
      </c>
      <c r="F1256" t="s">
        <v>21</v>
      </c>
      <c r="G1256" t="str">
        <f>IF(VentasC15[[#This Row],[Tipo de pago]]='Tablas auxiliares'!$B$6,"Venta física","Venta Online")</f>
        <v>Venta Online</v>
      </c>
      <c r="H1256" t="s">
        <v>29</v>
      </c>
      <c r="I1256" s="37">
        <v>52841</v>
      </c>
      <c r="J1256" s="37">
        <v>48183</v>
      </c>
      <c r="K1256" s="37">
        <v>7500</v>
      </c>
      <c r="L1256" s="37">
        <v>14586</v>
      </c>
      <c r="M1256" s="37">
        <v>45594</v>
      </c>
      <c r="N1256" s="37">
        <f>SUM(VentasC15[[#This Row],[Maquillaje]:[Perfumería]])</f>
        <v>168704</v>
      </c>
      <c r="O1256" s="14">
        <f>AVERAGE(VentasC15[[#This Row],[Maquillaje]:[Perfumería]])</f>
        <v>33740.800000000003</v>
      </c>
      <c r="P1256" t="str">
        <f>INDEX(VentasC15[[#Headers],[Maquillaje]:[Perfumería]],MATCH(MAX(VentasC15[[#This Row],[Maquillaje]:[Perfumería]]),VentasC15[[#This Row],[Maquillaje]:[Perfumería]],0))</f>
        <v>Maquillaje</v>
      </c>
      <c r="Q1256" t="str">
        <f>INDEX(VentasC15[[#Headers],[Maquillaje]:[Perfumería]],MATCH(MIN(VentasC15[[#This Row],[Maquillaje]:[Perfumería]]),VentasC15[[#This Row],[Maquillaje]:[Perfumería]],0))</f>
        <v>Cabello</v>
      </c>
      <c r="R1256" t="str">
        <f>IF(VentasC15[[#This Row],[Total por vendedor]]&gt;=250000,"SI","NO")</f>
        <v>NO</v>
      </c>
    </row>
    <row r="1257" spans="1:18" x14ac:dyDescent="0.3">
      <c r="A1257" s="17">
        <v>33498377</v>
      </c>
      <c r="B1257" s="13">
        <v>58</v>
      </c>
      <c r="C1257" s="13">
        <v>3</v>
      </c>
      <c r="D1257" s="13">
        <v>46</v>
      </c>
      <c r="E1257" t="s">
        <v>22</v>
      </c>
      <c r="F1257" t="s">
        <v>21</v>
      </c>
      <c r="G1257" t="str">
        <f>IF(VentasC15[[#This Row],[Tipo de pago]]='Tablas auxiliares'!$B$6,"Venta física","Venta Online")</f>
        <v>Venta Online</v>
      </c>
      <c r="H1257" t="s">
        <v>30</v>
      </c>
      <c r="I1257" s="37">
        <v>47711</v>
      </c>
      <c r="J1257" s="37">
        <v>4248</v>
      </c>
      <c r="K1257" s="37">
        <v>94986</v>
      </c>
      <c r="L1257" s="37">
        <v>36561</v>
      </c>
      <c r="M1257" s="37">
        <v>13663</v>
      </c>
      <c r="N1257" s="37">
        <f>SUM(VentasC15[[#This Row],[Maquillaje]:[Perfumería]])</f>
        <v>197169</v>
      </c>
      <c r="O1257" s="14">
        <f>AVERAGE(VentasC15[[#This Row],[Maquillaje]:[Perfumería]])</f>
        <v>39433.800000000003</v>
      </c>
      <c r="P1257" t="str">
        <f>INDEX(VentasC15[[#Headers],[Maquillaje]:[Perfumería]],MATCH(MAX(VentasC15[[#This Row],[Maquillaje]:[Perfumería]]),VentasC15[[#This Row],[Maquillaje]:[Perfumería]],0))</f>
        <v>Cabello</v>
      </c>
      <c r="Q1257" t="str">
        <f>INDEX(VentasC15[[#Headers],[Maquillaje]:[Perfumería]],MATCH(MIN(VentasC15[[#This Row],[Maquillaje]:[Perfumería]]),VentasC15[[#This Row],[Maquillaje]:[Perfumería]],0))</f>
        <v>Skincare</v>
      </c>
      <c r="R1257" t="str">
        <f>IF(VentasC15[[#This Row],[Total por vendedor]]&gt;=250000,"SI","NO")</f>
        <v>NO</v>
      </c>
    </row>
    <row r="1258" spans="1:18" x14ac:dyDescent="0.3">
      <c r="A1258" s="16">
        <v>33498378</v>
      </c>
      <c r="B1258" s="13">
        <v>69</v>
      </c>
      <c r="C1258" s="13">
        <v>3</v>
      </c>
      <c r="D1258" s="13">
        <v>88</v>
      </c>
      <c r="E1258" t="s">
        <v>23</v>
      </c>
      <c r="F1258" t="s">
        <v>20</v>
      </c>
      <c r="G1258" t="str">
        <f>IF(VentasC15[[#This Row],[Tipo de pago]]='Tablas auxiliares'!$B$6,"Venta física","Venta Online")</f>
        <v>Venta física</v>
      </c>
      <c r="H1258" t="s">
        <v>30</v>
      </c>
      <c r="I1258" s="37">
        <v>67018</v>
      </c>
      <c r="J1258" s="37">
        <v>46144</v>
      </c>
      <c r="K1258" s="37">
        <v>53753</v>
      </c>
      <c r="L1258" s="37">
        <v>74683</v>
      </c>
      <c r="M1258" s="37">
        <v>7009</v>
      </c>
      <c r="N1258" s="37">
        <f>SUM(VentasC15[[#This Row],[Maquillaje]:[Perfumería]])</f>
        <v>248607</v>
      </c>
      <c r="O1258" s="14">
        <f>AVERAGE(VentasC15[[#This Row],[Maquillaje]:[Perfumería]])</f>
        <v>49721.4</v>
      </c>
      <c r="P1258" t="str">
        <f>INDEX(VentasC15[[#Headers],[Maquillaje]:[Perfumería]],MATCH(MAX(VentasC15[[#This Row],[Maquillaje]:[Perfumería]]),VentasC15[[#This Row],[Maquillaje]:[Perfumería]],0))</f>
        <v>Cuerpo</v>
      </c>
      <c r="Q1258" t="str">
        <f>INDEX(VentasC15[[#Headers],[Maquillaje]:[Perfumería]],MATCH(MIN(VentasC15[[#This Row],[Maquillaje]:[Perfumería]]),VentasC15[[#This Row],[Maquillaje]:[Perfumería]],0))</f>
        <v>Perfumería</v>
      </c>
      <c r="R1258" t="str">
        <f>IF(VentasC15[[#This Row],[Total por vendedor]]&gt;=250000,"SI","NO")</f>
        <v>NO</v>
      </c>
    </row>
    <row r="1259" spans="1:18" x14ac:dyDescent="0.3">
      <c r="A1259" s="17">
        <v>33498379</v>
      </c>
      <c r="B1259" s="13">
        <v>72</v>
      </c>
      <c r="C1259" s="13">
        <v>3</v>
      </c>
      <c r="D1259" s="13">
        <v>25</v>
      </c>
      <c r="E1259" t="s">
        <v>25</v>
      </c>
      <c r="F1259" t="s">
        <v>20</v>
      </c>
      <c r="G1259" t="str">
        <f>IF(VentasC15[[#This Row],[Tipo de pago]]='Tablas auxiliares'!$B$6,"Venta física","Venta Online")</f>
        <v>Venta física</v>
      </c>
      <c r="H1259" t="s">
        <v>30</v>
      </c>
      <c r="I1259" s="37">
        <v>29399</v>
      </c>
      <c r="J1259" s="37">
        <v>63717</v>
      </c>
      <c r="K1259" s="37">
        <v>36048</v>
      </c>
      <c r="L1259" s="37">
        <v>50636</v>
      </c>
      <c r="M1259" s="37">
        <v>25330</v>
      </c>
      <c r="N1259" s="37">
        <f>SUM(VentasC15[[#This Row],[Maquillaje]:[Perfumería]])</f>
        <v>205130</v>
      </c>
      <c r="O1259" s="14">
        <f>AVERAGE(VentasC15[[#This Row],[Maquillaje]:[Perfumería]])</f>
        <v>41026</v>
      </c>
      <c r="P1259" t="str">
        <f>INDEX(VentasC15[[#Headers],[Maquillaje]:[Perfumería]],MATCH(MAX(VentasC15[[#This Row],[Maquillaje]:[Perfumería]]),VentasC15[[#This Row],[Maquillaje]:[Perfumería]],0))</f>
        <v>Skincare</v>
      </c>
      <c r="Q1259" t="str">
        <f>INDEX(VentasC15[[#Headers],[Maquillaje]:[Perfumería]],MATCH(MIN(VentasC15[[#This Row],[Maquillaje]:[Perfumería]]),VentasC15[[#This Row],[Maquillaje]:[Perfumería]],0))</f>
        <v>Perfumería</v>
      </c>
      <c r="R1259" t="str">
        <f>IF(VentasC15[[#This Row],[Total por vendedor]]&gt;=250000,"SI","NO")</f>
        <v>NO</v>
      </c>
    </row>
    <row r="1260" spans="1:18" x14ac:dyDescent="0.3">
      <c r="A1260" s="16">
        <v>33498380</v>
      </c>
      <c r="B1260" s="13">
        <v>48</v>
      </c>
      <c r="C1260" s="13">
        <v>3</v>
      </c>
      <c r="D1260" s="13">
        <v>85</v>
      </c>
      <c r="E1260" t="s">
        <v>25</v>
      </c>
      <c r="F1260" t="s">
        <v>21</v>
      </c>
      <c r="G1260" t="str">
        <f>IF(VentasC15[[#This Row],[Tipo de pago]]='Tablas auxiliares'!$B$6,"Venta física","Venta Online")</f>
        <v>Venta Online</v>
      </c>
      <c r="H1260" t="s">
        <v>29</v>
      </c>
      <c r="I1260" s="37">
        <v>28654</v>
      </c>
      <c r="J1260" s="37">
        <v>36703</v>
      </c>
      <c r="K1260" s="37">
        <v>5185</v>
      </c>
      <c r="L1260" s="37">
        <v>91015</v>
      </c>
      <c r="M1260" s="37">
        <v>42746</v>
      </c>
      <c r="N1260" s="37">
        <f>SUM(VentasC15[[#This Row],[Maquillaje]:[Perfumería]])</f>
        <v>204303</v>
      </c>
      <c r="O1260" s="14">
        <f>AVERAGE(VentasC15[[#This Row],[Maquillaje]:[Perfumería]])</f>
        <v>40860.6</v>
      </c>
      <c r="P1260" t="str">
        <f>INDEX(VentasC15[[#Headers],[Maquillaje]:[Perfumería]],MATCH(MAX(VentasC15[[#This Row],[Maquillaje]:[Perfumería]]),VentasC15[[#This Row],[Maquillaje]:[Perfumería]],0))</f>
        <v>Cuerpo</v>
      </c>
      <c r="Q1260" t="str">
        <f>INDEX(VentasC15[[#Headers],[Maquillaje]:[Perfumería]],MATCH(MIN(VentasC15[[#This Row],[Maquillaje]:[Perfumería]]),VentasC15[[#This Row],[Maquillaje]:[Perfumería]],0))</f>
        <v>Cabello</v>
      </c>
      <c r="R1260" t="str">
        <f>IF(VentasC15[[#This Row],[Total por vendedor]]&gt;=250000,"SI","NO")</f>
        <v>NO</v>
      </c>
    </row>
    <row r="1261" spans="1:18" x14ac:dyDescent="0.3">
      <c r="A1261" s="17">
        <v>33498381</v>
      </c>
      <c r="B1261" s="13">
        <v>71</v>
      </c>
      <c r="C1261" s="13">
        <v>3</v>
      </c>
      <c r="D1261" s="13">
        <v>89</v>
      </c>
      <c r="E1261" t="s">
        <v>24</v>
      </c>
      <c r="F1261" t="s">
        <v>21</v>
      </c>
      <c r="G1261" t="str">
        <f>IF(VentasC15[[#This Row],[Tipo de pago]]='Tablas auxiliares'!$B$6,"Venta física","Venta Online")</f>
        <v>Venta Online</v>
      </c>
      <c r="H1261" t="s">
        <v>30</v>
      </c>
      <c r="I1261" s="37">
        <v>61787</v>
      </c>
      <c r="J1261" s="37">
        <v>75055</v>
      </c>
      <c r="K1261" s="37">
        <v>32937</v>
      </c>
      <c r="L1261" s="37">
        <v>39252</v>
      </c>
      <c r="M1261" s="37">
        <v>92215</v>
      </c>
      <c r="N1261" s="37">
        <f>SUM(VentasC15[[#This Row],[Maquillaje]:[Perfumería]])</f>
        <v>301246</v>
      </c>
      <c r="O1261" s="14">
        <f>AVERAGE(VentasC15[[#This Row],[Maquillaje]:[Perfumería]])</f>
        <v>60249.2</v>
      </c>
      <c r="P1261" t="str">
        <f>INDEX(VentasC15[[#Headers],[Maquillaje]:[Perfumería]],MATCH(MAX(VentasC15[[#This Row],[Maquillaje]:[Perfumería]]),VentasC15[[#This Row],[Maquillaje]:[Perfumería]],0))</f>
        <v>Perfumería</v>
      </c>
      <c r="Q1261" t="str">
        <f>INDEX(VentasC15[[#Headers],[Maquillaje]:[Perfumería]],MATCH(MIN(VentasC15[[#This Row],[Maquillaje]:[Perfumería]]),VentasC15[[#This Row],[Maquillaje]:[Perfumería]],0))</f>
        <v>Cabello</v>
      </c>
      <c r="R1261" t="str">
        <f>IF(VentasC15[[#This Row],[Total por vendedor]]&gt;=250000,"SI","NO")</f>
        <v>SI</v>
      </c>
    </row>
    <row r="1262" spans="1:18" x14ac:dyDescent="0.3">
      <c r="A1262" s="16">
        <v>33498382</v>
      </c>
      <c r="B1262" s="13">
        <v>46</v>
      </c>
      <c r="C1262" s="13">
        <v>3</v>
      </c>
      <c r="D1262" s="13">
        <v>85</v>
      </c>
      <c r="E1262" t="s">
        <v>25</v>
      </c>
      <c r="F1262" t="s">
        <v>21</v>
      </c>
      <c r="G1262" t="str">
        <f>IF(VentasC15[[#This Row],[Tipo de pago]]='Tablas auxiliares'!$B$6,"Venta física","Venta Online")</f>
        <v>Venta Online</v>
      </c>
      <c r="H1262" t="s">
        <v>29</v>
      </c>
      <c r="I1262" s="37">
        <v>29640</v>
      </c>
      <c r="J1262" s="37">
        <v>37367</v>
      </c>
      <c r="K1262" s="37">
        <v>41619</v>
      </c>
      <c r="L1262" s="37">
        <v>12061</v>
      </c>
      <c r="M1262" s="37">
        <v>73857</v>
      </c>
      <c r="N1262" s="37">
        <f>SUM(VentasC15[[#This Row],[Maquillaje]:[Perfumería]])</f>
        <v>194544</v>
      </c>
      <c r="O1262" s="14">
        <f>AVERAGE(VentasC15[[#This Row],[Maquillaje]:[Perfumería]])</f>
        <v>38908.800000000003</v>
      </c>
      <c r="P1262" t="str">
        <f>INDEX(VentasC15[[#Headers],[Maquillaje]:[Perfumería]],MATCH(MAX(VentasC15[[#This Row],[Maquillaje]:[Perfumería]]),VentasC15[[#This Row],[Maquillaje]:[Perfumería]],0))</f>
        <v>Perfumería</v>
      </c>
      <c r="Q1262" t="str">
        <f>INDEX(VentasC15[[#Headers],[Maquillaje]:[Perfumería]],MATCH(MIN(VentasC15[[#This Row],[Maquillaje]:[Perfumería]]),VentasC15[[#This Row],[Maquillaje]:[Perfumería]],0))</f>
        <v>Cuerpo</v>
      </c>
      <c r="R1262" t="str">
        <f>IF(VentasC15[[#This Row],[Total por vendedor]]&gt;=250000,"SI","NO")</f>
        <v>NO</v>
      </c>
    </row>
    <row r="1263" spans="1:18" x14ac:dyDescent="0.3">
      <c r="A1263" s="17">
        <v>33498383</v>
      </c>
      <c r="B1263" s="13">
        <v>56</v>
      </c>
      <c r="C1263" s="13">
        <v>3</v>
      </c>
      <c r="D1263" s="13">
        <v>88</v>
      </c>
      <c r="E1263" t="s">
        <v>24</v>
      </c>
      <c r="F1263" t="s">
        <v>20</v>
      </c>
      <c r="G1263" t="str">
        <f>IF(VentasC15[[#This Row],[Tipo de pago]]='Tablas auxiliares'!$B$6,"Venta física","Venta Online")</f>
        <v>Venta física</v>
      </c>
      <c r="H1263" t="s">
        <v>29</v>
      </c>
      <c r="I1263" s="37">
        <v>78639</v>
      </c>
      <c r="J1263" s="37">
        <v>94481</v>
      </c>
      <c r="K1263" s="37">
        <v>7485</v>
      </c>
      <c r="L1263" s="37">
        <v>99474</v>
      </c>
      <c r="M1263" s="37">
        <v>97752</v>
      </c>
      <c r="N1263" s="37">
        <f>SUM(VentasC15[[#This Row],[Maquillaje]:[Perfumería]])</f>
        <v>377831</v>
      </c>
      <c r="O1263" s="14">
        <f>AVERAGE(VentasC15[[#This Row],[Maquillaje]:[Perfumería]])</f>
        <v>75566.2</v>
      </c>
      <c r="P1263" t="str">
        <f>INDEX(VentasC15[[#Headers],[Maquillaje]:[Perfumería]],MATCH(MAX(VentasC15[[#This Row],[Maquillaje]:[Perfumería]]),VentasC15[[#This Row],[Maquillaje]:[Perfumería]],0))</f>
        <v>Cuerpo</v>
      </c>
      <c r="Q1263" t="str">
        <f>INDEX(VentasC15[[#Headers],[Maquillaje]:[Perfumería]],MATCH(MIN(VentasC15[[#This Row],[Maquillaje]:[Perfumería]]),VentasC15[[#This Row],[Maquillaje]:[Perfumería]],0))</f>
        <v>Cabello</v>
      </c>
      <c r="R1263" t="str">
        <f>IF(VentasC15[[#This Row],[Total por vendedor]]&gt;=250000,"SI","NO")</f>
        <v>SI</v>
      </c>
    </row>
    <row r="1264" spans="1:18" x14ac:dyDescent="0.3">
      <c r="A1264" s="16">
        <v>33498384</v>
      </c>
      <c r="B1264" s="13">
        <v>36</v>
      </c>
      <c r="C1264" s="13">
        <v>3</v>
      </c>
      <c r="D1264" s="13">
        <v>91</v>
      </c>
      <c r="E1264" t="s">
        <v>25</v>
      </c>
      <c r="F1264" t="s">
        <v>21</v>
      </c>
      <c r="G1264" t="str">
        <f>IF(VentasC15[[#This Row],[Tipo de pago]]='Tablas auxiliares'!$B$6,"Venta física","Venta Online")</f>
        <v>Venta Online</v>
      </c>
      <c r="H1264" t="s">
        <v>29</v>
      </c>
      <c r="I1264" s="37">
        <v>83766</v>
      </c>
      <c r="J1264" s="37">
        <v>83491</v>
      </c>
      <c r="K1264" s="37">
        <v>98871</v>
      </c>
      <c r="L1264" s="37">
        <v>10592</v>
      </c>
      <c r="M1264" s="37">
        <v>4877</v>
      </c>
      <c r="N1264" s="37">
        <f>SUM(VentasC15[[#This Row],[Maquillaje]:[Perfumería]])</f>
        <v>281597</v>
      </c>
      <c r="O1264" s="14">
        <f>AVERAGE(VentasC15[[#This Row],[Maquillaje]:[Perfumería]])</f>
        <v>56319.4</v>
      </c>
      <c r="P1264" t="str">
        <f>INDEX(VentasC15[[#Headers],[Maquillaje]:[Perfumería]],MATCH(MAX(VentasC15[[#This Row],[Maquillaje]:[Perfumería]]),VentasC15[[#This Row],[Maquillaje]:[Perfumería]],0))</f>
        <v>Cabello</v>
      </c>
      <c r="Q1264" t="str">
        <f>INDEX(VentasC15[[#Headers],[Maquillaje]:[Perfumería]],MATCH(MIN(VentasC15[[#This Row],[Maquillaje]:[Perfumería]]),VentasC15[[#This Row],[Maquillaje]:[Perfumería]],0))</f>
        <v>Perfumería</v>
      </c>
      <c r="R1264" t="str">
        <f>IF(VentasC15[[#This Row],[Total por vendedor]]&gt;=250000,"SI","NO")</f>
        <v>SI</v>
      </c>
    </row>
    <row r="1265" spans="1:18" x14ac:dyDescent="0.3">
      <c r="A1265" s="17">
        <v>33498385</v>
      </c>
      <c r="B1265" s="13">
        <v>43</v>
      </c>
      <c r="C1265" s="13">
        <v>3</v>
      </c>
      <c r="D1265" s="13">
        <v>73</v>
      </c>
      <c r="E1265" t="s">
        <v>24</v>
      </c>
      <c r="F1265" t="s">
        <v>21</v>
      </c>
      <c r="G1265" t="str">
        <f>IF(VentasC15[[#This Row],[Tipo de pago]]='Tablas auxiliares'!$B$6,"Venta física","Venta Online")</f>
        <v>Venta Online</v>
      </c>
      <c r="H1265" t="s">
        <v>29</v>
      </c>
      <c r="I1265" s="37">
        <v>63236</v>
      </c>
      <c r="J1265" s="37">
        <v>76113</v>
      </c>
      <c r="K1265" s="37">
        <v>35207</v>
      </c>
      <c r="L1265" s="37">
        <v>19910</v>
      </c>
      <c r="M1265" s="37">
        <v>92328</v>
      </c>
      <c r="N1265" s="37">
        <f>SUM(VentasC15[[#This Row],[Maquillaje]:[Perfumería]])</f>
        <v>286794</v>
      </c>
      <c r="O1265" s="14">
        <f>AVERAGE(VentasC15[[#This Row],[Maquillaje]:[Perfumería]])</f>
        <v>57358.8</v>
      </c>
      <c r="P1265" t="str">
        <f>INDEX(VentasC15[[#Headers],[Maquillaje]:[Perfumería]],MATCH(MAX(VentasC15[[#This Row],[Maquillaje]:[Perfumería]]),VentasC15[[#This Row],[Maquillaje]:[Perfumería]],0))</f>
        <v>Perfumería</v>
      </c>
      <c r="Q1265" t="str">
        <f>INDEX(VentasC15[[#Headers],[Maquillaje]:[Perfumería]],MATCH(MIN(VentasC15[[#This Row],[Maquillaje]:[Perfumería]]),VentasC15[[#This Row],[Maquillaje]:[Perfumería]],0))</f>
        <v>Cuerpo</v>
      </c>
      <c r="R1265" t="str">
        <f>IF(VentasC15[[#This Row],[Total por vendedor]]&gt;=250000,"SI","NO")</f>
        <v>SI</v>
      </c>
    </row>
    <row r="1266" spans="1:18" x14ac:dyDescent="0.3">
      <c r="A1266" s="16">
        <v>33498386</v>
      </c>
      <c r="B1266" s="13">
        <v>74</v>
      </c>
      <c r="C1266" s="13">
        <v>3</v>
      </c>
      <c r="D1266" s="13">
        <v>48</v>
      </c>
      <c r="E1266" t="s">
        <v>23</v>
      </c>
      <c r="F1266" t="s">
        <v>20</v>
      </c>
      <c r="G1266" t="str">
        <f>IF(VentasC15[[#This Row],[Tipo de pago]]='Tablas auxiliares'!$B$6,"Venta física","Venta Online")</f>
        <v>Venta física</v>
      </c>
      <c r="H1266" t="s">
        <v>29</v>
      </c>
      <c r="I1266" s="37">
        <v>19066</v>
      </c>
      <c r="J1266" s="37">
        <v>48386</v>
      </c>
      <c r="K1266" s="37">
        <v>40326</v>
      </c>
      <c r="L1266" s="37">
        <v>19887</v>
      </c>
      <c r="M1266" s="37">
        <v>52756</v>
      </c>
      <c r="N1266" s="37">
        <f>SUM(VentasC15[[#This Row],[Maquillaje]:[Perfumería]])</f>
        <v>180421</v>
      </c>
      <c r="O1266" s="14">
        <f>AVERAGE(VentasC15[[#This Row],[Maquillaje]:[Perfumería]])</f>
        <v>36084.199999999997</v>
      </c>
      <c r="P1266" t="str">
        <f>INDEX(VentasC15[[#Headers],[Maquillaje]:[Perfumería]],MATCH(MAX(VentasC15[[#This Row],[Maquillaje]:[Perfumería]]),VentasC15[[#This Row],[Maquillaje]:[Perfumería]],0))</f>
        <v>Perfumería</v>
      </c>
      <c r="Q1266" t="str">
        <f>INDEX(VentasC15[[#Headers],[Maquillaje]:[Perfumería]],MATCH(MIN(VentasC15[[#This Row],[Maquillaje]:[Perfumería]]),VentasC15[[#This Row],[Maquillaje]:[Perfumería]],0))</f>
        <v>Maquillaje</v>
      </c>
      <c r="R1266" t="str">
        <f>IF(VentasC15[[#This Row],[Total por vendedor]]&gt;=250000,"SI","NO")</f>
        <v>NO</v>
      </c>
    </row>
    <row r="1267" spans="1:18" x14ac:dyDescent="0.3">
      <c r="A1267" s="17">
        <v>33498387</v>
      </c>
      <c r="B1267" s="13">
        <v>58</v>
      </c>
      <c r="C1267" s="13">
        <v>3</v>
      </c>
      <c r="D1267" s="13">
        <v>57</v>
      </c>
      <c r="E1267" t="s">
        <v>22</v>
      </c>
      <c r="F1267" t="s">
        <v>20</v>
      </c>
      <c r="G1267" t="str">
        <f>IF(VentasC15[[#This Row],[Tipo de pago]]='Tablas auxiliares'!$B$6,"Venta física","Venta Online")</f>
        <v>Venta física</v>
      </c>
      <c r="H1267" t="s">
        <v>30</v>
      </c>
      <c r="I1267" s="37">
        <v>20720</v>
      </c>
      <c r="J1267" s="37">
        <v>20359</v>
      </c>
      <c r="K1267" s="37">
        <v>62032</v>
      </c>
      <c r="L1267" s="37">
        <v>66846</v>
      </c>
      <c r="M1267" s="37">
        <v>23645</v>
      </c>
      <c r="N1267" s="37">
        <f>SUM(VentasC15[[#This Row],[Maquillaje]:[Perfumería]])</f>
        <v>193602</v>
      </c>
      <c r="O1267" s="14">
        <f>AVERAGE(VentasC15[[#This Row],[Maquillaje]:[Perfumería]])</f>
        <v>38720.400000000001</v>
      </c>
      <c r="P1267" t="str">
        <f>INDEX(VentasC15[[#Headers],[Maquillaje]:[Perfumería]],MATCH(MAX(VentasC15[[#This Row],[Maquillaje]:[Perfumería]]),VentasC15[[#This Row],[Maquillaje]:[Perfumería]],0))</f>
        <v>Cuerpo</v>
      </c>
      <c r="Q1267" t="str">
        <f>INDEX(VentasC15[[#Headers],[Maquillaje]:[Perfumería]],MATCH(MIN(VentasC15[[#This Row],[Maquillaje]:[Perfumería]]),VentasC15[[#This Row],[Maquillaje]:[Perfumería]],0))</f>
        <v>Skincare</v>
      </c>
      <c r="R1267" t="str">
        <f>IF(VentasC15[[#This Row],[Total por vendedor]]&gt;=250000,"SI","NO")</f>
        <v>NO</v>
      </c>
    </row>
    <row r="1268" spans="1:18" x14ac:dyDescent="0.3">
      <c r="A1268" s="16">
        <v>33498388</v>
      </c>
      <c r="B1268" s="13">
        <v>58</v>
      </c>
      <c r="C1268" s="13">
        <v>3</v>
      </c>
      <c r="D1268" s="13">
        <v>11</v>
      </c>
      <c r="E1268" t="s">
        <v>24</v>
      </c>
      <c r="F1268" t="s">
        <v>20</v>
      </c>
      <c r="G1268" t="str">
        <f>IF(VentasC15[[#This Row],[Tipo de pago]]='Tablas auxiliares'!$B$6,"Venta física","Venta Online")</f>
        <v>Venta física</v>
      </c>
      <c r="H1268" t="s">
        <v>29</v>
      </c>
      <c r="I1268" s="37">
        <v>55132</v>
      </c>
      <c r="J1268" s="37">
        <v>17512</v>
      </c>
      <c r="K1268" s="37">
        <v>53919</v>
      </c>
      <c r="L1268" s="37">
        <v>99271</v>
      </c>
      <c r="M1268" s="37">
        <v>38390</v>
      </c>
      <c r="N1268" s="37">
        <f>SUM(VentasC15[[#This Row],[Maquillaje]:[Perfumería]])</f>
        <v>264224</v>
      </c>
      <c r="O1268" s="14">
        <f>AVERAGE(VentasC15[[#This Row],[Maquillaje]:[Perfumería]])</f>
        <v>52844.800000000003</v>
      </c>
      <c r="P1268" t="str">
        <f>INDEX(VentasC15[[#Headers],[Maquillaje]:[Perfumería]],MATCH(MAX(VentasC15[[#This Row],[Maquillaje]:[Perfumería]]),VentasC15[[#This Row],[Maquillaje]:[Perfumería]],0))</f>
        <v>Cuerpo</v>
      </c>
      <c r="Q1268" t="str">
        <f>INDEX(VentasC15[[#Headers],[Maquillaje]:[Perfumería]],MATCH(MIN(VentasC15[[#This Row],[Maquillaje]:[Perfumería]]),VentasC15[[#This Row],[Maquillaje]:[Perfumería]],0))</f>
        <v>Skincare</v>
      </c>
      <c r="R1268" t="str">
        <f>IF(VentasC15[[#This Row],[Total por vendedor]]&gt;=250000,"SI","NO")</f>
        <v>SI</v>
      </c>
    </row>
    <row r="1269" spans="1:18" x14ac:dyDescent="0.3">
      <c r="A1269" s="17">
        <v>33498389</v>
      </c>
      <c r="B1269" s="13">
        <v>53</v>
      </c>
      <c r="C1269" s="13">
        <v>3</v>
      </c>
      <c r="D1269" s="13">
        <v>75</v>
      </c>
      <c r="E1269" t="s">
        <v>23</v>
      </c>
      <c r="F1269" t="s">
        <v>21</v>
      </c>
      <c r="G1269" t="str">
        <f>IF(VentasC15[[#This Row],[Tipo de pago]]='Tablas auxiliares'!$B$6,"Venta física","Venta Online")</f>
        <v>Venta Online</v>
      </c>
      <c r="H1269" t="s">
        <v>29</v>
      </c>
      <c r="I1269" s="37">
        <v>24682</v>
      </c>
      <c r="J1269" s="37">
        <v>22330</v>
      </c>
      <c r="K1269" s="37">
        <v>21802</v>
      </c>
      <c r="L1269" s="37">
        <v>32380</v>
      </c>
      <c r="M1269" s="37">
        <v>10936</v>
      </c>
      <c r="N1269" s="37">
        <f>SUM(VentasC15[[#This Row],[Maquillaje]:[Perfumería]])</f>
        <v>112130</v>
      </c>
      <c r="O1269" s="14">
        <f>AVERAGE(VentasC15[[#This Row],[Maquillaje]:[Perfumería]])</f>
        <v>22426</v>
      </c>
      <c r="P1269" t="str">
        <f>INDEX(VentasC15[[#Headers],[Maquillaje]:[Perfumería]],MATCH(MAX(VentasC15[[#This Row],[Maquillaje]:[Perfumería]]),VentasC15[[#This Row],[Maquillaje]:[Perfumería]],0))</f>
        <v>Cuerpo</v>
      </c>
      <c r="Q1269" t="str">
        <f>INDEX(VentasC15[[#Headers],[Maquillaje]:[Perfumería]],MATCH(MIN(VentasC15[[#This Row],[Maquillaje]:[Perfumería]]),VentasC15[[#This Row],[Maquillaje]:[Perfumería]],0))</f>
        <v>Perfumería</v>
      </c>
      <c r="R1269" t="str">
        <f>IF(VentasC15[[#This Row],[Total por vendedor]]&gt;=250000,"SI","NO")</f>
        <v>NO</v>
      </c>
    </row>
    <row r="1270" spans="1:18" x14ac:dyDescent="0.3">
      <c r="A1270" s="16">
        <v>33498390</v>
      </c>
      <c r="B1270" s="13">
        <v>38</v>
      </c>
      <c r="C1270" s="13">
        <v>3</v>
      </c>
      <c r="D1270" s="13">
        <v>66</v>
      </c>
      <c r="E1270" t="s">
        <v>24</v>
      </c>
      <c r="F1270" t="s">
        <v>20</v>
      </c>
      <c r="G1270" t="str">
        <f>IF(VentasC15[[#This Row],[Tipo de pago]]='Tablas auxiliares'!$B$6,"Venta física","Venta Online")</f>
        <v>Venta física</v>
      </c>
      <c r="H1270" t="s">
        <v>29</v>
      </c>
      <c r="I1270" s="37">
        <v>24042</v>
      </c>
      <c r="J1270" s="37">
        <v>90875</v>
      </c>
      <c r="K1270" s="37">
        <v>32904</v>
      </c>
      <c r="L1270" s="37">
        <v>19206</v>
      </c>
      <c r="M1270" s="37">
        <v>29562</v>
      </c>
      <c r="N1270" s="37">
        <f>SUM(VentasC15[[#This Row],[Maquillaje]:[Perfumería]])</f>
        <v>196589</v>
      </c>
      <c r="O1270" s="14">
        <f>AVERAGE(VentasC15[[#This Row],[Maquillaje]:[Perfumería]])</f>
        <v>39317.800000000003</v>
      </c>
      <c r="P1270" t="str">
        <f>INDEX(VentasC15[[#Headers],[Maquillaje]:[Perfumería]],MATCH(MAX(VentasC15[[#This Row],[Maquillaje]:[Perfumería]]),VentasC15[[#This Row],[Maquillaje]:[Perfumería]],0))</f>
        <v>Skincare</v>
      </c>
      <c r="Q1270" t="str">
        <f>INDEX(VentasC15[[#Headers],[Maquillaje]:[Perfumería]],MATCH(MIN(VentasC15[[#This Row],[Maquillaje]:[Perfumería]]),VentasC15[[#This Row],[Maquillaje]:[Perfumería]],0))</f>
        <v>Cuerpo</v>
      </c>
      <c r="R1270" t="str">
        <f>IF(VentasC15[[#This Row],[Total por vendedor]]&gt;=250000,"SI","NO")</f>
        <v>NO</v>
      </c>
    </row>
    <row r="1271" spans="1:18" x14ac:dyDescent="0.3">
      <c r="A1271" s="17">
        <v>33498391</v>
      </c>
      <c r="B1271" s="13">
        <v>74</v>
      </c>
      <c r="C1271" s="13">
        <v>3</v>
      </c>
      <c r="D1271" s="13">
        <v>56</v>
      </c>
      <c r="E1271" t="s">
        <v>24</v>
      </c>
      <c r="F1271" t="s">
        <v>20</v>
      </c>
      <c r="G1271" t="str">
        <f>IF(VentasC15[[#This Row],[Tipo de pago]]='Tablas auxiliares'!$B$6,"Venta física","Venta Online")</f>
        <v>Venta física</v>
      </c>
      <c r="H1271" t="s">
        <v>29</v>
      </c>
      <c r="I1271" s="37">
        <v>576</v>
      </c>
      <c r="J1271" s="37">
        <v>6306</v>
      </c>
      <c r="K1271" s="37">
        <v>56418</v>
      </c>
      <c r="L1271" s="37">
        <v>27939</v>
      </c>
      <c r="M1271" s="37">
        <v>69560</v>
      </c>
      <c r="N1271" s="37">
        <f>SUM(VentasC15[[#This Row],[Maquillaje]:[Perfumería]])</f>
        <v>160799</v>
      </c>
      <c r="O1271" s="14">
        <f>AVERAGE(VentasC15[[#This Row],[Maquillaje]:[Perfumería]])</f>
        <v>32159.8</v>
      </c>
      <c r="P1271" t="str">
        <f>INDEX(VentasC15[[#Headers],[Maquillaje]:[Perfumería]],MATCH(MAX(VentasC15[[#This Row],[Maquillaje]:[Perfumería]]),VentasC15[[#This Row],[Maquillaje]:[Perfumería]],0))</f>
        <v>Perfumería</v>
      </c>
      <c r="Q1271" t="str">
        <f>INDEX(VentasC15[[#Headers],[Maquillaje]:[Perfumería]],MATCH(MIN(VentasC15[[#This Row],[Maquillaje]:[Perfumería]]),VentasC15[[#This Row],[Maquillaje]:[Perfumería]],0))</f>
        <v>Maquillaje</v>
      </c>
      <c r="R1271" t="str">
        <f>IF(VentasC15[[#This Row],[Total por vendedor]]&gt;=250000,"SI","NO")</f>
        <v>NO</v>
      </c>
    </row>
    <row r="1272" spans="1:18" x14ac:dyDescent="0.3">
      <c r="A1272" s="16">
        <v>33498392</v>
      </c>
      <c r="B1272" s="13">
        <v>68</v>
      </c>
      <c r="C1272" s="13">
        <v>3</v>
      </c>
      <c r="D1272" s="13">
        <v>30</v>
      </c>
      <c r="E1272" t="s">
        <v>24</v>
      </c>
      <c r="F1272" t="s">
        <v>21</v>
      </c>
      <c r="G1272" t="str">
        <f>IF(VentasC15[[#This Row],[Tipo de pago]]='Tablas auxiliares'!$B$6,"Venta física","Venta Online")</f>
        <v>Venta Online</v>
      </c>
      <c r="H1272" t="s">
        <v>29</v>
      </c>
      <c r="I1272" s="37">
        <v>65532</v>
      </c>
      <c r="J1272" s="37">
        <v>90169</v>
      </c>
      <c r="K1272" s="37">
        <v>15159</v>
      </c>
      <c r="L1272" s="37">
        <v>24096</v>
      </c>
      <c r="M1272" s="37">
        <v>31449</v>
      </c>
      <c r="N1272" s="37">
        <f>SUM(VentasC15[[#This Row],[Maquillaje]:[Perfumería]])</f>
        <v>226405</v>
      </c>
      <c r="O1272" s="14">
        <f>AVERAGE(VentasC15[[#This Row],[Maquillaje]:[Perfumería]])</f>
        <v>45281</v>
      </c>
      <c r="P1272" t="str">
        <f>INDEX(VentasC15[[#Headers],[Maquillaje]:[Perfumería]],MATCH(MAX(VentasC15[[#This Row],[Maquillaje]:[Perfumería]]),VentasC15[[#This Row],[Maquillaje]:[Perfumería]],0))</f>
        <v>Skincare</v>
      </c>
      <c r="Q1272" t="str">
        <f>INDEX(VentasC15[[#Headers],[Maquillaje]:[Perfumería]],MATCH(MIN(VentasC15[[#This Row],[Maquillaje]:[Perfumería]]),VentasC15[[#This Row],[Maquillaje]:[Perfumería]],0))</f>
        <v>Cabello</v>
      </c>
      <c r="R1272" t="str">
        <f>IF(VentasC15[[#This Row],[Total por vendedor]]&gt;=250000,"SI","NO")</f>
        <v>NO</v>
      </c>
    </row>
    <row r="1273" spans="1:18" x14ac:dyDescent="0.3">
      <c r="A1273" s="17">
        <v>33498393</v>
      </c>
      <c r="B1273" s="13">
        <v>27</v>
      </c>
      <c r="C1273" s="13">
        <v>3</v>
      </c>
      <c r="D1273" s="13">
        <v>12</v>
      </c>
      <c r="E1273" t="s">
        <v>23</v>
      </c>
      <c r="F1273" t="s">
        <v>20</v>
      </c>
      <c r="G1273" t="str">
        <f>IF(VentasC15[[#This Row],[Tipo de pago]]='Tablas auxiliares'!$B$6,"Venta física","Venta Online")</f>
        <v>Venta física</v>
      </c>
      <c r="H1273" t="s">
        <v>29</v>
      </c>
      <c r="I1273" s="37">
        <v>14722</v>
      </c>
      <c r="J1273" s="37">
        <v>4938</v>
      </c>
      <c r="K1273" s="37">
        <v>3151</v>
      </c>
      <c r="L1273" s="37">
        <v>7280</v>
      </c>
      <c r="M1273" s="37">
        <v>81454</v>
      </c>
      <c r="N1273" s="37">
        <f>SUM(VentasC15[[#This Row],[Maquillaje]:[Perfumería]])</f>
        <v>111545</v>
      </c>
      <c r="O1273" s="14">
        <f>AVERAGE(VentasC15[[#This Row],[Maquillaje]:[Perfumería]])</f>
        <v>22309</v>
      </c>
      <c r="P1273" t="str">
        <f>INDEX(VentasC15[[#Headers],[Maquillaje]:[Perfumería]],MATCH(MAX(VentasC15[[#This Row],[Maquillaje]:[Perfumería]]),VentasC15[[#This Row],[Maquillaje]:[Perfumería]],0))</f>
        <v>Perfumería</v>
      </c>
      <c r="Q1273" t="str">
        <f>INDEX(VentasC15[[#Headers],[Maquillaje]:[Perfumería]],MATCH(MIN(VentasC15[[#This Row],[Maquillaje]:[Perfumería]]),VentasC15[[#This Row],[Maquillaje]:[Perfumería]],0))</f>
        <v>Cabello</v>
      </c>
      <c r="R1273" t="str">
        <f>IF(VentasC15[[#This Row],[Total por vendedor]]&gt;=250000,"SI","NO")</f>
        <v>NO</v>
      </c>
    </row>
    <row r="1274" spans="1:18" x14ac:dyDescent="0.3">
      <c r="A1274" s="16">
        <v>33498394</v>
      </c>
      <c r="B1274" s="13">
        <v>59</v>
      </c>
      <c r="C1274" s="13">
        <v>3</v>
      </c>
      <c r="D1274" s="13">
        <v>21</v>
      </c>
      <c r="E1274" t="s">
        <v>23</v>
      </c>
      <c r="F1274" t="s">
        <v>20</v>
      </c>
      <c r="G1274" t="str">
        <f>IF(VentasC15[[#This Row],[Tipo de pago]]='Tablas auxiliares'!$B$6,"Venta física","Venta Online")</f>
        <v>Venta física</v>
      </c>
      <c r="H1274" t="s">
        <v>30</v>
      </c>
      <c r="I1274" s="37">
        <v>74677</v>
      </c>
      <c r="J1274" s="37">
        <v>23781</v>
      </c>
      <c r="K1274" s="37">
        <v>56078</v>
      </c>
      <c r="L1274" s="37">
        <v>37295</v>
      </c>
      <c r="M1274" s="37">
        <v>85002</v>
      </c>
      <c r="N1274" s="37">
        <f>SUM(VentasC15[[#This Row],[Maquillaje]:[Perfumería]])</f>
        <v>276833</v>
      </c>
      <c r="O1274" s="14">
        <f>AVERAGE(VentasC15[[#This Row],[Maquillaje]:[Perfumería]])</f>
        <v>55366.6</v>
      </c>
      <c r="P1274" t="str">
        <f>INDEX(VentasC15[[#Headers],[Maquillaje]:[Perfumería]],MATCH(MAX(VentasC15[[#This Row],[Maquillaje]:[Perfumería]]),VentasC15[[#This Row],[Maquillaje]:[Perfumería]],0))</f>
        <v>Perfumería</v>
      </c>
      <c r="Q1274" t="str">
        <f>INDEX(VentasC15[[#Headers],[Maquillaje]:[Perfumería]],MATCH(MIN(VentasC15[[#This Row],[Maquillaje]:[Perfumería]]),VentasC15[[#This Row],[Maquillaje]:[Perfumería]],0))</f>
        <v>Skincare</v>
      </c>
      <c r="R1274" t="str">
        <f>IF(VentasC15[[#This Row],[Total por vendedor]]&gt;=250000,"SI","NO")</f>
        <v>SI</v>
      </c>
    </row>
    <row r="1275" spans="1:18" x14ac:dyDescent="0.3">
      <c r="A1275" s="17">
        <v>33498395</v>
      </c>
      <c r="B1275" s="13">
        <v>66</v>
      </c>
      <c r="C1275" s="13">
        <v>3</v>
      </c>
      <c r="D1275" s="13">
        <v>57</v>
      </c>
      <c r="E1275" t="s">
        <v>23</v>
      </c>
      <c r="F1275" t="s">
        <v>21</v>
      </c>
      <c r="G1275" t="str">
        <f>IF(VentasC15[[#This Row],[Tipo de pago]]='Tablas auxiliares'!$B$6,"Venta física","Venta Online")</f>
        <v>Venta Online</v>
      </c>
      <c r="H1275" t="s">
        <v>29</v>
      </c>
      <c r="I1275" s="37">
        <v>40063</v>
      </c>
      <c r="J1275" s="37">
        <v>53586</v>
      </c>
      <c r="K1275" s="37">
        <v>75475</v>
      </c>
      <c r="L1275" s="37">
        <v>77412</v>
      </c>
      <c r="M1275" s="37">
        <v>21632</v>
      </c>
      <c r="N1275" s="37">
        <f>SUM(VentasC15[[#This Row],[Maquillaje]:[Perfumería]])</f>
        <v>268168</v>
      </c>
      <c r="O1275" s="14">
        <f>AVERAGE(VentasC15[[#This Row],[Maquillaje]:[Perfumería]])</f>
        <v>53633.599999999999</v>
      </c>
      <c r="P1275" t="str">
        <f>INDEX(VentasC15[[#Headers],[Maquillaje]:[Perfumería]],MATCH(MAX(VentasC15[[#This Row],[Maquillaje]:[Perfumería]]),VentasC15[[#This Row],[Maquillaje]:[Perfumería]],0))</f>
        <v>Cuerpo</v>
      </c>
      <c r="Q1275" t="str">
        <f>INDEX(VentasC15[[#Headers],[Maquillaje]:[Perfumería]],MATCH(MIN(VentasC15[[#This Row],[Maquillaje]:[Perfumería]]),VentasC15[[#This Row],[Maquillaje]:[Perfumería]],0))</f>
        <v>Perfumería</v>
      </c>
      <c r="R1275" t="str">
        <f>IF(VentasC15[[#This Row],[Total por vendedor]]&gt;=250000,"SI","NO")</f>
        <v>SI</v>
      </c>
    </row>
    <row r="1276" spans="1:18" x14ac:dyDescent="0.3">
      <c r="A1276" s="16">
        <v>33498396</v>
      </c>
      <c r="B1276" s="13">
        <v>52</v>
      </c>
      <c r="C1276" s="13">
        <v>3</v>
      </c>
      <c r="D1276" s="13">
        <v>60</v>
      </c>
      <c r="E1276" t="s">
        <v>25</v>
      </c>
      <c r="F1276" t="s">
        <v>20</v>
      </c>
      <c r="G1276" t="str">
        <f>IF(VentasC15[[#This Row],[Tipo de pago]]='Tablas auxiliares'!$B$6,"Venta física","Venta Online")</f>
        <v>Venta física</v>
      </c>
      <c r="H1276" t="s">
        <v>30</v>
      </c>
      <c r="I1276" s="37">
        <v>67561</v>
      </c>
      <c r="J1276" s="37">
        <v>3649</v>
      </c>
      <c r="K1276" s="37">
        <v>71442</v>
      </c>
      <c r="L1276" s="37">
        <v>35904</v>
      </c>
      <c r="M1276" s="37">
        <v>64510</v>
      </c>
      <c r="N1276" s="37">
        <f>SUM(VentasC15[[#This Row],[Maquillaje]:[Perfumería]])</f>
        <v>243066</v>
      </c>
      <c r="O1276" s="14">
        <f>AVERAGE(VentasC15[[#This Row],[Maquillaje]:[Perfumería]])</f>
        <v>48613.2</v>
      </c>
      <c r="P1276" t="str">
        <f>INDEX(VentasC15[[#Headers],[Maquillaje]:[Perfumería]],MATCH(MAX(VentasC15[[#This Row],[Maquillaje]:[Perfumería]]),VentasC15[[#This Row],[Maquillaje]:[Perfumería]],0))</f>
        <v>Cabello</v>
      </c>
      <c r="Q1276" t="str">
        <f>INDEX(VentasC15[[#Headers],[Maquillaje]:[Perfumería]],MATCH(MIN(VentasC15[[#This Row],[Maquillaje]:[Perfumería]]),VentasC15[[#This Row],[Maquillaje]:[Perfumería]],0))</f>
        <v>Skincare</v>
      </c>
      <c r="R1276" t="str">
        <f>IF(VentasC15[[#This Row],[Total por vendedor]]&gt;=250000,"SI","NO")</f>
        <v>NO</v>
      </c>
    </row>
    <row r="1277" spans="1:18" x14ac:dyDescent="0.3">
      <c r="A1277" s="17">
        <v>33498397</v>
      </c>
      <c r="B1277" s="13">
        <v>32</v>
      </c>
      <c r="C1277" s="13">
        <v>3</v>
      </c>
      <c r="D1277" s="13">
        <v>13</v>
      </c>
      <c r="E1277" t="s">
        <v>25</v>
      </c>
      <c r="F1277" t="s">
        <v>21</v>
      </c>
      <c r="G1277" t="str">
        <f>IF(VentasC15[[#This Row],[Tipo de pago]]='Tablas auxiliares'!$B$6,"Venta física","Venta Online")</f>
        <v>Venta Online</v>
      </c>
      <c r="H1277" t="s">
        <v>30</v>
      </c>
      <c r="I1277" s="37">
        <v>39446</v>
      </c>
      <c r="J1277" s="37">
        <v>94005</v>
      </c>
      <c r="K1277" s="37">
        <v>74869</v>
      </c>
      <c r="L1277" s="37">
        <v>12603</v>
      </c>
      <c r="M1277" s="37">
        <v>1862</v>
      </c>
      <c r="N1277" s="37">
        <f>SUM(VentasC15[[#This Row],[Maquillaje]:[Perfumería]])</f>
        <v>222785</v>
      </c>
      <c r="O1277" s="14">
        <f>AVERAGE(VentasC15[[#This Row],[Maquillaje]:[Perfumería]])</f>
        <v>44557</v>
      </c>
      <c r="P1277" t="str">
        <f>INDEX(VentasC15[[#Headers],[Maquillaje]:[Perfumería]],MATCH(MAX(VentasC15[[#This Row],[Maquillaje]:[Perfumería]]),VentasC15[[#This Row],[Maquillaje]:[Perfumería]],0))</f>
        <v>Skincare</v>
      </c>
      <c r="Q1277" t="str">
        <f>INDEX(VentasC15[[#Headers],[Maquillaje]:[Perfumería]],MATCH(MIN(VentasC15[[#This Row],[Maquillaje]:[Perfumería]]),VentasC15[[#This Row],[Maquillaje]:[Perfumería]],0))</f>
        <v>Perfumería</v>
      </c>
      <c r="R1277" t="str">
        <f>IF(VentasC15[[#This Row],[Total por vendedor]]&gt;=250000,"SI","NO")</f>
        <v>NO</v>
      </c>
    </row>
    <row r="1278" spans="1:18" x14ac:dyDescent="0.3">
      <c r="A1278" s="16">
        <v>33498398</v>
      </c>
      <c r="B1278" s="13">
        <v>52</v>
      </c>
      <c r="C1278" s="13">
        <v>3</v>
      </c>
      <c r="D1278" s="13">
        <v>70</v>
      </c>
      <c r="E1278" t="s">
        <v>23</v>
      </c>
      <c r="F1278" t="s">
        <v>20</v>
      </c>
      <c r="G1278" t="str">
        <f>IF(VentasC15[[#This Row],[Tipo de pago]]='Tablas auxiliares'!$B$6,"Venta física","Venta Online")</f>
        <v>Venta física</v>
      </c>
      <c r="H1278" t="s">
        <v>29</v>
      </c>
      <c r="I1278" s="37">
        <v>61294</v>
      </c>
      <c r="J1278" s="37">
        <v>92431</v>
      </c>
      <c r="K1278" s="37">
        <v>53065</v>
      </c>
      <c r="L1278" s="37">
        <v>29233</v>
      </c>
      <c r="M1278" s="37">
        <v>15137</v>
      </c>
      <c r="N1278" s="37">
        <f>SUM(VentasC15[[#This Row],[Maquillaje]:[Perfumería]])</f>
        <v>251160</v>
      </c>
      <c r="O1278" s="14">
        <f>AVERAGE(VentasC15[[#This Row],[Maquillaje]:[Perfumería]])</f>
        <v>50232</v>
      </c>
      <c r="P1278" t="str">
        <f>INDEX(VentasC15[[#Headers],[Maquillaje]:[Perfumería]],MATCH(MAX(VentasC15[[#This Row],[Maquillaje]:[Perfumería]]),VentasC15[[#This Row],[Maquillaje]:[Perfumería]],0))</f>
        <v>Skincare</v>
      </c>
      <c r="Q1278" t="str">
        <f>INDEX(VentasC15[[#Headers],[Maquillaje]:[Perfumería]],MATCH(MIN(VentasC15[[#This Row],[Maquillaje]:[Perfumería]]),VentasC15[[#This Row],[Maquillaje]:[Perfumería]],0))</f>
        <v>Perfumería</v>
      </c>
      <c r="R1278" t="str">
        <f>IF(VentasC15[[#This Row],[Total por vendedor]]&gt;=250000,"SI","NO")</f>
        <v>SI</v>
      </c>
    </row>
    <row r="1279" spans="1:18" x14ac:dyDescent="0.3">
      <c r="A1279" s="17">
        <v>33498399</v>
      </c>
      <c r="B1279" s="13">
        <v>64</v>
      </c>
      <c r="C1279" s="13">
        <v>3</v>
      </c>
      <c r="D1279" s="13">
        <v>94</v>
      </c>
      <c r="E1279" t="s">
        <v>22</v>
      </c>
      <c r="F1279" t="s">
        <v>21</v>
      </c>
      <c r="G1279" t="str">
        <f>IF(VentasC15[[#This Row],[Tipo de pago]]='Tablas auxiliares'!$B$6,"Venta física","Venta Online")</f>
        <v>Venta Online</v>
      </c>
      <c r="H1279" t="s">
        <v>30</v>
      </c>
      <c r="I1279" s="37">
        <v>55309</v>
      </c>
      <c r="J1279" s="37">
        <v>47707</v>
      </c>
      <c r="K1279" s="37">
        <v>85048</v>
      </c>
      <c r="L1279" s="37">
        <v>65642</v>
      </c>
      <c r="M1279" s="37">
        <v>40514</v>
      </c>
      <c r="N1279" s="37">
        <f>SUM(VentasC15[[#This Row],[Maquillaje]:[Perfumería]])</f>
        <v>294220</v>
      </c>
      <c r="O1279" s="14">
        <f>AVERAGE(VentasC15[[#This Row],[Maquillaje]:[Perfumería]])</f>
        <v>58844</v>
      </c>
      <c r="P1279" t="str">
        <f>INDEX(VentasC15[[#Headers],[Maquillaje]:[Perfumería]],MATCH(MAX(VentasC15[[#This Row],[Maquillaje]:[Perfumería]]),VentasC15[[#This Row],[Maquillaje]:[Perfumería]],0))</f>
        <v>Cabello</v>
      </c>
      <c r="Q1279" t="str">
        <f>INDEX(VentasC15[[#Headers],[Maquillaje]:[Perfumería]],MATCH(MIN(VentasC15[[#This Row],[Maquillaje]:[Perfumería]]),VentasC15[[#This Row],[Maquillaje]:[Perfumería]],0))</f>
        <v>Perfumería</v>
      </c>
      <c r="R1279" t="str">
        <f>IF(VentasC15[[#This Row],[Total por vendedor]]&gt;=250000,"SI","NO")</f>
        <v>SI</v>
      </c>
    </row>
    <row r="1280" spans="1:18" x14ac:dyDescent="0.3">
      <c r="A1280" s="16">
        <v>33498400</v>
      </c>
      <c r="B1280" s="13">
        <v>35</v>
      </c>
      <c r="C1280" s="13">
        <v>3</v>
      </c>
      <c r="D1280" s="13">
        <v>83</v>
      </c>
      <c r="E1280" t="s">
        <v>22</v>
      </c>
      <c r="F1280" t="s">
        <v>20</v>
      </c>
      <c r="G1280" t="str">
        <f>IF(VentasC15[[#This Row],[Tipo de pago]]='Tablas auxiliares'!$B$6,"Venta física","Venta Online")</f>
        <v>Venta física</v>
      </c>
      <c r="H1280" t="s">
        <v>30</v>
      </c>
      <c r="I1280" s="37">
        <v>95200</v>
      </c>
      <c r="J1280" s="37">
        <v>17098</v>
      </c>
      <c r="K1280" s="37">
        <v>65249</v>
      </c>
      <c r="L1280" s="37">
        <v>92490</v>
      </c>
      <c r="M1280" s="37">
        <v>1314</v>
      </c>
      <c r="N1280" s="37">
        <f>SUM(VentasC15[[#This Row],[Maquillaje]:[Perfumería]])</f>
        <v>271351</v>
      </c>
      <c r="O1280" s="14">
        <f>AVERAGE(VentasC15[[#This Row],[Maquillaje]:[Perfumería]])</f>
        <v>54270.2</v>
      </c>
      <c r="P1280" t="str">
        <f>INDEX(VentasC15[[#Headers],[Maquillaje]:[Perfumería]],MATCH(MAX(VentasC15[[#This Row],[Maquillaje]:[Perfumería]]),VentasC15[[#This Row],[Maquillaje]:[Perfumería]],0))</f>
        <v>Maquillaje</v>
      </c>
      <c r="Q1280" t="str">
        <f>INDEX(VentasC15[[#Headers],[Maquillaje]:[Perfumería]],MATCH(MIN(VentasC15[[#This Row],[Maquillaje]:[Perfumería]]),VentasC15[[#This Row],[Maquillaje]:[Perfumería]],0))</f>
        <v>Perfumería</v>
      </c>
      <c r="R1280" t="str">
        <f>IF(VentasC15[[#This Row],[Total por vendedor]]&gt;=250000,"SI","NO")</f>
        <v>SI</v>
      </c>
    </row>
    <row r="1281" spans="1:18" x14ac:dyDescent="0.3">
      <c r="A1281" s="17">
        <v>33498401</v>
      </c>
      <c r="B1281" s="13">
        <v>31</v>
      </c>
      <c r="C1281" s="13">
        <v>3</v>
      </c>
      <c r="D1281" s="13">
        <v>80</v>
      </c>
      <c r="E1281" t="s">
        <v>22</v>
      </c>
      <c r="F1281" t="s">
        <v>21</v>
      </c>
      <c r="G1281" t="str">
        <f>IF(VentasC15[[#This Row],[Tipo de pago]]='Tablas auxiliares'!$B$6,"Venta física","Venta Online")</f>
        <v>Venta Online</v>
      </c>
      <c r="H1281" t="s">
        <v>29</v>
      </c>
      <c r="I1281" s="37">
        <v>98289</v>
      </c>
      <c r="J1281" s="37">
        <v>55589</v>
      </c>
      <c r="K1281" s="37">
        <v>90394</v>
      </c>
      <c r="L1281" s="37">
        <v>56378</v>
      </c>
      <c r="M1281" s="37">
        <v>10422</v>
      </c>
      <c r="N1281" s="37">
        <f>SUM(VentasC15[[#This Row],[Maquillaje]:[Perfumería]])</f>
        <v>311072</v>
      </c>
      <c r="O1281" s="14">
        <f>AVERAGE(VentasC15[[#This Row],[Maquillaje]:[Perfumería]])</f>
        <v>62214.400000000001</v>
      </c>
      <c r="P1281" t="str">
        <f>INDEX(VentasC15[[#Headers],[Maquillaje]:[Perfumería]],MATCH(MAX(VentasC15[[#This Row],[Maquillaje]:[Perfumería]]),VentasC15[[#This Row],[Maquillaje]:[Perfumería]],0))</f>
        <v>Maquillaje</v>
      </c>
      <c r="Q1281" t="str">
        <f>INDEX(VentasC15[[#Headers],[Maquillaje]:[Perfumería]],MATCH(MIN(VentasC15[[#This Row],[Maquillaje]:[Perfumería]]),VentasC15[[#This Row],[Maquillaje]:[Perfumería]],0))</f>
        <v>Perfumería</v>
      </c>
      <c r="R1281" t="str">
        <f>IF(VentasC15[[#This Row],[Total por vendedor]]&gt;=250000,"SI","NO")</f>
        <v>SI</v>
      </c>
    </row>
    <row r="1282" spans="1:18" x14ac:dyDescent="0.3">
      <c r="A1282" s="16">
        <v>33498402</v>
      </c>
      <c r="B1282" s="13">
        <v>61</v>
      </c>
      <c r="C1282" s="13">
        <v>3</v>
      </c>
      <c r="D1282" s="13">
        <v>31</v>
      </c>
      <c r="E1282" t="s">
        <v>24</v>
      </c>
      <c r="F1282" t="s">
        <v>20</v>
      </c>
      <c r="G1282" t="str">
        <f>IF(VentasC15[[#This Row],[Tipo de pago]]='Tablas auxiliares'!$B$6,"Venta física","Venta Online")</f>
        <v>Venta física</v>
      </c>
      <c r="H1282" t="s">
        <v>29</v>
      </c>
      <c r="I1282" s="37">
        <v>66716</v>
      </c>
      <c r="J1282" s="37">
        <v>3026</v>
      </c>
      <c r="K1282" s="37">
        <v>34037</v>
      </c>
      <c r="L1282" s="37">
        <v>11996</v>
      </c>
      <c r="M1282" s="37">
        <v>65702</v>
      </c>
      <c r="N1282" s="37">
        <f>SUM(VentasC15[[#This Row],[Maquillaje]:[Perfumería]])</f>
        <v>181477</v>
      </c>
      <c r="O1282" s="14">
        <f>AVERAGE(VentasC15[[#This Row],[Maquillaje]:[Perfumería]])</f>
        <v>36295.4</v>
      </c>
      <c r="P1282" t="str">
        <f>INDEX(VentasC15[[#Headers],[Maquillaje]:[Perfumería]],MATCH(MAX(VentasC15[[#This Row],[Maquillaje]:[Perfumería]]),VentasC15[[#This Row],[Maquillaje]:[Perfumería]],0))</f>
        <v>Maquillaje</v>
      </c>
      <c r="Q1282" t="str">
        <f>INDEX(VentasC15[[#Headers],[Maquillaje]:[Perfumería]],MATCH(MIN(VentasC15[[#This Row],[Maquillaje]:[Perfumería]]),VentasC15[[#This Row],[Maquillaje]:[Perfumería]],0))</f>
        <v>Skincare</v>
      </c>
      <c r="R1282" t="str">
        <f>IF(VentasC15[[#This Row],[Total por vendedor]]&gt;=250000,"SI","NO")</f>
        <v>NO</v>
      </c>
    </row>
    <row r="1283" spans="1:18" x14ac:dyDescent="0.3">
      <c r="A1283" s="17">
        <v>33498403</v>
      </c>
      <c r="B1283" s="13">
        <v>40</v>
      </c>
      <c r="C1283" s="13">
        <v>3</v>
      </c>
      <c r="D1283" s="13">
        <v>38</v>
      </c>
      <c r="E1283" t="s">
        <v>23</v>
      </c>
      <c r="F1283" t="s">
        <v>21</v>
      </c>
      <c r="G1283" t="str">
        <f>IF(VentasC15[[#This Row],[Tipo de pago]]='Tablas auxiliares'!$B$6,"Venta física","Venta Online")</f>
        <v>Venta Online</v>
      </c>
      <c r="H1283" t="s">
        <v>30</v>
      </c>
      <c r="I1283" s="37">
        <v>41710</v>
      </c>
      <c r="J1283" s="37">
        <v>45790</v>
      </c>
      <c r="K1283" s="37">
        <v>32081</v>
      </c>
      <c r="L1283" s="37">
        <v>41376</v>
      </c>
      <c r="M1283" s="37">
        <v>78277</v>
      </c>
      <c r="N1283" s="37">
        <f>SUM(VentasC15[[#This Row],[Maquillaje]:[Perfumería]])</f>
        <v>239234</v>
      </c>
      <c r="O1283" s="14">
        <f>AVERAGE(VentasC15[[#This Row],[Maquillaje]:[Perfumería]])</f>
        <v>47846.8</v>
      </c>
      <c r="P1283" t="str">
        <f>INDEX(VentasC15[[#Headers],[Maquillaje]:[Perfumería]],MATCH(MAX(VentasC15[[#This Row],[Maquillaje]:[Perfumería]]),VentasC15[[#This Row],[Maquillaje]:[Perfumería]],0))</f>
        <v>Perfumería</v>
      </c>
      <c r="Q1283" t="str">
        <f>INDEX(VentasC15[[#Headers],[Maquillaje]:[Perfumería]],MATCH(MIN(VentasC15[[#This Row],[Maquillaje]:[Perfumería]]),VentasC15[[#This Row],[Maquillaje]:[Perfumería]],0))</f>
        <v>Cabello</v>
      </c>
      <c r="R1283" t="str">
        <f>IF(VentasC15[[#This Row],[Total por vendedor]]&gt;=250000,"SI","NO")</f>
        <v>NO</v>
      </c>
    </row>
    <row r="1284" spans="1:18" x14ac:dyDescent="0.3">
      <c r="A1284" s="16">
        <v>33498404</v>
      </c>
      <c r="B1284" s="13">
        <v>74</v>
      </c>
      <c r="C1284" s="13">
        <v>3</v>
      </c>
      <c r="D1284" s="13">
        <v>89</v>
      </c>
      <c r="E1284" t="s">
        <v>23</v>
      </c>
      <c r="F1284" t="s">
        <v>20</v>
      </c>
      <c r="G1284" t="str">
        <f>IF(VentasC15[[#This Row],[Tipo de pago]]='Tablas auxiliares'!$B$6,"Venta física","Venta Online")</f>
        <v>Venta física</v>
      </c>
      <c r="H1284" t="s">
        <v>30</v>
      </c>
      <c r="I1284" s="37">
        <v>42932</v>
      </c>
      <c r="J1284" s="37">
        <v>22852</v>
      </c>
      <c r="K1284" s="37">
        <v>55328</v>
      </c>
      <c r="L1284" s="37">
        <v>38990</v>
      </c>
      <c r="M1284" s="37">
        <v>3980</v>
      </c>
      <c r="N1284" s="37">
        <f>SUM(VentasC15[[#This Row],[Maquillaje]:[Perfumería]])</f>
        <v>164082</v>
      </c>
      <c r="O1284" s="14">
        <f>AVERAGE(VentasC15[[#This Row],[Maquillaje]:[Perfumería]])</f>
        <v>32816.400000000001</v>
      </c>
      <c r="P1284" t="str">
        <f>INDEX(VentasC15[[#Headers],[Maquillaje]:[Perfumería]],MATCH(MAX(VentasC15[[#This Row],[Maquillaje]:[Perfumería]]),VentasC15[[#This Row],[Maquillaje]:[Perfumería]],0))</f>
        <v>Cabello</v>
      </c>
      <c r="Q1284" t="str">
        <f>INDEX(VentasC15[[#Headers],[Maquillaje]:[Perfumería]],MATCH(MIN(VentasC15[[#This Row],[Maquillaje]:[Perfumería]]),VentasC15[[#This Row],[Maquillaje]:[Perfumería]],0))</f>
        <v>Perfumería</v>
      </c>
      <c r="R1284" t="str">
        <f>IF(VentasC15[[#This Row],[Total por vendedor]]&gt;=250000,"SI","NO")</f>
        <v>NO</v>
      </c>
    </row>
    <row r="1285" spans="1:18" x14ac:dyDescent="0.3">
      <c r="A1285" s="17">
        <v>33498405</v>
      </c>
      <c r="B1285" s="13">
        <v>48</v>
      </c>
      <c r="C1285" s="13">
        <v>3</v>
      </c>
      <c r="D1285" s="13">
        <v>70</v>
      </c>
      <c r="E1285" t="s">
        <v>22</v>
      </c>
      <c r="F1285" t="s">
        <v>21</v>
      </c>
      <c r="G1285" t="str">
        <f>IF(VentasC15[[#This Row],[Tipo de pago]]='Tablas auxiliares'!$B$6,"Venta física","Venta Online")</f>
        <v>Venta Online</v>
      </c>
      <c r="H1285" t="s">
        <v>29</v>
      </c>
      <c r="I1285" s="37">
        <v>46654</v>
      </c>
      <c r="J1285" s="37">
        <v>56022</v>
      </c>
      <c r="K1285" s="37">
        <v>25790</v>
      </c>
      <c r="L1285" s="37">
        <v>27727</v>
      </c>
      <c r="M1285" s="37">
        <v>23004</v>
      </c>
      <c r="N1285" s="37">
        <f>SUM(VentasC15[[#This Row],[Maquillaje]:[Perfumería]])</f>
        <v>179197</v>
      </c>
      <c r="O1285" s="14">
        <f>AVERAGE(VentasC15[[#This Row],[Maquillaje]:[Perfumería]])</f>
        <v>35839.4</v>
      </c>
      <c r="P1285" t="str">
        <f>INDEX(VentasC15[[#Headers],[Maquillaje]:[Perfumería]],MATCH(MAX(VentasC15[[#This Row],[Maquillaje]:[Perfumería]]),VentasC15[[#This Row],[Maquillaje]:[Perfumería]],0))</f>
        <v>Skincare</v>
      </c>
      <c r="Q1285" t="str">
        <f>INDEX(VentasC15[[#Headers],[Maquillaje]:[Perfumería]],MATCH(MIN(VentasC15[[#This Row],[Maquillaje]:[Perfumería]]),VentasC15[[#This Row],[Maquillaje]:[Perfumería]],0))</f>
        <v>Perfumería</v>
      </c>
      <c r="R1285" t="str">
        <f>IF(VentasC15[[#This Row],[Total por vendedor]]&gt;=250000,"SI","NO")</f>
        <v>NO</v>
      </c>
    </row>
    <row r="1286" spans="1:18" x14ac:dyDescent="0.3">
      <c r="A1286" s="16">
        <v>33498406</v>
      </c>
      <c r="B1286" s="13">
        <v>56</v>
      </c>
      <c r="C1286" s="13">
        <v>3</v>
      </c>
      <c r="D1286" s="13">
        <v>52</v>
      </c>
      <c r="E1286" t="s">
        <v>23</v>
      </c>
      <c r="F1286" t="s">
        <v>21</v>
      </c>
      <c r="G1286" t="str">
        <f>IF(VentasC15[[#This Row],[Tipo de pago]]='Tablas auxiliares'!$B$6,"Venta física","Venta Online")</f>
        <v>Venta Online</v>
      </c>
      <c r="H1286" t="s">
        <v>29</v>
      </c>
      <c r="I1286" s="37">
        <v>15417</v>
      </c>
      <c r="J1286" s="37">
        <v>10040</v>
      </c>
      <c r="K1286" s="37">
        <v>91621</v>
      </c>
      <c r="L1286" s="37">
        <v>7228</v>
      </c>
      <c r="M1286" s="37">
        <v>79416</v>
      </c>
      <c r="N1286" s="37">
        <f>SUM(VentasC15[[#This Row],[Maquillaje]:[Perfumería]])</f>
        <v>203722</v>
      </c>
      <c r="O1286" s="14">
        <f>AVERAGE(VentasC15[[#This Row],[Maquillaje]:[Perfumería]])</f>
        <v>40744.400000000001</v>
      </c>
      <c r="P1286" t="str">
        <f>INDEX(VentasC15[[#Headers],[Maquillaje]:[Perfumería]],MATCH(MAX(VentasC15[[#This Row],[Maquillaje]:[Perfumería]]),VentasC15[[#This Row],[Maquillaje]:[Perfumería]],0))</f>
        <v>Cabello</v>
      </c>
      <c r="Q1286" t="str">
        <f>INDEX(VentasC15[[#Headers],[Maquillaje]:[Perfumería]],MATCH(MIN(VentasC15[[#This Row],[Maquillaje]:[Perfumería]]),VentasC15[[#This Row],[Maquillaje]:[Perfumería]],0))</f>
        <v>Cuerpo</v>
      </c>
      <c r="R1286" t="str">
        <f>IF(VentasC15[[#This Row],[Total por vendedor]]&gt;=250000,"SI","NO")</f>
        <v>NO</v>
      </c>
    </row>
    <row r="1287" spans="1:18" x14ac:dyDescent="0.3">
      <c r="A1287" s="17">
        <v>33498407</v>
      </c>
      <c r="B1287" s="13">
        <v>41</v>
      </c>
      <c r="C1287" s="13">
        <v>3</v>
      </c>
      <c r="D1287" s="13">
        <v>25</v>
      </c>
      <c r="E1287" t="s">
        <v>24</v>
      </c>
      <c r="F1287" t="s">
        <v>21</v>
      </c>
      <c r="G1287" t="str">
        <f>IF(VentasC15[[#This Row],[Tipo de pago]]='Tablas auxiliares'!$B$6,"Venta física","Venta Online")</f>
        <v>Venta Online</v>
      </c>
      <c r="H1287" t="s">
        <v>29</v>
      </c>
      <c r="I1287" s="37">
        <v>6502</v>
      </c>
      <c r="J1287" s="37">
        <v>63277</v>
      </c>
      <c r="K1287" s="37">
        <v>77118</v>
      </c>
      <c r="L1287" s="37">
        <v>54750</v>
      </c>
      <c r="M1287" s="37">
        <v>6767</v>
      </c>
      <c r="N1287" s="37">
        <f>SUM(VentasC15[[#This Row],[Maquillaje]:[Perfumería]])</f>
        <v>208414</v>
      </c>
      <c r="O1287" s="14">
        <f>AVERAGE(VentasC15[[#This Row],[Maquillaje]:[Perfumería]])</f>
        <v>41682.800000000003</v>
      </c>
      <c r="P1287" t="str">
        <f>INDEX(VentasC15[[#Headers],[Maquillaje]:[Perfumería]],MATCH(MAX(VentasC15[[#This Row],[Maquillaje]:[Perfumería]]),VentasC15[[#This Row],[Maquillaje]:[Perfumería]],0))</f>
        <v>Cabello</v>
      </c>
      <c r="Q1287" t="str">
        <f>INDEX(VentasC15[[#Headers],[Maquillaje]:[Perfumería]],MATCH(MIN(VentasC15[[#This Row],[Maquillaje]:[Perfumería]]),VentasC15[[#This Row],[Maquillaje]:[Perfumería]],0))</f>
        <v>Maquillaje</v>
      </c>
      <c r="R1287" t="str">
        <f>IF(VentasC15[[#This Row],[Total por vendedor]]&gt;=250000,"SI","NO")</f>
        <v>NO</v>
      </c>
    </row>
    <row r="1288" spans="1:18" x14ac:dyDescent="0.3">
      <c r="A1288" s="16">
        <v>33498408</v>
      </c>
      <c r="B1288" s="13">
        <v>28</v>
      </c>
      <c r="C1288" s="13">
        <v>3</v>
      </c>
      <c r="D1288" s="13">
        <v>84</v>
      </c>
      <c r="E1288" t="s">
        <v>25</v>
      </c>
      <c r="F1288" t="s">
        <v>20</v>
      </c>
      <c r="G1288" t="str">
        <f>IF(VentasC15[[#This Row],[Tipo de pago]]='Tablas auxiliares'!$B$6,"Venta física","Venta Online")</f>
        <v>Venta física</v>
      </c>
      <c r="H1288" t="s">
        <v>30</v>
      </c>
      <c r="I1288" s="37">
        <v>60223</v>
      </c>
      <c r="J1288" s="37">
        <v>28991</v>
      </c>
      <c r="K1288" s="37">
        <v>48499</v>
      </c>
      <c r="L1288" s="37">
        <v>90783</v>
      </c>
      <c r="M1288" s="37">
        <v>29325</v>
      </c>
      <c r="N1288" s="37">
        <f>SUM(VentasC15[[#This Row],[Maquillaje]:[Perfumería]])</f>
        <v>257821</v>
      </c>
      <c r="O1288" s="14">
        <f>AVERAGE(VentasC15[[#This Row],[Maquillaje]:[Perfumería]])</f>
        <v>51564.2</v>
      </c>
      <c r="P1288" t="str">
        <f>INDEX(VentasC15[[#Headers],[Maquillaje]:[Perfumería]],MATCH(MAX(VentasC15[[#This Row],[Maquillaje]:[Perfumería]]),VentasC15[[#This Row],[Maquillaje]:[Perfumería]],0))</f>
        <v>Cuerpo</v>
      </c>
      <c r="Q1288" t="str">
        <f>INDEX(VentasC15[[#Headers],[Maquillaje]:[Perfumería]],MATCH(MIN(VentasC15[[#This Row],[Maquillaje]:[Perfumería]]),VentasC15[[#This Row],[Maquillaje]:[Perfumería]],0))</f>
        <v>Skincare</v>
      </c>
      <c r="R1288" t="str">
        <f>IF(VentasC15[[#This Row],[Total por vendedor]]&gt;=250000,"SI","NO")</f>
        <v>SI</v>
      </c>
    </row>
    <row r="1289" spans="1:18" x14ac:dyDescent="0.3">
      <c r="A1289" s="17">
        <v>33498409</v>
      </c>
      <c r="B1289" s="13">
        <v>46</v>
      </c>
      <c r="C1289" s="13">
        <v>3</v>
      </c>
      <c r="D1289" s="13">
        <v>97</v>
      </c>
      <c r="E1289" t="s">
        <v>25</v>
      </c>
      <c r="F1289" t="s">
        <v>20</v>
      </c>
      <c r="G1289" t="str">
        <f>IF(VentasC15[[#This Row],[Tipo de pago]]='Tablas auxiliares'!$B$6,"Venta física","Venta Online")</f>
        <v>Venta física</v>
      </c>
      <c r="H1289" t="s">
        <v>29</v>
      </c>
      <c r="I1289" s="37">
        <v>48474</v>
      </c>
      <c r="J1289" s="37">
        <v>96903</v>
      </c>
      <c r="K1289" s="37">
        <v>23540</v>
      </c>
      <c r="L1289" s="37">
        <v>33767</v>
      </c>
      <c r="M1289" s="37">
        <v>43166</v>
      </c>
      <c r="N1289" s="37">
        <f>SUM(VentasC15[[#This Row],[Maquillaje]:[Perfumería]])</f>
        <v>245850</v>
      </c>
      <c r="O1289" s="14">
        <f>AVERAGE(VentasC15[[#This Row],[Maquillaje]:[Perfumería]])</f>
        <v>49170</v>
      </c>
      <c r="P1289" t="str">
        <f>INDEX(VentasC15[[#Headers],[Maquillaje]:[Perfumería]],MATCH(MAX(VentasC15[[#This Row],[Maquillaje]:[Perfumería]]),VentasC15[[#This Row],[Maquillaje]:[Perfumería]],0))</f>
        <v>Skincare</v>
      </c>
      <c r="Q1289" t="str">
        <f>INDEX(VentasC15[[#Headers],[Maquillaje]:[Perfumería]],MATCH(MIN(VentasC15[[#This Row],[Maquillaje]:[Perfumería]]),VentasC15[[#This Row],[Maquillaje]:[Perfumería]],0))</f>
        <v>Cabello</v>
      </c>
      <c r="R1289" t="str">
        <f>IF(VentasC15[[#This Row],[Total por vendedor]]&gt;=250000,"SI","NO")</f>
        <v>NO</v>
      </c>
    </row>
    <row r="1290" spans="1:18" x14ac:dyDescent="0.3">
      <c r="A1290" s="16">
        <v>33498410</v>
      </c>
      <c r="B1290" s="13">
        <v>37</v>
      </c>
      <c r="C1290" s="13">
        <v>3</v>
      </c>
      <c r="D1290" s="13">
        <v>75</v>
      </c>
      <c r="E1290" t="s">
        <v>22</v>
      </c>
      <c r="F1290" t="s">
        <v>20</v>
      </c>
      <c r="G1290" t="str">
        <f>IF(VentasC15[[#This Row],[Tipo de pago]]='Tablas auxiliares'!$B$6,"Venta física","Venta Online")</f>
        <v>Venta física</v>
      </c>
      <c r="H1290" t="s">
        <v>30</v>
      </c>
      <c r="I1290" s="37">
        <v>11188</v>
      </c>
      <c r="J1290" s="37">
        <v>54502</v>
      </c>
      <c r="K1290" s="37">
        <v>90676</v>
      </c>
      <c r="L1290" s="37">
        <v>91662</v>
      </c>
      <c r="M1290" s="37">
        <v>12491</v>
      </c>
      <c r="N1290" s="37">
        <f>SUM(VentasC15[[#This Row],[Maquillaje]:[Perfumería]])</f>
        <v>260519</v>
      </c>
      <c r="O1290" s="14">
        <f>AVERAGE(VentasC15[[#This Row],[Maquillaje]:[Perfumería]])</f>
        <v>52103.8</v>
      </c>
      <c r="P1290" t="str">
        <f>INDEX(VentasC15[[#Headers],[Maquillaje]:[Perfumería]],MATCH(MAX(VentasC15[[#This Row],[Maquillaje]:[Perfumería]]),VentasC15[[#This Row],[Maquillaje]:[Perfumería]],0))</f>
        <v>Cuerpo</v>
      </c>
      <c r="Q1290" t="str">
        <f>INDEX(VentasC15[[#Headers],[Maquillaje]:[Perfumería]],MATCH(MIN(VentasC15[[#This Row],[Maquillaje]:[Perfumería]]),VentasC15[[#This Row],[Maquillaje]:[Perfumería]],0))</f>
        <v>Maquillaje</v>
      </c>
      <c r="R1290" t="str">
        <f>IF(VentasC15[[#This Row],[Total por vendedor]]&gt;=250000,"SI","NO")</f>
        <v>SI</v>
      </c>
    </row>
    <row r="1291" spans="1:18" x14ac:dyDescent="0.3">
      <c r="A1291" s="17">
        <v>33498411</v>
      </c>
      <c r="B1291" s="13">
        <v>60</v>
      </c>
      <c r="C1291" s="13">
        <v>3</v>
      </c>
      <c r="D1291" s="13">
        <v>53</v>
      </c>
      <c r="E1291" t="s">
        <v>23</v>
      </c>
      <c r="F1291" t="s">
        <v>21</v>
      </c>
      <c r="G1291" t="str">
        <f>IF(VentasC15[[#This Row],[Tipo de pago]]='Tablas auxiliares'!$B$6,"Venta física","Venta Online")</f>
        <v>Venta Online</v>
      </c>
      <c r="H1291" t="s">
        <v>29</v>
      </c>
      <c r="I1291" s="37">
        <v>44978</v>
      </c>
      <c r="J1291" s="37">
        <v>29015</v>
      </c>
      <c r="K1291" s="37">
        <v>88632</v>
      </c>
      <c r="L1291" s="37">
        <v>71444</v>
      </c>
      <c r="M1291" s="37">
        <v>79027</v>
      </c>
      <c r="N1291" s="37">
        <f>SUM(VentasC15[[#This Row],[Maquillaje]:[Perfumería]])</f>
        <v>313096</v>
      </c>
      <c r="O1291" s="14">
        <f>AVERAGE(VentasC15[[#This Row],[Maquillaje]:[Perfumería]])</f>
        <v>62619.199999999997</v>
      </c>
      <c r="P1291" t="str">
        <f>INDEX(VentasC15[[#Headers],[Maquillaje]:[Perfumería]],MATCH(MAX(VentasC15[[#This Row],[Maquillaje]:[Perfumería]]),VentasC15[[#This Row],[Maquillaje]:[Perfumería]],0))</f>
        <v>Cabello</v>
      </c>
      <c r="Q1291" t="str">
        <f>INDEX(VentasC15[[#Headers],[Maquillaje]:[Perfumería]],MATCH(MIN(VentasC15[[#This Row],[Maquillaje]:[Perfumería]]),VentasC15[[#This Row],[Maquillaje]:[Perfumería]],0))</f>
        <v>Skincare</v>
      </c>
      <c r="R1291" t="str">
        <f>IF(VentasC15[[#This Row],[Total por vendedor]]&gt;=250000,"SI","NO")</f>
        <v>SI</v>
      </c>
    </row>
    <row r="1292" spans="1:18" x14ac:dyDescent="0.3">
      <c r="A1292" s="16">
        <v>33498412</v>
      </c>
      <c r="B1292" s="13">
        <v>29</v>
      </c>
      <c r="C1292" s="13">
        <v>3</v>
      </c>
      <c r="D1292" s="13">
        <v>84</v>
      </c>
      <c r="E1292" t="s">
        <v>23</v>
      </c>
      <c r="F1292" t="s">
        <v>20</v>
      </c>
      <c r="G1292" t="str">
        <f>IF(VentasC15[[#This Row],[Tipo de pago]]='Tablas auxiliares'!$B$6,"Venta física","Venta Online")</f>
        <v>Venta física</v>
      </c>
      <c r="H1292" t="s">
        <v>29</v>
      </c>
      <c r="I1292" s="37">
        <v>57604</v>
      </c>
      <c r="J1292" s="37">
        <v>64357</v>
      </c>
      <c r="K1292" s="37">
        <v>70448</v>
      </c>
      <c r="L1292" s="37">
        <v>15951</v>
      </c>
      <c r="M1292" s="37">
        <v>9616</v>
      </c>
      <c r="N1292" s="37">
        <f>SUM(VentasC15[[#This Row],[Maquillaje]:[Perfumería]])</f>
        <v>217976</v>
      </c>
      <c r="O1292" s="14">
        <f>AVERAGE(VentasC15[[#This Row],[Maquillaje]:[Perfumería]])</f>
        <v>43595.199999999997</v>
      </c>
      <c r="P1292" t="str">
        <f>INDEX(VentasC15[[#Headers],[Maquillaje]:[Perfumería]],MATCH(MAX(VentasC15[[#This Row],[Maquillaje]:[Perfumería]]),VentasC15[[#This Row],[Maquillaje]:[Perfumería]],0))</f>
        <v>Cabello</v>
      </c>
      <c r="Q1292" t="str">
        <f>INDEX(VentasC15[[#Headers],[Maquillaje]:[Perfumería]],MATCH(MIN(VentasC15[[#This Row],[Maquillaje]:[Perfumería]]),VentasC15[[#This Row],[Maquillaje]:[Perfumería]],0))</f>
        <v>Perfumería</v>
      </c>
      <c r="R1292" t="str">
        <f>IF(VentasC15[[#This Row],[Total por vendedor]]&gt;=250000,"SI","NO")</f>
        <v>NO</v>
      </c>
    </row>
    <row r="1293" spans="1:18" x14ac:dyDescent="0.3">
      <c r="A1293" s="17">
        <v>33498413</v>
      </c>
      <c r="B1293" s="13">
        <v>54</v>
      </c>
      <c r="C1293" s="13">
        <v>3</v>
      </c>
      <c r="D1293" s="13">
        <v>9</v>
      </c>
      <c r="E1293" t="s">
        <v>22</v>
      </c>
      <c r="F1293" t="s">
        <v>21</v>
      </c>
      <c r="G1293" t="str">
        <f>IF(VentasC15[[#This Row],[Tipo de pago]]='Tablas auxiliares'!$B$6,"Venta física","Venta Online")</f>
        <v>Venta Online</v>
      </c>
      <c r="H1293" t="s">
        <v>29</v>
      </c>
      <c r="I1293" s="37">
        <v>8661</v>
      </c>
      <c r="J1293" s="37">
        <v>23309</v>
      </c>
      <c r="K1293" s="37">
        <v>63301</v>
      </c>
      <c r="L1293" s="37">
        <v>83410</v>
      </c>
      <c r="M1293" s="37">
        <v>30812</v>
      </c>
      <c r="N1293" s="37">
        <f>SUM(VentasC15[[#This Row],[Maquillaje]:[Perfumería]])</f>
        <v>209493</v>
      </c>
      <c r="O1293" s="14">
        <f>AVERAGE(VentasC15[[#This Row],[Maquillaje]:[Perfumería]])</f>
        <v>41898.6</v>
      </c>
      <c r="P1293" t="str">
        <f>INDEX(VentasC15[[#Headers],[Maquillaje]:[Perfumería]],MATCH(MAX(VentasC15[[#This Row],[Maquillaje]:[Perfumería]]),VentasC15[[#This Row],[Maquillaje]:[Perfumería]],0))</f>
        <v>Cuerpo</v>
      </c>
      <c r="Q1293" t="str">
        <f>INDEX(VentasC15[[#Headers],[Maquillaje]:[Perfumería]],MATCH(MIN(VentasC15[[#This Row],[Maquillaje]:[Perfumería]]),VentasC15[[#This Row],[Maquillaje]:[Perfumería]],0))</f>
        <v>Maquillaje</v>
      </c>
      <c r="R1293" t="str">
        <f>IF(VentasC15[[#This Row],[Total por vendedor]]&gt;=250000,"SI","NO")</f>
        <v>NO</v>
      </c>
    </row>
    <row r="1294" spans="1:18" x14ac:dyDescent="0.3">
      <c r="A1294" s="16">
        <v>33498414</v>
      </c>
      <c r="B1294" s="13">
        <v>66</v>
      </c>
      <c r="C1294" s="13">
        <v>3</v>
      </c>
      <c r="D1294" s="13">
        <v>33</v>
      </c>
      <c r="E1294" t="s">
        <v>23</v>
      </c>
      <c r="F1294" t="s">
        <v>20</v>
      </c>
      <c r="G1294" t="str">
        <f>IF(VentasC15[[#This Row],[Tipo de pago]]='Tablas auxiliares'!$B$6,"Venta física","Venta Online")</f>
        <v>Venta física</v>
      </c>
      <c r="H1294" t="s">
        <v>29</v>
      </c>
      <c r="I1294" s="37">
        <v>57375</v>
      </c>
      <c r="J1294" s="37">
        <v>42455</v>
      </c>
      <c r="K1294" s="37">
        <v>94292</v>
      </c>
      <c r="L1294" s="37">
        <v>19059</v>
      </c>
      <c r="M1294" s="37">
        <v>73486</v>
      </c>
      <c r="N1294" s="37">
        <f>SUM(VentasC15[[#This Row],[Maquillaje]:[Perfumería]])</f>
        <v>286667</v>
      </c>
      <c r="O1294" s="14">
        <f>AVERAGE(VentasC15[[#This Row],[Maquillaje]:[Perfumería]])</f>
        <v>57333.4</v>
      </c>
      <c r="P1294" t="str">
        <f>INDEX(VentasC15[[#Headers],[Maquillaje]:[Perfumería]],MATCH(MAX(VentasC15[[#This Row],[Maquillaje]:[Perfumería]]),VentasC15[[#This Row],[Maquillaje]:[Perfumería]],0))</f>
        <v>Cabello</v>
      </c>
      <c r="Q1294" t="str">
        <f>INDEX(VentasC15[[#Headers],[Maquillaje]:[Perfumería]],MATCH(MIN(VentasC15[[#This Row],[Maquillaje]:[Perfumería]]),VentasC15[[#This Row],[Maquillaje]:[Perfumería]],0))</f>
        <v>Cuerpo</v>
      </c>
      <c r="R1294" t="str">
        <f>IF(VentasC15[[#This Row],[Total por vendedor]]&gt;=250000,"SI","NO")</f>
        <v>SI</v>
      </c>
    </row>
    <row r="1295" spans="1:18" x14ac:dyDescent="0.3">
      <c r="A1295" s="17">
        <v>33498415</v>
      </c>
      <c r="B1295" s="13">
        <v>58</v>
      </c>
      <c r="C1295" s="13">
        <v>3</v>
      </c>
      <c r="D1295" s="13">
        <v>35</v>
      </c>
      <c r="E1295" t="s">
        <v>24</v>
      </c>
      <c r="F1295" t="s">
        <v>20</v>
      </c>
      <c r="G1295" t="str">
        <f>IF(VentasC15[[#This Row],[Tipo de pago]]='Tablas auxiliares'!$B$6,"Venta física","Venta Online")</f>
        <v>Venta física</v>
      </c>
      <c r="H1295" t="s">
        <v>30</v>
      </c>
      <c r="I1295" s="37">
        <v>47046</v>
      </c>
      <c r="J1295" s="37">
        <v>25702</v>
      </c>
      <c r="K1295" s="37">
        <v>33543</v>
      </c>
      <c r="L1295" s="37">
        <v>49176</v>
      </c>
      <c r="M1295" s="37">
        <v>97045</v>
      </c>
      <c r="N1295" s="37">
        <f>SUM(VentasC15[[#This Row],[Maquillaje]:[Perfumería]])</f>
        <v>252512</v>
      </c>
      <c r="O1295" s="14">
        <f>AVERAGE(VentasC15[[#This Row],[Maquillaje]:[Perfumería]])</f>
        <v>50502.400000000001</v>
      </c>
      <c r="P1295" t="str">
        <f>INDEX(VentasC15[[#Headers],[Maquillaje]:[Perfumería]],MATCH(MAX(VentasC15[[#This Row],[Maquillaje]:[Perfumería]]),VentasC15[[#This Row],[Maquillaje]:[Perfumería]],0))</f>
        <v>Perfumería</v>
      </c>
      <c r="Q1295" t="str">
        <f>INDEX(VentasC15[[#Headers],[Maquillaje]:[Perfumería]],MATCH(MIN(VentasC15[[#This Row],[Maquillaje]:[Perfumería]]),VentasC15[[#This Row],[Maquillaje]:[Perfumería]],0))</f>
        <v>Skincare</v>
      </c>
      <c r="R1295" t="str">
        <f>IF(VentasC15[[#This Row],[Total por vendedor]]&gt;=250000,"SI","NO")</f>
        <v>SI</v>
      </c>
    </row>
    <row r="1296" spans="1:18" x14ac:dyDescent="0.3">
      <c r="A1296" s="16">
        <v>33498416</v>
      </c>
      <c r="B1296" s="13">
        <v>65</v>
      </c>
      <c r="C1296" s="13">
        <v>3</v>
      </c>
      <c r="D1296" s="13">
        <v>19</v>
      </c>
      <c r="E1296" t="s">
        <v>22</v>
      </c>
      <c r="F1296" t="s">
        <v>21</v>
      </c>
      <c r="G1296" t="str">
        <f>IF(VentasC15[[#This Row],[Tipo de pago]]='Tablas auxiliares'!$B$6,"Venta física","Venta Online")</f>
        <v>Venta Online</v>
      </c>
      <c r="H1296" t="s">
        <v>29</v>
      </c>
      <c r="I1296" s="37">
        <v>59796</v>
      </c>
      <c r="J1296" s="37">
        <v>54559</v>
      </c>
      <c r="K1296" s="37">
        <v>5600</v>
      </c>
      <c r="L1296" s="37">
        <v>5061</v>
      </c>
      <c r="M1296" s="37">
        <v>59235</v>
      </c>
      <c r="N1296" s="37">
        <f>SUM(VentasC15[[#This Row],[Maquillaje]:[Perfumería]])</f>
        <v>184251</v>
      </c>
      <c r="O1296" s="14">
        <f>AVERAGE(VentasC15[[#This Row],[Maquillaje]:[Perfumería]])</f>
        <v>36850.199999999997</v>
      </c>
      <c r="P1296" t="str">
        <f>INDEX(VentasC15[[#Headers],[Maquillaje]:[Perfumería]],MATCH(MAX(VentasC15[[#This Row],[Maquillaje]:[Perfumería]]),VentasC15[[#This Row],[Maquillaje]:[Perfumería]],0))</f>
        <v>Maquillaje</v>
      </c>
      <c r="Q1296" t="str">
        <f>INDEX(VentasC15[[#Headers],[Maquillaje]:[Perfumería]],MATCH(MIN(VentasC15[[#This Row],[Maquillaje]:[Perfumería]]),VentasC15[[#This Row],[Maquillaje]:[Perfumería]],0))</f>
        <v>Cuerpo</v>
      </c>
      <c r="R1296" t="str">
        <f>IF(VentasC15[[#This Row],[Total por vendedor]]&gt;=250000,"SI","NO")</f>
        <v>NO</v>
      </c>
    </row>
    <row r="1297" spans="1:18" x14ac:dyDescent="0.3">
      <c r="A1297" s="17">
        <v>33498417</v>
      </c>
      <c r="B1297" s="13">
        <v>39</v>
      </c>
      <c r="C1297" s="13">
        <v>3</v>
      </c>
      <c r="D1297" s="13">
        <v>60</v>
      </c>
      <c r="E1297" t="s">
        <v>24</v>
      </c>
      <c r="F1297" t="s">
        <v>21</v>
      </c>
      <c r="G1297" t="str">
        <f>IF(VentasC15[[#This Row],[Tipo de pago]]='Tablas auxiliares'!$B$6,"Venta física","Venta Online")</f>
        <v>Venta Online</v>
      </c>
      <c r="H1297" t="s">
        <v>29</v>
      </c>
      <c r="I1297" s="37">
        <v>12493</v>
      </c>
      <c r="J1297" s="37">
        <v>48475</v>
      </c>
      <c r="K1297" s="37">
        <v>57574</v>
      </c>
      <c r="L1297" s="37">
        <v>64421</v>
      </c>
      <c r="M1297" s="37">
        <v>67850</v>
      </c>
      <c r="N1297" s="37">
        <f>SUM(VentasC15[[#This Row],[Maquillaje]:[Perfumería]])</f>
        <v>250813</v>
      </c>
      <c r="O1297" s="14">
        <f>AVERAGE(VentasC15[[#This Row],[Maquillaje]:[Perfumería]])</f>
        <v>50162.6</v>
      </c>
      <c r="P1297" t="str">
        <f>INDEX(VentasC15[[#Headers],[Maquillaje]:[Perfumería]],MATCH(MAX(VentasC15[[#This Row],[Maquillaje]:[Perfumería]]),VentasC15[[#This Row],[Maquillaje]:[Perfumería]],0))</f>
        <v>Perfumería</v>
      </c>
      <c r="Q1297" t="str">
        <f>INDEX(VentasC15[[#Headers],[Maquillaje]:[Perfumería]],MATCH(MIN(VentasC15[[#This Row],[Maquillaje]:[Perfumería]]),VentasC15[[#This Row],[Maquillaje]:[Perfumería]],0))</f>
        <v>Maquillaje</v>
      </c>
      <c r="R1297" t="str">
        <f>IF(VentasC15[[#This Row],[Total por vendedor]]&gt;=250000,"SI","NO")</f>
        <v>SI</v>
      </c>
    </row>
    <row r="1298" spans="1:18" x14ac:dyDescent="0.3">
      <c r="A1298" s="16">
        <v>33498418</v>
      </c>
      <c r="B1298" s="13">
        <v>45</v>
      </c>
      <c r="C1298" s="13">
        <v>3</v>
      </c>
      <c r="D1298" s="13">
        <v>84</v>
      </c>
      <c r="E1298" t="s">
        <v>23</v>
      </c>
      <c r="F1298" t="s">
        <v>20</v>
      </c>
      <c r="G1298" t="str">
        <f>IF(VentasC15[[#This Row],[Tipo de pago]]='Tablas auxiliares'!$B$6,"Venta física","Venta Online")</f>
        <v>Venta física</v>
      </c>
      <c r="H1298" t="s">
        <v>29</v>
      </c>
      <c r="I1298" s="37">
        <v>19919</v>
      </c>
      <c r="J1298" s="37">
        <v>94474</v>
      </c>
      <c r="K1298" s="37">
        <v>92960</v>
      </c>
      <c r="L1298" s="37">
        <v>30496</v>
      </c>
      <c r="M1298" s="37">
        <v>79728</v>
      </c>
      <c r="N1298" s="37">
        <f>SUM(VentasC15[[#This Row],[Maquillaje]:[Perfumería]])</f>
        <v>317577</v>
      </c>
      <c r="O1298" s="14">
        <f>AVERAGE(VentasC15[[#This Row],[Maquillaje]:[Perfumería]])</f>
        <v>63515.4</v>
      </c>
      <c r="P1298" t="str">
        <f>INDEX(VentasC15[[#Headers],[Maquillaje]:[Perfumería]],MATCH(MAX(VentasC15[[#This Row],[Maquillaje]:[Perfumería]]),VentasC15[[#This Row],[Maquillaje]:[Perfumería]],0))</f>
        <v>Skincare</v>
      </c>
      <c r="Q1298" t="str">
        <f>INDEX(VentasC15[[#Headers],[Maquillaje]:[Perfumería]],MATCH(MIN(VentasC15[[#This Row],[Maquillaje]:[Perfumería]]),VentasC15[[#This Row],[Maquillaje]:[Perfumería]],0))</f>
        <v>Maquillaje</v>
      </c>
      <c r="R1298" t="str">
        <f>IF(VentasC15[[#This Row],[Total por vendedor]]&gt;=250000,"SI","NO")</f>
        <v>SI</v>
      </c>
    </row>
    <row r="1299" spans="1:18" x14ac:dyDescent="0.3">
      <c r="A1299" s="17">
        <v>33498419</v>
      </c>
      <c r="B1299" s="13">
        <v>75</v>
      </c>
      <c r="C1299" s="13">
        <v>3</v>
      </c>
      <c r="D1299" s="13">
        <v>43</v>
      </c>
      <c r="E1299" t="s">
        <v>25</v>
      </c>
      <c r="F1299" t="s">
        <v>21</v>
      </c>
      <c r="G1299" t="str">
        <f>IF(VentasC15[[#This Row],[Tipo de pago]]='Tablas auxiliares'!$B$6,"Venta física","Venta Online")</f>
        <v>Venta Online</v>
      </c>
      <c r="H1299" t="s">
        <v>29</v>
      </c>
      <c r="I1299" s="37">
        <v>69772</v>
      </c>
      <c r="J1299" s="37">
        <v>89268</v>
      </c>
      <c r="K1299" s="37">
        <v>15598</v>
      </c>
      <c r="L1299" s="37">
        <v>30538</v>
      </c>
      <c r="M1299" s="37">
        <v>69559</v>
      </c>
      <c r="N1299" s="37">
        <f>SUM(VentasC15[[#This Row],[Maquillaje]:[Perfumería]])</f>
        <v>274735</v>
      </c>
      <c r="O1299" s="14">
        <f>AVERAGE(VentasC15[[#This Row],[Maquillaje]:[Perfumería]])</f>
        <v>54947</v>
      </c>
      <c r="P1299" t="str">
        <f>INDEX(VentasC15[[#Headers],[Maquillaje]:[Perfumería]],MATCH(MAX(VentasC15[[#This Row],[Maquillaje]:[Perfumería]]),VentasC15[[#This Row],[Maquillaje]:[Perfumería]],0))</f>
        <v>Skincare</v>
      </c>
      <c r="Q1299" t="str">
        <f>INDEX(VentasC15[[#Headers],[Maquillaje]:[Perfumería]],MATCH(MIN(VentasC15[[#This Row],[Maquillaje]:[Perfumería]]),VentasC15[[#This Row],[Maquillaje]:[Perfumería]],0))</f>
        <v>Cabello</v>
      </c>
      <c r="R1299" t="str">
        <f>IF(VentasC15[[#This Row],[Total por vendedor]]&gt;=250000,"SI","NO")</f>
        <v>SI</v>
      </c>
    </row>
    <row r="1300" spans="1:18" x14ac:dyDescent="0.3">
      <c r="A1300" s="16">
        <v>33498420</v>
      </c>
      <c r="B1300" s="13">
        <v>29</v>
      </c>
      <c r="C1300" s="13">
        <v>3</v>
      </c>
      <c r="D1300" s="13">
        <v>88</v>
      </c>
      <c r="E1300" t="s">
        <v>23</v>
      </c>
      <c r="F1300" t="s">
        <v>20</v>
      </c>
      <c r="G1300" t="str">
        <f>IF(VentasC15[[#This Row],[Tipo de pago]]='Tablas auxiliares'!$B$6,"Venta física","Venta Online")</f>
        <v>Venta física</v>
      </c>
      <c r="H1300" t="s">
        <v>30</v>
      </c>
      <c r="I1300" s="37">
        <v>87844</v>
      </c>
      <c r="J1300" s="37">
        <v>95350</v>
      </c>
      <c r="K1300" s="37">
        <v>60890</v>
      </c>
      <c r="L1300" s="37">
        <v>3156</v>
      </c>
      <c r="M1300" s="37">
        <v>13749</v>
      </c>
      <c r="N1300" s="37">
        <f>SUM(VentasC15[[#This Row],[Maquillaje]:[Perfumería]])</f>
        <v>260989</v>
      </c>
      <c r="O1300" s="14">
        <f>AVERAGE(VentasC15[[#This Row],[Maquillaje]:[Perfumería]])</f>
        <v>52197.8</v>
      </c>
      <c r="P1300" t="str">
        <f>INDEX(VentasC15[[#Headers],[Maquillaje]:[Perfumería]],MATCH(MAX(VentasC15[[#This Row],[Maquillaje]:[Perfumería]]),VentasC15[[#This Row],[Maquillaje]:[Perfumería]],0))</f>
        <v>Skincare</v>
      </c>
      <c r="Q1300" t="str">
        <f>INDEX(VentasC15[[#Headers],[Maquillaje]:[Perfumería]],MATCH(MIN(VentasC15[[#This Row],[Maquillaje]:[Perfumería]]),VentasC15[[#This Row],[Maquillaje]:[Perfumería]],0))</f>
        <v>Cuerpo</v>
      </c>
      <c r="R1300" t="str">
        <f>IF(VentasC15[[#This Row],[Total por vendedor]]&gt;=250000,"SI","NO")</f>
        <v>SI</v>
      </c>
    </row>
    <row r="1301" spans="1:18" x14ac:dyDescent="0.3">
      <c r="A1301" s="17">
        <v>33498421</v>
      </c>
      <c r="B1301" s="13">
        <v>26</v>
      </c>
      <c r="C1301" s="13">
        <v>3</v>
      </c>
      <c r="D1301" s="13">
        <v>31</v>
      </c>
      <c r="E1301" t="s">
        <v>23</v>
      </c>
      <c r="F1301" t="s">
        <v>21</v>
      </c>
      <c r="G1301" t="str">
        <f>IF(VentasC15[[#This Row],[Tipo de pago]]='Tablas auxiliares'!$B$6,"Venta física","Venta Online")</f>
        <v>Venta Online</v>
      </c>
      <c r="H1301" t="s">
        <v>30</v>
      </c>
      <c r="I1301" s="37">
        <v>18330</v>
      </c>
      <c r="J1301" s="37">
        <v>65061</v>
      </c>
      <c r="K1301" s="37">
        <v>17340</v>
      </c>
      <c r="L1301" s="37">
        <v>84291</v>
      </c>
      <c r="M1301" s="37">
        <v>22868</v>
      </c>
      <c r="N1301" s="37">
        <f>SUM(VentasC15[[#This Row],[Maquillaje]:[Perfumería]])</f>
        <v>207890</v>
      </c>
      <c r="O1301" s="14">
        <f>AVERAGE(VentasC15[[#This Row],[Maquillaje]:[Perfumería]])</f>
        <v>41578</v>
      </c>
      <c r="P1301" t="str">
        <f>INDEX(VentasC15[[#Headers],[Maquillaje]:[Perfumería]],MATCH(MAX(VentasC15[[#This Row],[Maquillaje]:[Perfumería]]),VentasC15[[#This Row],[Maquillaje]:[Perfumería]],0))</f>
        <v>Cuerpo</v>
      </c>
      <c r="Q1301" t="str">
        <f>INDEX(VentasC15[[#Headers],[Maquillaje]:[Perfumería]],MATCH(MIN(VentasC15[[#This Row],[Maquillaje]:[Perfumería]]),VentasC15[[#This Row],[Maquillaje]:[Perfumería]],0))</f>
        <v>Cabello</v>
      </c>
      <c r="R1301" t="str">
        <f>IF(VentasC15[[#This Row],[Total por vendedor]]&gt;=250000,"SI","NO")</f>
        <v>NO</v>
      </c>
    </row>
    <row r="1302" spans="1:18" x14ac:dyDescent="0.3">
      <c r="A1302" s="16">
        <v>33498422</v>
      </c>
      <c r="B1302" s="13">
        <v>42</v>
      </c>
      <c r="C1302" s="13">
        <v>3</v>
      </c>
      <c r="D1302" s="13">
        <v>77</v>
      </c>
      <c r="E1302" t="s">
        <v>22</v>
      </c>
      <c r="F1302" t="s">
        <v>20</v>
      </c>
      <c r="G1302" t="str">
        <f>IF(VentasC15[[#This Row],[Tipo de pago]]='Tablas auxiliares'!$B$6,"Venta física","Venta Online")</f>
        <v>Venta física</v>
      </c>
      <c r="H1302" t="s">
        <v>29</v>
      </c>
      <c r="I1302" s="37">
        <v>729</v>
      </c>
      <c r="J1302" s="37">
        <v>17439</v>
      </c>
      <c r="K1302" s="37">
        <v>463</v>
      </c>
      <c r="L1302" s="37">
        <v>73859</v>
      </c>
      <c r="M1302" s="37">
        <v>7350</v>
      </c>
      <c r="N1302" s="37">
        <f>SUM(VentasC15[[#This Row],[Maquillaje]:[Perfumería]])</f>
        <v>99840</v>
      </c>
      <c r="O1302" s="14">
        <f>AVERAGE(VentasC15[[#This Row],[Maquillaje]:[Perfumería]])</f>
        <v>19968</v>
      </c>
      <c r="P1302" t="str">
        <f>INDEX(VentasC15[[#Headers],[Maquillaje]:[Perfumería]],MATCH(MAX(VentasC15[[#This Row],[Maquillaje]:[Perfumería]]),VentasC15[[#This Row],[Maquillaje]:[Perfumería]],0))</f>
        <v>Cuerpo</v>
      </c>
      <c r="Q1302" t="str">
        <f>INDEX(VentasC15[[#Headers],[Maquillaje]:[Perfumería]],MATCH(MIN(VentasC15[[#This Row],[Maquillaje]:[Perfumería]]),VentasC15[[#This Row],[Maquillaje]:[Perfumería]],0))</f>
        <v>Cabello</v>
      </c>
      <c r="R1302" t="str">
        <f>IF(VentasC15[[#This Row],[Total por vendedor]]&gt;=250000,"SI","NO")</f>
        <v>NO</v>
      </c>
    </row>
    <row r="1303" spans="1:18" x14ac:dyDescent="0.3">
      <c r="A1303" s="17">
        <v>33498423</v>
      </c>
      <c r="B1303" s="13">
        <v>55</v>
      </c>
      <c r="C1303" s="13">
        <v>3</v>
      </c>
      <c r="D1303" s="13">
        <v>14</v>
      </c>
      <c r="E1303" t="s">
        <v>25</v>
      </c>
      <c r="F1303" t="s">
        <v>21</v>
      </c>
      <c r="G1303" t="str">
        <f>IF(VentasC15[[#This Row],[Tipo de pago]]='Tablas auxiliares'!$B$6,"Venta física","Venta Online")</f>
        <v>Venta Online</v>
      </c>
      <c r="H1303" t="s">
        <v>29</v>
      </c>
      <c r="I1303" s="37">
        <v>59317</v>
      </c>
      <c r="J1303" s="37">
        <v>66532</v>
      </c>
      <c r="K1303" s="37">
        <v>92639</v>
      </c>
      <c r="L1303" s="37">
        <v>54609</v>
      </c>
      <c r="M1303" s="37">
        <v>76764</v>
      </c>
      <c r="N1303" s="37">
        <f>SUM(VentasC15[[#This Row],[Maquillaje]:[Perfumería]])</f>
        <v>349861</v>
      </c>
      <c r="O1303" s="14">
        <f>AVERAGE(VentasC15[[#This Row],[Maquillaje]:[Perfumería]])</f>
        <v>69972.2</v>
      </c>
      <c r="P1303" t="str">
        <f>INDEX(VentasC15[[#Headers],[Maquillaje]:[Perfumería]],MATCH(MAX(VentasC15[[#This Row],[Maquillaje]:[Perfumería]]),VentasC15[[#This Row],[Maquillaje]:[Perfumería]],0))</f>
        <v>Cabello</v>
      </c>
      <c r="Q1303" t="str">
        <f>INDEX(VentasC15[[#Headers],[Maquillaje]:[Perfumería]],MATCH(MIN(VentasC15[[#This Row],[Maquillaje]:[Perfumería]]),VentasC15[[#This Row],[Maquillaje]:[Perfumería]],0))</f>
        <v>Cuerpo</v>
      </c>
      <c r="R1303" t="str">
        <f>IF(VentasC15[[#This Row],[Total por vendedor]]&gt;=250000,"SI","NO")</f>
        <v>SI</v>
      </c>
    </row>
    <row r="1304" spans="1:18" x14ac:dyDescent="0.3">
      <c r="A1304" s="16">
        <v>33498424</v>
      </c>
      <c r="B1304" s="13">
        <v>52</v>
      </c>
      <c r="C1304" s="13">
        <v>3</v>
      </c>
      <c r="D1304" s="13">
        <v>89</v>
      </c>
      <c r="E1304" t="s">
        <v>23</v>
      </c>
      <c r="F1304" t="s">
        <v>20</v>
      </c>
      <c r="G1304" t="str">
        <f>IF(VentasC15[[#This Row],[Tipo de pago]]='Tablas auxiliares'!$B$6,"Venta física","Venta Online")</f>
        <v>Venta física</v>
      </c>
      <c r="H1304" t="s">
        <v>29</v>
      </c>
      <c r="I1304" s="37">
        <v>85497</v>
      </c>
      <c r="J1304" s="37">
        <v>13130</v>
      </c>
      <c r="K1304" s="37">
        <v>6547</v>
      </c>
      <c r="L1304" s="37">
        <v>66230</v>
      </c>
      <c r="M1304" s="37">
        <v>28951</v>
      </c>
      <c r="N1304" s="37">
        <f>SUM(VentasC15[[#This Row],[Maquillaje]:[Perfumería]])</f>
        <v>200355</v>
      </c>
      <c r="O1304" s="14">
        <f>AVERAGE(VentasC15[[#This Row],[Maquillaje]:[Perfumería]])</f>
        <v>40071</v>
      </c>
      <c r="P1304" t="str">
        <f>INDEX(VentasC15[[#Headers],[Maquillaje]:[Perfumería]],MATCH(MAX(VentasC15[[#This Row],[Maquillaje]:[Perfumería]]),VentasC15[[#This Row],[Maquillaje]:[Perfumería]],0))</f>
        <v>Maquillaje</v>
      </c>
      <c r="Q1304" t="str">
        <f>INDEX(VentasC15[[#Headers],[Maquillaje]:[Perfumería]],MATCH(MIN(VentasC15[[#This Row],[Maquillaje]:[Perfumería]]),VentasC15[[#This Row],[Maquillaje]:[Perfumería]],0))</f>
        <v>Cabello</v>
      </c>
      <c r="R1304" t="str">
        <f>IF(VentasC15[[#This Row],[Total por vendedor]]&gt;=250000,"SI","NO")</f>
        <v>NO</v>
      </c>
    </row>
    <row r="1305" spans="1:18" x14ac:dyDescent="0.3">
      <c r="A1305" s="17">
        <v>33498425</v>
      </c>
      <c r="B1305" s="13">
        <v>56</v>
      </c>
      <c r="C1305" s="13">
        <v>3</v>
      </c>
      <c r="D1305" s="13">
        <v>53</v>
      </c>
      <c r="E1305" t="s">
        <v>23</v>
      </c>
      <c r="F1305" t="s">
        <v>21</v>
      </c>
      <c r="G1305" t="str">
        <f>IF(VentasC15[[#This Row],[Tipo de pago]]='Tablas auxiliares'!$B$6,"Venta física","Venta Online")</f>
        <v>Venta Online</v>
      </c>
      <c r="H1305" t="s">
        <v>29</v>
      </c>
      <c r="I1305" s="37">
        <v>44062</v>
      </c>
      <c r="J1305" s="37">
        <v>42265</v>
      </c>
      <c r="K1305" s="37">
        <v>73875</v>
      </c>
      <c r="L1305" s="37">
        <v>91883</v>
      </c>
      <c r="M1305" s="37">
        <v>43736</v>
      </c>
      <c r="N1305" s="37">
        <f>SUM(VentasC15[[#This Row],[Maquillaje]:[Perfumería]])</f>
        <v>295821</v>
      </c>
      <c r="O1305" s="14">
        <f>AVERAGE(VentasC15[[#This Row],[Maquillaje]:[Perfumería]])</f>
        <v>59164.2</v>
      </c>
      <c r="P1305" t="str">
        <f>INDEX(VentasC15[[#Headers],[Maquillaje]:[Perfumería]],MATCH(MAX(VentasC15[[#This Row],[Maquillaje]:[Perfumería]]),VentasC15[[#This Row],[Maquillaje]:[Perfumería]],0))</f>
        <v>Cuerpo</v>
      </c>
      <c r="Q1305" t="str">
        <f>INDEX(VentasC15[[#Headers],[Maquillaje]:[Perfumería]],MATCH(MIN(VentasC15[[#This Row],[Maquillaje]:[Perfumería]]),VentasC15[[#This Row],[Maquillaje]:[Perfumería]],0))</f>
        <v>Skincare</v>
      </c>
      <c r="R1305" t="str">
        <f>IF(VentasC15[[#This Row],[Total por vendedor]]&gt;=250000,"SI","NO")</f>
        <v>SI</v>
      </c>
    </row>
    <row r="1306" spans="1:18" x14ac:dyDescent="0.3">
      <c r="A1306" s="16">
        <v>33498426</v>
      </c>
      <c r="B1306" s="13">
        <v>35</v>
      </c>
      <c r="C1306" s="13">
        <v>3</v>
      </c>
      <c r="D1306" s="13">
        <v>9</v>
      </c>
      <c r="E1306" t="s">
        <v>22</v>
      </c>
      <c r="F1306" t="s">
        <v>20</v>
      </c>
      <c r="G1306" t="str">
        <f>IF(VentasC15[[#This Row],[Tipo de pago]]='Tablas auxiliares'!$B$6,"Venta física","Venta Online")</f>
        <v>Venta física</v>
      </c>
      <c r="H1306" t="s">
        <v>29</v>
      </c>
      <c r="I1306" s="37">
        <v>50305</v>
      </c>
      <c r="J1306" s="37">
        <v>2806</v>
      </c>
      <c r="K1306" s="37">
        <v>36700</v>
      </c>
      <c r="L1306" s="37">
        <v>20869</v>
      </c>
      <c r="M1306" s="37">
        <v>72982</v>
      </c>
      <c r="N1306" s="37">
        <f>SUM(VentasC15[[#This Row],[Maquillaje]:[Perfumería]])</f>
        <v>183662</v>
      </c>
      <c r="O1306" s="14">
        <f>AVERAGE(VentasC15[[#This Row],[Maquillaje]:[Perfumería]])</f>
        <v>36732.400000000001</v>
      </c>
      <c r="P1306" t="str">
        <f>INDEX(VentasC15[[#Headers],[Maquillaje]:[Perfumería]],MATCH(MAX(VentasC15[[#This Row],[Maquillaje]:[Perfumería]]),VentasC15[[#This Row],[Maquillaje]:[Perfumería]],0))</f>
        <v>Perfumería</v>
      </c>
      <c r="Q1306" t="str">
        <f>INDEX(VentasC15[[#Headers],[Maquillaje]:[Perfumería]],MATCH(MIN(VentasC15[[#This Row],[Maquillaje]:[Perfumería]]),VentasC15[[#This Row],[Maquillaje]:[Perfumería]],0))</f>
        <v>Skincare</v>
      </c>
      <c r="R1306" t="str">
        <f>IF(VentasC15[[#This Row],[Total por vendedor]]&gt;=250000,"SI","NO")</f>
        <v>NO</v>
      </c>
    </row>
    <row r="1307" spans="1:18" x14ac:dyDescent="0.3">
      <c r="A1307" s="17">
        <v>33498427</v>
      </c>
      <c r="B1307" s="13">
        <v>26</v>
      </c>
      <c r="C1307" s="13">
        <v>3</v>
      </c>
      <c r="D1307" s="13">
        <v>5</v>
      </c>
      <c r="E1307" t="s">
        <v>23</v>
      </c>
      <c r="F1307" t="s">
        <v>20</v>
      </c>
      <c r="G1307" t="str">
        <f>IF(VentasC15[[#This Row],[Tipo de pago]]='Tablas auxiliares'!$B$6,"Venta física","Venta Online")</f>
        <v>Venta física</v>
      </c>
      <c r="H1307" t="s">
        <v>29</v>
      </c>
      <c r="I1307" s="37">
        <v>23143</v>
      </c>
      <c r="J1307" s="37">
        <v>45931</v>
      </c>
      <c r="K1307" s="37">
        <v>23573</v>
      </c>
      <c r="L1307" s="37">
        <v>43105</v>
      </c>
      <c r="M1307" s="37">
        <v>68653</v>
      </c>
      <c r="N1307" s="37">
        <f>SUM(VentasC15[[#This Row],[Maquillaje]:[Perfumería]])</f>
        <v>204405</v>
      </c>
      <c r="O1307" s="14">
        <f>AVERAGE(VentasC15[[#This Row],[Maquillaje]:[Perfumería]])</f>
        <v>40881</v>
      </c>
      <c r="P1307" t="str">
        <f>INDEX(VentasC15[[#Headers],[Maquillaje]:[Perfumería]],MATCH(MAX(VentasC15[[#This Row],[Maquillaje]:[Perfumería]]),VentasC15[[#This Row],[Maquillaje]:[Perfumería]],0))</f>
        <v>Perfumería</v>
      </c>
      <c r="Q1307" t="str">
        <f>INDEX(VentasC15[[#Headers],[Maquillaje]:[Perfumería]],MATCH(MIN(VentasC15[[#This Row],[Maquillaje]:[Perfumería]]),VentasC15[[#This Row],[Maquillaje]:[Perfumería]],0))</f>
        <v>Maquillaje</v>
      </c>
      <c r="R1307" t="str">
        <f>IF(VentasC15[[#This Row],[Total por vendedor]]&gt;=250000,"SI","NO")</f>
        <v>NO</v>
      </c>
    </row>
    <row r="1308" spans="1:18" x14ac:dyDescent="0.3">
      <c r="A1308" s="16">
        <v>33498428</v>
      </c>
      <c r="B1308" s="13">
        <v>43</v>
      </c>
      <c r="C1308" s="13">
        <v>3</v>
      </c>
      <c r="D1308" s="13">
        <v>19</v>
      </c>
      <c r="E1308" t="s">
        <v>23</v>
      </c>
      <c r="F1308" t="s">
        <v>21</v>
      </c>
      <c r="G1308" t="str">
        <f>IF(VentasC15[[#This Row],[Tipo de pago]]='Tablas auxiliares'!$B$6,"Venta física","Venta Online")</f>
        <v>Venta Online</v>
      </c>
      <c r="H1308" t="s">
        <v>29</v>
      </c>
      <c r="I1308" s="37">
        <v>43216</v>
      </c>
      <c r="J1308" s="37">
        <v>9306</v>
      </c>
      <c r="K1308" s="37">
        <v>44990</v>
      </c>
      <c r="L1308" s="37">
        <v>28962</v>
      </c>
      <c r="M1308" s="37">
        <v>18294</v>
      </c>
      <c r="N1308" s="37">
        <f>SUM(VentasC15[[#This Row],[Maquillaje]:[Perfumería]])</f>
        <v>144768</v>
      </c>
      <c r="O1308" s="14">
        <f>AVERAGE(VentasC15[[#This Row],[Maquillaje]:[Perfumería]])</f>
        <v>28953.599999999999</v>
      </c>
      <c r="P1308" t="str">
        <f>INDEX(VentasC15[[#Headers],[Maquillaje]:[Perfumería]],MATCH(MAX(VentasC15[[#This Row],[Maquillaje]:[Perfumería]]),VentasC15[[#This Row],[Maquillaje]:[Perfumería]],0))</f>
        <v>Cabello</v>
      </c>
      <c r="Q1308" t="str">
        <f>INDEX(VentasC15[[#Headers],[Maquillaje]:[Perfumería]],MATCH(MIN(VentasC15[[#This Row],[Maquillaje]:[Perfumería]]),VentasC15[[#This Row],[Maquillaje]:[Perfumería]],0))</f>
        <v>Skincare</v>
      </c>
      <c r="R1308" t="str">
        <f>IF(VentasC15[[#This Row],[Total por vendedor]]&gt;=250000,"SI","NO")</f>
        <v>NO</v>
      </c>
    </row>
    <row r="1309" spans="1:18" x14ac:dyDescent="0.3">
      <c r="A1309" s="17">
        <v>33498429</v>
      </c>
      <c r="B1309" s="13">
        <v>67</v>
      </c>
      <c r="C1309" s="13">
        <v>3</v>
      </c>
      <c r="D1309" s="13">
        <v>19</v>
      </c>
      <c r="E1309" t="s">
        <v>25</v>
      </c>
      <c r="F1309" t="s">
        <v>21</v>
      </c>
      <c r="G1309" t="str">
        <f>IF(VentasC15[[#This Row],[Tipo de pago]]='Tablas auxiliares'!$B$6,"Venta física","Venta Online")</f>
        <v>Venta Online</v>
      </c>
      <c r="H1309" t="s">
        <v>29</v>
      </c>
      <c r="I1309" s="37">
        <v>93921</v>
      </c>
      <c r="J1309" s="37">
        <v>36571</v>
      </c>
      <c r="K1309" s="37">
        <v>96913</v>
      </c>
      <c r="L1309" s="37">
        <v>56808</v>
      </c>
      <c r="M1309" s="37">
        <v>10356</v>
      </c>
      <c r="N1309" s="37">
        <f>SUM(VentasC15[[#This Row],[Maquillaje]:[Perfumería]])</f>
        <v>294569</v>
      </c>
      <c r="O1309" s="14">
        <f>AVERAGE(VentasC15[[#This Row],[Maquillaje]:[Perfumería]])</f>
        <v>58913.8</v>
      </c>
      <c r="P1309" t="str">
        <f>INDEX(VentasC15[[#Headers],[Maquillaje]:[Perfumería]],MATCH(MAX(VentasC15[[#This Row],[Maquillaje]:[Perfumería]]),VentasC15[[#This Row],[Maquillaje]:[Perfumería]],0))</f>
        <v>Cabello</v>
      </c>
      <c r="Q1309" t="str">
        <f>INDEX(VentasC15[[#Headers],[Maquillaje]:[Perfumería]],MATCH(MIN(VentasC15[[#This Row],[Maquillaje]:[Perfumería]]),VentasC15[[#This Row],[Maquillaje]:[Perfumería]],0))</f>
        <v>Perfumería</v>
      </c>
      <c r="R1309" t="str">
        <f>IF(VentasC15[[#This Row],[Total por vendedor]]&gt;=250000,"SI","NO")</f>
        <v>SI</v>
      </c>
    </row>
    <row r="1310" spans="1:18" x14ac:dyDescent="0.3">
      <c r="A1310" s="16">
        <v>33498430</v>
      </c>
      <c r="B1310" s="13">
        <v>52</v>
      </c>
      <c r="C1310" s="13">
        <v>3</v>
      </c>
      <c r="D1310" s="13">
        <v>53</v>
      </c>
      <c r="E1310" t="s">
        <v>22</v>
      </c>
      <c r="F1310" t="s">
        <v>21</v>
      </c>
      <c r="G1310" t="str">
        <f>IF(VentasC15[[#This Row],[Tipo de pago]]='Tablas auxiliares'!$B$6,"Venta física","Venta Online")</f>
        <v>Venta Online</v>
      </c>
      <c r="H1310" t="s">
        <v>30</v>
      </c>
      <c r="I1310" s="37">
        <v>25242</v>
      </c>
      <c r="J1310" s="37">
        <v>58547</v>
      </c>
      <c r="K1310" s="37">
        <v>10041</v>
      </c>
      <c r="L1310" s="37">
        <v>6461</v>
      </c>
      <c r="M1310" s="37">
        <v>11852</v>
      </c>
      <c r="N1310" s="37">
        <f>SUM(VentasC15[[#This Row],[Maquillaje]:[Perfumería]])</f>
        <v>112143</v>
      </c>
      <c r="O1310" s="14">
        <f>AVERAGE(VentasC15[[#This Row],[Maquillaje]:[Perfumería]])</f>
        <v>22428.6</v>
      </c>
      <c r="P1310" t="str">
        <f>INDEX(VentasC15[[#Headers],[Maquillaje]:[Perfumería]],MATCH(MAX(VentasC15[[#This Row],[Maquillaje]:[Perfumería]]),VentasC15[[#This Row],[Maquillaje]:[Perfumería]],0))</f>
        <v>Skincare</v>
      </c>
      <c r="Q1310" t="str">
        <f>INDEX(VentasC15[[#Headers],[Maquillaje]:[Perfumería]],MATCH(MIN(VentasC15[[#This Row],[Maquillaje]:[Perfumería]]),VentasC15[[#This Row],[Maquillaje]:[Perfumería]],0))</f>
        <v>Cuerpo</v>
      </c>
      <c r="R1310" t="str">
        <f>IF(VentasC15[[#This Row],[Total por vendedor]]&gt;=250000,"SI","NO")</f>
        <v>NO</v>
      </c>
    </row>
    <row r="1311" spans="1:18" x14ac:dyDescent="0.3">
      <c r="A1311" s="17">
        <v>33498431</v>
      </c>
      <c r="B1311" s="13">
        <v>47</v>
      </c>
      <c r="C1311" s="13">
        <v>3</v>
      </c>
      <c r="D1311" s="13">
        <v>37</v>
      </c>
      <c r="E1311" t="s">
        <v>22</v>
      </c>
      <c r="F1311" t="s">
        <v>21</v>
      </c>
      <c r="G1311" t="str">
        <f>IF(VentasC15[[#This Row],[Tipo de pago]]='Tablas auxiliares'!$B$6,"Venta física","Venta Online")</f>
        <v>Venta Online</v>
      </c>
      <c r="H1311" t="s">
        <v>29</v>
      </c>
      <c r="I1311" s="37">
        <v>77323</v>
      </c>
      <c r="J1311" s="37">
        <v>99603</v>
      </c>
      <c r="K1311" s="37">
        <v>61528</v>
      </c>
      <c r="L1311" s="37">
        <v>54351</v>
      </c>
      <c r="M1311" s="37">
        <v>98276</v>
      </c>
      <c r="N1311" s="37">
        <f>SUM(VentasC15[[#This Row],[Maquillaje]:[Perfumería]])</f>
        <v>391081</v>
      </c>
      <c r="O1311" s="14">
        <f>AVERAGE(VentasC15[[#This Row],[Maquillaje]:[Perfumería]])</f>
        <v>78216.2</v>
      </c>
      <c r="P1311" t="str">
        <f>INDEX(VentasC15[[#Headers],[Maquillaje]:[Perfumería]],MATCH(MAX(VentasC15[[#This Row],[Maquillaje]:[Perfumería]]),VentasC15[[#This Row],[Maquillaje]:[Perfumería]],0))</f>
        <v>Skincare</v>
      </c>
      <c r="Q1311" t="str">
        <f>INDEX(VentasC15[[#Headers],[Maquillaje]:[Perfumería]],MATCH(MIN(VentasC15[[#This Row],[Maquillaje]:[Perfumería]]),VentasC15[[#This Row],[Maquillaje]:[Perfumería]],0))</f>
        <v>Cuerpo</v>
      </c>
      <c r="R1311" t="str">
        <f>IF(VentasC15[[#This Row],[Total por vendedor]]&gt;=250000,"SI","NO")</f>
        <v>SI</v>
      </c>
    </row>
    <row r="1312" spans="1:18" x14ac:dyDescent="0.3">
      <c r="A1312" s="16">
        <v>33498432</v>
      </c>
      <c r="B1312" s="13">
        <v>69</v>
      </c>
      <c r="C1312" s="13">
        <v>3</v>
      </c>
      <c r="D1312" s="13">
        <v>12</v>
      </c>
      <c r="E1312" t="s">
        <v>23</v>
      </c>
      <c r="F1312" t="s">
        <v>21</v>
      </c>
      <c r="G1312" t="str">
        <f>IF(VentasC15[[#This Row],[Tipo de pago]]='Tablas auxiliares'!$B$6,"Venta física","Venta Online")</f>
        <v>Venta Online</v>
      </c>
      <c r="H1312" t="s">
        <v>30</v>
      </c>
      <c r="I1312" s="37">
        <v>65408</v>
      </c>
      <c r="J1312" s="37">
        <v>74901</v>
      </c>
      <c r="K1312" s="37">
        <v>3857</v>
      </c>
      <c r="L1312" s="37">
        <v>8504</v>
      </c>
      <c r="M1312" s="37">
        <v>41998</v>
      </c>
      <c r="N1312" s="37">
        <f>SUM(VentasC15[[#This Row],[Maquillaje]:[Perfumería]])</f>
        <v>194668</v>
      </c>
      <c r="O1312" s="14">
        <f>AVERAGE(VentasC15[[#This Row],[Maquillaje]:[Perfumería]])</f>
        <v>38933.599999999999</v>
      </c>
      <c r="P1312" t="str">
        <f>INDEX(VentasC15[[#Headers],[Maquillaje]:[Perfumería]],MATCH(MAX(VentasC15[[#This Row],[Maquillaje]:[Perfumería]]),VentasC15[[#This Row],[Maquillaje]:[Perfumería]],0))</f>
        <v>Skincare</v>
      </c>
      <c r="Q1312" t="str">
        <f>INDEX(VentasC15[[#Headers],[Maquillaje]:[Perfumería]],MATCH(MIN(VentasC15[[#This Row],[Maquillaje]:[Perfumería]]),VentasC15[[#This Row],[Maquillaje]:[Perfumería]],0))</f>
        <v>Cabello</v>
      </c>
      <c r="R1312" t="str">
        <f>IF(VentasC15[[#This Row],[Total por vendedor]]&gt;=250000,"SI","NO")</f>
        <v>NO</v>
      </c>
    </row>
    <row r="1313" spans="1:18" x14ac:dyDescent="0.3">
      <c r="A1313" s="17">
        <v>33498433</v>
      </c>
      <c r="B1313" s="13">
        <v>73</v>
      </c>
      <c r="C1313" s="13">
        <v>3</v>
      </c>
      <c r="D1313" s="13">
        <v>22</v>
      </c>
      <c r="E1313" t="s">
        <v>23</v>
      </c>
      <c r="F1313" t="s">
        <v>20</v>
      </c>
      <c r="G1313" t="str">
        <f>IF(VentasC15[[#This Row],[Tipo de pago]]='Tablas auxiliares'!$B$6,"Venta física","Venta Online")</f>
        <v>Venta física</v>
      </c>
      <c r="H1313" t="s">
        <v>29</v>
      </c>
      <c r="I1313" s="37">
        <v>56957</v>
      </c>
      <c r="J1313" s="37">
        <v>69392</v>
      </c>
      <c r="K1313" s="37">
        <v>54132</v>
      </c>
      <c r="L1313" s="37">
        <v>54284</v>
      </c>
      <c r="M1313" s="37">
        <v>64897</v>
      </c>
      <c r="N1313" s="37">
        <f>SUM(VentasC15[[#This Row],[Maquillaje]:[Perfumería]])</f>
        <v>299662</v>
      </c>
      <c r="O1313" s="14">
        <f>AVERAGE(VentasC15[[#This Row],[Maquillaje]:[Perfumería]])</f>
        <v>59932.4</v>
      </c>
      <c r="P1313" t="str">
        <f>INDEX(VentasC15[[#Headers],[Maquillaje]:[Perfumería]],MATCH(MAX(VentasC15[[#This Row],[Maquillaje]:[Perfumería]]),VentasC15[[#This Row],[Maquillaje]:[Perfumería]],0))</f>
        <v>Skincare</v>
      </c>
      <c r="Q1313" t="str">
        <f>INDEX(VentasC15[[#Headers],[Maquillaje]:[Perfumería]],MATCH(MIN(VentasC15[[#This Row],[Maquillaje]:[Perfumería]]),VentasC15[[#This Row],[Maquillaje]:[Perfumería]],0))</f>
        <v>Cabello</v>
      </c>
      <c r="R1313" t="str">
        <f>IF(VentasC15[[#This Row],[Total por vendedor]]&gt;=250000,"SI","NO")</f>
        <v>SI</v>
      </c>
    </row>
    <row r="1314" spans="1:18" x14ac:dyDescent="0.3">
      <c r="A1314" s="16">
        <v>33498434</v>
      </c>
      <c r="B1314" s="13">
        <v>26</v>
      </c>
      <c r="C1314" s="13">
        <v>3</v>
      </c>
      <c r="D1314" s="13">
        <v>89</v>
      </c>
      <c r="E1314" t="s">
        <v>24</v>
      </c>
      <c r="F1314" t="s">
        <v>21</v>
      </c>
      <c r="G1314" t="str">
        <f>IF(VentasC15[[#This Row],[Tipo de pago]]='Tablas auxiliares'!$B$6,"Venta física","Venta Online")</f>
        <v>Venta Online</v>
      </c>
      <c r="H1314" t="s">
        <v>29</v>
      </c>
      <c r="I1314" s="37">
        <v>24535</v>
      </c>
      <c r="J1314" s="37">
        <v>29761</v>
      </c>
      <c r="K1314" s="37">
        <v>87214</v>
      </c>
      <c r="L1314" s="37">
        <v>65212</v>
      </c>
      <c r="M1314" s="37">
        <v>83105</v>
      </c>
      <c r="N1314" s="37">
        <f>SUM(VentasC15[[#This Row],[Maquillaje]:[Perfumería]])</f>
        <v>289827</v>
      </c>
      <c r="O1314" s="14">
        <f>AVERAGE(VentasC15[[#This Row],[Maquillaje]:[Perfumería]])</f>
        <v>57965.4</v>
      </c>
      <c r="P1314" t="str">
        <f>INDEX(VentasC15[[#Headers],[Maquillaje]:[Perfumería]],MATCH(MAX(VentasC15[[#This Row],[Maquillaje]:[Perfumería]]),VentasC15[[#This Row],[Maquillaje]:[Perfumería]],0))</f>
        <v>Cabello</v>
      </c>
      <c r="Q1314" t="str">
        <f>INDEX(VentasC15[[#Headers],[Maquillaje]:[Perfumería]],MATCH(MIN(VentasC15[[#This Row],[Maquillaje]:[Perfumería]]),VentasC15[[#This Row],[Maquillaje]:[Perfumería]],0))</f>
        <v>Maquillaje</v>
      </c>
      <c r="R1314" t="str">
        <f>IF(VentasC15[[#This Row],[Total por vendedor]]&gt;=250000,"SI","NO")</f>
        <v>SI</v>
      </c>
    </row>
    <row r="1315" spans="1:18" x14ac:dyDescent="0.3">
      <c r="A1315" s="17">
        <v>33498435</v>
      </c>
      <c r="B1315" s="13">
        <v>70</v>
      </c>
      <c r="C1315" s="13">
        <v>3</v>
      </c>
      <c r="D1315" s="13">
        <v>100</v>
      </c>
      <c r="E1315" t="s">
        <v>23</v>
      </c>
      <c r="F1315" t="s">
        <v>20</v>
      </c>
      <c r="G1315" t="str">
        <f>IF(VentasC15[[#This Row],[Tipo de pago]]='Tablas auxiliares'!$B$6,"Venta física","Venta Online")</f>
        <v>Venta física</v>
      </c>
      <c r="H1315" t="s">
        <v>30</v>
      </c>
      <c r="I1315" s="37">
        <v>50682</v>
      </c>
      <c r="J1315" s="37">
        <v>72990</v>
      </c>
      <c r="K1315" s="37">
        <v>87375</v>
      </c>
      <c r="L1315" s="37">
        <v>32140</v>
      </c>
      <c r="M1315" s="37">
        <v>91172</v>
      </c>
      <c r="N1315" s="37">
        <f>SUM(VentasC15[[#This Row],[Maquillaje]:[Perfumería]])</f>
        <v>334359</v>
      </c>
      <c r="O1315" s="14">
        <f>AVERAGE(VentasC15[[#This Row],[Maquillaje]:[Perfumería]])</f>
        <v>66871.8</v>
      </c>
      <c r="P1315" t="str">
        <f>INDEX(VentasC15[[#Headers],[Maquillaje]:[Perfumería]],MATCH(MAX(VentasC15[[#This Row],[Maquillaje]:[Perfumería]]),VentasC15[[#This Row],[Maquillaje]:[Perfumería]],0))</f>
        <v>Perfumería</v>
      </c>
      <c r="Q1315" t="str">
        <f>INDEX(VentasC15[[#Headers],[Maquillaje]:[Perfumería]],MATCH(MIN(VentasC15[[#This Row],[Maquillaje]:[Perfumería]]),VentasC15[[#This Row],[Maquillaje]:[Perfumería]],0))</f>
        <v>Cuerpo</v>
      </c>
      <c r="R1315" t="str">
        <f>IF(VentasC15[[#This Row],[Total por vendedor]]&gt;=250000,"SI","NO")</f>
        <v>SI</v>
      </c>
    </row>
    <row r="1316" spans="1:18" x14ac:dyDescent="0.3">
      <c r="A1316" s="16">
        <v>33498436</v>
      </c>
      <c r="B1316" s="13">
        <v>30</v>
      </c>
      <c r="C1316" s="13">
        <v>3</v>
      </c>
      <c r="D1316" s="13">
        <v>86</v>
      </c>
      <c r="E1316" t="s">
        <v>22</v>
      </c>
      <c r="F1316" t="s">
        <v>20</v>
      </c>
      <c r="G1316" t="str">
        <f>IF(VentasC15[[#This Row],[Tipo de pago]]='Tablas auxiliares'!$B$6,"Venta física","Venta Online")</f>
        <v>Venta física</v>
      </c>
      <c r="H1316" t="s">
        <v>30</v>
      </c>
      <c r="I1316" s="37">
        <v>26658</v>
      </c>
      <c r="J1316" s="37">
        <v>14370</v>
      </c>
      <c r="K1316" s="37">
        <v>74455</v>
      </c>
      <c r="L1316" s="37">
        <v>98224</v>
      </c>
      <c r="M1316" s="37">
        <v>87</v>
      </c>
      <c r="N1316" s="37">
        <f>SUM(VentasC15[[#This Row],[Maquillaje]:[Perfumería]])</f>
        <v>213794</v>
      </c>
      <c r="O1316" s="14">
        <f>AVERAGE(VentasC15[[#This Row],[Maquillaje]:[Perfumería]])</f>
        <v>42758.8</v>
      </c>
      <c r="P1316" t="str">
        <f>INDEX(VentasC15[[#Headers],[Maquillaje]:[Perfumería]],MATCH(MAX(VentasC15[[#This Row],[Maquillaje]:[Perfumería]]),VentasC15[[#This Row],[Maquillaje]:[Perfumería]],0))</f>
        <v>Cuerpo</v>
      </c>
      <c r="Q1316" t="str">
        <f>INDEX(VentasC15[[#Headers],[Maquillaje]:[Perfumería]],MATCH(MIN(VentasC15[[#This Row],[Maquillaje]:[Perfumería]]),VentasC15[[#This Row],[Maquillaje]:[Perfumería]],0))</f>
        <v>Perfumería</v>
      </c>
      <c r="R1316" t="str">
        <f>IF(VentasC15[[#This Row],[Total por vendedor]]&gt;=250000,"SI","NO")</f>
        <v>NO</v>
      </c>
    </row>
    <row r="1317" spans="1:18" x14ac:dyDescent="0.3">
      <c r="A1317" s="17">
        <v>33498437</v>
      </c>
      <c r="B1317" s="13">
        <v>73</v>
      </c>
      <c r="C1317" s="13">
        <v>3</v>
      </c>
      <c r="D1317" s="13">
        <v>33</v>
      </c>
      <c r="E1317" t="s">
        <v>23</v>
      </c>
      <c r="F1317" t="s">
        <v>21</v>
      </c>
      <c r="G1317" t="str">
        <f>IF(VentasC15[[#This Row],[Tipo de pago]]='Tablas auxiliares'!$B$6,"Venta física","Venta Online")</f>
        <v>Venta Online</v>
      </c>
      <c r="H1317" t="s">
        <v>30</v>
      </c>
      <c r="I1317" s="37">
        <v>31859</v>
      </c>
      <c r="J1317" s="37">
        <v>10592</v>
      </c>
      <c r="K1317" s="37">
        <v>87215</v>
      </c>
      <c r="L1317" s="37">
        <v>33090</v>
      </c>
      <c r="M1317" s="37">
        <v>61166</v>
      </c>
      <c r="N1317" s="37">
        <f>SUM(VentasC15[[#This Row],[Maquillaje]:[Perfumería]])</f>
        <v>223922</v>
      </c>
      <c r="O1317" s="14">
        <f>AVERAGE(VentasC15[[#This Row],[Maquillaje]:[Perfumería]])</f>
        <v>44784.4</v>
      </c>
      <c r="P1317" t="str">
        <f>INDEX(VentasC15[[#Headers],[Maquillaje]:[Perfumería]],MATCH(MAX(VentasC15[[#This Row],[Maquillaje]:[Perfumería]]),VentasC15[[#This Row],[Maquillaje]:[Perfumería]],0))</f>
        <v>Cabello</v>
      </c>
      <c r="Q1317" t="str">
        <f>INDEX(VentasC15[[#Headers],[Maquillaje]:[Perfumería]],MATCH(MIN(VentasC15[[#This Row],[Maquillaje]:[Perfumería]]),VentasC15[[#This Row],[Maquillaje]:[Perfumería]],0))</f>
        <v>Skincare</v>
      </c>
      <c r="R1317" t="str">
        <f>IF(VentasC15[[#This Row],[Total por vendedor]]&gt;=250000,"SI","NO")</f>
        <v>NO</v>
      </c>
    </row>
    <row r="1318" spans="1:18" x14ac:dyDescent="0.3">
      <c r="A1318" s="16">
        <v>33498438</v>
      </c>
      <c r="B1318" s="13">
        <v>71</v>
      </c>
      <c r="C1318" s="13">
        <v>3</v>
      </c>
      <c r="D1318" s="13">
        <v>46</v>
      </c>
      <c r="E1318" t="s">
        <v>25</v>
      </c>
      <c r="F1318" t="s">
        <v>20</v>
      </c>
      <c r="G1318" t="str">
        <f>IF(VentasC15[[#This Row],[Tipo de pago]]='Tablas auxiliares'!$B$6,"Venta física","Venta Online")</f>
        <v>Venta física</v>
      </c>
      <c r="H1318" t="s">
        <v>29</v>
      </c>
      <c r="I1318" s="37">
        <v>18234</v>
      </c>
      <c r="J1318" s="37">
        <v>57663</v>
      </c>
      <c r="K1318" s="37">
        <v>54457</v>
      </c>
      <c r="L1318" s="37">
        <v>53823</v>
      </c>
      <c r="M1318" s="37">
        <v>44194</v>
      </c>
      <c r="N1318" s="37">
        <f>SUM(VentasC15[[#This Row],[Maquillaje]:[Perfumería]])</f>
        <v>228371</v>
      </c>
      <c r="O1318" s="14">
        <f>AVERAGE(VentasC15[[#This Row],[Maquillaje]:[Perfumería]])</f>
        <v>45674.2</v>
      </c>
      <c r="P1318" t="str">
        <f>INDEX(VentasC15[[#Headers],[Maquillaje]:[Perfumería]],MATCH(MAX(VentasC15[[#This Row],[Maquillaje]:[Perfumería]]),VentasC15[[#This Row],[Maquillaje]:[Perfumería]],0))</f>
        <v>Skincare</v>
      </c>
      <c r="Q1318" t="str">
        <f>INDEX(VentasC15[[#Headers],[Maquillaje]:[Perfumería]],MATCH(MIN(VentasC15[[#This Row],[Maquillaje]:[Perfumería]]),VentasC15[[#This Row],[Maquillaje]:[Perfumería]],0))</f>
        <v>Maquillaje</v>
      </c>
      <c r="R1318" t="str">
        <f>IF(VentasC15[[#This Row],[Total por vendedor]]&gt;=250000,"SI","NO")</f>
        <v>NO</v>
      </c>
    </row>
    <row r="1319" spans="1:18" x14ac:dyDescent="0.3">
      <c r="A1319" s="17">
        <v>33498439</v>
      </c>
      <c r="B1319" s="13">
        <v>68</v>
      </c>
      <c r="C1319" s="13">
        <v>3</v>
      </c>
      <c r="D1319" s="13">
        <v>69</v>
      </c>
      <c r="E1319" t="s">
        <v>23</v>
      </c>
      <c r="F1319" t="s">
        <v>21</v>
      </c>
      <c r="G1319" t="str">
        <f>IF(VentasC15[[#This Row],[Tipo de pago]]='Tablas auxiliares'!$B$6,"Venta física","Venta Online")</f>
        <v>Venta Online</v>
      </c>
      <c r="H1319" t="s">
        <v>30</v>
      </c>
      <c r="I1319" s="37">
        <v>73934</v>
      </c>
      <c r="J1319" s="37">
        <v>26591</v>
      </c>
      <c r="K1319" s="37">
        <v>69659</v>
      </c>
      <c r="L1319" s="37">
        <v>4015</v>
      </c>
      <c r="M1319" s="37">
        <v>48700</v>
      </c>
      <c r="N1319" s="37">
        <f>SUM(VentasC15[[#This Row],[Maquillaje]:[Perfumería]])</f>
        <v>222899</v>
      </c>
      <c r="O1319" s="14">
        <f>AVERAGE(VentasC15[[#This Row],[Maquillaje]:[Perfumería]])</f>
        <v>44579.8</v>
      </c>
      <c r="P1319" t="str">
        <f>INDEX(VentasC15[[#Headers],[Maquillaje]:[Perfumería]],MATCH(MAX(VentasC15[[#This Row],[Maquillaje]:[Perfumería]]),VentasC15[[#This Row],[Maquillaje]:[Perfumería]],0))</f>
        <v>Maquillaje</v>
      </c>
      <c r="Q1319" t="str">
        <f>INDEX(VentasC15[[#Headers],[Maquillaje]:[Perfumería]],MATCH(MIN(VentasC15[[#This Row],[Maquillaje]:[Perfumería]]),VentasC15[[#This Row],[Maquillaje]:[Perfumería]],0))</f>
        <v>Cuerpo</v>
      </c>
      <c r="R1319" t="str">
        <f>IF(VentasC15[[#This Row],[Total por vendedor]]&gt;=250000,"SI","NO")</f>
        <v>NO</v>
      </c>
    </row>
    <row r="1320" spans="1:18" x14ac:dyDescent="0.3">
      <c r="A1320" s="16">
        <v>33498440</v>
      </c>
      <c r="B1320" s="13">
        <v>75</v>
      </c>
      <c r="C1320" s="13">
        <v>3</v>
      </c>
      <c r="D1320" s="13">
        <v>26</v>
      </c>
      <c r="E1320" t="s">
        <v>23</v>
      </c>
      <c r="F1320" t="s">
        <v>21</v>
      </c>
      <c r="G1320" t="str">
        <f>IF(VentasC15[[#This Row],[Tipo de pago]]='Tablas auxiliares'!$B$6,"Venta física","Venta Online")</f>
        <v>Venta Online</v>
      </c>
      <c r="H1320" t="s">
        <v>30</v>
      </c>
      <c r="I1320" s="37">
        <v>55776</v>
      </c>
      <c r="J1320" s="37">
        <v>98817</v>
      </c>
      <c r="K1320" s="37">
        <v>4333</v>
      </c>
      <c r="L1320" s="37">
        <v>57160</v>
      </c>
      <c r="M1320" s="37">
        <v>55618</v>
      </c>
      <c r="N1320" s="37">
        <f>SUM(VentasC15[[#This Row],[Maquillaje]:[Perfumería]])</f>
        <v>271704</v>
      </c>
      <c r="O1320" s="14">
        <f>AVERAGE(VentasC15[[#This Row],[Maquillaje]:[Perfumería]])</f>
        <v>54340.800000000003</v>
      </c>
      <c r="P1320" t="str">
        <f>INDEX(VentasC15[[#Headers],[Maquillaje]:[Perfumería]],MATCH(MAX(VentasC15[[#This Row],[Maquillaje]:[Perfumería]]),VentasC15[[#This Row],[Maquillaje]:[Perfumería]],0))</f>
        <v>Skincare</v>
      </c>
      <c r="Q1320" t="str">
        <f>INDEX(VentasC15[[#Headers],[Maquillaje]:[Perfumería]],MATCH(MIN(VentasC15[[#This Row],[Maquillaje]:[Perfumería]]),VentasC15[[#This Row],[Maquillaje]:[Perfumería]],0))</f>
        <v>Cabello</v>
      </c>
      <c r="R1320" t="str">
        <f>IF(VentasC15[[#This Row],[Total por vendedor]]&gt;=250000,"SI","NO")</f>
        <v>SI</v>
      </c>
    </row>
    <row r="1321" spans="1:18" x14ac:dyDescent="0.3">
      <c r="A1321" s="17">
        <v>33498441</v>
      </c>
      <c r="B1321" s="13">
        <v>32</v>
      </c>
      <c r="C1321" s="13">
        <v>3</v>
      </c>
      <c r="D1321" s="13">
        <v>71</v>
      </c>
      <c r="E1321" t="s">
        <v>24</v>
      </c>
      <c r="F1321" t="s">
        <v>21</v>
      </c>
      <c r="G1321" t="str">
        <f>IF(VentasC15[[#This Row],[Tipo de pago]]='Tablas auxiliares'!$B$6,"Venta física","Venta Online")</f>
        <v>Venta Online</v>
      </c>
      <c r="H1321" t="s">
        <v>30</v>
      </c>
      <c r="I1321" s="37">
        <v>90650</v>
      </c>
      <c r="J1321" s="37">
        <v>20800</v>
      </c>
      <c r="K1321" s="37">
        <v>78316</v>
      </c>
      <c r="L1321" s="37">
        <v>7129</v>
      </c>
      <c r="M1321" s="37">
        <v>53447</v>
      </c>
      <c r="N1321" s="37">
        <f>SUM(VentasC15[[#This Row],[Maquillaje]:[Perfumería]])</f>
        <v>250342</v>
      </c>
      <c r="O1321" s="14">
        <f>AVERAGE(VentasC15[[#This Row],[Maquillaje]:[Perfumería]])</f>
        <v>50068.4</v>
      </c>
      <c r="P1321" t="str">
        <f>INDEX(VentasC15[[#Headers],[Maquillaje]:[Perfumería]],MATCH(MAX(VentasC15[[#This Row],[Maquillaje]:[Perfumería]]),VentasC15[[#This Row],[Maquillaje]:[Perfumería]],0))</f>
        <v>Maquillaje</v>
      </c>
      <c r="Q1321" t="str">
        <f>INDEX(VentasC15[[#Headers],[Maquillaje]:[Perfumería]],MATCH(MIN(VentasC15[[#This Row],[Maquillaje]:[Perfumería]]),VentasC15[[#This Row],[Maquillaje]:[Perfumería]],0))</f>
        <v>Cuerpo</v>
      </c>
      <c r="R1321" t="str">
        <f>IF(VentasC15[[#This Row],[Total por vendedor]]&gt;=250000,"SI","NO")</f>
        <v>SI</v>
      </c>
    </row>
    <row r="1322" spans="1:18" x14ac:dyDescent="0.3">
      <c r="A1322" s="16">
        <v>33498442</v>
      </c>
      <c r="B1322" s="13">
        <v>28</v>
      </c>
      <c r="C1322" s="13">
        <v>3</v>
      </c>
      <c r="D1322" s="13">
        <v>31</v>
      </c>
      <c r="E1322" t="s">
        <v>22</v>
      </c>
      <c r="F1322" t="s">
        <v>20</v>
      </c>
      <c r="G1322" t="str">
        <f>IF(VentasC15[[#This Row],[Tipo de pago]]='Tablas auxiliares'!$B$6,"Venta física","Venta Online")</f>
        <v>Venta física</v>
      </c>
      <c r="H1322" t="s">
        <v>30</v>
      </c>
      <c r="I1322" s="37">
        <v>17984</v>
      </c>
      <c r="J1322" s="37">
        <v>74163</v>
      </c>
      <c r="K1322" s="37">
        <v>83273</v>
      </c>
      <c r="L1322" s="37">
        <v>18195</v>
      </c>
      <c r="M1322" s="37">
        <v>46723</v>
      </c>
      <c r="N1322" s="37">
        <f>SUM(VentasC15[[#This Row],[Maquillaje]:[Perfumería]])</f>
        <v>240338</v>
      </c>
      <c r="O1322" s="14">
        <f>AVERAGE(VentasC15[[#This Row],[Maquillaje]:[Perfumería]])</f>
        <v>48067.6</v>
      </c>
      <c r="P1322" t="str">
        <f>INDEX(VentasC15[[#Headers],[Maquillaje]:[Perfumería]],MATCH(MAX(VentasC15[[#This Row],[Maquillaje]:[Perfumería]]),VentasC15[[#This Row],[Maquillaje]:[Perfumería]],0))</f>
        <v>Cabello</v>
      </c>
      <c r="Q1322" t="str">
        <f>INDEX(VentasC15[[#Headers],[Maquillaje]:[Perfumería]],MATCH(MIN(VentasC15[[#This Row],[Maquillaje]:[Perfumería]]),VentasC15[[#This Row],[Maquillaje]:[Perfumería]],0))</f>
        <v>Maquillaje</v>
      </c>
      <c r="R1322" t="str">
        <f>IF(VentasC15[[#This Row],[Total por vendedor]]&gt;=250000,"SI","NO")</f>
        <v>NO</v>
      </c>
    </row>
    <row r="1323" spans="1:18" x14ac:dyDescent="0.3">
      <c r="A1323" s="17">
        <v>33498443</v>
      </c>
      <c r="B1323" s="13">
        <v>63</v>
      </c>
      <c r="C1323" s="13">
        <v>3</v>
      </c>
      <c r="D1323" s="13">
        <v>75</v>
      </c>
      <c r="E1323" t="s">
        <v>22</v>
      </c>
      <c r="F1323" t="s">
        <v>21</v>
      </c>
      <c r="G1323" t="str">
        <f>IF(VentasC15[[#This Row],[Tipo de pago]]='Tablas auxiliares'!$B$6,"Venta física","Venta Online")</f>
        <v>Venta Online</v>
      </c>
      <c r="H1323" t="s">
        <v>29</v>
      </c>
      <c r="I1323" s="37">
        <v>55740</v>
      </c>
      <c r="J1323" s="37">
        <v>93964</v>
      </c>
      <c r="K1323" s="37">
        <v>33586</v>
      </c>
      <c r="L1323" s="37">
        <v>18909</v>
      </c>
      <c r="M1323" s="37">
        <v>14696</v>
      </c>
      <c r="N1323" s="37">
        <f>SUM(VentasC15[[#This Row],[Maquillaje]:[Perfumería]])</f>
        <v>216895</v>
      </c>
      <c r="O1323" s="14">
        <f>AVERAGE(VentasC15[[#This Row],[Maquillaje]:[Perfumería]])</f>
        <v>43379</v>
      </c>
      <c r="P1323" t="str">
        <f>INDEX(VentasC15[[#Headers],[Maquillaje]:[Perfumería]],MATCH(MAX(VentasC15[[#This Row],[Maquillaje]:[Perfumería]]),VentasC15[[#This Row],[Maquillaje]:[Perfumería]],0))</f>
        <v>Skincare</v>
      </c>
      <c r="Q1323" t="str">
        <f>INDEX(VentasC15[[#Headers],[Maquillaje]:[Perfumería]],MATCH(MIN(VentasC15[[#This Row],[Maquillaje]:[Perfumería]]),VentasC15[[#This Row],[Maquillaje]:[Perfumería]],0))</f>
        <v>Perfumería</v>
      </c>
      <c r="R1323" t="str">
        <f>IF(VentasC15[[#This Row],[Total por vendedor]]&gt;=250000,"SI","NO")</f>
        <v>NO</v>
      </c>
    </row>
    <row r="1324" spans="1:18" x14ac:dyDescent="0.3">
      <c r="A1324" s="16">
        <v>33498444</v>
      </c>
      <c r="B1324" s="13">
        <v>73</v>
      </c>
      <c r="C1324" s="13">
        <v>3</v>
      </c>
      <c r="D1324" s="13">
        <v>18</v>
      </c>
      <c r="E1324" t="s">
        <v>25</v>
      </c>
      <c r="F1324" t="s">
        <v>20</v>
      </c>
      <c r="G1324" t="str">
        <f>IF(VentasC15[[#This Row],[Tipo de pago]]='Tablas auxiliares'!$B$6,"Venta física","Venta Online")</f>
        <v>Venta física</v>
      </c>
      <c r="H1324" t="s">
        <v>30</v>
      </c>
      <c r="I1324" s="37">
        <v>16898</v>
      </c>
      <c r="J1324" s="37">
        <v>75581</v>
      </c>
      <c r="K1324" s="37">
        <v>18362</v>
      </c>
      <c r="L1324" s="37">
        <v>72726</v>
      </c>
      <c r="M1324" s="37">
        <v>45376</v>
      </c>
      <c r="N1324" s="37">
        <f>SUM(VentasC15[[#This Row],[Maquillaje]:[Perfumería]])</f>
        <v>228943</v>
      </c>
      <c r="O1324" s="14">
        <f>AVERAGE(VentasC15[[#This Row],[Maquillaje]:[Perfumería]])</f>
        <v>45788.6</v>
      </c>
      <c r="P1324" t="str">
        <f>INDEX(VentasC15[[#Headers],[Maquillaje]:[Perfumería]],MATCH(MAX(VentasC15[[#This Row],[Maquillaje]:[Perfumería]]),VentasC15[[#This Row],[Maquillaje]:[Perfumería]],0))</f>
        <v>Skincare</v>
      </c>
      <c r="Q1324" t="str">
        <f>INDEX(VentasC15[[#Headers],[Maquillaje]:[Perfumería]],MATCH(MIN(VentasC15[[#This Row],[Maquillaje]:[Perfumería]]),VentasC15[[#This Row],[Maquillaje]:[Perfumería]],0))</f>
        <v>Maquillaje</v>
      </c>
      <c r="R1324" t="str">
        <f>IF(VentasC15[[#This Row],[Total por vendedor]]&gt;=250000,"SI","NO")</f>
        <v>NO</v>
      </c>
    </row>
    <row r="1325" spans="1:18" x14ac:dyDescent="0.3">
      <c r="A1325" s="17">
        <v>33498445</v>
      </c>
      <c r="B1325" s="13">
        <v>65</v>
      </c>
      <c r="C1325" s="13">
        <v>3</v>
      </c>
      <c r="D1325" s="13">
        <v>6</v>
      </c>
      <c r="E1325" t="s">
        <v>23</v>
      </c>
      <c r="F1325" t="s">
        <v>20</v>
      </c>
      <c r="G1325" t="str">
        <f>IF(VentasC15[[#This Row],[Tipo de pago]]='Tablas auxiliares'!$B$6,"Venta física","Venta Online")</f>
        <v>Venta física</v>
      </c>
      <c r="H1325" t="s">
        <v>30</v>
      </c>
      <c r="I1325" s="37">
        <v>25583</v>
      </c>
      <c r="J1325" s="37">
        <v>64451</v>
      </c>
      <c r="K1325" s="37">
        <v>71601</v>
      </c>
      <c r="L1325" s="37">
        <v>4171</v>
      </c>
      <c r="M1325" s="37">
        <v>84597</v>
      </c>
      <c r="N1325" s="37">
        <f>SUM(VentasC15[[#This Row],[Maquillaje]:[Perfumería]])</f>
        <v>250403</v>
      </c>
      <c r="O1325" s="14">
        <f>AVERAGE(VentasC15[[#This Row],[Maquillaje]:[Perfumería]])</f>
        <v>50080.6</v>
      </c>
      <c r="P1325" t="str">
        <f>INDEX(VentasC15[[#Headers],[Maquillaje]:[Perfumería]],MATCH(MAX(VentasC15[[#This Row],[Maquillaje]:[Perfumería]]),VentasC15[[#This Row],[Maquillaje]:[Perfumería]],0))</f>
        <v>Perfumería</v>
      </c>
      <c r="Q1325" t="str">
        <f>INDEX(VentasC15[[#Headers],[Maquillaje]:[Perfumería]],MATCH(MIN(VentasC15[[#This Row],[Maquillaje]:[Perfumería]]),VentasC15[[#This Row],[Maquillaje]:[Perfumería]],0))</f>
        <v>Cuerpo</v>
      </c>
      <c r="R1325" t="str">
        <f>IF(VentasC15[[#This Row],[Total por vendedor]]&gt;=250000,"SI","NO")</f>
        <v>SI</v>
      </c>
    </row>
    <row r="1326" spans="1:18" x14ac:dyDescent="0.3">
      <c r="A1326" s="16">
        <v>33498446</v>
      </c>
      <c r="B1326" s="13">
        <v>61</v>
      </c>
      <c r="C1326" s="13">
        <v>3</v>
      </c>
      <c r="D1326" s="13">
        <v>83</v>
      </c>
      <c r="E1326" t="s">
        <v>23</v>
      </c>
      <c r="F1326" t="s">
        <v>21</v>
      </c>
      <c r="G1326" t="str">
        <f>IF(VentasC15[[#This Row],[Tipo de pago]]='Tablas auxiliares'!$B$6,"Venta física","Venta Online")</f>
        <v>Venta Online</v>
      </c>
      <c r="H1326" t="s">
        <v>30</v>
      </c>
      <c r="I1326" s="37">
        <v>34304</v>
      </c>
      <c r="J1326" s="37">
        <v>93789</v>
      </c>
      <c r="K1326" s="37">
        <v>911</v>
      </c>
      <c r="L1326" s="37">
        <v>85845</v>
      </c>
      <c r="M1326" s="37">
        <v>89935</v>
      </c>
      <c r="N1326" s="37">
        <f>SUM(VentasC15[[#This Row],[Maquillaje]:[Perfumería]])</f>
        <v>304784</v>
      </c>
      <c r="O1326" s="14">
        <f>AVERAGE(VentasC15[[#This Row],[Maquillaje]:[Perfumería]])</f>
        <v>60956.800000000003</v>
      </c>
      <c r="P1326" t="str">
        <f>INDEX(VentasC15[[#Headers],[Maquillaje]:[Perfumería]],MATCH(MAX(VentasC15[[#This Row],[Maquillaje]:[Perfumería]]),VentasC15[[#This Row],[Maquillaje]:[Perfumería]],0))</f>
        <v>Skincare</v>
      </c>
      <c r="Q1326" t="str">
        <f>INDEX(VentasC15[[#Headers],[Maquillaje]:[Perfumería]],MATCH(MIN(VentasC15[[#This Row],[Maquillaje]:[Perfumería]]),VentasC15[[#This Row],[Maquillaje]:[Perfumería]],0))</f>
        <v>Cabello</v>
      </c>
      <c r="R1326" t="str">
        <f>IF(VentasC15[[#This Row],[Total por vendedor]]&gt;=250000,"SI","NO")</f>
        <v>SI</v>
      </c>
    </row>
    <row r="1327" spans="1:18" x14ac:dyDescent="0.3">
      <c r="A1327" s="17">
        <v>33498447</v>
      </c>
      <c r="B1327" s="13">
        <v>60</v>
      </c>
      <c r="C1327" s="13">
        <v>3</v>
      </c>
      <c r="D1327" s="13">
        <v>52</v>
      </c>
      <c r="E1327" t="s">
        <v>24</v>
      </c>
      <c r="F1327" t="s">
        <v>21</v>
      </c>
      <c r="G1327" t="str">
        <f>IF(VentasC15[[#This Row],[Tipo de pago]]='Tablas auxiliares'!$B$6,"Venta física","Venta Online")</f>
        <v>Venta Online</v>
      </c>
      <c r="H1327" t="s">
        <v>29</v>
      </c>
      <c r="I1327" s="37">
        <v>37742</v>
      </c>
      <c r="J1327" s="37">
        <v>79420</v>
      </c>
      <c r="K1327" s="37">
        <v>7937</v>
      </c>
      <c r="L1327" s="37">
        <v>84772</v>
      </c>
      <c r="M1327" s="37">
        <v>95532</v>
      </c>
      <c r="N1327" s="37">
        <f>SUM(VentasC15[[#This Row],[Maquillaje]:[Perfumería]])</f>
        <v>305403</v>
      </c>
      <c r="O1327" s="14">
        <f>AVERAGE(VentasC15[[#This Row],[Maquillaje]:[Perfumería]])</f>
        <v>61080.6</v>
      </c>
      <c r="P1327" t="str">
        <f>INDEX(VentasC15[[#Headers],[Maquillaje]:[Perfumería]],MATCH(MAX(VentasC15[[#This Row],[Maquillaje]:[Perfumería]]),VentasC15[[#This Row],[Maquillaje]:[Perfumería]],0))</f>
        <v>Perfumería</v>
      </c>
      <c r="Q1327" t="str">
        <f>INDEX(VentasC15[[#Headers],[Maquillaje]:[Perfumería]],MATCH(MIN(VentasC15[[#This Row],[Maquillaje]:[Perfumería]]),VentasC15[[#This Row],[Maquillaje]:[Perfumería]],0))</f>
        <v>Cabello</v>
      </c>
      <c r="R1327" t="str">
        <f>IF(VentasC15[[#This Row],[Total por vendedor]]&gt;=250000,"SI","NO")</f>
        <v>SI</v>
      </c>
    </row>
    <row r="1328" spans="1:18" x14ac:dyDescent="0.3">
      <c r="A1328" s="16">
        <v>33498448</v>
      </c>
      <c r="B1328" s="13">
        <v>26</v>
      </c>
      <c r="C1328" s="13">
        <v>3</v>
      </c>
      <c r="D1328" s="13">
        <v>20</v>
      </c>
      <c r="E1328" t="s">
        <v>23</v>
      </c>
      <c r="F1328" t="s">
        <v>20</v>
      </c>
      <c r="G1328" t="str">
        <f>IF(VentasC15[[#This Row],[Tipo de pago]]='Tablas auxiliares'!$B$6,"Venta física","Venta Online")</f>
        <v>Venta física</v>
      </c>
      <c r="H1328" t="s">
        <v>30</v>
      </c>
      <c r="I1328" s="37">
        <v>10387</v>
      </c>
      <c r="J1328" s="37">
        <v>84495</v>
      </c>
      <c r="K1328" s="37">
        <v>78331</v>
      </c>
      <c r="L1328" s="37">
        <v>51421</v>
      </c>
      <c r="M1328" s="37">
        <v>8414</v>
      </c>
      <c r="N1328" s="37">
        <f>SUM(VentasC15[[#This Row],[Maquillaje]:[Perfumería]])</f>
        <v>233048</v>
      </c>
      <c r="O1328" s="14">
        <f>AVERAGE(VentasC15[[#This Row],[Maquillaje]:[Perfumería]])</f>
        <v>46609.599999999999</v>
      </c>
      <c r="P1328" t="str">
        <f>INDEX(VentasC15[[#Headers],[Maquillaje]:[Perfumería]],MATCH(MAX(VentasC15[[#This Row],[Maquillaje]:[Perfumería]]),VentasC15[[#This Row],[Maquillaje]:[Perfumería]],0))</f>
        <v>Skincare</v>
      </c>
      <c r="Q1328" t="str">
        <f>INDEX(VentasC15[[#Headers],[Maquillaje]:[Perfumería]],MATCH(MIN(VentasC15[[#This Row],[Maquillaje]:[Perfumería]]),VentasC15[[#This Row],[Maquillaje]:[Perfumería]],0))</f>
        <v>Perfumería</v>
      </c>
      <c r="R1328" t="str">
        <f>IF(VentasC15[[#This Row],[Total por vendedor]]&gt;=250000,"SI","NO")</f>
        <v>NO</v>
      </c>
    </row>
    <row r="1329" spans="1:18" x14ac:dyDescent="0.3">
      <c r="A1329" s="17">
        <v>33498449</v>
      </c>
      <c r="B1329" s="13">
        <v>55</v>
      </c>
      <c r="C1329" s="13">
        <v>3</v>
      </c>
      <c r="D1329" s="13">
        <v>6</v>
      </c>
      <c r="E1329" t="s">
        <v>23</v>
      </c>
      <c r="F1329" t="s">
        <v>21</v>
      </c>
      <c r="G1329" t="str">
        <f>IF(VentasC15[[#This Row],[Tipo de pago]]='Tablas auxiliares'!$B$6,"Venta física","Venta Online")</f>
        <v>Venta Online</v>
      </c>
      <c r="H1329" t="s">
        <v>30</v>
      </c>
      <c r="I1329" s="37">
        <v>68012</v>
      </c>
      <c r="J1329" s="37">
        <v>33389</v>
      </c>
      <c r="K1329" s="37">
        <v>1895</v>
      </c>
      <c r="L1329" s="37">
        <v>52833</v>
      </c>
      <c r="M1329" s="37">
        <v>39929</v>
      </c>
      <c r="N1329" s="37">
        <f>SUM(VentasC15[[#This Row],[Maquillaje]:[Perfumería]])</f>
        <v>196058</v>
      </c>
      <c r="O1329" s="14">
        <f>AVERAGE(VentasC15[[#This Row],[Maquillaje]:[Perfumería]])</f>
        <v>39211.599999999999</v>
      </c>
      <c r="P1329" t="str">
        <f>INDEX(VentasC15[[#Headers],[Maquillaje]:[Perfumería]],MATCH(MAX(VentasC15[[#This Row],[Maquillaje]:[Perfumería]]),VentasC15[[#This Row],[Maquillaje]:[Perfumería]],0))</f>
        <v>Maquillaje</v>
      </c>
      <c r="Q1329" t="str">
        <f>INDEX(VentasC15[[#Headers],[Maquillaje]:[Perfumería]],MATCH(MIN(VentasC15[[#This Row],[Maquillaje]:[Perfumería]]),VentasC15[[#This Row],[Maquillaje]:[Perfumería]],0))</f>
        <v>Cabello</v>
      </c>
      <c r="R1329" t="str">
        <f>IF(VentasC15[[#This Row],[Total por vendedor]]&gt;=250000,"SI","NO")</f>
        <v>NO</v>
      </c>
    </row>
    <row r="1330" spans="1:18" x14ac:dyDescent="0.3">
      <c r="A1330" s="16">
        <v>33498450</v>
      </c>
      <c r="B1330" s="13">
        <v>64</v>
      </c>
      <c r="C1330" s="13">
        <v>3</v>
      </c>
      <c r="D1330" s="13">
        <v>29</v>
      </c>
      <c r="E1330" t="s">
        <v>24</v>
      </c>
      <c r="F1330" t="s">
        <v>20</v>
      </c>
      <c r="G1330" t="str">
        <f>IF(VentasC15[[#This Row],[Tipo de pago]]='Tablas auxiliares'!$B$6,"Venta física","Venta Online")</f>
        <v>Venta física</v>
      </c>
      <c r="H1330" t="s">
        <v>30</v>
      </c>
      <c r="I1330" s="37">
        <v>22432</v>
      </c>
      <c r="J1330" s="37">
        <v>43155</v>
      </c>
      <c r="K1330" s="37">
        <v>485</v>
      </c>
      <c r="L1330" s="37">
        <v>77210</v>
      </c>
      <c r="M1330" s="37">
        <v>26012</v>
      </c>
      <c r="N1330" s="37">
        <f>SUM(VentasC15[[#This Row],[Maquillaje]:[Perfumería]])</f>
        <v>169294</v>
      </c>
      <c r="O1330" s="14">
        <f>AVERAGE(VentasC15[[#This Row],[Maquillaje]:[Perfumería]])</f>
        <v>33858.800000000003</v>
      </c>
      <c r="P1330" t="str">
        <f>INDEX(VentasC15[[#Headers],[Maquillaje]:[Perfumería]],MATCH(MAX(VentasC15[[#This Row],[Maquillaje]:[Perfumería]]),VentasC15[[#This Row],[Maquillaje]:[Perfumería]],0))</f>
        <v>Cuerpo</v>
      </c>
      <c r="Q1330" t="str">
        <f>INDEX(VentasC15[[#Headers],[Maquillaje]:[Perfumería]],MATCH(MIN(VentasC15[[#This Row],[Maquillaje]:[Perfumería]]),VentasC15[[#This Row],[Maquillaje]:[Perfumería]],0))</f>
        <v>Cabello</v>
      </c>
      <c r="R1330" t="str">
        <f>IF(VentasC15[[#This Row],[Total por vendedor]]&gt;=250000,"SI","NO")</f>
        <v>NO</v>
      </c>
    </row>
    <row r="1331" spans="1:18" x14ac:dyDescent="0.3">
      <c r="A1331" s="17">
        <v>33498451</v>
      </c>
      <c r="B1331" s="13">
        <v>62</v>
      </c>
      <c r="C1331" s="13">
        <v>3</v>
      </c>
      <c r="D1331" s="13">
        <v>30</v>
      </c>
      <c r="E1331" t="s">
        <v>24</v>
      </c>
      <c r="F1331" t="s">
        <v>20</v>
      </c>
      <c r="G1331" t="str">
        <f>IF(VentasC15[[#This Row],[Tipo de pago]]='Tablas auxiliares'!$B$6,"Venta física","Venta Online")</f>
        <v>Venta física</v>
      </c>
      <c r="H1331" t="s">
        <v>29</v>
      </c>
      <c r="I1331" s="37">
        <v>44938</v>
      </c>
      <c r="J1331" s="37">
        <v>34188</v>
      </c>
      <c r="K1331" s="37">
        <v>64502</v>
      </c>
      <c r="L1331" s="37">
        <v>95862</v>
      </c>
      <c r="M1331" s="37">
        <v>62007</v>
      </c>
      <c r="N1331" s="37">
        <f>SUM(VentasC15[[#This Row],[Maquillaje]:[Perfumería]])</f>
        <v>301497</v>
      </c>
      <c r="O1331" s="14">
        <f>AVERAGE(VentasC15[[#This Row],[Maquillaje]:[Perfumería]])</f>
        <v>60299.4</v>
      </c>
      <c r="P1331" t="str">
        <f>INDEX(VentasC15[[#Headers],[Maquillaje]:[Perfumería]],MATCH(MAX(VentasC15[[#This Row],[Maquillaje]:[Perfumería]]),VentasC15[[#This Row],[Maquillaje]:[Perfumería]],0))</f>
        <v>Cuerpo</v>
      </c>
      <c r="Q1331" t="str">
        <f>INDEX(VentasC15[[#Headers],[Maquillaje]:[Perfumería]],MATCH(MIN(VentasC15[[#This Row],[Maquillaje]:[Perfumería]]),VentasC15[[#This Row],[Maquillaje]:[Perfumería]],0))</f>
        <v>Skincare</v>
      </c>
      <c r="R1331" t="str">
        <f>IF(VentasC15[[#This Row],[Total por vendedor]]&gt;=250000,"SI","NO")</f>
        <v>SI</v>
      </c>
    </row>
    <row r="1332" spans="1:18" x14ac:dyDescent="0.3">
      <c r="A1332" s="16">
        <v>33498452</v>
      </c>
      <c r="B1332" s="13">
        <v>54</v>
      </c>
      <c r="C1332" s="13">
        <v>3</v>
      </c>
      <c r="D1332" s="13">
        <v>94</v>
      </c>
      <c r="E1332" t="s">
        <v>24</v>
      </c>
      <c r="F1332" t="s">
        <v>20</v>
      </c>
      <c r="G1332" t="str">
        <f>IF(VentasC15[[#This Row],[Tipo de pago]]='Tablas auxiliares'!$B$6,"Venta física","Venta Online")</f>
        <v>Venta física</v>
      </c>
      <c r="H1332" t="s">
        <v>29</v>
      </c>
      <c r="I1332" s="37">
        <v>56398</v>
      </c>
      <c r="J1332" s="37">
        <v>65413</v>
      </c>
      <c r="K1332" s="37">
        <v>50983</v>
      </c>
      <c r="L1332" s="37">
        <v>29540</v>
      </c>
      <c r="M1332" s="37">
        <v>93964</v>
      </c>
      <c r="N1332" s="37">
        <f>SUM(VentasC15[[#This Row],[Maquillaje]:[Perfumería]])</f>
        <v>296298</v>
      </c>
      <c r="O1332" s="14">
        <f>AVERAGE(VentasC15[[#This Row],[Maquillaje]:[Perfumería]])</f>
        <v>59259.6</v>
      </c>
      <c r="P1332" t="str">
        <f>INDEX(VentasC15[[#Headers],[Maquillaje]:[Perfumería]],MATCH(MAX(VentasC15[[#This Row],[Maquillaje]:[Perfumería]]),VentasC15[[#This Row],[Maquillaje]:[Perfumería]],0))</f>
        <v>Perfumería</v>
      </c>
      <c r="Q1332" t="str">
        <f>INDEX(VentasC15[[#Headers],[Maquillaje]:[Perfumería]],MATCH(MIN(VentasC15[[#This Row],[Maquillaje]:[Perfumería]]),VentasC15[[#This Row],[Maquillaje]:[Perfumería]],0))</f>
        <v>Cuerpo</v>
      </c>
      <c r="R1332" t="str">
        <f>IF(VentasC15[[#This Row],[Total por vendedor]]&gt;=250000,"SI","NO")</f>
        <v>SI</v>
      </c>
    </row>
    <row r="1333" spans="1:18" x14ac:dyDescent="0.3">
      <c r="A1333" s="17">
        <v>33498453</v>
      </c>
      <c r="B1333" s="13">
        <v>68</v>
      </c>
      <c r="C1333" s="13">
        <v>3</v>
      </c>
      <c r="D1333" s="13">
        <v>30</v>
      </c>
      <c r="E1333" t="s">
        <v>23</v>
      </c>
      <c r="F1333" t="s">
        <v>21</v>
      </c>
      <c r="G1333" t="str">
        <f>IF(VentasC15[[#This Row],[Tipo de pago]]='Tablas auxiliares'!$B$6,"Venta física","Venta Online")</f>
        <v>Venta Online</v>
      </c>
      <c r="H1333" t="s">
        <v>30</v>
      </c>
      <c r="I1333" s="37">
        <v>78527</v>
      </c>
      <c r="J1333" s="37">
        <v>55163</v>
      </c>
      <c r="K1333" s="37">
        <v>45371</v>
      </c>
      <c r="L1333" s="37">
        <v>32348</v>
      </c>
      <c r="M1333" s="37">
        <v>26479</v>
      </c>
      <c r="N1333" s="37">
        <f>SUM(VentasC15[[#This Row],[Maquillaje]:[Perfumería]])</f>
        <v>237888</v>
      </c>
      <c r="O1333" s="14">
        <f>AVERAGE(VentasC15[[#This Row],[Maquillaje]:[Perfumería]])</f>
        <v>47577.599999999999</v>
      </c>
      <c r="P1333" t="str">
        <f>INDEX(VentasC15[[#Headers],[Maquillaje]:[Perfumería]],MATCH(MAX(VentasC15[[#This Row],[Maquillaje]:[Perfumería]]),VentasC15[[#This Row],[Maquillaje]:[Perfumería]],0))</f>
        <v>Maquillaje</v>
      </c>
      <c r="Q1333" t="str">
        <f>INDEX(VentasC15[[#Headers],[Maquillaje]:[Perfumería]],MATCH(MIN(VentasC15[[#This Row],[Maquillaje]:[Perfumería]]),VentasC15[[#This Row],[Maquillaje]:[Perfumería]],0))</f>
        <v>Perfumería</v>
      </c>
      <c r="R1333" t="str">
        <f>IF(VentasC15[[#This Row],[Total por vendedor]]&gt;=250000,"SI","NO")</f>
        <v>NO</v>
      </c>
    </row>
    <row r="1334" spans="1:18" x14ac:dyDescent="0.3">
      <c r="A1334" s="16">
        <v>33498454</v>
      </c>
      <c r="B1334" s="13">
        <v>52</v>
      </c>
      <c r="C1334" s="13">
        <v>3</v>
      </c>
      <c r="D1334" s="13">
        <v>70</v>
      </c>
      <c r="E1334" t="s">
        <v>23</v>
      </c>
      <c r="F1334" t="s">
        <v>20</v>
      </c>
      <c r="G1334" t="str">
        <f>IF(VentasC15[[#This Row],[Tipo de pago]]='Tablas auxiliares'!$B$6,"Venta física","Venta Online")</f>
        <v>Venta física</v>
      </c>
      <c r="H1334" t="s">
        <v>29</v>
      </c>
      <c r="I1334" s="37">
        <v>65136</v>
      </c>
      <c r="J1334" s="37">
        <v>35060</v>
      </c>
      <c r="K1334" s="37">
        <v>2075</v>
      </c>
      <c r="L1334" s="37">
        <v>60772</v>
      </c>
      <c r="M1334" s="37">
        <v>4412</v>
      </c>
      <c r="N1334" s="37">
        <f>SUM(VentasC15[[#This Row],[Maquillaje]:[Perfumería]])</f>
        <v>167455</v>
      </c>
      <c r="O1334" s="14">
        <f>AVERAGE(VentasC15[[#This Row],[Maquillaje]:[Perfumería]])</f>
        <v>33491</v>
      </c>
      <c r="P1334" t="str">
        <f>INDEX(VentasC15[[#Headers],[Maquillaje]:[Perfumería]],MATCH(MAX(VentasC15[[#This Row],[Maquillaje]:[Perfumería]]),VentasC15[[#This Row],[Maquillaje]:[Perfumería]],0))</f>
        <v>Maquillaje</v>
      </c>
      <c r="Q1334" t="str">
        <f>INDEX(VentasC15[[#Headers],[Maquillaje]:[Perfumería]],MATCH(MIN(VentasC15[[#This Row],[Maquillaje]:[Perfumería]]),VentasC15[[#This Row],[Maquillaje]:[Perfumería]],0))</f>
        <v>Cabello</v>
      </c>
      <c r="R1334" t="str">
        <f>IF(VentasC15[[#This Row],[Total por vendedor]]&gt;=250000,"SI","NO")</f>
        <v>NO</v>
      </c>
    </row>
    <row r="1335" spans="1:18" x14ac:dyDescent="0.3">
      <c r="A1335" s="17">
        <v>33498455</v>
      </c>
      <c r="B1335" s="13">
        <v>40</v>
      </c>
      <c r="C1335" s="13">
        <v>3</v>
      </c>
      <c r="D1335" s="13">
        <v>99</v>
      </c>
      <c r="E1335" t="s">
        <v>23</v>
      </c>
      <c r="F1335" t="s">
        <v>20</v>
      </c>
      <c r="G1335" t="str">
        <f>IF(VentasC15[[#This Row],[Tipo de pago]]='Tablas auxiliares'!$B$6,"Venta física","Venta Online")</f>
        <v>Venta física</v>
      </c>
      <c r="H1335" t="s">
        <v>30</v>
      </c>
      <c r="I1335" s="37">
        <v>66469</v>
      </c>
      <c r="J1335" s="37">
        <v>80342</v>
      </c>
      <c r="K1335" s="37">
        <v>39938</v>
      </c>
      <c r="L1335" s="37">
        <v>62190</v>
      </c>
      <c r="M1335" s="37">
        <v>25775</v>
      </c>
      <c r="N1335" s="37">
        <f>SUM(VentasC15[[#This Row],[Maquillaje]:[Perfumería]])</f>
        <v>274714</v>
      </c>
      <c r="O1335" s="14">
        <f>AVERAGE(VentasC15[[#This Row],[Maquillaje]:[Perfumería]])</f>
        <v>54942.8</v>
      </c>
      <c r="P1335" t="str">
        <f>INDEX(VentasC15[[#Headers],[Maquillaje]:[Perfumería]],MATCH(MAX(VentasC15[[#This Row],[Maquillaje]:[Perfumería]]),VentasC15[[#This Row],[Maquillaje]:[Perfumería]],0))</f>
        <v>Skincare</v>
      </c>
      <c r="Q1335" t="str">
        <f>INDEX(VentasC15[[#Headers],[Maquillaje]:[Perfumería]],MATCH(MIN(VentasC15[[#This Row],[Maquillaje]:[Perfumería]]),VentasC15[[#This Row],[Maquillaje]:[Perfumería]],0))</f>
        <v>Perfumería</v>
      </c>
      <c r="R1335" t="str">
        <f>IF(VentasC15[[#This Row],[Total por vendedor]]&gt;=250000,"SI","NO")</f>
        <v>SI</v>
      </c>
    </row>
    <row r="1336" spans="1:18" x14ac:dyDescent="0.3">
      <c r="A1336" s="16">
        <v>33498456</v>
      </c>
      <c r="B1336" s="13">
        <v>44</v>
      </c>
      <c r="C1336" s="13">
        <v>3</v>
      </c>
      <c r="D1336" s="13">
        <v>43</v>
      </c>
      <c r="E1336" t="s">
        <v>25</v>
      </c>
      <c r="F1336" t="s">
        <v>20</v>
      </c>
      <c r="G1336" t="str">
        <f>IF(VentasC15[[#This Row],[Tipo de pago]]='Tablas auxiliares'!$B$6,"Venta física","Venta Online")</f>
        <v>Venta física</v>
      </c>
      <c r="H1336" t="s">
        <v>30</v>
      </c>
      <c r="I1336" s="37">
        <v>79690</v>
      </c>
      <c r="J1336" s="37">
        <v>25042</v>
      </c>
      <c r="K1336" s="37">
        <v>54495</v>
      </c>
      <c r="L1336" s="37">
        <v>57415</v>
      </c>
      <c r="M1336" s="37">
        <v>39619</v>
      </c>
      <c r="N1336" s="37">
        <f>SUM(VentasC15[[#This Row],[Maquillaje]:[Perfumería]])</f>
        <v>256261</v>
      </c>
      <c r="O1336" s="14">
        <f>AVERAGE(VentasC15[[#This Row],[Maquillaje]:[Perfumería]])</f>
        <v>51252.2</v>
      </c>
      <c r="P1336" t="str">
        <f>INDEX(VentasC15[[#Headers],[Maquillaje]:[Perfumería]],MATCH(MAX(VentasC15[[#This Row],[Maquillaje]:[Perfumería]]),VentasC15[[#This Row],[Maquillaje]:[Perfumería]],0))</f>
        <v>Maquillaje</v>
      </c>
      <c r="Q1336" t="str">
        <f>INDEX(VentasC15[[#Headers],[Maquillaje]:[Perfumería]],MATCH(MIN(VentasC15[[#This Row],[Maquillaje]:[Perfumería]]),VentasC15[[#This Row],[Maquillaje]:[Perfumería]],0))</f>
        <v>Skincare</v>
      </c>
      <c r="R1336" t="str">
        <f>IF(VentasC15[[#This Row],[Total por vendedor]]&gt;=250000,"SI","NO")</f>
        <v>SI</v>
      </c>
    </row>
    <row r="1337" spans="1:18" x14ac:dyDescent="0.3">
      <c r="A1337" s="17">
        <v>33498457</v>
      </c>
      <c r="B1337" s="13">
        <v>42</v>
      </c>
      <c r="C1337" s="13">
        <v>3</v>
      </c>
      <c r="D1337" s="13">
        <v>9</v>
      </c>
      <c r="E1337" t="s">
        <v>23</v>
      </c>
      <c r="F1337" t="s">
        <v>20</v>
      </c>
      <c r="G1337" t="str">
        <f>IF(VentasC15[[#This Row],[Tipo de pago]]='Tablas auxiliares'!$B$6,"Venta física","Venta Online")</f>
        <v>Venta física</v>
      </c>
      <c r="H1337" t="s">
        <v>30</v>
      </c>
      <c r="I1337" s="37">
        <v>63617</v>
      </c>
      <c r="J1337" s="37">
        <v>17125</v>
      </c>
      <c r="K1337" s="37">
        <v>77518</v>
      </c>
      <c r="L1337" s="37">
        <v>49887</v>
      </c>
      <c r="M1337" s="37">
        <v>24516</v>
      </c>
      <c r="N1337" s="37">
        <f>SUM(VentasC15[[#This Row],[Maquillaje]:[Perfumería]])</f>
        <v>232663</v>
      </c>
      <c r="O1337" s="14">
        <f>AVERAGE(VentasC15[[#This Row],[Maquillaje]:[Perfumería]])</f>
        <v>46532.6</v>
      </c>
      <c r="P1337" t="str">
        <f>INDEX(VentasC15[[#Headers],[Maquillaje]:[Perfumería]],MATCH(MAX(VentasC15[[#This Row],[Maquillaje]:[Perfumería]]),VentasC15[[#This Row],[Maquillaje]:[Perfumería]],0))</f>
        <v>Cabello</v>
      </c>
      <c r="Q1337" t="str">
        <f>INDEX(VentasC15[[#Headers],[Maquillaje]:[Perfumería]],MATCH(MIN(VentasC15[[#This Row],[Maquillaje]:[Perfumería]]),VentasC15[[#This Row],[Maquillaje]:[Perfumería]],0))</f>
        <v>Skincare</v>
      </c>
      <c r="R1337" t="str">
        <f>IF(VentasC15[[#This Row],[Total por vendedor]]&gt;=250000,"SI","NO")</f>
        <v>NO</v>
      </c>
    </row>
    <row r="1338" spans="1:18" x14ac:dyDescent="0.3">
      <c r="A1338" s="16">
        <v>33498458</v>
      </c>
      <c r="B1338" s="13">
        <v>75</v>
      </c>
      <c r="C1338" s="13">
        <v>3</v>
      </c>
      <c r="D1338" s="13">
        <v>40</v>
      </c>
      <c r="E1338" t="s">
        <v>23</v>
      </c>
      <c r="F1338" t="s">
        <v>20</v>
      </c>
      <c r="G1338" t="str">
        <f>IF(VentasC15[[#This Row],[Tipo de pago]]='Tablas auxiliares'!$B$6,"Venta física","Venta Online")</f>
        <v>Venta física</v>
      </c>
      <c r="H1338" t="s">
        <v>29</v>
      </c>
      <c r="I1338" s="37">
        <v>24475</v>
      </c>
      <c r="J1338" s="37">
        <v>43353</v>
      </c>
      <c r="K1338" s="37">
        <v>92625</v>
      </c>
      <c r="L1338" s="37">
        <v>72585</v>
      </c>
      <c r="M1338" s="37">
        <v>58245</v>
      </c>
      <c r="N1338" s="37">
        <f>SUM(VentasC15[[#This Row],[Maquillaje]:[Perfumería]])</f>
        <v>291283</v>
      </c>
      <c r="O1338" s="14">
        <f>AVERAGE(VentasC15[[#This Row],[Maquillaje]:[Perfumería]])</f>
        <v>58256.6</v>
      </c>
      <c r="P1338" t="str">
        <f>INDEX(VentasC15[[#Headers],[Maquillaje]:[Perfumería]],MATCH(MAX(VentasC15[[#This Row],[Maquillaje]:[Perfumería]]),VentasC15[[#This Row],[Maquillaje]:[Perfumería]],0))</f>
        <v>Cabello</v>
      </c>
      <c r="Q1338" t="str">
        <f>INDEX(VentasC15[[#Headers],[Maquillaje]:[Perfumería]],MATCH(MIN(VentasC15[[#This Row],[Maquillaje]:[Perfumería]]),VentasC15[[#This Row],[Maquillaje]:[Perfumería]],0))</f>
        <v>Maquillaje</v>
      </c>
      <c r="R1338" t="str">
        <f>IF(VentasC15[[#This Row],[Total por vendedor]]&gt;=250000,"SI","NO")</f>
        <v>SI</v>
      </c>
    </row>
    <row r="1339" spans="1:18" x14ac:dyDescent="0.3">
      <c r="A1339" s="17">
        <v>33498459</v>
      </c>
      <c r="B1339" s="13">
        <v>61</v>
      </c>
      <c r="C1339" s="13">
        <v>3</v>
      </c>
      <c r="D1339" s="13">
        <v>63</v>
      </c>
      <c r="E1339" t="s">
        <v>22</v>
      </c>
      <c r="F1339" t="s">
        <v>20</v>
      </c>
      <c r="G1339" t="str">
        <f>IF(VentasC15[[#This Row],[Tipo de pago]]='Tablas auxiliares'!$B$6,"Venta física","Venta Online")</f>
        <v>Venta física</v>
      </c>
      <c r="H1339" t="s">
        <v>29</v>
      </c>
      <c r="I1339" s="37">
        <v>11109</v>
      </c>
      <c r="J1339" s="37">
        <v>47823</v>
      </c>
      <c r="K1339" s="37">
        <v>60814</v>
      </c>
      <c r="L1339" s="37">
        <v>39524</v>
      </c>
      <c r="M1339" s="37">
        <v>9969</v>
      </c>
      <c r="N1339" s="37">
        <f>SUM(VentasC15[[#This Row],[Maquillaje]:[Perfumería]])</f>
        <v>169239</v>
      </c>
      <c r="O1339" s="14">
        <f>AVERAGE(VentasC15[[#This Row],[Maquillaje]:[Perfumería]])</f>
        <v>33847.800000000003</v>
      </c>
      <c r="P1339" t="str">
        <f>INDEX(VentasC15[[#Headers],[Maquillaje]:[Perfumería]],MATCH(MAX(VentasC15[[#This Row],[Maquillaje]:[Perfumería]]),VentasC15[[#This Row],[Maquillaje]:[Perfumería]],0))</f>
        <v>Cabello</v>
      </c>
      <c r="Q1339" t="str">
        <f>INDEX(VentasC15[[#Headers],[Maquillaje]:[Perfumería]],MATCH(MIN(VentasC15[[#This Row],[Maquillaje]:[Perfumería]]),VentasC15[[#This Row],[Maquillaje]:[Perfumería]],0))</f>
        <v>Perfumería</v>
      </c>
      <c r="R1339" t="str">
        <f>IF(VentasC15[[#This Row],[Total por vendedor]]&gt;=250000,"SI","NO")</f>
        <v>NO</v>
      </c>
    </row>
    <row r="1340" spans="1:18" x14ac:dyDescent="0.3">
      <c r="A1340" s="16">
        <v>33498460</v>
      </c>
      <c r="B1340" s="13">
        <v>62</v>
      </c>
      <c r="C1340" s="13">
        <v>3</v>
      </c>
      <c r="D1340" s="13">
        <v>21</v>
      </c>
      <c r="E1340" t="s">
        <v>22</v>
      </c>
      <c r="F1340" t="s">
        <v>21</v>
      </c>
      <c r="G1340" t="str">
        <f>IF(VentasC15[[#This Row],[Tipo de pago]]='Tablas auxiliares'!$B$6,"Venta física","Venta Online")</f>
        <v>Venta Online</v>
      </c>
      <c r="H1340" t="s">
        <v>30</v>
      </c>
      <c r="I1340" s="37">
        <v>55377</v>
      </c>
      <c r="J1340" s="37">
        <v>38740</v>
      </c>
      <c r="K1340" s="37">
        <v>84077</v>
      </c>
      <c r="L1340" s="37">
        <v>20425</v>
      </c>
      <c r="M1340" s="37">
        <v>72242</v>
      </c>
      <c r="N1340" s="37">
        <f>SUM(VentasC15[[#This Row],[Maquillaje]:[Perfumería]])</f>
        <v>270861</v>
      </c>
      <c r="O1340" s="14">
        <f>AVERAGE(VentasC15[[#This Row],[Maquillaje]:[Perfumería]])</f>
        <v>54172.2</v>
      </c>
      <c r="P1340" t="str">
        <f>INDEX(VentasC15[[#Headers],[Maquillaje]:[Perfumería]],MATCH(MAX(VentasC15[[#This Row],[Maquillaje]:[Perfumería]]),VentasC15[[#This Row],[Maquillaje]:[Perfumería]],0))</f>
        <v>Cabello</v>
      </c>
      <c r="Q1340" t="str">
        <f>INDEX(VentasC15[[#Headers],[Maquillaje]:[Perfumería]],MATCH(MIN(VentasC15[[#This Row],[Maquillaje]:[Perfumería]]),VentasC15[[#This Row],[Maquillaje]:[Perfumería]],0))</f>
        <v>Cuerpo</v>
      </c>
      <c r="R1340" t="str">
        <f>IF(VentasC15[[#This Row],[Total por vendedor]]&gt;=250000,"SI","NO")</f>
        <v>SI</v>
      </c>
    </row>
    <row r="1341" spans="1:18" x14ac:dyDescent="0.3">
      <c r="A1341" s="17">
        <v>33498461</v>
      </c>
      <c r="B1341" s="13">
        <v>54</v>
      </c>
      <c r="C1341" s="13">
        <v>3</v>
      </c>
      <c r="D1341" s="13">
        <v>55</v>
      </c>
      <c r="E1341" t="s">
        <v>25</v>
      </c>
      <c r="F1341" t="s">
        <v>21</v>
      </c>
      <c r="G1341" t="str">
        <f>IF(VentasC15[[#This Row],[Tipo de pago]]='Tablas auxiliares'!$B$6,"Venta física","Venta Online")</f>
        <v>Venta Online</v>
      </c>
      <c r="H1341" t="s">
        <v>29</v>
      </c>
      <c r="I1341" s="37">
        <v>52560</v>
      </c>
      <c r="J1341" s="37">
        <v>92164</v>
      </c>
      <c r="K1341" s="37">
        <v>40363</v>
      </c>
      <c r="L1341" s="37">
        <v>2987</v>
      </c>
      <c r="M1341" s="37">
        <v>22133</v>
      </c>
      <c r="N1341" s="37">
        <f>SUM(VentasC15[[#This Row],[Maquillaje]:[Perfumería]])</f>
        <v>210207</v>
      </c>
      <c r="O1341" s="14">
        <f>AVERAGE(VentasC15[[#This Row],[Maquillaje]:[Perfumería]])</f>
        <v>42041.4</v>
      </c>
      <c r="P1341" t="str">
        <f>INDEX(VentasC15[[#Headers],[Maquillaje]:[Perfumería]],MATCH(MAX(VentasC15[[#This Row],[Maquillaje]:[Perfumería]]),VentasC15[[#This Row],[Maquillaje]:[Perfumería]],0))</f>
        <v>Skincare</v>
      </c>
      <c r="Q1341" t="str">
        <f>INDEX(VentasC15[[#Headers],[Maquillaje]:[Perfumería]],MATCH(MIN(VentasC15[[#This Row],[Maquillaje]:[Perfumería]]),VentasC15[[#This Row],[Maquillaje]:[Perfumería]],0))</f>
        <v>Cuerpo</v>
      </c>
      <c r="R1341" t="str">
        <f>IF(VentasC15[[#This Row],[Total por vendedor]]&gt;=250000,"SI","NO")</f>
        <v>NO</v>
      </c>
    </row>
    <row r="1342" spans="1:18" x14ac:dyDescent="0.3">
      <c r="A1342" s="16">
        <v>33498462</v>
      </c>
      <c r="B1342" s="13">
        <v>64</v>
      </c>
      <c r="C1342" s="13">
        <v>3</v>
      </c>
      <c r="D1342" s="13">
        <v>22</v>
      </c>
      <c r="E1342" t="s">
        <v>23</v>
      </c>
      <c r="F1342" t="s">
        <v>20</v>
      </c>
      <c r="G1342" t="str">
        <f>IF(VentasC15[[#This Row],[Tipo de pago]]='Tablas auxiliares'!$B$6,"Venta física","Venta Online")</f>
        <v>Venta física</v>
      </c>
      <c r="H1342" t="s">
        <v>30</v>
      </c>
      <c r="I1342" s="37">
        <v>64840</v>
      </c>
      <c r="J1342" s="37">
        <v>84566</v>
      </c>
      <c r="K1342" s="37">
        <v>79795</v>
      </c>
      <c r="L1342" s="37">
        <v>62009</v>
      </c>
      <c r="M1342" s="37">
        <v>92454</v>
      </c>
      <c r="N1342" s="37">
        <f>SUM(VentasC15[[#This Row],[Maquillaje]:[Perfumería]])</f>
        <v>383664</v>
      </c>
      <c r="O1342" s="14">
        <f>AVERAGE(VentasC15[[#This Row],[Maquillaje]:[Perfumería]])</f>
        <v>76732.800000000003</v>
      </c>
      <c r="P1342" t="str">
        <f>INDEX(VentasC15[[#Headers],[Maquillaje]:[Perfumería]],MATCH(MAX(VentasC15[[#This Row],[Maquillaje]:[Perfumería]]),VentasC15[[#This Row],[Maquillaje]:[Perfumería]],0))</f>
        <v>Perfumería</v>
      </c>
      <c r="Q1342" t="str">
        <f>INDEX(VentasC15[[#Headers],[Maquillaje]:[Perfumería]],MATCH(MIN(VentasC15[[#This Row],[Maquillaje]:[Perfumería]]),VentasC15[[#This Row],[Maquillaje]:[Perfumería]],0))</f>
        <v>Cuerpo</v>
      </c>
      <c r="R1342" t="str">
        <f>IF(VentasC15[[#This Row],[Total por vendedor]]&gt;=250000,"SI","NO")</f>
        <v>SI</v>
      </c>
    </row>
    <row r="1343" spans="1:18" x14ac:dyDescent="0.3">
      <c r="A1343" s="17">
        <v>33498463</v>
      </c>
      <c r="B1343" s="13">
        <v>45</v>
      </c>
      <c r="C1343" s="13">
        <v>3</v>
      </c>
      <c r="D1343" s="13">
        <v>98</v>
      </c>
      <c r="E1343" t="s">
        <v>22</v>
      </c>
      <c r="F1343" t="s">
        <v>21</v>
      </c>
      <c r="G1343" t="str">
        <f>IF(VentasC15[[#This Row],[Tipo de pago]]='Tablas auxiliares'!$B$6,"Venta física","Venta Online")</f>
        <v>Venta Online</v>
      </c>
      <c r="H1343" t="s">
        <v>29</v>
      </c>
      <c r="I1343" s="37">
        <v>1544</v>
      </c>
      <c r="J1343" s="37">
        <v>69630</v>
      </c>
      <c r="K1343" s="37">
        <v>13797</v>
      </c>
      <c r="L1343" s="37">
        <v>88597</v>
      </c>
      <c r="M1343" s="37">
        <v>76724</v>
      </c>
      <c r="N1343" s="37">
        <f>SUM(VentasC15[[#This Row],[Maquillaje]:[Perfumería]])</f>
        <v>250292</v>
      </c>
      <c r="O1343" s="14">
        <f>AVERAGE(VentasC15[[#This Row],[Maquillaje]:[Perfumería]])</f>
        <v>50058.400000000001</v>
      </c>
      <c r="P1343" t="str">
        <f>INDEX(VentasC15[[#Headers],[Maquillaje]:[Perfumería]],MATCH(MAX(VentasC15[[#This Row],[Maquillaje]:[Perfumería]]),VentasC15[[#This Row],[Maquillaje]:[Perfumería]],0))</f>
        <v>Cuerpo</v>
      </c>
      <c r="Q1343" t="str">
        <f>INDEX(VentasC15[[#Headers],[Maquillaje]:[Perfumería]],MATCH(MIN(VentasC15[[#This Row],[Maquillaje]:[Perfumería]]),VentasC15[[#This Row],[Maquillaje]:[Perfumería]],0))</f>
        <v>Maquillaje</v>
      </c>
      <c r="R1343" t="str">
        <f>IF(VentasC15[[#This Row],[Total por vendedor]]&gt;=250000,"SI","NO")</f>
        <v>SI</v>
      </c>
    </row>
    <row r="1344" spans="1:18" x14ac:dyDescent="0.3">
      <c r="A1344" s="16">
        <v>33498464</v>
      </c>
      <c r="B1344" s="13">
        <v>50</v>
      </c>
      <c r="C1344" s="13">
        <v>3</v>
      </c>
      <c r="D1344" s="13">
        <v>27</v>
      </c>
      <c r="E1344" t="s">
        <v>22</v>
      </c>
      <c r="F1344" t="s">
        <v>20</v>
      </c>
      <c r="G1344" t="str">
        <f>IF(VentasC15[[#This Row],[Tipo de pago]]='Tablas auxiliares'!$B$6,"Venta física","Venta Online")</f>
        <v>Venta física</v>
      </c>
      <c r="H1344" t="s">
        <v>29</v>
      </c>
      <c r="I1344" s="37">
        <v>72480</v>
      </c>
      <c r="J1344" s="37">
        <v>51869</v>
      </c>
      <c r="K1344" s="37">
        <v>32084</v>
      </c>
      <c r="L1344" s="37">
        <v>61907</v>
      </c>
      <c r="M1344" s="37">
        <v>34072</v>
      </c>
      <c r="N1344" s="37">
        <f>SUM(VentasC15[[#This Row],[Maquillaje]:[Perfumería]])</f>
        <v>252412</v>
      </c>
      <c r="O1344" s="14">
        <f>AVERAGE(VentasC15[[#This Row],[Maquillaje]:[Perfumería]])</f>
        <v>50482.400000000001</v>
      </c>
      <c r="P1344" t="str">
        <f>INDEX(VentasC15[[#Headers],[Maquillaje]:[Perfumería]],MATCH(MAX(VentasC15[[#This Row],[Maquillaje]:[Perfumería]]),VentasC15[[#This Row],[Maquillaje]:[Perfumería]],0))</f>
        <v>Maquillaje</v>
      </c>
      <c r="Q1344" t="str">
        <f>INDEX(VentasC15[[#Headers],[Maquillaje]:[Perfumería]],MATCH(MIN(VentasC15[[#This Row],[Maquillaje]:[Perfumería]]),VentasC15[[#This Row],[Maquillaje]:[Perfumería]],0))</f>
        <v>Cabello</v>
      </c>
      <c r="R1344" t="str">
        <f>IF(VentasC15[[#This Row],[Total por vendedor]]&gt;=250000,"SI","NO")</f>
        <v>SI</v>
      </c>
    </row>
    <row r="1345" spans="1:18" x14ac:dyDescent="0.3">
      <c r="A1345" s="17">
        <v>33498465</v>
      </c>
      <c r="B1345" s="13">
        <v>68</v>
      </c>
      <c r="C1345" s="13">
        <v>3</v>
      </c>
      <c r="D1345" s="13">
        <v>73</v>
      </c>
      <c r="E1345" t="s">
        <v>22</v>
      </c>
      <c r="F1345" t="s">
        <v>20</v>
      </c>
      <c r="G1345" t="str">
        <f>IF(VentasC15[[#This Row],[Tipo de pago]]='Tablas auxiliares'!$B$6,"Venta física","Venta Online")</f>
        <v>Venta física</v>
      </c>
      <c r="H1345" t="s">
        <v>29</v>
      </c>
      <c r="I1345" s="37">
        <v>49206</v>
      </c>
      <c r="J1345" s="37">
        <v>35448</v>
      </c>
      <c r="K1345" s="37">
        <v>9477</v>
      </c>
      <c r="L1345" s="37">
        <v>93920</v>
      </c>
      <c r="M1345" s="37">
        <v>3463</v>
      </c>
      <c r="N1345" s="37">
        <f>SUM(VentasC15[[#This Row],[Maquillaje]:[Perfumería]])</f>
        <v>191514</v>
      </c>
      <c r="O1345" s="14">
        <f>AVERAGE(VentasC15[[#This Row],[Maquillaje]:[Perfumería]])</f>
        <v>38302.800000000003</v>
      </c>
      <c r="P1345" t="str">
        <f>INDEX(VentasC15[[#Headers],[Maquillaje]:[Perfumería]],MATCH(MAX(VentasC15[[#This Row],[Maquillaje]:[Perfumería]]),VentasC15[[#This Row],[Maquillaje]:[Perfumería]],0))</f>
        <v>Cuerpo</v>
      </c>
      <c r="Q1345" t="str">
        <f>INDEX(VentasC15[[#Headers],[Maquillaje]:[Perfumería]],MATCH(MIN(VentasC15[[#This Row],[Maquillaje]:[Perfumería]]),VentasC15[[#This Row],[Maquillaje]:[Perfumería]],0))</f>
        <v>Perfumería</v>
      </c>
      <c r="R1345" t="str">
        <f>IF(VentasC15[[#This Row],[Total por vendedor]]&gt;=250000,"SI","NO")</f>
        <v>NO</v>
      </c>
    </row>
    <row r="1346" spans="1:18" x14ac:dyDescent="0.3">
      <c r="A1346" s="16">
        <v>33498466</v>
      </c>
      <c r="B1346" s="13">
        <v>44</v>
      </c>
      <c r="C1346" s="13">
        <v>3</v>
      </c>
      <c r="D1346" s="13">
        <v>48</v>
      </c>
      <c r="E1346" t="s">
        <v>23</v>
      </c>
      <c r="F1346" t="s">
        <v>20</v>
      </c>
      <c r="G1346" t="str">
        <f>IF(VentasC15[[#This Row],[Tipo de pago]]='Tablas auxiliares'!$B$6,"Venta física","Venta Online")</f>
        <v>Venta física</v>
      </c>
      <c r="H1346" t="s">
        <v>30</v>
      </c>
      <c r="I1346" s="37">
        <v>73891</v>
      </c>
      <c r="J1346" s="37">
        <v>77254</v>
      </c>
      <c r="K1346" s="37">
        <v>48077</v>
      </c>
      <c r="L1346" s="37">
        <v>79153</v>
      </c>
      <c r="M1346" s="37">
        <v>17558</v>
      </c>
      <c r="N1346" s="37">
        <f>SUM(VentasC15[[#This Row],[Maquillaje]:[Perfumería]])</f>
        <v>295933</v>
      </c>
      <c r="O1346" s="14">
        <f>AVERAGE(VentasC15[[#This Row],[Maquillaje]:[Perfumería]])</f>
        <v>59186.6</v>
      </c>
      <c r="P1346" t="str">
        <f>INDEX(VentasC15[[#Headers],[Maquillaje]:[Perfumería]],MATCH(MAX(VentasC15[[#This Row],[Maquillaje]:[Perfumería]]),VentasC15[[#This Row],[Maquillaje]:[Perfumería]],0))</f>
        <v>Cuerpo</v>
      </c>
      <c r="Q1346" t="str">
        <f>INDEX(VentasC15[[#Headers],[Maquillaje]:[Perfumería]],MATCH(MIN(VentasC15[[#This Row],[Maquillaje]:[Perfumería]]),VentasC15[[#This Row],[Maquillaje]:[Perfumería]],0))</f>
        <v>Perfumería</v>
      </c>
      <c r="R1346" t="str">
        <f>IF(VentasC15[[#This Row],[Total por vendedor]]&gt;=250000,"SI","NO")</f>
        <v>SI</v>
      </c>
    </row>
    <row r="1347" spans="1:18" x14ac:dyDescent="0.3">
      <c r="A1347" s="17">
        <v>33498467</v>
      </c>
      <c r="B1347" s="13">
        <v>30</v>
      </c>
      <c r="C1347" s="13">
        <v>3</v>
      </c>
      <c r="D1347" s="13">
        <v>76</v>
      </c>
      <c r="E1347" t="s">
        <v>23</v>
      </c>
      <c r="F1347" t="s">
        <v>21</v>
      </c>
      <c r="G1347" t="str">
        <f>IF(VentasC15[[#This Row],[Tipo de pago]]='Tablas auxiliares'!$B$6,"Venta física","Venta Online")</f>
        <v>Venta Online</v>
      </c>
      <c r="H1347" t="s">
        <v>29</v>
      </c>
      <c r="I1347" s="37">
        <v>60543</v>
      </c>
      <c r="J1347" s="37">
        <v>43866</v>
      </c>
      <c r="K1347" s="37">
        <v>82348</v>
      </c>
      <c r="L1347" s="37">
        <v>12903</v>
      </c>
      <c r="M1347" s="37">
        <v>51078</v>
      </c>
      <c r="N1347" s="37">
        <f>SUM(VentasC15[[#This Row],[Maquillaje]:[Perfumería]])</f>
        <v>250738</v>
      </c>
      <c r="O1347" s="14">
        <f>AVERAGE(VentasC15[[#This Row],[Maquillaje]:[Perfumería]])</f>
        <v>50147.6</v>
      </c>
      <c r="P1347" t="str">
        <f>INDEX(VentasC15[[#Headers],[Maquillaje]:[Perfumería]],MATCH(MAX(VentasC15[[#This Row],[Maquillaje]:[Perfumería]]),VentasC15[[#This Row],[Maquillaje]:[Perfumería]],0))</f>
        <v>Cabello</v>
      </c>
      <c r="Q1347" t="str">
        <f>INDEX(VentasC15[[#Headers],[Maquillaje]:[Perfumería]],MATCH(MIN(VentasC15[[#This Row],[Maquillaje]:[Perfumería]]),VentasC15[[#This Row],[Maquillaje]:[Perfumería]],0))</f>
        <v>Cuerpo</v>
      </c>
      <c r="R1347" t="str">
        <f>IF(VentasC15[[#This Row],[Total por vendedor]]&gt;=250000,"SI","NO")</f>
        <v>SI</v>
      </c>
    </row>
    <row r="1348" spans="1:18" x14ac:dyDescent="0.3">
      <c r="A1348" s="16">
        <v>33498468</v>
      </c>
      <c r="B1348" s="13">
        <v>44</v>
      </c>
      <c r="C1348" s="13">
        <v>3</v>
      </c>
      <c r="D1348" s="13">
        <v>85</v>
      </c>
      <c r="E1348" t="s">
        <v>23</v>
      </c>
      <c r="F1348" t="s">
        <v>21</v>
      </c>
      <c r="G1348" t="str">
        <f>IF(VentasC15[[#This Row],[Tipo de pago]]='Tablas auxiliares'!$B$6,"Venta física","Venta Online")</f>
        <v>Venta Online</v>
      </c>
      <c r="H1348" t="s">
        <v>29</v>
      </c>
      <c r="I1348" s="37">
        <v>97678</v>
      </c>
      <c r="J1348" s="37">
        <v>18329</v>
      </c>
      <c r="K1348" s="37">
        <v>42713</v>
      </c>
      <c r="L1348" s="37">
        <v>36172</v>
      </c>
      <c r="M1348" s="37">
        <v>39208</v>
      </c>
      <c r="N1348" s="37">
        <f>SUM(VentasC15[[#This Row],[Maquillaje]:[Perfumería]])</f>
        <v>234100</v>
      </c>
      <c r="O1348" s="14">
        <f>AVERAGE(VentasC15[[#This Row],[Maquillaje]:[Perfumería]])</f>
        <v>46820</v>
      </c>
      <c r="P1348" t="str">
        <f>INDEX(VentasC15[[#Headers],[Maquillaje]:[Perfumería]],MATCH(MAX(VentasC15[[#This Row],[Maquillaje]:[Perfumería]]),VentasC15[[#This Row],[Maquillaje]:[Perfumería]],0))</f>
        <v>Maquillaje</v>
      </c>
      <c r="Q1348" t="str">
        <f>INDEX(VentasC15[[#Headers],[Maquillaje]:[Perfumería]],MATCH(MIN(VentasC15[[#This Row],[Maquillaje]:[Perfumería]]),VentasC15[[#This Row],[Maquillaje]:[Perfumería]],0))</f>
        <v>Skincare</v>
      </c>
      <c r="R1348" t="str">
        <f>IF(VentasC15[[#This Row],[Total por vendedor]]&gt;=250000,"SI","NO")</f>
        <v>NO</v>
      </c>
    </row>
    <row r="1349" spans="1:18" x14ac:dyDescent="0.3">
      <c r="A1349" s="17">
        <v>33498469</v>
      </c>
      <c r="B1349" s="13">
        <v>41</v>
      </c>
      <c r="C1349" s="13">
        <v>3</v>
      </c>
      <c r="D1349" s="13">
        <v>53</v>
      </c>
      <c r="E1349" t="s">
        <v>23</v>
      </c>
      <c r="F1349" t="s">
        <v>21</v>
      </c>
      <c r="G1349" t="str">
        <f>IF(VentasC15[[#This Row],[Tipo de pago]]='Tablas auxiliares'!$B$6,"Venta física","Venta Online")</f>
        <v>Venta Online</v>
      </c>
      <c r="H1349" t="s">
        <v>30</v>
      </c>
      <c r="I1349" s="37">
        <v>32778</v>
      </c>
      <c r="J1349" s="37">
        <v>12257</v>
      </c>
      <c r="K1349" s="37">
        <v>97890</v>
      </c>
      <c r="L1349" s="37">
        <v>65835</v>
      </c>
      <c r="M1349" s="37">
        <v>39477</v>
      </c>
      <c r="N1349" s="37">
        <f>SUM(VentasC15[[#This Row],[Maquillaje]:[Perfumería]])</f>
        <v>248237</v>
      </c>
      <c r="O1349" s="14">
        <f>AVERAGE(VentasC15[[#This Row],[Maquillaje]:[Perfumería]])</f>
        <v>49647.4</v>
      </c>
      <c r="P1349" t="str">
        <f>INDEX(VentasC15[[#Headers],[Maquillaje]:[Perfumería]],MATCH(MAX(VentasC15[[#This Row],[Maquillaje]:[Perfumería]]),VentasC15[[#This Row],[Maquillaje]:[Perfumería]],0))</f>
        <v>Cabello</v>
      </c>
      <c r="Q1349" t="str">
        <f>INDEX(VentasC15[[#Headers],[Maquillaje]:[Perfumería]],MATCH(MIN(VentasC15[[#This Row],[Maquillaje]:[Perfumería]]),VentasC15[[#This Row],[Maquillaje]:[Perfumería]],0))</f>
        <v>Skincare</v>
      </c>
      <c r="R1349" t="str">
        <f>IF(VentasC15[[#This Row],[Total por vendedor]]&gt;=250000,"SI","NO")</f>
        <v>NO</v>
      </c>
    </row>
    <row r="1350" spans="1:18" x14ac:dyDescent="0.3">
      <c r="A1350" s="16">
        <v>33498470</v>
      </c>
      <c r="B1350" s="13">
        <v>72</v>
      </c>
      <c r="C1350" s="13">
        <v>3</v>
      </c>
      <c r="D1350" s="13">
        <v>35</v>
      </c>
      <c r="E1350" t="s">
        <v>22</v>
      </c>
      <c r="F1350" t="s">
        <v>20</v>
      </c>
      <c r="G1350" t="str">
        <f>IF(VentasC15[[#This Row],[Tipo de pago]]='Tablas auxiliares'!$B$6,"Venta física","Venta Online")</f>
        <v>Venta física</v>
      </c>
      <c r="H1350" t="s">
        <v>30</v>
      </c>
      <c r="I1350" s="37">
        <v>48545</v>
      </c>
      <c r="J1350" s="37">
        <v>6947</v>
      </c>
      <c r="K1350" s="37">
        <v>70630</v>
      </c>
      <c r="L1350" s="37">
        <v>13685</v>
      </c>
      <c r="M1350" s="37">
        <v>24200</v>
      </c>
      <c r="N1350" s="37">
        <f>SUM(VentasC15[[#This Row],[Maquillaje]:[Perfumería]])</f>
        <v>164007</v>
      </c>
      <c r="O1350" s="14">
        <f>AVERAGE(VentasC15[[#This Row],[Maquillaje]:[Perfumería]])</f>
        <v>32801.4</v>
      </c>
      <c r="P1350" t="str">
        <f>INDEX(VentasC15[[#Headers],[Maquillaje]:[Perfumería]],MATCH(MAX(VentasC15[[#This Row],[Maquillaje]:[Perfumería]]),VentasC15[[#This Row],[Maquillaje]:[Perfumería]],0))</f>
        <v>Cabello</v>
      </c>
      <c r="Q1350" t="str">
        <f>INDEX(VentasC15[[#Headers],[Maquillaje]:[Perfumería]],MATCH(MIN(VentasC15[[#This Row],[Maquillaje]:[Perfumería]]),VentasC15[[#This Row],[Maquillaje]:[Perfumería]],0))</f>
        <v>Skincare</v>
      </c>
      <c r="R1350" t="str">
        <f>IF(VentasC15[[#This Row],[Total por vendedor]]&gt;=250000,"SI","NO")</f>
        <v>NO</v>
      </c>
    </row>
    <row r="1351" spans="1:18" x14ac:dyDescent="0.3">
      <c r="A1351" s="17">
        <v>33498471</v>
      </c>
      <c r="B1351" s="13">
        <v>74</v>
      </c>
      <c r="C1351" s="13">
        <v>3</v>
      </c>
      <c r="D1351" s="13">
        <v>87</v>
      </c>
      <c r="E1351" t="s">
        <v>25</v>
      </c>
      <c r="F1351" t="s">
        <v>20</v>
      </c>
      <c r="G1351" t="str">
        <f>IF(VentasC15[[#This Row],[Tipo de pago]]='Tablas auxiliares'!$B$6,"Venta física","Venta Online")</f>
        <v>Venta física</v>
      </c>
      <c r="H1351" t="s">
        <v>30</v>
      </c>
      <c r="I1351" s="37">
        <v>83705</v>
      </c>
      <c r="J1351" s="37">
        <v>1640</v>
      </c>
      <c r="K1351" s="37">
        <v>8904</v>
      </c>
      <c r="L1351" s="37">
        <v>90513</v>
      </c>
      <c r="M1351" s="37">
        <v>72212</v>
      </c>
      <c r="N1351" s="37">
        <f>SUM(VentasC15[[#This Row],[Maquillaje]:[Perfumería]])</f>
        <v>256974</v>
      </c>
      <c r="O1351" s="14">
        <f>AVERAGE(VentasC15[[#This Row],[Maquillaje]:[Perfumería]])</f>
        <v>51394.8</v>
      </c>
      <c r="P1351" t="str">
        <f>INDEX(VentasC15[[#Headers],[Maquillaje]:[Perfumería]],MATCH(MAX(VentasC15[[#This Row],[Maquillaje]:[Perfumería]]),VentasC15[[#This Row],[Maquillaje]:[Perfumería]],0))</f>
        <v>Cuerpo</v>
      </c>
      <c r="Q1351" t="str">
        <f>INDEX(VentasC15[[#Headers],[Maquillaje]:[Perfumería]],MATCH(MIN(VentasC15[[#This Row],[Maquillaje]:[Perfumería]]),VentasC15[[#This Row],[Maquillaje]:[Perfumería]],0))</f>
        <v>Skincare</v>
      </c>
      <c r="R1351" t="str">
        <f>IF(VentasC15[[#This Row],[Total por vendedor]]&gt;=250000,"SI","NO")</f>
        <v>SI</v>
      </c>
    </row>
    <row r="1352" spans="1:18" x14ac:dyDescent="0.3">
      <c r="A1352" s="16">
        <v>33498472</v>
      </c>
      <c r="B1352" s="13">
        <v>65</v>
      </c>
      <c r="C1352" s="13">
        <v>3</v>
      </c>
      <c r="D1352" s="13">
        <v>33</v>
      </c>
      <c r="E1352" t="s">
        <v>25</v>
      </c>
      <c r="F1352" t="s">
        <v>20</v>
      </c>
      <c r="G1352" t="str">
        <f>IF(VentasC15[[#This Row],[Tipo de pago]]='Tablas auxiliares'!$B$6,"Venta física","Venta Online")</f>
        <v>Venta física</v>
      </c>
      <c r="H1352" t="s">
        <v>29</v>
      </c>
      <c r="I1352" s="37">
        <v>70642</v>
      </c>
      <c r="J1352" s="37">
        <v>41414</v>
      </c>
      <c r="K1352" s="37">
        <v>97377</v>
      </c>
      <c r="L1352" s="37">
        <v>42384</v>
      </c>
      <c r="M1352" s="37">
        <v>49872</v>
      </c>
      <c r="N1352" s="37">
        <f>SUM(VentasC15[[#This Row],[Maquillaje]:[Perfumería]])</f>
        <v>301689</v>
      </c>
      <c r="O1352" s="14">
        <f>AVERAGE(VentasC15[[#This Row],[Maquillaje]:[Perfumería]])</f>
        <v>60337.8</v>
      </c>
      <c r="P1352" t="str">
        <f>INDEX(VentasC15[[#Headers],[Maquillaje]:[Perfumería]],MATCH(MAX(VentasC15[[#This Row],[Maquillaje]:[Perfumería]]),VentasC15[[#This Row],[Maquillaje]:[Perfumería]],0))</f>
        <v>Cabello</v>
      </c>
      <c r="Q1352" t="str">
        <f>INDEX(VentasC15[[#Headers],[Maquillaje]:[Perfumería]],MATCH(MIN(VentasC15[[#This Row],[Maquillaje]:[Perfumería]]),VentasC15[[#This Row],[Maquillaje]:[Perfumería]],0))</f>
        <v>Skincare</v>
      </c>
      <c r="R1352" t="str">
        <f>IF(VentasC15[[#This Row],[Total por vendedor]]&gt;=250000,"SI","NO")</f>
        <v>SI</v>
      </c>
    </row>
    <row r="1353" spans="1:18" x14ac:dyDescent="0.3">
      <c r="A1353" s="17">
        <v>33498473</v>
      </c>
      <c r="B1353" s="13">
        <v>33</v>
      </c>
      <c r="C1353" s="13">
        <v>3</v>
      </c>
      <c r="D1353" s="13">
        <v>76</v>
      </c>
      <c r="E1353" t="s">
        <v>24</v>
      </c>
      <c r="F1353" t="s">
        <v>21</v>
      </c>
      <c r="G1353" t="str">
        <f>IF(VentasC15[[#This Row],[Tipo de pago]]='Tablas auxiliares'!$B$6,"Venta física","Venta Online")</f>
        <v>Venta Online</v>
      </c>
      <c r="H1353" t="s">
        <v>29</v>
      </c>
      <c r="I1353" s="37">
        <v>93697</v>
      </c>
      <c r="J1353" s="37">
        <v>7403</v>
      </c>
      <c r="K1353" s="37">
        <v>31235</v>
      </c>
      <c r="L1353" s="37">
        <v>22641</v>
      </c>
      <c r="M1353" s="37">
        <v>2600</v>
      </c>
      <c r="N1353" s="37">
        <f>SUM(VentasC15[[#This Row],[Maquillaje]:[Perfumería]])</f>
        <v>157576</v>
      </c>
      <c r="O1353" s="14">
        <f>AVERAGE(VentasC15[[#This Row],[Maquillaje]:[Perfumería]])</f>
        <v>31515.200000000001</v>
      </c>
      <c r="P1353" t="str">
        <f>INDEX(VentasC15[[#Headers],[Maquillaje]:[Perfumería]],MATCH(MAX(VentasC15[[#This Row],[Maquillaje]:[Perfumería]]),VentasC15[[#This Row],[Maquillaje]:[Perfumería]],0))</f>
        <v>Maquillaje</v>
      </c>
      <c r="Q1353" t="str">
        <f>INDEX(VentasC15[[#Headers],[Maquillaje]:[Perfumería]],MATCH(MIN(VentasC15[[#This Row],[Maquillaje]:[Perfumería]]),VentasC15[[#This Row],[Maquillaje]:[Perfumería]],0))</f>
        <v>Perfumería</v>
      </c>
      <c r="R1353" t="str">
        <f>IF(VentasC15[[#This Row],[Total por vendedor]]&gt;=250000,"SI","NO")</f>
        <v>NO</v>
      </c>
    </row>
    <row r="1354" spans="1:18" x14ac:dyDescent="0.3">
      <c r="A1354" s="16">
        <v>33498474</v>
      </c>
      <c r="B1354" s="13">
        <v>66</v>
      </c>
      <c r="C1354" s="13">
        <v>3</v>
      </c>
      <c r="D1354" s="13">
        <v>59</v>
      </c>
      <c r="E1354" t="s">
        <v>25</v>
      </c>
      <c r="F1354" t="s">
        <v>20</v>
      </c>
      <c r="G1354" t="str">
        <f>IF(VentasC15[[#This Row],[Tipo de pago]]='Tablas auxiliares'!$B$6,"Venta física","Venta Online")</f>
        <v>Venta física</v>
      </c>
      <c r="H1354" t="s">
        <v>30</v>
      </c>
      <c r="I1354" s="37">
        <v>53354</v>
      </c>
      <c r="J1354" s="37">
        <v>21119</v>
      </c>
      <c r="K1354" s="37">
        <v>98456</v>
      </c>
      <c r="L1354" s="37">
        <v>70506</v>
      </c>
      <c r="M1354" s="37">
        <v>78688</v>
      </c>
      <c r="N1354" s="37">
        <f>SUM(VentasC15[[#This Row],[Maquillaje]:[Perfumería]])</f>
        <v>322123</v>
      </c>
      <c r="O1354" s="14">
        <f>AVERAGE(VentasC15[[#This Row],[Maquillaje]:[Perfumería]])</f>
        <v>64424.6</v>
      </c>
      <c r="P1354" t="str">
        <f>INDEX(VentasC15[[#Headers],[Maquillaje]:[Perfumería]],MATCH(MAX(VentasC15[[#This Row],[Maquillaje]:[Perfumería]]),VentasC15[[#This Row],[Maquillaje]:[Perfumería]],0))</f>
        <v>Cabello</v>
      </c>
      <c r="Q1354" t="str">
        <f>INDEX(VentasC15[[#Headers],[Maquillaje]:[Perfumería]],MATCH(MIN(VentasC15[[#This Row],[Maquillaje]:[Perfumería]]),VentasC15[[#This Row],[Maquillaje]:[Perfumería]],0))</f>
        <v>Skincare</v>
      </c>
      <c r="R1354" t="str">
        <f>IF(VentasC15[[#This Row],[Total por vendedor]]&gt;=250000,"SI","NO")</f>
        <v>SI</v>
      </c>
    </row>
    <row r="1355" spans="1:18" x14ac:dyDescent="0.3">
      <c r="A1355" s="17">
        <v>33498475</v>
      </c>
      <c r="B1355" s="13">
        <v>69</v>
      </c>
      <c r="C1355" s="13">
        <v>3</v>
      </c>
      <c r="D1355" s="13">
        <v>21</v>
      </c>
      <c r="E1355" t="s">
        <v>22</v>
      </c>
      <c r="F1355" t="s">
        <v>21</v>
      </c>
      <c r="G1355" t="str">
        <f>IF(VentasC15[[#This Row],[Tipo de pago]]='Tablas auxiliares'!$B$6,"Venta física","Venta Online")</f>
        <v>Venta Online</v>
      </c>
      <c r="H1355" t="s">
        <v>29</v>
      </c>
      <c r="I1355" s="37">
        <v>55083</v>
      </c>
      <c r="J1355" s="37">
        <v>38609</v>
      </c>
      <c r="K1355" s="37">
        <v>43430</v>
      </c>
      <c r="L1355" s="37">
        <v>57541</v>
      </c>
      <c r="M1355" s="37">
        <v>86551</v>
      </c>
      <c r="N1355" s="37">
        <f>SUM(VentasC15[[#This Row],[Maquillaje]:[Perfumería]])</f>
        <v>281214</v>
      </c>
      <c r="O1355" s="14">
        <f>AVERAGE(VentasC15[[#This Row],[Maquillaje]:[Perfumería]])</f>
        <v>56242.8</v>
      </c>
      <c r="P1355" t="str">
        <f>INDEX(VentasC15[[#Headers],[Maquillaje]:[Perfumería]],MATCH(MAX(VentasC15[[#This Row],[Maquillaje]:[Perfumería]]),VentasC15[[#This Row],[Maquillaje]:[Perfumería]],0))</f>
        <v>Perfumería</v>
      </c>
      <c r="Q1355" t="str">
        <f>INDEX(VentasC15[[#Headers],[Maquillaje]:[Perfumería]],MATCH(MIN(VentasC15[[#This Row],[Maquillaje]:[Perfumería]]),VentasC15[[#This Row],[Maquillaje]:[Perfumería]],0))</f>
        <v>Skincare</v>
      </c>
      <c r="R1355" t="str">
        <f>IF(VentasC15[[#This Row],[Total por vendedor]]&gt;=250000,"SI","NO")</f>
        <v>SI</v>
      </c>
    </row>
    <row r="1356" spans="1:18" x14ac:dyDescent="0.3">
      <c r="A1356" s="16">
        <v>33498476</v>
      </c>
      <c r="B1356" s="13">
        <v>58</v>
      </c>
      <c r="C1356" s="13">
        <v>3</v>
      </c>
      <c r="D1356" s="13">
        <v>79</v>
      </c>
      <c r="E1356" t="s">
        <v>23</v>
      </c>
      <c r="F1356" t="s">
        <v>20</v>
      </c>
      <c r="G1356" t="str">
        <f>IF(VentasC15[[#This Row],[Tipo de pago]]='Tablas auxiliares'!$B$6,"Venta física","Venta Online")</f>
        <v>Venta física</v>
      </c>
      <c r="H1356" t="s">
        <v>29</v>
      </c>
      <c r="I1356" s="37">
        <v>97304</v>
      </c>
      <c r="J1356" s="37">
        <v>14822</v>
      </c>
      <c r="K1356" s="37">
        <v>46229</v>
      </c>
      <c r="L1356" s="37">
        <v>77637</v>
      </c>
      <c r="M1356" s="37">
        <v>93574</v>
      </c>
      <c r="N1356" s="37">
        <f>SUM(VentasC15[[#This Row],[Maquillaje]:[Perfumería]])</f>
        <v>329566</v>
      </c>
      <c r="O1356" s="14">
        <f>AVERAGE(VentasC15[[#This Row],[Maquillaje]:[Perfumería]])</f>
        <v>65913.2</v>
      </c>
      <c r="P1356" t="str">
        <f>INDEX(VentasC15[[#Headers],[Maquillaje]:[Perfumería]],MATCH(MAX(VentasC15[[#This Row],[Maquillaje]:[Perfumería]]),VentasC15[[#This Row],[Maquillaje]:[Perfumería]],0))</f>
        <v>Maquillaje</v>
      </c>
      <c r="Q1356" t="str">
        <f>INDEX(VentasC15[[#Headers],[Maquillaje]:[Perfumería]],MATCH(MIN(VentasC15[[#This Row],[Maquillaje]:[Perfumería]]),VentasC15[[#This Row],[Maquillaje]:[Perfumería]],0))</f>
        <v>Skincare</v>
      </c>
      <c r="R1356" t="str">
        <f>IF(VentasC15[[#This Row],[Total por vendedor]]&gt;=250000,"SI","NO")</f>
        <v>SI</v>
      </c>
    </row>
    <row r="1357" spans="1:18" x14ac:dyDescent="0.3">
      <c r="A1357" s="17">
        <v>33498477</v>
      </c>
      <c r="B1357" s="13">
        <v>40</v>
      </c>
      <c r="C1357" s="13">
        <v>3</v>
      </c>
      <c r="D1357" s="13">
        <v>50</v>
      </c>
      <c r="E1357" t="s">
        <v>23</v>
      </c>
      <c r="F1357" t="s">
        <v>20</v>
      </c>
      <c r="G1357" t="str">
        <f>IF(VentasC15[[#This Row],[Tipo de pago]]='Tablas auxiliares'!$B$6,"Venta física","Venta Online")</f>
        <v>Venta física</v>
      </c>
      <c r="H1357" t="s">
        <v>30</v>
      </c>
      <c r="I1357" s="37">
        <v>80470</v>
      </c>
      <c r="J1357" s="37">
        <v>53665</v>
      </c>
      <c r="K1357" s="37">
        <v>28824</v>
      </c>
      <c r="L1357" s="37">
        <v>92178</v>
      </c>
      <c r="M1357" s="37">
        <v>5503</v>
      </c>
      <c r="N1357" s="37">
        <f>SUM(VentasC15[[#This Row],[Maquillaje]:[Perfumería]])</f>
        <v>260640</v>
      </c>
      <c r="O1357" s="14">
        <f>AVERAGE(VentasC15[[#This Row],[Maquillaje]:[Perfumería]])</f>
        <v>52128</v>
      </c>
      <c r="P1357" t="str">
        <f>INDEX(VentasC15[[#Headers],[Maquillaje]:[Perfumería]],MATCH(MAX(VentasC15[[#This Row],[Maquillaje]:[Perfumería]]),VentasC15[[#This Row],[Maquillaje]:[Perfumería]],0))</f>
        <v>Cuerpo</v>
      </c>
      <c r="Q1357" t="str">
        <f>INDEX(VentasC15[[#Headers],[Maquillaje]:[Perfumería]],MATCH(MIN(VentasC15[[#This Row],[Maquillaje]:[Perfumería]]),VentasC15[[#This Row],[Maquillaje]:[Perfumería]],0))</f>
        <v>Perfumería</v>
      </c>
      <c r="R1357" t="str">
        <f>IF(VentasC15[[#This Row],[Total por vendedor]]&gt;=250000,"SI","NO")</f>
        <v>SI</v>
      </c>
    </row>
    <row r="1358" spans="1:18" x14ac:dyDescent="0.3">
      <c r="A1358" s="16">
        <v>33498478</v>
      </c>
      <c r="B1358" s="13">
        <v>57</v>
      </c>
      <c r="C1358" s="13">
        <v>3</v>
      </c>
      <c r="D1358" s="13">
        <v>60</v>
      </c>
      <c r="E1358" t="s">
        <v>23</v>
      </c>
      <c r="F1358" t="s">
        <v>20</v>
      </c>
      <c r="G1358" t="str">
        <f>IF(VentasC15[[#This Row],[Tipo de pago]]='Tablas auxiliares'!$B$6,"Venta física","Venta Online")</f>
        <v>Venta física</v>
      </c>
      <c r="H1358" t="s">
        <v>30</v>
      </c>
      <c r="I1358" s="37">
        <v>80254</v>
      </c>
      <c r="J1358" s="37">
        <v>29891</v>
      </c>
      <c r="K1358" s="37">
        <v>6515</v>
      </c>
      <c r="L1358" s="37">
        <v>2273</v>
      </c>
      <c r="M1358" s="37">
        <v>12496</v>
      </c>
      <c r="N1358" s="37">
        <f>SUM(VentasC15[[#This Row],[Maquillaje]:[Perfumería]])</f>
        <v>131429</v>
      </c>
      <c r="O1358" s="14">
        <f>AVERAGE(VentasC15[[#This Row],[Maquillaje]:[Perfumería]])</f>
        <v>26285.8</v>
      </c>
      <c r="P1358" t="str">
        <f>INDEX(VentasC15[[#Headers],[Maquillaje]:[Perfumería]],MATCH(MAX(VentasC15[[#This Row],[Maquillaje]:[Perfumería]]),VentasC15[[#This Row],[Maquillaje]:[Perfumería]],0))</f>
        <v>Maquillaje</v>
      </c>
      <c r="Q1358" t="str">
        <f>INDEX(VentasC15[[#Headers],[Maquillaje]:[Perfumería]],MATCH(MIN(VentasC15[[#This Row],[Maquillaje]:[Perfumería]]),VentasC15[[#This Row],[Maquillaje]:[Perfumería]],0))</f>
        <v>Cuerpo</v>
      </c>
      <c r="R1358" t="str">
        <f>IF(VentasC15[[#This Row],[Total por vendedor]]&gt;=250000,"SI","NO")</f>
        <v>NO</v>
      </c>
    </row>
    <row r="1359" spans="1:18" x14ac:dyDescent="0.3">
      <c r="A1359" s="17">
        <v>33498479</v>
      </c>
      <c r="B1359" s="13">
        <v>55</v>
      </c>
      <c r="C1359" s="13">
        <v>3</v>
      </c>
      <c r="D1359" s="13">
        <v>67</v>
      </c>
      <c r="E1359" t="s">
        <v>23</v>
      </c>
      <c r="F1359" t="s">
        <v>21</v>
      </c>
      <c r="G1359" t="str">
        <f>IF(VentasC15[[#This Row],[Tipo de pago]]='Tablas auxiliares'!$B$6,"Venta física","Venta Online")</f>
        <v>Venta Online</v>
      </c>
      <c r="H1359" t="s">
        <v>30</v>
      </c>
      <c r="I1359" s="37">
        <v>42055</v>
      </c>
      <c r="J1359" s="37">
        <v>76036</v>
      </c>
      <c r="K1359" s="37">
        <v>58471</v>
      </c>
      <c r="L1359" s="37">
        <v>69514</v>
      </c>
      <c r="M1359" s="37">
        <v>62777</v>
      </c>
      <c r="N1359" s="37">
        <f>SUM(VentasC15[[#This Row],[Maquillaje]:[Perfumería]])</f>
        <v>308853</v>
      </c>
      <c r="O1359" s="14">
        <f>AVERAGE(VentasC15[[#This Row],[Maquillaje]:[Perfumería]])</f>
        <v>61770.6</v>
      </c>
      <c r="P1359" t="str">
        <f>INDEX(VentasC15[[#Headers],[Maquillaje]:[Perfumería]],MATCH(MAX(VentasC15[[#This Row],[Maquillaje]:[Perfumería]]),VentasC15[[#This Row],[Maquillaje]:[Perfumería]],0))</f>
        <v>Skincare</v>
      </c>
      <c r="Q1359" t="str">
        <f>INDEX(VentasC15[[#Headers],[Maquillaje]:[Perfumería]],MATCH(MIN(VentasC15[[#This Row],[Maquillaje]:[Perfumería]]),VentasC15[[#This Row],[Maquillaje]:[Perfumería]],0))</f>
        <v>Maquillaje</v>
      </c>
      <c r="R1359" t="str">
        <f>IF(VentasC15[[#This Row],[Total por vendedor]]&gt;=250000,"SI","NO")</f>
        <v>SI</v>
      </c>
    </row>
    <row r="1360" spans="1:18" x14ac:dyDescent="0.3">
      <c r="A1360" s="16">
        <v>33498480</v>
      </c>
      <c r="B1360" s="13">
        <v>54</v>
      </c>
      <c r="C1360" s="13">
        <v>3</v>
      </c>
      <c r="D1360" s="13">
        <v>11</v>
      </c>
      <c r="E1360" t="s">
        <v>24</v>
      </c>
      <c r="F1360" t="s">
        <v>20</v>
      </c>
      <c r="G1360" t="str">
        <f>IF(VentasC15[[#This Row],[Tipo de pago]]='Tablas auxiliares'!$B$6,"Venta física","Venta Online")</f>
        <v>Venta física</v>
      </c>
      <c r="H1360" t="s">
        <v>30</v>
      </c>
      <c r="I1360" s="37">
        <v>62310</v>
      </c>
      <c r="J1360" s="37">
        <v>32479</v>
      </c>
      <c r="K1360" s="37">
        <v>29173</v>
      </c>
      <c r="L1360" s="37">
        <v>23415</v>
      </c>
      <c r="M1360" s="37">
        <v>61557</v>
      </c>
      <c r="N1360" s="37">
        <f>SUM(VentasC15[[#This Row],[Maquillaje]:[Perfumería]])</f>
        <v>208934</v>
      </c>
      <c r="O1360" s="14">
        <f>AVERAGE(VentasC15[[#This Row],[Maquillaje]:[Perfumería]])</f>
        <v>41786.800000000003</v>
      </c>
      <c r="P1360" t="str">
        <f>INDEX(VentasC15[[#Headers],[Maquillaje]:[Perfumería]],MATCH(MAX(VentasC15[[#This Row],[Maquillaje]:[Perfumería]]),VentasC15[[#This Row],[Maquillaje]:[Perfumería]],0))</f>
        <v>Maquillaje</v>
      </c>
      <c r="Q1360" t="str">
        <f>INDEX(VentasC15[[#Headers],[Maquillaje]:[Perfumería]],MATCH(MIN(VentasC15[[#This Row],[Maquillaje]:[Perfumería]]),VentasC15[[#This Row],[Maquillaje]:[Perfumería]],0))</f>
        <v>Cuerpo</v>
      </c>
      <c r="R1360" t="str">
        <f>IF(VentasC15[[#This Row],[Total por vendedor]]&gt;=250000,"SI","NO")</f>
        <v>NO</v>
      </c>
    </row>
    <row r="1361" spans="1:18" x14ac:dyDescent="0.3">
      <c r="A1361" s="17">
        <v>33498481</v>
      </c>
      <c r="B1361" s="13">
        <v>36</v>
      </c>
      <c r="C1361" s="13">
        <v>3</v>
      </c>
      <c r="D1361" s="13">
        <v>37</v>
      </c>
      <c r="E1361" t="s">
        <v>22</v>
      </c>
      <c r="F1361" t="s">
        <v>21</v>
      </c>
      <c r="G1361" t="str">
        <f>IF(VentasC15[[#This Row],[Tipo de pago]]='Tablas auxiliares'!$B$6,"Venta física","Venta Online")</f>
        <v>Venta Online</v>
      </c>
      <c r="H1361" t="s">
        <v>30</v>
      </c>
      <c r="I1361" s="37">
        <v>38251</v>
      </c>
      <c r="J1361" s="37">
        <v>20724</v>
      </c>
      <c r="K1361" s="37">
        <v>70621</v>
      </c>
      <c r="L1361" s="37">
        <v>15233</v>
      </c>
      <c r="M1361" s="37">
        <v>81478</v>
      </c>
      <c r="N1361" s="37">
        <f>SUM(VentasC15[[#This Row],[Maquillaje]:[Perfumería]])</f>
        <v>226307</v>
      </c>
      <c r="O1361" s="14">
        <f>AVERAGE(VentasC15[[#This Row],[Maquillaje]:[Perfumería]])</f>
        <v>45261.4</v>
      </c>
      <c r="P1361" t="str">
        <f>INDEX(VentasC15[[#Headers],[Maquillaje]:[Perfumería]],MATCH(MAX(VentasC15[[#This Row],[Maquillaje]:[Perfumería]]),VentasC15[[#This Row],[Maquillaje]:[Perfumería]],0))</f>
        <v>Perfumería</v>
      </c>
      <c r="Q1361" t="str">
        <f>INDEX(VentasC15[[#Headers],[Maquillaje]:[Perfumería]],MATCH(MIN(VentasC15[[#This Row],[Maquillaje]:[Perfumería]]),VentasC15[[#This Row],[Maquillaje]:[Perfumería]],0))</f>
        <v>Cuerpo</v>
      </c>
      <c r="R1361" t="str">
        <f>IF(VentasC15[[#This Row],[Total por vendedor]]&gt;=250000,"SI","NO")</f>
        <v>NO</v>
      </c>
    </row>
    <row r="1362" spans="1:18" x14ac:dyDescent="0.3">
      <c r="A1362" s="16">
        <v>33498482</v>
      </c>
      <c r="B1362" s="13">
        <v>50</v>
      </c>
      <c r="C1362" s="13">
        <v>3</v>
      </c>
      <c r="D1362" s="13">
        <v>96</v>
      </c>
      <c r="E1362" t="s">
        <v>23</v>
      </c>
      <c r="F1362" t="s">
        <v>21</v>
      </c>
      <c r="G1362" t="str">
        <f>IF(VentasC15[[#This Row],[Tipo de pago]]='Tablas auxiliares'!$B$6,"Venta física","Venta Online")</f>
        <v>Venta Online</v>
      </c>
      <c r="H1362" t="s">
        <v>29</v>
      </c>
      <c r="I1362" s="37">
        <v>8602</v>
      </c>
      <c r="J1362" s="37">
        <v>44486</v>
      </c>
      <c r="K1362" s="37">
        <v>33411</v>
      </c>
      <c r="L1362" s="37">
        <v>55365</v>
      </c>
      <c r="M1362" s="37">
        <v>53354</v>
      </c>
      <c r="N1362" s="37">
        <f>SUM(VentasC15[[#This Row],[Maquillaje]:[Perfumería]])</f>
        <v>195218</v>
      </c>
      <c r="O1362" s="14">
        <f>AVERAGE(VentasC15[[#This Row],[Maquillaje]:[Perfumería]])</f>
        <v>39043.599999999999</v>
      </c>
      <c r="P1362" t="str">
        <f>INDEX(VentasC15[[#Headers],[Maquillaje]:[Perfumería]],MATCH(MAX(VentasC15[[#This Row],[Maquillaje]:[Perfumería]]),VentasC15[[#This Row],[Maquillaje]:[Perfumería]],0))</f>
        <v>Cuerpo</v>
      </c>
      <c r="Q1362" t="str">
        <f>INDEX(VentasC15[[#Headers],[Maquillaje]:[Perfumería]],MATCH(MIN(VentasC15[[#This Row],[Maquillaje]:[Perfumería]]),VentasC15[[#This Row],[Maquillaje]:[Perfumería]],0))</f>
        <v>Maquillaje</v>
      </c>
      <c r="R1362" t="str">
        <f>IF(VentasC15[[#This Row],[Total por vendedor]]&gt;=250000,"SI","NO")</f>
        <v>NO</v>
      </c>
    </row>
    <row r="1363" spans="1:18" x14ac:dyDescent="0.3">
      <c r="A1363" s="17">
        <v>33498483</v>
      </c>
      <c r="B1363" s="13">
        <v>67</v>
      </c>
      <c r="C1363" s="13">
        <v>3</v>
      </c>
      <c r="D1363" s="13">
        <v>46</v>
      </c>
      <c r="E1363" t="s">
        <v>23</v>
      </c>
      <c r="F1363" t="s">
        <v>20</v>
      </c>
      <c r="G1363" t="str">
        <f>IF(VentasC15[[#This Row],[Tipo de pago]]='Tablas auxiliares'!$B$6,"Venta física","Venta Online")</f>
        <v>Venta física</v>
      </c>
      <c r="H1363" t="s">
        <v>30</v>
      </c>
      <c r="I1363" s="37">
        <v>80754</v>
      </c>
      <c r="J1363" s="37">
        <v>23089</v>
      </c>
      <c r="K1363" s="37">
        <v>90606</v>
      </c>
      <c r="L1363" s="37">
        <v>12295</v>
      </c>
      <c r="M1363" s="37">
        <v>10578</v>
      </c>
      <c r="N1363" s="37">
        <f>SUM(VentasC15[[#This Row],[Maquillaje]:[Perfumería]])</f>
        <v>217322</v>
      </c>
      <c r="O1363" s="14">
        <f>AVERAGE(VentasC15[[#This Row],[Maquillaje]:[Perfumería]])</f>
        <v>43464.4</v>
      </c>
      <c r="P1363" t="str">
        <f>INDEX(VentasC15[[#Headers],[Maquillaje]:[Perfumería]],MATCH(MAX(VentasC15[[#This Row],[Maquillaje]:[Perfumería]]),VentasC15[[#This Row],[Maquillaje]:[Perfumería]],0))</f>
        <v>Cabello</v>
      </c>
      <c r="Q1363" t="str">
        <f>INDEX(VentasC15[[#Headers],[Maquillaje]:[Perfumería]],MATCH(MIN(VentasC15[[#This Row],[Maquillaje]:[Perfumería]]),VentasC15[[#This Row],[Maquillaje]:[Perfumería]],0))</f>
        <v>Perfumería</v>
      </c>
      <c r="R1363" t="str">
        <f>IF(VentasC15[[#This Row],[Total por vendedor]]&gt;=250000,"SI","NO")</f>
        <v>NO</v>
      </c>
    </row>
    <row r="1364" spans="1:18" x14ac:dyDescent="0.3">
      <c r="A1364" s="16">
        <v>33498484</v>
      </c>
      <c r="B1364" s="13">
        <v>43</v>
      </c>
      <c r="C1364" s="13">
        <v>3</v>
      </c>
      <c r="D1364" s="13">
        <v>90</v>
      </c>
      <c r="E1364" t="s">
        <v>23</v>
      </c>
      <c r="F1364" t="s">
        <v>21</v>
      </c>
      <c r="G1364" t="str">
        <f>IF(VentasC15[[#This Row],[Tipo de pago]]='Tablas auxiliares'!$B$6,"Venta física","Venta Online")</f>
        <v>Venta Online</v>
      </c>
      <c r="H1364" t="s">
        <v>30</v>
      </c>
      <c r="I1364" s="37">
        <v>66734</v>
      </c>
      <c r="J1364" s="37">
        <v>36527</v>
      </c>
      <c r="K1364" s="37">
        <v>40275</v>
      </c>
      <c r="L1364" s="37">
        <v>32752</v>
      </c>
      <c r="M1364" s="37">
        <v>42780</v>
      </c>
      <c r="N1364" s="37">
        <f>SUM(VentasC15[[#This Row],[Maquillaje]:[Perfumería]])</f>
        <v>219068</v>
      </c>
      <c r="O1364" s="14">
        <f>AVERAGE(VentasC15[[#This Row],[Maquillaje]:[Perfumería]])</f>
        <v>43813.599999999999</v>
      </c>
      <c r="P1364" t="str">
        <f>INDEX(VentasC15[[#Headers],[Maquillaje]:[Perfumería]],MATCH(MAX(VentasC15[[#This Row],[Maquillaje]:[Perfumería]]),VentasC15[[#This Row],[Maquillaje]:[Perfumería]],0))</f>
        <v>Maquillaje</v>
      </c>
      <c r="Q1364" t="str">
        <f>INDEX(VentasC15[[#Headers],[Maquillaje]:[Perfumería]],MATCH(MIN(VentasC15[[#This Row],[Maquillaje]:[Perfumería]]),VentasC15[[#This Row],[Maquillaje]:[Perfumería]],0))</f>
        <v>Cuerpo</v>
      </c>
      <c r="R1364" t="str">
        <f>IF(VentasC15[[#This Row],[Total por vendedor]]&gt;=250000,"SI","NO")</f>
        <v>NO</v>
      </c>
    </row>
    <row r="1365" spans="1:18" x14ac:dyDescent="0.3">
      <c r="A1365" s="17">
        <v>33498485</v>
      </c>
      <c r="B1365" s="13">
        <v>52</v>
      </c>
      <c r="C1365" s="13">
        <v>3</v>
      </c>
      <c r="D1365" s="13">
        <v>62</v>
      </c>
      <c r="E1365" t="s">
        <v>23</v>
      </c>
      <c r="F1365" t="s">
        <v>20</v>
      </c>
      <c r="G1365" t="str">
        <f>IF(VentasC15[[#This Row],[Tipo de pago]]='Tablas auxiliares'!$B$6,"Venta física","Venta Online")</f>
        <v>Venta física</v>
      </c>
      <c r="H1365" t="s">
        <v>29</v>
      </c>
      <c r="I1365" s="37">
        <v>39260</v>
      </c>
      <c r="J1365" s="37">
        <v>82833</v>
      </c>
      <c r="K1365" s="37">
        <v>31004</v>
      </c>
      <c r="L1365" s="37">
        <v>77790</v>
      </c>
      <c r="M1365" s="37">
        <v>12997</v>
      </c>
      <c r="N1365" s="37">
        <f>SUM(VentasC15[[#This Row],[Maquillaje]:[Perfumería]])</f>
        <v>243884</v>
      </c>
      <c r="O1365" s="14">
        <f>AVERAGE(VentasC15[[#This Row],[Maquillaje]:[Perfumería]])</f>
        <v>48776.800000000003</v>
      </c>
      <c r="P1365" t="str">
        <f>INDEX(VentasC15[[#Headers],[Maquillaje]:[Perfumería]],MATCH(MAX(VentasC15[[#This Row],[Maquillaje]:[Perfumería]]),VentasC15[[#This Row],[Maquillaje]:[Perfumería]],0))</f>
        <v>Skincare</v>
      </c>
      <c r="Q1365" t="str">
        <f>INDEX(VentasC15[[#Headers],[Maquillaje]:[Perfumería]],MATCH(MIN(VentasC15[[#This Row],[Maquillaje]:[Perfumería]]),VentasC15[[#This Row],[Maquillaje]:[Perfumería]],0))</f>
        <v>Perfumería</v>
      </c>
      <c r="R1365" t="str">
        <f>IF(VentasC15[[#This Row],[Total por vendedor]]&gt;=250000,"SI","NO")</f>
        <v>NO</v>
      </c>
    </row>
    <row r="1366" spans="1:18" x14ac:dyDescent="0.3">
      <c r="A1366" s="16">
        <v>33498486</v>
      </c>
      <c r="B1366" s="13">
        <v>48</v>
      </c>
      <c r="C1366" s="13">
        <v>3</v>
      </c>
      <c r="D1366" s="13">
        <v>98</v>
      </c>
      <c r="E1366" t="s">
        <v>24</v>
      </c>
      <c r="F1366" t="s">
        <v>20</v>
      </c>
      <c r="G1366" t="str">
        <f>IF(VentasC15[[#This Row],[Tipo de pago]]='Tablas auxiliares'!$B$6,"Venta física","Venta Online")</f>
        <v>Venta física</v>
      </c>
      <c r="H1366" t="s">
        <v>29</v>
      </c>
      <c r="I1366" s="37">
        <v>53811</v>
      </c>
      <c r="J1366" s="37">
        <v>79679</v>
      </c>
      <c r="K1366" s="37">
        <v>4324</v>
      </c>
      <c r="L1366" s="37">
        <v>2810</v>
      </c>
      <c r="M1366" s="37">
        <v>1232</v>
      </c>
      <c r="N1366" s="37">
        <f>SUM(VentasC15[[#This Row],[Maquillaje]:[Perfumería]])</f>
        <v>141856</v>
      </c>
      <c r="O1366" s="14">
        <f>AVERAGE(VentasC15[[#This Row],[Maquillaje]:[Perfumería]])</f>
        <v>28371.200000000001</v>
      </c>
      <c r="P1366" t="str">
        <f>INDEX(VentasC15[[#Headers],[Maquillaje]:[Perfumería]],MATCH(MAX(VentasC15[[#This Row],[Maquillaje]:[Perfumería]]),VentasC15[[#This Row],[Maquillaje]:[Perfumería]],0))</f>
        <v>Skincare</v>
      </c>
      <c r="Q1366" t="str">
        <f>INDEX(VentasC15[[#Headers],[Maquillaje]:[Perfumería]],MATCH(MIN(VentasC15[[#This Row],[Maquillaje]:[Perfumería]]),VentasC15[[#This Row],[Maquillaje]:[Perfumería]],0))</f>
        <v>Perfumería</v>
      </c>
      <c r="R1366" t="str">
        <f>IF(VentasC15[[#This Row],[Total por vendedor]]&gt;=250000,"SI","NO")</f>
        <v>NO</v>
      </c>
    </row>
    <row r="1367" spans="1:18" x14ac:dyDescent="0.3">
      <c r="A1367" s="17">
        <v>33498487</v>
      </c>
      <c r="B1367" s="13">
        <v>51</v>
      </c>
      <c r="C1367" s="13">
        <v>3</v>
      </c>
      <c r="D1367" s="13">
        <v>71</v>
      </c>
      <c r="E1367" t="s">
        <v>23</v>
      </c>
      <c r="F1367" t="s">
        <v>21</v>
      </c>
      <c r="G1367" t="str">
        <f>IF(VentasC15[[#This Row],[Tipo de pago]]='Tablas auxiliares'!$B$6,"Venta física","Venta Online")</f>
        <v>Venta Online</v>
      </c>
      <c r="H1367" t="s">
        <v>30</v>
      </c>
      <c r="I1367" s="37">
        <v>32521</v>
      </c>
      <c r="J1367" s="37">
        <v>87846</v>
      </c>
      <c r="K1367" s="37">
        <v>75938</v>
      </c>
      <c r="L1367" s="37">
        <v>91861</v>
      </c>
      <c r="M1367" s="37">
        <v>11738</v>
      </c>
      <c r="N1367" s="37">
        <f>SUM(VentasC15[[#This Row],[Maquillaje]:[Perfumería]])</f>
        <v>299904</v>
      </c>
      <c r="O1367" s="14">
        <f>AVERAGE(VentasC15[[#This Row],[Maquillaje]:[Perfumería]])</f>
        <v>59980.800000000003</v>
      </c>
      <c r="P1367" t="str">
        <f>INDEX(VentasC15[[#Headers],[Maquillaje]:[Perfumería]],MATCH(MAX(VentasC15[[#This Row],[Maquillaje]:[Perfumería]]),VentasC15[[#This Row],[Maquillaje]:[Perfumería]],0))</f>
        <v>Cuerpo</v>
      </c>
      <c r="Q1367" t="str">
        <f>INDEX(VentasC15[[#Headers],[Maquillaje]:[Perfumería]],MATCH(MIN(VentasC15[[#This Row],[Maquillaje]:[Perfumería]]),VentasC15[[#This Row],[Maquillaje]:[Perfumería]],0))</f>
        <v>Perfumería</v>
      </c>
      <c r="R1367" t="str">
        <f>IF(VentasC15[[#This Row],[Total por vendedor]]&gt;=250000,"SI","NO")</f>
        <v>SI</v>
      </c>
    </row>
    <row r="1368" spans="1:18" x14ac:dyDescent="0.3">
      <c r="A1368" s="16">
        <v>33498488</v>
      </c>
      <c r="B1368" s="13">
        <v>30</v>
      </c>
      <c r="C1368" s="13">
        <v>3</v>
      </c>
      <c r="D1368" s="13">
        <v>94</v>
      </c>
      <c r="E1368" t="s">
        <v>24</v>
      </c>
      <c r="F1368" t="s">
        <v>21</v>
      </c>
      <c r="G1368" t="str">
        <f>IF(VentasC15[[#This Row],[Tipo de pago]]='Tablas auxiliares'!$B$6,"Venta física","Venta Online")</f>
        <v>Venta Online</v>
      </c>
      <c r="H1368" t="s">
        <v>29</v>
      </c>
      <c r="I1368" s="37">
        <v>59875</v>
      </c>
      <c r="J1368" s="37">
        <v>92181</v>
      </c>
      <c r="K1368" s="37">
        <v>8580</v>
      </c>
      <c r="L1368" s="37">
        <v>75597</v>
      </c>
      <c r="M1368" s="37">
        <v>93297</v>
      </c>
      <c r="N1368" s="37">
        <f>SUM(VentasC15[[#This Row],[Maquillaje]:[Perfumería]])</f>
        <v>329530</v>
      </c>
      <c r="O1368" s="14">
        <f>AVERAGE(VentasC15[[#This Row],[Maquillaje]:[Perfumería]])</f>
        <v>65906</v>
      </c>
      <c r="P1368" t="str">
        <f>INDEX(VentasC15[[#Headers],[Maquillaje]:[Perfumería]],MATCH(MAX(VentasC15[[#This Row],[Maquillaje]:[Perfumería]]),VentasC15[[#This Row],[Maquillaje]:[Perfumería]],0))</f>
        <v>Perfumería</v>
      </c>
      <c r="Q1368" t="str">
        <f>INDEX(VentasC15[[#Headers],[Maquillaje]:[Perfumería]],MATCH(MIN(VentasC15[[#This Row],[Maquillaje]:[Perfumería]]),VentasC15[[#This Row],[Maquillaje]:[Perfumería]],0))</f>
        <v>Cabello</v>
      </c>
      <c r="R1368" t="str">
        <f>IF(VentasC15[[#This Row],[Total por vendedor]]&gt;=250000,"SI","NO")</f>
        <v>SI</v>
      </c>
    </row>
    <row r="1369" spans="1:18" x14ac:dyDescent="0.3">
      <c r="A1369" s="17">
        <v>33498489</v>
      </c>
      <c r="B1369" s="13">
        <v>59</v>
      </c>
      <c r="C1369" s="13">
        <v>3</v>
      </c>
      <c r="D1369" s="13">
        <v>98</v>
      </c>
      <c r="E1369" t="s">
        <v>24</v>
      </c>
      <c r="F1369" t="s">
        <v>21</v>
      </c>
      <c r="G1369" t="str">
        <f>IF(VentasC15[[#This Row],[Tipo de pago]]='Tablas auxiliares'!$B$6,"Venta física","Venta Online")</f>
        <v>Venta Online</v>
      </c>
      <c r="H1369" t="s">
        <v>30</v>
      </c>
      <c r="I1369" s="37">
        <v>43465</v>
      </c>
      <c r="J1369" s="37">
        <v>4862</v>
      </c>
      <c r="K1369" s="37">
        <v>12430</v>
      </c>
      <c r="L1369" s="37">
        <v>41516</v>
      </c>
      <c r="M1369" s="37">
        <v>26994</v>
      </c>
      <c r="N1369" s="37">
        <f>SUM(VentasC15[[#This Row],[Maquillaje]:[Perfumería]])</f>
        <v>129267</v>
      </c>
      <c r="O1369" s="14">
        <f>AVERAGE(VentasC15[[#This Row],[Maquillaje]:[Perfumería]])</f>
        <v>25853.4</v>
      </c>
      <c r="P1369" t="str">
        <f>INDEX(VentasC15[[#Headers],[Maquillaje]:[Perfumería]],MATCH(MAX(VentasC15[[#This Row],[Maquillaje]:[Perfumería]]),VentasC15[[#This Row],[Maquillaje]:[Perfumería]],0))</f>
        <v>Maquillaje</v>
      </c>
      <c r="Q1369" t="str">
        <f>INDEX(VentasC15[[#Headers],[Maquillaje]:[Perfumería]],MATCH(MIN(VentasC15[[#This Row],[Maquillaje]:[Perfumería]]),VentasC15[[#This Row],[Maquillaje]:[Perfumería]],0))</f>
        <v>Skincare</v>
      </c>
      <c r="R1369" t="str">
        <f>IF(VentasC15[[#This Row],[Total por vendedor]]&gt;=250000,"SI","NO")</f>
        <v>NO</v>
      </c>
    </row>
    <row r="1370" spans="1:18" x14ac:dyDescent="0.3">
      <c r="A1370" s="16">
        <v>33498490</v>
      </c>
      <c r="B1370" s="13">
        <v>40</v>
      </c>
      <c r="C1370" s="13">
        <v>3</v>
      </c>
      <c r="D1370" s="13">
        <v>39</v>
      </c>
      <c r="E1370" t="s">
        <v>23</v>
      </c>
      <c r="F1370" t="s">
        <v>20</v>
      </c>
      <c r="G1370" t="str">
        <f>IF(VentasC15[[#This Row],[Tipo de pago]]='Tablas auxiliares'!$B$6,"Venta física","Venta Online")</f>
        <v>Venta física</v>
      </c>
      <c r="H1370" t="s">
        <v>29</v>
      </c>
      <c r="I1370" s="37">
        <v>27067</v>
      </c>
      <c r="J1370" s="37">
        <v>19432</v>
      </c>
      <c r="K1370" s="37">
        <v>93331</v>
      </c>
      <c r="L1370" s="37">
        <v>88103</v>
      </c>
      <c r="M1370" s="37">
        <v>54687</v>
      </c>
      <c r="N1370" s="37">
        <f>SUM(VentasC15[[#This Row],[Maquillaje]:[Perfumería]])</f>
        <v>282620</v>
      </c>
      <c r="O1370" s="14">
        <f>AVERAGE(VentasC15[[#This Row],[Maquillaje]:[Perfumería]])</f>
        <v>56524</v>
      </c>
      <c r="P1370" t="str">
        <f>INDEX(VentasC15[[#Headers],[Maquillaje]:[Perfumería]],MATCH(MAX(VentasC15[[#This Row],[Maquillaje]:[Perfumería]]),VentasC15[[#This Row],[Maquillaje]:[Perfumería]],0))</f>
        <v>Cabello</v>
      </c>
      <c r="Q1370" t="str">
        <f>INDEX(VentasC15[[#Headers],[Maquillaje]:[Perfumería]],MATCH(MIN(VentasC15[[#This Row],[Maquillaje]:[Perfumería]]),VentasC15[[#This Row],[Maquillaje]:[Perfumería]],0))</f>
        <v>Skincare</v>
      </c>
      <c r="R1370" t="str">
        <f>IF(VentasC15[[#This Row],[Total por vendedor]]&gt;=250000,"SI","NO")</f>
        <v>SI</v>
      </c>
    </row>
    <row r="1371" spans="1:18" x14ac:dyDescent="0.3">
      <c r="A1371" s="17">
        <v>33498491</v>
      </c>
      <c r="B1371" s="13">
        <v>25</v>
      </c>
      <c r="C1371" s="13">
        <v>3</v>
      </c>
      <c r="D1371" s="13">
        <v>84</v>
      </c>
      <c r="E1371" t="s">
        <v>22</v>
      </c>
      <c r="F1371" t="s">
        <v>21</v>
      </c>
      <c r="G1371" t="str">
        <f>IF(VentasC15[[#This Row],[Tipo de pago]]='Tablas auxiliares'!$B$6,"Venta física","Venta Online")</f>
        <v>Venta Online</v>
      </c>
      <c r="H1371" t="s">
        <v>29</v>
      </c>
      <c r="I1371" s="37">
        <v>21331</v>
      </c>
      <c r="J1371" s="37">
        <v>83388</v>
      </c>
      <c r="K1371" s="37">
        <v>24487</v>
      </c>
      <c r="L1371" s="37">
        <v>22075</v>
      </c>
      <c r="M1371" s="37">
        <v>88650</v>
      </c>
      <c r="N1371" s="37">
        <f>SUM(VentasC15[[#This Row],[Maquillaje]:[Perfumería]])</f>
        <v>239931</v>
      </c>
      <c r="O1371" s="14">
        <f>AVERAGE(VentasC15[[#This Row],[Maquillaje]:[Perfumería]])</f>
        <v>47986.2</v>
      </c>
      <c r="P1371" t="str">
        <f>INDEX(VentasC15[[#Headers],[Maquillaje]:[Perfumería]],MATCH(MAX(VentasC15[[#This Row],[Maquillaje]:[Perfumería]]),VentasC15[[#This Row],[Maquillaje]:[Perfumería]],0))</f>
        <v>Perfumería</v>
      </c>
      <c r="Q1371" t="str">
        <f>INDEX(VentasC15[[#Headers],[Maquillaje]:[Perfumería]],MATCH(MIN(VentasC15[[#This Row],[Maquillaje]:[Perfumería]]),VentasC15[[#This Row],[Maquillaje]:[Perfumería]],0))</f>
        <v>Maquillaje</v>
      </c>
      <c r="R1371" t="str">
        <f>IF(VentasC15[[#This Row],[Total por vendedor]]&gt;=250000,"SI","NO")</f>
        <v>NO</v>
      </c>
    </row>
    <row r="1372" spans="1:18" x14ac:dyDescent="0.3">
      <c r="A1372" s="16">
        <v>33498492</v>
      </c>
      <c r="B1372" s="13">
        <v>38</v>
      </c>
      <c r="C1372" s="13">
        <v>3</v>
      </c>
      <c r="D1372" s="13">
        <v>88</v>
      </c>
      <c r="E1372" t="s">
        <v>23</v>
      </c>
      <c r="F1372" t="s">
        <v>20</v>
      </c>
      <c r="G1372" t="str">
        <f>IF(VentasC15[[#This Row],[Tipo de pago]]='Tablas auxiliares'!$B$6,"Venta física","Venta Online")</f>
        <v>Venta física</v>
      </c>
      <c r="H1372" t="s">
        <v>29</v>
      </c>
      <c r="I1372" s="37">
        <v>86922</v>
      </c>
      <c r="J1372" s="37">
        <v>36166</v>
      </c>
      <c r="K1372" s="37">
        <v>77082</v>
      </c>
      <c r="L1372" s="37">
        <v>94503</v>
      </c>
      <c r="M1372" s="37">
        <v>95976</v>
      </c>
      <c r="N1372" s="37">
        <f>SUM(VentasC15[[#This Row],[Maquillaje]:[Perfumería]])</f>
        <v>390649</v>
      </c>
      <c r="O1372" s="14">
        <f>AVERAGE(VentasC15[[#This Row],[Maquillaje]:[Perfumería]])</f>
        <v>78129.8</v>
      </c>
      <c r="P1372" t="str">
        <f>INDEX(VentasC15[[#Headers],[Maquillaje]:[Perfumería]],MATCH(MAX(VentasC15[[#This Row],[Maquillaje]:[Perfumería]]),VentasC15[[#This Row],[Maquillaje]:[Perfumería]],0))</f>
        <v>Perfumería</v>
      </c>
      <c r="Q1372" t="str">
        <f>INDEX(VentasC15[[#Headers],[Maquillaje]:[Perfumería]],MATCH(MIN(VentasC15[[#This Row],[Maquillaje]:[Perfumería]]),VentasC15[[#This Row],[Maquillaje]:[Perfumería]],0))</f>
        <v>Skincare</v>
      </c>
      <c r="R1372" t="str">
        <f>IF(VentasC15[[#This Row],[Total por vendedor]]&gt;=250000,"SI","NO")</f>
        <v>SI</v>
      </c>
    </row>
    <row r="1373" spans="1:18" x14ac:dyDescent="0.3">
      <c r="A1373" s="17">
        <v>33498493</v>
      </c>
      <c r="B1373" s="13">
        <v>64</v>
      </c>
      <c r="C1373" s="13">
        <v>3</v>
      </c>
      <c r="D1373" s="13">
        <v>85</v>
      </c>
      <c r="E1373" t="s">
        <v>25</v>
      </c>
      <c r="F1373" t="s">
        <v>20</v>
      </c>
      <c r="G1373" t="str">
        <f>IF(VentasC15[[#This Row],[Tipo de pago]]='Tablas auxiliares'!$B$6,"Venta física","Venta Online")</f>
        <v>Venta física</v>
      </c>
      <c r="H1373" t="s">
        <v>29</v>
      </c>
      <c r="I1373" s="37">
        <v>6543</v>
      </c>
      <c r="J1373" s="37">
        <v>17298</v>
      </c>
      <c r="K1373" s="37">
        <v>47662</v>
      </c>
      <c r="L1373" s="37">
        <v>49871</v>
      </c>
      <c r="M1373" s="37">
        <v>63628</v>
      </c>
      <c r="N1373" s="37">
        <f>SUM(VentasC15[[#This Row],[Maquillaje]:[Perfumería]])</f>
        <v>185002</v>
      </c>
      <c r="O1373" s="14">
        <f>AVERAGE(VentasC15[[#This Row],[Maquillaje]:[Perfumería]])</f>
        <v>37000.400000000001</v>
      </c>
      <c r="P1373" t="str">
        <f>INDEX(VentasC15[[#Headers],[Maquillaje]:[Perfumería]],MATCH(MAX(VentasC15[[#This Row],[Maquillaje]:[Perfumería]]),VentasC15[[#This Row],[Maquillaje]:[Perfumería]],0))</f>
        <v>Perfumería</v>
      </c>
      <c r="Q1373" t="str">
        <f>INDEX(VentasC15[[#Headers],[Maquillaje]:[Perfumería]],MATCH(MIN(VentasC15[[#This Row],[Maquillaje]:[Perfumería]]),VentasC15[[#This Row],[Maquillaje]:[Perfumería]],0))</f>
        <v>Maquillaje</v>
      </c>
      <c r="R1373" t="str">
        <f>IF(VentasC15[[#This Row],[Total por vendedor]]&gt;=250000,"SI","NO")</f>
        <v>NO</v>
      </c>
    </row>
    <row r="1374" spans="1:18" x14ac:dyDescent="0.3">
      <c r="A1374" s="16">
        <v>33498494</v>
      </c>
      <c r="B1374" s="13">
        <v>26</v>
      </c>
      <c r="C1374" s="13">
        <v>3</v>
      </c>
      <c r="D1374" s="13">
        <v>30</v>
      </c>
      <c r="E1374" t="s">
        <v>22</v>
      </c>
      <c r="F1374" t="s">
        <v>20</v>
      </c>
      <c r="G1374" t="str">
        <f>IF(VentasC15[[#This Row],[Tipo de pago]]='Tablas auxiliares'!$B$6,"Venta física","Venta Online")</f>
        <v>Venta física</v>
      </c>
      <c r="H1374" t="s">
        <v>30</v>
      </c>
      <c r="I1374" s="37">
        <v>91248</v>
      </c>
      <c r="J1374" s="37">
        <v>60733</v>
      </c>
      <c r="K1374" s="37">
        <v>17012</v>
      </c>
      <c r="L1374" s="37">
        <v>67257</v>
      </c>
      <c r="M1374" s="37">
        <v>42961</v>
      </c>
      <c r="N1374" s="37">
        <f>SUM(VentasC15[[#This Row],[Maquillaje]:[Perfumería]])</f>
        <v>279211</v>
      </c>
      <c r="O1374" s="14">
        <f>AVERAGE(VentasC15[[#This Row],[Maquillaje]:[Perfumería]])</f>
        <v>55842.2</v>
      </c>
      <c r="P1374" t="str">
        <f>INDEX(VentasC15[[#Headers],[Maquillaje]:[Perfumería]],MATCH(MAX(VentasC15[[#This Row],[Maquillaje]:[Perfumería]]),VentasC15[[#This Row],[Maquillaje]:[Perfumería]],0))</f>
        <v>Maquillaje</v>
      </c>
      <c r="Q1374" t="str">
        <f>INDEX(VentasC15[[#Headers],[Maquillaje]:[Perfumería]],MATCH(MIN(VentasC15[[#This Row],[Maquillaje]:[Perfumería]]),VentasC15[[#This Row],[Maquillaje]:[Perfumería]],0))</f>
        <v>Cabello</v>
      </c>
      <c r="R1374" t="str">
        <f>IF(VentasC15[[#This Row],[Total por vendedor]]&gt;=250000,"SI","NO")</f>
        <v>SI</v>
      </c>
    </row>
    <row r="1375" spans="1:18" x14ac:dyDescent="0.3">
      <c r="A1375" s="17">
        <v>33498495</v>
      </c>
      <c r="B1375" s="13">
        <v>60</v>
      </c>
      <c r="C1375" s="13">
        <v>3</v>
      </c>
      <c r="D1375" s="13">
        <v>70</v>
      </c>
      <c r="E1375" t="s">
        <v>25</v>
      </c>
      <c r="F1375" t="s">
        <v>20</v>
      </c>
      <c r="G1375" t="str">
        <f>IF(VentasC15[[#This Row],[Tipo de pago]]='Tablas auxiliares'!$B$6,"Venta física","Venta Online")</f>
        <v>Venta física</v>
      </c>
      <c r="H1375" t="s">
        <v>29</v>
      </c>
      <c r="I1375" s="37">
        <v>27999</v>
      </c>
      <c r="J1375" s="37">
        <v>74391</v>
      </c>
      <c r="K1375" s="37">
        <v>78008</v>
      </c>
      <c r="L1375" s="37">
        <v>1176</v>
      </c>
      <c r="M1375" s="37">
        <v>87855</v>
      </c>
      <c r="N1375" s="37">
        <f>SUM(VentasC15[[#This Row],[Maquillaje]:[Perfumería]])</f>
        <v>269429</v>
      </c>
      <c r="O1375" s="14">
        <f>AVERAGE(VentasC15[[#This Row],[Maquillaje]:[Perfumería]])</f>
        <v>53885.8</v>
      </c>
      <c r="P1375" t="str">
        <f>INDEX(VentasC15[[#Headers],[Maquillaje]:[Perfumería]],MATCH(MAX(VentasC15[[#This Row],[Maquillaje]:[Perfumería]]),VentasC15[[#This Row],[Maquillaje]:[Perfumería]],0))</f>
        <v>Perfumería</v>
      </c>
      <c r="Q1375" t="str">
        <f>INDEX(VentasC15[[#Headers],[Maquillaje]:[Perfumería]],MATCH(MIN(VentasC15[[#This Row],[Maquillaje]:[Perfumería]]),VentasC15[[#This Row],[Maquillaje]:[Perfumería]],0))</f>
        <v>Cuerpo</v>
      </c>
      <c r="R1375" t="str">
        <f>IF(VentasC15[[#This Row],[Total por vendedor]]&gt;=250000,"SI","NO")</f>
        <v>SI</v>
      </c>
    </row>
    <row r="1376" spans="1:18" x14ac:dyDescent="0.3">
      <c r="A1376" s="16">
        <v>33498496</v>
      </c>
      <c r="B1376" s="13">
        <v>48</v>
      </c>
      <c r="C1376" s="13">
        <v>3</v>
      </c>
      <c r="D1376" s="13">
        <v>99</v>
      </c>
      <c r="E1376" t="s">
        <v>23</v>
      </c>
      <c r="F1376" t="s">
        <v>21</v>
      </c>
      <c r="G1376" t="str">
        <f>IF(VentasC15[[#This Row],[Tipo de pago]]='Tablas auxiliares'!$B$6,"Venta física","Venta Online")</f>
        <v>Venta Online</v>
      </c>
      <c r="H1376" t="s">
        <v>29</v>
      </c>
      <c r="I1376" s="37">
        <v>23856</v>
      </c>
      <c r="J1376" s="37">
        <v>39460</v>
      </c>
      <c r="K1376" s="37">
        <v>80974</v>
      </c>
      <c r="L1376" s="37">
        <v>78656</v>
      </c>
      <c r="M1376" s="37">
        <v>95255</v>
      </c>
      <c r="N1376" s="37">
        <f>SUM(VentasC15[[#This Row],[Maquillaje]:[Perfumería]])</f>
        <v>318201</v>
      </c>
      <c r="O1376" s="14">
        <f>AVERAGE(VentasC15[[#This Row],[Maquillaje]:[Perfumería]])</f>
        <v>63640.2</v>
      </c>
      <c r="P1376" t="str">
        <f>INDEX(VentasC15[[#Headers],[Maquillaje]:[Perfumería]],MATCH(MAX(VentasC15[[#This Row],[Maquillaje]:[Perfumería]]),VentasC15[[#This Row],[Maquillaje]:[Perfumería]],0))</f>
        <v>Perfumería</v>
      </c>
      <c r="Q1376" t="str">
        <f>INDEX(VentasC15[[#Headers],[Maquillaje]:[Perfumería]],MATCH(MIN(VentasC15[[#This Row],[Maquillaje]:[Perfumería]]),VentasC15[[#This Row],[Maquillaje]:[Perfumería]],0))</f>
        <v>Maquillaje</v>
      </c>
      <c r="R1376" t="str">
        <f>IF(VentasC15[[#This Row],[Total por vendedor]]&gt;=250000,"SI","NO")</f>
        <v>SI</v>
      </c>
    </row>
    <row r="1377" spans="1:18" x14ac:dyDescent="0.3">
      <c r="A1377" s="17">
        <v>33498497</v>
      </c>
      <c r="B1377" s="13">
        <v>26</v>
      </c>
      <c r="C1377" s="13">
        <v>3</v>
      </c>
      <c r="D1377" s="13">
        <v>70</v>
      </c>
      <c r="E1377" t="s">
        <v>22</v>
      </c>
      <c r="F1377" t="s">
        <v>21</v>
      </c>
      <c r="G1377" t="str">
        <f>IF(VentasC15[[#This Row],[Tipo de pago]]='Tablas auxiliares'!$B$6,"Venta física","Venta Online")</f>
        <v>Venta Online</v>
      </c>
      <c r="H1377" t="s">
        <v>30</v>
      </c>
      <c r="I1377" s="37">
        <v>42135</v>
      </c>
      <c r="J1377" s="37">
        <v>11885</v>
      </c>
      <c r="K1377" s="37">
        <v>92336</v>
      </c>
      <c r="L1377" s="37">
        <v>90910</v>
      </c>
      <c r="M1377" s="37">
        <v>26552</v>
      </c>
      <c r="N1377" s="37">
        <f>SUM(VentasC15[[#This Row],[Maquillaje]:[Perfumería]])</f>
        <v>263818</v>
      </c>
      <c r="O1377" s="14">
        <f>AVERAGE(VentasC15[[#This Row],[Maquillaje]:[Perfumería]])</f>
        <v>52763.6</v>
      </c>
      <c r="P1377" t="str">
        <f>INDEX(VentasC15[[#Headers],[Maquillaje]:[Perfumería]],MATCH(MAX(VentasC15[[#This Row],[Maquillaje]:[Perfumería]]),VentasC15[[#This Row],[Maquillaje]:[Perfumería]],0))</f>
        <v>Cabello</v>
      </c>
      <c r="Q1377" t="str">
        <f>INDEX(VentasC15[[#Headers],[Maquillaje]:[Perfumería]],MATCH(MIN(VentasC15[[#This Row],[Maquillaje]:[Perfumería]]),VentasC15[[#This Row],[Maquillaje]:[Perfumería]],0))</f>
        <v>Skincare</v>
      </c>
      <c r="R1377" t="str">
        <f>IF(VentasC15[[#This Row],[Total por vendedor]]&gt;=250000,"SI","NO")</f>
        <v>SI</v>
      </c>
    </row>
    <row r="1378" spans="1:18" x14ac:dyDescent="0.3">
      <c r="A1378" s="16">
        <v>33498498</v>
      </c>
      <c r="B1378" s="13">
        <v>32</v>
      </c>
      <c r="C1378" s="13">
        <v>3</v>
      </c>
      <c r="D1378" s="13">
        <v>76</v>
      </c>
      <c r="E1378" t="s">
        <v>23</v>
      </c>
      <c r="F1378" t="s">
        <v>20</v>
      </c>
      <c r="G1378" t="str">
        <f>IF(VentasC15[[#This Row],[Tipo de pago]]='Tablas auxiliares'!$B$6,"Venta física","Venta Online")</f>
        <v>Venta física</v>
      </c>
      <c r="H1378" t="s">
        <v>29</v>
      </c>
      <c r="I1378" s="37">
        <v>5259</v>
      </c>
      <c r="J1378" s="37">
        <v>90239</v>
      </c>
      <c r="K1378" s="37">
        <v>51735</v>
      </c>
      <c r="L1378" s="37">
        <v>49400</v>
      </c>
      <c r="M1378" s="37">
        <v>83512</v>
      </c>
      <c r="N1378" s="37">
        <f>SUM(VentasC15[[#This Row],[Maquillaje]:[Perfumería]])</f>
        <v>280145</v>
      </c>
      <c r="O1378" s="14">
        <f>AVERAGE(VentasC15[[#This Row],[Maquillaje]:[Perfumería]])</f>
        <v>56029</v>
      </c>
      <c r="P1378" t="str">
        <f>INDEX(VentasC15[[#Headers],[Maquillaje]:[Perfumería]],MATCH(MAX(VentasC15[[#This Row],[Maquillaje]:[Perfumería]]),VentasC15[[#This Row],[Maquillaje]:[Perfumería]],0))</f>
        <v>Skincare</v>
      </c>
      <c r="Q1378" t="str">
        <f>INDEX(VentasC15[[#Headers],[Maquillaje]:[Perfumería]],MATCH(MIN(VentasC15[[#This Row],[Maquillaje]:[Perfumería]]),VentasC15[[#This Row],[Maquillaje]:[Perfumería]],0))</f>
        <v>Maquillaje</v>
      </c>
      <c r="R1378" t="str">
        <f>IF(VentasC15[[#This Row],[Total por vendedor]]&gt;=250000,"SI","NO")</f>
        <v>SI</v>
      </c>
    </row>
    <row r="1379" spans="1:18" x14ac:dyDescent="0.3">
      <c r="A1379" s="17">
        <v>33498499</v>
      </c>
      <c r="B1379" s="13">
        <v>51</v>
      </c>
      <c r="C1379" s="13">
        <v>3</v>
      </c>
      <c r="D1379" s="13">
        <v>94</v>
      </c>
      <c r="E1379" t="s">
        <v>23</v>
      </c>
      <c r="F1379" t="s">
        <v>21</v>
      </c>
      <c r="G1379" t="str">
        <f>IF(VentasC15[[#This Row],[Tipo de pago]]='Tablas auxiliares'!$B$6,"Venta física","Venta Online")</f>
        <v>Venta Online</v>
      </c>
      <c r="H1379" t="s">
        <v>30</v>
      </c>
      <c r="I1379" s="37">
        <v>1749</v>
      </c>
      <c r="J1379" s="37">
        <v>54855</v>
      </c>
      <c r="K1379" s="37">
        <v>83548</v>
      </c>
      <c r="L1379" s="37">
        <v>84940</v>
      </c>
      <c r="M1379" s="37">
        <v>55963</v>
      </c>
      <c r="N1379" s="37">
        <f>SUM(VentasC15[[#This Row],[Maquillaje]:[Perfumería]])</f>
        <v>281055</v>
      </c>
      <c r="O1379" s="14">
        <f>AVERAGE(VentasC15[[#This Row],[Maquillaje]:[Perfumería]])</f>
        <v>56211</v>
      </c>
      <c r="P1379" t="str">
        <f>INDEX(VentasC15[[#Headers],[Maquillaje]:[Perfumería]],MATCH(MAX(VentasC15[[#This Row],[Maquillaje]:[Perfumería]]),VentasC15[[#This Row],[Maquillaje]:[Perfumería]],0))</f>
        <v>Cuerpo</v>
      </c>
      <c r="Q1379" t="str">
        <f>INDEX(VentasC15[[#Headers],[Maquillaje]:[Perfumería]],MATCH(MIN(VentasC15[[#This Row],[Maquillaje]:[Perfumería]]),VentasC15[[#This Row],[Maquillaje]:[Perfumería]],0))</f>
        <v>Maquillaje</v>
      </c>
      <c r="R1379" t="str">
        <f>IF(VentasC15[[#This Row],[Total por vendedor]]&gt;=250000,"SI","NO")</f>
        <v>SI</v>
      </c>
    </row>
    <row r="1380" spans="1:18" x14ac:dyDescent="0.3">
      <c r="A1380" s="16">
        <v>33498500</v>
      </c>
      <c r="B1380" s="13">
        <v>39</v>
      </c>
      <c r="C1380" s="13">
        <v>3</v>
      </c>
      <c r="D1380" s="13">
        <v>5</v>
      </c>
      <c r="E1380" t="s">
        <v>24</v>
      </c>
      <c r="F1380" t="s">
        <v>20</v>
      </c>
      <c r="G1380" t="str">
        <f>IF(VentasC15[[#This Row],[Tipo de pago]]='Tablas auxiliares'!$B$6,"Venta física","Venta Online")</f>
        <v>Venta física</v>
      </c>
      <c r="H1380" t="s">
        <v>29</v>
      </c>
      <c r="I1380" s="37">
        <v>75778</v>
      </c>
      <c r="J1380" s="37">
        <v>91828</v>
      </c>
      <c r="K1380" s="37">
        <v>54585</v>
      </c>
      <c r="L1380" s="37">
        <v>83692</v>
      </c>
      <c r="M1380" s="37">
        <v>567</v>
      </c>
      <c r="N1380" s="37">
        <f>SUM(VentasC15[[#This Row],[Maquillaje]:[Perfumería]])</f>
        <v>306450</v>
      </c>
      <c r="O1380" s="14">
        <f>AVERAGE(VentasC15[[#This Row],[Maquillaje]:[Perfumería]])</f>
        <v>61290</v>
      </c>
      <c r="P1380" t="str">
        <f>INDEX(VentasC15[[#Headers],[Maquillaje]:[Perfumería]],MATCH(MAX(VentasC15[[#This Row],[Maquillaje]:[Perfumería]]),VentasC15[[#This Row],[Maquillaje]:[Perfumería]],0))</f>
        <v>Skincare</v>
      </c>
      <c r="Q1380" t="str">
        <f>INDEX(VentasC15[[#Headers],[Maquillaje]:[Perfumería]],MATCH(MIN(VentasC15[[#This Row],[Maquillaje]:[Perfumería]]),VentasC15[[#This Row],[Maquillaje]:[Perfumería]],0))</f>
        <v>Perfumería</v>
      </c>
      <c r="R1380" t="str">
        <f>IF(VentasC15[[#This Row],[Total por vendedor]]&gt;=250000,"SI","NO")</f>
        <v>SI</v>
      </c>
    </row>
    <row r="1381" spans="1:18" x14ac:dyDescent="0.3">
      <c r="A1381" s="17">
        <v>33498501</v>
      </c>
      <c r="B1381" s="13">
        <v>57</v>
      </c>
      <c r="C1381" s="13">
        <v>3</v>
      </c>
      <c r="D1381" s="13">
        <v>10</v>
      </c>
      <c r="E1381" t="s">
        <v>24</v>
      </c>
      <c r="F1381" t="s">
        <v>21</v>
      </c>
      <c r="G1381" t="str">
        <f>IF(VentasC15[[#This Row],[Tipo de pago]]='Tablas auxiliares'!$B$6,"Venta física","Venta Online")</f>
        <v>Venta Online</v>
      </c>
      <c r="H1381" t="s">
        <v>30</v>
      </c>
      <c r="I1381" s="37">
        <v>55755</v>
      </c>
      <c r="J1381" s="37">
        <v>67255</v>
      </c>
      <c r="K1381" s="37">
        <v>66574</v>
      </c>
      <c r="L1381" s="37">
        <v>64077</v>
      </c>
      <c r="M1381" s="37">
        <v>52078</v>
      </c>
      <c r="N1381" s="37">
        <f>SUM(VentasC15[[#This Row],[Maquillaje]:[Perfumería]])</f>
        <v>305739</v>
      </c>
      <c r="O1381" s="14">
        <f>AVERAGE(VentasC15[[#This Row],[Maquillaje]:[Perfumería]])</f>
        <v>61147.8</v>
      </c>
      <c r="P1381" t="str">
        <f>INDEX(VentasC15[[#Headers],[Maquillaje]:[Perfumería]],MATCH(MAX(VentasC15[[#This Row],[Maquillaje]:[Perfumería]]),VentasC15[[#This Row],[Maquillaje]:[Perfumería]],0))</f>
        <v>Skincare</v>
      </c>
      <c r="Q1381" t="str">
        <f>INDEX(VentasC15[[#Headers],[Maquillaje]:[Perfumería]],MATCH(MIN(VentasC15[[#This Row],[Maquillaje]:[Perfumería]]),VentasC15[[#This Row],[Maquillaje]:[Perfumería]],0))</f>
        <v>Perfumería</v>
      </c>
      <c r="R1381" t="str">
        <f>IF(VentasC15[[#This Row],[Total por vendedor]]&gt;=250000,"SI","NO")</f>
        <v>SI</v>
      </c>
    </row>
    <row r="1382" spans="1:18" x14ac:dyDescent="0.3">
      <c r="A1382" s="16">
        <v>33498502</v>
      </c>
      <c r="B1382" s="13">
        <v>51</v>
      </c>
      <c r="C1382" s="13">
        <v>3</v>
      </c>
      <c r="D1382" s="13">
        <v>66</v>
      </c>
      <c r="E1382" t="s">
        <v>24</v>
      </c>
      <c r="F1382" t="s">
        <v>21</v>
      </c>
      <c r="G1382" t="str">
        <f>IF(VentasC15[[#This Row],[Tipo de pago]]='Tablas auxiliares'!$B$6,"Venta física","Venta Online")</f>
        <v>Venta Online</v>
      </c>
      <c r="H1382" t="s">
        <v>30</v>
      </c>
      <c r="I1382" s="37">
        <v>88316</v>
      </c>
      <c r="J1382" s="37">
        <v>93115</v>
      </c>
      <c r="K1382" s="37">
        <v>30922</v>
      </c>
      <c r="L1382" s="37">
        <v>33117</v>
      </c>
      <c r="M1382" s="37">
        <v>13857</v>
      </c>
      <c r="N1382" s="37">
        <f>SUM(VentasC15[[#This Row],[Maquillaje]:[Perfumería]])</f>
        <v>259327</v>
      </c>
      <c r="O1382" s="14">
        <f>AVERAGE(VentasC15[[#This Row],[Maquillaje]:[Perfumería]])</f>
        <v>51865.4</v>
      </c>
      <c r="P1382" t="str">
        <f>INDEX(VentasC15[[#Headers],[Maquillaje]:[Perfumería]],MATCH(MAX(VentasC15[[#This Row],[Maquillaje]:[Perfumería]]),VentasC15[[#This Row],[Maquillaje]:[Perfumería]],0))</f>
        <v>Skincare</v>
      </c>
      <c r="Q1382" t="str">
        <f>INDEX(VentasC15[[#Headers],[Maquillaje]:[Perfumería]],MATCH(MIN(VentasC15[[#This Row],[Maquillaje]:[Perfumería]]),VentasC15[[#This Row],[Maquillaje]:[Perfumería]],0))</f>
        <v>Perfumería</v>
      </c>
      <c r="R1382" t="str">
        <f>IF(VentasC15[[#This Row],[Total por vendedor]]&gt;=250000,"SI","NO")</f>
        <v>SI</v>
      </c>
    </row>
    <row r="1383" spans="1:18" x14ac:dyDescent="0.3">
      <c r="A1383" s="17">
        <v>33498503</v>
      </c>
      <c r="B1383" s="13">
        <v>38</v>
      </c>
      <c r="C1383" s="13">
        <v>3</v>
      </c>
      <c r="D1383" s="13">
        <v>88</v>
      </c>
      <c r="E1383" t="s">
        <v>23</v>
      </c>
      <c r="F1383" t="s">
        <v>21</v>
      </c>
      <c r="G1383" t="str">
        <f>IF(VentasC15[[#This Row],[Tipo de pago]]='Tablas auxiliares'!$B$6,"Venta física","Venta Online")</f>
        <v>Venta Online</v>
      </c>
      <c r="H1383" t="s">
        <v>29</v>
      </c>
      <c r="I1383" s="37">
        <v>90562</v>
      </c>
      <c r="J1383" s="37">
        <v>7590</v>
      </c>
      <c r="K1383" s="37">
        <v>14555</v>
      </c>
      <c r="L1383" s="37">
        <v>73621</v>
      </c>
      <c r="M1383" s="37">
        <v>78210</v>
      </c>
      <c r="N1383" s="37">
        <f>SUM(VentasC15[[#This Row],[Maquillaje]:[Perfumería]])</f>
        <v>264538</v>
      </c>
      <c r="O1383" s="14">
        <f>AVERAGE(VentasC15[[#This Row],[Maquillaje]:[Perfumería]])</f>
        <v>52907.6</v>
      </c>
      <c r="P1383" t="str">
        <f>INDEX(VentasC15[[#Headers],[Maquillaje]:[Perfumería]],MATCH(MAX(VentasC15[[#This Row],[Maquillaje]:[Perfumería]]),VentasC15[[#This Row],[Maquillaje]:[Perfumería]],0))</f>
        <v>Maquillaje</v>
      </c>
      <c r="Q1383" t="str">
        <f>INDEX(VentasC15[[#Headers],[Maquillaje]:[Perfumería]],MATCH(MIN(VentasC15[[#This Row],[Maquillaje]:[Perfumería]]),VentasC15[[#This Row],[Maquillaje]:[Perfumería]],0))</f>
        <v>Skincare</v>
      </c>
      <c r="R1383" t="str">
        <f>IF(VentasC15[[#This Row],[Total por vendedor]]&gt;=250000,"SI","NO")</f>
        <v>SI</v>
      </c>
    </row>
    <row r="1384" spans="1:18" x14ac:dyDescent="0.3">
      <c r="A1384" s="16">
        <v>33498504</v>
      </c>
      <c r="B1384" s="13">
        <v>45</v>
      </c>
      <c r="C1384" s="13">
        <v>3</v>
      </c>
      <c r="D1384" s="13">
        <v>98</v>
      </c>
      <c r="E1384" t="s">
        <v>22</v>
      </c>
      <c r="F1384" t="s">
        <v>21</v>
      </c>
      <c r="G1384" t="str">
        <f>IF(VentasC15[[#This Row],[Tipo de pago]]='Tablas auxiliares'!$B$6,"Venta física","Venta Online")</f>
        <v>Venta Online</v>
      </c>
      <c r="H1384" t="s">
        <v>29</v>
      </c>
      <c r="I1384" s="37">
        <v>90273</v>
      </c>
      <c r="J1384" s="37">
        <v>89409</v>
      </c>
      <c r="K1384" s="37">
        <v>74962</v>
      </c>
      <c r="L1384" s="37">
        <v>35318</v>
      </c>
      <c r="M1384" s="37">
        <v>84566</v>
      </c>
      <c r="N1384" s="37">
        <f>SUM(VentasC15[[#This Row],[Maquillaje]:[Perfumería]])</f>
        <v>374528</v>
      </c>
      <c r="O1384" s="14">
        <f>AVERAGE(VentasC15[[#This Row],[Maquillaje]:[Perfumería]])</f>
        <v>74905.600000000006</v>
      </c>
      <c r="P1384" t="str">
        <f>INDEX(VentasC15[[#Headers],[Maquillaje]:[Perfumería]],MATCH(MAX(VentasC15[[#This Row],[Maquillaje]:[Perfumería]]),VentasC15[[#This Row],[Maquillaje]:[Perfumería]],0))</f>
        <v>Maquillaje</v>
      </c>
      <c r="Q1384" t="str">
        <f>INDEX(VentasC15[[#Headers],[Maquillaje]:[Perfumería]],MATCH(MIN(VentasC15[[#This Row],[Maquillaje]:[Perfumería]]),VentasC15[[#This Row],[Maquillaje]:[Perfumería]],0))</f>
        <v>Cuerpo</v>
      </c>
      <c r="R1384" t="str">
        <f>IF(VentasC15[[#This Row],[Total por vendedor]]&gt;=250000,"SI","NO")</f>
        <v>SI</v>
      </c>
    </row>
    <row r="1385" spans="1:18" x14ac:dyDescent="0.3">
      <c r="A1385" s="17">
        <v>33498505</v>
      </c>
      <c r="B1385" s="13">
        <v>45</v>
      </c>
      <c r="C1385" s="13">
        <v>3</v>
      </c>
      <c r="D1385" s="13">
        <v>85</v>
      </c>
      <c r="E1385" t="s">
        <v>23</v>
      </c>
      <c r="F1385" t="s">
        <v>20</v>
      </c>
      <c r="G1385" t="str">
        <f>IF(VentasC15[[#This Row],[Tipo de pago]]='Tablas auxiliares'!$B$6,"Venta física","Venta Online")</f>
        <v>Venta física</v>
      </c>
      <c r="H1385" t="s">
        <v>29</v>
      </c>
      <c r="I1385" s="37">
        <v>64922</v>
      </c>
      <c r="J1385" s="37">
        <v>30178</v>
      </c>
      <c r="K1385" s="37">
        <v>22397</v>
      </c>
      <c r="L1385" s="37">
        <v>45507</v>
      </c>
      <c r="M1385" s="37">
        <v>89485</v>
      </c>
      <c r="N1385" s="37">
        <f>SUM(VentasC15[[#This Row],[Maquillaje]:[Perfumería]])</f>
        <v>252489</v>
      </c>
      <c r="O1385" s="14">
        <f>AVERAGE(VentasC15[[#This Row],[Maquillaje]:[Perfumería]])</f>
        <v>50497.8</v>
      </c>
      <c r="P1385" t="str">
        <f>INDEX(VentasC15[[#Headers],[Maquillaje]:[Perfumería]],MATCH(MAX(VentasC15[[#This Row],[Maquillaje]:[Perfumería]]),VentasC15[[#This Row],[Maquillaje]:[Perfumería]],0))</f>
        <v>Perfumería</v>
      </c>
      <c r="Q1385" t="str">
        <f>INDEX(VentasC15[[#Headers],[Maquillaje]:[Perfumería]],MATCH(MIN(VentasC15[[#This Row],[Maquillaje]:[Perfumería]]),VentasC15[[#This Row],[Maquillaje]:[Perfumería]],0))</f>
        <v>Cabello</v>
      </c>
      <c r="R1385" t="str">
        <f>IF(VentasC15[[#This Row],[Total por vendedor]]&gt;=250000,"SI","NO")</f>
        <v>SI</v>
      </c>
    </row>
    <row r="1386" spans="1:18" x14ac:dyDescent="0.3">
      <c r="A1386" s="16">
        <v>33498506</v>
      </c>
      <c r="B1386" s="13">
        <v>49</v>
      </c>
      <c r="C1386" s="13">
        <v>3</v>
      </c>
      <c r="D1386" s="13">
        <v>10</v>
      </c>
      <c r="E1386" t="s">
        <v>23</v>
      </c>
      <c r="F1386" t="s">
        <v>20</v>
      </c>
      <c r="G1386" t="str">
        <f>IF(VentasC15[[#This Row],[Tipo de pago]]='Tablas auxiliares'!$B$6,"Venta física","Venta Online")</f>
        <v>Venta física</v>
      </c>
      <c r="H1386" t="s">
        <v>29</v>
      </c>
      <c r="I1386" s="37">
        <v>18532</v>
      </c>
      <c r="J1386" s="37">
        <v>7906</v>
      </c>
      <c r="K1386" s="37">
        <v>72011</v>
      </c>
      <c r="L1386" s="37">
        <v>75320</v>
      </c>
      <c r="M1386" s="37">
        <v>58663</v>
      </c>
      <c r="N1386" s="37">
        <f>SUM(VentasC15[[#This Row],[Maquillaje]:[Perfumería]])</f>
        <v>232432</v>
      </c>
      <c r="O1386" s="14">
        <f>AVERAGE(VentasC15[[#This Row],[Maquillaje]:[Perfumería]])</f>
        <v>46486.400000000001</v>
      </c>
      <c r="P1386" t="str">
        <f>INDEX(VentasC15[[#Headers],[Maquillaje]:[Perfumería]],MATCH(MAX(VentasC15[[#This Row],[Maquillaje]:[Perfumería]]),VentasC15[[#This Row],[Maquillaje]:[Perfumería]],0))</f>
        <v>Cuerpo</v>
      </c>
      <c r="Q1386" t="str">
        <f>INDEX(VentasC15[[#Headers],[Maquillaje]:[Perfumería]],MATCH(MIN(VentasC15[[#This Row],[Maquillaje]:[Perfumería]]),VentasC15[[#This Row],[Maquillaje]:[Perfumería]],0))</f>
        <v>Skincare</v>
      </c>
      <c r="R1386" t="str">
        <f>IF(VentasC15[[#This Row],[Total por vendedor]]&gt;=250000,"SI","NO")</f>
        <v>NO</v>
      </c>
    </row>
    <row r="1387" spans="1:18" x14ac:dyDescent="0.3">
      <c r="A1387" s="17">
        <v>33498507</v>
      </c>
      <c r="B1387" s="13">
        <v>41</v>
      </c>
      <c r="C1387" s="13">
        <v>3</v>
      </c>
      <c r="D1387" s="13">
        <v>10</v>
      </c>
      <c r="E1387" t="s">
        <v>23</v>
      </c>
      <c r="F1387" t="s">
        <v>20</v>
      </c>
      <c r="G1387" t="str">
        <f>IF(VentasC15[[#This Row],[Tipo de pago]]='Tablas auxiliares'!$B$6,"Venta física","Venta Online")</f>
        <v>Venta física</v>
      </c>
      <c r="H1387" t="s">
        <v>30</v>
      </c>
      <c r="I1387" s="37">
        <v>3534</v>
      </c>
      <c r="J1387" s="37">
        <v>70471</v>
      </c>
      <c r="K1387" s="37">
        <v>29470</v>
      </c>
      <c r="L1387" s="37">
        <v>62747</v>
      </c>
      <c r="M1387" s="37">
        <v>57645</v>
      </c>
      <c r="N1387" s="37">
        <f>SUM(VentasC15[[#This Row],[Maquillaje]:[Perfumería]])</f>
        <v>223867</v>
      </c>
      <c r="O1387" s="14">
        <f>AVERAGE(VentasC15[[#This Row],[Maquillaje]:[Perfumería]])</f>
        <v>44773.4</v>
      </c>
      <c r="P1387" t="str">
        <f>INDEX(VentasC15[[#Headers],[Maquillaje]:[Perfumería]],MATCH(MAX(VentasC15[[#This Row],[Maquillaje]:[Perfumería]]),VentasC15[[#This Row],[Maquillaje]:[Perfumería]],0))</f>
        <v>Skincare</v>
      </c>
      <c r="Q1387" t="str">
        <f>INDEX(VentasC15[[#Headers],[Maquillaje]:[Perfumería]],MATCH(MIN(VentasC15[[#This Row],[Maquillaje]:[Perfumería]]),VentasC15[[#This Row],[Maquillaje]:[Perfumería]],0))</f>
        <v>Maquillaje</v>
      </c>
      <c r="R1387" t="str">
        <f>IF(VentasC15[[#This Row],[Total por vendedor]]&gt;=250000,"SI","NO")</f>
        <v>NO</v>
      </c>
    </row>
    <row r="1388" spans="1:18" x14ac:dyDescent="0.3">
      <c r="A1388" s="16">
        <v>33498508</v>
      </c>
      <c r="B1388" s="13">
        <v>40</v>
      </c>
      <c r="C1388" s="13">
        <v>3</v>
      </c>
      <c r="D1388" s="13">
        <v>28</v>
      </c>
      <c r="E1388" t="s">
        <v>24</v>
      </c>
      <c r="F1388" t="s">
        <v>20</v>
      </c>
      <c r="G1388" t="str">
        <f>IF(VentasC15[[#This Row],[Tipo de pago]]='Tablas auxiliares'!$B$6,"Venta física","Venta Online")</f>
        <v>Venta física</v>
      </c>
      <c r="H1388" t="s">
        <v>30</v>
      </c>
      <c r="I1388" s="37">
        <v>7383</v>
      </c>
      <c r="J1388" s="37">
        <v>12838</v>
      </c>
      <c r="K1388" s="37">
        <v>44100</v>
      </c>
      <c r="L1388" s="37">
        <v>783</v>
      </c>
      <c r="M1388" s="37">
        <v>93294</v>
      </c>
      <c r="N1388" s="37">
        <f>SUM(VentasC15[[#This Row],[Maquillaje]:[Perfumería]])</f>
        <v>158398</v>
      </c>
      <c r="O1388" s="14">
        <f>AVERAGE(VentasC15[[#This Row],[Maquillaje]:[Perfumería]])</f>
        <v>31679.599999999999</v>
      </c>
      <c r="P1388" t="str">
        <f>INDEX(VentasC15[[#Headers],[Maquillaje]:[Perfumería]],MATCH(MAX(VentasC15[[#This Row],[Maquillaje]:[Perfumería]]),VentasC15[[#This Row],[Maquillaje]:[Perfumería]],0))</f>
        <v>Perfumería</v>
      </c>
      <c r="Q1388" t="str">
        <f>INDEX(VentasC15[[#Headers],[Maquillaje]:[Perfumería]],MATCH(MIN(VentasC15[[#This Row],[Maquillaje]:[Perfumería]]),VentasC15[[#This Row],[Maquillaje]:[Perfumería]],0))</f>
        <v>Cuerpo</v>
      </c>
      <c r="R1388" t="str">
        <f>IF(VentasC15[[#This Row],[Total por vendedor]]&gt;=250000,"SI","NO")</f>
        <v>NO</v>
      </c>
    </row>
    <row r="1389" spans="1:18" x14ac:dyDescent="0.3">
      <c r="A1389" s="17">
        <v>33498509</v>
      </c>
      <c r="B1389" s="13">
        <v>31</v>
      </c>
      <c r="C1389" s="13">
        <v>3</v>
      </c>
      <c r="D1389" s="13">
        <v>10</v>
      </c>
      <c r="E1389" t="s">
        <v>23</v>
      </c>
      <c r="F1389" t="s">
        <v>20</v>
      </c>
      <c r="G1389" t="str">
        <f>IF(VentasC15[[#This Row],[Tipo de pago]]='Tablas auxiliares'!$B$6,"Venta física","Venta Online")</f>
        <v>Venta física</v>
      </c>
      <c r="H1389" t="s">
        <v>29</v>
      </c>
      <c r="I1389" s="37">
        <v>15826</v>
      </c>
      <c r="J1389" s="37">
        <v>95217</v>
      </c>
      <c r="K1389" s="37">
        <v>80599</v>
      </c>
      <c r="L1389" s="37">
        <v>34822</v>
      </c>
      <c r="M1389" s="37">
        <v>7644</v>
      </c>
      <c r="N1389" s="37">
        <f>SUM(VentasC15[[#This Row],[Maquillaje]:[Perfumería]])</f>
        <v>234108</v>
      </c>
      <c r="O1389" s="14">
        <f>AVERAGE(VentasC15[[#This Row],[Maquillaje]:[Perfumería]])</f>
        <v>46821.599999999999</v>
      </c>
      <c r="P1389" t="str">
        <f>INDEX(VentasC15[[#Headers],[Maquillaje]:[Perfumería]],MATCH(MAX(VentasC15[[#This Row],[Maquillaje]:[Perfumería]]),VentasC15[[#This Row],[Maquillaje]:[Perfumería]],0))</f>
        <v>Skincare</v>
      </c>
      <c r="Q1389" t="str">
        <f>INDEX(VentasC15[[#Headers],[Maquillaje]:[Perfumería]],MATCH(MIN(VentasC15[[#This Row],[Maquillaje]:[Perfumería]]),VentasC15[[#This Row],[Maquillaje]:[Perfumería]],0))</f>
        <v>Perfumería</v>
      </c>
      <c r="R1389" t="str">
        <f>IF(VentasC15[[#This Row],[Total por vendedor]]&gt;=250000,"SI","NO")</f>
        <v>NO</v>
      </c>
    </row>
    <row r="1390" spans="1:18" x14ac:dyDescent="0.3">
      <c r="A1390" s="16">
        <v>33498510</v>
      </c>
      <c r="B1390" s="13">
        <v>25</v>
      </c>
      <c r="C1390" s="13">
        <v>3</v>
      </c>
      <c r="D1390" s="13">
        <v>15</v>
      </c>
      <c r="E1390" t="s">
        <v>22</v>
      </c>
      <c r="F1390" t="s">
        <v>21</v>
      </c>
      <c r="G1390" t="str">
        <f>IF(VentasC15[[#This Row],[Tipo de pago]]='Tablas auxiliares'!$B$6,"Venta física","Venta Online")</f>
        <v>Venta Online</v>
      </c>
      <c r="H1390" t="s">
        <v>30</v>
      </c>
      <c r="I1390" s="37">
        <v>40931</v>
      </c>
      <c r="J1390" s="37">
        <v>30855</v>
      </c>
      <c r="K1390" s="37">
        <v>96857</v>
      </c>
      <c r="L1390" s="37">
        <v>22399</v>
      </c>
      <c r="M1390" s="37">
        <v>8356</v>
      </c>
      <c r="N1390" s="37">
        <f>SUM(VentasC15[[#This Row],[Maquillaje]:[Perfumería]])</f>
        <v>199398</v>
      </c>
      <c r="O1390" s="14">
        <f>AVERAGE(VentasC15[[#This Row],[Maquillaje]:[Perfumería]])</f>
        <v>39879.599999999999</v>
      </c>
      <c r="P1390" t="str">
        <f>INDEX(VentasC15[[#Headers],[Maquillaje]:[Perfumería]],MATCH(MAX(VentasC15[[#This Row],[Maquillaje]:[Perfumería]]),VentasC15[[#This Row],[Maquillaje]:[Perfumería]],0))</f>
        <v>Cabello</v>
      </c>
      <c r="Q1390" t="str">
        <f>INDEX(VentasC15[[#Headers],[Maquillaje]:[Perfumería]],MATCH(MIN(VentasC15[[#This Row],[Maquillaje]:[Perfumería]]),VentasC15[[#This Row],[Maquillaje]:[Perfumería]],0))</f>
        <v>Perfumería</v>
      </c>
      <c r="R1390" t="str">
        <f>IF(VentasC15[[#This Row],[Total por vendedor]]&gt;=250000,"SI","NO")</f>
        <v>NO</v>
      </c>
    </row>
    <row r="1391" spans="1:18" x14ac:dyDescent="0.3">
      <c r="A1391" s="17">
        <v>33498511</v>
      </c>
      <c r="B1391" s="13">
        <v>38</v>
      </c>
      <c r="C1391" s="13">
        <v>3</v>
      </c>
      <c r="D1391" s="13">
        <v>100</v>
      </c>
      <c r="E1391" t="s">
        <v>23</v>
      </c>
      <c r="F1391" t="s">
        <v>20</v>
      </c>
      <c r="G1391" t="str">
        <f>IF(VentasC15[[#This Row],[Tipo de pago]]='Tablas auxiliares'!$B$6,"Venta física","Venta Online")</f>
        <v>Venta física</v>
      </c>
      <c r="H1391" t="s">
        <v>29</v>
      </c>
      <c r="I1391" s="37">
        <v>69563</v>
      </c>
      <c r="J1391" s="37">
        <v>29473</v>
      </c>
      <c r="K1391" s="37">
        <v>19689</v>
      </c>
      <c r="L1391" s="37">
        <v>69271</v>
      </c>
      <c r="M1391" s="37">
        <v>88128</v>
      </c>
      <c r="N1391" s="37">
        <f>SUM(VentasC15[[#This Row],[Maquillaje]:[Perfumería]])</f>
        <v>276124</v>
      </c>
      <c r="O1391" s="14">
        <f>AVERAGE(VentasC15[[#This Row],[Maquillaje]:[Perfumería]])</f>
        <v>55224.800000000003</v>
      </c>
      <c r="P1391" t="str">
        <f>INDEX(VentasC15[[#Headers],[Maquillaje]:[Perfumería]],MATCH(MAX(VentasC15[[#This Row],[Maquillaje]:[Perfumería]]),VentasC15[[#This Row],[Maquillaje]:[Perfumería]],0))</f>
        <v>Perfumería</v>
      </c>
      <c r="Q1391" t="str">
        <f>INDEX(VentasC15[[#Headers],[Maquillaje]:[Perfumería]],MATCH(MIN(VentasC15[[#This Row],[Maquillaje]:[Perfumería]]),VentasC15[[#This Row],[Maquillaje]:[Perfumería]],0))</f>
        <v>Cabello</v>
      </c>
      <c r="R1391" t="str">
        <f>IF(VentasC15[[#This Row],[Total por vendedor]]&gt;=250000,"SI","NO")</f>
        <v>SI</v>
      </c>
    </row>
    <row r="1392" spans="1:18" x14ac:dyDescent="0.3">
      <c r="A1392" s="16">
        <v>33498512</v>
      </c>
      <c r="B1392" s="13">
        <v>43</v>
      </c>
      <c r="C1392" s="13">
        <v>3</v>
      </c>
      <c r="D1392" s="13">
        <v>29</v>
      </c>
      <c r="E1392" t="s">
        <v>23</v>
      </c>
      <c r="F1392" t="s">
        <v>20</v>
      </c>
      <c r="G1392" t="str">
        <f>IF(VentasC15[[#This Row],[Tipo de pago]]='Tablas auxiliares'!$B$6,"Venta física","Venta Online")</f>
        <v>Venta física</v>
      </c>
      <c r="H1392" t="s">
        <v>29</v>
      </c>
      <c r="I1392" s="37">
        <v>79648</v>
      </c>
      <c r="J1392" s="37">
        <v>46899</v>
      </c>
      <c r="K1392" s="37">
        <v>80937</v>
      </c>
      <c r="L1392" s="37">
        <v>80248</v>
      </c>
      <c r="M1392" s="37">
        <v>19541</v>
      </c>
      <c r="N1392" s="37">
        <f>SUM(VentasC15[[#This Row],[Maquillaje]:[Perfumería]])</f>
        <v>307273</v>
      </c>
      <c r="O1392" s="14">
        <f>AVERAGE(VentasC15[[#This Row],[Maquillaje]:[Perfumería]])</f>
        <v>61454.6</v>
      </c>
      <c r="P1392" t="str">
        <f>INDEX(VentasC15[[#Headers],[Maquillaje]:[Perfumería]],MATCH(MAX(VentasC15[[#This Row],[Maquillaje]:[Perfumería]]),VentasC15[[#This Row],[Maquillaje]:[Perfumería]],0))</f>
        <v>Cabello</v>
      </c>
      <c r="Q1392" t="str">
        <f>INDEX(VentasC15[[#Headers],[Maquillaje]:[Perfumería]],MATCH(MIN(VentasC15[[#This Row],[Maquillaje]:[Perfumería]]),VentasC15[[#This Row],[Maquillaje]:[Perfumería]],0))</f>
        <v>Perfumería</v>
      </c>
      <c r="R1392" t="str">
        <f>IF(VentasC15[[#This Row],[Total por vendedor]]&gt;=250000,"SI","NO")</f>
        <v>SI</v>
      </c>
    </row>
    <row r="1393" spans="1:18" x14ac:dyDescent="0.3">
      <c r="A1393" s="17">
        <v>33498513</v>
      </c>
      <c r="B1393" s="13">
        <v>54</v>
      </c>
      <c r="C1393" s="13">
        <v>3</v>
      </c>
      <c r="D1393" s="13">
        <v>23</v>
      </c>
      <c r="E1393" t="s">
        <v>25</v>
      </c>
      <c r="F1393" t="s">
        <v>20</v>
      </c>
      <c r="G1393" t="str">
        <f>IF(VentasC15[[#This Row],[Tipo de pago]]='Tablas auxiliares'!$B$6,"Venta física","Venta Online")</f>
        <v>Venta física</v>
      </c>
      <c r="H1393" t="s">
        <v>30</v>
      </c>
      <c r="I1393" s="37">
        <v>7312</v>
      </c>
      <c r="J1393" s="37">
        <v>84210</v>
      </c>
      <c r="K1393" s="37">
        <v>67061</v>
      </c>
      <c r="L1393" s="37">
        <v>76906</v>
      </c>
      <c r="M1393" s="37">
        <v>1450</v>
      </c>
      <c r="N1393" s="37">
        <f>SUM(VentasC15[[#This Row],[Maquillaje]:[Perfumería]])</f>
        <v>236939</v>
      </c>
      <c r="O1393" s="14">
        <f>AVERAGE(VentasC15[[#This Row],[Maquillaje]:[Perfumería]])</f>
        <v>47387.8</v>
      </c>
      <c r="P1393" t="str">
        <f>INDEX(VentasC15[[#Headers],[Maquillaje]:[Perfumería]],MATCH(MAX(VentasC15[[#This Row],[Maquillaje]:[Perfumería]]),VentasC15[[#This Row],[Maquillaje]:[Perfumería]],0))</f>
        <v>Skincare</v>
      </c>
      <c r="Q1393" t="str">
        <f>INDEX(VentasC15[[#Headers],[Maquillaje]:[Perfumería]],MATCH(MIN(VentasC15[[#This Row],[Maquillaje]:[Perfumería]]),VentasC15[[#This Row],[Maquillaje]:[Perfumería]],0))</f>
        <v>Perfumería</v>
      </c>
      <c r="R1393" t="str">
        <f>IF(VentasC15[[#This Row],[Total por vendedor]]&gt;=250000,"SI","NO")</f>
        <v>NO</v>
      </c>
    </row>
    <row r="1394" spans="1:18" x14ac:dyDescent="0.3">
      <c r="A1394" s="16">
        <v>33498514</v>
      </c>
      <c r="B1394" s="13">
        <v>46</v>
      </c>
      <c r="C1394" s="13">
        <v>3</v>
      </c>
      <c r="D1394" s="13">
        <v>73</v>
      </c>
      <c r="E1394" t="s">
        <v>22</v>
      </c>
      <c r="F1394" t="s">
        <v>20</v>
      </c>
      <c r="G1394" t="str">
        <f>IF(VentasC15[[#This Row],[Tipo de pago]]='Tablas auxiliares'!$B$6,"Venta física","Venta Online")</f>
        <v>Venta física</v>
      </c>
      <c r="H1394" t="s">
        <v>30</v>
      </c>
      <c r="I1394" s="37">
        <v>41882</v>
      </c>
      <c r="J1394" s="37">
        <v>26890</v>
      </c>
      <c r="K1394" s="37">
        <v>48670</v>
      </c>
      <c r="L1394" s="37">
        <v>79471</v>
      </c>
      <c r="M1394" s="37">
        <v>51132</v>
      </c>
      <c r="N1394" s="37">
        <f>SUM(VentasC15[[#This Row],[Maquillaje]:[Perfumería]])</f>
        <v>248045</v>
      </c>
      <c r="O1394" s="14">
        <f>AVERAGE(VentasC15[[#This Row],[Maquillaje]:[Perfumería]])</f>
        <v>49609</v>
      </c>
      <c r="P1394" t="str">
        <f>INDEX(VentasC15[[#Headers],[Maquillaje]:[Perfumería]],MATCH(MAX(VentasC15[[#This Row],[Maquillaje]:[Perfumería]]),VentasC15[[#This Row],[Maquillaje]:[Perfumería]],0))</f>
        <v>Cuerpo</v>
      </c>
      <c r="Q1394" t="str">
        <f>INDEX(VentasC15[[#Headers],[Maquillaje]:[Perfumería]],MATCH(MIN(VentasC15[[#This Row],[Maquillaje]:[Perfumería]]),VentasC15[[#This Row],[Maquillaje]:[Perfumería]],0))</f>
        <v>Skincare</v>
      </c>
      <c r="R1394" t="str">
        <f>IF(VentasC15[[#This Row],[Total por vendedor]]&gt;=250000,"SI","NO")</f>
        <v>NO</v>
      </c>
    </row>
    <row r="1395" spans="1:18" x14ac:dyDescent="0.3">
      <c r="A1395" s="17">
        <v>33498515</v>
      </c>
      <c r="B1395" s="13">
        <v>46</v>
      </c>
      <c r="C1395" s="13">
        <v>3</v>
      </c>
      <c r="D1395" s="13">
        <v>57</v>
      </c>
      <c r="E1395" t="s">
        <v>24</v>
      </c>
      <c r="F1395" t="s">
        <v>21</v>
      </c>
      <c r="G1395" t="str">
        <f>IF(VentasC15[[#This Row],[Tipo de pago]]='Tablas auxiliares'!$B$6,"Venta física","Venta Online")</f>
        <v>Venta Online</v>
      </c>
      <c r="H1395" t="s">
        <v>29</v>
      </c>
      <c r="I1395" s="37">
        <v>60592</v>
      </c>
      <c r="J1395" s="37">
        <v>39309</v>
      </c>
      <c r="K1395" s="37">
        <v>22248</v>
      </c>
      <c r="L1395" s="37">
        <v>37234</v>
      </c>
      <c r="M1395" s="37">
        <v>91676</v>
      </c>
      <c r="N1395" s="37">
        <f>SUM(VentasC15[[#This Row],[Maquillaje]:[Perfumería]])</f>
        <v>251059</v>
      </c>
      <c r="O1395" s="14">
        <f>AVERAGE(VentasC15[[#This Row],[Maquillaje]:[Perfumería]])</f>
        <v>50211.8</v>
      </c>
      <c r="P1395" t="str">
        <f>INDEX(VentasC15[[#Headers],[Maquillaje]:[Perfumería]],MATCH(MAX(VentasC15[[#This Row],[Maquillaje]:[Perfumería]]),VentasC15[[#This Row],[Maquillaje]:[Perfumería]],0))</f>
        <v>Perfumería</v>
      </c>
      <c r="Q1395" t="str">
        <f>INDEX(VentasC15[[#Headers],[Maquillaje]:[Perfumería]],MATCH(MIN(VentasC15[[#This Row],[Maquillaje]:[Perfumería]]),VentasC15[[#This Row],[Maquillaje]:[Perfumería]],0))</f>
        <v>Cabello</v>
      </c>
      <c r="R1395" t="str">
        <f>IF(VentasC15[[#This Row],[Total por vendedor]]&gt;=250000,"SI","NO")</f>
        <v>SI</v>
      </c>
    </row>
    <row r="1396" spans="1:18" x14ac:dyDescent="0.3">
      <c r="A1396" s="16">
        <v>33498516</v>
      </c>
      <c r="B1396" s="13">
        <v>35</v>
      </c>
      <c r="C1396" s="13">
        <v>3</v>
      </c>
      <c r="D1396" s="13">
        <v>22</v>
      </c>
      <c r="E1396" t="s">
        <v>25</v>
      </c>
      <c r="F1396" t="s">
        <v>21</v>
      </c>
      <c r="G1396" t="str">
        <f>IF(VentasC15[[#This Row],[Tipo de pago]]='Tablas auxiliares'!$B$6,"Venta física","Venta Online")</f>
        <v>Venta Online</v>
      </c>
      <c r="H1396" t="s">
        <v>29</v>
      </c>
      <c r="I1396" s="37">
        <v>616</v>
      </c>
      <c r="J1396" s="37">
        <v>52111</v>
      </c>
      <c r="K1396" s="37">
        <v>63259</v>
      </c>
      <c r="L1396" s="37">
        <v>11933</v>
      </c>
      <c r="M1396" s="37">
        <v>20252</v>
      </c>
      <c r="N1396" s="37">
        <f>SUM(VentasC15[[#This Row],[Maquillaje]:[Perfumería]])</f>
        <v>148171</v>
      </c>
      <c r="O1396" s="14">
        <f>AVERAGE(VentasC15[[#This Row],[Maquillaje]:[Perfumería]])</f>
        <v>29634.2</v>
      </c>
      <c r="P1396" t="str">
        <f>INDEX(VentasC15[[#Headers],[Maquillaje]:[Perfumería]],MATCH(MAX(VentasC15[[#This Row],[Maquillaje]:[Perfumería]]),VentasC15[[#This Row],[Maquillaje]:[Perfumería]],0))</f>
        <v>Cabello</v>
      </c>
      <c r="Q1396" t="str">
        <f>INDEX(VentasC15[[#Headers],[Maquillaje]:[Perfumería]],MATCH(MIN(VentasC15[[#This Row],[Maquillaje]:[Perfumería]]),VentasC15[[#This Row],[Maquillaje]:[Perfumería]],0))</f>
        <v>Maquillaje</v>
      </c>
      <c r="R1396" t="str">
        <f>IF(VentasC15[[#This Row],[Total por vendedor]]&gt;=250000,"SI","NO")</f>
        <v>NO</v>
      </c>
    </row>
    <row r="1397" spans="1:18" x14ac:dyDescent="0.3">
      <c r="A1397" s="17">
        <v>33498517</v>
      </c>
      <c r="B1397" s="13">
        <v>73</v>
      </c>
      <c r="C1397" s="13">
        <v>3</v>
      </c>
      <c r="D1397" s="13">
        <v>83</v>
      </c>
      <c r="E1397" t="s">
        <v>23</v>
      </c>
      <c r="F1397" t="s">
        <v>21</v>
      </c>
      <c r="G1397" t="str">
        <f>IF(VentasC15[[#This Row],[Tipo de pago]]='Tablas auxiliares'!$B$6,"Venta física","Venta Online")</f>
        <v>Venta Online</v>
      </c>
      <c r="H1397" t="s">
        <v>29</v>
      </c>
      <c r="I1397" s="37">
        <v>43481</v>
      </c>
      <c r="J1397" s="37">
        <v>29563</v>
      </c>
      <c r="K1397" s="37">
        <v>64751</v>
      </c>
      <c r="L1397" s="37">
        <v>20005</v>
      </c>
      <c r="M1397" s="37">
        <v>26965</v>
      </c>
      <c r="N1397" s="37">
        <f>SUM(VentasC15[[#This Row],[Maquillaje]:[Perfumería]])</f>
        <v>184765</v>
      </c>
      <c r="O1397" s="14">
        <f>AVERAGE(VentasC15[[#This Row],[Maquillaje]:[Perfumería]])</f>
        <v>36953</v>
      </c>
      <c r="P1397" t="str">
        <f>INDEX(VentasC15[[#Headers],[Maquillaje]:[Perfumería]],MATCH(MAX(VentasC15[[#This Row],[Maquillaje]:[Perfumería]]),VentasC15[[#This Row],[Maquillaje]:[Perfumería]],0))</f>
        <v>Cabello</v>
      </c>
      <c r="Q1397" t="str">
        <f>INDEX(VentasC15[[#Headers],[Maquillaje]:[Perfumería]],MATCH(MIN(VentasC15[[#This Row],[Maquillaje]:[Perfumería]]),VentasC15[[#This Row],[Maquillaje]:[Perfumería]],0))</f>
        <v>Cuerpo</v>
      </c>
      <c r="R1397" t="str">
        <f>IF(VentasC15[[#This Row],[Total por vendedor]]&gt;=250000,"SI","NO")</f>
        <v>NO</v>
      </c>
    </row>
    <row r="1398" spans="1:18" x14ac:dyDescent="0.3">
      <c r="A1398" s="16">
        <v>33498518</v>
      </c>
      <c r="B1398" s="13">
        <v>50</v>
      </c>
      <c r="C1398" s="13">
        <v>3</v>
      </c>
      <c r="D1398" s="13">
        <v>24</v>
      </c>
      <c r="E1398" t="s">
        <v>23</v>
      </c>
      <c r="F1398" t="s">
        <v>21</v>
      </c>
      <c r="G1398" t="str">
        <f>IF(VentasC15[[#This Row],[Tipo de pago]]='Tablas auxiliares'!$B$6,"Venta física","Venta Online")</f>
        <v>Venta Online</v>
      </c>
      <c r="H1398" t="s">
        <v>29</v>
      </c>
      <c r="I1398" s="37">
        <v>70490</v>
      </c>
      <c r="J1398" s="37">
        <v>73116</v>
      </c>
      <c r="K1398" s="37">
        <v>18526</v>
      </c>
      <c r="L1398" s="37">
        <v>65671</v>
      </c>
      <c r="M1398" s="37">
        <v>69115</v>
      </c>
      <c r="N1398" s="37">
        <f>SUM(VentasC15[[#This Row],[Maquillaje]:[Perfumería]])</f>
        <v>296918</v>
      </c>
      <c r="O1398" s="14">
        <f>AVERAGE(VentasC15[[#This Row],[Maquillaje]:[Perfumería]])</f>
        <v>59383.6</v>
      </c>
      <c r="P1398" t="str">
        <f>INDEX(VentasC15[[#Headers],[Maquillaje]:[Perfumería]],MATCH(MAX(VentasC15[[#This Row],[Maquillaje]:[Perfumería]]),VentasC15[[#This Row],[Maquillaje]:[Perfumería]],0))</f>
        <v>Skincare</v>
      </c>
      <c r="Q1398" t="str">
        <f>INDEX(VentasC15[[#Headers],[Maquillaje]:[Perfumería]],MATCH(MIN(VentasC15[[#This Row],[Maquillaje]:[Perfumería]]),VentasC15[[#This Row],[Maquillaje]:[Perfumería]],0))</f>
        <v>Cabello</v>
      </c>
      <c r="R1398" t="str">
        <f>IF(VentasC15[[#This Row],[Total por vendedor]]&gt;=250000,"SI","NO")</f>
        <v>SI</v>
      </c>
    </row>
    <row r="1399" spans="1:18" x14ac:dyDescent="0.3">
      <c r="A1399" s="17">
        <v>33498519</v>
      </c>
      <c r="B1399" s="13">
        <v>60</v>
      </c>
      <c r="C1399" s="13">
        <v>3</v>
      </c>
      <c r="D1399" s="13">
        <v>15</v>
      </c>
      <c r="E1399" t="s">
        <v>22</v>
      </c>
      <c r="F1399" t="s">
        <v>20</v>
      </c>
      <c r="G1399" t="str">
        <f>IF(VentasC15[[#This Row],[Tipo de pago]]='Tablas auxiliares'!$B$6,"Venta física","Venta Online")</f>
        <v>Venta física</v>
      </c>
      <c r="H1399" t="s">
        <v>29</v>
      </c>
      <c r="I1399" s="37">
        <v>19661</v>
      </c>
      <c r="J1399" s="37">
        <v>88478</v>
      </c>
      <c r="K1399" s="37">
        <v>37309</v>
      </c>
      <c r="L1399" s="37">
        <v>77996</v>
      </c>
      <c r="M1399" s="37">
        <v>50349</v>
      </c>
      <c r="N1399" s="37">
        <f>SUM(VentasC15[[#This Row],[Maquillaje]:[Perfumería]])</f>
        <v>273793</v>
      </c>
      <c r="O1399" s="14">
        <f>AVERAGE(VentasC15[[#This Row],[Maquillaje]:[Perfumería]])</f>
        <v>54758.6</v>
      </c>
      <c r="P1399" t="str">
        <f>INDEX(VentasC15[[#Headers],[Maquillaje]:[Perfumería]],MATCH(MAX(VentasC15[[#This Row],[Maquillaje]:[Perfumería]]),VentasC15[[#This Row],[Maquillaje]:[Perfumería]],0))</f>
        <v>Skincare</v>
      </c>
      <c r="Q1399" t="str">
        <f>INDEX(VentasC15[[#Headers],[Maquillaje]:[Perfumería]],MATCH(MIN(VentasC15[[#This Row],[Maquillaje]:[Perfumería]]),VentasC15[[#This Row],[Maquillaje]:[Perfumería]],0))</f>
        <v>Maquillaje</v>
      </c>
      <c r="R1399" t="str">
        <f>IF(VentasC15[[#This Row],[Total por vendedor]]&gt;=250000,"SI","NO")</f>
        <v>SI</v>
      </c>
    </row>
    <row r="1400" spans="1:18" x14ac:dyDescent="0.3">
      <c r="A1400" s="16">
        <v>33498520</v>
      </c>
      <c r="B1400" s="13">
        <v>28</v>
      </c>
      <c r="C1400" s="13">
        <v>3</v>
      </c>
      <c r="D1400" s="13">
        <v>25</v>
      </c>
      <c r="E1400" t="s">
        <v>22</v>
      </c>
      <c r="F1400" t="s">
        <v>20</v>
      </c>
      <c r="G1400" t="str">
        <f>IF(VentasC15[[#This Row],[Tipo de pago]]='Tablas auxiliares'!$B$6,"Venta física","Venta Online")</f>
        <v>Venta física</v>
      </c>
      <c r="H1400" t="s">
        <v>29</v>
      </c>
      <c r="I1400" s="37">
        <v>82637</v>
      </c>
      <c r="J1400" s="37">
        <v>71895</v>
      </c>
      <c r="K1400" s="37">
        <v>64550</v>
      </c>
      <c r="L1400" s="37">
        <v>67406</v>
      </c>
      <c r="M1400" s="37">
        <v>32476</v>
      </c>
      <c r="N1400" s="37">
        <f>SUM(VentasC15[[#This Row],[Maquillaje]:[Perfumería]])</f>
        <v>318964</v>
      </c>
      <c r="O1400" s="14">
        <f>AVERAGE(VentasC15[[#This Row],[Maquillaje]:[Perfumería]])</f>
        <v>63792.800000000003</v>
      </c>
      <c r="P1400" t="str">
        <f>INDEX(VentasC15[[#Headers],[Maquillaje]:[Perfumería]],MATCH(MAX(VentasC15[[#This Row],[Maquillaje]:[Perfumería]]),VentasC15[[#This Row],[Maquillaje]:[Perfumería]],0))</f>
        <v>Maquillaje</v>
      </c>
      <c r="Q1400" t="str">
        <f>INDEX(VentasC15[[#Headers],[Maquillaje]:[Perfumería]],MATCH(MIN(VentasC15[[#This Row],[Maquillaje]:[Perfumería]]),VentasC15[[#This Row],[Maquillaje]:[Perfumería]],0))</f>
        <v>Perfumería</v>
      </c>
      <c r="R1400" t="str">
        <f>IF(VentasC15[[#This Row],[Total por vendedor]]&gt;=250000,"SI","NO")</f>
        <v>SI</v>
      </c>
    </row>
    <row r="1401" spans="1:18" x14ac:dyDescent="0.3">
      <c r="A1401" s="17">
        <v>33498521</v>
      </c>
      <c r="B1401" s="13">
        <v>41</v>
      </c>
      <c r="C1401" s="13">
        <v>3</v>
      </c>
      <c r="D1401" s="13">
        <v>21</v>
      </c>
      <c r="E1401" t="s">
        <v>24</v>
      </c>
      <c r="F1401" t="s">
        <v>21</v>
      </c>
      <c r="G1401" t="str">
        <f>IF(VentasC15[[#This Row],[Tipo de pago]]='Tablas auxiliares'!$B$6,"Venta física","Venta Online")</f>
        <v>Venta Online</v>
      </c>
      <c r="H1401" t="s">
        <v>29</v>
      </c>
      <c r="I1401" s="37">
        <v>87772</v>
      </c>
      <c r="J1401" s="37">
        <v>90296</v>
      </c>
      <c r="K1401" s="37">
        <v>26369</v>
      </c>
      <c r="L1401" s="37">
        <v>56454</v>
      </c>
      <c r="M1401" s="37">
        <v>78365</v>
      </c>
      <c r="N1401" s="37">
        <f>SUM(VentasC15[[#This Row],[Maquillaje]:[Perfumería]])</f>
        <v>339256</v>
      </c>
      <c r="O1401" s="14">
        <f>AVERAGE(VentasC15[[#This Row],[Maquillaje]:[Perfumería]])</f>
        <v>67851.199999999997</v>
      </c>
      <c r="P1401" t="str">
        <f>INDEX(VentasC15[[#Headers],[Maquillaje]:[Perfumería]],MATCH(MAX(VentasC15[[#This Row],[Maquillaje]:[Perfumería]]),VentasC15[[#This Row],[Maquillaje]:[Perfumería]],0))</f>
        <v>Skincare</v>
      </c>
      <c r="Q1401" t="str">
        <f>INDEX(VentasC15[[#Headers],[Maquillaje]:[Perfumería]],MATCH(MIN(VentasC15[[#This Row],[Maquillaje]:[Perfumería]]),VentasC15[[#This Row],[Maquillaje]:[Perfumería]],0))</f>
        <v>Cabello</v>
      </c>
      <c r="R1401" t="str">
        <f>IF(VentasC15[[#This Row],[Total por vendedor]]&gt;=250000,"SI","NO")</f>
        <v>SI</v>
      </c>
    </row>
    <row r="1402" spans="1:18" x14ac:dyDescent="0.3">
      <c r="A1402" s="16">
        <v>33498522</v>
      </c>
      <c r="B1402" s="13">
        <v>73</v>
      </c>
      <c r="C1402" s="13">
        <v>3</v>
      </c>
      <c r="D1402" s="13">
        <v>35</v>
      </c>
      <c r="E1402" t="s">
        <v>22</v>
      </c>
      <c r="F1402" t="s">
        <v>21</v>
      </c>
      <c r="G1402" t="str">
        <f>IF(VentasC15[[#This Row],[Tipo de pago]]='Tablas auxiliares'!$B$6,"Venta física","Venta Online")</f>
        <v>Venta Online</v>
      </c>
      <c r="H1402" t="s">
        <v>30</v>
      </c>
      <c r="I1402" s="37">
        <v>37475</v>
      </c>
      <c r="J1402" s="37">
        <v>47409</v>
      </c>
      <c r="K1402" s="37">
        <v>10361</v>
      </c>
      <c r="L1402" s="37">
        <v>82417</v>
      </c>
      <c r="M1402" s="37">
        <v>97989</v>
      </c>
      <c r="N1402" s="37">
        <f>SUM(VentasC15[[#This Row],[Maquillaje]:[Perfumería]])</f>
        <v>275651</v>
      </c>
      <c r="O1402" s="14">
        <f>AVERAGE(VentasC15[[#This Row],[Maquillaje]:[Perfumería]])</f>
        <v>55130.2</v>
      </c>
      <c r="P1402" t="str">
        <f>INDEX(VentasC15[[#Headers],[Maquillaje]:[Perfumería]],MATCH(MAX(VentasC15[[#This Row],[Maquillaje]:[Perfumería]]),VentasC15[[#This Row],[Maquillaje]:[Perfumería]],0))</f>
        <v>Perfumería</v>
      </c>
      <c r="Q1402" t="str">
        <f>INDEX(VentasC15[[#Headers],[Maquillaje]:[Perfumería]],MATCH(MIN(VentasC15[[#This Row],[Maquillaje]:[Perfumería]]),VentasC15[[#This Row],[Maquillaje]:[Perfumería]],0))</f>
        <v>Cabello</v>
      </c>
      <c r="R1402" t="str">
        <f>IF(VentasC15[[#This Row],[Total por vendedor]]&gt;=250000,"SI","NO")</f>
        <v>SI</v>
      </c>
    </row>
    <row r="1403" spans="1:18" x14ac:dyDescent="0.3">
      <c r="A1403" s="17">
        <v>33498523</v>
      </c>
      <c r="B1403" s="13">
        <v>75</v>
      </c>
      <c r="C1403" s="13">
        <v>3</v>
      </c>
      <c r="D1403" s="13">
        <v>54</v>
      </c>
      <c r="E1403" t="s">
        <v>23</v>
      </c>
      <c r="F1403" t="s">
        <v>20</v>
      </c>
      <c r="G1403" t="str">
        <f>IF(VentasC15[[#This Row],[Tipo de pago]]='Tablas auxiliares'!$B$6,"Venta física","Venta Online")</f>
        <v>Venta física</v>
      </c>
      <c r="H1403" t="s">
        <v>30</v>
      </c>
      <c r="I1403" s="37">
        <v>47950</v>
      </c>
      <c r="J1403" s="37">
        <v>29057</v>
      </c>
      <c r="K1403" s="37">
        <v>62530</v>
      </c>
      <c r="L1403" s="37">
        <v>33524</v>
      </c>
      <c r="M1403" s="37">
        <v>85165</v>
      </c>
      <c r="N1403" s="37">
        <f>SUM(VentasC15[[#This Row],[Maquillaje]:[Perfumería]])</f>
        <v>258226</v>
      </c>
      <c r="O1403" s="14">
        <f>AVERAGE(VentasC15[[#This Row],[Maquillaje]:[Perfumería]])</f>
        <v>51645.2</v>
      </c>
      <c r="P1403" t="str">
        <f>INDEX(VentasC15[[#Headers],[Maquillaje]:[Perfumería]],MATCH(MAX(VentasC15[[#This Row],[Maquillaje]:[Perfumería]]),VentasC15[[#This Row],[Maquillaje]:[Perfumería]],0))</f>
        <v>Perfumería</v>
      </c>
      <c r="Q1403" t="str">
        <f>INDEX(VentasC15[[#Headers],[Maquillaje]:[Perfumería]],MATCH(MIN(VentasC15[[#This Row],[Maquillaje]:[Perfumería]]),VentasC15[[#This Row],[Maquillaje]:[Perfumería]],0))</f>
        <v>Skincare</v>
      </c>
      <c r="R1403" t="str">
        <f>IF(VentasC15[[#This Row],[Total por vendedor]]&gt;=250000,"SI","NO")</f>
        <v>SI</v>
      </c>
    </row>
    <row r="1404" spans="1:18" x14ac:dyDescent="0.3">
      <c r="A1404" s="16">
        <v>33498524</v>
      </c>
      <c r="B1404" s="13">
        <v>50</v>
      </c>
      <c r="C1404" s="13">
        <v>3</v>
      </c>
      <c r="D1404" s="13">
        <v>7</v>
      </c>
      <c r="E1404" t="s">
        <v>23</v>
      </c>
      <c r="F1404" t="s">
        <v>20</v>
      </c>
      <c r="G1404" t="str">
        <f>IF(VentasC15[[#This Row],[Tipo de pago]]='Tablas auxiliares'!$B$6,"Venta física","Venta Online")</f>
        <v>Venta física</v>
      </c>
      <c r="H1404" t="s">
        <v>29</v>
      </c>
      <c r="I1404" s="37">
        <v>70673</v>
      </c>
      <c r="J1404" s="37">
        <v>37126</v>
      </c>
      <c r="K1404" s="37">
        <v>32499</v>
      </c>
      <c r="L1404" s="37">
        <v>72000</v>
      </c>
      <c r="M1404" s="37">
        <v>37583</v>
      </c>
      <c r="N1404" s="37">
        <f>SUM(VentasC15[[#This Row],[Maquillaje]:[Perfumería]])</f>
        <v>249881</v>
      </c>
      <c r="O1404" s="14">
        <f>AVERAGE(VentasC15[[#This Row],[Maquillaje]:[Perfumería]])</f>
        <v>49976.2</v>
      </c>
      <c r="P1404" t="str">
        <f>INDEX(VentasC15[[#Headers],[Maquillaje]:[Perfumería]],MATCH(MAX(VentasC15[[#This Row],[Maquillaje]:[Perfumería]]),VentasC15[[#This Row],[Maquillaje]:[Perfumería]],0))</f>
        <v>Cuerpo</v>
      </c>
      <c r="Q1404" t="str">
        <f>INDEX(VentasC15[[#Headers],[Maquillaje]:[Perfumería]],MATCH(MIN(VentasC15[[#This Row],[Maquillaje]:[Perfumería]]),VentasC15[[#This Row],[Maquillaje]:[Perfumería]],0))</f>
        <v>Cabello</v>
      </c>
      <c r="R1404" t="str">
        <f>IF(VentasC15[[#This Row],[Total por vendedor]]&gt;=250000,"SI","NO")</f>
        <v>NO</v>
      </c>
    </row>
    <row r="1405" spans="1:18" x14ac:dyDescent="0.3">
      <c r="A1405" s="17">
        <v>33498525</v>
      </c>
      <c r="B1405" s="13">
        <v>38</v>
      </c>
      <c r="C1405" s="13">
        <v>3</v>
      </c>
      <c r="D1405" s="13">
        <v>76</v>
      </c>
      <c r="E1405" t="s">
        <v>23</v>
      </c>
      <c r="F1405" t="s">
        <v>21</v>
      </c>
      <c r="G1405" t="str">
        <f>IF(VentasC15[[#This Row],[Tipo de pago]]='Tablas auxiliares'!$B$6,"Venta física","Venta Online")</f>
        <v>Venta Online</v>
      </c>
      <c r="H1405" t="s">
        <v>30</v>
      </c>
      <c r="I1405" s="37">
        <v>10332</v>
      </c>
      <c r="J1405" s="37">
        <v>71872</v>
      </c>
      <c r="K1405" s="37">
        <v>52712</v>
      </c>
      <c r="L1405" s="37">
        <v>50026</v>
      </c>
      <c r="M1405" s="37">
        <v>51797</v>
      </c>
      <c r="N1405" s="37">
        <f>SUM(VentasC15[[#This Row],[Maquillaje]:[Perfumería]])</f>
        <v>236739</v>
      </c>
      <c r="O1405" s="14">
        <f>AVERAGE(VentasC15[[#This Row],[Maquillaje]:[Perfumería]])</f>
        <v>47347.8</v>
      </c>
      <c r="P1405" t="str">
        <f>INDEX(VentasC15[[#Headers],[Maquillaje]:[Perfumería]],MATCH(MAX(VentasC15[[#This Row],[Maquillaje]:[Perfumería]]),VentasC15[[#This Row],[Maquillaje]:[Perfumería]],0))</f>
        <v>Skincare</v>
      </c>
      <c r="Q1405" t="str">
        <f>INDEX(VentasC15[[#Headers],[Maquillaje]:[Perfumería]],MATCH(MIN(VentasC15[[#This Row],[Maquillaje]:[Perfumería]]),VentasC15[[#This Row],[Maquillaje]:[Perfumería]],0))</f>
        <v>Maquillaje</v>
      </c>
      <c r="R1405" t="str">
        <f>IF(VentasC15[[#This Row],[Total por vendedor]]&gt;=250000,"SI","NO")</f>
        <v>NO</v>
      </c>
    </row>
    <row r="1406" spans="1:18" x14ac:dyDescent="0.3">
      <c r="A1406" s="16">
        <v>33498526</v>
      </c>
      <c r="B1406" s="13">
        <v>73</v>
      </c>
      <c r="C1406" s="13">
        <v>3</v>
      </c>
      <c r="D1406" s="13">
        <v>11</v>
      </c>
      <c r="E1406" t="s">
        <v>25</v>
      </c>
      <c r="F1406" t="s">
        <v>20</v>
      </c>
      <c r="G1406" t="str">
        <f>IF(VentasC15[[#This Row],[Tipo de pago]]='Tablas auxiliares'!$B$6,"Venta física","Venta Online")</f>
        <v>Venta física</v>
      </c>
      <c r="H1406" t="s">
        <v>29</v>
      </c>
      <c r="I1406" s="37">
        <v>27052</v>
      </c>
      <c r="J1406" s="37">
        <v>22999</v>
      </c>
      <c r="K1406" s="37">
        <v>49748</v>
      </c>
      <c r="L1406" s="37">
        <v>60495</v>
      </c>
      <c r="M1406" s="37">
        <v>83727</v>
      </c>
      <c r="N1406" s="37">
        <f>SUM(VentasC15[[#This Row],[Maquillaje]:[Perfumería]])</f>
        <v>244021</v>
      </c>
      <c r="O1406" s="14">
        <f>AVERAGE(VentasC15[[#This Row],[Maquillaje]:[Perfumería]])</f>
        <v>48804.2</v>
      </c>
      <c r="P1406" t="str">
        <f>INDEX(VentasC15[[#Headers],[Maquillaje]:[Perfumería]],MATCH(MAX(VentasC15[[#This Row],[Maquillaje]:[Perfumería]]),VentasC15[[#This Row],[Maquillaje]:[Perfumería]],0))</f>
        <v>Perfumería</v>
      </c>
      <c r="Q1406" t="str">
        <f>INDEX(VentasC15[[#Headers],[Maquillaje]:[Perfumería]],MATCH(MIN(VentasC15[[#This Row],[Maquillaje]:[Perfumería]]),VentasC15[[#This Row],[Maquillaje]:[Perfumería]],0))</f>
        <v>Skincare</v>
      </c>
      <c r="R1406" t="str">
        <f>IF(VentasC15[[#This Row],[Total por vendedor]]&gt;=250000,"SI","NO")</f>
        <v>NO</v>
      </c>
    </row>
    <row r="1407" spans="1:18" x14ac:dyDescent="0.3">
      <c r="A1407" s="17">
        <v>33498527</v>
      </c>
      <c r="B1407" s="13">
        <v>46</v>
      </c>
      <c r="C1407" s="13">
        <v>3</v>
      </c>
      <c r="D1407" s="13">
        <v>32</v>
      </c>
      <c r="E1407" t="s">
        <v>24</v>
      </c>
      <c r="F1407" t="s">
        <v>21</v>
      </c>
      <c r="G1407" t="str">
        <f>IF(VentasC15[[#This Row],[Tipo de pago]]='Tablas auxiliares'!$B$6,"Venta física","Venta Online")</f>
        <v>Venta Online</v>
      </c>
      <c r="H1407" t="s">
        <v>29</v>
      </c>
      <c r="I1407" s="37">
        <v>44856</v>
      </c>
      <c r="J1407" s="37">
        <v>14867</v>
      </c>
      <c r="K1407" s="37">
        <v>25137</v>
      </c>
      <c r="L1407" s="37">
        <v>31218</v>
      </c>
      <c r="M1407" s="37">
        <v>51657</v>
      </c>
      <c r="N1407" s="37">
        <f>SUM(VentasC15[[#This Row],[Maquillaje]:[Perfumería]])</f>
        <v>167735</v>
      </c>
      <c r="O1407" s="14">
        <f>AVERAGE(VentasC15[[#This Row],[Maquillaje]:[Perfumería]])</f>
        <v>33547</v>
      </c>
      <c r="P1407" t="str">
        <f>INDEX(VentasC15[[#Headers],[Maquillaje]:[Perfumería]],MATCH(MAX(VentasC15[[#This Row],[Maquillaje]:[Perfumería]]),VentasC15[[#This Row],[Maquillaje]:[Perfumería]],0))</f>
        <v>Perfumería</v>
      </c>
      <c r="Q1407" t="str">
        <f>INDEX(VentasC15[[#Headers],[Maquillaje]:[Perfumería]],MATCH(MIN(VentasC15[[#This Row],[Maquillaje]:[Perfumería]]),VentasC15[[#This Row],[Maquillaje]:[Perfumería]],0))</f>
        <v>Skincare</v>
      </c>
      <c r="R1407" t="str">
        <f>IF(VentasC15[[#This Row],[Total por vendedor]]&gt;=250000,"SI","NO")</f>
        <v>NO</v>
      </c>
    </row>
    <row r="1408" spans="1:18" x14ac:dyDescent="0.3">
      <c r="A1408" s="16">
        <v>33498528</v>
      </c>
      <c r="B1408" s="13">
        <v>35</v>
      </c>
      <c r="C1408" s="13">
        <v>3</v>
      </c>
      <c r="D1408" s="13">
        <v>78</v>
      </c>
      <c r="E1408" t="s">
        <v>23</v>
      </c>
      <c r="F1408" t="s">
        <v>21</v>
      </c>
      <c r="G1408" t="str">
        <f>IF(VentasC15[[#This Row],[Tipo de pago]]='Tablas auxiliares'!$B$6,"Venta física","Venta Online")</f>
        <v>Venta Online</v>
      </c>
      <c r="H1408" t="s">
        <v>29</v>
      </c>
      <c r="I1408" s="37">
        <v>72825</v>
      </c>
      <c r="J1408" s="37">
        <v>4966</v>
      </c>
      <c r="K1408" s="37">
        <v>42050</v>
      </c>
      <c r="L1408" s="37">
        <v>56622</v>
      </c>
      <c r="M1408" s="37">
        <v>28292</v>
      </c>
      <c r="N1408" s="37">
        <f>SUM(VentasC15[[#This Row],[Maquillaje]:[Perfumería]])</f>
        <v>204755</v>
      </c>
      <c r="O1408" s="14">
        <f>AVERAGE(VentasC15[[#This Row],[Maquillaje]:[Perfumería]])</f>
        <v>40951</v>
      </c>
      <c r="P1408" t="str">
        <f>INDEX(VentasC15[[#Headers],[Maquillaje]:[Perfumería]],MATCH(MAX(VentasC15[[#This Row],[Maquillaje]:[Perfumería]]),VentasC15[[#This Row],[Maquillaje]:[Perfumería]],0))</f>
        <v>Maquillaje</v>
      </c>
      <c r="Q1408" t="str">
        <f>INDEX(VentasC15[[#Headers],[Maquillaje]:[Perfumería]],MATCH(MIN(VentasC15[[#This Row],[Maquillaje]:[Perfumería]]),VentasC15[[#This Row],[Maquillaje]:[Perfumería]],0))</f>
        <v>Skincare</v>
      </c>
      <c r="R1408" t="str">
        <f>IF(VentasC15[[#This Row],[Total por vendedor]]&gt;=250000,"SI","NO")</f>
        <v>NO</v>
      </c>
    </row>
    <row r="1409" spans="1:18" x14ac:dyDescent="0.3">
      <c r="A1409" s="17">
        <v>33498529</v>
      </c>
      <c r="B1409" s="13">
        <v>37</v>
      </c>
      <c r="C1409" s="13">
        <v>3</v>
      </c>
      <c r="D1409" s="13">
        <v>73</v>
      </c>
      <c r="E1409" t="s">
        <v>24</v>
      </c>
      <c r="F1409" t="s">
        <v>21</v>
      </c>
      <c r="G1409" t="str">
        <f>IF(VentasC15[[#This Row],[Tipo de pago]]='Tablas auxiliares'!$B$6,"Venta física","Venta Online")</f>
        <v>Venta Online</v>
      </c>
      <c r="H1409" t="s">
        <v>29</v>
      </c>
      <c r="I1409" s="37">
        <v>63619</v>
      </c>
      <c r="J1409" s="37">
        <v>34917</v>
      </c>
      <c r="K1409" s="37">
        <v>41314</v>
      </c>
      <c r="L1409" s="37">
        <v>26605</v>
      </c>
      <c r="M1409" s="37">
        <v>18937</v>
      </c>
      <c r="N1409" s="37">
        <f>SUM(VentasC15[[#This Row],[Maquillaje]:[Perfumería]])</f>
        <v>185392</v>
      </c>
      <c r="O1409" s="14">
        <f>AVERAGE(VentasC15[[#This Row],[Maquillaje]:[Perfumería]])</f>
        <v>37078.400000000001</v>
      </c>
      <c r="P1409" t="str">
        <f>INDEX(VentasC15[[#Headers],[Maquillaje]:[Perfumería]],MATCH(MAX(VentasC15[[#This Row],[Maquillaje]:[Perfumería]]),VentasC15[[#This Row],[Maquillaje]:[Perfumería]],0))</f>
        <v>Maquillaje</v>
      </c>
      <c r="Q1409" t="str">
        <f>INDEX(VentasC15[[#Headers],[Maquillaje]:[Perfumería]],MATCH(MIN(VentasC15[[#This Row],[Maquillaje]:[Perfumería]]),VentasC15[[#This Row],[Maquillaje]:[Perfumería]],0))</f>
        <v>Perfumería</v>
      </c>
      <c r="R1409" t="str">
        <f>IF(VentasC15[[#This Row],[Total por vendedor]]&gt;=250000,"SI","NO")</f>
        <v>NO</v>
      </c>
    </row>
    <row r="1410" spans="1:18" x14ac:dyDescent="0.3">
      <c r="A1410" s="16">
        <v>33498530</v>
      </c>
      <c r="B1410" s="13">
        <v>38</v>
      </c>
      <c r="C1410" s="13">
        <v>3</v>
      </c>
      <c r="D1410" s="13">
        <v>21</v>
      </c>
      <c r="E1410" t="s">
        <v>23</v>
      </c>
      <c r="F1410" t="s">
        <v>20</v>
      </c>
      <c r="G1410" t="str">
        <f>IF(VentasC15[[#This Row],[Tipo de pago]]='Tablas auxiliares'!$B$6,"Venta física","Venta Online")</f>
        <v>Venta física</v>
      </c>
      <c r="H1410" t="s">
        <v>29</v>
      </c>
      <c r="I1410" s="37">
        <v>37741</v>
      </c>
      <c r="J1410" s="37">
        <v>4600</v>
      </c>
      <c r="K1410" s="37">
        <v>46624</v>
      </c>
      <c r="L1410" s="37">
        <v>21751</v>
      </c>
      <c r="M1410" s="37">
        <v>89047</v>
      </c>
      <c r="N1410" s="37">
        <f>SUM(VentasC15[[#This Row],[Maquillaje]:[Perfumería]])</f>
        <v>199763</v>
      </c>
      <c r="O1410" s="14">
        <f>AVERAGE(VentasC15[[#This Row],[Maquillaje]:[Perfumería]])</f>
        <v>39952.6</v>
      </c>
      <c r="P1410" t="str">
        <f>INDEX(VentasC15[[#Headers],[Maquillaje]:[Perfumería]],MATCH(MAX(VentasC15[[#This Row],[Maquillaje]:[Perfumería]]),VentasC15[[#This Row],[Maquillaje]:[Perfumería]],0))</f>
        <v>Perfumería</v>
      </c>
      <c r="Q1410" t="str">
        <f>INDEX(VentasC15[[#Headers],[Maquillaje]:[Perfumería]],MATCH(MIN(VentasC15[[#This Row],[Maquillaje]:[Perfumería]]),VentasC15[[#This Row],[Maquillaje]:[Perfumería]],0))</f>
        <v>Skincare</v>
      </c>
      <c r="R1410" t="str">
        <f>IF(VentasC15[[#This Row],[Total por vendedor]]&gt;=250000,"SI","NO")</f>
        <v>NO</v>
      </c>
    </row>
    <row r="1411" spans="1:18" x14ac:dyDescent="0.3">
      <c r="A1411" s="17">
        <v>33498531</v>
      </c>
      <c r="B1411" s="13">
        <v>27</v>
      </c>
      <c r="C1411" s="13">
        <v>3</v>
      </c>
      <c r="D1411" s="13">
        <v>27</v>
      </c>
      <c r="E1411" t="s">
        <v>23</v>
      </c>
      <c r="F1411" t="s">
        <v>21</v>
      </c>
      <c r="G1411" t="str">
        <f>IF(VentasC15[[#This Row],[Tipo de pago]]='Tablas auxiliares'!$B$6,"Venta física","Venta Online")</f>
        <v>Venta Online</v>
      </c>
      <c r="H1411" t="s">
        <v>30</v>
      </c>
      <c r="I1411" s="37">
        <v>90996</v>
      </c>
      <c r="J1411" s="37">
        <v>12931</v>
      </c>
      <c r="K1411" s="37">
        <v>71395</v>
      </c>
      <c r="L1411" s="37">
        <v>46386</v>
      </c>
      <c r="M1411" s="37">
        <v>77733</v>
      </c>
      <c r="N1411" s="37">
        <f>SUM(VentasC15[[#This Row],[Maquillaje]:[Perfumería]])</f>
        <v>299441</v>
      </c>
      <c r="O1411" s="14">
        <f>AVERAGE(VentasC15[[#This Row],[Maquillaje]:[Perfumería]])</f>
        <v>59888.2</v>
      </c>
      <c r="P1411" t="str">
        <f>INDEX(VentasC15[[#Headers],[Maquillaje]:[Perfumería]],MATCH(MAX(VentasC15[[#This Row],[Maquillaje]:[Perfumería]]),VentasC15[[#This Row],[Maquillaje]:[Perfumería]],0))</f>
        <v>Maquillaje</v>
      </c>
      <c r="Q1411" t="str">
        <f>INDEX(VentasC15[[#Headers],[Maquillaje]:[Perfumería]],MATCH(MIN(VentasC15[[#This Row],[Maquillaje]:[Perfumería]]),VentasC15[[#This Row],[Maquillaje]:[Perfumería]],0))</f>
        <v>Skincare</v>
      </c>
      <c r="R1411" t="str">
        <f>IF(VentasC15[[#This Row],[Total por vendedor]]&gt;=250000,"SI","NO")</f>
        <v>SI</v>
      </c>
    </row>
    <row r="1412" spans="1:18" x14ac:dyDescent="0.3">
      <c r="A1412" s="16">
        <v>33498532</v>
      </c>
      <c r="B1412" s="13">
        <v>38</v>
      </c>
      <c r="C1412" s="13">
        <v>3</v>
      </c>
      <c r="D1412" s="13">
        <v>46</v>
      </c>
      <c r="E1412" t="s">
        <v>23</v>
      </c>
      <c r="F1412" t="s">
        <v>20</v>
      </c>
      <c r="G1412" t="str">
        <f>IF(VentasC15[[#This Row],[Tipo de pago]]='Tablas auxiliares'!$B$6,"Venta física","Venta Online")</f>
        <v>Venta física</v>
      </c>
      <c r="H1412" t="s">
        <v>30</v>
      </c>
      <c r="I1412" s="37">
        <v>4113</v>
      </c>
      <c r="J1412" s="37">
        <v>45970</v>
      </c>
      <c r="K1412" s="37">
        <v>79810</v>
      </c>
      <c r="L1412" s="37">
        <v>88167</v>
      </c>
      <c r="M1412" s="37">
        <v>92515</v>
      </c>
      <c r="N1412" s="37">
        <f>SUM(VentasC15[[#This Row],[Maquillaje]:[Perfumería]])</f>
        <v>310575</v>
      </c>
      <c r="O1412" s="14">
        <f>AVERAGE(VentasC15[[#This Row],[Maquillaje]:[Perfumería]])</f>
        <v>62115</v>
      </c>
      <c r="P1412" t="str">
        <f>INDEX(VentasC15[[#Headers],[Maquillaje]:[Perfumería]],MATCH(MAX(VentasC15[[#This Row],[Maquillaje]:[Perfumería]]),VentasC15[[#This Row],[Maquillaje]:[Perfumería]],0))</f>
        <v>Perfumería</v>
      </c>
      <c r="Q1412" t="str">
        <f>INDEX(VentasC15[[#Headers],[Maquillaje]:[Perfumería]],MATCH(MIN(VentasC15[[#This Row],[Maquillaje]:[Perfumería]]),VentasC15[[#This Row],[Maquillaje]:[Perfumería]],0))</f>
        <v>Maquillaje</v>
      </c>
      <c r="R1412" t="str">
        <f>IF(VentasC15[[#This Row],[Total por vendedor]]&gt;=250000,"SI","NO")</f>
        <v>SI</v>
      </c>
    </row>
    <row r="1413" spans="1:18" x14ac:dyDescent="0.3">
      <c r="A1413" s="17">
        <v>33498533</v>
      </c>
      <c r="B1413" s="13">
        <v>57</v>
      </c>
      <c r="C1413" s="13">
        <v>3</v>
      </c>
      <c r="D1413" s="13">
        <v>93</v>
      </c>
      <c r="E1413" t="s">
        <v>23</v>
      </c>
      <c r="F1413" t="s">
        <v>20</v>
      </c>
      <c r="G1413" t="str">
        <f>IF(VentasC15[[#This Row],[Tipo de pago]]='Tablas auxiliares'!$B$6,"Venta física","Venta Online")</f>
        <v>Venta física</v>
      </c>
      <c r="H1413" t="s">
        <v>29</v>
      </c>
      <c r="I1413" s="37">
        <v>23027</v>
      </c>
      <c r="J1413" s="37">
        <v>50383</v>
      </c>
      <c r="K1413" s="37">
        <v>59483</v>
      </c>
      <c r="L1413" s="37">
        <v>345</v>
      </c>
      <c r="M1413" s="37">
        <v>89196</v>
      </c>
      <c r="N1413" s="37">
        <f>SUM(VentasC15[[#This Row],[Maquillaje]:[Perfumería]])</f>
        <v>222434</v>
      </c>
      <c r="O1413" s="14">
        <f>AVERAGE(VentasC15[[#This Row],[Maquillaje]:[Perfumería]])</f>
        <v>44486.8</v>
      </c>
      <c r="P1413" t="str">
        <f>INDEX(VentasC15[[#Headers],[Maquillaje]:[Perfumería]],MATCH(MAX(VentasC15[[#This Row],[Maquillaje]:[Perfumería]]),VentasC15[[#This Row],[Maquillaje]:[Perfumería]],0))</f>
        <v>Perfumería</v>
      </c>
      <c r="Q1413" t="str">
        <f>INDEX(VentasC15[[#Headers],[Maquillaje]:[Perfumería]],MATCH(MIN(VentasC15[[#This Row],[Maquillaje]:[Perfumería]]),VentasC15[[#This Row],[Maquillaje]:[Perfumería]],0))</f>
        <v>Cuerpo</v>
      </c>
      <c r="R1413" t="str">
        <f>IF(VentasC15[[#This Row],[Total por vendedor]]&gt;=250000,"SI","NO")</f>
        <v>NO</v>
      </c>
    </row>
    <row r="1414" spans="1:18" x14ac:dyDescent="0.3">
      <c r="A1414" s="16">
        <v>33498534</v>
      </c>
      <c r="B1414" s="13">
        <v>36</v>
      </c>
      <c r="C1414" s="13">
        <v>3</v>
      </c>
      <c r="D1414" s="13">
        <v>30</v>
      </c>
      <c r="E1414" t="s">
        <v>24</v>
      </c>
      <c r="F1414" t="s">
        <v>20</v>
      </c>
      <c r="G1414" t="str">
        <f>IF(VentasC15[[#This Row],[Tipo de pago]]='Tablas auxiliares'!$B$6,"Venta física","Venta Online")</f>
        <v>Venta física</v>
      </c>
      <c r="H1414" t="s">
        <v>30</v>
      </c>
      <c r="I1414" s="37">
        <v>60683</v>
      </c>
      <c r="J1414" s="37">
        <v>95702</v>
      </c>
      <c r="K1414" s="37">
        <v>72034</v>
      </c>
      <c r="L1414" s="37">
        <v>97522</v>
      </c>
      <c r="M1414" s="37">
        <v>82242</v>
      </c>
      <c r="N1414" s="37">
        <f>SUM(VentasC15[[#This Row],[Maquillaje]:[Perfumería]])</f>
        <v>408183</v>
      </c>
      <c r="O1414" s="14">
        <f>AVERAGE(VentasC15[[#This Row],[Maquillaje]:[Perfumería]])</f>
        <v>81636.600000000006</v>
      </c>
      <c r="P1414" t="str">
        <f>INDEX(VentasC15[[#Headers],[Maquillaje]:[Perfumería]],MATCH(MAX(VentasC15[[#This Row],[Maquillaje]:[Perfumería]]),VentasC15[[#This Row],[Maquillaje]:[Perfumería]],0))</f>
        <v>Cuerpo</v>
      </c>
      <c r="Q1414" t="str">
        <f>INDEX(VentasC15[[#Headers],[Maquillaje]:[Perfumería]],MATCH(MIN(VentasC15[[#This Row],[Maquillaje]:[Perfumería]]),VentasC15[[#This Row],[Maquillaje]:[Perfumería]],0))</f>
        <v>Maquillaje</v>
      </c>
      <c r="R1414" t="str">
        <f>IF(VentasC15[[#This Row],[Total por vendedor]]&gt;=250000,"SI","NO")</f>
        <v>SI</v>
      </c>
    </row>
    <row r="1415" spans="1:18" x14ac:dyDescent="0.3">
      <c r="A1415" s="17">
        <v>33498535</v>
      </c>
      <c r="B1415" s="13">
        <v>74</v>
      </c>
      <c r="C1415" s="13">
        <v>3</v>
      </c>
      <c r="D1415" s="13">
        <v>96</v>
      </c>
      <c r="E1415" t="s">
        <v>22</v>
      </c>
      <c r="F1415" t="s">
        <v>21</v>
      </c>
      <c r="G1415" t="str">
        <f>IF(VentasC15[[#This Row],[Tipo de pago]]='Tablas auxiliares'!$B$6,"Venta física","Venta Online")</f>
        <v>Venta Online</v>
      </c>
      <c r="H1415" t="s">
        <v>30</v>
      </c>
      <c r="I1415" s="37">
        <v>81990</v>
      </c>
      <c r="J1415" s="37">
        <v>52043</v>
      </c>
      <c r="K1415" s="37">
        <v>65861</v>
      </c>
      <c r="L1415" s="37">
        <v>67077</v>
      </c>
      <c r="M1415" s="37">
        <v>69086</v>
      </c>
      <c r="N1415" s="37">
        <f>SUM(VentasC15[[#This Row],[Maquillaje]:[Perfumería]])</f>
        <v>336057</v>
      </c>
      <c r="O1415" s="14">
        <f>AVERAGE(VentasC15[[#This Row],[Maquillaje]:[Perfumería]])</f>
        <v>67211.399999999994</v>
      </c>
      <c r="P1415" t="str">
        <f>INDEX(VentasC15[[#Headers],[Maquillaje]:[Perfumería]],MATCH(MAX(VentasC15[[#This Row],[Maquillaje]:[Perfumería]]),VentasC15[[#This Row],[Maquillaje]:[Perfumería]],0))</f>
        <v>Maquillaje</v>
      </c>
      <c r="Q1415" t="str">
        <f>INDEX(VentasC15[[#Headers],[Maquillaje]:[Perfumería]],MATCH(MIN(VentasC15[[#This Row],[Maquillaje]:[Perfumería]]),VentasC15[[#This Row],[Maquillaje]:[Perfumería]],0))</f>
        <v>Skincare</v>
      </c>
      <c r="R1415" t="str">
        <f>IF(VentasC15[[#This Row],[Total por vendedor]]&gt;=250000,"SI","NO")</f>
        <v>SI</v>
      </c>
    </row>
    <row r="1416" spans="1:18" x14ac:dyDescent="0.3">
      <c r="A1416" s="16">
        <v>33498536</v>
      </c>
      <c r="B1416" s="13">
        <v>26</v>
      </c>
      <c r="C1416" s="13">
        <v>3</v>
      </c>
      <c r="D1416" s="13">
        <v>73</v>
      </c>
      <c r="E1416" t="s">
        <v>23</v>
      </c>
      <c r="F1416" t="s">
        <v>20</v>
      </c>
      <c r="G1416" t="str">
        <f>IF(VentasC15[[#This Row],[Tipo de pago]]='Tablas auxiliares'!$B$6,"Venta física","Venta Online")</f>
        <v>Venta física</v>
      </c>
      <c r="H1416" t="s">
        <v>30</v>
      </c>
      <c r="I1416" s="37">
        <v>51909</v>
      </c>
      <c r="J1416" s="37">
        <v>94541</v>
      </c>
      <c r="K1416" s="37">
        <v>79442</v>
      </c>
      <c r="L1416" s="37">
        <v>18531</v>
      </c>
      <c r="M1416" s="37">
        <v>28159</v>
      </c>
      <c r="N1416" s="37">
        <f>SUM(VentasC15[[#This Row],[Maquillaje]:[Perfumería]])</f>
        <v>272582</v>
      </c>
      <c r="O1416" s="14">
        <f>AVERAGE(VentasC15[[#This Row],[Maquillaje]:[Perfumería]])</f>
        <v>54516.4</v>
      </c>
      <c r="P1416" t="str">
        <f>INDEX(VentasC15[[#Headers],[Maquillaje]:[Perfumería]],MATCH(MAX(VentasC15[[#This Row],[Maquillaje]:[Perfumería]]),VentasC15[[#This Row],[Maquillaje]:[Perfumería]],0))</f>
        <v>Skincare</v>
      </c>
      <c r="Q1416" t="str">
        <f>INDEX(VentasC15[[#Headers],[Maquillaje]:[Perfumería]],MATCH(MIN(VentasC15[[#This Row],[Maquillaje]:[Perfumería]]),VentasC15[[#This Row],[Maquillaje]:[Perfumería]],0))</f>
        <v>Cuerpo</v>
      </c>
      <c r="R1416" t="str">
        <f>IF(VentasC15[[#This Row],[Total por vendedor]]&gt;=250000,"SI","NO")</f>
        <v>SI</v>
      </c>
    </row>
    <row r="1417" spans="1:18" x14ac:dyDescent="0.3">
      <c r="A1417" s="17">
        <v>33498537</v>
      </c>
      <c r="B1417" s="13">
        <v>43</v>
      </c>
      <c r="C1417" s="13">
        <v>3</v>
      </c>
      <c r="D1417" s="13">
        <v>80</v>
      </c>
      <c r="E1417" t="s">
        <v>22</v>
      </c>
      <c r="F1417" t="s">
        <v>21</v>
      </c>
      <c r="G1417" t="str">
        <f>IF(VentasC15[[#This Row],[Tipo de pago]]='Tablas auxiliares'!$B$6,"Venta física","Venta Online")</f>
        <v>Venta Online</v>
      </c>
      <c r="H1417" t="s">
        <v>30</v>
      </c>
      <c r="I1417" s="37">
        <v>98333</v>
      </c>
      <c r="J1417" s="37">
        <v>52036</v>
      </c>
      <c r="K1417" s="37">
        <v>30645</v>
      </c>
      <c r="L1417" s="37">
        <v>12225</v>
      </c>
      <c r="M1417" s="37">
        <v>71501</v>
      </c>
      <c r="N1417" s="37">
        <f>SUM(VentasC15[[#This Row],[Maquillaje]:[Perfumería]])</f>
        <v>264740</v>
      </c>
      <c r="O1417" s="14">
        <f>AVERAGE(VentasC15[[#This Row],[Maquillaje]:[Perfumería]])</f>
        <v>52948</v>
      </c>
      <c r="P1417" t="str">
        <f>INDEX(VentasC15[[#Headers],[Maquillaje]:[Perfumería]],MATCH(MAX(VentasC15[[#This Row],[Maquillaje]:[Perfumería]]),VentasC15[[#This Row],[Maquillaje]:[Perfumería]],0))</f>
        <v>Maquillaje</v>
      </c>
      <c r="Q1417" t="str">
        <f>INDEX(VentasC15[[#Headers],[Maquillaje]:[Perfumería]],MATCH(MIN(VentasC15[[#This Row],[Maquillaje]:[Perfumería]]),VentasC15[[#This Row],[Maquillaje]:[Perfumería]],0))</f>
        <v>Cuerpo</v>
      </c>
      <c r="R1417" t="str">
        <f>IF(VentasC15[[#This Row],[Total por vendedor]]&gt;=250000,"SI","NO")</f>
        <v>SI</v>
      </c>
    </row>
    <row r="1418" spans="1:18" x14ac:dyDescent="0.3">
      <c r="A1418" s="16">
        <v>33498538</v>
      </c>
      <c r="B1418" s="13">
        <v>70</v>
      </c>
      <c r="C1418" s="13">
        <v>3</v>
      </c>
      <c r="D1418" s="13">
        <v>43</v>
      </c>
      <c r="E1418" t="s">
        <v>23</v>
      </c>
      <c r="F1418" t="s">
        <v>21</v>
      </c>
      <c r="G1418" t="str">
        <f>IF(VentasC15[[#This Row],[Tipo de pago]]='Tablas auxiliares'!$B$6,"Venta física","Venta Online")</f>
        <v>Venta Online</v>
      </c>
      <c r="H1418" t="s">
        <v>30</v>
      </c>
      <c r="I1418" s="37">
        <v>57375</v>
      </c>
      <c r="J1418" s="37">
        <v>9387</v>
      </c>
      <c r="K1418" s="37">
        <v>51727</v>
      </c>
      <c r="L1418" s="37">
        <v>23054</v>
      </c>
      <c r="M1418" s="37">
        <v>13174</v>
      </c>
      <c r="N1418" s="37">
        <f>SUM(VentasC15[[#This Row],[Maquillaje]:[Perfumería]])</f>
        <v>154717</v>
      </c>
      <c r="O1418" s="14">
        <f>AVERAGE(VentasC15[[#This Row],[Maquillaje]:[Perfumería]])</f>
        <v>30943.4</v>
      </c>
      <c r="P1418" t="str">
        <f>INDEX(VentasC15[[#Headers],[Maquillaje]:[Perfumería]],MATCH(MAX(VentasC15[[#This Row],[Maquillaje]:[Perfumería]]),VentasC15[[#This Row],[Maquillaje]:[Perfumería]],0))</f>
        <v>Maquillaje</v>
      </c>
      <c r="Q1418" t="str">
        <f>INDEX(VentasC15[[#Headers],[Maquillaje]:[Perfumería]],MATCH(MIN(VentasC15[[#This Row],[Maquillaje]:[Perfumería]]),VentasC15[[#This Row],[Maquillaje]:[Perfumería]],0))</f>
        <v>Skincare</v>
      </c>
      <c r="R1418" t="str">
        <f>IF(VentasC15[[#This Row],[Total por vendedor]]&gt;=250000,"SI","NO")</f>
        <v>NO</v>
      </c>
    </row>
    <row r="1419" spans="1:18" x14ac:dyDescent="0.3">
      <c r="A1419" s="17">
        <v>33498539</v>
      </c>
      <c r="B1419" s="13">
        <v>47</v>
      </c>
      <c r="C1419" s="13">
        <v>3</v>
      </c>
      <c r="D1419" s="13">
        <v>53</v>
      </c>
      <c r="E1419" t="s">
        <v>23</v>
      </c>
      <c r="F1419" t="s">
        <v>21</v>
      </c>
      <c r="G1419" t="str">
        <f>IF(VentasC15[[#This Row],[Tipo de pago]]='Tablas auxiliares'!$B$6,"Venta física","Venta Online")</f>
        <v>Venta Online</v>
      </c>
      <c r="H1419" t="s">
        <v>29</v>
      </c>
      <c r="I1419" s="37">
        <v>45973</v>
      </c>
      <c r="J1419" s="37">
        <v>17895</v>
      </c>
      <c r="K1419" s="37">
        <v>11793</v>
      </c>
      <c r="L1419" s="37">
        <v>83669</v>
      </c>
      <c r="M1419" s="37">
        <v>59831</v>
      </c>
      <c r="N1419" s="37">
        <f>SUM(VentasC15[[#This Row],[Maquillaje]:[Perfumería]])</f>
        <v>219161</v>
      </c>
      <c r="O1419" s="14">
        <f>AVERAGE(VentasC15[[#This Row],[Maquillaje]:[Perfumería]])</f>
        <v>43832.2</v>
      </c>
      <c r="P1419" t="str">
        <f>INDEX(VentasC15[[#Headers],[Maquillaje]:[Perfumería]],MATCH(MAX(VentasC15[[#This Row],[Maquillaje]:[Perfumería]]),VentasC15[[#This Row],[Maquillaje]:[Perfumería]],0))</f>
        <v>Cuerpo</v>
      </c>
      <c r="Q1419" t="str">
        <f>INDEX(VentasC15[[#Headers],[Maquillaje]:[Perfumería]],MATCH(MIN(VentasC15[[#This Row],[Maquillaje]:[Perfumería]]),VentasC15[[#This Row],[Maquillaje]:[Perfumería]],0))</f>
        <v>Cabello</v>
      </c>
      <c r="R1419" t="str">
        <f>IF(VentasC15[[#This Row],[Total por vendedor]]&gt;=250000,"SI","NO")</f>
        <v>NO</v>
      </c>
    </row>
    <row r="1420" spans="1:18" x14ac:dyDescent="0.3">
      <c r="A1420" s="16">
        <v>33498540</v>
      </c>
      <c r="B1420" s="13">
        <v>53</v>
      </c>
      <c r="C1420" s="13">
        <v>3</v>
      </c>
      <c r="D1420" s="13">
        <v>82</v>
      </c>
      <c r="E1420" t="s">
        <v>22</v>
      </c>
      <c r="F1420" t="s">
        <v>21</v>
      </c>
      <c r="G1420" t="str">
        <f>IF(VentasC15[[#This Row],[Tipo de pago]]='Tablas auxiliares'!$B$6,"Venta física","Venta Online")</f>
        <v>Venta Online</v>
      </c>
      <c r="H1420" t="s">
        <v>29</v>
      </c>
      <c r="I1420" s="37">
        <v>79465</v>
      </c>
      <c r="J1420" s="37">
        <v>25215</v>
      </c>
      <c r="K1420" s="37">
        <v>10403</v>
      </c>
      <c r="L1420" s="37">
        <v>3453</v>
      </c>
      <c r="M1420" s="37">
        <v>53859</v>
      </c>
      <c r="N1420" s="37">
        <f>SUM(VentasC15[[#This Row],[Maquillaje]:[Perfumería]])</f>
        <v>172395</v>
      </c>
      <c r="O1420" s="14">
        <f>AVERAGE(VentasC15[[#This Row],[Maquillaje]:[Perfumería]])</f>
        <v>34479</v>
      </c>
      <c r="P1420" t="str">
        <f>INDEX(VentasC15[[#Headers],[Maquillaje]:[Perfumería]],MATCH(MAX(VentasC15[[#This Row],[Maquillaje]:[Perfumería]]),VentasC15[[#This Row],[Maquillaje]:[Perfumería]],0))</f>
        <v>Maquillaje</v>
      </c>
      <c r="Q1420" t="str">
        <f>INDEX(VentasC15[[#Headers],[Maquillaje]:[Perfumería]],MATCH(MIN(VentasC15[[#This Row],[Maquillaje]:[Perfumería]]),VentasC15[[#This Row],[Maquillaje]:[Perfumería]],0))</f>
        <v>Cuerpo</v>
      </c>
      <c r="R1420" t="str">
        <f>IF(VentasC15[[#This Row],[Total por vendedor]]&gt;=250000,"SI","NO")</f>
        <v>NO</v>
      </c>
    </row>
    <row r="1421" spans="1:18" x14ac:dyDescent="0.3">
      <c r="A1421" s="17">
        <v>33498541</v>
      </c>
      <c r="B1421" s="13">
        <v>35</v>
      </c>
      <c r="C1421" s="13">
        <v>3</v>
      </c>
      <c r="D1421" s="13">
        <v>14</v>
      </c>
      <c r="E1421" t="s">
        <v>23</v>
      </c>
      <c r="F1421" t="s">
        <v>20</v>
      </c>
      <c r="G1421" t="str">
        <f>IF(VentasC15[[#This Row],[Tipo de pago]]='Tablas auxiliares'!$B$6,"Venta física","Venta Online")</f>
        <v>Venta física</v>
      </c>
      <c r="H1421" t="s">
        <v>29</v>
      </c>
      <c r="I1421" s="37">
        <v>34807</v>
      </c>
      <c r="J1421" s="37">
        <v>46948</v>
      </c>
      <c r="K1421" s="37">
        <v>26334</v>
      </c>
      <c r="L1421" s="37">
        <v>68684</v>
      </c>
      <c r="M1421" s="37">
        <v>21925</v>
      </c>
      <c r="N1421" s="37">
        <f>SUM(VentasC15[[#This Row],[Maquillaje]:[Perfumería]])</f>
        <v>198698</v>
      </c>
      <c r="O1421" s="14">
        <f>AVERAGE(VentasC15[[#This Row],[Maquillaje]:[Perfumería]])</f>
        <v>39739.599999999999</v>
      </c>
      <c r="P1421" t="str">
        <f>INDEX(VentasC15[[#Headers],[Maquillaje]:[Perfumería]],MATCH(MAX(VentasC15[[#This Row],[Maquillaje]:[Perfumería]]),VentasC15[[#This Row],[Maquillaje]:[Perfumería]],0))</f>
        <v>Cuerpo</v>
      </c>
      <c r="Q1421" t="str">
        <f>INDEX(VentasC15[[#Headers],[Maquillaje]:[Perfumería]],MATCH(MIN(VentasC15[[#This Row],[Maquillaje]:[Perfumería]]),VentasC15[[#This Row],[Maquillaje]:[Perfumería]],0))</f>
        <v>Perfumería</v>
      </c>
      <c r="R1421" t="str">
        <f>IF(VentasC15[[#This Row],[Total por vendedor]]&gt;=250000,"SI","NO")</f>
        <v>NO</v>
      </c>
    </row>
    <row r="1422" spans="1:18" x14ac:dyDescent="0.3">
      <c r="A1422" s="16">
        <v>33498542</v>
      </c>
      <c r="B1422" s="13">
        <v>44</v>
      </c>
      <c r="C1422" s="13">
        <v>3</v>
      </c>
      <c r="D1422" s="13">
        <v>86</v>
      </c>
      <c r="E1422" t="s">
        <v>24</v>
      </c>
      <c r="F1422" t="s">
        <v>21</v>
      </c>
      <c r="G1422" t="str">
        <f>IF(VentasC15[[#This Row],[Tipo de pago]]='Tablas auxiliares'!$B$6,"Venta física","Venta Online")</f>
        <v>Venta Online</v>
      </c>
      <c r="H1422" t="s">
        <v>29</v>
      </c>
      <c r="I1422" s="37">
        <v>3341</v>
      </c>
      <c r="J1422" s="37">
        <v>54087</v>
      </c>
      <c r="K1422" s="37">
        <v>96934</v>
      </c>
      <c r="L1422" s="37">
        <v>2284</v>
      </c>
      <c r="M1422" s="37">
        <v>67272</v>
      </c>
      <c r="N1422" s="37">
        <f>SUM(VentasC15[[#This Row],[Maquillaje]:[Perfumería]])</f>
        <v>223918</v>
      </c>
      <c r="O1422" s="14">
        <f>AVERAGE(VentasC15[[#This Row],[Maquillaje]:[Perfumería]])</f>
        <v>44783.6</v>
      </c>
      <c r="P1422" t="str">
        <f>INDEX(VentasC15[[#Headers],[Maquillaje]:[Perfumería]],MATCH(MAX(VentasC15[[#This Row],[Maquillaje]:[Perfumería]]),VentasC15[[#This Row],[Maquillaje]:[Perfumería]],0))</f>
        <v>Cabello</v>
      </c>
      <c r="Q1422" t="str">
        <f>INDEX(VentasC15[[#Headers],[Maquillaje]:[Perfumería]],MATCH(MIN(VentasC15[[#This Row],[Maquillaje]:[Perfumería]]),VentasC15[[#This Row],[Maquillaje]:[Perfumería]],0))</f>
        <v>Cuerpo</v>
      </c>
      <c r="R1422" t="str">
        <f>IF(VentasC15[[#This Row],[Total por vendedor]]&gt;=250000,"SI","NO")</f>
        <v>NO</v>
      </c>
    </row>
    <row r="1423" spans="1:18" x14ac:dyDescent="0.3">
      <c r="A1423" s="17">
        <v>33498543</v>
      </c>
      <c r="B1423" s="13">
        <v>35</v>
      </c>
      <c r="C1423" s="13">
        <v>3</v>
      </c>
      <c r="D1423" s="13">
        <v>6</v>
      </c>
      <c r="E1423" t="s">
        <v>24</v>
      </c>
      <c r="F1423" t="s">
        <v>21</v>
      </c>
      <c r="G1423" t="str">
        <f>IF(VentasC15[[#This Row],[Tipo de pago]]='Tablas auxiliares'!$B$6,"Venta física","Venta Online")</f>
        <v>Venta Online</v>
      </c>
      <c r="H1423" t="s">
        <v>29</v>
      </c>
      <c r="I1423" s="37">
        <v>53331</v>
      </c>
      <c r="J1423" s="37">
        <v>96651</v>
      </c>
      <c r="K1423" s="37">
        <v>48957</v>
      </c>
      <c r="L1423" s="37">
        <v>69713</v>
      </c>
      <c r="M1423" s="37">
        <v>43521</v>
      </c>
      <c r="N1423" s="37">
        <f>SUM(VentasC15[[#This Row],[Maquillaje]:[Perfumería]])</f>
        <v>312173</v>
      </c>
      <c r="O1423" s="14">
        <f>AVERAGE(VentasC15[[#This Row],[Maquillaje]:[Perfumería]])</f>
        <v>62434.6</v>
      </c>
      <c r="P1423" t="str">
        <f>INDEX(VentasC15[[#Headers],[Maquillaje]:[Perfumería]],MATCH(MAX(VentasC15[[#This Row],[Maquillaje]:[Perfumería]]),VentasC15[[#This Row],[Maquillaje]:[Perfumería]],0))</f>
        <v>Skincare</v>
      </c>
      <c r="Q1423" t="str">
        <f>INDEX(VentasC15[[#Headers],[Maquillaje]:[Perfumería]],MATCH(MIN(VentasC15[[#This Row],[Maquillaje]:[Perfumería]]),VentasC15[[#This Row],[Maquillaje]:[Perfumería]],0))</f>
        <v>Perfumería</v>
      </c>
      <c r="R1423" t="str">
        <f>IF(VentasC15[[#This Row],[Total por vendedor]]&gt;=250000,"SI","NO")</f>
        <v>SI</v>
      </c>
    </row>
    <row r="1424" spans="1:18" x14ac:dyDescent="0.3">
      <c r="A1424" s="16">
        <v>33498544</v>
      </c>
      <c r="B1424" s="13">
        <v>43</v>
      </c>
      <c r="C1424" s="13">
        <v>3</v>
      </c>
      <c r="D1424" s="13">
        <v>7</v>
      </c>
      <c r="E1424" t="s">
        <v>23</v>
      </c>
      <c r="F1424" t="s">
        <v>20</v>
      </c>
      <c r="G1424" t="str">
        <f>IF(VentasC15[[#This Row],[Tipo de pago]]='Tablas auxiliares'!$B$6,"Venta física","Venta Online")</f>
        <v>Venta física</v>
      </c>
      <c r="H1424" t="s">
        <v>30</v>
      </c>
      <c r="I1424" s="37">
        <v>6503</v>
      </c>
      <c r="J1424" s="37">
        <v>95043</v>
      </c>
      <c r="K1424" s="37">
        <v>50918</v>
      </c>
      <c r="L1424" s="37">
        <v>92606</v>
      </c>
      <c r="M1424" s="37">
        <v>30328</v>
      </c>
      <c r="N1424" s="37">
        <f>SUM(VentasC15[[#This Row],[Maquillaje]:[Perfumería]])</f>
        <v>275398</v>
      </c>
      <c r="O1424" s="14">
        <f>AVERAGE(VentasC15[[#This Row],[Maquillaje]:[Perfumería]])</f>
        <v>55079.6</v>
      </c>
      <c r="P1424" t="str">
        <f>INDEX(VentasC15[[#Headers],[Maquillaje]:[Perfumería]],MATCH(MAX(VentasC15[[#This Row],[Maquillaje]:[Perfumería]]),VentasC15[[#This Row],[Maquillaje]:[Perfumería]],0))</f>
        <v>Skincare</v>
      </c>
      <c r="Q1424" t="str">
        <f>INDEX(VentasC15[[#Headers],[Maquillaje]:[Perfumería]],MATCH(MIN(VentasC15[[#This Row],[Maquillaje]:[Perfumería]]),VentasC15[[#This Row],[Maquillaje]:[Perfumería]],0))</f>
        <v>Maquillaje</v>
      </c>
      <c r="R1424" t="str">
        <f>IF(VentasC15[[#This Row],[Total por vendedor]]&gt;=250000,"SI","NO")</f>
        <v>SI</v>
      </c>
    </row>
    <row r="1425" spans="1:18" x14ac:dyDescent="0.3">
      <c r="A1425" s="17">
        <v>33498545</v>
      </c>
      <c r="B1425" s="13">
        <v>43</v>
      </c>
      <c r="C1425" s="13">
        <v>3</v>
      </c>
      <c r="D1425" s="13">
        <v>67</v>
      </c>
      <c r="E1425" t="s">
        <v>23</v>
      </c>
      <c r="F1425" t="s">
        <v>21</v>
      </c>
      <c r="G1425" t="str">
        <f>IF(VentasC15[[#This Row],[Tipo de pago]]='Tablas auxiliares'!$B$6,"Venta física","Venta Online")</f>
        <v>Venta Online</v>
      </c>
      <c r="H1425" t="s">
        <v>30</v>
      </c>
      <c r="I1425" s="37">
        <v>5678</v>
      </c>
      <c r="J1425" s="37">
        <v>54449</v>
      </c>
      <c r="K1425" s="37">
        <v>23813</v>
      </c>
      <c r="L1425" s="37">
        <v>69178</v>
      </c>
      <c r="M1425" s="37">
        <v>52651</v>
      </c>
      <c r="N1425" s="37">
        <f>SUM(VentasC15[[#This Row],[Maquillaje]:[Perfumería]])</f>
        <v>205769</v>
      </c>
      <c r="O1425" s="14">
        <f>AVERAGE(VentasC15[[#This Row],[Maquillaje]:[Perfumería]])</f>
        <v>41153.800000000003</v>
      </c>
      <c r="P1425" t="str">
        <f>INDEX(VentasC15[[#Headers],[Maquillaje]:[Perfumería]],MATCH(MAX(VentasC15[[#This Row],[Maquillaje]:[Perfumería]]),VentasC15[[#This Row],[Maquillaje]:[Perfumería]],0))</f>
        <v>Cuerpo</v>
      </c>
      <c r="Q1425" t="str">
        <f>INDEX(VentasC15[[#Headers],[Maquillaje]:[Perfumería]],MATCH(MIN(VentasC15[[#This Row],[Maquillaje]:[Perfumería]]),VentasC15[[#This Row],[Maquillaje]:[Perfumería]],0))</f>
        <v>Maquillaje</v>
      </c>
      <c r="R1425" t="str">
        <f>IF(VentasC15[[#This Row],[Total por vendedor]]&gt;=250000,"SI","NO")</f>
        <v>NO</v>
      </c>
    </row>
    <row r="1426" spans="1:18" x14ac:dyDescent="0.3">
      <c r="A1426" s="16">
        <v>33498546</v>
      </c>
      <c r="B1426" s="13">
        <v>28</v>
      </c>
      <c r="C1426" s="13">
        <v>3</v>
      </c>
      <c r="D1426" s="13">
        <v>44</v>
      </c>
      <c r="E1426" t="s">
        <v>23</v>
      </c>
      <c r="F1426" t="s">
        <v>21</v>
      </c>
      <c r="G1426" t="str">
        <f>IF(VentasC15[[#This Row],[Tipo de pago]]='Tablas auxiliares'!$B$6,"Venta física","Venta Online")</f>
        <v>Venta Online</v>
      </c>
      <c r="H1426" t="s">
        <v>30</v>
      </c>
      <c r="I1426" s="37">
        <v>82070</v>
      </c>
      <c r="J1426" s="37">
        <v>73097</v>
      </c>
      <c r="K1426" s="37">
        <v>18742</v>
      </c>
      <c r="L1426" s="37">
        <v>71295</v>
      </c>
      <c r="M1426" s="37">
        <v>21688</v>
      </c>
      <c r="N1426" s="37">
        <f>SUM(VentasC15[[#This Row],[Maquillaje]:[Perfumería]])</f>
        <v>266892</v>
      </c>
      <c r="O1426" s="14">
        <f>AVERAGE(VentasC15[[#This Row],[Maquillaje]:[Perfumería]])</f>
        <v>53378.400000000001</v>
      </c>
      <c r="P1426" t="str">
        <f>INDEX(VentasC15[[#Headers],[Maquillaje]:[Perfumería]],MATCH(MAX(VentasC15[[#This Row],[Maquillaje]:[Perfumería]]),VentasC15[[#This Row],[Maquillaje]:[Perfumería]],0))</f>
        <v>Maquillaje</v>
      </c>
      <c r="Q1426" t="str">
        <f>INDEX(VentasC15[[#Headers],[Maquillaje]:[Perfumería]],MATCH(MIN(VentasC15[[#This Row],[Maquillaje]:[Perfumería]]),VentasC15[[#This Row],[Maquillaje]:[Perfumería]],0))</f>
        <v>Cabello</v>
      </c>
      <c r="R1426" t="str">
        <f>IF(VentasC15[[#This Row],[Total por vendedor]]&gt;=250000,"SI","NO")</f>
        <v>SI</v>
      </c>
    </row>
    <row r="1427" spans="1:18" x14ac:dyDescent="0.3">
      <c r="A1427" s="17">
        <v>33498547</v>
      </c>
      <c r="B1427" s="13">
        <v>25</v>
      </c>
      <c r="C1427" s="13">
        <v>3</v>
      </c>
      <c r="D1427" s="13">
        <v>6</v>
      </c>
      <c r="E1427" t="s">
        <v>23</v>
      </c>
      <c r="F1427" t="s">
        <v>21</v>
      </c>
      <c r="G1427" t="str">
        <f>IF(VentasC15[[#This Row],[Tipo de pago]]='Tablas auxiliares'!$B$6,"Venta física","Venta Online")</f>
        <v>Venta Online</v>
      </c>
      <c r="H1427" t="s">
        <v>29</v>
      </c>
      <c r="I1427" s="37">
        <v>21270</v>
      </c>
      <c r="J1427" s="37">
        <v>29625</v>
      </c>
      <c r="K1427" s="37">
        <v>41697</v>
      </c>
      <c r="L1427" s="37">
        <v>94025</v>
      </c>
      <c r="M1427" s="37">
        <v>4200</v>
      </c>
      <c r="N1427" s="37">
        <f>SUM(VentasC15[[#This Row],[Maquillaje]:[Perfumería]])</f>
        <v>190817</v>
      </c>
      <c r="O1427" s="14">
        <f>AVERAGE(VentasC15[[#This Row],[Maquillaje]:[Perfumería]])</f>
        <v>38163.4</v>
      </c>
      <c r="P1427" t="str">
        <f>INDEX(VentasC15[[#Headers],[Maquillaje]:[Perfumería]],MATCH(MAX(VentasC15[[#This Row],[Maquillaje]:[Perfumería]]),VentasC15[[#This Row],[Maquillaje]:[Perfumería]],0))</f>
        <v>Cuerpo</v>
      </c>
      <c r="Q1427" t="str">
        <f>INDEX(VentasC15[[#Headers],[Maquillaje]:[Perfumería]],MATCH(MIN(VentasC15[[#This Row],[Maquillaje]:[Perfumería]]),VentasC15[[#This Row],[Maquillaje]:[Perfumería]],0))</f>
        <v>Perfumería</v>
      </c>
      <c r="R1427" t="str">
        <f>IF(VentasC15[[#This Row],[Total por vendedor]]&gt;=250000,"SI","NO")</f>
        <v>NO</v>
      </c>
    </row>
    <row r="1428" spans="1:18" x14ac:dyDescent="0.3">
      <c r="A1428" s="16">
        <v>33498548</v>
      </c>
      <c r="B1428" s="13">
        <v>28</v>
      </c>
      <c r="C1428" s="13">
        <v>3</v>
      </c>
      <c r="D1428" s="13">
        <v>79</v>
      </c>
      <c r="E1428" t="s">
        <v>25</v>
      </c>
      <c r="F1428" t="s">
        <v>21</v>
      </c>
      <c r="G1428" t="str">
        <f>IF(VentasC15[[#This Row],[Tipo de pago]]='Tablas auxiliares'!$B$6,"Venta física","Venta Online")</f>
        <v>Venta Online</v>
      </c>
      <c r="H1428" t="s">
        <v>29</v>
      </c>
      <c r="I1428" s="37">
        <v>61862</v>
      </c>
      <c r="J1428" s="37">
        <v>25449</v>
      </c>
      <c r="K1428" s="37">
        <v>95771</v>
      </c>
      <c r="L1428" s="37">
        <v>86959</v>
      </c>
      <c r="M1428" s="37">
        <v>45382</v>
      </c>
      <c r="N1428" s="37">
        <f>SUM(VentasC15[[#This Row],[Maquillaje]:[Perfumería]])</f>
        <v>315423</v>
      </c>
      <c r="O1428" s="14">
        <f>AVERAGE(VentasC15[[#This Row],[Maquillaje]:[Perfumería]])</f>
        <v>63084.6</v>
      </c>
      <c r="P1428" t="str">
        <f>INDEX(VentasC15[[#Headers],[Maquillaje]:[Perfumería]],MATCH(MAX(VentasC15[[#This Row],[Maquillaje]:[Perfumería]]),VentasC15[[#This Row],[Maquillaje]:[Perfumería]],0))</f>
        <v>Cabello</v>
      </c>
      <c r="Q1428" t="str">
        <f>INDEX(VentasC15[[#Headers],[Maquillaje]:[Perfumería]],MATCH(MIN(VentasC15[[#This Row],[Maquillaje]:[Perfumería]]),VentasC15[[#This Row],[Maquillaje]:[Perfumería]],0))</f>
        <v>Skincare</v>
      </c>
      <c r="R1428" t="str">
        <f>IF(VentasC15[[#This Row],[Total por vendedor]]&gt;=250000,"SI","NO")</f>
        <v>SI</v>
      </c>
    </row>
    <row r="1429" spans="1:18" x14ac:dyDescent="0.3">
      <c r="A1429" s="17">
        <v>33498549</v>
      </c>
      <c r="B1429" s="13">
        <v>68</v>
      </c>
      <c r="C1429" s="13">
        <v>3</v>
      </c>
      <c r="D1429" s="13">
        <v>50</v>
      </c>
      <c r="E1429" t="s">
        <v>23</v>
      </c>
      <c r="F1429" t="s">
        <v>21</v>
      </c>
      <c r="G1429" t="str">
        <f>IF(VentasC15[[#This Row],[Tipo de pago]]='Tablas auxiliares'!$B$6,"Venta física","Venta Online")</f>
        <v>Venta Online</v>
      </c>
      <c r="H1429" t="s">
        <v>29</v>
      </c>
      <c r="I1429" s="37">
        <v>96167</v>
      </c>
      <c r="J1429" s="37">
        <v>40274</v>
      </c>
      <c r="K1429" s="37">
        <v>98226</v>
      </c>
      <c r="L1429" s="37">
        <v>62594</v>
      </c>
      <c r="M1429" s="37">
        <v>49926</v>
      </c>
      <c r="N1429" s="37">
        <f>SUM(VentasC15[[#This Row],[Maquillaje]:[Perfumería]])</f>
        <v>347187</v>
      </c>
      <c r="O1429" s="14">
        <f>AVERAGE(VentasC15[[#This Row],[Maquillaje]:[Perfumería]])</f>
        <v>69437.399999999994</v>
      </c>
      <c r="P1429" t="str">
        <f>INDEX(VentasC15[[#Headers],[Maquillaje]:[Perfumería]],MATCH(MAX(VentasC15[[#This Row],[Maquillaje]:[Perfumería]]),VentasC15[[#This Row],[Maquillaje]:[Perfumería]],0))</f>
        <v>Cabello</v>
      </c>
      <c r="Q1429" t="str">
        <f>INDEX(VentasC15[[#Headers],[Maquillaje]:[Perfumería]],MATCH(MIN(VentasC15[[#This Row],[Maquillaje]:[Perfumería]]),VentasC15[[#This Row],[Maquillaje]:[Perfumería]],0))</f>
        <v>Skincare</v>
      </c>
      <c r="R1429" t="str">
        <f>IF(VentasC15[[#This Row],[Total por vendedor]]&gt;=250000,"SI","NO")</f>
        <v>SI</v>
      </c>
    </row>
    <row r="1430" spans="1:18" x14ac:dyDescent="0.3">
      <c r="A1430" s="16">
        <v>33498550</v>
      </c>
      <c r="B1430" s="13">
        <v>68</v>
      </c>
      <c r="C1430" s="13">
        <v>3</v>
      </c>
      <c r="D1430" s="13">
        <v>12</v>
      </c>
      <c r="E1430" t="s">
        <v>25</v>
      </c>
      <c r="F1430" t="s">
        <v>21</v>
      </c>
      <c r="G1430" t="str">
        <f>IF(VentasC15[[#This Row],[Tipo de pago]]='Tablas auxiliares'!$B$6,"Venta física","Venta Online")</f>
        <v>Venta Online</v>
      </c>
      <c r="H1430" t="s">
        <v>30</v>
      </c>
      <c r="I1430" s="37">
        <v>42591</v>
      </c>
      <c r="J1430" s="37">
        <v>79790</v>
      </c>
      <c r="K1430" s="37">
        <v>41101</v>
      </c>
      <c r="L1430" s="37">
        <v>38816</v>
      </c>
      <c r="M1430" s="37">
        <v>49837</v>
      </c>
      <c r="N1430" s="37">
        <f>SUM(VentasC15[[#This Row],[Maquillaje]:[Perfumería]])</f>
        <v>252135</v>
      </c>
      <c r="O1430" s="14">
        <f>AVERAGE(VentasC15[[#This Row],[Maquillaje]:[Perfumería]])</f>
        <v>50427</v>
      </c>
      <c r="P1430" t="str">
        <f>INDEX(VentasC15[[#Headers],[Maquillaje]:[Perfumería]],MATCH(MAX(VentasC15[[#This Row],[Maquillaje]:[Perfumería]]),VentasC15[[#This Row],[Maquillaje]:[Perfumería]],0))</f>
        <v>Skincare</v>
      </c>
      <c r="Q1430" t="str">
        <f>INDEX(VentasC15[[#Headers],[Maquillaje]:[Perfumería]],MATCH(MIN(VentasC15[[#This Row],[Maquillaje]:[Perfumería]]),VentasC15[[#This Row],[Maquillaje]:[Perfumería]],0))</f>
        <v>Cuerpo</v>
      </c>
      <c r="R1430" t="str">
        <f>IF(VentasC15[[#This Row],[Total por vendedor]]&gt;=250000,"SI","NO")</f>
        <v>SI</v>
      </c>
    </row>
    <row r="1431" spans="1:18" x14ac:dyDescent="0.3">
      <c r="A1431" s="17">
        <v>33498551</v>
      </c>
      <c r="B1431" s="13">
        <v>32</v>
      </c>
      <c r="C1431" s="13">
        <v>3</v>
      </c>
      <c r="D1431" s="13">
        <v>86</v>
      </c>
      <c r="E1431" t="s">
        <v>24</v>
      </c>
      <c r="F1431" t="s">
        <v>21</v>
      </c>
      <c r="G1431" t="str">
        <f>IF(VentasC15[[#This Row],[Tipo de pago]]='Tablas auxiliares'!$B$6,"Venta física","Venta Online")</f>
        <v>Venta Online</v>
      </c>
      <c r="H1431" t="s">
        <v>29</v>
      </c>
      <c r="I1431" s="37">
        <v>22456</v>
      </c>
      <c r="J1431" s="37">
        <v>48454</v>
      </c>
      <c r="K1431" s="37">
        <v>84839</v>
      </c>
      <c r="L1431" s="37">
        <v>4581</v>
      </c>
      <c r="M1431" s="37">
        <v>88473</v>
      </c>
      <c r="N1431" s="37">
        <f>SUM(VentasC15[[#This Row],[Maquillaje]:[Perfumería]])</f>
        <v>248803</v>
      </c>
      <c r="O1431" s="14">
        <f>AVERAGE(VentasC15[[#This Row],[Maquillaje]:[Perfumería]])</f>
        <v>49760.6</v>
      </c>
      <c r="P1431" t="str">
        <f>INDEX(VentasC15[[#Headers],[Maquillaje]:[Perfumería]],MATCH(MAX(VentasC15[[#This Row],[Maquillaje]:[Perfumería]]),VentasC15[[#This Row],[Maquillaje]:[Perfumería]],0))</f>
        <v>Perfumería</v>
      </c>
      <c r="Q1431" t="str">
        <f>INDEX(VentasC15[[#Headers],[Maquillaje]:[Perfumería]],MATCH(MIN(VentasC15[[#This Row],[Maquillaje]:[Perfumería]]),VentasC15[[#This Row],[Maquillaje]:[Perfumería]],0))</f>
        <v>Cuerpo</v>
      </c>
      <c r="R1431" t="str">
        <f>IF(VentasC15[[#This Row],[Total por vendedor]]&gt;=250000,"SI","NO")</f>
        <v>NO</v>
      </c>
    </row>
    <row r="1432" spans="1:18" x14ac:dyDescent="0.3">
      <c r="A1432" s="16">
        <v>33498552</v>
      </c>
      <c r="B1432" s="13">
        <v>29</v>
      </c>
      <c r="C1432" s="13">
        <v>3</v>
      </c>
      <c r="D1432" s="13">
        <v>18</v>
      </c>
      <c r="E1432" t="s">
        <v>25</v>
      </c>
      <c r="F1432" t="s">
        <v>20</v>
      </c>
      <c r="G1432" t="str">
        <f>IF(VentasC15[[#This Row],[Tipo de pago]]='Tablas auxiliares'!$B$6,"Venta física","Venta Online")</f>
        <v>Venta física</v>
      </c>
      <c r="H1432" t="s">
        <v>30</v>
      </c>
      <c r="I1432" s="37">
        <v>42489</v>
      </c>
      <c r="J1432" s="37">
        <v>24887</v>
      </c>
      <c r="K1432" s="37">
        <v>11928</v>
      </c>
      <c r="L1432" s="37">
        <v>40621</v>
      </c>
      <c r="M1432" s="37">
        <v>22148</v>
      </c>
      <c r="N1432" s="37">
        <f>SUM(VentasC15[[#This Row],[Maquillaje]:[Perfumería]])</f>
        <v>142073</v>
      </c>
      <c r="O1432" s="14">
        <f>AVERAGE(VentasC15[[#This Row],[Maquillaje]:[Perfumería]])</f>
        <v>28414.6</v>
      </c>
      <c r="P1432" t="str">
        <f>INDEX(VentasC15[[#Headers],[Maquillaje]:[Perfumería]],MATCH(MAX(VentasC15[[#This Row],[Maquillaje]:[Perfumería]]),VentasC15[[#This Row],[Maquillaje]:[Perfumería]],0))</f>
        <v>Maquillaje</v>
      </c>
      <c r="Q1432" t="str">
        <f>INDEX(VentasC15[[#Headers],[Maquillaje]:[Perfumería]],MATCH(MIN(VentasC15[[#This Row],[Maquillaje]:[Perfumería]]),VentasC15[[#This Row],[Maquillaje]:[Perfumería]],0))</f>
        <v>Cabello</v>
      </c>
      <c r="R1432" t="str">
        <f>IF(VentasC15[[#This Row],[Total por vendedor]]&gt;=250000,"SI","NO")</f>
        <v>NO</v>
      </c>
    </row>
    <row r="1433" spans="1:18" x14ac:dyDescent="0.3">
      <c r="A1433" s="17">
        <v>33498553</v>
      </c>
      <c r="B1433" s="13">
        <v>45</v>
      </c>
      <c r="C1433" s="13">
        <v>3</v>
      </c>
      <c r="D1433" s="13">
        <v>89</v>
      </c>
      <c r="E1433" t="s">
        <v>22</v>
      </c>
      <c r="F1433" t="s">
        <v>20</v>
      </c>
      <c r="G1433" t="str">
        <f>IF(VentasC15[[#This Row],[Tipo de pago]]='Tablas auxiliares'!$B$6,"Venta física","Venta Online")</f>
        <v>Venta física</v>
      </c>
      <c r="H1433" t="s">
        <v>29</v>
      </c>
      <c r="I1433" s="37">
        <v>50768</v>
      </c>
      <c r="J1433" s="37">
        <v>85008</v>
      </c>
      <c r="K1433" s="37">
        <v>24267</v>
      </c>
      <c r="L1433" s="37">
        <v>47210</v>
      </c>
      <c r="M1433" s="37">
        <v>55102</v>
      </c>
      <c r="N1433" s="37">
        <f>SUM(VentasC15[[#This Row],[Maquillaje]:[Perfumería]])</f>
        <v>262355</v>
      </c>
      <c r="O1433" s="14">
        <f>AVERAGE(VentasC15[[#This Row],[Maquillaje]:[Perfumería]])</f>
        <v>52471</v>
      </c>
      <c r="P1433" t="str">
        <f>INDEX(VentasC15[[#Headers],[Maquillaje]:[Perfumería]],MATCH(MAX(VentasC15[[#This Row],[Maquillaje]:[Perfumería]]),VentasC15[[#This Row],[Maquillaje]:[Perfumería]],0))</f>
        <v>Skincare</v>
      </c>
      <c r="Q1433" t="str">
        <f>INDEX(VentasC15[[#Headers],[Maquillaje]:[Perfumería]],MATCH(MIN(VentasC15[[#This Row],[Maquillaje]:[Perfumería]]),VentasC15[[#This Row],[Maquillaje]:[Perfumería]],0))</f>
        <v>Cabello</v>
      </c>
      <c r="R1433" t="str">
        <f>IF(VentasC15[[#This Row],[Total por vendedor]]&gt;=250000,"SI","NO")</f>
        <v>SI</v>
      </c>
    </row>
    <row r="1434" spans="1:18" x14ac:dyDescent="0.3">
      <c r="A1434" s="16">
        <v>33498554</v>
      </c>
      <c r="B1434" s="13">
        <v>43</v>
      </c>
      <c r="C1434" s="13">
        <v>3</v>
      </c>
      <c r="D1434" s="13">
        <v>43</v>
      </c>
      <c r="E1434" t="s">
        <v>25</v>
      </c>
      <c r="F1434" t="s">
        <v>21</v>
      </c>
      <c r="G1434" t="str">
        <f>IF(VentasC15[[#This Row],[Tipo de pago]]='Tablas auxiliares'!$B$6,"Venta física","Venta Online")</f>
        <v>Venta Online</v>
      </c>
      <c r="H1434" t="s">
        <v>30</v>
      </c>
      <c r="I1434" s="37">
        <v>66559</v>
      </c>
      <c r="J1434" s="37">
        <v>34479</v>
      </c>
      <c r="K1434" s="37">
        <v>26186</v>
      </c>
      <c r="L1434" s="37">
        <v>32933</v>
      </c>
      <c r="M1434" s="37">
        <v>12864</v>
      </c>
      <c r="N1434" s="37">
        <f>SUM(VentasC15[[#This Row],[Maquillaje]:[Perfumería]])</f>
        <v>173021</v>
      </c>
      <c r="O1434" s="14">
        <f>AVERAGE(VentasC15[[#This Row],[Maquillaje]:[Perfumería]])</f>
        <v>34604.199999999997</v>
      </c>
      <c r="P1434" t="str">
        <f>INDEX(VentasC15[[#Headers],[Maquillaje]:[Perfumería]],MATCH(MAX(VentasC15[[#This Row],[Maquillaje]:[Perfumería]]),VentasC15[[#This Row],[Maquillaje]:[Perfumería]],0))</f>
        <v>Maquillaje</v>
      </c>
      <c r="Q1434" t="str">
        <f>INDEX(VentasC15[[#Headers],[Maquillaje]:[Perfumería]],MATCH(MIN(VentasC15[[#This Row],[Maquillaje]:[Perfumería]]),VentasC15[[#This Row],[Maquillaje]:[Perfumería]],0))</f>
        <v>Perfumería</v>
      </c>
      <c r="R1434" t="str">
        <f>IF(VentasC15[[#This Row],[Total por vendedor]]&gt;=250000,"SI","NO")</f>
        <v>NO</v>
      </c>
    </row>
    <row r="1435" spans="1:18" x14ac:dyDescent="0.3">
      <c r="A1435" s="17">
        <v>33498555</v>
      </c>
      <c r="B1435" s="13">
        <v>60</v>
      </c>
      <c r="C1435" s="13">
        <v>3</v>
      </c>
      <c r="D1435" s="13">
        <v>11</v>
      </c>
      <c r="E1435" t="s">
        <v>23</v>
      </c>
      <c r="F1435" t="s">
        <v>21</v>
      </c>
      <c r="G1435" t="str">
        <f>IF(VentasC15[[#This Row],[Tipo de pago]]='Tablas auxiliares'!$B$6,"Venta física","Venta Online")</f>
        <v>Venta Online</v>
      </c>
      <c r="H1435" t="s">
        <v>30</v>
      </c>
      <c r="I1435" s="37">
        <v>74848</v>
      </c>
      <c r="J1435" s="37">
        <v>26224</v>
      </c>
      <c r="K1435" s="37">
        <v>46630</v>
      </c>
      <c r="L1435" s="37">
        <v>7360</v>
      </c>
      <c r="M1435" s="37">
        <v>80819</v>
      </c>
      <c r="N1435" s="37">
        <f>SUM(VentasC15[[#This Row],[Maquillaje]:[Perfumería]])</f>
        <v>235881</v>
      </c>
      <c r="O1435" s="14">
        <f>AVERAGE(VentasC15[[#This Row],[Maquillaje]:[Perfumería]])</f>
        <v>47176.2</v>
      </c>
      <c r="P1435" t="str">
        <f>INDEX(VentasC15[[#Headers],[Maquillaje]:[Perfumería]],MATCH(MAX(VentasC15[[#This Row],[Maquillaje]:[Perfumería]]),VentasC15[[#This Row],[Maquillaje]:[Perfumería]],0))</f>
        <v>Perfumería</v>
      </c>
      <c r="Q1435" t="str">
        <f>INDEX(VentasC15[[#Headers],[Maquillaje]:[Perfumería]],MATCH(MIN(VentasC15[[#This Row],[Maquillaje]:[Perfumería]]),VentasC15[[#This Row],[Maquillaje]:[Perfumería]],0))</f>
        <v>Cuerpo</v>
      </c>
      <c r="R1435" t="str">
        <f>IF(VentasC15[[#This Row],[Total por vendedor]]&gt;=250000,"SI","NO")</f>
        <v>NO</v>
      </c>
    </row>
    <row r="1436" spans="1:18" x14ac:dyDescent="0.3">
      <c r="A1436" s="16">
        <v>33498556</v>
      </c>
      <c r="B1436" s="13">
        <v>44</v>
      </c>
      <c r="C1436" s="13">
        <v>3</v>
      </c>
      <c r="D1436" s="13">
        <v>98</v>
      </c>
      <c r="E1436" t="s">
        <v>25</v>
      </c>
      <c r="F1436" t="s">
        <v>21</v>
      </c>
      <c r="G1436" t="str">
        <f>IF(VentasC15[[#This Row],[Tipo de pago]]='Tablas auxiliares'!$B$6,"Venta física","Venta Online")</f>
        <v>Venta Online</v>
      </c>
      <c r="H1436" t="s">
        <v>30</v>
      </c>
      <c r="I1436" s="37">
        <v>35572</v>
      </c>
      <c r="J1436" s="37">
        <v>3051</v>
      </c>
      <c r="K1436" s="37">
        <v>10051</v>
      </c>
      <c r="L1436" s="37">
        <v>85654</v>
      </c>
      <c r="M1436" s="37">
        <v>11501</v>
      </c>
      <c r="N1436" s="37">
        <f>SUM(VentasC15[[#This Row],[Maquillaje]:[Perfumería]])</f>
        <v>145829</v>
      </c>
      <c r="O1436" s="14">
        <f>AVERAGE(VentasC15[[#This Row],[Maquillaje]:[Perfumería]])</f>
        <v>29165.8</v>
      </c>
      <c r="P1436" t="str">
        <f>INDEX(VentasC15[[#Headers],[Maquillaje]:[Perfumería]],MATCH(MAX(VentasC15[[#This Row],[Maquillaje]:[Perfumería]]),VentasC15[[#This Row],[Maquillaje]:[Perfumería]],0))</f>
        <v>Cuerpo</v>
      </c>
      <c r="Q1436" t="str">
        <f>INDEX(VentasC15[[#Headers],[Maquillaje]:[Perfumería]],MATCH(MIN(VentasC15[[#This Row],[Maquillaje]:[Perfumería]]),VentasC15[[#This Row],[Maquillaje]:[Perfumería]],0))</f>
        <v>Skincare</v>
      </c>
      <c r="R1436" t="str">
        <f>IF(VentasC15[[#This Row],[Total por vendedor]]&gt;=250000,"SI","NO")</f>
        <v>NO</v>
      </c>
    </row>
    <row r="1437" spans="1:18" x14ac:dyDescent="0.3">
      <c r="A1437" s="17">
        <v>33498557</v>
      </c>
      <c r="B1437" s="13">
        <v>35</v>
      </c>
      <c r="C1437" s="13">
        <v>3</v>
      </c>
      <c r="D1437" s="13">
        <v>17</v>
      </c>
      <c r="E1437" t="s">
        <v>24</v>
      </c>
      <c r="F1437" t="s">
        <v>20</v>
      </c>
      <c r="G1437" t="str">
        <f>IF(VentasC15[[#This Row],[Tipo de pago]]='Tablas auxiliares'!$B$6,"Venta física","Venta Online")</f>
        <v>Venta física</v>
      </c>
      <c r="H1437" t="s">
        <v>30</v>
      </c>
      <c r="I1437" s="37">
        <v>45291</v>
      </c>
      <c r="J1437" s="37">
        <v>8743</v>
      </c>
      <c r="K1437" s="37">
        <v>64230</v>
      </c>
      <c r="L1437" s="37">
        <v>46450</v>
      </c>
      <c r="M1437" s="37">
        <v>25748</v>
      </c>
      <c r="N1437" s="37">
        <f>SUM(VentasC15[[#This Row],[Maquillaje]:[Perfumería]])</f>
        <v>190462</v>
      </c>
      <c r="O1437" s="14">
        <f>AVERAGE(VentasC15[[#This Row],[Maquillaje]:[Perfumería]])</f>
        <v>38092.400000000001</v>
      </c>
      <c r="P1437" t="str">
        <f>INDEX(VentasC15[[#Headers],[Maquillaje]:[Perfumería]],MATCH(MAX(VentasC15[[#This Row],[Maquillaje]:[Perfumería]]),VentasC15[[#This Row],[Maquillaje]:[Perfumería]],0))</f>
        <v>Cabello</v>
      </c>
      <c r="Q1437" t="str">
        <f>INDEX(VentasC15[[#Headers],[Maquillaje]:[Perfumería]],MATCH(MIN(VentasC15[[#This Row],[Maquillaje]:[Perfumería]]),VentasC15[[#This Row],[Maquillaje]:[Perfumería]],0))</f>
        <v>Skincare</v>
      </c>
      <c r="R1437" t="str">
        <f>IF(VentasC15[[#This Row],[Total por vendedor]]&gt;=250000,"SI","NO")</f>
        <v>NO</v>
      </c>
    </row>
    <row r="1438" spans="1:18" x14ac:dyDescent="0.3">
      <c r="A1438" s="16">
        <v>33498558</v>
      </c>
      <c r="B1438" s="13">
        <v>41</v>
      </c>
      <c r="C1438" s="13">
        <v>3</v>
      </c>
      <c r="D1438" s="13">
        <v>92</v>
      </c>
      <c r="E1438" t="s">
        <v>22</v>
      </c>
      <c r="F1438" t="s">
        <v>20</v>
      </c>
      <c r="G1438" t="str">
        <f>IF(VentasC15[[#This Row],[Tipo de pago]]='Tablas auxiliares'!$B$6,"Venta física","Venta Online")</f>
        <v>Venta física</v>
      </c>
      <c r="H1438" t="s">
        <v>29</v>
      </c>
      <c r="I1438" s="37">
        <v>24901</v>
      </c>
      <c r="J1438" s="37">
        <v>45852</v>
      </c>
      <c r="K1438" s="37">
        <v>30289</v>
      </c>
      <c r="L1438" s="37">
        <v>33560</v>
      </c>
      <c r="M1438" s="37">
        <v>15731</v>
      </c>
      <c r="N1438" s="37">
        <f>SUM(VentasC15[[#This Row],[Maquillaje]:[Perfumería]])</f>
        <v>150333</v>
      </c>
      <c r="O1438" s="14">
        <f>AVERAGE(VentasC15[[#This Row],[Maquillaje]:[Perfumería]])</f>
        <v>30066.6</v>
      </c>
      <c r="P1438" t="str">
        <f>INDEX(VentasC15[[#Headers],[Maquillaje]:[Perfumería]],MATCH(MAX(VentasC15[[#This Row],[Maquillaje]:[Perfumería]]),VentasC15[[#This Row],[Maquillaje]:[Perfumería]],0))</f>
        <v>Skincare</v>
      </c>
      <c r="Q1438" t="str">
        <f>INDEX(VentasC15[[#Headers],[Maquillaje]:[Perfumería]],MATCH(MIN(VentasC15[[#This Row],[Maquillaje]:[Perfumería]]),VentasC15[[#This Row],[Maquillaje]:[Perfumería]],0))</f>
        <v>Perfumería</v>
      </c>
      <c r="R1438" t="str">
        <f>IF(VentasC15[[#This Row],[Total por vendedor]]&gt;=250000,"SI","NO")</f>
        <v>NO</v>
      </c>
    </row>
    <row r="1439" spans="1:18" x14ac:dyDescent="0.3">
      <c r="A1439" s="17">
        <v>33498559</v>
      </c>
      <c r="B1439" s="13">
        <v>52</v>
      </c>
      <c r="C1439" s="13">
        <v>3</v>
      </c>
      <c r="D1439" s="13">
        <v>25</v>
      </c>
      <c r="E1439" t="s">
        <v>23</v>
      </c>
      <c r="F1439" t="s">
        <v>21</v>
      </c>
      <c r="G1439" t="str">
        <f>IF(VentasC15[[#This Row],[Tipo de pago]]='Tablas auxiliares'!$B$6,"Venta física","Venta Online")</f>
        <v>Venta Online</v>
      </c>
      <c r="H1439" t="s">
        <v>29</v>
      </c>
      <c r="I1439" s="37">
        <v>26051</v>
      </c>
      <c r="J1439" s="37">
        <v>42398</v>
      </c>
      <c r="K1439" s="37">
        <v>45037</v>
      </c>
      <c r="L1439" s="37">
        <v>85527</v>
      </c>
      <c r="M1439" s="37">
        <v>43259</v>
      </c>
      <c r="N1439" s="37">
        <f>SUM(VentasC15[[#This Row],[Maquillaje]:[Perfumería]])</f>
        <v>242272</v>
      </c>
      <c r="O1439" s="14">
        <f>AVERAGE(VentasC15[[#This Row],[Maquillaje]:[Perfumería]])</f>
        <v>48454.400000000001</v>
      </c>
      <c r="P1439" t="str">
        <f>INDEX(VentasC15[[#Headers],[Maquillaje]:[Perfumería]],MATCH(MAX(VentasC15[[#This Row],[Maquillaje]:[Perfumería]]),VentasC15[[#This Row],[Maquillaje]:[Perfumería]],0))</f>
        <v>Cuerpo</v>
      </c>
      <c r="Q1439" t="str">
        <f>INDEX(VentasC15[[#Headers],[Maquillaje]:[Perfumería]],MATCH(MIN(VentasC15[[#This Row],[Maquillaje]:[Perfumería]]),VentasC15[[#This Row],[Maquillaje]:[Perfumería]],0))</f>
        <v>Maquillaje</v>
      </c>
      <c r="R1439" t="str">
        <f>IF(VentasC15[[#This Row],[Total por vendedor]]&gt;=250000,"SI","NO")</f>
        <v>NO</v>
      </c>
    </row>
    <row r="1440" spans="1:18" x14ac:dyDescent="0.3">
      <c r="A1440" s="16">
        <v>33498560</v>
      </c>
      <c r="B1440" s="13">
        <v>57</v>
      </c>
      <c r="C1440" s="13">
        <v>3</v>
      </c>
      <c r="D1440" s="13">
        <v>60</v>
      </c>
      <c r="E1440" t="s">
        <v>22</v>
      </c>
      <c r="F1440" t="s">
        <v>20</v>
      </c>
      <c r="G1440" t="str">
        <f>IF(VentasC15[[#This Row],[Tipo de pago]]='Tablas auxiliares'!$B$6,"Venta física","Venta Online")</f>
        <v>Venta física</v>
      </c>
      <c r="H1440" t="s">
        <v>30</v>
      </c>
      <c r="I1440" s="37">
        <v>69359</v>
      </c>
      <c r="J1440" s="37">
        <v>87419</v>
      </c>
      <c r="K1440" s="37">
        <v>80690</v>
      </c>
      <c r="L1440" s="37">
        <v>9653</v>
      </c>
      <c r="M1440" s="37">
        <v>28517</v>
      </c>
      <c r="N1440" s="37">
        <f>SUM(VentasC15[[#This Row],[Maquillaje]:[Perfumería]])</f>
        <v>275638</v>
      </c>
      <c r="O1440" s="14">
        <f>AVERAGE(VentasC15[[#This Row],[Maquillaje]:[Perfumería]])</f>
        <v>55127.6</v>
      </c>
      <c r="P1440" t="str">
        <f>INDEX(VentasC15[[#Headers],[Maquillaje]:[Perfumería]],MATCH(MAX(VentasC15[[#This Row],[Maquillaje]:[Perfumería]]),VentasC15[[#This Row],[Maquillaje]:[Perfumería]],0))</f>
        <v>Skincare</v>
      </c>
      <c r="Q1440" t="str">
        <f>INDEX(VentasC15[[#Headers],[Maquillaje]:[Perfumería]],MATCH(MIN(VentasC15[[#This Row],[Maquillaje]:[Perfumería]]),VentasC15[[#This Row],[Maquillaje]:[Perfumería]],0))</f>
        <v>Cuerpo</v>
      </c>
      <c r="R1440" t="str">
        <f>IF(VentasC15[[#This Row],[Total por vendedor]]&gt;=250000,"SI","NO")</f>
        <v>SI</v>
      </c>
    </row>
    <row r="1441" spans="1:18" x14ac:dyDescent="0.3">
      <c r="A1441" s="17">
        <v>33498561</v>
      </c>
      <c r="B1441" s="13">
        <v>36</v>
      </c>
      <c r="C1441" s="13">
        <v>3</v>
      </c>
      <c r="D1441" s="13">
        <v>80</v>
      </c>
      <c r="E1441" t="s">
        <v>24</v>
      </c>
      <c r="F1441" t="s">
        <v>21</v>
      </c>
      <c r="G1441" t="str">
        <f>IF(VentasC15[[#This Row],[Tipo de pago]]='Tablas auxiliares'!$B$6,"Venta física","Venta Online")</f>
        <v>Venta Online</v>
      </c>
      <c r="H1441" t="s">
        <v>30</v>
      </c>
      <c r="I1441" s="37">
        <v>17501</v>
      </c>
      <c r="J1441" s="37">
        <v>49073</v>
      </c>
      <c r="K1441" s="37">
        <v>67159</v>
      </c>
      <c r="L1441" s="37">
        <v>29146</v>
      </c>
      <c r="M1441" s="37">
        <v>92161</v>
      </c>
      <c r="N1441" s="37">
        <f>SUM(VentasC15[[#This Row],[Maquillaje]:[Perfumería]])</f>
        <v>255040</v>
      </c>
      <c r="O1441" s="14">
        <f>AVERAGE(VentasC15[[#This Row],[Maquillaje]:[Perfumería]])</f>
        <v>51008</v>
      </c>
      <c r="P1441" t="str">
        <f>INDEX(VentasC15[[#Headers],[Maquillaje]:[Perfumería]],MATCH(MAX(VentasC15[[#This Row],[Maquillaje]:[Perfumería]]),VentasC15[[#This Row],[Maquillaje]:[Perfumería]],0))</f>
        <v>Perfumería</v>
      </c>
      <c r="Q1441" t="str">
        <f>INDEX(VentasC15[[#Headers],[Maquillaje]:[Perfumería]],MATCH(MIN(VentasC15[[#This Row],[Maquillaje]:[Perfumería]]),VentasC15[[#This Row],[Maquillaje]:[Perfumería]],0))</f>
        <v>Maquillaje</v>
      </c>
      <c r="R1441" t="str">
        <f>IF(VentasC15[[#This Row],[Total por vendedor]]&gt;=250000,"SI","NO")</f>
        <v>SI</v>
      </c>
    </row>
    <row r="1442" spans="1:18" x14ac:dyDescent="0.3">
      <c r="A1442" s="16">
        <v>33498562</v>
      </c>
      <c r="B1442" s="13">
        <v>28</v>
      </c>
      <c r="C1442" s="13">
        <v>3</v>
      </c>
      <c r="D1442" s="13">
        <v>35</v>
      </c>
      <c r="E1442" t="s">
        <v>23</v>
      </c>
      <c r="F1442" t="s">
        <v>21</v>
      </c>
      <c r="G1442" t="str">
        <f>IF(VentasC15[[#This Row],[Tipo de pago]]='Tablas auxiliares'!$B$6,"Venta física","Venta Online")</f>
        <v>Venta Online</v>
      </c>
      <c r="H1442" t="s">
        <v>30</v>
      </c>
      <c r="I1442" s="37">
        <v>96497</v>
      </c>
      <c r="J1442" s="37">
        <v>65180</v>
      </c>
      <c r="K1442" s="37">
        <v>55120</v>
      </c>
      <c r="L1442" s="37">
        <v>89847</v>
      </c>
      <c r="M1442" s="37">
        <v>52038</v>
      </c>
      <c r="N1442" s="37">
        <f>SUM(VentasC15[[#This Row],[Maquillaje]:[Perfumería]])</f>
        <v>358682</v>
      </c>
      <c r="O1442" s="14">
        <f>AVERAGE(VentasC15[[#This Row],[Maquillaje]:[Perfumería]])</f>
        <v>71736.399999999994</v>
      </c>
      <c r="P1442" t="str">
        <f>INDEX(VentasC15[[#Headers],[Maquillaje]:[Perfumería]],MATCH(MAX(VentasC15[[#This Row],[Maquillaje]:[Perfumería]]),VentasC15[[#This Row],[Maquillaje]:[Perfumería]],0))</f>
        <v>Maquillaje</v>
      </c>
      <c r="Q1442" t="str">
        <f>INDEX(VentasC15[[#Headers],[Maquillaje]:[Perfumería]],MATCH(MIN(VentasC15[[#This Row],[Maquillaje]:[Perfumería]]),VentasC15[[#This Row],[Maquillaje]:[Perfumería]],0))</f>
        <v>Perfumería</v>
      </c>
      <c r="R1442" t="str">
        <f>IF(VentasC15[[#This Row],[Total por vendedor]]&gt;=250000,"SI","NO")</f>
        <v>SI</v>
      </c>
    </row>
    <row r="1443" spans="1:18" x14ac:dyDescent="0.3">
      <c r="A1443" s="17">
        <v>33498563</v>
      </c>
      <c r="B1443" s="13">
        <v>75</v>
      </c>
      <c r="C1443" s="13">
        <v>3</v>
      </c>
      <c r="D1443" s="13">
        <v>66</v>
      </c>
      <c r="E1443" t="s">
        <v>22</v>
      </c>
      <c r="F1443" t="s">
        <v>20</v>
      </c>
      <c r="G1443" t="str">
        <f>IF(VentasC15[[#This Row],[Tipo de pago]]='Tablas auxiliares'!$B$6,"Venta física","Venta Online")</f>
        <v>Venta física</v>
      </c>
      <c r="H1443" t="s">
        <v>29</v>
      </c>
      <c r="I1443" s="37">
        <v>91116</v>
      </c>
      <c r="J1443" s="37">
        <v>31394</v>
      </c>
      <c r="K1443" s="37">
        <v>65122</v>
      </c>
      <c r="L1443" s="37">
        <v>27791</v>
      </c>
      <c r="M1443" s="37">
        <v>8461</v>
      </c>
      <c r="N1443" s="37">
        <f>SUM(VentasC15[[#This Row],[Maquillaje]:[Perfumería]])</f>
        <v>223884</v>
      </c>
      <c r="O1443" s="14">
        <f>AVERAGE(VentasC15[[#This Row],[Maquillaje]:[Perfumería]])</f>
        <v>44776.800000000003</v>
      </c>
      <c r="P1443" t="str">
        <f>INDEX(VentasC15[[#Headers],[Maquillaje]:[Perfumería]],MATCH(MAX(VentasC15[[#This Row],[Maquillaje]:[Perfumería]]),VentasC15[[#This Row],[Maquillaje]:[Perfumería]],0))</f>
        <v>Maquillaje</v>
      </c>
      <c r="Q1443" t="str">
        <f>INDEX(VentasC15[[#Headers],[Maquillaje]:[Perfumería]],MATCH(MIN(VentasC15[[#This Row],[Maquillaje]:[Perfumería]]),VentasC15[[#This Row],[Maquillaje]:[Perfumería]],0))</f>
        <v>Perfumería</v>
      </c>
      <c r="R1443" t="str">
        <f>IF(VentasC15[[#This Row],[Total por vendedor]]&gt;=250000,"SI","NO")</f>
        <v>NO</v>
      </c>
    </row>
    <row r="1444" spans="1:18" x14ac:dyDescent="0.3">
      <c r="A1444" s="16">
        <v>33498564</v>
      </c>
      <c r="B1444" s="13">
        <v>73</v>
      </c>
      <c r="C1444" s="13">
        <v>3</v>
      </c>
      <c r="D1444" s="13">
        <v>96</v>
      </c>
      <c r="E1444" t="s">
        <v>25</v>
      </c>
      <c r="F1444" t="s">
        <v>21</v>
      </c>
      <c r="G1444" t="str">
        <f>IF(VentasC15[[#This Row],[Tipo de pago]]='Tablas auxiliares'!$B$6,"Venta física","Venta Online")</f>
        <v>Venta Online</v>
      </c>
      <c r="H1444" t="s">
        <v>30</v>
      </c>
      <c r="I1444" s="37">
        <v>11622</v>
      </c>
      <c r="J1444" s="37">
        <v>43808</v>
      </c>
      <c r="K1444" s="37">
        <v>41915</v>
      </c>
      <c r="L1444" s="37">
        <v>52295</v>
      </c>
      <c r="M1444" s="37">
        <v>34339</v>
      </c>
      <c r="N1444" s="37">
        <f>SUM(VentasC15[[#This Row],[Maquillaje]:[Perfumería]])</f>
        <v>183979</v>
      </c>
      <c r="O1444" s="14">
        <f>AVERAGE(VentasC15[[#This Row],[Maquillaje]:[Perfumería]])</f>
        <v>36795.800000000003</v>
      </c>
      <c r="P1444" t="str">
        <f>INDEX(VentasC15[[#Headers],[Maquillaje]:[Perfumería]],MATCH(MAX(VentasC15[[#This Row],[Maquillaje]:[Perfumería]]),VentasC15[[#This Row],[Maquillaje]:[Perfumería]],0))</f>
        <v>Cuerpo</v>
      </c>
      <c r="Q1444" t="str">
        <f>INDEX(VentasC15[[#Headers],[Maquillaje]:[Perfumería]],MATCH(MIN(VentasC15[[#This Row],[Maquillaje]:[Perfumería]]),VentasC15[[#This Row],[Maquillaje]:[Perfumería]],0))</f>
        <v>Maquillaje</v>
      </c>
      <c r="R1444" t="str">
        <f>IF(VentasC15[[#This Row],[Total por vendedor]]&gt;=250000,"SI","NO")</f>
        <v>NO</v>
      </c>
    </row>
    <row r="1445" spans="1:18" x14ac:dyDescent="0.3">
      <c r="A1445" s="17">
        <v>33498565</v>
      </c>
      <c r="B1445" s="13">
        <v>36</v>
      </c>
      <c r="C1445" s="13">
        <v>3</v>
      </c>
      <c r="D1445" s="13">
        <v>94</v>
      </c>
      <c r="E1445" t="s">
        <v>23</v>
      </c>
      <c r="F1445" t="s">
        <v>21</v>
      </c>
      <c r="G1445" t="str">
        <f>IF(VentasC15[[#This Row],[Tipo de pago]]='Tablas auxiliares'!$B$6,"Venta física","Venta Online")</f>
        <v>Venta Online</v>
      </c>
      <c r="H1445" t="s">
        <v>30</v>
      </c>
      <c r="I1445" s="37">
        <v>43564</v>
      </c>
      <c r="J1445" s="37">
        <v>93604</v>
      </c>
      <c r="K1445" s="37">
        <v>6712</v>
      </c>
      <c r="L1445" s="37">
        <v>22358</v>
      </c>
      <c r="M1445" s="37">
        <v>26302</v>
      </c>
      <c r="N1445" s="37">
        <f>SUM(VentasC15[[#This Row],[Maquillaje]:[Perfumería]])</f>
        <v>192540</v>
      </c>
      <c r="O1445" s="14">
        <f>AVERAGE(VentasC15[[#This Row],[Maquillaje]:[Perfumería]])</f>
        <v>38508</v>
      </c>
      <c r="P1445" t="str">
        <f>INDEX(VentasC15[[#Headers],[Maquillaje]:[Perfumería]],MATCH(MAX(VentasC15[[#This Row],[Maquillaje]:[Perfumería]]),VentasC15[[#This Row],[Maquillaje]:[Perfumería]],0))</f>
        <v>Skincare</v>
      </c>
      <c r="Q1445" t="str">
        <f>INDEX(VentasC15[[#Headers],[Maquillaje]:[Perfumería]],MATCH(MIN(VentasC15[[#This Row],[Maquillaje]:[Perfumería]]),VentasC15[[#This Row],[Maquillaje]:[Perfumería]],0))</f>
        <v>Cabello</v>
      </c>
      <c r="R1445" t="str">
        <f>IF(VentasC15[[#This Row],[Total por vendedor]]&gt;=250000,"SI","NO")</f>
        <v>NO</v>
      </c>
    </row>
    <row r="1446" spans="1:18" x14ac:dyDescent="0.3">
      <c r="A1446" s="16">
        <v>33498566</v>
      </c>
      <c r="B1446" s="13">
        <v>50</v>
      </c>
      <c r="C1446" s="13">
        <v>3</v>
      </c>
      <c r="D1446" s="13">
        <v>53</v>
      </c>
      <c r="E1446" t="s">
        <v>23</v>
      </c>
      <c r="F1446" t="s">
        <v>20</v>
      </c>
      <c r="G1446" t="str">
        <f>IF(VentasC15[[#This Row],[Tipo de pago]]='Tablas auxiliares'!$B$6,"Venta física","Venta Online")</f>
        <v>Venta física</v>
      </c>
      <c r="H1446" t="s">
        <v>30</v>
      </c>
      <c r="I1446" s="37">
        <v>89727</v>
      </c>
      <c r="J1446" s="37">
        <v>76154</v>
      </c>
      <c r="K1446" s="37">
        <v>19860</v>
      </c>
      <c r="L1446" s="37">
        <v>6681</v>
      </c>
      <c r="M1446" s="37">
        <v>27908</v>
      </c>
      <c r="N1446" s="37">
        <f>SUM(VentasC15[[#This Row],[Maquillaje]:[Perfumería]])</f>
        <v>220330</v>
      </c>
      <c r="O1446" s="14">
        <f>AVERAGE(VentasC15[[#This Row],[Maquillaje]:[Perfumería]])</f>
        <v>44066</v>
      </c>
      <c r="P1446" t="str">
        <f>INDEX(VentasC15[[#Headers],[Maquillaje]:[Perfumería]],MATCH(MAX(VentasC15[[#This Row],[Maquillaje]:[Perfumería]]),VentasC15[[#This Row],[Maquillaje]:[Perfumería]],0))</f>
        <v>Maquillaje</v>
      </c>
      <c r="Q1446" t="str">
        <f>INDEX(VentasC15[[#Headers],[Maquillaje]:[Perfumería]],MATCH(MIN(VentasC15[[#This Row],[Maquillaje]:[Perfumería]]),VentasC15[[#This Row],[Maquillaje]:[Perfumería]],0))</f>
        <v>Cuerpo</v>
      </c>
      <c r="R1446" t="str">
        <f>IF(VentasC15[[#This Row],[Total por vendedor]]&gt;=250000,"SI","NO")</f>
        <v>NO</v>
      </c>
    </row>
    <row r="1447" spans="1:18" x14ac:dyDescent="0.3">
      <c r="A1447" s="17">
        <v>33498567</v>
      </c>
      <c r="B1447" s="13">
        <v>70</v>
      </c>
      <c r="C1447" s="13">
        <v>3</v>
      </c>
      <c r="D1447" s="13">
        <v>17</v>
      </c>
      <c r="E1447" t="s">
        <v>24</v>
      </c>
      <c r="F1447" t="s">
        <v>20</v>
      </c>
      <c r="G1447" t="str">
        <f>IF(VentasC15[[#This Row],[Tipo de pago]]='Tablas auxiliares'!$B$6,"Venta física","Venta Online")</f>
        <v>Venta física</v>
      </c>
      <c r="H1447" t="s">
        <v>30</v>
      </c>
      <c r="I1447" s="37">
        <v>6580</v>
      </c>
      <c r="J1447" s="37">
        <v>72432</v>
      </c>
      <c r="K1447" s="37">
        <v>3780</v>
      </c>
      <c r="L1447" s="37">
        <v>17483</v>
      </c>
      <c r="M1447" s="37">
        <v>96795</v>
      </c>
      <c r="N1447" s="37">
        <f>SUM(VentasC15[[#This Row],[Maquillaje]:[Perfumería]])</f>
        <v>197070</v>
      </c>
      <c r="O1447" s="14">
        <f>AVERAGE(VentasC15[[#This Row],[Maquillaje]:[Perfumería]])</f>
        <v>39414</v>
      </c>
      <c r="P1447" t="str">
        <f>INDEX(VentasC15[[#Headers],[Maquillaje]:[Perfumería]],MATCH(MAX(VentasC15[[#This Row],[Maquillaje]:[Perfumería]]),VentasC15[[#This Row],[Maquillaje]:[Perfumería]],0))</f>
        <v>Perfumería</v>
      </c>
      <c r="Q1447" t="str">
        <f>INDEX(VentasC15[[#Headers],[Maquillaje]:[Perfumería]],MATCH(MIN(VentasC15[[#This Row],[Maquillaje]:[Perfumería]]),VentasC15[[#This Row],[Maquillaje]:[Perfumería]],0))</f>
        <v>Cabello</v>
      </c>
      <c r="R1447" t="str">
        <f>IF(VentasC15[[#This Row],[Total por vendedor]]&gt;=250000,"SI","NO")</f>
        <v>NO</v>
      </c>
    </row>
    <row r="1448" spans="1:18" x14ac:dyDescent="0.3">
      <c r="A1448" s="16">
        <v>33498568</v>
      </c>
      <c r="B1448" s="13">
        <v>33</v>
      </c>
      <c r="C1448" s="13">
        <v>3</v>
      </c>
      <c r="D1448" s="13">
        <v>49</v>
      </c>
      <c r="E1448" t="s">
        <v>22</v>
      </c>
      <c r="F1448" t="s">
        <v>20</v>
      </c>
      <c r="G1448" t="str">
        <f>IF(VentasC15[[#This Row],[Tipo de pago]]='Tablas auxiliares'!$B$6,"Venta física","Venta Online")</f>
        <v>Venta física</v>
      </c>
      <c r="H1448" t="s">
        <v>29</v>
      </c>
      <c r="I1448" s="37">
        <v>64476</v>
      </c>
      <c r="J1448" s="37">
        <v>73737</v>
      </c>
      <c r="K1448" s="37">
        <v>7648</v>
      </c>
      <c r="L1448" s="37">
        <v>39941</v>
      </c>
      <c r="M1448" s="37">
        <v>4309</v>
      </c>
      <c r="N1448" s="37">
        <f>SUM(VentasC15[[#This Row],[Maquillaje]:[Perfumería]])</f>
        <v>190111</v>
      </c>
      <c r="O1448" s="14">
        <f>AVERAGE(VentasC15[[#This Row],[Maquillaje]:[Perfumería]])</f>
        <v>38022.199999999997</v>
      </c>
      <c r="P1448" t="str">
        <f>INDEX(VentasC15[[#Headers],[Maquillaje]:[Perfumería]],MATCH(MAX(VentasC15[[#This Row],[Maquillaje]:[Perfumería]]),VentasC15[[#This Row],[Maquillaje]:[Perfumería]],0))</f>
        <v>Skincare</v>
      </c>
      <c r="Q1448" t="str">
        <f>INDEX(VentasC15[[#Headers],[Maquillaje]:[Perfumería]],MATCH(MIN(VentasC15[[#This Row],[Maquillaje]:[Perfumería]]),VentasC15[[#This Row],[Maquillaje]:[Perfumería]],0))</f>
        <v>Perfumería</v>
      </c>
      <c r="R1448" t="str">
        <f>IF(VentasC15[[#This Row],[Total por vendedor]]&gt;=250000,"SI","NO")</f>
        <v>NO</v>
      </c>
    </row>
    <row r="1449" spans="1:18" x14ac:dyDescent="0.3">
      <c r="A1449" s="17">
        <v>33498569</v>
      </c>
      <c r="B1449" s="13">
        <v>63</v>
      </c>
      <c r="C1449" s="13">
        <v>3</v>
      </c>
      <c r="D1449" s="13">
        <v>62</v>
      </c>
      <c r="E1449" t="s">
        <v>23</v>
      </c>
      <c r="F1449" t="s">
        <v>21</v>
      </c>
      <c r="G1449" t="str">
        <f>IF(VentasC15[[#This Row],[Tipo de pago]]='Tablas auxiliares'!$B$6,"Venta física","Venta Online")</f>
        <v>Venta Online</v>
      </c>
      <c r="H1449" t="s">
        <v>30</v>
      </c>
      <c r="I1449" s="37">
        <v>53757</v>
      </c>
      <c r="J1449" s="37">
        <v>97718</v>
      </c>
      <c r="K1449" s="37">
        <v>7957</v>
      </c>
      <c r="L1449" s="37">
        <v>54836</v>
      </c>
      <c r="M1449" s="37">
        <v>42165</v>
      </c>
      <c r="N1449" s="37">
        <f>SUM(VentasC15[[#This Row],[Maquillaje]:[Perfumería]])</f>
        <v>256433</v>
      </c>
      <c r="O1449" s="14">
        <f>AVERAGE(VentasC15[[#This Row],[Maquillaje]:[Perfumería]])</f>
        <v>51286.6</v>
      </c>
      <c r="P1449" t="str">
        <f>INDEX(VentasC15[[#Headers],[Maquillaje]:[Perfumería]],MATCH(MAX(VentasC15[[#This Row],[Maquillaje]:[Perfumería]]),VentasC15[[#This Row],[Maquillaje]:[Perfumería]],0))</f>
        <v>Skincare</v>
      </c>
      <c r="Q1449" t="str">
        <f>INDEX(VentasC15[[#Headers],[Maquillaje]:[Perfumería]],MATCH(MIN(VentasC15[[#This Row],[Maquillaje]:[Perfumería]]),VentasC15[[#This Row],[Maquillaje]:[Perfumería]],0))</f>
        <v>Cabello</v>
      </c>
      <c r="R1449" t="str">
        <f>IF(VentasC15[[#This Row],[Total por vendedor]]&gt;=250000,"SI","NO")</f>
        <v>SI</v>
      </c>
    </row>
    <row r="1450" spans="1:18" x14ac:dyDescent="0.3">
      <c r="A1450" s="16">
        <v>33498570</v>
      </c>
      <c r="B1450" s="13">
        <v>34</v>
      </c>
      <c r="C1450" s="13">
        <v>3</v>
      </c>
      <c r="D1450" s="13">
        <v>28</v>
      </c>
      <c r="E1450" t="s">
        <v>24</v>
      </c>
      <c r="F1450" t="s">
        <v>21</v>
      </c>
      <c r="G1450" t="str">
        <f>IF(VentasC15[[#This Row],[Tipo de pago]]='Tablas auxiliares'!$B$6,"Venta física","Venta Online")</f>
        <v>Venta Online</v>
      </c>
      <c r="H1450" t="s">
        <v>30</v>
      </c>
      <c r="I1450" s="37">
        <v>84038</v>
      </c>
      <c r="J1450" s="37">
        <v>15378</v>
      </c>
      <c r="K1450" s="37">
        <v>73949</v>
      </c>
      <c r="L1450" s="37">
        <v>77839</v>
      </c>
      <c r="M1450" s="37">
        <v>86816</v>
      </c>
      <c r="N1450" s="37">
        <f>SUM(VentasC15[[#This Row],[Maquillaje]:[Perfumería]])</f>
        <v>338020</v>
      </c>
      <c r="O1450" s="14">
        <f>AVERAGE(VentasC15[[#This Row],[Maquillaje]:[Perfumería]])</f>
        <v>67604</v>
      </c>
      <c r="P1450" t="str">
        <f>INDEX(VentasC15[[#Headers],[Maquillaje]:[Perfumería]],MATCH(MAX(VentasC15[[#This Row],[Maquillaje]:[Perfumería]]),VentasC15[[#This Row],[Maquillaje]:[Perfumería]],0))</f>
        <v>Perfumería</v>
      </c>
      <c r="Q1450" t="str">
        <f>INDEX(VentasC15[[#Headers],[Maquillaje]:[Perfumería]],MATCH(MIN(VentasC15[[#This Row],[Maquillaje]:[Perfumería]]),VentasC15[[#This Row],[Maquillaje]:[Perfumería]],0))</f>
        <v>Skincare</v>
      </c>
      <c r="R1450" t="str">
        <f>IF(VentasC15[[#This Row],[Total por vendedor]]&gt;=250000,"SI","NO")</f>
        <v>SI</v>
      </c>
    </row>
    <row r="1451" spans="1:18" x14ac:dyDescent="0.3">
      <c r="A1451" s="17">
        <v>33498571</v>
      </c>
      <c r="B1451" s="13">
        <v>37</v>
      </c>
      <c r="C1451" s="13">
        <v>3</v>
      </c>
      <c r="D1451" s="13">
        <v>61</v>
      </c>
      <c r="E1451" t="s">
        <v>24</v>
      </c>
      <c r="F1451" t="s">
        <v>20</v>
      </c>
      <c r="G1451" t="str">
        <f>IF(VentasC15[[#This Row],[Tipo de pago]]='Tablas auxiliares'!$B$6,"Venta física","Venta Online")</f>
        <v>Venta física</v>
      </c>
      <c r="H1451" t="s">
        <v>29</v>
      </c>
      <c r="I1451" s="37">
        <v>82190</v>
      </c>
      <c r="J1451" s="37">
        <v>69226</v>
      </c>
      <c r="K1451" s="37">
        <v>93325</v>
      </c>
      <c r="L1451" s="37">
        <v>72899</v>
      </c>
      <c r="M1451" s="37">
        <v>65610</v>
      </c>
      <c r="N1451" s="37">
        <f>SUM(VentasC15[[#This Row],[Maquillaje]:[Perfumería]])</f>
        <v>383250</v>
      </c>
      <c r="O1451" s="14">
        <f>AVERAGE(VentasC15[[#This Row],[Maquillaje]:[Perfumería]])</f>
        <v>76650</v>
      </c>
      <c r="P1451" t="str">
        <f>INDEX(VentasC15[[#Headers],[Maquillaje]:[Perfumería]],MATCH(MAX(VentasC15[[#This Row],[Maquillaje]:[Perfumería]]),VentasC15[[#This Row],[Maquillaje]:[Perfumería]],0))</f>
        <v>Cabello</v>
      </c>
      <c r="Q1451" t="str">
        <f>INDEX(VentasC15[[#Headers],[Maquillaje]:[Perfumería]],MATCH(MIN(VentasC15[[#This Row],[Maquillaje]:[Perfumería]]),VentasC15[[#This Row],[Maquillaje]:[Perfumería]],0))</f>
        <v>Perfumería</v>
      </c>
      <c r="R1451" t="str">
        <f>IF(VentasC15[[#This Row],[Total por vendedor]]&gt;=250000,"SI","NO")</f>
        <v>SI</v>
      </c>
    </row>
    <row r="1452" spans="1:18" x14ac:dyDescent="0.3">
      <c r="A1452" s="16">
        <v>33498572</v>
      </c>
      <c r="B1452" s="13">
        <v>71</v>
      </c>
      <c r="C1452" s="13">
        <v>3</v>
      </c>
      <c r="D1452" s="13">
        <v>57</v>
      </c>
      <c r="E1452" t="s">
        <v>23</v>
      </c>
      <c r="F1452" t="s">
        <v>20</v>
      </c>
      <c r="G1452" t="str">
        <f>IF(VentasC15[[#This Row],[Tipo de pago]]='Tablas auxiliares'!$B$6,"Venta física","Venta Online")</f>
        <v>Venta física</v>
      </c>
      <c r="H1452" t="s">
        <v>29</v>
      </c>
      <c r="I1452" s="37">
        <v>18895</v>
      </c>
      <c r="J1452" s="37">
        <v>49445</v>
      </c>
      <c r="K1452" s="37">
        <v>23580</v>
      </c>
      <c r="L1452" s="37">
        <v>4117</v>
      </c>
      <c r="M1452" s="37">
        <v>14930</v>
      </c>
      <c r="N1452" s="37">
        <f>SUM(VentasC15[[#This Row],[Maquillaje]:[Perfumería]])</f>
        <v>110967</v>
      </c>
      <c r="O1452" s="14">
        <f>AVERAGE(VentasC15[[#This Row],[Maquillaje]:[Perfumería]])</f>
        <v>22193.4</v>
      </c>
      <c r="P1452" t="str">
        <f>INDEX(VentasC15[[#Headers],[Maquillaje]:[Perfumería]],MATCH(MAX(VentasC15[[#This Row],[Maquillaje]:[Perfumería]]),VentasC15[[#This Row],[Maquillaje]:[Perfumería]],0))</f>
        <v>Skincare</v>
      </c>
      <c r="Q1452" t="str">
        <f>INDEX(VentasC15[[#Headers],[Maquillaje]:[Perfumería]],MATCH(MIN(VentasC15[[#This Row],[Maquillaje]:[Perfumería]]),VentasC15[[#This Row],[Maquillaje]:[Perfumería]],0))</f>
        <v>Cuerpo</v>
      </c>
      <c r="R1452" t="str">
        <f>IF(VentasC15[[#This Row],[Total por vendedor]]&gt;=250000,"SI","NO")</f>
        <v>NO</v>
      </c>
    </row>
    <row r="1453" spans="1:18" x14ac:dyDescent="0.3">
      <c r="A1453" s="17">
        <v>33498573</v>
      </c>
      <c r="B1453" s="13">
        <v>36</v>
      </c>
      <c r="C1453" s="13">
        <v>3</v>
      </c>
      <c r="D1453" s="13">
        <v>50</v>
      </c>
      <c r="E1453" t="s">
        <v>23</v>
      </c>
      <c r="F1453" t="s">
        <v>20</v>
      </c>
      <c r="G1453" t="str">
        <f>IF(VentasC15[[#This Row],[Tipo de pago]]='Tablas auxiliares'!$B$6,"Venta física","Venta Online")</f>
        <v>Venta física</v>
      </c>
      <c r="H1453" t="s">
        <v>29</v>
      </c>
      <c r="I1453" s="37">
        <v>96012</v>
      </c>
      <c r="J1453" s="37">
        <v>1982</v>
      </c>
      <c r="K1453" s="37">
        <v>588</v>
      </c>
      <c r="L1453" s="37">
        <v>38560</v>
      </c>
      <c r="M1453" s="37">
        <v>20075</v>
      </c>
      <c r="N1453" s="37">
        <f>SUM(VentasC15[[#This Row],[Maquillaje]:[Perfumería]])</f>
        <v>157217</v>
      </c>
      <c r="O1453" s="14">
        <f>AVERAGE(VentasC15[[#This Row],[Maquillaje]:[Perfumería]])</f>
        <v>31443.4</v>
      </c>
      <c r="P1453" t="str">
        <f>INDEX(VentasC15[[#Headers],[Maquillaje]:[Perfumería]],MATCH(MAX(VentasC15[[#This Row],[Maquillaje]:[Perfumería]]),VentasC15[[#This Row],[Maquillaje]:[Perfumería]],0))</f>
        <v>Maquillaje</v>
      </c>
      <c r="Q1453" t="str">
        <f>INDEX(VentasC15[[#Headers],[Maquillaje]:[Perfumería]],MATCH(MIN(VentasC15[[#This Row],[Maquillaje]:[Perfumería]]),VentasC15[[#This Row],[Maquillaje]:[Perfumería]],0))</f>
        <v>Cabello</v>
      </c>
      <c r="R1453" t="str">
        <f>IF(VentasC15[[#This Row],[Total por vendedor]]&gt;=250000,"SI","NO")</f>
        <v>NO</v>
      </c>
    </row>
    <row r="1454" spans="1:18" x14ac:dyDescent="0.3">
      <c r="A1454" s="16">
        <v>33498574</v>
      </c>
      <c r="B1454" s="13">
        <v>48</v>
      </c>
      <c r="C1454" s="13">
        <v>3</v>
      </c>
      <c r="D1454" s="13">
        <v>47</v>
      </c>
      <c r="E1454" t="s">
        <v>23</v>
      </c>
      <c r="F1454" t="s">
        <v>20</v>
      </c>
      <c r="G1454" t="str">
        <f>IF(VentasC15[[#This Row],[Tipo de pago]]='Tablas auxiliares'!$B$6,"Venta física","Venta Online")</f>
        <v>Venta física</v>
      </c>
      <c r="H1454" t="s">
        <v>29</v>
      </c>
      <c r="I1454" s="37">
        <v>99722</v>
      </c>
      <c r="J1454" s="37">
        <v>38607</v>
      </c>
      <c r="K1454" s="37">
        <v>91530</v>
      </c>
      <c r="L1454" s="37">
        <v>53925</v>
      </c>
      <c r="M1454" s="37">
        <v>6523</v>
      </c>
      <c r="N1454" s="37">
        <f>SUM(VentasC15[[#This Row],[Maquillaje]:[Perfumería]])</f>
        <v>290307</v>
      </c>
      <c r="O1454" s="14">
        <f>AVERAGE(VentasC15[[#This Row],[Maquillaje]:[Perfumería]])</f>
        <v>58061.4</v>
      </c>
      <c r="P1454" t="str">
        <f>INDEX(VentasC15[[#Headers],[Maquillaje]:[Perfumería]],MATCH(MAX(VentasC15[[#This Row],[Maquillaje]:[Perfumería]]),VentasC15[[#This Row],[Maquillaje]:[Perfumería]],0))</f>
        <v>Maquillaje</v>
      </c>
      <c r="Q1454" t="str">
        <f>INDEX(VentasC15[[#Headers],[Maquillaje]:[Perfumería]],MATCH(MIN(VentasC15[[#This Row],[Maquillaje]:[Perfumería]]),VentasC15[[#This Row],[Maquillaje]:[Perfumería]],0))</f>
        <v>Perfumería</v>
      </c>
      <c r="R1454" t="str">
        <f>IF(VentasC15[[#This Row],[Total por vendedor]]&gt;=250000,"SI","NO")</f>
        <v>SI</v>
      </c>
    </row>
    <row r="1455" spans="1:18" x14ac:dyDescent="0.3">
      <c r="A1455" s="17">
        <v>33498575</v>
      </c>
      <c r="B1455" s="13">
        <v>45</v>
      </c>
      <c r="C1455" s="13">
        <v>3</v>
      </c>
      <c r="D1455" s="13">
        <v>76</v>
      </c>
      <c r="E1455" t="s">
        <v>23</v>
      </c>
      <c r="F1455" t="s">
        <v>21</v>
      </c>
      <c r="G1455" t="str">
        <f>IF(VentasC15[[#This Row],[Tipo de pago]]='Tablas auxiliares'!$B$6,"Venta física","Venta Online")</f>
        <v>Venta Online</v>
      </c>
      <c r="H1455" t="s">
        <v>30</v>
      </c>
      <c r="I1455" s="37">
        <v>11431</v>
      </c>
      <c r="J1455" s="37">
        <v>52795</v>
      </c>
      <c r="K1455" s="37">
        <v>62067</v>
      </c>
      <c r="L1455" s="37">
        <v>46544</v>
      </c>
      <c r="M1455" s="37">
        <v>64599</v>
      </c>
      <c r="N1455" s="37">
        <f>SUM(VentasC15[[#This Row],[Maquillaje]:[Perfumería]])</f>
        <v>237436</v>
      </c>
      <c r="O1455" s="14">
        <f>AVERAGE(VentasC15[[#This Row],[Maquillaje]:[Perfumería]])</f>
        <v>47487.199999999997</v>
      </c>
      <c r="P1455" t="str">
        <f>INDEX(VentasC15[[#Headers],[Maquillaje]:[Perfumería]],MATCH(MAX(VentasC15[[#This Row],[Maquillaje]:[Perfumería]]),VentasC15[[#This Row],[Maquillaje]:[Perfumería]],0))</f>
        <v>Perfumería</v>
      </c>
      <c r="Q1455" t="str">
        <f>INDEX(VentasC15[[#Headers],[Maquillaje]:[Perfumería]],MATCH(MIN(VentasC15[[#This Row],[Maquillaje]:[Perfumería]]),VentasC15[[#This Row],[Maquillaje]:[Perfumería]],0))</f>
        <v>Maquillaje</v>
      </c>
      <c r="R1455" t="str">
        <f>IF(VentasC15[[#This Row],[Total por vendedor]]&gt;=250000,"SI","NO")</f>
        <v>NO</v>
      </c>
    </row>
    <row r="1456" spans="1:18" x14ac:dyDescent="0.3">
      <c r="A1456" s="16">
        <v>33498576</v>
      </c>
      <c r="B1456" s="13">
        <v>61</v>
      </c>
      <c r="C1456" s="13">
        <v>3</v>
      </c>
      <c r="D1456" s="13">
        <v>63</v>
      </c>
      <c r="E1456" t="s">
        <v>23</v>
      </c>
      <c r="F1456" t="s">
        <v>21</v>
      </c>
      <c r="G1456" t="str">
        <f>IF(VentasC15[[#This Row],[Tipo de pago]]='Tablas auxiliares'!$B$6,"Venta física","Venta Online")</f>
        <v>Venta Online</v>
      </c>
      <c r="H1456" t="s">
        <v>30</v>
      </c>
      <c r="I1456" s="37">
        <v>91505</v>
      </c>
      <c r="J1456" s="37">
        <v>95401</v>
      </c>
      <c r="K1456" s="37">
        <v>75524</v>
      </c>
      <c r="L1456" s="37">
        <v>29693</v>
      </c>
      <c r="M1456" s="37">
        <v>56012</v>
      </c>
      <c r="N1456" s="37">
        <f>SUM(VentasC15[[#This Row],[Maquillaje]:[Perfumería]])</f>
        <v>348135</v>
      </c>
      <c r="O1456" s="14">
        <f>AVERAGE(VentasC15[[#This Row],[Maquillaje]:[Perfumería]])</f>
        <v>69627</v>
      </c>
      <c r="P1456" t="str">
        <f>INDEX(VentasC15[[#Headers],[Maquillaje]:[Perfumería]],MATCH(MAX(VentasC15[[#This Row],[Maquillaje]:[Perfumería]]),VentasC15[[#This Row],[Maquillaje]:[Perfumería]],0))</f>
        <v>Skincare</v>
      </c>
      <c r="Q1456" t="str">
        <f>INDEX(VentasC15[[#Headers],[Maquillaje]:[Perfumería]],MATCH(MIN(VentasC15[[#This Row],[Maquillaje]:[Perfumería]]),VentasC15[[#This Row],[Maquillaje]:[Perfumería]],0))</f>
        <v>Cuerpo</v>
      </c>
      <c r="R1456" t="str">
        <f>IF(VentasC15[[#This Row],[Total por vendedor]]&gt;=250000,"SI","NO")</f>
        <v>SI</v>
      </c>
    </row>
    <row r="1457" spans="1:18" x14ac:dyDescent="0.3">
      <c r="A1457" s="17">
        <v>33498577</v>
      </c>
      <c r="B1457" s="13">
        <v>46</v>
      </c>
      <c r="C1457" s="13">
        <v>3</v>
      </c>
      <c r="D1457" s="13">
        <v>98</v>
      </c>
      <c r="E1457" t="s">
        <v>23</v>
      </c>
      <c r="F1457" t="s">
        <v>21</v>
      </c>
      <c r="G1457" t="str">
        <f>IF(VentasC15[[#This Row],[Tipo de pago]]='Tablas auxiliares'!$B$6,"Venta física","Venta Online")</f>
        <v>Venta Online</v>
      </c>
      <c r="H1457" t="s">
        <v>30</v>
      </c>
      <c r="I1457" s="37">
        <v>91689</v>
      </c>
      <c r="J1457" s="37">
        <v>44754</v>
      </c>
      <c r="K1457" s="37">
        <v>89966</v>
      </c>
      <c r="L1457" s="37">
        <v>73626</v>
      </c>
      <c r="M1457" s="37">
        <v>13955</v>
      </c>
      <c r="N1457" s="37">
        <f>SUM(VentasC15[[#This Row],[Maquillaje]:[Perfumería]])</f>
        <v>313990</v>
      </c>
      <c r="O1457" s="14">
        <f>AVERAGE(VentasC15[[#This Row],[Maquillaje]:[Perfumería]])</f>
        <v>62798</v>
      </c>
      <c r="P1457" t="str">
        <f>INDEX(VentasC15[[#Headers],[Maquillaje]:[Perfumería]],MATCH(MAX(VentasC15[[#This Row],[Maquillaje]:[Perfumería]]),VentasC15[[#This Row],[Maquillaje]:[Perfumería]],0))</f>
        <v>Maquillaje</v>
      </c>
      <c r="Q1457" t="str">
        <f>INDEX(VentasC15[[#Headers],[Maquillaje]:[Perfumería]],MATCH(MIN(VentasC15[[#This Row],[Maquillaje]:[Perfumería]]),VentasC15[[#This Row],[Maquillaje]:[Perfumería]],0))</f>
        <v>Perfumería</v>
      </c>
      <c r="R1457" t="str">
        <f>IF(VentasC15[[#This Row],[Total por vendedor]]&gt;=250000,"SI","NO")</f>
        <v>SI</v>
      </c>
    </row>
    <row r="1458" spans="1:18" x14ac:dyDescent="0.3">
      <c r="A1458" s="16">
        <v>33498578</v>
      </c>
      <c r="B1458" s="13">
        <v>25</v>
      </c>
      <c r="C1458" s="13">
        <v>3</v>
      </c>
      <c r="D1458" s="13">
        <v>63</v>
      </c>
      <c r="E1458" t="s">
        <v>22</v>
      </c>
      <c r="F1458" t="s">
        <v>21</v>
      </c>
      <c r="G1458" t="str">
        <f>IF(VentasC15[[#This Row],[Tipo de pago]]='Tablas auxiliares'!$B$6,"Venta física","Venta Online")</f>
        <v>Venta Online</v>
      </c>
      <c r="H1458" t="s">
        <v>30</v>
      </c>
      <c r="I1458" s="37">
        <v>29690</v>
      </c>
      <c r="J1458" s="37">
        <v>96574</v>
      </c>
      <c r="K1458" s="37">
        <v>82874</v>
      </c>
      <c r="L1458" s="37">
        <v>56662</v>
      </c>
      <c r="M1458" s="37">
        <v>68269</v>
      </c>
      <c r="N1458" s="37">
        <f>SUM(VentasC15[[#This Row],[Maquillaje]:[Perfumería]])</f>
        <v>334069</v>
      </c>
      <c r="O1458" s="14">
        <f>AVERAGE(VentasC15[[#This Row],[Maquillaje]:[Perfumería]])</f>
        <v>66813.8</v>
      </c>
      <c r="P1458" t="str">
        <f>INDEX(VentasC15[[#Headers],[Maquillaje]:[Perfumería]],MATCH(MAX(VentasC15[[#This Row],[Maquillaje]:[Perfumería]]),VentasC15[[#This Row],[Maquillaje]:[Perfumería]],0))</f>
        <v>Skincare</v>
      </c>
      <c r="Q1458" t="str">
        <f>INDEX(VentasC15[[#Headers],[Maquillaje]:[Perfumería]],MATCH(MIN(VentasC15[[#This Row],[Maquillaje]:[Perfumería]]),VentasC15[[#This Row],[Maquillaje]:[Perfumería]],0))</f>
        <v>Maquillaje</v>
      </c>
      <c r="R1458" t="str">
        <f>IF(VentasC15[[#This Row],[Total por vendedor]]&gt;=250000,"SI","NO")</f>
        <v>SI</v>
      </c>
    </row>
    <row r="1459" spans="1:18" x14ac:dyDescent="0.3">
      <c r="A1459" s="17">
        <v>33498579</v>
      </c>
      <c r="B1459" s="13">
        <v>46</v>
      </c>
      <c r="C1459" s="13">
        <v>3</v>
      </c>
      <c r="D1459" s="13">
        <v>100</v>
      </c>
      <c r="E1459" t="s">
        <v>25</v>
      </c>
      <c r="F1459" t="s">
        <v>20</v>
      </c>
      <c r="G1459" t="str">
        <f>IF(VentasC15[[#This Row],[Tipo de pago]]='Tablas auxiliares'!$B$6,"Venta física","Venta Online")</f>
        <v>Venta física</v>
      </c>
      <c r="H1459" t="s">
        <v>30</v>
      </c>
      <c r="I1459" s="37">
        <v>43984</v>
      </c>
      <c r="J1459" s="37">
        <v>65281</v>
      </c>
      <c r="K1459" s="37">
        <v>79934</v>
      </c>
      <c r="L1459" s="37">
        <v>58395</v>
      </c>
      <c r="M1459" s="37">
        <v>17427</v>
      </c>
      <c r="N1459" s="37">
        <f>SUM(VentasC15[[#This Row],[Maquillaje]:[Perfumería]])</f>
        <v>265021</v>
      </c>
      <c r="O1459" s="14">
        <f>AVERAGE(VentasC15[[#This Row],[Maquillaje]:[Perfumería]])</f>
        <v>53004.2</v>
      </c>
      <c r="P1459" t="str">
        <f>INDEX(VentasC15[[#Headers],[Maquillaje]:[Perfumería]],MATCH(MAX(VentasC15[[#This Row],[Maquillaje]:[Perfumería]]),VentasC15[[#This Row],[Maquillaje]:[Perfumería]],0))</f>
        <v>Cabello</v>
      </c>
      <c r="Q1459" t="str">
        <f>INDEX(VentasC15[[#Headers],[Maquillaje]:[Perfumería]],MATCH(MIN(VentasC15[[#This Row],[Maquillaje]:[Perfumería]]),VentasC15[[#This Row],[Maquillaje]:[Perfumería]],0))</f>
        <v>Perfumería</v>
      </c>
      <c r="R1459" t="str">
        <f>IF(VentasC15[[#This Row],[Total por vendedor]]&gt;=250000,"SI","NO")</f>
        <v>SI</v>
      </c>
    </row>
    <row r="1460" spans="1:18" x14ac:dyDescent="0.3">
      <c r="A1460" s="16">
        <v>33498580</v>
      </c>
      <c r="B1460" s="13">
        <v>51</v>
      </c>
      <c r="C1460" s="13">
        <v>3</v>
      </c>
      <c r="D1460" s="13">
        <v>69</v>
      </c>
      <c r="E1460" t="s">
        <v>25</v>
      </c>
      <c r="F1460" t="s">
        <v>21</v>
      </c>
      <c r="G1460" t="str">
        <f>IF(VentasC15[[#This Row],[Tipo de pago]]='Tablas auxiliares'!$B$6,"Venta física","Venta Online")</f>
        <v>Venta Online</v>
      </c>
      <c r="H1460" t="s">
        <v>29</v>
      </c>
      <c r="I1460" s="37">
        <v>86381</v>
      </c>
      <c r="J1460" s="37">
        <v>46151</v>
      </c>
      <c r="K1460" s="37">
        <v>98354</v>
      </c>
      <c r="L1460" s="37">
        <v>63694</v>
      </c>
      <c r="M1460" s="37">
        <v>19902</v>
      </c>
      <c r="N1460" s="37">
        <f>SUM(VentasC15[[#This Row],[Maquillaje]:[Perfumería]])</f>
        <v>314482</v>
      </c>
      <c r="O1460" s="14">
        <f>AVERAGE(VentasC15[[#This Row],[Maquillaje]:[Perfumería]])</f>
        <v>62896.4</v>
      </c>
      <c r="P1460" t="str">
        <f>INDEX(VentasC15[[#Headers],[Maquillaje]:[Perfumería]],MATCH(MAX(VentasC15[[#This Row],[Maquillaje]:[Perfumería]]),VentasC15[[#This Row],[Maquillaje]:[Perfumería]],0))</f>
        <v>Cabello</v>
      </c>
      <c r="Q1460" t="str">
        <f>INDEX(VentasC15[[#Headers],[Maquillaje]:[Perfumería]],MATCH(MIN(VentasC15[[#This Row],[Maquillaje]:[Perfumería]]),VentasC15[[#This Row],[Maquillaje]:[Perfumería]],0))</f>
        <v>Perfumería</v>
      </c>
      <c r="R1460" t="str">
        <f>IF(VentasC15[[#This Row],[Total por vendedor]]&gt;=250000,"SI","NO")</f>
        <v>SI</v>
      </c>
    </row>
    <row r="1461" spans="1:18" x14ac:dyDescent="0.3">
      <c r="A1461" s="17">
        <v>33498581</v>
      </c>
      <c r="B1461" s="13">
        <v>67</v>
      </c>
      <c r="C1461" s="13">
        <v>3</v>
      </c>
      <c r="D1461" s="13">
        <v>89</v>
      </c>
      <c r="E1461" t="s">
        <v>22</v>
      </c>
      <c r="F1461" t="s">
        <v>21</v>
      </c>
      <c r="G1461" t="str">
        <f>IF(VentasC15[[#This Row],[Tipo de pago]]='Tablas auxiliares'!$B$6,"Venta física","Venta Online")</f>
        <v>Venta Online</v>
      </c>
      <c r="H1461" t="s">
        <v>29</v>
      </c>
      <c r="I1461" s="37">
        <v>95110</v>
      </c>
      <c r="J1461" s="37">
        <v>72555</v>
      </c>
      <c r="K1461" s="37">
        <v>2674</v>
      </c>
      <c r="L1461" s="37">
        <v>19673</v>
      </c>
      <c r="M1461" s="37">
        <v>96678</v>
      </c>
      <c r="N1461" s="37">
        <f>SUM(VentasC15[[#This Row],[Maquillaje]:[Perfumería]])</f>
        <v>286690</v>
      </c>
      <c r="O1461" s="14">
        <f>AVERAGE(VentasC15[[#This Row],[Maquillaje]:[Perfumería]])</f>
        <v>57338</v>
      </c>
      <c r="P1461" t="str">
        <f>INDEX(VentasC15[[#Headers],[Maquillaje]:[Perfumería]],MATCH(MAX(VentasC15[[#This Row],[Maquillaje]:[Perfumería]]),VentasC15[[#This Row],[Maquillaje]:[Perfumería]],0))</f>
        <v>Perfumería</v>
      </c>
      <c r="Q1461" t="str">
        <f>INDEX(VentasC15[[#Headers],[Maquillaje]:[Perfumería]],MATCH(MIN(VentasC15[[#This Row],[Maquillaje]:[Perfumería]]),VentasC15[[#This Row],[Maquillaje]:[Perfumería]],0))</f>
        <v>Cabello</v>
      </c>
      <c r="R1461" t="str">
        <f>IF(VentasC15[[#This Row],[Total por vendedor]]&gt;=250000,"SI","NO")</f>
        <v>SI</v>
      </c>
    </row>
    <row r="1462" spans="1:18" x14ac:dyDescent="0.3">
      <c r="A1462" s="16">
        <v>33498582</v>
      </c>
      <c r="B1462" s="13">
        <v>66</v>
      </c>
      <c r="C1462" s="13">
        <v>3</v>
      </c>
      <c r="D1462" s="13">
        <v>72</v>
      </c>
      <c r="E1462" t="s">
        <v>23</v>
      </c>
      <c r="F1462" t="s">
        <v>20</v>
      </c>
      <c r="G1462" t="str">
        <f>IF(VentasC15[[#This Row],[Tipo de pago]]='Tablas auxiliares'!$B$6,"Venta física","Venta Online")</f>
        <v>Venta física</v>
      </c>
      <c r="H1462" t="s">
        <v>30</v>
      </c>
      <c r="I1462" s="37">
        <v>25759</v>
      </c>
      <c r="J1462" s="37">
        <v>11671</v>
      </c>
      <c r="K1462" s="37">
        <v>92009</v>
      </c>
      <c r="L1462" s="37">
        <v>23806</v>
      </c>
      <c r="M1462" s="37">
        <v>279</v>
      </c>
      <c r="N1462" s="37">
        <f>SUM(VentasC15[[#This Row],[Maquillaje]:[Perfumería]])</f>
        <v>153524</v>
      </c>
      <c r="O1462" s="14">
        <f>AVERAGE(VentasC15[[#This Row],[Maquillaje]:[Perfumería]])</f>
        <v>30704.799999999999</v>
      </c>
      <c r="P1462" t="str">
        <f>INDEX(VentasC15[[#Headers],[Maquillaje]:[Perfumería]],MATCH(MAX(VentasC15[[#This Row],[Maquillaje]:[Perfumería]]),VentasC15[[#This Row],[Maquillaje]:[Perfumería]],0))</f>
        <v>Cabello</v>
      </c>
      <c r="Q1462" t="str">
        <f>INDEX(VentasC15[[#Headers],[Maquillaje]:[Perfumería]],MATCH(MIN(VentasC15[[#This Row],[Maquillaje]:[Perfumería]]),VentasC15[[#This Row],[Maquillaje]:[Perfumería]],0))</f>
        <v>Perfumería</v>
      </c>
      <c r="R1462" t="str">
        <f>IF(VentasC15[[#This Row],[Total por vendedor]]&gt;=250000,"SI","NO")</f>
        <v>NO</v>
      </c>
    </row>
    <row r="1463" spans="1:18" x14ac:dyDescent="0.3">
      <c r="A1463" s="17">
        <v>33498583</v>
      </c>
      <c r="B1463" s="13">
        <v>43</v>
      </c>
      <c r="C1463" s="13">
        <v>3</v>
      </c>
      <c r="D1463" s="13">
        <v>89</v>
      </c>
      <c r="E1463" t="s">
        <v>24</v>
      </c>
      <c r="F1463" t="s">
        <v>20</v>
      </c>
      <c r="G1463" t="str">
        <f>IF(VentasC15[[#This Row],[Tipo de pago]]='Tablas auxiliares'!$B$6,"Venta física","Venta Online")</f>
        <v>Venta física</v>
      </c>
      <c r="H1463" t="s">
        <v>29</v>
      </c>
      <c r="I1463" s="37">
        <v>32513</v>
      </c>
      <c r="J1463" s="37">
        <v>65383</v>
      </c>
      <c r="K1463" s="37">
        <v>17448</v>
      </c>
      <c r="L1463" s="37">
        <v>1852</v>
      </c>
      <c r="M1463" s="37">
        <v>85094</v>
      </c>
      <c r="N1463" s="37">
        <f>SUM(VentasC15[[#This Row],[Maquillaje]:[Perfumería]])</f>
        <v>202290</v>
      </c>
      <c r="O1463" s="14">
        <f>AVERAGE(VentasC15[[#This Row],[Maquillaje]:[Perfumería]])</f>
        <v>40458</v>
      </c>
      <c r="P1463" t="str">
        <f>INDEX(VentasC15[[#Headers],[Maquillaje]:[Perfumería]],MATCH(MAX(VentasC15[[#This Row],[Maquillaje]:[Perfumería]]),VentasC15[[#This Row],[Maquillaje]:[Perfumería]],0))</f>
        <v>Perfumería</v>
      </c>
      <c r="Q1463" t="str">
        <f>INDEX(VentasC15[[#Headers],[Maquillaje]:[Perfumería]],MATCH(MIN(VentasC15[[#This Row],[Maquillaje]:[Perfumería]]),VentasC15[[#This Row],[Maquillaje]:[Perfumería]],0))</f>
        <v>Cuerpo</v>
      </c>
      <c r="R1463" t="str">
        <f>IF(VentasC15[[#This Row],[Total por vendedor]]&gt;=250000,"SI","NO")</f>
        <v>NO</v>
      </c>
    </row>
    <row r="1464" spans="1:18" x14ac:dyDescent="0.3">
      <c r="A1464" s="16">
        <v>33498584</v>
      </c>
      <c r="B1464" s="13">
        <v>30</v>
      </c>
      <c r="C1464" s="13">
        <v>3</v>
      </c>
      <c r="D1464" s="13">
        <v>12</v>
      </c>
      <c r="E1464" t="s">
        <v>23</v>
      </c>
      <c r="F1464" t="s">
        <v>20</v>
      </c>
      <c r="G1464" t="str">
        <f>IF(VentasC15[[#This Row],[Tipo de pago]]='Tablas auxiliares'!$B$6,"Venta física","Venta Online")</f>
        <v>Venta física</v>
      </c>
      <c r="H1464" t="s">
        <v>30</v>
      </c>
      <c r="I1464" s="37">
        <v>87505</v>
      </c>
      <c r="J1464" s="37">
        <v>97691</v>
      </c>
      <c r="K1464" s="37">
        <v>44644</v>
      </c>
      <c r="L1464" s="37">
        <v>54821</v>
      </c>
      <c r="M1464" s="37">
        <v>68290</v>
      </c>
      <c r="N1464" s="37">
        <f>SUM(VentasC15[[#This Row],[Maquillaje]:[Perfumería]])</f>
        <v>352951</v>
      </c>
      <c r="O1464" s="14">
        <f>AVERAGE(VentasC15[[#This Row],[Maquillaje]:[Perfumería]])</f>
        <v>70590.2</v>
      </c>
      <c r="P1464" t="str">
        <f>INDEX(VentasC15[[#Headers],[Maquillaje]:[Perfumería]],MATCH(MAX(VentasC15[[#This Row],[Maquillaje]:[Perfumería]]),VentasC15[[#This Row],[Maquillaje]:[Perfumería]],0))</f>
        <v>Skincare</v>
      </c>
      <c r="Q1464" t="str">
        <f>INDEX(VentasC15[[#Headers],[Maquillaje]:[Perfumería]],MATCH(MIN(VentasC15[[#This Row],[Maquillaje]:[Perfumería]]),VentasC15[[#This Row],[Maquillaje]:[Perfumería]],0))</f>
        <v>Cabello</v>
      </c>
      <c r="R1464" t="str">
        <f>IF(VentasC15[[#This Row],[Total por vendedor]]&gt;=250000,"SI","NO")</f>
        <v>SI</v>
      </c>
    </row>
    <row r="1465" spans="1:18" x14ac:dyDescent="0.3">
      <c r="A1465" s="17">
        <v>33498585</v>
      </c>
      <c r="B1465" s="13">
        <v>30</v>
      </c>
      <c r="C1465" s="13">
        <v>3</v>
      </c>
      <c r="D1465" s="13">
        <v>73</v>
      </c>
      <c r="E1465" t="s">
        <v>23</v>
      </c>
      <c r="F1465" t="s">
        <v>20</v>
      </c>
      <c r="G1465" t="str">
        <f>IF(VentasC15[[#This Row],[Tipo de pago]]='Tablas auxiliares'!$B$6,"Venta física","Venta Online")</f>
        <v>Venta física</v>
      </c>
      <c r="H1465" t="s">
        <v>29</v>
      </c>
      <c r="I1465" s="37">
        <v>40497</v>
      </c>
      <c r="J1465" s="37">
        <v>9131</v>
      </c>
      <c r="K1465" s="37">
        <v>97331</v>
      </c>
      <c r="L1465" s="37">
        <v>45924</v>
      </c>
      <c r="M1465" s="37">
        <v>48207</v>
      </c>
      <c r="N1465" s="37">
        <f>SUM(VentasC15[[#This Row],[Maquillaje]:[Perfumería]])</f>
        <v>241090</v>
      </c>
      <c r="O1465" s="14">
        <f>AVERAGE(VentasC15[[#This Row],[Maquillaje]:[Perfumería]])</f>
        <v>48218</v>
      </c>
      <c r="P1465" t="str">
        <f>INDEX(VentasC15[[#Headers],[Maquillaje]:[Perfumería]],MATCH(MAX(VentasC15[[#This Row],[Maquillaje]:[Perfumería]]),VentasC15[[#This Row],[Maquillaje]:[Perfumería]],0))</f>
        <v>Cabello</v>
      </c>
      <c r="Q1465" t="str">
        <f>INDEX(VentasC15[[#Headers],[Maquillaje]:[Perfumería]],MATCH(MIN(VentasC15[[#This Row],[Maquillaje]:[Perfumería]]),VentasC15[[#This Row],[Maquillaje]:[Perfumería]],0))</f>
        <v>Skincare</v>
      </c>
      <c r="R1465" t="str">
        <f>IF(VentasC15[[#This Row],[Total por vendedor]]&gt;=250000,"SI","NO")</f>
        <v>NO</v>
      </c>
    </row>
    <row r="1466" spans="1:18" x14ac:dyDescent="0.3">
      <c r="A1466" s="16">
        <v>33498586</v>
      </c>
      <c r="B1466" s="13">
        <v>61</v>
      </c>
      <c r="C1466" s="13">
        <v>3</v>
      </c>
      <c r="D1466" s="13">
        <v>96</v>
      </c>
      <c r="E1466" t="s">
        <v>25</v>
      </c>
      <c r="F1466" t="s">
        <v>20</v>
      </c>
      <c r="G1466" t="str">
        <f>IF(VentasC15[[#This Row],[Tipo de pago]]='Tablas auxiliares'!$B$6,"Venta física","Venta Online")</f>
        <v>Venta física</v>
      </c>
      <c r="H1466" t="s">
        <v>29</v>
      </c>
      <c r="I1466" s="37">
        <v>21377</v>
      </c>
      <c r="J1466" s="37">
        <v>25109</v>
      </c>
      <c r="K1466" s="37">
        <v>31902</v>
      </c>
      <c r="L1466" s="37">
        <v>66794</v>
      </c>
      <c r="M1466" s="37">
        <v>74494</v>
      </c>
      <c r="N1466" s="37">
        <f>SUM(VentasC15[[#This Row],[Maquillaje]:[Perfumería]])</f>
        <v>219676</v>
      </c>
      <c r="O1466" s="14">
        <f>AVERAGE(VentasC15[[#This Row],[Maquillaje]:[Perfumería]])</f>
        <v>43935.199999999997</v>
      </c>
      <c r="P1466" t="str">
        <f>INDEX(VentasC15[[#Headers],[Maquillaje]:[Perfumería]],MATCH(MAX(VentasC15[[#This Row],[Maquillaje]:[Perfumería]]),VentasC15[[#This Row],[Maquillaje]:[Perfumería]],0))</f>
        <v>Perfumería</v>
      </c>
      <c r="Q1466" t="str">
        <f>INDEX(VentasC15[[#Headers],[Maquillaje]:[Perfumería]],MATCH(MIN(VentasC15[[#This Row],[Maquillaje]:[Perfumería]]),VentasC15[[#This Row],[Maquillaje]:[Perfumería]],0))</f>
        <v>Maquillaje</v>
      </c>
      <c r="R1466" t="str">
        <f>IF(VentasC15[[#This Row],[Total por vendedor]]&gt;=250000,"SI","NO")</f>
        <v>NO</v>
      </c>
    </row>
    <row r="1467" spans="1:18" x14ac:dyDescent="0.3">
      <c r="A1467" s="17">
        <v>33498587</v>
      </c>
      <c r="B1467" s="13">
        <v>42</v>
      </c>
      <c r="C1467" s="13">
        <v>3</v>
      </c>
      <c r="D1467" s="13">
        <v>72</v>
      </c>
      <c r="E1467" t="s">
        <v>22</v>
      </c>
      <c r="F1467" t="s">
        <v>20</v>
      </c>
      <c r="G1467" t="str">
        <f>IF(VentasC15[[#This Row],[Tipo de pago]]='Tablas auxiliares'!$B$6,"Venta física","Venta Online")</f>
        <v>Venta física</v>
      </c>
      <c r="H1467" t="s">
        <v>30</v>
      </c>
      <c r="I1467" s="37">
        <v>93455</v>
      </c>
      <c r="J1467" s="37">
        <v>61902</v>
      </c>
      <c r="K1467" s="37">
        <v>2943</v>
      </c>
      <c r="L1467" s="37">
        <v>22528</v>
      </c>
      <c r="M1467" s="37">
        <v>4129</v>
      </c>
      <c r="N1467" s="37">
        <f>SUM(VentasC15[[#This Row],[Maquillaje]:[Perfumería]])</f>
        <v>184957</v>
      </c>
      <c r="O1467" s="14">
        <f>AVERAGE(VentasC15[[#This Row],[Maquillaje]:[Perfumería]])</f>
        <v>36991.4</v>
      </c>
      <c r="P1467" t="str">
        <f>INDEX(VentasC15[[#Headers],[Maquillaje]:[Perfumería]],MATCH(MAX(VentasC15[[#This Row],[Maquillaje]:[Perfumería]]),VentasC15[[#This Row],[Maquillaje]:[Perfumería]],0))</f>
        <v>Maquillaje</v>
      </c>
      <c r="Q1467" t="str">
        <f>INDEX(VentasC15[[#Headers],[Maquillaje]:[Perfumería]],MATCH(MIN(VentasC15[[#This Row],[Maquillaje]:[Perfumería]]),VentasC15[[#This Row],[Maquillaje]:[Perfumería]],0))</f>
        <v>Cabello</v>
      </c>
      <c r="R1467" t="str">
        <f>IF(VentasC15[[#This Row],[Total por vendedor]]&gt;=250000,"SI","NO")</f>
        <v>NO</v>
      </c>
    </row>
    <row r="1468" spans="1:18" x14ac:dyDescent="0.3">
      <c r="A1468" s="16">
        <v>33498588</v>
      </c>
      <c r="B1468" s="13">
        <v>41</v>
      </c>
      <c r="C1468" s="13">
        <v>3</v>
      </c>
      <c r="D1468" s="13">
        <v>25</v>
      </c>
      <c r="E1468" t="s">
        <v>25</v>
      </c>
      <c r="F1468" t="s">
        <v>21</v>
      </c>
      <c r="G1468" t="str">
        <f>IF(VentasC15[[#This Row],[Tipo de pago]]='Tablas auxiliares'!$B$6,"Venta física","Venta Online")</f>
        <v>Venta Online</v>
      </c>
      <c r="H1468" t="s">
        <v>29</v>
      </c>
      <c r="I1468" s="37">
        <v>27515</v>
      </c>
      <c r="J1468" s="37">
        <v>51577</v>
      </c>
      <c r="K1468" s="37">
        <v>63306</v>
      </c>
      <c r="L1468" s="37">
        <v>10744</v>
      </c>
      <c r="M1468" s="37">
        <v>48482</v>
      </c>
      <c r="N1468" s="37">
        <f>SUM(VentasC15[[#This Row],[Maquillaje]:[Perfumería]])</f>
        <v>201624</v>
      </c>
      <c r="O1468" s="14">
        <f>AVERAGE(VentasC15[[#This Row],[Maquillaje]:[Perfumería]])</f>
        <v>40324.800000000003</v>
      </c>
      <c r="P1468" t="str">
        <f>INDEX(VentasC15[[#Headers],[Maquillaje]:[Perfumería]],MATCH(MAX(VentasC15[[#This Row],[Maquillaje]:[Perfumería]]),VentasC15[[#This Row],[Maquillaje]:[Perfumería]],0))</f>
        <v>Cabello</v>
      </c>
      <c r="Q1468" t="str">
        <f>INDEX(VentasC15[[#Headers],[Maquillaje]:[Perfumería]],MATCH(MIN(VentasC15[[#This Row],[Maquillaje]:[Perfumería]]),VentasC15[[#This Row],[Maquillaje]:[Perfumería]],0))</f>
        <v>Cuerpo</v>
      </c>
      <c r="R1468" t="str">
        <f>IF(VentasC15[[#This Row],[Total por vendedor]]&gt;=250000,"SI","NO")</f>
        <v>NO</v>
      </c>
    </row>
    <row r="1469" spans="1:18" x14ac:dyDescent="0.3">
      <c r="A1469" s="17">
        <v>33498589</v>
      </c>
      <c r="B1469" s="13">
        <v>32</v>
      </c>
      <c r="C1469" s="13">
        <v>3</v>
      </c>
      <c r="D1469" s="13">
        <v>35</v>
      </c>
      <c r="E1469" t="s">
        <v>23</v>
      </c>
      <c r="F1469" t="s">
        <v>20</v>
      </c>
      <c r="G1469" t="str">
        <f>IF(VentasC15[[#This Row],[Tipo de pago]]='Tablas auxiliares'!$B$6,"Venta física","Venta Online")</f>
        <v>Venta física</v>
      </c>
      <c r="H1469" t="s">
        <v>30</v>
      </c>
      <c r="I1469" s="37">
        <v>73735</v>
      </c>
      <c r="J1469" s="37">
        <v>95549</v>
      </c>
      <c r="K1469" s="37">
        <v>29014</v>
      </c>
      <c r="L1469" s="37">
        <v>49543</v>
      </c>
      <c r="M1469" s="37">
        <v>78027</v>
      </c>
      <c r="N1469" s="37">
        <f>SUM(VentasC15[[#This Row],[Maquillaje]:[Perfumería]])</f>
        <v>325868</v>
      </c>
      <c r="O1469" s="14">
        <f>AVERAGE(VentasC15[[#This Row],[Maquillaje]:[Perfumería]])</f>
        <v>65173.599999999999</v>
      </c>
      <c r="P1469" t="str">
        <f>INDEX(VentasC15[[#Headers],[Maquillaje]:[Perfumería]],MATCH(MAX(VentasC15[[#This Row],[Maquillaje]:[Perfumería]]),VentasC15[[#This Row],[Maquillaje]:[Perfumería]],0))</f>
        <v>Skincare</v>
      </c>
      <c r="Q1469" t="str">
        <f>INDEX(VentasC15[[#Headers],[Maquillaje]:[Perfumería]],MATCH(MIN(VentasC15[[#This Row],[Maquillaje]:[Perfumería]]),VentasC15[[#This Row],[Maquillaje]:[Perfumería]],0))</f>
        <v>Cabello</v>
      </c>
      <c r="R1469" t="str">
        <f>IF(VentasC15[[#This Row],[Total por vendedor]]&gt;=250000,"SI","NO")</f>
        <v>SI</v>
      </c>
    </row>
    <row r="1470" spans="1:18" x14ac:dyDescent="0.3">
      <c r="A1470" s="16">
        <v>33498590</v>
      </c>
      <c r="B1470" s="13">
        <v>63</v>
      </c>
      <c r="C1470" s="13">
        <v>3</v>
      </c>
      <c r="D1470" s="13">
        <v>63</v>
      </c>
      <c r="E1470" t="s">
        <v>23</v>
      </c>
      <c r="F1470" t="s">
        <v>20</v>
      </c>
      <c r="G1470" t="str">
        <f>IF(VentasC15[[#This Row],[Tipo de pago]]='Tablas auxiliares'!$B$6,"Venta física","Venta Online")</f>
        <v>Venta física</v>
      </c>
      <c r="H1470" t="s">
        <v>30</v>
      </c>
      <c r="I1470" s="37">
        <v>5906</v>
      </c>
      <c r="J1470" s="37">
        <v>15129</v>
      </c>
      <c r="K1470" s="37">
        <v>95943</v>
      </c>
      <c r="L1470" s="37">
        <v>79919</v>
      </c>
      <c r="M1470" s="37">
        <v>9386</v>
      </c>
      <c r="N1470" s="37">
        <f>SUM(VentasC15[[#This Row],[Maquillaje]:[Perfumería]])</f>
        <v>206283</v>
      </c>
      <c r="O1470" s="14">
        <f>AVERAGE(VentasC15[[#This Row],[Maquillaje]:[Perfumería]])</f>
        <v>41256.6</v>
      </c>
      <c r="P1470" t="str">
        <f>INDEX(VentasC15[[#Headers],[Maquillaje]:[Perfumería]],MATCH(MAX(VentasC15[[#This Row],[Maquillaje]:[Perfumería]]),VentasC15[[#This Row],[Maquillaje]:[Perfumería]],0))</f>
        <v>Cabello</v>
      </c>
      <c r="Q1470" t="str">
        <f>INDEX(VentasC15[[#Headers],[Maquillaje]:[Perfumería]],MATCH(MIN(VentasC15[[#This Row],[Maquillaje]:[Perfumería]]),VentasC15[[#This Row],[Maquillaje]:[Perfumería]],0))</f>
        <v>Maquillaje</v>
      </c>
      <c r="R1470" t="str">
        <f>IF(VentasC15[[#This Row],[Total por vendedor]]&gt;=250000,"SI","NO")</f>
        <v>NO</v>
      </c>
    </row>
    <row r="1471" spans="1:18" x14ac:dyDescent="0.3">
      <c r="A1471" s="17">
        <v>33498591</v>
      </c>
      <c r="B1471" s="13">
        <v>58</v>
      </c>
      <c r="C1471" s="13">
        <v>3</v>
      </c>
      <c r="D1471" s="13">
        <v>84</v>
      </c>
      <c r="E1471" t="s">
        <v>24</v>
      </c>
      <c r="F1471" t="s">
        <v>21</v>
      </c>
      <c r="G1471" t="str">
        <f>IF(VentasC15[[#This Row],[Tipo de pago]]='Tablas auxiliares'!$B$6,"Venta física","Venta Online")</f>
        <v>Venta Online</v>
      </c>
      <c r="H1471" t="s">
        <v>29</v>
      </c>
      <c r="I1471" s="37">
        <v>21510</v>
      </c>
      <c r="J1471" s="37">
        <v>12154</v>
      </c>
      <c r="K1471" s="37">
        <v>18306</v>
      </c>
      <c r="L1471" s="37">
        <v>59135</v>
      </c>
      <c r="M1471" s="37">
        <v>34661</v>
      </c>
      <c r="N1471" s="37">
        <f>SUM(VentasC15[[#This Row],[Maquillaje]:[Perfumería]])</f>
        <v>145766</v>
      </c>
      <c r="O1471" s="14">
        <f>AVERAGE(VentasC15[[#This Row],[Maquillaje]:[Perfumería]])</f>
        <v>29153.200000000001</v>
      </c>
      <c r="P1471" t="str">
        <f>INDEX(VentasC15[[#Headers],[Maquillaje]:[Perfumería]],MATCH(MAX(VentasC15[[#This Row],[Maquillaje]:[Perfumería]]),VentasC15[[#This Row],[Maquillaje]:[Perfumería]],0))</f>
        <v>Cuerpo</v>
      </c>
      <c r="Q1471" t="str">
        <f>INDEX(VentasC15[[#Headers],[Maquillaje]:[Perfumería]],MATCH(MIN(VentasC15[[#This Row],[Maquillaje]:[Perfumería]]),VentasC15[[#This Row],[Maquillaje]:[Perfumería]],0))</f>
        <v>Skincare</v>
      </c>
      <c r="R1471" t="str">
        <f>IF(VentasC15[[#This Row],[Total por vendedor]]&gt;=250000,"SI","NO")</f>
        <v>NO</v>
      </c>
    </row>
    <row r="1472" spans="1:18" x14ac:dyDescent="0.3">
      <c r="A1472" s="16">
        <v>33498592</v>
      </c>
      <c r="B1472" s="13">
        <v>43</v>
      </c>
      <c r="C1472" s="13">
        <v>3</v>
      </c>
      <c r="D1472" s="13">
        <v>5</v>
      </c>
      <c r="E1472" t="s">
        <v>23</v>
      </c>
      <c r="F1472" t="s">
        <v>20</v>
      </c>
      <c r="G1472" t="str">
        <f>IF(VentasC15[[#This Row],[Tipo de pago]]='Tablas auxiliares'!$B$6,"Venta física","Venta Online")</f>
        <v>Venta física</v>
      </c>
      <c r="H1472" t="s">
        <v>30</v>
      </c>
      <c r="I1472" s="37">
        <v>14372</v>
      </c>
      <c r="J1472" s="37">
        <v>67190</v>
      </c>
      <c r="K1472" s="37">
        <v>68513</v>
      </c>
      <c r="L1472" s="37">
        <v>5259</v>
      </c>
      <c r="M1472" s="37">
        <v>89182</v>
      </c>
      <c r="N1472" s="37">
        <f>SUM(VentasC15[[#This Row],[Maquillaje]:[Perfumería]])</f>
        <v>244516</v>
      </c>
      <c r="O1472" s="14">
        <f>AVERAGE(VentasC15[[#This Row],[Maquillaje]:[Perfumería]])</f>
        <v>48903.199999999997</v>
      </c>
      <c r="P1472" t="str">
        <f>INDEX(VentasC15[[#Headers],[Maquillaje]:[Perfumería]],MATCH(MAX(VentasC15[[#This Row],[Maquillaje]:[Perfumería]]),VentasC15[[#This Row],[Maquillaje]:[Perfumería]],0))</f>
        <v>Perfumería</v>
      </c>
      <c r="Q1472" t="str">
        <f>INDEX(VentasC15[[#Headers],[Maquillaje]:[Perfumería]],MATCH(MIN(VentasC15[[#This Row],[Maquillaje]:[Perfumería]]),VentasC15[[#This Row],[Maquillaje]:[Perfumería]],0))</f>
        <v>Cuerpo</v>
      </c>
      <c r="R1472" t="str">
        <f>IF(VentasC15[[#This Row],[Total por vendedor]]&gt;=250000,"SI","NO")</f>
        <v>NO</v>
      </c>
    </row>
    <row r="1473" spans="1:18" x14ac:dyDescent="0.3">
      <c r="A1473" s="17">
        <v>33498593</v>
      </c>
      <c r="B1473" s="13">
        <v>38</v>
      </c>
      <c r="C1473" s="13">
        <v>3</v>
      </c>
      <c r="D1473" s="13">
        <v>83</v>
      </c>
      <c r="E1473" t="s">
        <v>23</v>
      </c>
      <c r="F1473" t="s">
        <v>21</v>
      </c>
      <c r="G1473" t="str">
        <f>IF(VentasC15[[#This Row],[Tipo de pago]]='Tablas auxiliares'!$B$6,"Venta física","Venta Online")</f>
        <v>Venta Online</v>
      </c>
      <c r="H1473" t="s">
        <v>30</v>
      </c>
      <c r="I1473" s="37">
        <v>40153</v>
      </c>
      <c r="J1473" s="37">
        <v>42403</v>
      </c>
      <c r="K1473" s="37">
        <v>121</v>
      </c>
      <c r="L1473" s="37">
        <v>53759</v>
      </c>
      <c r="M1473" s="37">
        <v>70625</v>
      </c>
      <c r="N1473" s="37">
        <f>SUM(VentasC15[[#This Row],[Maquillaje]:[Perfumería]])</f>
        <v>207061</v>
      </c>
      <c r="O1473" s="14">
        <f>AVERAGE(VentasC15[[#This Row],[Maquillaje]:[Perfumería]])</f>
        <v>41412.199999999997</v>
      </c>
      <c r="P1473" t="str">
        <f>INDEX(VentasC15[[#Headers],[Maquillaje]:[Perfumería]],MATCH(MAX(VentasC15[[#This Row],[Maquillaje]:[Perfumería]]),VentasC15[[#This Row],[Maquillaje]:[Perfumería]],0))</f>
        <v>Perfumería</v>
      </c>
      <c r="Q1473" t="str">
        <f>INDEX(VentasC15[[#Headers],[Maquillaje]:[Perfumería]],MATCH(MIN(VentasC15[[#This Row],[Maquillaje]:[Perfumería]]),VentasC15[[#This Row],[Maquillaje]:[Perfumería]],0))</f>
        <v>Cabello</v>
      </c>
      <c r="R1473" t="str">
        <f>IF(VentasC15[[#This Row],[Total por vendedor]]&gt;=250000,"SI","NO")</f>
        <v>NO</v>
      </c>
    </row>
    <row r="1474" spans="1:18" x14ac:dyDescent="0.3">
      <c r="A1474" s="16">
        <v>33498594</v>
      </c>
      <c r="B1474" s="13">
        <v>30</v>
      </c>
      <c r="C1474" s="13">
        <v>3</v>
      </c>
      <c r="D1474" s="13">
        <v>95</v>
      </c>
      <c r="E1474" t="s">
        <v>25</v>
      </c>
      <c r="F1474" t="s">
        <v>21</v>
      </c>
      <c r="G1474" t="str">
        <f>IF(VentasC15[[#This Row],[Tipo de pago]]='Tablas auxiliares'!$B$6,"Venta física","Venta Online")</f>
        <v>Venta Online</v>
      </c>
      <c r="H1474" t="s">
        <v>29</v>
      </c>
      <c r="I1474" s="37">
        <v>96033</v>
      </c>
      <c r="J1474" s="37">
        <v>66324</v>
      </c>
      <c r="K1474" s="37">
        <v>67990</v>
      </c>
      <c r="L1474" s="37">
        <v>27076</v>
      </c>
      <c r="M1474" s="37">
        <v>95966</v>
      </c>
      <c r="N1474" s="37">
        <f>SUM(VentasC15[[#This Row],[Maquillaje]:[Perfumería]])</f>
        <v>353389</v>
      </c>
      <c r="O1474" s="14">
        <f>AVERAGE(VentasC15[[#This Row],[Maquillaje]:[Perfumería]])</f>
        <v>70677.8</v>
      </c>
      <c r="P1474" t="str">
        <f>INDEX(VentasC15[[#Headers],[Maquillaje]:[Perfumería]],MATCH(MAX(VentasC15[[#This Row],[Maquillaje]:[Perfumería]]),VentasC15[[#This Row],[Maquillaje]:[Perfumería]],0))</f>
        <v>Maquillaje</v>
      </c>
      <c r="Q1474" t="str">
        <f>INDEX(VentasC15[[#Headers],[Maquillaje]:[Perfumería]],MATCH(MIN(VentasC15[[#This Row],[Maquillaje]:[Perfumería]]),VentasC15[[#This Row],[Maquillaje]:[Perfumería]],0))</f>
        <v>Cuerpo</v>
      </c>
      <c r="R1474" t="str">
        <f>IF(VentasC15[[#This Row],[Total por vendedor]]&gt;=250000,"SI","NO")</f>
        <v>SI</v>
      </c>
    </row>
    <row r="1475" spans="1:18" x14ac:dyDescent="0.3">
      <c r="A1475" s="17">
        <v>33498595</v>
      </c>
      <c r="B1475" s="13">
        <v>66</v>
      </c>
      <c r="C1475" s="13">
        <v>3</v>
      </c>
      <c r="D1475" s="13">
        <v>68</v>
      </c>
      <c r="E1475" t="s">
        <v>24</v>
      </c>
      <c r="F1475" t="s">
        <v>20</v>
      </c>
      <c r="G1475" t="str">
        <f>IF(VentasC15[[#This Row],[Tipo de pago]]='Tablas auxiliares'!$B$6,"Venta física","Venta Online")</f>
        <v>Venta física</v>
      </c>
      <c r="H1475" t="s">
        <v>29</v>
      </c>
      <c r="I1475" s="37">
        <v>72941</v>
      </c>
      <c r="J1475" s="37">
        <v>74972</v>
      </c>
      <c r="K1475" s="37">
        <v>32235</v>
      </c>
      <c r="L1475" s="37">
        <v>4461</v>
      </c>
      <c r="M1475" s="37">
        <v>60021</v>
      </c>
      <c r="N1475" s="37">
        <f>SUM(VentasC15[[#This Row],[Maquillaje]:[Perfumería]])</f>
        <v>244630</v>
      </c>
      <c r="O1475" s="14">
        <f>AVERAGE(VentasC15[[#This Row],[Maquillaje]:[Perfumería]])</f>
        <v>48926</v>
      </c>
      <c r="P1475" t="str">
        <f>INDEX(VentasC15[[#Headers],[Maquillaje]:[Perfumería]],MATCH(MAX(VentasC15[[#This Row],[Maquillaje]:[Perfumería]]),VentasC15[[#This Row],[Maquillaje]:[Perfumería]],0))</f>
        <v>Skincare</v>
      </c>
      <c r="Q1475" t="str">
        <f>INDEX(VentasC15[[#Headers],[Maquillaje]:[Perfumería]],MATCH(MIN(VentasC15[[#This Row],[Maquillaje]:[Perfumería]]),VentasC15[[#This Row],[Maquillaje]:[Perfumería]],0))</f>
        <v>Cuerpo</v>
      </c>
      <c r="R1475" t="str">
        <f>IF(VentasC15[[#This Row],[Total por vendedor]]&gt;=250000,"SI","NO")</f>
        <v>NO</v>
      </c>
    </row>
    <row r="1476" spans="1:18" x14ac:dyDescent="0.3">
      <c r="A1476" s="16">
        <v>33498596</v>
      </c>
      <c r="B1476" s="13">
        <v>51</v>
      </c>
      <c r="C1476" s="13">
        <v>3</v>
      </c>
      <c r="D1476" s="13">
        <v>19</v>
      </c>
      <c r="E1476" t="s">
        <v>24</v>
      </c>
      <c r="F1476" t="s">
        <v>20</v>
      </c>
      <c r="G1476" t="str">
        <f>IF(VentasC15[[#This Row],[Tipo de pago]]='Tablas auxiliares'!$B$6,"Venta física","Venta Online")</f>
        <v>Venta física</v>
      </c>
      <c r="H1476" t="s">
        <v>30</v>
      </c>
      <c r="I1476" s="37">
        <v>64043</v>
      </c>
      <c r="J1476" s="37">
        <v>25208</v>
      </c>
      <c r="K1476" s="37">
        <v>49820</v>
      </c>
      <c r="L1476" s="37">
        <v>26454</v>
      </c>
      <c r="M1476" s="37">
        <v>52328</v>
      </c>
      <c r="N1476" s="37">
        <f>SUM(VentasC15[[#This Row],[Maquillaje]:[Perfumería]])</f>
        <v>217853</v>
      </c>
      <c r="O1476" s="14">
        <f>AVERAGE(VentasC15[[#This Row],[Maquillaje]:[Perfumería]])</f>
        <v>43570.6</v>
      </c>
      <c r="P1476" t="str">
        <f>INDEX(VentasC15[[#Headers],[Maquillaje]:[Perfumería]],MATCH(MAX(VentasC15[[#This Row],[Maquillaje]:[Perfumería]]),VentasC15[[#This Row],[Maquillaje]:[Perfumería]],0))</f>
        <v>Maquillaje</v>
      </c>
      <c r="Q1476" t="str">
        <f>INDEX(VentasC15[[#Headers],[Maquillaje]:[Perfumería]],MATCH(MIN(VentasC15[[#This Row],[Maquillaje]:[Perfumería]]),VentasC15[[#This Row],[Maquillaje]:[Perfumería]],0))</f>
        <v>Skincare</v>
      </c>
      <c r="R1476" t="str">
        <f>IF(VentasC15[[#This Row],[Total por vendedor]]&gt;=250000,"SI","NO")</f>
        <v>NO</v>
      </c>
    </row>
    <row r="1477" spans="1:18" x14ac:dyDescent="0.3">
      <c r="A1477" s="17">
        <v>33498597</v>
      </c>
      <c r="B1477" s="13">
        <v>58</v>
      </c>
      <c r="C1477" s="13">
        <v>3</v>
      </c>
      <c r="D1477" s="13">
        <v>18</v>
      </c>
      <c r="E1477" t="s">
        <v>23</v>
      </c>
      <c r="F1477" t="s">
        <v>21</v>
      </c>
      <c r="G1477" t="str">
        <f>IF(VentasC15[[#This Row],[Tipo de pago]]='Tablas auxiliares'!$B$6,"Venta física","Venta Online")</f>
        <v>Venta Online</v>
      </c>
      <c r="H1477" t="s">
        <v>29</v>
      </c>
      <c r="I1477" s="37">
        <v>42039</v>
      </c>
      <c r="J1477" s="37">
        <v>5394</v>
      </c>
      <c r="K1477" s="37">
        <v>68838</v>
      </c>
      <c r="L1477" s="37">
        <v>22741</v>
      </c>
      <c r="M1477" s="37">
        <v>86604</v>
      </c>
      <c r="N1477" s="37">
        <f>SUM(VentasC15[[#This Row],[Maquillaje]:[Perfumería]])</f>
        <v>225616</v>
      </c>
      <c r="O1477" s="14">
        <f>AVERAGE(VentasC15[[#This Row],[Maquillaje]:[Perfumería]])</f>
        <v>45123.199999999997</v>
      </c>
      <c r="P1477" t="str">
        <f>INDEX(VentasC15[[#Headers],[Maquillaje]:[Perfumería]],MATCH(MAX(VentasC15[[#This Row],[Maquillaje]:[Perfumería]]),VentasC15[[#This Row],[Maquillaje]:[Perfumería]],0))</f>
        <v>Perfumería</v>
      </c>
      <c r="Q1477" t="str">
        <f>INDEX(VentasC15[[#Headers],[Maquillaje]:[Perfumería]],MATCH(MIN(VentasC15[[#This Row],[Maquillaje]:[Perfumería]]),VentasC15[[#This Row],[Maquillaje]:[Perfumería]],0))</f>
        <v>Skincare</v>
      </c>
      <c r="R1477" t="str">
        <f>IF(VentasC15[[#This Row],[Total por vendedor]]&gt;=250000,"SI","NO")</f>
        <v>NO</v>
      </c>
    </row>
    <row r="1478" spans="1:18" x14ac:dyDescent="0.3">
      <c r="A1478" s="16">
        <v>33498598</v>
      </c>
      <c r="B1478" s="13">
        <v>60</v>
      </c>
      <c r="C1478" s="13">
        <v>3</v>
      </c>
      <c r="D1478" s="13">
        <v>6</v>
      </c>
      <c r="E1478" t="s">
        <v>23</v>
      </c>
      <c r="F1478" t="s">
        <v>20</v>
      </c>
      <c r="G1478" t="str">
        <f>IF(VentasC15[[#This Row],[Tipo de pago]]='Tablas auxiliares'!$B$6,"Venta física","Venta Online")</f>
        <v>Venta física</v>
      </c>
      <c r="H1478" t="s">
        <v>29</v>
      </c>
      <c r="I1478" s="37">
        <v>98794</v>
      </c>
      <c r="J1478" s="37">
        <v>62134</v>
      </c>
      <c r="K1478" s="37">
        <v>70747</v>
      </c>
      <c r="L1478" s="37">
        <v>74271</v>
      </c>
      <c r="M1478" s="37">
        <v>39431</v>
      </c>
      <c r="N1478" s="37">
        <f>SUM(VentasC15[[#This Row],[Maquillaje]:[Perfumería]])</f>
        <v>345377</v>
      </c>
      <c r="O1478" s="14">
        <f>AVERAGE(VentasC15[[#This Row],[Maquillaje]:[Perfumería]])</f>
        <v>69075.399999999994</v>
      </c>
      <c r="P1478" t="str">
        <f>INDEX(VentasC15[[#Headers],[Maquillaje]:[Perfumería]],MATCH(MAX(VentasC15[[#This Row],[Maquillaje]:[Perfumería]]),VentasC15[[#This Row],[Maquillaje]:[Perfumería]],0))</f>
        <v>Maquillaje</v>
      </c>
      <c r="Q1478" t="str">
        <f>INDEX(VentasC15[[#Headers],[Maquillaje]:[Perfumería]],MATCH(MIN(VentasC15[[#This Row],[Maquillaje]:[Perfumería]]),VentasC15[[#This Row],[Maquillaje]:[Perfumería]],0))</f>
        <v>Perfumería</v>
      </c>
      <c r="R1478" t="str">
        <f>IF(VentasC15[[#This Row],[Total por vendedor]]&gt;=250000,"SI","NO")</f>
        <v>SI</v>
      </c>
    </row>
    <row r="1479" spans="1:18" x14ac:dyDescent="0.3">
      <c r="A1479" s="17">
        <v>33498599</v>
      </c>
      <c r="B1479" s="13">
        <v>36</v>
      </c>
      <c r="C1479" s="13">
        <v>3</v>
      </c>
      <c r="D1479" s="13">
        <v>25</v>
      </c>
      <c r="E1479" t="s">
        <v>23</v>
      </c>
      <c r="F1479" t="s">
        <v>20</v>
      </c>
      <c r="G1479" t="str">
        <f>IF(VentasC15[[#This Row],[Tipo de pago]]='Tablas auxiliares'!$B$6,"Venta física","Venta Online")</f>
        <v>Venta física</v>
      </c>
      <c r="H1479" t="s">
        <v>30</v>
      </c>
      <c r="I1479" s="37">
        <v>39592</v>
      </c>
      <c r="J1479" s="37">
        <v>7487</v>
      </c>
      <c r="K1479" s="37">
        <v>24029</v>
      </c>
      <c r="L1479" s="37">
        <v>11443</v>
      </c>
      <c r="M1479" s="37">
        <v>1555</v>
      </c>
      <c r="N1479" s="37">
        <f>SUM(VentasC15[[#This Row],[Maquillaje]:[Perfumería]])</f>
        <v>84106</v>
      </c>
      <c r="O1479" s="14">
        <f>AVERAGE(VentasC15[[#This Row],[Maquillaje]:[Perfumería]])</f>
        <v>16821.2</v>
      </c>
      <c r="P1479" t="str">
        <f>INDEX(VentasC15[[#Headers],[Maquillaje]:[Perfumería]],MATCH(MAX(VentasC15[[#This Row],[Maquillaje]:[Perfumería]]),VentasC15[[#This Row],[Maquillaje]:[Perfumería]],0))</f>
        <v>Maquillaje</v>
      </c>
      <c r="Q1479" t="str">
        <f>INDEX(VentasC15[[#Headers],[Maquillaje]:[Perfumería]],MATCH(MIN(VentasC15[[#This Row],[Maquillaje]:[Perfumería]]),VentasC15[[#This Row],[Maquillaje]:[Perfumería]],0))</f>
        <v>Perfumería</v>
      </c>
      <c r="R1479" t="str">
        <f>IF(VentasC15[[#This Row],[Total por vendedor]]&gt;=250000,"SI","NO")</f>
        <v>NO</v>
      </c>
    </row>
    <row r="1480" spans="1:18" x14ac:dyDescent="0.3">
      <c r="A1480" s="16">
        <v>33498600</v>
      </c>
      <c r="B1480" s="13">
        <v>31</v>
      </c>
      <c r="C1480" s="13">
        <v>3</v>
      </c>
      <c r="D1480" s="13">
        <v>19</v>
      </c>
      <c r="E1480" t="s">
        <v>23</v>
      </c>
      <c r="F1480" t="s">
        <v>20</v>
      </c>
      <c r="G1480" t="str">
        <f>IF(VentasC15[[#This Row],[Tipo de pago]]='Tablas auxiliares'!$B$6,"Venta física","Venta Online")</f>
        <v>Venta física</v>
      </c>
      <c r="H1480" t="s">
        <v>30</v>
      </c>
      <c r="I1480" s="37">
        <v>64181</v>
      </c>
      <c r="J1480" s="37">
        <v>20460</v>
      </c>
      <c r="K1480" s="37">
        <v>10514</v>
      </c>
      <c r="L1480" s="37">
        <v>57673</v>
      </c>
      <c r="M1480" s="37">
        <v>94138</v>
      </c>
      <c r="N1480" s="37">
        <f>SUM(VentasC15[[#This Row],[Maquillaje]:[Perfumería]])</f>
        <v>246966</v>
      </c>
      <c r="O1480" s="14">
        <f>AVERAGE(VentasC15[[#This Row],[Maquillaje]:[Perfumería]])</f>
        <v>49393.2</v>
      </c>
      <c r="P1480" t="str">
        <f>INDEX(VentasC15[[#Headers],[Maquillaje]:[Perfumería]],MATCH(MAX(VentasC15[[#This Row],[Maquillaje]:[Perfumería]]),VentasC15[[#This Row],[Maquillaje]:[Perfumería]],0))</f>
        <v>Perfumería</v>
      </c>
      <c r="Q1480" t="str">
        <f>INDEX(VentasC15[[#Headers],[Maquillaje]:[Perfumería]],MATCH(MIN(VentasC15[[#This Row],[Maquillaje]:[Perfumería]]),VentasC15[[#This Row],[Maquillaje]:[Perfumería]],0))</f>
        <v>Cabello</v>
      </c>
      <c r="R1480" t="str">
        <f>IF(VentasC15[[#This Row],[Total por vendedor]]&gt;=250000,"SI","NO")</f>
        <v>NO</v>
      </c>
    </row>
    <row r="1481" spans="1:18" x14ac:dyDescent="0.3">
      <c r="A1481" s="17">
        <v>33498601</v>
      </c>
      <c r="B1481" s="13">
        <v>57</v>
      </c>
      <c r="C1481" s="13">
        <v>3</v>
      </c>
      <c r="D1481" s="13">
        <v>58</v>
      </c>
      <c r="E1481" t="s">
        <v>23</v>
      </c>
      <c r="F1481" t="s">
        <v>21</v>
      </c>
      <c r="G1481" t="str">
        <f>IF(VentasC15[[#This Row],[Tipo de pago]]='Tablas auxiliares'!$B$6,"Venta física","Venta Online")</f>
        <v>Venta Online</v>
      </c>
      <c r="H1481" t="s">
        <v>30</v>
      </c>
      <c r="I1481" s="37">
        <v>77582</v>
      </c>
      <c r="J1481" s="37">
        <v>2219</v>
      </c>
      <c r="K1481" s="37">
        <v>92435</v>
      </c>
      <c r="L1481" s="37">
        <v>74587</v>
      </c>
      <c r="M1481" s="37">
        <v>25777</v>
      </c>
      <c r="N1481" s="37">
        <f>SUM(VentasC15[[#This Row],[Maquillaje]:[Perfumería]])</f>
        <v>272600</v>
      </c>
      <c r="O1481" s="14">
        <f>AVERAGE(VentasC15[[#This Row],[Maquillaje]:[Perfumería]])</f>
        <v>54520</v>
      </c>
      <c r="P1481" t="str">
        <f>INDEX(VentasC15[[#Headers],[Maquillaje]:[Perfumería]],MATCH(MAX(VentasC15[[#This Row],[Maquillaje]:[Perfumería]]),VentasC15[[#This Row],[Maquillaje]:[Perfumería]],0))</f>
        <v>Cabello</v>
      </c>
      <c r="Q1481" t="str">
        <f>INDEX(VentasC15[[#Headers],[Maquillaje]:[Perfumería]],MATCH(MIN(VentasC15[[#This Row],[Maquillaje]:[Perfumería]]),VentasC15[[#This Row],[Maquillaje]:[Perfumería]],0))</f>
        <v>Skincare</v>
      </c>
      <c r="R1481" t="str">
        <f>IF(VentasC15[[#This Row],[Total por vendedor]]&gt;=250000,"SI","NO")</f>
        <v>SI</v>
      </c>
    </row>
    <row r="1482" spans="1:18" x14ac:dyDescent="0.3">
      <c r="A1482" s="16">
        <v>33498602</v>
      </c>
      <c r="B1482" s="13">
        <v>41</v>
      </c>
      <c r="C1482" s="13">
        <v>3</v>
      </c>
      <c r="D1482" s="13">
        <v>16</v>
      </c>
      <c r="E1482" t="s">
        <v>23</v>
      </c>
      <c r="F1482" t="s">
        <v>21</v>
      </c>
      <c r="G1482" t="str">
        <f>IF(VentasC15[[#This Row],[Tipo de pago]]='Tablas auxiliares'!$B$6,"Venta física","Venta Online")</f>
        <v>Venta Online</v>
      </c>
      <c r="H1482" t="s">
        <v>30</v>
      </c>
      <c r="I1482" s="37">
        <v>4338</v>
      </c>
      <c r="J1482" s="37">
        <v>92440</v>
      </c>
      <c r="K1482" s="37">
        <v>26312</v>
      </c>
      <c r="L1482" s="37">
        <v>69898</v>
      </c>
      <c r="M1482" s="37">
        <v>35895</v>
      </c>
      <c r="N1482" s="37">
        <f>SUM(VentasC15[[#This Row],[Maquillaje]:[Perfumería]])</f>
        <v>228883</v>
      </c>
      <c r="O1482" s="14">
        <f>AVERAGE(VentasC15[[#This Row],[Maquillaje]:[Perfumería]])</f>
        <v>45776.6</v>
      </c>
      <c r="P1482" t="str">
        <f>INDEX(VentasC15[[#Headers],[Maquillaje]:[Perfumería]],MATCH(MAX(VentasC15[[#This Row],[Maquillaje]:[Perfumería]]),VentasC15[[#This Row],[Maquillaje]:[Perfumería]],0))</f>
        <v>Skincare</v>
      </c>
      <c r="Q1482" t="str">
        <f>INDEX(VentasC15[[#Headers],[Maquillaje]:[Perfumería]],MATCH(MIN(VentasC15[[#This Row],[Maquillaje]:[Perfumería]]),VentasC15[[#This Row],[Maquillaje]:[Perfumería]],0))</f>
        <v>Maquillaje</v>
      </c>
      <c r="R1482" t="str">
        <f>IF(VentasC15[[#This Row],[Total por vendedor]]&gt;=250000,"SI","NO")</f>
        <v>NO</v>
      </c>
    </row>
    <row r="1483" spans="1:18" x14ac:dyDescent="0.3">
      <c r="A1483" s="17">
        <v>33498603</v>
      </c>
      <c r="B1483" s="13">
        <v>45</v>
      </c>
      <c r="C1483" s="13">
        <v>3</v>
      </c>
      <c r="D1483" s="13">
        <v>91</v>
      </c>
      <c r="E1483" t="s">
        <v>23</v>
      </c>
      <c r="F1483" t="s">
        <v>21</v>
      </c>
      <c r="G1483" t="str">
        <f>IF(VentasC15[[#This Row],[Tipo de pago]]='Tablas auxiliares'!$B$6,"Venta física","Venta Online")</f>
        <v>Venta Online</v>
      </c>
      <c r="H1483" t="s">
        <v>29</v>
      </c>
      <c r="I1483" s="37">
        <v>81949</v>
      </c>
      <c r="J1483" s="37">
        <v>56825</v>
      </c>
      <c r="K1483" s="37">
        <v>55626</v>
      </c>
      <c r="L1483" s="37">
        <v>96614</v>
      </c>
      <c r="M1483" s="37">
        <v>93855</v>
      </c>
      <c r="N1483" s="37">
        <f>SUM(VentasC15[[#This Row],[Maquillaje]:[Perfumería]])</f>
        <v>384869</v>
      </c>
      <c r="O1483" s="14">
        <f>AVERAGE(VentasC15[[#This Row],[Maquillaje]:[Perfumería]])</f>
        <v>76973.8</v>
      </c>
      <c r="P1483" t="str">
        <f>INDEX(VentasC15[[#Headers],[Maquillaje]:[Perfumería]],MATCH(MAX(VentasC15[[#This Row],[Maquillaje]:[Perfumería]]),VentasC15[[#This Row],[Maquillaje]:[Perfumería]],0))</f>
        <v>Cuerpo</v>
      </c>
      <c r="Q1483" t="str">
        <f>INDEX(VentasC15[[#Headers],[Maquillaje]:[Perfumería]],MATCH(MIN(VentasC15[[#This Row],[Maquillaje]:[Perfumería]]),VentasC15[[#This Row],[Maquillaje]:[Perfumería]],0))</f>
        <v>Cabello</v>
      </c>
      <c r="R1483" t="str">
        <f>IF(VentasC15[[#This Row],[Total por vendedor]]&gt;=250000,"SI","NO")</f>
        <v>SI</v>
      </c>
    </row>
    <row r="1484" spans="1:18" x14ac:dyDescent="0.3">
      <c r="A1484" s="16">
        <v>33498604</v>
      </c>
      <c r="B1484" s="13">
        <v>65</v>
      </c>
      <c r="C1484" s="13">
        <v>3</v>
      </c>
      <c r="D1484" s="13">
        <v>59</v>
      </c>
      <c r="E1484" t="s">
        <v>25</v>
      </c>
      <c r="F1484" t="s">
        <v>20</v>
      </c>
      <c r="G1484" t="str">
        <f>IF(VentasC15[[#This Row],[Tipo de pago]]='Tablas auxiliares'!$B$6,"Venta física","Venta Online")</f>
        <v>Venta física</v>
      </c>
      <c r="H1484" t="s">
        <v>29</v>
      </c>
      <c r="I1484" s="37">
        <v>21917</v>
      </c>
      <c r="J1484" s="37">
        <v>93797</v>
      </c>
      <c r="K1484" s="37">
        <v>93161</v>
      </c>
      <c r="L1484" s="37">
        <v>43153</v>
      </c>
      <c r="M1484" s="37">
        <v>55300</v>
      </c>
      <c r="N1484" s="37">
        <f>SUM(VentasC15[[#This Row],[Maquillaje]:[Perfumería]])</f>
        <v>307328</v>
      </c>
      <c r="O1484" s="14">
        <f>AVERAGE(VentasC15[[#This Row],[Maquillaje]:[Perfumería]])</f>
        <v>61465.599999999999</v>
      </c>
      <c r="P1484" t="str">
        <f>INDEX(VentasC15[[#Headers],[Maquillaje]:[Perfumería]],MATCH(MAX(VentasC15[[#This Row],[Maquillaje]:[Perfumería]]),VentasC15[[#This Row],[Maquillaje]:[Perfumería]],0))</f>
        <v>Skincare</v>
      </c>
      <c r="Q1484" t="str">
        <f>INDEX(VentasC15[[#Headers],[Maquillaje]:[Perfumería]],MATCH(MIN(VentasC15[[#This Row],[Maquillaje]:[Perfumería]]),VentasC15[[#This Row],[Maquillaje]:[Perfumería]],0))</f>
        <v>Maquillaje</v>
      </c>
      <c r="R1484" t="str">
        <f>IF(VentasC15[[#This Row],[Total por vendedor]]&gt;=250000,"SI","NO")</f>
        <v>SI</v>
      </c>
    </row>
    <row r="1485" spans="1:18" x14ac:dyDescent="0.3">
      <c r="A1485" s="17">
        <v>33498605</v>
      </c>
      <c r="B1485" s="13">
        <v>44</v>
      </c>
      <c r="C1485" s="13">
        <v>3</v>
      </c>
      <c r="D1485" s="13">
        <v>47</v>
      </c>
      <c r="E1485" t="s">
        <v>24</v>
      </c>
      <c r="F1485" t="s">
        <v>20</v>
      </c>
      <c r="G1485" t="str">
        <f>IF(VentasC15[[#This Row],[Tipo de pago]]='Tablas auxiliares'!$B$6,"Venta física","Venta Online")</f>
        <v>Venta física</v>
      </c>
      <c r="H1485" t="s">
        <v>30</v>
      </c>
      <c r="I1485" s="37">
        <v>92923</v>
      </c>
      <c r="J1485" s="37">
        <v>37783</v>
      </c>
      <c r="K1485" s="37">
        <v>84966</v>
      </c>
      <c r="L1485" s="37">
        <v>79213</v>
      </c>
      <c r="M1485" s="37">
        <v>56837</v>
      </c>
      <c r="N1485" s="37">
        <f>SUM(VentasC15[[#This Row],[Maquillaje]:[Perfumería]])</f>
        <v>351722</v>
      </c>
      <c r="O1485" s="14">
        <f>AVERAGE(VentasC15[[#This Row],[Maquillaje]:[Perfumería]])</f>
        <v>70344.399999999994</v>
      </c>
      <c r="P1485" t="str">
        <f>INDEX(VentasC15[[#Headers],[Maquillaje]:[Perfumería]],MATCH(MAX(VentasC15[[#This Row],[Maquillaje]:[Perfumería]]),VentasC15[[#This Row],[Maquillaje]:[Perfumería]],0))</f>
        <v>Maquillaje</v>
      </c>
      <c r="Q1485" t="str">
        <f>INDEX(VentasC15[[#Headers],[Maquillaje]:[Perfumería]],MATCH(MIN(VentasC15[[#This Row],[Maquillaje]:[Perfumería]]),VentasC15[[#This Row],[Maquillaje]:[Perfumería]],0))</f>
        <v>Skincare</v>
      </c>
      <c r="R1485" t="str">
        <f>IF(VentasC15[[#This Row],[Total por vendedor]]&gt;=250000,"SI","NO")</f>
        <v>SI</v>
      </c>
    </row>
    <row r="1486" spans="1:18" x14ac:dyDescent="0.3">
      <c r="A1486" s="16">
        <v>33498606</v>
      </c>
      <c r="B1486" s="13">
        <v>57</v>
      </c>
      <c r="C1486" s="13">
        <v>3</v>
      </c>
      <c r="D1486" s="13">
        <v>74</v>
      </c>
      <c r="E1486" t="s">
        <v>23</v>
      </c>
      <c r="F1486" t="s">
        <v>21</v>
      </c>
      <c r="G1486" t="str">
        <f>IF(VentasC15[[#This Row],[Tipo de pago]]='Tablas auxiliares'!$B$6,"Venta física","Venta Online")</f>
        <v>Venta Online</v>
      </c>
      <c r="H1486" t="s">
        <v>29</v>
      </c>
      <c r="I1486" s="37">
        <v>71430</v>
      </c>
      <c r="J1486" s="37">
        <v>87272</v>
      </c>
      <c r="K1486" s="37">
        <v>77166</v>
      </c>
      <c r="L1486" s="37">
        <v>40741</v>
      </c>
      <c r="M1486" s="37">
        <v>67533</v>
      </c>
      <c r="N1486" s="37">
        <f>SUM(VentasC15[[#This Row],[Maquillaje]:[Perfumería]])</f>
        <v>344142</v>
      </c>
      <c r="O1486" s="14">
        <f>AVERAGE(VentasC15[[#This Row],[Maquillaje]:[Perfumería]])</f>
        <v>68828.399999999994</v>
      </c>
      <c r="P1486" t="str">
        <f>INDEX(VentasC15[[#Headers],[Maquillaje]:[Perfumería]],MATCH(MAX(VentasC15[[#This Row],[Maquillaje]:[Perfumería]]),VentasC15[[#This Row],[Maquillaje]:[Perfumería]],0))</f>
        <v>Skincare</v>
      </c>
      <c r="Q1486" t="str">
        <f>INDEX(VentasC15[[#Headers],[Maquillaje]:[Perfumería]],MATCH(MIN(VentasC15[[#This Row],[Maquillaje]:[Perfumería]]),VentasC15[[#This Row],[Maquillaje]:[Perfumería]],0))</f>
        <v>Cuerpo</v>
      </c>
      <c r="R1486" t="str">
        <f>IF(VentasC15[[#This Row],[Total por vendedor]]&gt;=250000,"SI","NO")</f>
        <v>SI</v>
      </c>
    </row>
    <row r="1487" spans="1:18" x14ac:dyDescent="0.3">
      <c r="A1487" s="17">
        <v>33498607</v>
      </c>
      <c r="B1487" s="13">
        <v>41</v>
      </c>
      <c r="C1487" s="13">
        <v>3</v>
      </c>
      <c r="D1487" s="13">
        <v>60</v>
      </c>
      <c r="E1487" t="s">
        <v>23</v>
      </c>
      <c r="F1487" t="s">
        <v>20</v>
      </c>
      <c r="G1487" t="str">
        <f>IF(VentasC15[[#This Row],[Tipo de pago]]='Tablas auxiliares'!$B$6,"Venta física","Venta Online")</f>
        <v>Venta física</v>
      </c>
      <c r="H1487" t="s">
        <v>30</v>
      </c>
      <c r="I1487" s="37">
        <v>19531</v>
      </c>
      <c r="J1487" s="37">
        <v>56032</v>
      </c>
      <c r="K1487" s="37">
        <v>1557</v>
      </c>
      <c r="L1487" s="37">
        <v>70162</v>
      </c>
      <c r="M1487" s="37">
        <v>86552</v>
      </c>
      <c r="N1487" s="37">
        <f>SUM(VentasC15[[#This Row],[Maquillaje]:[Perfumería]])</f>
        <v>233834</v>
      </c>
      <c r="O1487" s="14">
        <f>AVERAGE(VentasC15[[#This Row],[Maquillaje]:[Perfumería]])</f>
        <v>46766.8</v>
      </c>
      <c r="P1487" t="str">
        <f>INDEX(VentasC15[[#Headers],[Maquillaje]:[Perfumería]],MATCH(MAX(VentasC15[[#This Row],[Maquillaje]:[Perfumería]]),VentasC15[[#This Row],[Maquillaje]:[Perfumería]],0))</f>
        <v>Perfumería</v>
      </c>
      <c r="Q1487" t="str">
        <f>INDEX(VentasC15[[#Headers],[Maquillaje]:[Perfumería]],MATCH(MIN(VentasC15[[#This Row],[Maquillaje]:[Perfumería]]),VentasC15[[#This Row],[Maquillaje]:[Perfumería]],0))</f>
        <v>Cabello</v>
      </c>
      <c r="R1487" t="str">
        <f>IF(VentasC15[[#This Row],[Total por vendedor]]&gt;=250000,"SI","NO")</f>
        <v>NO</v>
      </c>
    </row>
    <row r="1488" spans="1:18" x14ac:dyDescent="0.3">
      <c r="A1488" s="16">
        <v>33498608</v>
      </c>
      <c r="B1488" s="13">
        <v>65</v>
      </c>
      <c r="C1488" s="13">
        <v>3</v>
      </c>
      <c r="D1488" s="13">
        <v>18</v>
      </c>
      <c r="E1488" t="s">
        <v>24</v>
      </c>
      <c r="F1488" t="s">
        <v>20</v>
      </c>
      <c r="G1488" t="str">
        <f>IF(VentasC15[[#This Row],[Tipo de pago]]='Tablas auxiliares'!$B$6,"Venta física","Venta Online")</f>
        <v>Venta física</v>
      </c>
      <c r="H1488" t="s">
        <v>29</v>
      </c>
      <c r="I1488" s="37">
        <v>61586</v>
      </c>
      <c r="J1488" s="37">
        <v>14029</v>
      </c>
      <c r="K1488" s="37">
        <v>77649</v>
      </c>
      <c r="L1488" s="37">
        <v>4404</v>
      </c>
      <c r="M1488" s="37">
        <v>70272</v>
      </c>
      <c r="N1488" s="37">
        <f>SUM(VentasC15[[#This Row],[Maquillaje]:[Perfumería]])</f>
        <v>227940</v>
      </c>
      <c r="O1488" s="14">
        <f>AVERAGE(VentasC15[[#This Row],[Maquillaje]:[Perfumería]])</f>
        <v>45588</v>
      </c>
      <c r="P1488" t="str">
        <f>INDEX(VentasC15[[#Headers],[Maquillaje]:[Perfumería]],MATCH(MAX(VentasC15[[#This Row],[Maquillaje]:[Perfumería]]),VentasC15[[#This Row],[Maquillaje]:[Perfumería]],0))</f>
        <v>Cabello</v>
      </c>
      <c r="Q1488" t="str">
        <f>INDEX(VentasC15[[#Headers],[Maquillaje]:[Perfumería]],MATCH(MIN(VentasC15[[#This Row],[Maquillaje]:[Perfumería]]),VentasC15[[#This Row],[Maquillaje]:[Perfumería]],0))</f>
        <v>Cuerpo</v>
      </c>
      <c r="R1488" t="str">
        <f>IF(VentasC15[[#This Row],[Total por vendedor]]&gt;=250000,"SI","NO")</f>
        <v>NO</v>
      </c>
    </row>
    <row r="1489" spans="1:18" x14ac:dyDescent="0.3">
      <c r="A1489" s="17">
        <v>33498609</v>
      </c>
      <c r="B1489" s="13">
        <v>40</v>
      </c>
      <c r="C1489" s="13">
        <v>3</v>
      </c>
      <c r="D1489" s="13">
        <v>36</v>
      </c>
      <c r="E1489" t="s">
        <v>23</v>
      </c>
      <c r="F1489" t="s">
        <v>20</v>
      </c>
      <c r="G1489" t="str">
        <f>IF(VentasC15[[#This Row],[Tipo de pago]]='Tablas auxiliares'!$B$6,"Venta física","Venta Online")</f>
        <v>Venta física</v>
      </c>
      <c r="H1489" t="s">
        <v>30</v>
      </c>
      <c r="I1489" s="37">
        <v>88061</v>
      </c>
      <c r="J1489" s="37">
        <v>47509</v>
      </c>
      <c r="K1489" s="37">
        <v>95281</v>
      </c>
      <c r="L1489" s="37">
        <v>39058</v>
      </c>
      <c r="M1489" s="37">
        <v>71074</v>
      </c>
      <c r="N1489" s="37">
        <f>SUM(VentasC15[[#This Row],[Maquillaje]:[Perfumería]])</f>
        <v>340983</v>
      </c>
      <c r="O1489" s="14">
        <f>AVERAGE(VentasC15[[#This Row],[Maquillaje]:[Perfumería]])</f>
        <v>68196.600000000006</v>
      </c>
      <c r="P1489" t="str">
        <f>INDEX(VentasC15[[#Headers],[Maquillaje]:[Perfumería]],MATCH(MAX(VentasC15[[#This Row],[Maquillaje]:[Perfumería]]),VentasC15[[#This Row],[Maquillaje]:[Perfumería]],0))</f>
        <v>Cabello</v>
      </c>
      <c r="Q1489" t="str">
        <f>INDEX(VentasC15[[#Headers],[Maquillaje]:[Perfumería]],MATCH(MIN(VentasC15[[#This Row],[Maquillaje]:[Perfumería]]),VentasC15[[#This Row],[Maquillaje]:[Perfumería]],0))</f>
        <v>Cuerpo</v>
      </c>
      <c r="R1489" t="str">
        <f>IF(VentasC15[[#This Row],[Total por vendedor]]&gt;=250000,"SI","NO")</f>
        <v>SI</v>
      </c>
    </row>
    <row r="1490" spans="1:18" x14ac:dyDescent="0.3">
      <c r="A1490" s="16">
        <v>33498610</v>
      </c>
      <c r="B1490" s="13">
        <v>58</v>
      </c>
      <c r="C1490" s="13">
        <v>3</v>
      </c>
      <c r="D1490" s="13">
        <v>85</v>
      </c>
      <c r="E1490" t="s">
        <v>23</v>
      </c>
      <c r="F1490" t="s">
        <v>20</v>
      </c>
      <c r="G1490" t="str">
        <f>IF(VentasC15[[#This Row],[Tipo de pago]]='Tablas auxiliares'!$B$6,"Venta física","Venta Online")</f>
        <v>Venta física</v>
      </c>
      <c r="H1490" t="s">
        <v>29</v>
      </c>
      <c r="I1490" s="37">
        <v>85310</v>
      </c>
      <c r="J1490" s="37">
        <v>80981</v>
      </c>
      <c r="K1490" s="37">
        <v>97638</v>
      </c>
      <c r="L1490" s="37">
        <v>9977</v>
      </c>
      <c r="M1490" s="37">
        <v>5630</v>
      </c>
      <c r="N1490" s="37">
        <f>SUM(VentasC15[[#This Row],[Maquillaje]:[Perfumería]])</f>
        <v>279536</v>
      </c>
      <c r="O1490" s="14">
        <f>AVERAGE(VentasC15[[#This Row],[Maquillaje]:[Perfumería]])</f>
        <v>55907.199999999997</v>
      </c>
      <c r="P1490" t="str">
        <f>INDEX(VentasC15[[#Headers],[Maquillaje]:[Perfumería]],MATCH(MAX(VentasC15[[#This Row],[Maquillaje]:[Perfumería]]),VentasC15[[#This Row],[Maquillaje]:[Perfumería]],0))</f>
        <v>Cabello</v>
      </c>
      <c r="Q1490" t="str">
        <f>INDEX(VentasC15[[#Headers],[Maquillaje]:[Perfumería]],MATCH(MIN(VentasC15[[#This Row],[Maquillaje]:[Perfumería]]),VentasC15[[#This Row],[Maquillaje]:[Perfumería]],0))</f>
        <v>Perfumería</v>
      </c>
      <c r="R1490" t="str">
        <f>IF(VentasC15[[#This Row],[Total por vendedor]]&gt;=250000,"SI","NO")</f>
        <v>SI</v>
      </c>
    </row>
    <row r="1491" spans="1:18" x14ac:dyDescent="0.3">
      <c r="A1491" s="17">
        <v>33498611</v>
      </c>
      <c r="B1491" s="13">
        <v>41</v>
      </c>
      <c r="C1491" s="13">
        <v>3</v>
      </c>
      <c r="D1491" s="13">
        <v>54</v>
      </c>
      <c r="E1491" t="s">
        <v>25</v>
      </c>
      <c r="F1491" t="s">
        <v>20</v>
      </c>
      <c r="G1491" t="str">
        <f>IF(VentasC15[[#This Row],[Tipo de pago]]='Tablas auxiliares'!$B$6,"Venta física","Venta Online")</f>
        <v>Venta física</v>
      </c>
      <c r="H1491" t="s">
        <v>30</v>
      </c>
      <c r="I1491" s="37">
        <v>48391</v>
      </c>
      <c r="J1491" s="37">
        <v>7899</v>
      </c>
      <c r="K1491" s="37">
        <v>51318</v>
      </c>
      <c r="L1491" s="37">
        <v>28512</v>
      </c>
      <c r="M1491" s="37">
        <v>69693</v>
      </c>
      <c r="N1491" s="37">
        <f>SUM(VentasC15[[#This Row],[Maquillaje]:[Perfumería]])</f>
        <v>205813</v>
      </c>
      <c r="O1491" s="14">
        <f>AVERAGE(VentasC15[[#This Row],[Maquillaje]:[Perfumería]])</f>
        <v>41162.6</v>
      </c>
      <c r="P1491" t="str">
        <f>INDEX(VentasC15[[#Headers],[Maquillaje]:[Perfumería]],MATCH(MAX(VentasC15[[#This Row],[Maquillaje]:[Perfumería]]),VentasC15[[#This Row],[Maquillaje]:[Perfumería]],0))</f>
        <v>Perfumería</v>
      </c>
      <c r="Q1491" t="str">
        <f>INDEX(VentasC15[[#Headers],[Maquillaje]:[Perfumería]],MATCH(MIN(VentasC15[[#This Row],[Maquillaje]:[Perfumería]]),VentasC15[[#This Row],[Maquillaje]:[Perfumería]],0))</f>
        <v>Skincare</v>
      </c>
      <c r="R1491" t="str">
        <f>IF(VentasC15[[#This Row],[Total por vendedor]]&gt;=250000,"SI","NO")</f>
        <v>NO</v>
      </c>
    </row>
    <row r="1492" spans="1:18" x14ac:dyDescent="0.3">
      <c r="A1492" s="16">
        <v>33498612</v>
      </c>
      <c r="B1492" s="13">
        <v>28</v>
      </c>
      <c r="C1492" s="13">
        <v>3</v>
      </c>
      <c r="D1492" s="13">
        <v>71</v>
      </c>
      <c r="E1492" t="s">
        <v>23</v>
      </c>
      <c r="F1492" t="s">
        <v>20</v>
      </c>
      <c r="G1492" t="str">
        <f>IF(VentasC15[[#This Row],[Tipo de pago]]='Tablas auxiliares'!$B$6,"Venta física","Venta Online")</f>
        <v>Venta física</v>
      </c>
      <c r="H1492" t="s">
        <v>30</v>
      </c>
      <c r="I1492" s="37">
        <v>4305</v>
      </c>
      <c r="J1492" s="37">
        <v>12967</v>
      </c>
      <c r="K1492" s="37">
        <v>44699</v>
      </c>
      <c r="L1492" s="37">
        <v>61584</v>
      </c>
      <c r="M1492" s="37">
        <v>57322</v>
      </c>
      <c r="N1492" s="37">
        <f>SUM(VentasC15[[#This Row],[Maquillaje]:[Perfumería]])</f>
        <v>180877</v>
      </c>
      <c r="O1492" s="14">
        <f>AVERAGE(VentasC15[[#This Row],[Maquillaje]:[Perfumería]])</f>
        <v>36175.4</v>
      </c>
      <c r="P1492" t="str">
        <f>INDEX(VentasC15[[#Headers],[Maquillaje]:[Perfumería]],MATCH(MAX(VentasC15[[#This Row],[Maquillaje]:[Perfumería]]),VentasC15[[#This Row],[Maquillaje]:[Perfumería]],0))</f>
        <v>Cuerpo</v>
      </c>
      <c r="Q1492" t="str">
        <f>INDEX(VentasC15[[#Headers],[Maquillaje]:[Perfumería]],MATCH(MIN(VentasC15[[#This Row],[Maquillaje]:[Perfumería]]),VentasC15[[#This Row],[Maquillaje]:[Perfumería]],0))</f>
        <v>Maquillaje</v>
      </c>
      <c r="R1492" t="str">
        <f>IF(VentasC15[[#This Row],[Total por vendedor]]&gt;=250000,"SI","NO")</f>
        <v>NO</v>
      </c>
    </row>
    <row r="1493" spans="1:18" x14ac:dyDescent="0.3">
      <c r="A1493" s="17">
        <v>33498613</v>
      </c>
      <c r="B1493" s="13">
        <v>41</v>
      </c>
      <c r="C1493" s="13">
        <v>3</v>
      </c>
      <c r="D1493" s="13">
        <v>63</v>
      </c>
      <c r="E1493" t="s">
        <v>24</v>
      </c>
      <c r="F1493" t="s">
        <v>21</v>
      </c>
      <c r="G1493" t="str">
        <f>IF(VentasC15[[#This Row],[Tipo de pago]]='Tablas auxiliares'!$B$6,"Venta física","Venta Online")</f>
        <v>Venta Online</v>
      </c>
      <c r="H1493" t="s">
        <v>29</v>
      </c>
      <c r="I1493" s="37">
        <v>27030</v>
      </c>
      <c r="J1493" s="37">
        <v>22214</v>
      </c>
      <c r="K1493" s="37">
        <v>59128</v>
      </c>
      <c r="L1493" s="37">
        <v>73397</v>
      </c>
      <c r="M1493" s="37">
        <v>50318</v>
      </c>
      <c r="N1493" s="37">
        <f>SUM(VentasC15[[#This Row],[Maquillaje]:[Perfumería]])</f>
        <v>232087</v>
      </c>
      <c r="O1493" s="14">
        <f>AVERAGE(VentasC15[[#This Row],[Maquillaje]:[Perfumería]])</f>
        <v>46417.4</v>
      </c>
      <c r="P1493" t="str">
        <f>INDEX(VentasC15[[#Headers],[Maquillaje]:[Perfumería]],MATCH(MAX(VentasC15[[#This Row],[Maquillaje]:[Perfumería]]),VentasC15[[#This Row],[Maquillaje]:[Perfumería]],0))</f>
        <v>Cuerpo</v>
      </c>
      <c r="Q1493" t="str">
        <f>INDEX(VentasC15[[#Headers],[Maquillaje]:[Perfumería]],MATCH(MIN(VentasC15[[#This Row],[Maquillaje]:[Perfumería]]),VentasC15[[#This Row],[Maquillaje]:[Perfumería]],0))</f>
        <v>Skincare</v>
      </c>
      <c r="R1493" t="str">
        <f>IF(VentasC15[[#This Row],[Total por vendedor]]&gt;=250000,"SI","NO")</f>
        <v>NO</v>
      </c>
    </row>
    <row r="1494" spans="1:18" x14ac:dyDescent="0.3">
      <c r="A1494" s="16">
        <v>33498614</v>
      </c>
      <c r="B1494" s="13">
        <v>69</v>
      </c>
      <c r="C1494" s="13">
        <v>3</v>
      </c>
      <c r="D1494" s="13">
        <v>41</v>
      </c>
      <c r="E1494" t="s">
        <v>25</v>
      </c>
      <c r="F1494" t="s">
        <v>20</v>
      </c>
      <c r="G1494" t="str">
        <f>IF(VentasC15[[#This Row],[Tipo de pago]]='Tablas auxiliares'!$B$6,"Venta física","Venta Online")</f>
        <v>Venta física</v>
      </c>
      <c r="H1494" t="s">
        <v>30</v>
      </c>
      <c r="I1494" s="37">
        <v>17834</v>
      </c>
      <c r="J1494" s="37">
        <v>81207</v>
      </c>
      <c r="K1494" s="37">
        <v>1890</v>
      </c>
      <c r="L1494" s="37">
        <v>2068</v>
      </c>
      <c r="M1494" s="37">
        <v>78512</v>
      </c>
      <c r="N1494" s="37">
        <f>SUM(VentasC15[[#This Row],[Maquillaje]:[Perfumería]])</f>
        <v>181511</v>
      </c>
      <c r="O1494" s="14">
        <f>AVERAGE(VentasC15[[#This Row],[Maquillaje]:[Perfumería]])</f>
        <v>36302.199999999997</v>
      </c>
      <c r="P1494" t="str">
        <f>INDEX(VentasC15[[#Headers],[Maquillaje]:[Perfumería]],MATCH(MAX(VentasC15[[#This Row],[Maquillaje]:[Perfumería]]),VentasC15[[#This Row],[Maquillaje]:[Perfumería]],0))</f>
        <v>Skincare</v>
      </c>
      <c r="Q1494" t="str">
        <f>INDEX(VentasC15[[#Headers],[Maquillaje]:[Perfumería]],MATCH(MIN(VentasC15[[#This Row],[Maquillaje]:[Perfumería]]),VentasC15[[#This Row],[Maquillaje]:[Perfumería]],0))</f>
        <v>Cabello</v>
      </c>
      <c r="R1494" t="str">
        <f>IF(VentasC15[[#This Row],[Total por vendedor]]&gt;=250000,"SI","NO")</f>
        <v>NO</v>
      </c>
    </row>
    <row r="1495" spans="1:18" x14ac:dyDescent="0.3">
      <c r="A1495" s="17">
        <v>33498615</v>
      </c>
      <c r="B1495" s="13">
        <v>37</v>
      </c>
      <c r="C1495" s="13">
        <v>3</v>
      </c>
      <c r="D1495" s="13">
        <v>9</v>
      </c>
      <c r="E1495" t="s">
        <v>22</v>
      </c>
      <c r="F1495" t="s">
        <v>20</v>
      </c>
      <c r="G1495" t="str">
        <f>IF(VentasC15[[#This Row],[Tipo de pago]]='Tablas auxiliares'!$B$6,"Venta física","Venta Online")</f>
        <v>Venta física</v>
      </c>
      <c r="H1495" t="s">
        <v>30</v>
      </c>
      <c r="I1495" s="37">
        <v>44713</v>
      </c>
      <c r="J1495" s="37">
        <v>62189</v>
      </c>
      <c r="K1495" s="37">
        <v>45521</v>
      </c>
      <c r="L1495" s="37">
        <v>21318</v>
      </c>
      <c r="M1495" s="37">
        <v>59847</v>
      </c>
      <c r="N1495" s="37">
        <f>SUM(VentasC15[[#This Row],[Maquillaje]:[Perfumería]])</f>
        <v>233588</v>
      </c>
      <c r="O1495" s="14">
        <f>AVERAGE(VentasC15[[#This Row],[Maquillaje]:[Perfumería]])</f>
        <v>46717.599999999999</v>
      </c>
      <c r="P1495" t="str">
        <f>INDEX(VentasC15[[#Headers],[Maquillaje]:[Perfumería]],MATCH(MAX(VentasC15[[#This Row],[Maquillaje]:[Perfumería]]),VentasC15[[#This Row],[Maquillaje]:[Perfumería]],0))</f>
        <v>Skincare</v>
      </c>
      <c r="Q1495" t="str">
        <f>INDEX(VentasC15[[#Headers],[Maquillaje]:[Perfumería]],MATCH(MIN(VentasC15[[#This Row],[Maquillaje]:[Perfumería]]),VentasC15[[#This Row],[Maquillaje]:[Perfumería]],0))</f>
        <v>Cuerpo</v>
      </c>
      <c r="R1495" t="str">
        <f>IF(VentasC15[[#This Row],[Total por vendedor]]&gt;=250000,"SI","NO")</f>
        <v>NO</v>
      </c>
    </row>
    <row r="1496" spans="1:18" x14ac:dyDescent="0.3">
      <c r="A1496" s="16">
        <v>33498616</v>
      </c>
      <c r="B1496" s="13">
        <v>31</v>
      </c>
      <c r="C1496" s="13">
        <v>3</v>
      </c>
      <c r="D1496" s="13">
        <v>18</v>
      </c>
      <c r="E1496" t="s">
        <v>24</v>
      </c>
      <c r="F1496" t="s">
        <v>21</v>
      </c>
      <c r="G1496" t="str">
        <f>IF(VentasC15[[#This Row],[Tipo de pago]]='Tablas auxiliares'!$B$6,"Venta física","Venta Online")</f>
        <v>Venta Online</v>
      </c>
      <c r="H1496" t="s">
        <v>30</v>
      </c>
      <c r="I1496" s="37">
        <v>87312</v>
      </c>
      <c r="J1496" s="37">
        <v>88526</v>
      </c>
      <c r="K1496" s="37">
        <v>29389</v>
      </c>
      <c r="L1496" s="37">
        <v>79445</v>
      </c>
      <c r="M1496" s="37">
        <v>87991</v>
      </c>
      <c r="N1496" s="37">
        <f>SUM(VentasC15[[#This Row],[Maquillaje]:[Perfumería]])</f>
        <v>372663</v>
      </c>
      <c r="O1496" s="14">
        <f>AVERAGE(VentasC15[[#This Row],[Maquillaje]:[Perfumería]])</f>
        <v>74532.600000000006</v>
      </c>
      <c r="P1496" t="str">
        <f>INDEX(VentasC15[[#Headers],[Maquillaje]:[Perfumería]],MATCH(MAX(VentasC15[[#This Row],[Maquillaje]:[Perfumería]]),VentasC15[[#This Row],[Maquillaje]:[Perfumería]],0))</f>
        <v>Skincare</v>
      </c>
      <c r="Q1496" t="str">
        <f>INDEX(VentasC15[[#Headers],[Maquillaje]:[Perfumería]],MATCH(MIN(VentasC15[[#This Row],[Maquillaje]:[Perfumería]]),VentasC15[[#This Row],[Maquillaje]:[Perfumería]],0))</f>
        <v>Cabello</v>
      </c>
      <c r="R1496" t="str">
        <f>IF(VentasC15[[#This Row],[Total por vendedor]]&gt;=250000,"SI","NO")</f>
        <v>SI</v>
      </c>
    </row>
    <row r="1497" spans="1:18" x14ac:dyDescent="0.3">
      <c r="A1497" s="17">
        <v>33498617</v>
      </c>
      <c r="B1497" s="13">
        <v>27</v>
      </c>
      <c r="C1497" s="13">
        <v>3</v>
      </c>
      <c r="D1497" s="13">
        <v>58</v>
      </c>
      <c r="E1497" t="s">
        <v>23</v>
      </c>
      <c r="F1497" t="s">
        <v>21</v>
      </c>
      <c r="G1497" t="str">
        <f>IF(VentasC15[[#This Row],[Tipo de pago]]='Tablas auxiliares'!$B$6,"Venta física","Venta Online")</f>
        <v>Venta Online</v>
      </c>
      <c r="H1497" t="s">
        <v>29</v>
      </c>
      <c r="I1497" s="37">
        <v>60157</v>
      </c>
      <c r="J1497" s="37">
        <v>12972</v>
      </c>
      <c r="K1497" s="37">
        <v>18869</v>
      </c>
      <c r="L1497" s="37">
        <v>32641</v>
      </c>
      <c r="M1497" s="37">
        <v>92762</v>
      </c>
      <c r="N1497" s="37">
        <f>SUM(VentasC15[[#This Row],[Maquillaje]:[Perfumería]])</f>
        <v>217401</v>
      </c>
      <c r="O1497" s="14">
        <f>AVERAGE(VentasC15[[#This Row],[Maquillaje]:[Perfumería]])</f>
        <v>43480.2</v>
      </c>
      <c r="P1497" t="str">
        <f>INDEX(VentasC15[[#Headers],[Maquillaje]:[Perfumería]],MATCH(MAX(VentasC15[[#This Row],[Maquillaje]:[Perfumería]]),VentasC15[[#This Row],[Maquillaje]:[Perfumería]],0))</f>
        <v>Perfumería</v>
      </c>
      <c r="Q1497" t="str">
        <f>INDEX(VentasC15[[#Headers],[Maquillaje]:[Perfumería]],MATCH(MIN(VentasC15[[#This Row],[Maquillaje]:[Perfumería]]),VentasC15[[#This Row],[Maquillaje]:[Perfumería]],0))</f>
        <v>Skincare</v>
      </c>
      <c r="R1497" t="str">
        <f>IF(VentasC15[[#This Row],[Total por vendedor]]&gt;=250000,"SI","NO")</f>
        <v>NO</v>
      </c>
    </row>
    <row r="1498" spans="1:18" x14ac:dyDescent="0.3">
      <c r="A1498" s="16">
        <v>33498618</v>
      </c>
      <c r="B1498" s="13">
        <v>37</v>
      </c>
      <c r="C1498" s="13">
        <v>3</v>
      </c>
      <c r="D1498" s="13">
        <v>29</v>
      </c>
      <c r="E1498" t="s">
        <v>24</v>
      </c>
      <c r="F1498" t="s">
        <v>21</v>
      </c>
      <c r="G1498" t="str">
        <f>IF(VentasC15[[#This Row],[Tipo de pago]]='Tablas auxiliares'!$B$6,"Venta física","Venta Online")</f>
        <v>Venta Online</v>
      </c>
      <c r="H1498" t="s">
        <v>30</v>
      </c>
      <c r="I1498" s="37">
        <v>53016</v>
      </c>
      <c r="J1498" s="37">
        <v>12341</v>
      </c>
      <c r="K1498" s="37">
        <v>80100</v>
      </c>
      <c r="L1498" s="37">
        <v>90134</v>
      </c>
      <c r="M1498" s="37">
        <v>89865</v>
      </c>
      <c r="N1498" s="37">
        <f>SUM(VentasC15[[#This Row],[Maquillaje]:[Perfumería]])</f>
        <v>325456</v>
      </c>
      <c r="O1498" s="14">
        <f>AVERAGE(VentasC15[[#This Row],[Maquillaje]:[Perfumería]])</f>
        <v>65091.199999999997</v>
      </c>
      <c r="P1498" t="str">
        <f>INDEX(VentasC15[[#Headers],[Maquillaje]:[Perfumería]],MATCH(MAX(VentasC15[[#This Row],[Maquillaje]:[Perfumería]]),VentasC15[[#This Row],[Maquillaje]:[Perfumería]],0))</f>
        <v>Cuerpo</v>
      </c>
      <c r="Q1498" t="str">
        <f>INDEX(VentasC15[[#Headers],[Maquillaje]:[Perfumería]],MATCH(MIN(VentasC15[[#This Row],[Maquillaje]:[Perfumería]]),VentasC15[[#This Row],[Maquillaje]:[Perfumería]],0))</f>
        <v>Skincare</v>
      </c>
      <c r="R1498" t="str">
        <f>IF(VentasC15[[#This Row],[Total por vendedor]]&gt;=250000,"SI","NO")</f>
        <v>SI</v>
      </c>
    </row>
    <row r="1499" spans="1:18" x14ac:dyDescent="0.3">
      <c r="A1499" s="17">
        <v>33498619</v>
      </c>
      <c r="B1499" s="13">
        <v>34</v>
      </c>
      <c r="C1499" s="13">
        <v>3</v>
      </c>
      <c r="D1499" s="13">
        <v>6</v>
      </c>
      <c r="E1499" t="s">
        <v>24</v>
      </c>
      <c r="F1499" t="s">
        <v>20</v>
      </c>
      <c r="G1499" t="str">
        <f>IF(VentasC15[[#This Row],[Tipo de pago]]='Tablas auxiliares'!$B$6,"Venta física","Venta Online")</f>
        <v>Venta física</v>
      </c>
      <c r="H1499" t="s">
        <v>29</v>
      </c>
      <c r="I1499" s="37">
        <v>48626</v>
      </c>
      <c r="J1499" s="37">
        <v>79287</v>
      </c>
      <c r="K1499" s="37">
        <v>69537</v>
      </c>
      <c r="L1499" s="37">
        <v>3844</v>
      </c>
      <c r="M1499" s="37">
        <v>78201</v>
      </c>
      <c r="N1499" s="37">
        <f>SUM(VentasC15[[#This Row],[Maquillaje]:[Perfumería]])</f>
        <v>279495</v>
      </c>
      <c r="O1499" s="14">
        <f>AVERAGE(VentasC15[[#This Row],[Maquillaje]:[Perfumería]])</f>
        <v>55899</v>
      </c>
      <c r="P1499" t="str">
        <f>INDEX(VentasC15[[#Headers],[Maquillaje]:[Perfumería]],MATCH(MAX(VentasC15[[#This Row],[Maquillaje]:[Perfumería]]),VentasC15[[#This Row],[Maquillaje]:[Perfumería]],0))</f>
        <v>Skincare</v>
      </c>
      <c r="Q1499" t="str">
        <f>INDEX(VentasC15[[#Headers],[Maquillaje]:[Perfumería]],MATCH(MIN(VentasC15[[#This Row],[Maquillaje]:[Perfumería]]),VentasC15[[#This Row],[Maquillaje]:[Perfumería]],0))</f>
        <v>Cuerpo</v>
      </c>
      <c r="R1499" t="str">
        <f>IF(VentasC15[[#This Row],[Total por vendedor]]&gt;=250000,"SI","NO")</f>
        <v>SI</v>
      </c>
    </row>
    <row r="1500" spans="1:18" x14ac:dyDescent="0.3">
      <c r="A1500" s="16">
        <v>33498620</v>
      </c>
      <c r="B1500" s="13">
        <v>35</v>
      </c>
      <c r="C1500" s="13">
        <v>3</v>
      </c>
      <c r="D1500" s="13">
        <v>10</v>
      </c>
      <c r="E1500" t="s">
        <v>23</v>
      </c>
      <c r="F1500" t="s">
        <v>21</v>
      </c>
      <c r="G1500" t="str">
        <f>IF(VentasC15[[#This Row],[Tipo de pago]]='Tablas auxiliares'!$B$6,"Venta física","Venta Online")</f>
        <v>Venta Online</v>
      </c>
      <c r="H1500" t="s">
        <v>29</v>
      </c>
      <c r="I1500" s="37">
        <v>44193</v>
      </c>
      <c r="J1500" s="37">
        <v>66299</v>
      </c>
      <c r="K1500" s="37">
        <v>56106</v>
      </c>
      <c r="L1500" s="37">
        <v>7478</v>
      </c>
      <c r="M1500" s="37">
        <v>40526</v>
      </c>
      <c r="N1500" s="37">
        <f>SUM(VentasC15[[#This Row],[Maquillaje]:[Perfumería]])</f>
        <v>214602</v>
      </c>
      <c r="O1500" s="14">
        <f>AVERAGE(VentasC15[[#This Row],[Maquillaje]:[Perfumería]])</f>
        <v>42920.4</v>
      </c>
      <c r="P1500" t="str">
        <f>INDEX(VentasC15[[#Headers],[Maquillaje]:[Perfumería]],MATCH(MAX(VentasC15[[#This Row],[Maquillaje]:[Perfumería]]),VentasC15[[#This Row],[Maquillaje]:[Perfumería]],0))</f>
        <v>Skincare</v>
      </c>
      <c r="Q1500" t="str">
        <f>INDEX(VentasC15[[#Headers],[Maquillaje]:[Perfumería]],MATCH(MIN(VentasC15[[#This Row],[Maquillaje]:[Perfumería]]),VentasC15[[#This Row],[Maquillaje]:[Perfumería]],0))</f>
        <v>Cuerpo</v>
      </c>
      <c r="R1500" t="str">
        <f>IF(VentasC15[[#This Row],[Total por vendedor]]&gt;=250000,"SI","NO")</f>
        <v>NO</v>
      </c>
    </row>
    <row r="1501" spans="1:18" x14ac:dyDescent="0.3">
      <c r="A1501" s="17">
        <v>33498621</v>
      </c>
      <c r="B1501" s="13">
        <v>71</v>
      </c>
      <c r="C1501" s="13">
        <v>3</v>
      </c>
      <c r="D1501" s="13">
        <v>50</v>
      </c>
      <c r="E1501" t="s">
        <v>23</v>
      </c>
      <c r="F1501" t="s">
        <v>20</v>
      </c>
      <c r="G1501" t="str">
        <f>IF(VentasC15[[#This Row],[Tipo de pago]]='Tablas auxiliares'!$B$6,"Venta física","Venta Online")</f>
        <v>Venta física</v>
      </c>
      <c r="H1501" t="s">
        <v>29</v>
      </c>
      <c r="I1501" s="37">
        <v>23433</v>
      </c>
      <c r="J1501" s="37">
        <v>77951</v>
      </c>
      <c r="K1501" s="37">
        <v>57004</v>
      </c>
      <c r="L1501" s="37">
        <v>30712</v>
      </c>
      <c r="M1501" s="37">
        <v>96577</v>
      </c>
      <c r="N1501" s="37">
        <f>SUM(VentasC15[[#This Row],[Maquillaje]:[Perfumería]])</f>
        <v>285677</v>
      </c>
      <c r="O1501" s="14">
        <f>AVERAGE(VentasC15[[#This Row],[Maquillaje]:[Perfumería]])</f>
        <v>57135.4</v>
      </c>
      <c r="P1501" t="str">
        <f>INDEX(VentasC15[[#Headers],[Maquillaje]:[Perfumería]],MATCH(MAX(VentasC15[[#This Row],[Maquillaje]:[Perfumería]]),VentasC15[[#This Row],[Maquillaje]:[Perfumería]],0))</f>
        <v>Perfumería</v>
      </c>
      <c r="Q1501" t="str">
        <f>INDEX(VentasC15[[#Headers],[Maquillaje]:[Perfumería]],MATCH(MIN(VentasC15[[#This Row],[Maquillaje]:[Perfumería]]),VentasC15[[#This Row],[Maquillaje]:[Perfumería]],0))</f>
        <v>Maquillaje</v>
      </c>
      <c r="R1501" t="str">
        <f>IF(VentasC15[[#This Row],[Total por vendedor]]&gt;=250000,"SI","NO")</f>
        <v>SI</v>
      </c>
    </row>
    <row r="1502" spans="1:18" x14ac:dyDescent="0.3">
      <c r="A1502" s="16">
        <v>33498622</v>
      </c>
      <c r="B1502" s="13">
        <v>66</v>
      </c>
      <c r="C1502" s="13">
        <v>3</v>
      </c>
      <c r="D1502" s="13">
        <v>16</v>
      </c>
      <c r="E1502" t="s">
        <v>23</v>
      </c>
      <c r="F1502" t="s">
        <v>20</v>
      </c>
      <c r="G1502" t="str">
        <f>IF(VentasC15[[#This Row],[Tipo de pago]]='Tablas auxiliares'!$B$6,"Venta física","Venta Online")</f>
        <v>Venta física</v>
      </c>
      <c r="H1502" t="s">
        <v>29</v>
      </c>
      <c r="I1502" s="37">
        <v>52133</v>
      </c>
      <c r="J1502" s="37">
        <v>35025</v>
      </c>
      <c r="K1502" s="37">
        <v>18137</v>
      </c>
      <c r="L1502" s="37">
        <v>16752</v>
      </c>
      <c r="M1502" s="37">
        <v>15716</v>
      </c>
      <c r="N1502" s="37">
        <f>SUM(VentasC15[[#This Row],[Maquillaje]:[Perfumería]])</f>
        <v>137763</v>
      </c>
      <c r="O1502" s="14">
        <f>AVERAGE(VentasC15[[#This Row],[Maquillaje]:[Perfumería]])</f>
        <v>27552.6</v>
      </c>
      <c r="P1502" t="str">
        <f>INDEX(VentasC15[[#Headers],[Maquillaje]:[Perfumería]],MATCH(MAX(VentasC15[[#This Row],[Maquillaje]:[Perfumería]]),VentasC15[[#This Row],[Maquillaje]:[Perfumería]],0))</f>
        <v>Maquillaje</v>
      </c>
      <c r="Q1502" t="str">
        <f>INDEX(VentasC15[[#Headers],[Maquillaje]:[Perfumería]],MATCH(MIN(VentasC15[[#This Row],[Maquillaje]:[Perfumería]]),VentasC15[[#This Row],[Maquillaje]:[Perfumería]],0))</f>
        <v>Perfumería</v>
      </c>
      <c r="R1502" t="str">
        <f>IF(VentasC15[[#This Row],[Total por vendedor]]&gt;=250000,"SI","NO")</f>
        <v>NO</v>
      </c>
    </row>
    <row r="1503" spans="1:18" x14ac:dyDescent="0.3">
      <c r="A1503" s="17">
        <v>33498623</v>
      </c>
      <c r="B1503" s="13">
        <v>51</v>
      </c>
      <c r="C1503" s="13">
        <v>3</v>
      </c>
      <c r="D1503" s="13">
        <v>65</v>
      </c>
      <c r="E1503" t="s">
        <v>23</v>
      </c>
      <c r="F1503" t="s">
        <v>20</v>
      </c>
      <c r="G1503" t="str">
        <f>IF(VentasC15[[#This Row],[Tipo de pago]]='Tablas auxiliares'!$B$6,"Venta física","Venta Online")</f>
        <v>Venta física</v>
      </c>
      <c r="H1503" t="s">
        <v>29</v>
      </c>
      <c r="I1503" s="37">
        <v>64624</v>
      </c>
      <c r="J1503" s="37">
        <v>48502</v>
      </c>
      <c r="K1503" s="37">
        <v>44190</v>
      </c>
      <c r="L1503" s="37">
        <v>27816</v>
      </c>
      <c r="M1503" s="37">
        <v>41501</v>
      </c>
      <c r="N1503" s="37">
        <f>SUM(VentasC15[[#This Row],[Maquillaje]:[Perfumería]])</f>
        <v>226633</v>
      </c>
      <c r="O1503" s="14">
        <f>AVERAGE(VentasC15[[#This Row],[Maquillaje]:[Perfumería]])</f>
        <v>45326.6</v>
      </c>
      <c r="P1503" t="str">
        <f>INDEX(VentasC15[[#Headers],[Maquillaje]:[Perfumería]],MATCH(MAX(VentasC15[[#This Row],[Maquillaje]:[Perfumería]]),VentasC15[[#This Row],[Maquillaje]:[Perfumería]],0))</f>
        <v>Maquillaje</v>
      </c>
      <c r="Q1503" t="str">
        <f>INDEX(VentasC15[[#Headers],[Maquillaje]:[Perfumería]],MATCH(MIN(VentasC15[[#This Row],[Maquillaje]:[Perfumería]]),VentasC15[[#This Row],[Maquillaje]:[Perfumería]],0))</f>
        <v>Cuerpo</v>
      </c>
      <c r="R1503" t="str">
        <f>IF(VentasC15[[#This Row],[Total por vendedor]]&gt;=250000,"SI","NO")</f>
        <v>NO</v>
      </c>
    </row>
    <row r="1504" spans="1:18" x14ac:dyDescent="0.3">
      <c r="A1504" s="16">
        <v>33498624</v>
      </c>
      <c r="B1504" s="13">
        <v>31</v>
      </c>
      <c r="C1504" s="13">
        <v>3</v>
      </c>
      <c r="D1504" s="13">
        <v>20</v>
      </c>
      <c r="E1504" t="s">
        <v>23</v>
      </c>
      <c r="F1504" t="s">
        <v>20</v>
      </c>
      <c r="G1504" t="str">
        <f>IF(VentasC15[[#This Row],[Tipo de pago]]='Tablas auxiliares'!$B$6,"Venta física","Venta Online")</f>
        <v>Venta física</v>
      </c>
      <c r="H1504" t="s">
        <v>29</v>
      </c>
      <c r="I1504" s="37">
        <v>92646</v>
      </c>
      <c r="J1504" s="37">
        <v>55948</v>
      </c>
      <c r="K1504" s="37">
        <v>62758</v>
      </c>
      <c r="L1504" s="37">
        <v>50026</v>
      </c>
      <c r="M1504" s="37">
        <v>67218</v>
      </c>
      <c r="N1504" s="37">
        <f>SUM(VentasC15[[#This Row],[Maquillaje]:[Perfumería]])</f>
        <v>328596</v>
      </c>
      <c r="O1504" s="14">
        <f>AVERAGE(VentasC15[[#This Row],[Maquillaje]:[Perfumería]])</f>
        <v>65719.199999999997</v>
      </c>
      <c r="P1504" t="str">
        <f>INDEX(VentasC15[[#Headers],[Maquillaje]:[Perfumería]],MATCH(MAX(VentasC15[[#This Row],[Maquillaje]:[Perfumería]]),VentasC15[[#This Row],[Maquillaje]:[Perfumería]],0))</f>
        <v>Maquillaje</v>
      </c>
      <c r="Q1504" t="str">
        <f>INDEX(VentasC15[[#Headers],[Maquillaje]:[Perfumería]],MATCH(MIN(VentasC15[[#This Row],[Maquillaje]:[Perfumería]]),VentasC15[[#This Row],[Maquillaje]:[Perfumería]],0))</f>
        <v>Cuerpo</v>
      </c>
      <c r="R1504" t="str">
        <f>IF(VentasC15[[#This Row],[Total por vendedor]]&gt;=250000,"SI","NO")</f>
        <v>SI</v>
      </c>
    </row>
    <row r="1505" spans="1:18" x14ac:dyDescent="0.3">
      <c r="A1505" s="17">
        <v>33498625</v>
      </c>
      <c r="B1505" s="13">
        <v>44</v>
      </c>
      <c r="C1505" s="13">
        <v>3</v>
      </c>
      <c r="D1505" s="13">
        <v>33</v>
      </c>
      <c r="E1505" t="s">
        <v>23</v>
      </c>
      <c r="F1505" t="s">
        <v>20</v>
      </c>
      <c r="G1505" t="str">
        <f>IF(VentasC15[[#This Row],[Tipo de pago]]='Tablas auxiliares'!$B$6,"Venta física","Venta Online")</f>
        <v>Venta física</v>
      </c>
      <c r="H1505" t="s">
        <v>29</v>
      </c>
      <c r="I1505" s="37">
        <v>27631</v>
      </c>
      <c r="J1505" s="37">
        <v>29612</v>
      </c>
      <c r="K1505" s="37">
        <v>68825</v>
      </c>
      <c r="L1505" s="37">
        <v>94992</v>
      </c>
      <c r="M1505" s="37">
        <v>68752</v>
      </c>
      <c r="N1505" s="37">
        <f>SUM(VentasC15[[#This Row],[Maquillaje]:[Perfumería]])</f>
        <v>289812</v>
      </c>
      <c r="O1505" s="14">
        <f>AVERAGE(VentasC15[[#This Row],[Maquillaje]:[Perfumería]])</f>
        <v>57962.400000000001</v>
      </c>
      <c r="P1505" t="str">
        <f>INDEX(VentasC15[[#Headers],[Maquillaje]:[Perfumería]],MATCH(MAX(VentasC15[[#This Row],[Maquillaje]:[Perfumería]]),VentasC15[[#This Row],[Maquillaje]:[Perfumería]],0))</f>
        <v>Cuerpo</v>
      </c>
      <c r="Q1505" t="str">
        <f>INDEX(VentasC15[[#Headers],[Maquillaje]:[Perfumería]],MATCH(MIN(VentasC15[[#This Row],[Maquillaje]:[Perfumería]]),VentasC15[[#This Row],[Maquillaje]:[Perfumería]],0))</f>
        <v>Maquillaje</v>
      </c>
      <c r="R1505" t="str">
        <f>IF(VentasC15[[#This Row],[Total por vendedor]]&gt;=250000,"SI","NO")</f>
        <v>SI</v>
      </c>
    </row>
    <row r="1506" spans="1:18" x14ac:dyDescent="0.3">
      <c r="A1506" s="16">
        <v>33498626</v>
      </c>
      <c r="B1506" s="13">
        <v>49</v>
      </c>
      <c r="C1506" s="13">
        <v>3</v>
      </c>
      <c r="D1506" s="13">
        <v>46</v>
      </c>
      <c r="E1506" t="s">
        <v>24</v>
      </c>
      <c r="F1506" t="s">
        <v>20</v>
      </c>
      <c r="G1506" t="str">
        <f>IF(VentasC15[[#This Row],[Tipo de pago]]='Tablas auxiliares'!$B$6,"Venta física","Venta Online")</f>
        <v>Venta física</v>
      </c>
      <c r="H1506" t="s">
        <v>29</v>
      </c>
      <c r="I1506" s="37">
        <v>61080</v>
      </c>
      <c r="J1506" s="37">
        <v>58522</v>
      </c>
      <c r="K1506" s="37">
        <v>69540</v>
      </c>
      <c r="L1506" s="37">
        <v>11248</v>
      </c>
      <c r="M1506" s="37">
        <v>78633</v>
      </c>
      <c r="N1506" s="37">
        <f>SUM(VentasC15[[#This Row],[Maquillaje]:[Perfumería]])</f>
        <v>279023</v>
      </c>
      <c r="O1506" s="14">
        <f>AVERAGE(VentasC15[[#This Row],[Maquillaje]:[Perfumería]])</f>
        <v>55804.6</v>
      </c>
      <c r="P1506" t="str">
        <f>INDEX(VentasC15[[#Headers],[Maquillaje]:[Perfumería]],MATCH(MAX(VentasC15[[#This Row],[Maquillaje]:[Perfumería]]),VentasC15[[#This Row],[Maquillaje]:[Perfumería]],0))</f>
        <v>Perfumería</v>
      </c>
      <c r="Q1506" t="str">
        <f>INDEX(VentasC15[[#Headers],[Maquillaje]:[Perfumería]],MATCH(MIN(VentasC15[[#This Row],[Maquillaje]:[Perfumería]]),VentasC15[[#This Row],[Maquillaje]:[Perfumería]],0))</f>
        <v>Cuerpo</v>
      </c>
      <c r="R1506" t="str">
        <f>IF(VentasC15[[#This Row],[Total por vendedor]]&gt;=250000,"SI","NO")</f>
        <v>SI</v>
      </c>
    </row>
    <row r="1507" spans="1:18" x14ac:dyDescent="0.3">
      <c r="A1507" s="17">
        <v>33498627</v>
      </c>
      <c r="B1507" s="13">
        <v>56</v>
      </c>
      <c r="C1507" s="13">
        <v>3</v>
      </c>
      <c r="D1507" s="13">
        <v>33</v>
      </c>
      <c r="E1507" t="s">
        <v>24</v>
      </c>
      <c r="F1507" t="s">
        <v>20</v>
      </c>
      <c r="G1507" t="str">
        <f>IF(VentasC15[[#This Row],[Tipo de pago]]='Tablas auxiliares'!$B$6,"Venta física","Venta Online")</f>
        <v>Venta física</v>
      </c>
      <c r="H1507" t="s">
        <v>29</v>
      </c>
      <c r="I1507" s="37">
        <v>69068</v>
      </c>
      <c r="J1507" s="37">
        <v>46523</v>
      </c>
      <c r="K1507" s="37">
        <v>50602</v>
      </c>
      <c r="L1507" s="37">
        <v>94659</v>
      </c>
      <c r="M1507" s="37">
        <v>455</v>
      </c>
      <c r="N1507" s="37">
        <f>SUM(VentasC15[[#This Row],[Maquillaje]:[Perfumería]])</f>
        <v>261307</v>
      </c>
      <c r="O1507" s="14">
        <f>AVERAGE(VentasC15[[#This Row],[Maquillaje]:[Perfumería]])</f>
        <v>52261.4</v>
      </c>
      <c r="P1507" t="str">
        <f>INDEX(VentasC15[[#Headers],[Maquillaje]:[Perfumería]],MATCH(MAX(VentasC15[[#This Row],[Maquillaje]:[Perfumería]]),VentasC15[[#This Row],[Maquillaje]:[Perfumería]],0))</f>
        <v>Cuerpo</v>
      </c>
      <c r="Q1507" t="str">
        <f>INDEX(VentasC15[[#Headers],[Maquillaje]:[Perfumería]],MATCH(MIN(VentasC15[[#This Row],[Maquillaje]:[Perfumería]]),VentasC15[[#This Row],[Maquillaje]:[Perfumería]],0))</f>
        <v>Perfumería</v>
      </c>
      <c r="R1507" t="str">
        <f>IF(VentasC15[[#This Row],[Total por vendedor]]&gt;=250000,"SI","NO")</f>
        <v>SI</v>
      </c>
    </row>
    <row r="1508" spans="1:18" x14ac:dyDescent="0.3">
      <c r="A1508" s="16">
        <v>33498628</v>
      </c>
      <c r="B1508" s="13">
        <v>67</v>
      </c>
      <c r="C1508" s="13">
        <v>3</v>
      </c>
      <c r="D1508" s="13">
        <v>77</v>
      </c>
      <c r="E1508" t="s">
        <v>23</v>
      </c>
      <c r="F1508" t="s">
        <v>21</v>
      </c>
      <c r="G1508" t="str">
        <f>IF(VentasC15[[#This Row],[Tipo de pago]]='Tablas auxiliares'!$B$6,"Venta física","Venta Online")</f>
        <v>Venta Online</v>
      </c>
      <c r="H1508" t="s">
        <v>29</v>
      </c>
      <c r="I1508" s="37">
        <v>60849</v>
      </c>
      <c r="J1508" s="37">
        <v>66345</v>
      </c>
      <c r="K1508" s="37">
        <v>55047</v>
      </c>
      <c r="L1508" s="37">
        <v>2399</v>
      </c>
      <c r="M1508" s="37">
        <v>24204</v>
      </c>
      <c r="N1508" s="37">
        <f>SUM(VentasC15[[#This Row],[Maquillaje]:[Perfumería]])</f>
        <v>208844</v>
      </c>
      <c r="O1508" s="14">
        <f>AVERAGE(VentasC15[[#This Row],[Maquillaje]:[Perfumería]])</f>
        <v>41768.800000000003</v>
      </c>
      <c r="P1508" t="str">
        <f>INDEX(VentasC15[[#Headers],[Maquillaje]:[Perfumería]],MATCH(MAX(VentasC15[[#This Row],[Maquillaje]:[Perfumería]]),VentasC15[[#This Row],[Maquillaje]:[Perfumería]],0))</f>
        <v>Skincare</v>
      </c>
      <c r="Q1508" t="str">
        <f>INDEX(VentasC15[[#Headers],[Maquillaje]:[Perfumería]],MATCH(MIN(VentasC15[[#This Row],[Maquillaje]:[Perfumería]]),VentasC15[[#This Row],[Maquillaje]:[Perfumería]],0))</f>
        <v>Cuerpo</v>
      </c>
      <c r="R1508" t="str">
        <f>IF(VentasC15[[#This Row],[Total por vendedor]]&gt;=250000,"SI","NO")</f>
        <v>NO</v>
      </c>
    </row>
    <row r="1509" spans="1:18" x14ac:dyDescent="0.3">
      <c r="A1509" s="17">
        <v>33498629</v>
      </c>
      <c r="B1509" s="13">
        <v>44</v>
      </c>
      <c r="C1509" s="13">
        <v>3</v>
      </c>
      <c r="D1509" s="13">
        <v>33</v>
      </c>
      <c r="E1509" t="s">
        <v>22</v>
      </c>
      <c r="F1509" t="s">
        <v>21</v>
      </c>
      <c r="G1509" t="str">
        <f>IF(VentasC15[[#This Row],[Tipo de pago]]='Tablas auxiliares'!$B$6,"Venta física","Venta Online")</f>
        <v>Venta Online</v>
      </c>
      <c r="H1509" t="s">
        <v>30</v>
      </c>
      <c r="I1509" s="37">
        <v>93198</v>
      </c>
      <c r="J1509" s="37">
        <v>10128</v>
      </c>
      <c r="K1509" s="37">
        <v>52947</v>
      </c>
      <c r="L1509" s="37">
        <v>7381</v>
      </c>
      <c r="M1509" s="37">
        <v>3632</v>
      </c>
      <c r="N1509" s="37">
        <f>SUM(VentasC15[[#This Row],[Maquillaje]:[Perfumería]])</f>
        <v>167286</v>
      </c>
      <c r="O1509" s="14">
        <f>AVERAGE(VentasC15[[#This Row],[Maquillaje]:[Perfumería]])</f>
        <v>33457.199999999997</v>
      </c>
      <c r="P1509" t="str">
        <f>INDEX(VentasC15[[#Headers],[Maquillaje]:[Perfumería]],MATCH(MAX(VentasC15[[#This Row],[Maquillaje]:[Perfumería]]),VentasC15[[#This Row],[Maquillaje]:[Perfumería]],0))</f>
        <v>Maquillaje</v>
      </c>
      <c r="Q1509" t="str">
        <f>INDEX(VentasC15[[#Headers],[Maquillaje]:[Perfumería]],MATCH(MIN(VentasC15[[#This Row],[Maquillaje]:[Perfumería]]),VentasC15[[#This Row],[Maquillaje]:[Perfumería]],0))</f>
        <v>Perfumería</v>
      </c>
      <c r="R1509" t="str">
        <f>IF(VentasC15[[#This Row],[Total por vendedor]]&gt;=250000,"SI","NO")</f>
        <v>NO</v>
      </c>
    </row>
    <row r="1510" spans="1:18" x14ac:dyDescent="0.3">
      <c r="A1510" s="16">
        <v>33498630</v>
      </c>
      <c r="B1510" s="13">
        <v>75</v>
      </c>
      <c r="C1510" s="13">
        <v>3</v>
      </c>
      <c r="D1510" s="13">
        <v>98</v>
      </c>
      <c r="E1510" t="s">
        <v>22</v>
      </c>
      <c r="F1510" t="s">
        <v>21</v>
      </c>
      <c r="G1510" t="str">
        <f>IF(VentasC15[[#This Row],[Tipo de pago]]='Tablas auxiliares'!$B$6,"Venta física","Venta Online")</f>
        <v>Venta Online</v>
      </c>
      <c r="H1510" t="s">
        <v>29</v>
      </c>
      <c r="I1510" s="37">
        <v>41187</v>
      </c>
      <c r="J1510" s="37">
        <v>48058</v>
      </c>
      <c r="K1510" s="37">
        <v>84143</v>
      </c>
      <c r="L1510" s="37">
        <v>20427</v>
      </c>
      <c r="M1510" s="37">
        <v>2377</v>
      </c>
      <c r="N1510" s="37">
        <f>SUM(VentasC15[[#This Row],[Maquillaje]:[Perfumería]])</f>
        <v>196192</v>
      </c>
      <c r="O1510" s="14">
        <f>AVERAGE(VentasC15[[#This Row],[Maquillaje]:[Perfumería]])</f>
        <v>39238.400000000001</v>
      </c>
      <c r="P1510" t="str">
        <f>INDEX(VentasC15[[#Headers],[Maquillaje]:[Perfumería]],MATCH(MAX(VentasC15[[#This Row],[Maquillaje]:[Perfumería]]),VentasC15[[#This Row],[Maquillaje]:[Perfumería]],0))</f>
        <v>Cabello</v>
      </c>
      <c r="Q1510" t="str">
        <f>INDEX(VentasC15[[#Headers],[Maquillaje]:[Perfumería]],MATCH(MIN(VentasC15[[#This Row],[Maquillaje]:[Perfumería]]),VentasC15[[#This Row],[Maquillaje]:[Perfumería]],0))</f>
        <v>Perfumería</v>
      </c>
      <c r="R1510" t="str">
        <f>IF(VentasC15[[#This Row],[Total por vendedor]]&gt;=250000,"SI","NO")</f>
        <v>NO</v>
      </c>
    </row>
    <row r="1511" spans="1:18" x14ac:dyDescent="0.3">
      <c r="A1511" s="17">
        <v>33498631</v>
      </c>
      <c r="B1511" s="13">
        <v>74</v>
      </c>
      <c r="C1511" s="13">
        <v>3</v>
      </c>
      <c r="D1511" s="13">
        <v>35</v>
      </c>
      <c r="E1511" t="s">
        <v>22</v>
      </c>
      <c r="F1511" t="s">
        <v>20</v>
      </c>
      <c r="G1511" t="str">
        <f>IF(VentasC15[[#This Row],[Tipo de pago]]='Tablas auxiliares'!$B$6,"Venta física","Venta Online")</f>
        <v>Venta física</v>
      </c>
      <c r="H1511" t="s">
        <v>30</v>
      </c>
      <c r="I1511" s="37">
        <v>1855</v>
      </c>
      <c r="J1511" s="37">
        <v>54908</v>
      </c>
      <c r="K1511" s="37">
        <v>32261</v>
      </c>
      <c r="L1511" s="37">
        <v>36625</v>
      </c>
      <c r="M1511" s="37">
        <v>65506</v>
      </c>
      <c r="N1511" s="37">
        <f>SUM(VentasC15[[#This Row],[Maquillaje]:[Perfumería]])</f>
        <v>191155</v>
      </c>
      <c r="O1511" s="14">
        <f>AVERAGE(VentasC15[[#This Row],[Maquillaje]:[Perfumería]])</f>
        <v>38231</v>
      </c>
      <c r="P1511" t="str">
        <f>INDEX(VentasC15[[#Headers],[Maquillaje]:[Perfumería]],MATCH(MAX(VentasC15[[#This Row],[Maquillaje]:[Perfumería]]),VentasC15[[#This Row],[Maquillaje]:[Perfumería]],0))</f>
        <v>Perfumería</v>
      </c>
      <c r="Q1511" t="str">
        <f>INDEX(VentasC15[[#Headers],[Maquillaje]:[Perfumería]],MATCH(MIN(VentasC15[[#This Row],[Maquillaje]:[Perfumería]]),VentasC15[[#This Row],[Maquillaje]:[Perfumería]],0))</f>
        <v>Maquillaje</v>
      </c>
      <c r="R1511" t="str">
        <f>IF(VentasC15[[#This Row],[Total por vendedor]]&gt;=250000,"SI","NO")</f>
        <v>NO</v>
      </c>
    </row>
    <row r="1512" spans="1:18" x14ac:dyDescent="0.3">
      <c r="A1512" s="16">
        <v>33498632</v>
      </c>
      <c r="B1512" s="13">
        <v>39</v>
      </c>
      <c r="C1512" s="13">
        <v>3</v>
      </c>
      <c r="D1512" s="13">
        <v>18</v>
      </c>
      <c r="E1512" t="s">
        <v>23</v>
      </c>
      <c r="F1512" t="s">
        <v>21</v>
      </c>
      <c r="G1512" t="str">
        <f>IF(VentasC15[[#This Row],[Tipo de pago]]='Tablas auxiliares'!$B$6,"Venta física","Venta Online")</f>
        <v>Venta Online</v>
      </c>
      <c r="H1512" t="s">
        <v>29</v>
      </c>
      <c r="I1512" s="37">
        <v>90770</v>
      </c>
      <c r="J1512" s="37">
        <v>20239</v>
      </c>
      <c r="K1512" s="37">
        <v>57649</v>
      </c>
      <c r="L1512" s="37">
        <v>86979</v>
      </c>
      <c r="M1512" s="37">
        <v>92681</v>
      </c>
      <c r="N1512" s="37">
        <f>SUM(VentasC15[[#This Row],[Maquillaje]:[Perfumería]])</f>
        <v>348318</v>
      </c>
      <c r="O1512" s="14">
        <f>AVERAGE(VentasC15[[#This Row],[Maquillaje]:[Perfumería]])</f>
        <v>69663.600000000006</v>
      </c>
      <c r="P1512" t="str">
        <f>INDEX(VentasC15[[#Headers],[Maquillaje]:[Perfumería]],MATCH(MAX(VentasC15[[#This Row],[Maquillaje]:[Perfumería]]),VentasC15[[#This Row],[Maquillaje]:[Perfumería]],0))</f>
        <v>Perfumería</v>
      </c>
      <c r="Q1512" t="str">
        <f>INDEX(VentasC15[[#Headers],[Maquillaje]:[Perfumería]],MATCH(MIN(VentasC15[[#This Row],[Maquillaje]:[Perfumería]]),VentasC15[[#This Row],[Maquillaje]:[Perfumería]],0))</f>
        <v>Skincare</v>
      </c>
      <c r="R1512" t="str">
        <f>IF(VentasC15[[#This Row],[Total por vendedor]]&gt;=250000,"SI","NO")</f>
        <v>SI</v>
      </c>
    </row>
    <row r="1513" spans="1:18" x14ac:dyDescent="0.3">
      <c r="A1513" s="17">
        <v>33498633</v>
      </c>
      <c r="B1513" s="13">
        <v>47</v>
      </c>
      <c r="C1513" s="13">
        <v>3</v>
      </c>
      <c r="D1513" s="13">
        <v>78</v>
      </c>
      <c r="E1513" t="s">
        <v>23</v>
      </c>
      <c r="F1513" t="s">
        <v>20</v>
      </c>
      <c r="G1513" t="str">
        <f>IF(VentasC15[[#This Row],[Tipo de pago]]='Tablas auxiliares'!$B$6,"Venta física","Venta Online")</f>
        <v>Venta física</v>
      </c>
      <c r="H1513" t="s">
        <v>29</v>
      </c>
      <c r="I1513" s="37">
        <v>81873</v>
      </c>
      <c r="J1513" s="37">
        <v>39880</v>
      </c>
      <c r="K1513" s="37">
        <v>39471</v>
      </c>
      <c r="L1513" s="37">
        <v>53187</v>
      </c>
      <c r="M1513" s="37">
        <v>41713</v>
      </c>
      <c r="N1513" s="37">
        <f>SUM(VentasC15[[#This Row],[Maquillaje]:[Perfumería]])</f>
        <v>256124</v>
      </c>
      <c r="O1513" s="14">
        <f>AVERAGE(VentasC15[[#This Row],[Maquillaje]:[Perfumería]])</f>
        <v>51224.800000000003</v>
      </c>
      <c r="P1513" t="str">
        <f>INDEX(VentasC15[[#Headers],[Maquillaje]:[Perfumería]],MATCH(MAX(VentasC15[[#This Row],[Maquillaje]:[Perfumería]]),VentasC15[[#This Row],[Maquillaje]:[Perfumería]],0))</f>
        <v>Maquillaje</v>
      </c>
      <c r="Q1513" t="str">
        <f>INDEX(VentasC15[[#Headers],[Maquillaje]:[Perfumería]],MATCH(MIN(VentasC15[[#This Row],[Maquillaje]:[Perfumería]]),VentasC15[[#This Row],[Maquillaje]:[Perfumería]],0))</f>
        <v>Cabello</v>
      </c>
      <c r="R1513" t="str">
        <f>IF(VentasC15[[#This Row],[Total por vendedor]]&gt;=250000,"SI","NO")</f>
        <v>SI</v>
      </c>
    </row>
    <row r="1514" spans="1:18" x14ac:dyDescent="0.3">
      <c r="A1514" s="16">
        <v>33498634</v>
      </c>
      <c r="B1514" s="13">
        <v>59</v>
      </c>
      <c r="C1514" s="13">
        <v>3</v>
      </c>
      <c r="D1514" s="13">
        <v>71</v>
      </c>
      <c r="E1514" t="s">
        <v>25</v>
      </c>
      <c r="F1514" t="s">
        <v>21</v>
      </c>
      <c r="G1514" t="str">
        <f>IF(VentasC15[[#This Row],[Tipo de pago]]='Tablas auxiliares'!$B$6,"Venta física","Venta Online")</f>
        <v>Venta Online</v>
      </c>
      <c r="H1514" t="s">
        <v>30</v>
      </c>
      <c r="I1514" s="37">
        <v>61473</v>
      </c>
      <c r="J1514" s="37">
        <v>35104</v>
      </c>
      <c r="K1514" s="37">
        <v>71628</v>
      </c>
      <c r="L1514" s="37">
        <v>20989</v>
      </c>
      <c r="M1514" s="37">
        <v>80694</v>
      </c>
      <c r="N1514" s="37">
        <f>SUM(VentasC15[[#This Row],[Maquillaje]:[Perfumería]])</f>
        <v>269888</v>
      </c>
      <c r="O1514" s="14">
        <f>AVERAGE(VentasC15[[#This Row],[Maquillaje]:[Perfumería]])</f>
        <v>53977.599999999999</v>
      </c>
      <c r="P1514" t="str">
        <f>INDEX(VentasC15[[#Headers],[Maquillaje]:[Perfumería]],MATCH(MAX(VentasC15[[#This Row],[Maquillaje]:[Perfumería]]),VentasC15[[#This Row],[Maquillaje]:[Perfumería]],0))</f>
        <v>Perfumería</v>
      </c>
      <c r="Q1514" t="str">
        <f>INDEX(VentasC15[[#Headers],[Maquillaje]:[Perfumería]],MATCH(MIN(VentasC15[[#This Row],[Maquillaje]:[Perfumería]]),VentasC15[[#This Row],[Maquillaje]:[Perfumería]],0))</f>
        <v>Cuerpo</v>
      </c>
      <c r="R1514" t="str">
        <f>IF(VentasC15[[#This Row],[Total por vendedor]]&gt;=250000,"SI","NO")</f>
        <v>SI</v>
      </c>
    </row>
    <row r="1515" spans="1:18" x14ac:dyDescent="0.3">
      <c r="A1515" s="17">
        <v>33498635</v>
      </c>
      <c r="B1515" s="13">
        <v>50</v>
      </c>
      <c r="C1515" s="13">
        <v>3</v>
      </c>
      <c r="D1515" s="13">
        <v>100</v>
      </c>
      <c r="E1515" t="s">
        <v>22</v>
      </c>
      <c r="F1515" t="s">
        <v>20</v>
      </c>
      <c r="G1515" t="str">
        <f>IF(VentasC15[[#This Row],[Tipo de pago]]='Tablas auxiliares'!$B$6,"Venta física","Venta Online")</f>
        <v>Venta física</v>
      </c>
      <c r="H1515" t="s">
        <v>29</v>
      </c>
      <c r="I1515" s="37">
        <v>12957</v>
      </c>
      <c r="J1515" s="37">
        <v>83535</v>
      </c>
      <c r="K1515" s="37">
        <v>6688</v>
      </c>
      <c r="L1515" s="37">
        <v>71958</v>
      </c>
      <c r="M1515" s="37">
        <v>60267</v>
      </c>
      <c r="N1515" s="37">
        <f>SUM(VentasC15[[#This Row],[Maquillaje]:[Perfumería]])</f>
        <v>235405</v>
      </c>
      <c r="O1515" s="14">
        <f>AVERAGE(VentasC15[[#This Row],[Maquillaje]:[Perfumería]])</f>
        <v>47081</v>
      </c>
      <c r="P1515" t="str">
        <f>INDEX(VentasC15[[#Headers],[Maquillaje]:[Perfumería]],MATCH(MAX(VentasC15[[#This Row],[Maquillaje]:[Perfumería]]),VentasC15[[#This Row],[Maquillaje]:[Perfumería]],0))</f>
        <v>Skincare</v>
      </c>
      <c r="Q1515" t="str">
        <f>INDEX(VentasC15[[#Headers],[Maquillaje]:[Perfumería]],MATCH(MIN(VentasC15[[#This Row],[Maquillaje]:[Perfumería]]),VentasC15[[#This Row],[Maquillaje]:[Perfumería]],0))</f>
        <v>Cabello</v>
      </c>
      <c r="R1515" t="str">
        <f>IF(VentasC15[[#This Row],[Total por vendedor]]&gt;=250000,"SI","NO")</f>
        <v>NO</v>
      </c>
    </row>
    <row r="1516" spans="1:18" x14ac:dyDescent="0.3">
      <c r="A1516" s="16">
        <v>33498636</v>
      </c>
      <c r="B1516" s="13">
        <v>55</v>
      </c>
      <c r="C1516" s="13">
        <v>3</v>
      </c>
      <c r="D1516" s="13">
        <v>85</v>
      </c>
      <c r="E1516" t="s">
        <v>24</v>
      </c>
      <c r="F1516" t="s">
        <v>21</v>
      </c>
      <c r="G1516" t="str">
        <f>IF(VentasC15[[#This Row],[Tipo de pago]]='Tablas auxiliares'!$B$6,"Venta física","Venta Online")</f>
        <v>Venta Online</v>
      </c>
      <c r="H1516" t="s">
        <v>30</v>
      </c>
      <c r="I1516" s="37">
        <v>29250</v>
      </c>
      <c r="J1516" s="37">
        <v>67708</v>
      </c>
      <c r="K1516" s="37">
        <v>83642</v>
      </c>
      <c r="L1516" s="37">
        <v>65483</v>
      </c>
      <c r="M1516" s="37">
        <v>28091</v>
      </c>
      <c r="N1516" s="37">
        <f>SUM(VentasC15[[#This Row],[Maquillaje]:[Perfumería]])</f>
        <v>274174</v>
      </c>
      <c r="O1516" s="14">
        <f>AVERAGE(VentasC15[[#This Row],[Maquillaje]:[Perfumería]])</f>
        <v>54834.8</v>
      </c>
      <c r="P1516" t="str">
        <f>INDEX(VentasC15[[#Headers],[Maquillaje]:[Perfumería]],MATCH(MAX(VentasC15[[#This Row],[Maquillaje]:[Perfumería]]),VentasC15[[#This Row],[Maquillaje]:[Perfumería]],0))</f>
        <v>Cabello</v>
      </c>
      <c r="Q1516" t="str">
        <f>INDEX(VentasC15[[#Headers],[Maquillaje]:[Perfumería]],MATCH(MIN(VentasC15[[#This Row],[Maquillaje]:[Perfumería]]),VentasC15[[#This Row],[Maquillaje]:[Perfumería]],0))</f>
        <v>Perfumería</v>
      </c>
      <c r="R1516" t="str">
        <f>IF(VentasC15[[#This Row],[Total por vendedor]]&gt;=250000,"SI","NO")</f>
        <v>SI</v>
      </c>
    </row>
    <row r="1517" spans="1:18" x14ac:dyDescent="0.3">
      <c r="A1517" s="17">
        <v>33498637</v>
      </c>
      <c r="B1517" s="13">
        <v>65</v>
      </c>
      <c r="C1517" s="13">
        <v>3</v>
      </c>
      <c r="D1517" s="13">
        <v>12</v>
      </c>
      <c r="E1517" t="s">
        <v>23</v>
      </c>
      <c r="F1517" t="s">
        <v>20</v>
      </c>
      <c r="G1517" t="str">
        <f>IF(VentasC15[[#This Row],[Tipo de pago]]='Tablas auxiliares'!$B$6,"Venta física","Venta Online")</f>
        <v>Venta física</v>
      </c>
      <c r="H1517" t="s">
        <v>29</v>
      </c>
      <c r="I1517" s="37">
        <v>93826</v>
      </c>
      <c r="J1517" s="37">
        <v>21538</v>
      </c>
      <c r="K1517" s="37">
        <v>89836</v>
      </c>
      <c r="L1517" s="37">
        <v>31571</v>
      </c>
      <c r="M1517" s="37">
        <v>29241</v>
      </c>
      <c r="N1517" s="37">
        <f>SUM(VentasC15[[#This Row],[Maquillaje]:[Perfumería]])</f>
        <v>266012</v>
      </c>
      <c r="O1517" s="14">
        <f>AVERAGE(VentasC15[[#This Row],[Maquillaje]:[Perfumería]])</f>
        <v>53202.400000000001</v>
      </c>
      <c r="P1517" t="str">
        <f>INDEX(VentasC15[[#Headers],[Maquillaje]:[Perfumería]],MATCH(MAX(VentasC15[[#This Row],[Maquillaje]:[Perfumería]]),VentasC15[[#This Row],[Maquillaje]:[Perfumería]],0))</f>
        <v>Maquillaje</v>
      </c>
      <c r="Q1517" t="str">
        <f>INDEX(VentasC15[[#Headers],[Maquillaje]:[Perfumería]],MATCH(MIN(VentasC15[[#This Row],[Maquillaje]:[Perfumería]]),VentasC15[[#This Row],[Maquillaje]:[Perfumería]],0))</f>
        <v>Skincare</v>
      </c>
      <c r="R1517" t="str">
        <f>IF(VentasC15[[#This Row],[Total por vendedor]]&gt;=250000,"SI","NO")</f>
        <v>SI</v>
      </c>
    </row>
    <row r="1518" spans="1:18" x14ac:dyDescent="0.3">
      <c r="A1518" s="16">
        <v>33498638</v>
      </c>
      <c r="B1518" s="13">
        <v>50</v>
      </c>
      <c r="C1518" s="13">
        <v>3</v>
      </c>
      <c r="D1518" s="13">
        <v>20</v>
      </c>
      <c r="E1518" t="s">
        <v>23</v>
      </c>
      <c r="F1518" t="s">
        <v>21</v>
      </c>
      <c r="G1518" t="str">
        <f>IF(VentasC15[[#This Row],[Tipo de pago]]='Tablas auxiliares'!$B$6,"Venta física","Venta Online")</f>
        <v>Venta Online</v>
      </c>
      <c r="H1518" t="s">
        <v>29</v>
      </c>
      <c r="I1518" s="37">
        <v>72388</v>
      </c>
      <c r="J1518" s="37">
        <v>77549</v>
      </c>
      <c r="K1518" s="37">
        <v>45877</v>
      </c>
      <c r="L1518" s="37">
        <v>60316</v>
      </c>
      <c r="M1518" s="37">
        <v>57705</v>
      </c>
      <c r="N1518" s="37">
        <f>SUM(VentasC15[[#This Row],[Maquillaje]:[Perfumería]])</f>
        <v>313835</v>
      </c>
      <c r="O1518" s="14">
        <f>AVERAGE(VentasC15[[#This Row],[Maquillaje]:[Perfumería]])</f>
        <v>62767</v>
      </c>
      <c r="P1518" t="str">
        <f>INDEX(VentasC15[[#Headers],[Maquillaje]:[Perfumería]],MATCH(MAX(VentasC15[[#This Row],[Maquillaje]:[Perfumería]]),VentasC15[[#This Row],[Maquillaje]:[Perfumería]],0))</f>
        <v>Skincare</v>
      </c>
      <c r="Q1518" t="str">
        <f>INDEX(VentasC15[[#Headers],[Maquillaje]:[Perfumería]],MATCH(MIN(VentasC15[[#This Row],[Maquillaje]:[Perfumería]]),VentasC15[[#This Row],[Maquillaje]:[Perfumería]],0))</f>
        <v>Cabello</v>
      </c>
      <c r="R1518" t="str">
        <f>IF(VentasC15[[#This Row],[Total por vendedor]]&gt;=250000,"SI","NO")</f>
        <v>SI</v>
      </c>
    </row>
    <row r="1519" spans="1:18" x14ac:dyDescent="0.3">
      <c r="A1519" s="17">
        <v>33498639</v>
      </c>
      <c r="B1519" s="13">
        <v>69</v>
      </c>
      <c r="C1519" s="13">
        <v>3</v>
      </c>
      <c r="D1519" s="13">
        <v>41</v>
      </c>
      <c r="E1519" t="s">
        <v>25</v>
      </c>
      <c r="F1519" t="s">
        <v>20</v>
      </c>
      <c r="G1519" t="str">
        <f>IF(VentasC15[[#This Row],[Tipo de pago]]='Tablas auxiliares'!$B$6,"Venta física","Venta Online")</f>
        <v>Venta física</v>
      </c>
      <c r="H1519" t="s">
        <v>29</v>
      </c>
      <c r="I1519" s="37">
        <v>5683</v>
      </c>
      <c r="J1519" s="37">
        <v>42208</v>
      </c>
      <c r="K1519" s="37">
        <v>77507</v>
      </c>
      <c r="L1519" s="37">
        <v>1363</v>
      </c>
      <c r="M1519" s="37">
        <v>16296</v>
      </c>
      <c r="N1519" s="37">
        <f>SUM(VentasC15[[#This Row],[Maquillaje]:[Perfumería]])</f>
        <v>143057</v>
      </c>
      <c r="O1519" s="14">
        <f>AVERAGE(VentasC15[[#This Row],[Maquillaje]:[Perfumería]])</f>
        <v>28611.4</v>
      </c>
      <c r="P1519" t="str">
        <f>INDEX(VentasC15[[#Headers],[Maquillaje]:[Perfumería]],MATCH(MAX(VentasC15[[#This Row],[Maquillaje]:[Perfumería]]),VentasC15[[#This Row],[Maquillaje]:[Perfumería]],0))</f>
        <v>Cabello</v>
      </c>
      <c r="Q1519" t="str">
        <f>INDEX(VentasC15[[#Headers],[Maquillaje]:[Perfumería]],MATCH(MIN(VentasC15[[#This Row],[Maquillaje]:[Perfumería]]),VentasC15[[#This Row],[Maquillaje]:[Perfumería]],0))</f>
        <v>Cuerpo</v>
      </c>
      <c r="R1519" t="str">
        <f>IF(VentasC15[[#This Row],[Total por vendedor]]&gt;=250000,"SI","NO")</f>
        <v>NO</v>
      </c>
    </row>
    <row r="1520" spans="1:18" x14ac:dyDescent="0.3">
      <c r="A1520" s="16">
        <v>33498640</v>
      </c>
      <c r="B1520" s="13">
        <v>47</v>
      </c>
      <c r="C1520" s="13">
        <v>3</v>
      </c>
      <c r="D1520" s="13">
        <v>10</v>
      </c>
      <c r="E1520" t="s">
        <v>22</v>
      </c>
      <c r="F1520" t="s">
        <v>21</v>
      </c>
      <c r="G1520" t="str">
        <f>IF(VentasC15[[#This Row],[Tipo de pago]]='Tablas auxiliares'!$B$6,"Venta física","Venta Online")</f>
        <v>Venta Online</v>
      </c>
      <c r="H1520" t="s">
        <v>29</v>
      </c>
      <c r="I1520" s="37">
        <v>65302</v>
      </c>
      <c r="J1520" s="37">
        <v>18361</v>
      </c>
      <c r="K1520" s="37">
        <v>43116</v>
      </c>
      <c r="L1520" s="37">
        <v>3398</v>
      </c>
      <c r="M1520" s="37">
        <v>32993</v>
      </c>
      <c r="N1520" s="37">
        <f>SUM(VentasC15[[#This Row],[Maquillaje]:[Perfumería]])</f>
        <v>163170</v>
      </c>
      <c r="O1520" s="14">
        <f>AVERAGE(VentasC15[[#This Row],[Maquillaje]:[Perfumería]])</f>
        <v>32634</v>
      </c>
      <c r="P1520" t="str">
        <f>INDEX(VentasC15[[#Headers],[Maquillaje]:[Perfumería]],MATCH(MAX(VentasC15[[#This Row],[Maquillaje]:[Perfumería]]),VentasC15[[#This Row],[Maquillaje]:[Perfumería]],0))</f>
        <v>Maquillaje</v>
      </c>
      <c r="Q1520" t="str">
        <f>INDEX(VentasC15[[#Headers],[Maquillaje]:[Perfumería]],MATCH(MIN(VentasC15[[#This Row],[Maquillaje]:[Perfumería]]),VentasC15[[#This Row],[Maquillaje]:[Perfumería]],0))</f>
        <v>Cuerpo</v>
      </c>
      <c r="R1520" t="str">
        <f>IF(VentasC15[[#This Row],[Total por vendedor]]&gt;=250000,"SI","NO")</f>
        <v>NO</v>
      </c>
    </row>
    <row r="1521" spans="1:18" x14ac:dyDescent="0.3">
      <c r="A1521" s="17">
        <v>33498641</v>
      </c>
      <c r="B1521" s="13">
        <v>42</v>
      </c>
      <c r="C1521" s="13">
        <v>3</v>
      </c>
      <c r="D1521" s="13">
        <v>81</v>
      </c>
      <c r="E1521" t="s">
        <v>22</v>
      </c>
      <c r="F1521" t="s">
        <v>20</v>
      </c>
      <c r="G1521" t="str">
        <f>IF(VentasC15[[#This Row],[Tipo de pago]]='Tablas auxiliares'!$B$6,"Venta física","Venta Online")</f>
        <v>Venta física</v>
      </c>
      <c r="H1521" t="s">
        <v>29</v>
      </c>
      <c r="I1521" s="37">
        <v>7452</v>
      </c>
      <c r="J1521" s="37">
        <v>29840</v>
      </c>
      <c r="K1521" s="37">
        <v>82696</v>
      </c>
      <c r="L1521" s="37">
        <v>10042</v>
      </c>
      <c r="M1521" s="37">
        <v>99475</v>
      </c>
      <c r="N1521" s="37">
        <f>SUM(VentasC15[[#This Row],[Maquillaje]:[Perfumería]])</f>
        <v>229505</v>
      </c>
      <c r="O1521" s="14">
        <f>AVERAGE(VentasC15[[#This Row],[Maquillaje]:[Perfumería]])</f>
        <v>45901</v>
      </c>
      <c r="P1521" t="str">
        <f>INDEX(VentasC15[[#Headers],[Maquillaje]:[Perfumería]],MATCH(MAX(VentasC15[[#This Row],[Maquillaje]:[Perfumería]]),VentasC15[[#This Row],[Maquillaje]:[Perfumería]],0))</f>
        <v>Perfumería</v>
      </c>
      <c r="Q1521" t="str">
        <f>INDEX(VentasC15[[#Headers],[Maquillaje]:[Perfumería]],MATCH(MIN(VentasC15[[#This Row],[Maquillaje]:[Perfumería]]),VentasC15[[#This Row],[Maquillaje]:[Perfumería]],0))</f>
        <v>Maquillaje</v>
      </c>
      <c r="R1521" t="str">
        <f>IF(VentasC15[[#This Row],[Total por vendedor]]&gt;=250000,"SI","NO")</f>
        <v>NO</v>
      </c>
    </row>
    <row r="1522" spans="1:18" x14ac:dyDescent="0.3">
      <c r="A1522" s="16">
        <v>33498642</v>
      </c>
      <c r="B1522" s="13">
        <v>63</v>
      </c>
      <c r="C1522" s="13">
        <v>3</v>
      </c>
      <c r="D1522" s="13">
        <v>10</v>
      </c>
      <c r="E1522" t="s">
        <v>23</v>
      </c>
      <c r="F1522" t="s">
        <v>20</v>
      </c>
      <c r="G1522" t="str">
        <f>IF(VentasC15[[#This Row],[Tipo de pago]]='Tablas auxiliares'!$B$6,"Venta física","Venta Online")</f>
        <v>Venta física</v>
      </c>
      <c r="H1522" t="s">
        <v>30</v>
      </c>
      <c r="I1522" s="37">
        <v>28123</v>
      </c>
      <c r="J1522" s="37">
        <v>57183</v>
      </c>
      <c r="K1522" s="37">
        <v>52278</v>
      </c>
      <c r="L1522" s="37">
        <v>58949</v>
      </c>
      <c r="M1522" s="37">
        <v>92485</v>
      </c>
      <c r="N1522" s="37">
        <f>SUM(VentasC15[[#This Row],[Maquillaje]:[Perfumería]])</f>
        <v>289018</v>
      </c>
      <c r="O1522" s="14">
        <f>AVERAGE(VentasC15[[#This Row],[Maquillaje]:[Perfumería]])</f>
        <v>57803.6</v>
      </c>
      <c r="P1522" t="str">
        <f>INDEX(VentasC15[[#Headers],[Maquillaje]:[Perfumería]],MATCH(MAX(VentasC15[[#This Row],[Maquillaje]:[Perfumería]]),VentasC15[[#This Row],[Maquillaje]:[Perfumería]],0))</f>
        <v>Perfumería</v>
      </c>
      <c r="Q1522" t="str">
        <f>INDEX(VentasC15[[#Headers],[Maquillaje]:[Perfumería]],MATCH(MIN(VentasC15[[#This Row],[Maquillaje]:[Perfumería]]),VentasC15[[#This Row],[Maquillaje]:[Perfumería]],0))</f>
        <v>Maquillaje</v>
      </c>
      <c r="R1522" t="str">
        <f>IF(VentasC15[[#This Row],[Total por vendedor]]&gt;=250000,"SI","NO")</f>
        <v>SI</v>
      </c>
    </row>
    <row r="1523" spans="1:18" x14ac:dyDescent="0.3">
      <c r="A1523" s="17">
        <v>33498643</v>
      </c>
      <c r="B1523" s="13">
        <v>70</v>
      </c>
      <c r="C1523" s="13">
        <v>3</v>
      </c>
      <c r="D1523" s="13">
        <v>85</v>
      </c>
      <c r="E1523" t="s">
        <v>23</v>
      </c>
      <c r="F1523" t="s">
        <v>21</v>
      </c>
      <c r="G1523" t="str">
        <f>IF(VentasC15[[#This Row],[Tipo de pago]]='Tablas auxiliares'!$B$6,"Venta física","Venta Online")</f>
        <v>Venta Online</v>
      </c>
      <c r="H1523" t="s">
        <v>29</v>
      </c>
      <c r="I1523" s="37">
        <v>21562</v>
      </c>
      <c r="J1523" s="37">
        <v>52508</v>
      </c>
      <c r="K1523" s="37">
        <v>53911</v>
      </c>
      <c r="L1523" s="37">
        <v>6041</v>
      </c>
      <c r="M1523" s="37">
        <v>8121</v>
      </c>
      <c r="N1523" s="37">
        <f>SUM(VentasC15[[#This Row],[Maquillaje]:[Perfumería]])</f>
        <v>142143</v>
      </c>
      <c r="O1523" s="14">
        <f>AVERAGE(VentasC15[[#This Row],[Maquillaje]:[Perfumería]])</f>
        <v>28428.6</v>
      </c>
      <c r="P1523" t="str">
        <f>INDEX(VentasC15[[#Headers],[Maquillaje]:[Perfumería]],MATCH(MAX(VentasC15[[#This Row],[Maquillaje]:[Perfumería]]),VentasC15[[#This Row],[Maquillaje]:[Perfumería]],0))</f>
        <v>Cabello</v>
      </c>
      <c r="Q1523" t="str">
        <f>INDEX(VentasC15[[#Headers],[Maquillaje]:[Perfumería]],MATCH(MIN(VentasC15[[#This Row],[Maquillaje]:[Perfumería]]),VentasC15[[#This Row],[Maquillaje]:[Perfumería]],0))</f>
        <v>Cuerpo</v>
      </c>
      <c r="R1523" t="str">
        <f>IF(VentasC15[[#This Row],[Total por vendedor]]&gt;=250000,"SI","NO")</f>
        <v>NO</v>
      </c>
    </row>
    <row r="1524" spans="1:18" x14ac:dyDescent="0.3">
      <c r="A1524" s="16">
        <v>33498644</v>
      </c>
      <c r="B1524" s="13">
        <v>38</v>
      </c>
      <c r="C1524" s="13">
        <v>3</v>
      </c>
      <c r="D1524" s="13">
        <v>36</v>
      </c>
      <c r="E1524" t="s">
        <v>24</v>
      </c>
      <c r="F1524" t="s">
        <v>21</v>
      </c>
      <c r="G1524" t="str">
        <f>IF(VentasC15[[#This Row],[Tipo de pago]]='Tablas auxiliares'!$B$6,"Venta física","Venta Online")</f>
        <v>Venta Online</v>
      </c>
      <c r="H1524" t="s">
        <v>30</v>
      </c>
      <c r="I1524" s="37">
        <v>11269</v>
      </c>
      <c r="J1524" s="37">
        <v>21227</v>
      </c>
      <c r="K1524" s="37">
        <v>4452</v>
      </c>
      <c r="L1524" s="37">
        <v>38704</v>
      </c>
      <c r="M1524" s="37">
        <v>86230</v>
      </c>
      <c r="N1524" s="37">
        <f>SUM(VentasC15[[#This Row],[Maquillaje]:[Perfumería]])</f>
        <v>161882</v>
      </c>
      <c r="O1524" s="14">
        <f>AVERAGE(VentasC15[[#This Row],[Maquillaje]:[Perfumería]])</f>
        <v>32376.400000000001</v>
      </c>
      <c r="P1524" t="str">
        <f>INDEX(VentasC15[[#Headers],[Maquillaje]:[Perfumería]],MATCH(MAX(VentasC15[[#This Row],[Maquillaje]:[Perfumería]]),VentasC15[[#This Row],[Maquillaje]:[Perfumería]],0))</f>
        <v>Perfumería</v>
      </c>
      <c r="Q1524" t="str">
        <f>INDEX(VentasC15[[#Headers],[Maquillaje]:[Perfumería]],MATCH(MIN(VentasC15[[#This Row],[Maquillaje]:[Perfumería]]),VentasC15[[#This Row],[Maquillaje]:[Perfumería]],0))</f>
        <v>Cabello</v>
      </c>
      <c r="R1524" t="str">
        <f>IF(VentasC15[[#This Row],[Total por vendedor]]&gt;=250000,"SI","NO")</f>
        <v>NO</v>
      </c>
    </row>
    <row r="1525" spans="1:18" x14ac:dyDescent="0.3">
      <c r="A1525" s="17">
        <v>33498645</v>
      </c>
      <c r="B1525" s="13">
        <v>26</v>
      </c>
      <c r="C1525" s="13">
        <v>3</v>
      </c>
      <c r="D1525" s="13">
        <v>47</v>
      </c>
      <c r="E1525" t="s">
        <v>23</v>
      </c>
      <c r="F1525" t="s">
        <v>20</v>
      </c>
      <c r="G1525" t="str">
        <f>IF(VentasC15[[#This Row],[Tipo de pago]]='Tablas auxiliares'!$B$6,"Venta física","Venta Online")</f>
        <v>Venta física</v>
      </c>
      <c r="H1525" t="s">
        <v>30</v>
      </c>
      <c r="I1525" s="37">
        <v>64938</v>
      </c>
      <c r="J1525" s="37">
        <v>63539</v>
      </c>
      <c r="K1525" s="37">
        <v>1365</v>
      </c>
      <c r="L1525" s="37">
        <v>55682</v>
      </c>
      <c r="M1525" s="37">
        <v>30037</v>
      </c>
      <c r="N1525" s="37">
        <f>SUM(VentasC15[[#This Row],[Maquillaje]:[Perfumería]])</f>
        <v>215561</v>
      </c>
      <c r="O1525" s="14">
        <f>AVERAGE(VentasC15[[#This Row],[Maquillaje]:[Perfumería]])</f>
        <v>43112.2</v>
      </c>
      <c r="P1525" t="str">
        <f>INDEX(VentasC15[[#Headers],[Maquillaje]:[Perfumería]],MATCH(MAX(VentasC15[[#This Row],[Maquillaje]:[Perfumería]]),VentasC15[[#This Row],[Maquillaje]:[Perfumería]],0))</f>
        <v>Maquillaje</v>
      </c>
      <c r="Q1525" t="str">
        <f>INDEX(VentasC15[[#Headers],[Maquillaje]:[Perfumería]],MATCH(MIN(VentasC15[[#This Row],[Maquillaje]:[Perfumería]]),VentasC15[[#This Row],[Maquillaje]:[Perfumería]],0))</f>
        <v>Cabello</v>
      </c>
      <c r="R1525" t="str">
        <f>IF(VentasC15[[#This Row],[Total por vendedor]]&gt;=250000,"SI","NO")</f>
        <v>NO</v>
      </c>
    </row>
    <row r="1526" spans="1:18" x14ac:dyDescent="0.3">
      <c r="A1526" s="16">
        <v>33498646</v>
      </c>
      <c r="B1526" s="13">
        <v>32</v>
      </c>
      <c r="C1526" s="13">
        <v>3</v>
      </c>
      <c r="D1526" s="13">
        <v>86</v>
      </c>
      <c r="E1526" t="s">
        <v>23</v>
      </c>
      <c r="F1526" t="s">
        <v>21</v>
      </c>
      <c r="G1526" t="str">
        <f>IF(VentasC15[[#This Row],[Tipo de pago]]='Tablas auxiliares'!$B$6,"Venta física","Venta Online")</f>
        <v>Venta Online</v>
      </c>
      <c r="H1526" t="s">
        <v>30</v>
      </c>
      <c r="I1526" s="37">
        <v>38611</v>
      </c>
      <c r="J1526" s="37">
        <v>4111</v>
      </c>
      <c r="K1526" s="37">
        <v>94203</v>
      </c>
      <c r="L1526" s="37">
        <v>49654</v>
      </c>
      <c r="M1526" s="37">
        <v>83410</v>
      </c>
      <c r="N1526" s="37">
        <f>SUM(VentasC15[[#This Row],[Maquillaje]:[Perfumería]])</f>
        <v>269989</v>
      </c>
      <c r="O1526" s="14">
        <f>AVERAGE(VentasC15[[#This Row],[Maquillaje]:[Perfumería]])</f>
        <v>53997.8</v>
      </c>
      <c r="P1526" t="str">
        <f>INDEX(VentasC15[[#Headers],[Maquillaje]:[Perfumería]],MATCH(MAX(VentasC15[[#This Row],[Maquillaje]:[Perfumería]]),VentasC15[[#This Row],[Maquillaje]:[Perfumería]],0))</f>
        <v>Cabello</v>
      </c>
      <c r="Q1526" t="str">
        <f>INDEX(VentasC15[[#Headers],[Maquillaje]:[Perfumería]],MATCH(MIN(VentasC15[[#This Row],[Maquillaje]:[Perfumería]]),VentasC15[[#This Row],[Maquillaje]:[Perfumería]],0))</f>
        <v>Skincare</v>
      </c>
      <c r="R1526" t="str">
        <f>IF(VentasC15[[#This Row],[Total por vendedor]]&gt;=250000,"SI","NO")</f>
        <v>SI</v>
      </c>
    </row>
    <row r="1527" spans="1:18" x14ac:dyDescent="0.3">
      <c r="A1527" s="17">
        <v>33498647</v>
      </c>
      <c r="B1527" s="13">
        <v>52</v>
      </c>
      <c r="C1527" s="13">
        <v>4</v>
      </c>
      <c r="D1527" s="13">
        <v>7</v>
      </c>
      <c r="E1527" t="s">
        <v>22</v>
      </c>
      <c r="F1527" t="s">
        <v>20</v>
      </c>
      <c r="G1527" t="str">
        <f>IF(VentasC15[[#This Row],[Tipo de pago]]='Tablas auxiliares'!$B$6,"Venta física","Venta Online")</f>
        <v>Venta física</v>
      </c>
      <c r="H1527" t="s">
        <v>29</v>
      </c>
      <c r="I1527" s="37">
        <v>24313</v>
      </c>
      <c r="J1527" s="37">
        <v>73477</v>
      </c>
      <c r="K1527" s="37">
        <v>48595</v>
      </c>
      <c r="L1527" s="37">
        <v>63849</v>
      </c>
      <c r="M1527" s="37">
        <v>73288</v>
      </c>
      <c r="N1527" s="37">
        <f>SUM(VentasC15[[#This Row],[Maquillaje]:[Perfumería]])</f>
        <v>283522</v>
      </c>
      <c r="O1527" s="14">
        <f>AVERAGE(VentasC15[[#This Row],[Maquillaje]:[Perfumería]])</f>
        <v>56704.4</v>
      </c>
      <c r="P1527" t="str">
        <f>INDEX(VentasC15[[#Headers],[Maquillaje]:[Perfumería]],MATCH(MAX(VentasC15[[#This Row],[Maquillaje]:[Perfumería]]),VentasC15[[#This Row],[Maquillaje]:[Perfumería]],0))</f>
        <v>Skincare</v>
      </c>
      <c r="Q1527" t="str">
        <f>INDEX(VentasC15[[#Headers],[Maquillaje]:[Perfumería]],MATCH(MIN(VentasC15[[#This Row],[Maquillaje]:[Perfumería]]),VentasC15[[#This Row],[Maquillaje]:[Perfumería]],0))</f>
        <v>Maquillaje</v>
      </c>
      <c r="R1527" t="str">
        <f>IF(VentasC15[[#This Row],[Total por vendedor]]&gt;=250000,"SI","NO")</f>
        <v>SI</v>
      </c>
    </row>
    <row r="1528" spans="1:18" x14ac:dyDescent="0.3">
      <c r="A1528" s="16">
        <v>33498648</v>
      </c>
      <c r="B1528" s="13">
        <v>35</v>
      </c>
      <c r="C1528" s="13">
        <v>4</v>
      </c>
      <c r="D1528" s="13">
        <v>58</v>
      </c>
      <c r="E1528" t="s">
        <v>22</v>
      </c>
      <c r="F1528" t="s">
        <v>20</v>
      </c>
      <c r="G1528" t="str">
        <f>IF(VentasC15[[#This Row],[Tipo de pago]]='Tablas auxiliares'!$B$6,"Venta física","Venta Online")</f>
        <v>Venta física</v>
      </c>
      <c r="H1528" t="s">
        <v>30</v>
      </c>
      <c r="I1528" s="37">
        <v>74993</v>
      </c>
      <c r="J1528" s="37">
        <v>55743</v>
      </c>
      <c r="K1528" s="37">
        <v>57396</v>
      </c>
      <c r="L1528" s="37">
        <v>76089</v>
      </c>
      <c r="M1528" s="37">
        <v>32784</v>
      </c>
      <c r="N1528" s="37">
        <f>SUM(VentasC15[[#This Row],[Maquillaje]:[Perfumería]])</f>
        <v>297005</v>
      </c>
      <c r="O1528" s="14">
        <f>AVERAGE(VentasC15[[#This Row],[Maquillaje]:[Perfumería]])</f>
        <v>59401</v>
      </c>
      <c r="P1528" t="str">
        <f>INDEX(VentasC15[[#Headers],[Maquillaje]:[Perfumería]],MATCH(MAX(VentasC15[[#This Row],[Maquillaje]:[Perfumería]]),VentasC15[[#This Row],[Maquillaje]:[Perfumería]],0))</f>
        <v>Cuerpo</v>
      </c>
      <c r="Q1528" t="str">
        <f>INDEX(VentasC15[[#Headers],[Maquillaje]:[Perfumería]],MATCH(MIN(VentasC15[[#This Row],[Maquillaje]:[Perfumería]]),VentasC15[[#This Row],[Maquillaje]:[Perfumería]],0))</f>
        <v>Perfumería</v>
      </c>
      <c r="R1528" t="str">
        <f>IF(VentasC15[[#This Row],[Total por vendedor]]&gt;=250000,"SI","NO")</f>
        <v>SI</v>
      </c>
    </row>
    <row r="1529" spans="1:18" x14ac:dyDescent="0.3">
      <c r="A1529" s="17">
        <v>33498649</v>
      </c>
      <c r="B1529" s="13">
        <v>72</v>
      </c>
      <c r="C1529" s="13">
        <v>4</v>
      </c>
      <c r="D1529" s="13">
        <v>26</v>
      </c>
      <c r="E1529" t="s">
        <v>22</v>
      </c>
      <c r="F1529" t="s">
        <v>20</v>
      </c>
      <c r="G1529" t="str">
        <f>IF(VentasC15[[#This Row],[Tipo de pago]]='Tablas auxiliares'!$B$6,"Venta física","Venta Online")</f>
        <v>Venta física</v>
      </c>
      <c r="H1529" t="s">
        <v>29</v>
      </c>
      <c r="I1529" s="37">
        <v>44389</v>
      </c>
      <c r="J1529" s="37">
        <v>34981</v>
      </c>
      <c r="K1529" s="37">
        <v>95500</v>
      </c>
      <c r="L1529" s="37">
        <v>24084</v>
      </c>
      <c r="M1529" s="37">
        <v>7997</v>
      </c>
      <c r="N1529" s="37">
        <f>SUM(VentasC15[[#This Row],[Maquillaje]:[Perfumería]])</f>
        <v>206951</v>
      </c>
      <c r="O1529" s="14">
        <f>AVERAGE(VentasC15[[#This Row],[Maquillaje]:[Perfumería]])</f>
        <v>41390.199999999997</v>
      </c>
      <c r="P1529" t="str">
        <f>INDEX(VentasC15[[#Headers],[Maquillaje]:[Perfumería]],MATCH(MAX(VentasC15[[#This Row],[Maquillaje]:[Perfumería]]),VentasC15[[#This Row],[Maquillaje]:[Perfumería]],0))</f>
        <v>Cabello</v>
      </c>
      <c r="Q1529" t="str">
        <f>INDEX(VentasC15[[#Headers],[Maquillaje]:[Perfumería]],MATCH(MIN(VentasC15[[#This Row],[Maquillaje]:[Perfumería]]),VentasC15[[#This Row],[Maquillaje]:[Perfumería]],0))</f>
        <v>Perfumería</v>
      </c>
      <c r="R1529" t="str">
        <f>IF(VentasC15[[#This Row],[Total por vendedor]]&gt;=250000,"SI","NO")</f>
        <v>NO</v>
      </c>
    </row>
    <row r="1530" spans="1:18" x14ac:dyDescent="0.3">
      <c r="A1530" s="16">
        <v>33498650</v>
      </c>
      <c r="B1530" s="13">
        <v>56</v>
      </c>
      <c r="C1530" s="13">
        <v>4</v>
      </c>
      <c r="D1530" s="13">
        <v>96</v>
      </c>
      <c r="E1530" t="s">
        <v>22</v>
      </c>
      <c r="F1530" t="s">
        <v>21</v>
      </c>
      <c r="G1530" t="str">
        <f>IF(VentasC15[[#This Row],[Tipo de pago]]='Tablas auxiliares'!$B$6,"Venta física","Venta Online")</f>
        <v>Venta Online</v>
      </c>
      <c r="H1530" t="s">
        <v>30</v>
      </c>
      <c r="I1530" s="37">
        <v>22638</v>
      </c>
      <c r="J1530" s="37">
        <v>29940</v>
      </c>
      <c r="K1530" s="37">
        <v>20139</v>
      </c>
      <c r="L1530" s="37">
        <v>5074</v>
      </c>
      <c r="M1530" s="37">
        <v>28930</v>
      </c>
      <c r="N1530" s="37">
        <f>SUM(VentasC15[[#This Row],[Maquillaje]:[Perfumería]])</f>
        <v>106721</v>
      </c>
      <c r="O1530" s="14">
        <f>AVERAGE(VentasC15[[#This Row],[Maquillaje]:[Perfumería]])</f>
        <v>21344.2</v>
      </c>
      <c r="P1530" t="str">
        <f>INDEX(VentasC15[[#Headers],[Maquillaje]:[Perfumería]],MATCH(MAX(VentasC15[[#This Row],[Maquillaje]:[Perfumería]]),VentasC15[[#This Row],[Maquillaje]:[Perfumería]],0))</f>
        <v>Skincare</v>
      </c>
      <c r="Q1530" t="str">
        <f>INDEX(VentasC15[[#Headers],[Maquillaje]:[Perfumería]],MATCH(MIN(VentasC15[[#This Row],[Maquillaje]:[Perfumería]]),VentasC15[[#This Row],[Maquillaje]:[Perfumería]],0))</f>
        <v>Cuerpo</v>
      </c>
      <c r="R1530" t="str">
        <f>IF(VentasC15[[#This Row],[Total por vendedor]]&gt;=250000,"SI","NO")</f>
        <v>NO</v>
      </c>
    </row>
    <row r="1531" spans="1:18" x14ac:dyDescent="0.3">
      <c r="A1531" s="17">
        <v>33498651</v>
      </c>
      <c r="B1531" s="13">
        <v>48</v>
      </c>
      <c r="C1531" s="13">
        <v>4</v>
      </c>
      <c r="D1531" s="13">
        <v>90</v>
      </c>
      <c r="E1531" t="s">
        <v>23</v>
      </c>
      <c r="F1531" t="s">
        <v>20</v>
      </c>
      <c r="G1531" t="str">
        <f>IF(VentasC15[[#This Row],[Tipo de pago]]='Tablas auxiliares'!$B$6,"Venta física","Venta Online")</f>
        <v>Venta física</v>
      </c>
      <c r="H1531" t="s">
        <v>30</v>
      </c>
      <c r="I1531" s="37">
        <v>64988</v>
      </c>
      <c r="J1531" s="37">
        <v>2550</v>
      </c>
      <c r="K1531" s="37">
        <v>3218</v>
      </c>
      <c r="L1531" s="37">
        <v>23166</v>
      </c>
      <c r="M1531" s="37">
        <v>75155</v>
      </c>
      <c r="N1531" s="37">
        <f>SUM(VentasC15[[#This Row],[Maquillaje]:[Perfumería]])</f>
        <v>169077</v>
      </c>
      <c r="O1531" s="14">
        <f>AVERAGE(VentasC15[[#This Row],[Maquillaje]:[Perfumería]])</f>
        <v>33815.4</v>
      </c>
      <c r="P1531" t="str">
        <f>INDEX(VentasC15[[#Headers],[Maquillaje]:[Perfumería]],MATCH(MAX(VentasC15[[#This Row],[Maquillaje]:[Perfumería]]),VentasC15[[#This Row],[Maquillaje]:[Perfumería]],0))</f>
        <v>Perfumería</v>
      </c>
      <c r="Q1531" t="str">
        <f>INDEX(VentasC15[[#Headers],[Maquillaje]:[Perfumería]],MATCH(MIN(VentasC15[[#This Row],[Maquillaje]:[Perfumería]]),VentasC15[[#This Row],[Maquillaje]:[Perfumería]],0))</f>
        <v>Skincare</v>
      </c>
      <c r="R1531" t="str">
        <f>IF(VentasC15[[#This Row],[Total por vendedor]]&gt;=250000,"SI","NO")</f>
        <v>NO</v>
      </c>
    </row>
    <row r="1532" spans="1:18" x14ac:dyDescent="0.3">
      <c r="A1532" s="16">
        <v>33498652</v>
      </c>
      <c r="B1532" s="13">
        <v>30</v>
      </c>
      <c r="C1532" s="13">
        <v>4</v>
      </c>
      <c r="D1532" s="13">
        <v>77</v>
      </c>
      <c r="E1532" t="s">
        <v>24</v>
      </c>
      <c r="F1532" t="s">
        <v>21</v>
      </c>
      <c r="G1532" t="str">
        <f>IF(VentasC15[[#This Row],[Tipo de pago]]='Tablas auxiliares'!$B$6,"Venta física","Venta Online")</f>
        <v>Venta Online</v>
      </c>
      <c r="H1532" t="s">
        <v>30</v>
      </c>
      <c r="I1532" s="37">
        <v>79812</v>
      </c>
      <c r="J1532" s="37">
        <v>24212</v>
      </c>
      <c r="K1532" s="37">
        <v>67097</v>
      </c>
      <c r="L1532" s="37">
        <v>96119</v>
      </c>
      <c r="M1532" s="37">
        <v>52622</v>
      </c>
      <c r="N1532" s="37">
        <f>SUM(VentasC15[[#This Row],[Maquillaje]:[Perfumería]])</f>
        <v>319862</v>
      </c>
      <c r="O1532" s="14">
        <f>AVERAGE(VentasC15[[#This Row],[Maquillaje]:[Perfumería]])</f>
        <v>63972.4</v>
      </c>
      <c r="P1532" t="str">
        <f>INDEX(VentasC15[[#Headers],[Maquillaje]:[Perfumería]],MATCH(MAX(VentasC15[[#This Row],[Maquillaje]:[Perfumería]]),VentasC15[[#This Row],[Maquillaje]:[Perfumería]],0))</f>
        <v>Cuerpo</v>
      </c>
      <c r="Q1532" t="str">
        <f>INDEX(VentasC15[[#Headers],[Maquillaje]:[Perfumería]],MATCH(MIN(VentasC15[[#This Row],[Maquillaje]:[Perfumería]]),VentasC15[[#This Row],[Maquillaje]:[Perfumería]],0))</f>
        <v>Skincare</v>
      </c>
      <c r="R1532" t="str">
        <f>IF(VentasC15[[#This Row],[Total por vendedor]]&gt;=250000,"SI","NO")</f>
        <v>SI</v>
      </c>
    </row>
    <row r="1533" spans="1:18" x14ac:dyDescent="0.3">
      <c r="A1533" s="17">
        <v>33498653</v>
      </c>
      <c r="B1533" s="13">
        <v>64</v>
      </c>
      <c r="C1533" s="13">
        <v>4</v>
      </c>
      <c r="D1533" s="13">
        <v>83</v>
      </c>
      <c r="E1533" t="s">
        <v>22</v>
      </c>
      <c r="F1533" t="s">
        <v>21</v>
      </c>
      <c r="G1533" t="str">
        <f>IF(VentasC15[[#This Row],[Tipo de pago]]='Tablas auxiliares'!$B$6,"Venta física","Venta Online")</f>
        <v>Venta Online</v>
      </c>
      <c r="H1533" t="s">
        <v>29</v>
      </c>
      <c r="I1533" s="37">
        <v>82716</v>
      </c>
      <c r="J1533" s="37">
        <v>40814</v>
      </c>
      <c r="K1533" s="37">
        <v>85694</v>
      </c>
      <c r="L1533" s="37">
        <v>25921</v>
      </c>
      <c r="M1533" s="37">
        <v>3203</v>
      </c>
      <c r="N1533" s="37">
        <f>SUM(VentasC15[[#This Row],[Maquillaje]:[Perfumería]])</f>
        <v>238348</v>
      </c>
      <c r="O1533" s="14">
        <f>AVERAGE(VentasC15[[#This Row],[Maquillaje]:[Perfumería]])</f>
        <v>47669.599999999999</v>
      </c>
      <c r="P1533" t="str">
        <f>INDEX(VentasC15[[#Headers],[Maquillaje]:[Perfumería]],MATCH(MAX(VentasC15[[#This Row],[Maquillaje]:[Perfumería]]),VentasC15[[#This Row],[Maquillaje]:[Perfumería]],0))</f>
        <v>Cabello</v>
      </c>
      <c r="Q1533" t="str">
        <f>INDEX(VentasC15[[#Headers],[Maquillaje]:[Perfumería]],MATCH(MIN(VentasC15[[#This Row],[Maquillaje]:[Perfumería]]),VentasC15[[#This Row],[Maquillaje]:[Perfumería]],0))</f>
        <v>Perfumería</v>
      </c>
      <c r="R1533" t="str">
        <f>IF(VentasC15[[#This Row],[Total por vendedor]]&gt;=250000,"SI","NO")</f>
        <v>NO</v>
      </c>
    </row>
    <row r="1534" spans="1:18" x14ac:dyDescent="0.3">
      <c r="A1534" s="16">
        <v>33498654</v>
      </c>
      <c r="B1534" s="13">
        <v>44</v>
      </c>
      <c r="C1534" s="13">
        <v>4</v>
      </c>
      <c r="D1534" s="13">
        <v>90</v>
      </c>
      <c r="E1534" t="s">
        <v>23</v>
      </c>
      <c r="F1534" t="s">
        <v>20</v>
      </c>
      <c r="G1534" t="str">
        <f>IF(VentasC15[[#This Row],[Tipo de pago]]='Tablas auxiliares'!$B$6,"Venta física","Venta Online")</f>
        <v>Venta física</v>
      </c>
      <c r="H1534" t="s">
        <v>29</v>
      </c>
      <c r="I1534" s="37">
        <v>20241</v>
      </c>
      <c r="J1534" s="37">
        <v>76588</v>
      </c>
      <c r="K1534" s="37">
        <v>48300</v>
      </c>
      <c r="L1534" s="37">
        <v>13</v>
      </c>
      <c r="M1534" s="37">
        <v>30307</v>
      </c>
      <c r="N1534" s="37">
        <f>SUM(VentasC15[[#This Row],[Maquillaje]:[Perfumería]])</f>
        <v>175449</v>
      </c>
      <c r="O1534" s="14">
        <f>AVERAGE(VentasC15[[#This Row],[Maquillaje]:[Perfumería]])</f>
        <v>35089.800000000003</v>
      </c>
      <c r="P1534" t="str">
        <f>INDEX(VentasC15[[#Headers],[Maquillaje]:[Perfumería]],MATCH(MAX(VentasC15[[#This Row],[Maquillaje]:[Perfumería]]),VentasC15[[#This Row],[Maquillaje]:[Perfumería]],0))</f>
        <v>Skincare</v>
      </c>
      <c r="Q1534" t="str">
        <f>INDEX(VentasC15[[#Headers],[Maquillaje]:[Perfumería]],MATCH(MIN(VentasC15[[#This Row],[Maquillaje]:[Perfumería]]),VentasC15[[#This Row],[Maquillaje]:[Perfumería]],0))</f>
        <v>Cuerpo</v>
      </c>
      <c r="R1534" t="str">
        <f>IF(VentasC15[[#This Row],[Total por vendedor]]&gt;=250000,"SI","NO")</f>
        <v>NO</v>
      </c>
    </row>
    <row r="1535" spans="1:18" x14ac:dyDescent="0.3">
      <c r="A1535" s="17">
        <v>33498655</v>
      </c>
      <c r="B1535" s="13">
        <v>65</v>
      </c>
      <c r="C1535" s="13">
        <v>4</v>
      </c>
      <c r="D1535" s="13">
        <v>79</v>
      </c>
      <c r="E1535" t="s">
        <v>23</v>
      </c>
      <c r="F1535" t="s">
        <v>21</v>
      </c>
      <c r="G1535" t="str">
        <f>IF(VentasC15[[#This Row],[Tipo de pago]]='Tablas auxiliares'!$B$6,"Venta física","Venta Online")</f>
        <v>Venta Online</v>
      </c>
      <c r="H1535" t="s">
        <v>30</v>
      </c>
      <c r="I1535" s="37">
        <v>57539</v>
      </c>
      <c r="J1535" s="37">
        <v>4098</v>
      </c>
      <c r="K1535" s="37">
        <v>35987</v>
      </c>
      <c r="L1535" s="37">
        <v>59653</v>
      </c>
      <c r="M1535" s="37">
        <v>54150</v>
      </c>
      <c r="N1535" s="37">
        <f>SUM(VentasC15[[#This Row],[Maquillaje]:[Perfumería]])</f>
        <v>211427</v>
      </c>
      <c r="O1535" s="14">
        <f>AVERAGE(VentasC15[[#This Row],[Maquillaje]:[Perfumería]])</f>
        <v>42285.4</v>
      </c>
      <c r="P1535" t="str">
        <f>INDEX(VentasC15[[#Headers],[Maquillaje]:[Perfumería]],MATCH(MAX(VentasC15[[#This Row],[Maquillaje]:[Perfumería]]),VentasC15[[#This Row],[Maquillaje]:[Perfumería]],0))</f>
        <v>Cuerpo</v>
      </c>
      <c r="Q1535" t="str">
        <f>INDEX(VentasC15[[#Headers],[Maquillaje]:[Perfumería]],MATCH(MIN(VentasC15[[#This Row],[Maquillaje]:[Perfumería]]),VentasC15[[#This Row],[Maquillaje]:[Perfumería]],0))</f>
        <v>Skincare</v>
      </c>
      <c r="R1535" t="str">
        <f>IF(VentasC15[[#This Row],[Total por vendedor]]&gt;=250000,"SI","NO")</f>
        <v>NO</v>
      </c>
    </row>
    <row r="1536" spans="1:18" x14ac:dyDescent="0.3">
      <c r="A1536" s="16">
        <v>33498656</v>
      </c>
      <c r="B1536" s="13">
        <v>32</v>
      </c>
      <c r="C1536" s="13">
        <v>4</v>
      </c>
      <c r="D1536" s="13">
        <v>80</v>
      </c>
      <c r="E1536" t="s">
        <v>23</v>
      </c>
      <c r="F1536" t="s">
        <v>21</v>
      </c>
      <c r="G1536" t="str">
        <f>IF(VentasC15[[#This Row],[Tipo de pago]]='Tablas auxiliares'!$B$6,"Venta física","Venta Online")</f>
        <v>Venta Online</v>
      </c>
      <c r="H1536" t="s">
        <v>29</v>
      </c>
      <c r="I1536" s="37">
        <v>53814</v>
      </c>
      <c r="J1536" s="37">
        <v>1672</v>
      </c>
      <c r="K1536" s="37">
        <v>73063</v>
      </c>
      <c r="L1536" s="37">
        <v>92184</v>
      </c>
      <c r="M1536" s="37">
        <v>79018</v>
      </c>
      <c r="N1536" s="37">
        <f>SUM(VentasC15[[#This Row],[Maquillaje]:[Perfumería]])</f>
        <v>299751</v>
      </c>
      <c r="O1536" s="14">
        <f>AVERAGE(VentasC15[[#This Row],[Maquillaje]:[Perfumería]])</f>
        <v>59950.2</v>
      </c>
      <c r="P1536" t="str">
        <f>INDEX(VentasC15[[#Headers],[Maquillaje]:[Perfumería]],MATCH(MAX(VentasC15[[#This Row],[Maquillaje]:[Perfumería]]),VentasC15[[#This Row],[Maquillaje]:[Perfumería]],0))</f>
        <v>Cuerpo</v>
      </c>
      <c r="Q1536" t="str">
        <f>INDEX(VentasC15[[#Headers],[Maquillaje]:[Perfumería]],MATCH(MIN(VentasC15[[#This Row],[Maquillaje]:[Perfumería]]),VentasC15[[#This Row],[Maquillaje]:[Perfumería]],0))</f>
        <v>Skincare</v>
      </c>
      <c r="R1536" t="str">
        <f>IF(VentasC15[[#This Row],[Total por vendedor]]&gt;=250000,"SI","NO")</f>
        <v>SI</v>
      </c>
    </row>
    <row r="1537" spans="1:18" x14ac:dyDescent="0.3">
      <c r="A1537" s="17">
        <v>33498657</v>
      </c>
      <c r="B1537" s="13">
        <v>75</v>
      </c>
      <c r="C1537" s="13">
        <v>4</v>
      </c>
      <c r="D1537" s="13">
        <v>19</v>
      </c>
      <c r="E1537" t="s">
        <v>23</v>
      </c>
      <c r="F1537" t="s">
        <v>20</v>
      </c>
      <c r="G1537" t="str">
        <f>IF(VentasC15[[#This Row],[Tipo de pago]]='Tablas auxiliares'!$B$6,"Venta física","Venta Online")</f>
        <v>Venta física</v>
      </c>
      <c r="H1537" t="s">
        <v>30</v>
      </c>
      <c r="I1537" s="37">
        <v>128</v>
      </c>
      <c r="J1537" s="37">
        <v>61350</v>
      </c>
      <c r="K1537" s="37">
        <v>94095</v>
      </c>
      <c r="L1537" s="37">
        <v>25787</v>
      </c>
      <c r="M1537" s="37">
        <v>85710</v>
      </c>
      <c r="N1537" s="37">
        <f>SUM(VentasC15[[#This Row],[Maquillaje]:[Perfumería]])</f>
        <v>267070</v>
      </c>
      <c r="O1537" s="14">
        <f>AVERAGE(VentasC15[[#This Row],[Maquillaje]:[Perfumería]])</f>
        <v>53414</v>
      </c>
      <c r="P1537" t="str">
        <f>INDEX(VentasC15[[#Headers],[Maquillaje]:[Perfumería]],MATCH(MAX(VentasC15[[#This Row],[Maquillaje]:[Perfumería]]),VentasC15[[#This Row],[Maquillaje]:[Perfumería]],0))</f>
        <v>Cabello</v>
      </c>
      <c r="Q1537" t="str">
        <f>INDEX(VentasC15[[#Headers],[Maquillaje]:[Perfumería]],MATCH(MIN(VentasC15[[#This Row],[Maquillaje]:[Perfumería]]),VentasC15[[#This Row],[Maquillaje]:[Perfumería]],0))</f>
        <v>Maquillaje</v>
      </c>
      <c r="R1537" t="str">
        <f>IF(VentasC15[[#This Row],[Total por vendedor]]&gt;=250000,"SI","NO")</f>
        <v>SI</v>
      </c>
    </row>
    <row r="1538" spans="1:18" x14ac:dyDescent="0.3">
      <c r="A1538" s="16">
        <v>33498658</v>
      </c>
      <c r="B1538" s="13">
        <v>50</v>
      </c>
      <c r="C1538" s="13">
        <v>4</v>
      </c>
      <c r="D1538" s="13">
        <v>61</v>
      </c>
      <c r="E1538" t="s">
        <v>23</v>
      </c>
      <c r="F1538" t="s">
        <v>20</v>
      </c>
      <c r="G1538" t="str">
        <f>IF(VentasC15[[#This Row],[Tipo de pago]]='Tablas auxiliares'!$B$6,"Venta física","Venta Online")</f>
        <v>Venta física</v>
      </c>
      <c r="H1538" t="s">
        <v>29</v>
      </c>
      <c r="I1538" s="37">
        <v>23225</v>
      </c>
      <c r="J1538" s="37">
        <v>11909</v>
      </c>
      <c r="K1538" s="37">
        <v>87934</v>
      </c>
      <c r="L1538" s="37">
        <v>32970</v>
      </c>
      <c r="M1538" s="37">
        <v>46278</v>
      </c>
      <c r="N1538" s="37">
        <f>SUM(VentasC15[[#This Row],[Maquillaje]:[Perfumería]])</f>
        <v>202316</v>
      </c>
      <c r="O1538" s="14">
        <f>AVERAGE(VentasC15[[#This Row],[Maquillaje]:[Perfumería]])</f>
        <v>40463.199999999997</v>
      </c>
      <c r="P1538" t="str">
        <f>INDEX(VentasC15[[#Headers],[Maquillaje]:[Perfumería]],MATCH(MAX(VentasC15[[#This Row],[Maquillaje]:[Perfumería]]),VentasC15[[#This Row],[Maquillaje]:[Perfumería]],0))</f>
        <v>Cabello</v>
      </c>
      <c r="Q1538" t="str">
        <f>INDEX(VentasC15[[#Headers],[Maquillaje]:[Perfumería]],MATCH(MIN(VentasC15[[#This Row],[Maquillaje]:[Perfumería]]),VentasC15[[#This Row],[Maquillaje]:[Perfumería]],0))</f>
        <v>Skincare</v>
      </c>
      <c r="R1538" t="str">
        <f>IF(VentasC15[[#This Row],[Total por vendedor]]&gt;=250000,"SI","NO")</f>
        <v>NO</v>
      </c>
    </row>
    <row r="1539" spans="1:18" x14ac:dyDescent="0.3">
      <c r="A1539" s="17">
        <v>33498659</v>
      </c>
      <c r="B1539" s="13">
        <v>31</v>
      </c>
      <c r="C1539" s="13">
        <v>4</v>
      </c>
      <c r="D1539" s="13">
        <v>65</v>
      </c>
      <c r="E1539" t="s">
        <v>22</v>
      </c>
      <c r="F1539" t="s">
        <v>21</v>
      </c>
      <c r="G1539" t="str">
        <f>IF(VentasC15[[#This Row],[Tipo de pago]]='Tablas auxiliares'!$B$6,"Venta física","Venta Online")</f>
        <v>Venta Online</v>
      </c>
      <c r="H1539" t="s">
        <v>30</v>
      </c>
      <c r="I1539" s="37">
        <v>66967</v>
      </c>
      <c r="J1539" s="37">
        <v>48026</v>
      </c>
      <c r="K1539" s="37">
        <v>11118</v>
      </c>
      <c r="L1539" s="37">
        <v>67423</v>
      </c>
      <c r="M1539" s="37">
        <v>5371</v>
      </c>
      <c r="N1539" s="37">
        <f>SUM(VentasC15[[#This Row],[Maquillaje]:[Perfumería]])</f>
        <v>198905</v>
      </c>
      <c r="O1539" s="14">
        <f>AVERAGE(VentasC15[[#This Row],[Maquillaje]:[Perfumería]])</f>
        <v>39781</v>
      </c>
      <c r="P1539" t="str">
        <f>INDEX(VentasC15[[#Headers],[Maquillaje]:[Perfumería]],MATCH(MAX(VentasC15[[#This Row],[Maquillaje]:[Perfumería]]),VentasC15[[#This Row],[Maquillaje]:[Perfumería]],0))</f>
        <v>Cuerpo</v>
      </c>
      <c r="Q1539" t="str">
        <f>INDEX(VentasC15[[#Headers],[Maquillaje]:[Perfumería]],MATCH(MIN(VentasC15[[#This Row],[Maquillaje]:[Perfumería]]),VentasC15[[#This Row],[Maquillaje]:[Perfumería]],0))</f>
        <v>Perfumería</v>
      </c>
      <c r="R1539" t="str">
        <f>IF(VentasC15[[#This Row],[Total por vendedor]]&gt;=250000,"SI","NO")</f>
        <v>NO</v>
      </c>
    </row>
    <row r="1540" spans="1:18" x14ac:dyDescent="0.3">
      <c r="A1540" s="16">
        <v>33498660</v>
      </c>
      <c r="B1540" s="13">
        <v>26</v>
      </c>
      <c r="C1540" s="13">
        <v>4</v>
      </c>
      <c r="D1540" s="13">
        <v>60</v>
      </c>
      <c r="E1540" t="s">
        <v>25</v>
      </c>
      <c r="F1540" t="s">
        <v>20</v>
      </c>
      <c r="G1540" t="str">
        <f>IF(VentasC15[[#This Row],[Tipo de pago]]='Tablas auxiliares'!$B$6,"Venta física","Venta Online")</f>
        <v>Venta física</v>
      </c>
      <c r="H1540" t="s">
        <v>30</v>
      </c>
      <c r="I1540" s="37">
        <v>79253</v>
      </c>
      <c r="J1540" s="37">
        <v>12255</v>
      </c>
      <c r="K1540" s="37">
        <v>51501</v>
      </c>
      <c r="L1540" s="37">
        <v>64144</v>
      </c>
      <c r="M1540" s="37">
        <v>15557</v>
      </c>
      <c r="N1540" s="37">
        <f>SUM(VentasC15[[#This Row],[Maquillaje]:[Perfumería]])</f>
        <v>222710</v>
      </c>
      <c r="O1540" s="14">
        <f>AVERAGE(VentasC15[[#This Row],[Maquillaje]:[Perfumería]])</f>
        <v>44542</v>
      </c>
      <c r="P1540" t="str">
        <f>INDEX(VentasC15[[#Headers],[Maquillaje]:[Perfumería]],MATCH(MAX(VentasC15[[#This Row],[Maquillaje]:[Perfumería]]),VentasC15[[#This Row],[Maquillaje]:[Perfumería]],0))</f>
        <v>Maquillaje</v>
      </c>
      <c r="Q1540" t="str">
        <f>INDEX(VentasC15[[#Headers],[Maquillaje]:[Perfumería]],MATCH(MIN(VentasC15[[#This Row],[Maquillaje]:[Perfumería]]),VentasC15[[#This Row],[Maquillaje]:[Perfumería]],0))</f>
        <v>Skincare</v>
      </c>
      <c r="R1540" t="str">
        <f>IF(VentasC15[[#This Row],[Total por vendedor]]&gt;=250000,"SI","NO")</f>
        <v>NO</v>
      </c>
    </row>
    <row r="1541" spans="1:18" x14ac:dyDescent="0.3">
      <c r="A1541" s="17">
        <v>33498661</v>
      </c>
      <c r="B1541" s="13">
        <v>73</v>
      </c>
      <c r="C1541" s="13">
        <v>4</v>
      </c>
      <c r="D1541" s="13">
        <v>84</v>
      </c>
      <c r="E1541" t="s">
        <v>23</v>
      </c>
      <c r="F1541" t="s">
        <v>21</v>
      </c>
      <c r="G1541" t="str">
        <f>IF(VentasC15[[#This Row],[Tipo de pago]]='Tablas auxiliares'!$B$6,"Venta física","Venta Online")</f>
        <v>Venta Online</v>
      </c>
      <c r="H1541" t="s">
        <v>29</v>
      </c>
      <c r="I1541" s="37">
        <v>78125</v>
      </c>
      <c r="J1541" s="37">
        <v>62770</v>
      </c>
      <c r="K1541" s="37">
        <v>11021</v>
      </c>
      <c r="L1541" s="37">
        <v>53820</v>
      </c>
      <c r="M1541" s="37">
        <v>6374</v>
      </c>
      <c r="N1541" s="37">
        <f>SUM(VentasC15[[#This Row],[Maquillaje]:[Perfumería]])</f>
        <v>212110</v>
      </c>
      <c r="O1541" s="14">
        <f>AVERAGE(VentasC15[[#This Row],[Maquillaje]:[Perfumería]])</f>
        <v>42422</v>
      </c>
      <c r="P1541" t="str">
        <f>INDEX(VentasC15[[#Headers],[Maquillaje]:[Perfumería]],MATCH(MAX(VentasC15[[#This Row],[Maquillaje]:[Perfumería]]),VentasC15[[#This Row],[Maquillaje]:[Perfumería]],0))</f>
        <v>Maquillaje</v>
      </c>
      <c r="Q1541" t="str">
        <f>INDEX(VentasC15[[#Headers],[Maquillaje]:[Perfumería]],MATCH(MIN(VentasC15[[#This Row],[Maquillaje]:[Perfumería]]),VentasC15[[#This Row],[Maquillaje]:[Perfumería]],0))</f>
        <v>Perfumería</v>
      </c>
      <c r="R1541" t="str">
        <f>IF(VentasC15[[#This Row],[Total por vendedor]]&gt;=250000,"SI","NO")</f>
        <v>NO</v>
      </c>
    </row>
    <row r="1542" spans="1:18" x14ac:dyDescent="0.3">
      <c r="A1542" s="16">
        <v>33498662</v>
      </c>
      <c r="B1542" s="13">
        <v>26</v>
      </c>
      <c r="C1542" s="13">
        <v>4</v>
      </c>
      <c r="D1542" s="13">
        <v>84</v>
      </c>
      <c r="E1542" t="s">
        <v>23</v>
      </c>
      <c r="F1542" t="s">
        <v>20</v>
      </c>
      <c r="G1542" t="str">
        <f>IF(VentasC15[[#This Row],[Tipo de pago]]='Tablas auxiliares'!$B$6,"Venta física","Venta Online")</f>
        <v>Venta física</v>
      </c>
      <c r="H1542" t="s">
        <v>29</v>
      </c>
      <c r="I1542" s="37">
        <v>86964</v>
      </c>
      <c r="J1542" s="37">
        <v>30413</v>
      </c>
      <c r="K1542" s="37">
        <v>30874</v>
      </c>
      <c r="L1542" s="37">
        <v>59508</v>
      </c>
      <c r="M1542" s="37">
        <v>15526</v>
      </c>
      <c r="N1542" s="37">
        <f>SUM(VentasC15[[#This Row],[Maquillaje]:[Perfumería]])</f>
        <v>223285</v>
      </c>
      <c r="O1542" s="14">
        <f>AVERAGE(VentasC15[[#This Row],[Maquillaje]:[Perfumería]])</f>
        <v>44657</v>
      </c>
      <c r="P1542" t="str">
        <f>INDEX(VentasC15[[#Headers],[Maquillaje]:[Perfumería]],MATCH(MAX(VentasC15[[#This Row],[Maquillaje]:[Perfumería]]),VentasC15[[#This Row],[Maquillaje]:[Perfumería]],0))</f>
        <v>Maquillaje</v>
      </c>
      <c r="Q1542" t="str">
        <f>INDEX(VentasC15[[#Headers],[Maquillaje]:[Perfumería]],MATCH(MIN(VentasC15[[#This Row],[Maquillaje]:[Perfumería]]),VentasC15[[#This Row],[Maquillaje]:[Perfumería]],0))</f>
        <v>Perfumería</v>
      </c>
      <c r="R1542" t="str">
        <f>IF(VentasC15[[#This Row],[Total por vendedor]]&gt;=250000,"SI","NO")</f>
        <v>NO</v>
      </c>
    </row>
    <row r="1543" spans="1:18" x14ac:dyDescent="0.3">
      <c r="A1543" s="17">
        <v>33498663</v>
      </c>
      <c r="B1543" s="13">
        <v>27</v>
      </c>
      <c r="C1543" s="13">
        <v>4</v>
      </c>
      <c r="D1543" s="13">
        <v>97</v>
      </c>
      <c r="E1543" t="s">
        <v>23</v>
      </c>
      <c r="F1543" t="s">
        <v>20</v>
      </c>
      <c r="G1543" t="str">
        <f>IF(VentasC15[[#This Row],[Tipo de pago]]='Tablas auxiliares'!$B$6,"Venta física","Venta Online")</f>
        <v>Venta física</v>
      </c>
      <c r="H1543" t="s">
        <v>29</v>
      </c>
      <c r="I1543" s="37">
        <v>36129</v>
      </c>
      <c r="J1543" s="37">
        <v>16205</v>
      </c>
      <c r="K1543" s="37">
        <v>99594</v>
      </c>
      <c r="L1543" s="37">
        <v>67437</v>
      </c>
      <c r="M1543" s="37">
        <v>92650</v>
      </c>
      <c r="N1543" s="37">
        <f>SUM(VentasC15[[#This Row],[Maquillaje]:[Perfumería]])</f>
        <v>312015</v>
      </c>
      <c r="O1543" s="14">
        <f>AVERAGE(VentasC15[[#This Row],[Maquillaje]:[Perfumería]])</f>
        <v>62403</v>
      </c>
      <c r="P1543" t="str">
        <f>INDEX(VentasC15[[#Headers],[Maquillaje]:[Perfumería]],MATCH(MAX(VentasC15[[#This Row],[Maquillaje]:[Perfumería]]),VentasC15[[#This Row],[Maquillaje]:[Perfumería]],0))</f>
        <v>Cabello</v>
      </c>
      <c r="Q1543" t="str">
        <f>INDEX(VentasC15[[#Headers],[Maquillaje]:[Perfumería]],MATCH(MIN(VentasC15[[#This Row],[Maquillaje]:[Perfumería]]),VentasC15[[#This Row],[Maquillaje]:[Perfumería]],0))</f>
        <v>Skincare</v>
      </c>
      <c r="R1543" t="str">
        <f>IF(VentasC15[[#This Row],[Total por vendedor]]&gt;=250000,"SI","NO")</f>
        <v>SI</v>
      </c>
    </row>
    <row r="1544" spans="1:18" x14ac:dyDescent="0.3">
      <c r="A1544" s="16">
        <v>33498664</v>
      </c>
      <c r="B1544" s="13">
        <v>41</v>
      </c>
      <c r="C1544" s="13">
        <v>4</v>
      </c>
      <c r="D1544" s="13">
        <v>21</v>
      </c>
      <c r="E1544" t="s">
        <v>23</v>
      </c>
      <c r="F1544" t="s">
        <v>20</v>
      </c>
      <c r="G1544" t="str">
        <f>IF(VentasC15[[#This Row],[Tipo de pago]]='Tablas auxiliares'!$B$6,"Venta física","Venta Online")</f>
        <v>Venta física</v>
      </c>
      <c r="H1544" t="s">
        <v>30</v>
      </c>
      <c r="I1544" s="37">
        <v>9314</v>
      </c>
      <c r="J1544" s="37">
        <v>66717</v>
      </c>
      <c r="K1544" s="37">
        <v>61954</v>
      </c>
      <c r="L1544" s="37">
        <v>25469</v>
      </c>
      <c r="M1544" s="37">
        <v>93220</v>
      </c>
      <c r="N1544" s="37">
        <f>SUM(VentasC15[[#This Row],[Maquillaje]:[Perfumería]])</f>
        <v>256674</v>
      </c>
      <c r="O1544" s="14">
        <f>AVERAGE(VentasC15[[#This Row],[Maquillaje]:[Perfumería]])</f>
        <v>51334.8</v>
      </c>
      <c r="P1544" t="str">
        <f>INDEX(VentasC15[[#Headers],[Maquillaje]:[Perfumería]],MATCH(MAX(VentasC15[[#This Row],[Maquillaje]:[Perfumería]]),VentasC15[[#This Row],[Maquillaje]:[Perfumería]],0))</f>
        <v>Perfumería</v>
      </c>
      <c r="Q1544" t="str">
        <f>INDEX(VentasC15[[#Headers],[Maquillaje]:[Perfumería]],MATCH(MIN(VentasC15[[#This Row],[Maquillaje]:[Perfumería]]),VentasC15[[#This Row],[Maquillaje]:[Perfumería]],0))</f>
        <v>Maquillaje</v>
      </c>
      <c r="R1544" t="str">
        <f>IF(VentasC15[[#This Row],[Total por vendedor]]&gt;=250000,"SI","NO")</f>
        <v>SI</v>
      </c>
    </row>
    <row r="1545" spans="1:18" x14ac:dyDescent="0.3">
      <c r="A1545" s="17">
        <v>33498665</v>
      </c>
      <c r="B1545" s="13">
        <v>39</v>
      </c>
      <c r="C1545" s="13">
        <v>4</v>
      </c>
      <c r="D1545" s="13">
        <v>68</v>
      </c>
      <c r="E1545" t="s">
        <v>23</v>
      </c>
      <c r="F1545" t="s">
        <v>21</v>
      </c>
      <c r="G1545" t="str">
        <f>IF(VentasC15[[#This Row],[Tipo de pago]]='Tablas auxiliares'!$B$6,"Venta física","Venta Online")</f>
        <v>Venta Online</v>
      </c>
      <c r="H1545" t="s">
        <v>29</v>
      </c>
      <c r="I1545" s="37">
        <v>70105</v>
      </c>
      <c r="J1545" s="37">
        <v>64432</v>
      </c>
      <c r="K1545" s="37">
        <v>48506</v>
      </c>
      <c r="L1545" s="37">
        <v>42675</v>
      </c>
      <c r="M1545" s="37">
        <v>30875</v>
      </c>
      <c r="N1545" s="37">
        <f>SUM(VentasC15[[#This Row],[Maquillaje]:[Perfumería]])</f>
        <v>256593</v>
      </c>
      <c r="O1545" s="14">
        <f>AVERAGE(VentasC15[[#This Row],[Maquillaje]:[Perfumería]])</f>
        <v>51318.6</v>
      </c>
      <c r="P1545" t="str">
        <f>INDEX(VentasC15[[#Headers],[Maquillaje]:[Perfumería]],MATCH(MAX(VentasC15[[#This Row],[Maquillaje]:[Perfumería]]),VentasC15[[#This Row],[Maquillaje]:[Perfumería]],0))</f>
        <v>Maquillaje</v>
      </c>
      <c r="Q1545" t="str">
        <f>INDEX(VentasC15[[#Headers],[Maquillaje]:[Perfumería]],MATCH(MIN(VentasC15[[#This Row],[Maquillaje]:[Perfumería]]),VentasC15[[#This Row],[Maquillaje]:[Perfumería]],0))</f>
        <v>Perfumería</v>
      </c>
      <c r="R1545" t="str">
        <f>IF(VentasC15[[#This Row],[Total por vendedor]]&gt;=250000,"SI","NO")</f>
        <v>SI</v>
      </c>
    </row>
    <row r="1546" spans="1:18" x14ac:dyDescent="0.3">
      <c r="A1546" s="16">
        <v>33498666</v>
      </c>
      <c r="B1546" s="13">
        <v>43</v>
      </c>
      <c r="C1546" s="13">
        <v>4</v>
      </c>
      <c r="D1546" s="13">
        <v>68</v>
      </c>
      <c r="E1546" t="s">
        <v>25</v>
      </c>
      <c r="F1546" t="s">
        <v>20</v>
      </c>
      <c r="G1546" t="str">
        <f>IF(VentasC15[[#This Row],[Tipo de pago]]='Tablas auxiliares'!$B$6,"Venta física","Venta Online")</f>
        <v>Venta física</v>
      </c>
      <c r="H1546" t="s">
        <v>29</v>
      </c>
      <c r="I1546" s="37">
        <v>37084</v>
      </c>
      <c r="J1546" s="37">
        <v>75468</v>
      </c>
      <c r="K1546" s="37">
        <v>49814</v>
      </c>
      <c r="L1546" s="37">
        <v>35930</v>
      </c>
      <c r="M1546" s="37">
        <v>67553</v>
      </c>
      <c r="N1546" s="37">
        <f>SUM(VentasC15[[#This Row],[Maquillaje]:[Perfumería]])</f>
        <v>265849</v>
      </c>
      <c r="O1546" s="14">
        <f>AVERAGE(VentasC15[[#This Row],[Maquillaje]:[Perfumería]])</f>
        <v>53169.8</v>
      </c>
      <c r="P1546" t="str">
        <f>INDEX(VentasC15[[#Headers],[Maquillaje]:[Perfumería]],MATCH(MAX(VentasC15[[#This Row],[Maquillaje]:[Perfumería]]),VentasC15[[#This Row],[Maquillaje]:[Perfumería]],0))</f>
        <v>Skincare</v>
      </c>
      <c r="Q1546" t="str">
        <f>INDEX(VentasC15[[#Headers],[Maquillaje]:[Perfumería]],MATCH(MIN(VentasC15[[#This Row],[Maquillaje]:[Perfumería]]),VentasC15[[#This Row],[Maquillaje]:[Perfumería]],0))</f>
        <v>Cuerpo</v>
      </c>
      <c r="R1546" t="str">
        <f>IF(VentasC15[[#This Row],[Total por vendedor]]&gt;=250000,"SI","NO")</f>
        <v>SI</v>
      </c>
    </row>
    <row r="1547" spans="1:18" x14ac:dyDescent="0.3">
      <c r="A1547" s="17">
        <v>33498667</v>
      </c>
      <c r="B1547" s="13">
        <v>47</v>
      </c>
      <c r="C1547" s="13">
        <v>4</v>
      </c>
      <c r="D1547" s="13">
        <v>92</v>
      </c>
      <c r="E1547" t="s">
        <v>22</v>
      </c>
      <c r="F1547" t="s">
        <v>21</v>
      </c>
      <c r="G1547" t="str">
        <f>IF(VentasC15[[#This Row],[Tipo de pago]]='Tablas auxiliares'!$B$6,"Venta física","Venta Online")</f>
        <v>Venta Online</v>
      </c>
      <c r="H1547" t="s">
        <v>30</v>
      </c>
      <c r="I1547" s="37">
        <v>40752</v>
      </c>
      <c r="J1547" s="37">
        <v>61156</v>
      </c>
      <c r="K1547" s="37">
        <v>65496</v>
      </c>
      <c r="L1547" s="37">
        <v>5028</v>
      </c>
      <c r="M1547" s="37">
        <v>51200</v>
      </c>
      <c r="N1547" s="37">
        <f>SUM(VentasC15[[#This Row],[Maquillaje]:[Perfumería]])</f>
        <v>223632</v>
      </c>
      <c r="O1547" s="14">
        <f>AVERAGE(VentasC15[[#This Row],[Maquillaje]:[Perfumería]])</f>
        <v>44726.400000000001</v>
      </c>
      <c r="P1547" t="str">
        <f>INDEX(VentasC15[[#Headers],[Maquillaje]:[Perfumería]],MATCH(MAX(VentasC15[[#This Row],[Maquillaje]:[Perfumería]]),VentasC15[[#This Row],[Maquillaje]:[Perfumería]],0))</f>
        <v>Cabello</v>
      </c>
      <c r="Q1547" t="str">
        <f>INDEX(VentasC15[[#Headers],[Maquillaje]:[Perfumería]],MATCH(MIN(VentasC15[[#This Row],[Maquillaje]:[Perfumería]]),VentasC15[[#This Row],[Maquillaje]:[Perfumería]],0))</f>
        <v>Cuerpo</v>
      </c>
      <c r="R1547" t="str">
        <f>IF(VentasC15[[#This Row],[Total por vendedor]]&gt;=250000,"SI","NO")</f>
        <v>NO</v>
      </c>
    </row>
    <row r="1548" spans="1:18" x14ac:dyDescent="0.3">
      <c r="A1548" s="16">
        <v>33498668</v>
      </c>
      <c r="B1548" s="13">
        <v>69</v>
      </c>
      <c r="C1548" s="13">
        <v>4</v>
      </c>
      <c r="D1548" s="13">
        <v>38</v>
      </c>
      <c r="E1548" t="s">
        <v>22</v>
      </c>
      <c r="F1548" t="s">
        <v>20</v>
      </c>
      <c r="G1548" t="str">
        <f>IF(VentasC15[[#This Row],[Tipo de pago]]='Tablas auxiliares'!$B$6,"Venta física","Venta Online")</f>
        <v>Venta física</v>
      </c>
      <c r="H1548" t="s">
        <v>30</v>
      </c>
      <c r="I1548" s="37">
        <v>99566</v>
      </c>
      <c r="J1548" s="37">
        <v>83198</v>
      </c>
      <c r="K1548" s="37">
        <v>1570</v>
      </c>
      <c r="L1548" s="37">
        <v>94518</v>
      </c>
      <c r="M1548" s="37">
        <v>36912</v>
      </c>
      <c r="N1548" s="37">
        <f>SUM(VentasC15[[#This Row],[Maquillaje]:[Perfumería]])</f>
        <v>315764</v>
      </c>
      <c r="O1548" s="14">
        <f>AVERAGE(VentasC15[[#This Row],[Maquillaje]:[Perfumería]])</f>
        <v>63152.800000000003</v>
      </c>
      <c r="P1548" t="str">
        <f>INDEX(VentasC15[[#Headers],[Maquillaje]:[Perfumería]],MATCH(MAX(VentasC15[[#This Row],[Maquillaje]:[Perfumería]]),VentasC15[[#This Row],[Maquillaje]:[Perfumería]],0))</f>
        <v>Maquillaje</v>
      </c>
      <c r="Q1548" t="str">
        <f>INDEX(VentasC15[[#Headers],[Maquillaje]:[Perfumería]],MATCH(MIN(VentasC15[[#This Row],[Maquillaje]:[Perfumería]]),VentasC15[[#This Row],[Maquillaje]:[Perfumería]],0))</f>
        <v>Cabello</v>
      </c>
      <c r="R1548" t="str">
        <f>IF(VentasC15[[#This Row],[Total por vendedor]]&gt;=250000,"SI","NO")</f>
        <v>SI</v>
      </c>
    </row>
    <row r="1549" spans="1:18" x14ac:dyDescent="0.3">
      <c r="A1549" s="17">
        <v>33498669</v>
      </c>
      <c r="B1549" s="13">
        <v>69</v>
      </c>
      <c r="C1549" s="13">
        <v>4</v>
      </c>
      <c r="D1549" s="13">
        <v>74</v>
      </c>
      <c r="E1549" t="s">
        <v>23</v>
      </c>
      <c r="F1549" t="s">
        <v>20</v>
      </c>
      <c r="G1549" t="str">
        <f>IF(VentasC15[[#This Row],[Tipo de pago]]='Tablas auxiliares'!$B$6,"Venta física","Venta Online")</f>
        <v>Venta física</v>
      </c>
      <c r="H1549" t="s">
        <v>29</v>
      </c>
      <c r="I1549" s="37">
        <v>54857</v>
      </c>
      <c r="J1549" s="37">
        <v>29477</v>
      </c>
      <c r="K1549" s="37">
        <v>51432</v>
      </c>
      <c r="L1549" s="37">
        <v>92812</v>
      </c>
      <c r="M1549" s="37">
        <v>33505</v>
      </c>
      <c r="N1549" s="37">
        <f>SUM(VentasC15[[#This Row],[Maquillaje]:[Perfumería]])</f>
        <v>262083</v>
      </c>
      <c r="O1549" s="14">
        <f>AVERAGE(VentasC15[[#This Row],[Maquillaje]:[Perfumería]])</f>
        <v>52416.6</v>
      </c>
      <c r="P1549" t="str">
        <f>INDEX(VentasC15[[#Headers],[Maquillaje]:[Perfumería]],MATCH(MAX(VentasC15[[#This Row],[Maquillaje]:[Perfumería]]),VentasC15[[#This Row],[Maquillaje]:[Perfumería]],0))</f>
        <v>Cuerpo</v>
      </c>
      <c r="Q1549" t="str">
        <f>INDEX(VentasC15[[#Headers],[Maquillaje]:[Perfumería]],MATCH(MIN(VentasC15[[#This Row],[Maquillaje]:[Perfumería]]),VentasC15[[#This Row],[Maquillaje]:[Perfumería]],0))</f>
        <v>Skincare</v>
      </c>
      <c r="R1549" t="str">
        <f>IF(VentasC15[[#This Row],[Total por vendedor]]&gt;=250000,"SI","NO")</f>
        <v>SI</v>
      </c>
    </row>
    <row r="1550" spans="1:18" x14ac:dyDescent="0.3">
      <c r="A1550" s="16">
        <v>33498670</v>
      </c>
      <c r="B1550" s="13">
        <v>50</v>
      </c>
      <c r="C1550" s="13">
        <v>4</v>
      </c>
      <c r="D1550" s="13">
        <v>20</v>
      </c>
      <c r="E1550" t="s">
        <v>22</v>
      </c>
      <c r="F1550" t="s">
        <v>21</v>
      </c>
      <c r="G1550" t="str">
        <f>IF(VentasC15[[#This Row],[Tipo de pago]]='Tablas auxiliares'!$B$6,"Venta física","Venta Online")</f>
        <v>Venta Online</v>
      </c>
      <c r="H1550" t="s">
        <v>29</v>
      </c>
      <c r="I1550" s="37">
        <v>19186</v>
      </c>
      <c r="J1550" s="37">
        <v>63342</v>
      </c>
      <c r="K1550" s="37">
        <v>76396</v>
      </c>
      <c r="L1550" s="37">
        <v>7406</v>
      </c>
      <c r="M1550" s="37">
        <v>91949</v>
      </c>
      <c r="N1550" s="37">
        <f>SUM(VentasC15[[#This Row],[Maquillaje]:[Perfumería]])</f>
        <v>258279</v>
      </c>
      <c r="O1550" s="14">
        <f>AVERAGE(VentasC15[[#This Row],[Maquillaje]:[Perfumería]])</f>
        <v>51655.8</v>
      </c>
      <c r="P1550" t="str">
        <f>INDEX(VentasC15[[#Headers],[Maquillaje]:[Perfumería]],MATCH(MAX(VentasC15[[#This Row],[Maquillaje]:[Perfumería]]),VentasC15[[#This Row],[Maquillaje]:[Perfumería]],0))</f>
        <v>Perfumería</v>
      </c>
      <c r="Q1550" t="str">
        <f>INDEX(VentasC15[[#Headers],[Maquillaje]:[Perfumería]],MATCH(MIN(VentasC15[[#This Row],[Maquillaje]:[Perfumería]]),VentasC15[[#This Row],[Maquillaje]:[Perfumería]],0))</f>
        <v>Cuerpo</v>
      </c>
      <c r="R1550" t="str">
        <f>IF(VentasC15[[#This Row],[Total por vendedor]]&gt;=250000,"SI","NO")</f>
        <v>SI</v>
      </c>
    </row>
    <row r="1551" spans="1:18" x14ac:dyDescent="0.3">
      <c r="A1551" s="17">
        <v>33498671</v>
      </c>
      <c r="B1551" s="13">
        <v>53</v>
      </c>
      <c r="C1551" s="13">
        <v>4</v>
      </c>
      <c r="D1551" s="13">
        <v>19</v>
      </c>
      <c r="E1551" t="s">
        <v>22</v>
      </c>
      <c r="F1551" t="s">
        <v>21</v>
      </c>
      <c r="G1551" t="str">
        <f>IF(VentasC15[[#This Row],[Tipo de pago]]='Tablas auxiliares'!$B$6,"Venta física","Venta Online")</f>
        <v>Venta Online</v>
      </c>
      <c r="H1551" t="s">
        <v>29</v>
      </c>
      <c r="I1551" s="37">
        <v>33260</v>
      </c>
      <c r="J1551" s="37">
        <v>64082</v>
      </c>
      <c r="K1551" s="37">
        <v>84792</v>
      </c>
      <c r="L1551" s="37">
        <v>97972</v>
      </c>
      <c r="M1551" s="37">
        <v>91801</v>
      </c>
      <c r="N1551" s="37">
        <f>SUM(VentasC15[[#This Row],[Maquillaje]:[Perfumería]])</f>
        <v>371907</v>
      </c>
      <c r="O1551" s="14">
        <f>AVERAGE(VentasC15[[#This Row],[Maquillaje]:[Perfumería]])</f>
        <v>74381.399999999994</v>
      </c>
      <c r="P1551" t="str">
        <f>INDEX(VentasC15[[#Headers],[Maquillaje]:[Perfumería]],MATCH(MAX(VentasC15[[#This Row],[Maquillaje]:[Perfumería]]),VentasC15[[#This Row],[Maquillaje]:[Perfumería]],0))</f>
        <v>Cuerpo</v>
      </c>
      <c r="Q1551" t="str">
        <f>INDEX(VentasC15[[#Headers],[Maquillaje]:[Perfumería]],MATCH(MIN(VentasC15[[#This Row],[Maquillaje]:[Perfumería]]),VentasC15[[#This Row],[Maquillaje]:[Perfumería]],0))</f>
        <v>Maquillaje</v>
      </c>
      <c r="R1551" t="str">
        <f>IF(VentasC15[[#This Row],[Total por vendedor]]&gt;=250000,"SI","NO")</f>
        <v>SI</v>
      </c>
    </row>
    <row r="1552" spans="1:18" x14ac:dyDescent="0.3">
      <c r="A1552" s="16">
        <v>33498672</v>
      </c>
      <c r="B1552" s="13">
        <v>47</v>
      </c>
      <c r="C1552" s="13">
        <v>4</v>
      </c>
      <c r="D1552" s="13">
        <v>17</v>
      </c>
      <c r="E1552" t="s">
        <v>22</v>
      </c>
      <c r="F1552" t="s">
        <v>20</v>
      </c>
      <c r="G1552" t="str">
        <f>IF(VentasC15[[#This Row],[Tipo de pago]]='Tablas auxiliares'!$B$6,"Venta física","Venta Online")</f>
        <v>Venta física</v>
      </c>
      <c r="H1552" t="s">
        <v>29</v>
      </c>
      <c r="I1552" s="37">
        <v>88449</v>
      </c>
      <c r="J1552" s="37">
        <v>95887</v>
      </c>
      <c r="K1552" s="37">
        <v>41507</v>
      </c>
      <c r="L1552" s="37">
        <v>59768</v>
      </c>
      <c r="M1552" s="37">
        <v>67645</v>
      </c>
      <c r="N1552" s="37">
        <f>SUM(VentasC15[[#This Row],[Maquillaje]:[Perfumería]])</f>
        <v>353256</v>
      </c>
      <c r="O1552" s="14">
        <f>AVERAGE(VentasC15[[#This Row],[Maquillaje]:[Perfumería]])</f>
        <v>70651.199999999997</v>
      </c>
      <c r="P1552" t="str">
        <f>INDEX(VentasC15[[#Headers],[Maquillaje]:[Perfumería]],MATCH(MAX(VentasC15[[#This Row],[Maquillaje]:[Perfumería]]),VentasC15[[#This Row],[Maquillaje]:[Perfumería]],0))</f>
        <v>Skincare</v>
      </c>
      <c r="Q1552" t="str">
        <f>INDEX(VentasC15[[#Headers],[Maquillaje]:[Perfumería]],MATCH(MIN(VentasC15[[#This Row],[Maquillaje]:[Perfumería]]),VentasC15[[#This Row],[Maquillaje]:[Perfumería]],0))</f>
        <v>Cabello</v>
      </c>
      <c r="R1552" t="str">
        <f>IF(VentasC15[[#This Row],[Total por vendedor]]&gt;=250000,"SI","NO")</f>
        <v>SI</v>
      </c>
    </row>
    <row r="1553" spans="1:18" x14ac:dyDescent="0.3">
      <c r="A1553" s="17">
        <v>33498673</v>
      </c>
      <c r="B1553" s="13">
        <v>43</v>
      </c>
      <c r="C1553" s="13">
        <v>4</v>
      </c>
      <c r="D1553" s="13">
        <v>30</v>
      </c>
      <c r="E1553" t="s">
        <v>23</v>
      </c>
      <c r="F1553" t="s">
        <v>21</v>
      </c>
      <c r="G1553" t="str">
        <f>IF(VentasC15[[#This Row],[Tipo de pago]]='Tablas auxiliares'!$B$6,"Venta física","Venta Online")</f>
        <v>Venta Online</v>
      </c>
      <c r="H1553" t="s">
        <v>29</v>
      </c>
      <c r="I1553" s="37">
        <v>5645</v>
      </c>
      <c r="J1553" s="37">
        <v>22993</v>
      </c>
      <c r="K1553" s="37">
        <v>23384</v>
      </c>
      <c r="L1553" s="37">
        <v>43900</v>
      </c>
      <c r="M1553" s="37">
        <v>13952</v>
      </c>
      <c r="N1553" s="37">
        <f>SUM(VentasC15[[#This Row],[Maquillaje]:[Perfumería]])</f>
        <v>109874</v>
      </c>
      <c r="O1553" s="14">
        <f>AVERAGE(VentasC15[[#This Row],[Maquillaje]:[Perfumería]])</f>
        <v>21974.799999999999</v>
      </c>
      <c r="P1553" t="str">
        <f>INDEX(VentasC15[[#Headers],[Maquillaje]:[Perfumería]],MATCH(MAX(VentasC15[[#This Row],[Maquillaje]:[Perfumería]]),VentasC15[[#This Row],[Maquillaje]:[Perfumería]],0))</f>
        <v>Cuerpo</v>
      </c>
      <c r="Q1553" t="str">
        <f>INDEX(VentasC15[[#Headers],[Maquillaje]:[Perfumería]],MATCH(MIN(VentasC15[[#This Row],[Maquillaje]:[Perfumería]]),VentasC15[[#This Row],[Maquillaje]:[Perfumería]],0))</f>
        <v>Maquillaje</v>
      </c>
      <c r="R1553" t="str">
        <f>IF(VentasC15[[#This Row],[Total por vendedor]]&gt;=250000,"SI","NO")</f>
        <v>NO</v>
      </c>
    </row>
    <row r="1554" spans="1:18" x14ac:dyDescent="0.3">
      <c r="A1554" s="16">
        <v>33498674</v>
      </c>
      <c r="B1554" s="13">
        <v>55</v>
      </c>
      <c r="C1554" s="13">
        <v>4</v>
      </c>
      <c r="D1554" s="13">
        <v>21</v>
      </c>
      <c r="E1554" t="s">
        <v>22</v>
      </c>
      <c r="F1554" t="s">
        <v>20</v>
      </c>
      <c r="G1554" t="str">
        <f>IF(VentasC15[[#This Row],[Tipo de pago]]='Tablas auxiliares'!$B$6,"Venta física","Venta Online")</f>
        <v>Venta física</v>
      </c>
      <c r="H1554" t="s">
        <v>30</v>
      </c>
      <c r="I1554" s="37">
        <v>34714</v>
      </c>
      <c r="J1554" s="37">
        <v>50627</v>
      </c>
      <c r="K1554" s="37">
        <v>85011</v>
      </c>
      <c r="L1554" s="37">
        <v>33224</v>
      </c>
      <c r="M1554" s="37">
        <v>74218</v>
      </c>
      <c r="N1554" s="37">
        <f>SUM(VentasC15[[#This Row],[Maquillaje]:[Perfumería]])</f>
        <v>277794</v>
      </c>
      <c r="O1554" s="14">
        <f>AVERAGE(VentasC15[[#This Row],[Maquillaje]:[Perfumería]])</f>
        <v>55558.8</v>
      </c>
      <c r="P1554" t="str">
        <f>INDEX(VentasC15[[#Headers],[Maquillaje]:[Perfumería]],MATCH(MAX(VentasC15[[#This Row],[Maquillaje]:[Perfumería]]),VentasC15[[#This Row],[Maquillaje]:[Perfumería]],0))</f>
        <v>Cabello</v>
      </c>
      <c r="Q1554" t="str">
        <f>INDEX(VentasC15[[#Headers],[Maquillaje]:[Perfumería]],MATCH(MIN(VentasC15[[#This Row],[Maquillaje]:[Perfumería]]),VentasC15[[#This Row],[Maquillaje]:[Perfumería]],0))</f>
        <v>Cuerpo</v>
      </c>
      <c r="R1554" t="str">
        <f>IF(VentasC15[[#This Row],[Total por vendedor]]&gt;=250000,"SI","NO")</f>
        <v>SI</v>
      </c>
    </row>
    <row r="1555" spans="1:18" x14ac:dyDescent="0.3">
      <c r="A1555" s="17">
        <v>33498675</v>
      </c>
      <c r="B1555" s="13">
        <v>28</v>
      </c>
      <c r="C1555" s="13">
        <v>4</v>
      </c>
      <c r="D1555" s="13">
        <v>82</v>
      </c>
      <c r="E1555" t="s">
        <v>23</v>
      </c>
      <c r="F1555" t="s">
        <v>20</v>
      </c>
      <c r="G1555" t="str">
        <f>IF(VentasC15[[#This Row],[Tipo de pago]]='Tablas auxiliares'!$B$6,"Venta física","Venta Online")</f>
        <v>Venta física</v>
      </c>
      <c r="H1555" t="s">
        <v>30</v>
      </c>
      <c r="I1555" s="37">
        <v>25402</v>
      </c>
      <c r="J1555" s="37">
        <v>41127</v>
      </c>
      <c r="K1555" s="37">
        <v>24982</v>
      </c>
      <c r="L1555" s="37">
        <v>14803</v>
      </c>
      <c r="M1555" s="37">
        <v>25317</v>
      </c>
      <c r="N1555" s="37">
        <f>SUM(VentasC15[[#This Row],[Maquillaje]:[Perfumería]])</f>
        <v>131631</v>
      </c>
      <c r="O1555" s="14">
        <f>AVERAGE(VentasC15[[#This Row],[Maquillaje]:[Perfumería]])</f>
        <v>26326.2</v>
      </c>
      <c r="P1555" t="str">
        <f>INDEX(VentasC15[[#Headers],[Maquillaje]:[Perfumería]],MATCH(MAX(VentasC15[[#This Row],[Maquillaje]:[Perfumería]]),VentasC15[[#This Row],[Maquillaje]:[Perfumería]],0))</f>
        <v>Skincare</v>
      </c>
      <c r="Q1555" t="str">
        <f>INDEX(VentasC15[[#Headers],[Maquillaje]:[Perfumería]],MATCH(MIN(VentasC15[[#This Row],[Maquillaje]:[Perfumería]]),VentasC15[[#This Row],[Maquillaje]:[Perfumería]],0))</f>
        <v>Cuerpo</v>
      </c>
      <c r="R1555" t="str">
        <f>IF(VentasC15[[#This Row],[Total por vendedor]]&gt;=250000,"SI","NO")</f>
        <v>NO</v>
      </c>
    </row>
    <row r="1556" spans="1:18" x14ac:dyDescent="0.3">
      <c r="A1556" s="16">
        <v>33498676</v>
      </c>
      <c r="B1556" s="13">
        <v>29</v>
      </c>
      <c r="C1556" s="13">
        <v>4</v>
      </c>
      <c r="D1556" s="13">
        <v>54</v>
      </c>
      <c r="E1556" t="s">
        <v>23</v>
      </c>
      <c r="F1556" t="s">
        <v>21</v>
      </c>
      <c r="G1556" t="str">
        <f>IF(VentasC15[[#This Row],[Tipo de pago]]='Tablas auxiliares'!$B$6,"Venta física","Venta Online")</f>
        <v>Venta Online</v>
      </c>
      <c r="H1556" t="s">
        <v>30</v>
      </c>
      <c r="I1556" s="37">
        <v>65056</v>
      </c>
      <c r="J1556" s="37">
        <v>27750</v>
      </c>
      <c r="K1556" s="37">
        <v>96469</v>
      </c>
      <c r="L1556" s="37">
        <v>83808</v>
      </c>
      <c r="M1556" s="37">
        <v>80835</v>
      </c>
      <c r="N1556" s="37">
        <f>SUM(VentasC15[[#This Row],[Maquillaje]:[Perfumería]])</f>
        <v>353918</v>
      </c>
      <c r="O1556" s="14">
        <f>AVERAGE(VentasC15[[#This Row],[Maquillaje]:[Perfumería]])</f>
        <v>70783.600000000006</v>
      </c>
      <c r="P1556" t="str">
        <f>INDEX(VentasC15[[#Headers],[Maquillaje]:[Perfumería]],MATCH(MAX(VentasC15[[#This Row],[Maquillaje]:[Perfumería]]),VentasC15[[#This Row],[Maquillaje]:[Perfumería]],0))</f>
        <v>Cabello</v>
      </c>
      <c r="Q1556" t="str">
        <f>INDEX(VentasC15[[#Headers],[Maquillaje]:[Perfumería]],MATCH(MIN(VentasC15[[#This Row],[Maquillaje]:[Perfumería]]),VentasC15[[#This Row],[Maquillaje]:[Perfumería]],0))</f>
        <v>Skincare</v>
      </c>
      <c r="R1556" t="str">
        <f>IF(VentasC15[[#This Row],[Total por vendedor]]&gt;=250000,"SI","NO")</f>
        <v>SI</v>
      </c>
    </row>
    <row r="1557" spans="1:18" x14ac:dyDescent="0.3">
      <c r="A1557" s="17">
        <v>33498677</v>
      </c>
      <c r="B1557" s="13">
        <v>70</v>
      </c>
      <c r="C1557" s="13">
        <v>4</v>
      </c>
      <c r="D1557" s="13">
        <v>70</v>
      </c>
      <c r="E1557" t="s">
        <v>23</v>
      </c>
      <c r="F1557" t="s">
        <v>21</v>
      </c>
      <c r="G1557" t="str">
        <f>IF(VentasC15[[#This Row],[Tipo de pago]]='Tablas auxiliares'!$B$6,"Venta física","Venta Online")</f>
        <v>Venta Online</v>
      </c>
      <c r="H1557" t="s">
        <v>29</v>
      </c>
      <c r="I1557" s="37">
        <v>41077</v>
      </c>
      <c r="J1557" s="37">
        <v>17793</v>
      </c>
      <c r="K1557" s="37">
        <v>36305</v>
      </c>
      <c r="L1557" s="37">
        <v>73641</v>
      </c>
      <c r="M1557" s="37">
        <v>5315</v>
      </c>
      <c r="N1557" s="37">
        <f>SUM(VentasC15[[#This Row],[Maquillaje]:[Perfumería]])</f>
        <v>174131</v>
      </c>
      <c r="O1557" s="14">
        <f>AVERAGE(VentasC15[[#This Row],[Maquillaje]:[Perfumería]])</f>
        <v>34826.199999999997</v>
      </c>
      <c r="P1557" t="str">
        <f>INDEX(VentasC15[[#Headers],[Maquillaje]:[Perfumería]],MATCH(MAX(VentasC15[[#This Row],[Maquillaje]:[Perfumería]]),VentasC15[[#This Row],[Maquillaje]:[Perfumería]],0))</f>
        <v>Cuerpo</v>
      </c>
      <c r="Q1557" t="str">
        <f>INDEX(VentasC15[[#Headers],[Maquillaje]:[Perfumería]],MATCH(MIN(VentasC15[[#This Row],[Maquillaje]:[Perfumería]]),VentasC15[[#This Row],[Maquillaje]:[Perfumería]],0))</f>
        <v>Perfumería</v>
      </c>
      <c r="R1557" t="str">
        <f>IF(VentasC15[[#This Row],[Total por vendedor]]&gt;=250000,"SI","NO")</f>
        <v>NO</v>
      </c>
    </row>
    <row r="1558" spans="1:18" x14ac:dyDescent="0.3">
      <c r="A1558" s="16">
        <v>33498678</v>
      </c>
      <c r="B1558" s="13">
        <v>53</v>
      </c>
      <c r="C1558" s="13">
        <v>4</v>
      </c>
      <c r="D1558" s="13">
        <v>83</v>
      </c>
      <c r="E1558" t="s">
        <v>23</v>
      </c>
      <c r="F1558" t="s">
        <v>21</v>
      </c>
      <c r="G1558" t="str">
        <f>IF(VentasC15[[#This Row],[Tipo de pago]]='Tablas auxiliares'!$B$6,"Venta física","Venta Online")</f>
        <v>Venta Online</v>
      </c>
      <c r="H1558" t="s">
        <v>30</v>
      </c>
      <c r="I1558" s="37">
        <v>56848</v>
      </c>
      <c r="J1558" s="37">
        <v>82578</v>
      </c>
      <c r="K1558" s="37">
        <v>85653</v>
      </c>
      <c r="L1558" s="37">
        <v>53426</v>
      </c>
      <c r="M1558" s="37">
        <v>62858</v>
      </c>
      <c r="N1558" s="37">
        <f>SUM(VentasC15[[#This Row],[Maquillaje]:[Perfumería]])</f>
        <v>341363</v>
      </c>
      <c r="O1558" s="14">
        <f>AVERAGE(VentasC15[[#This Row],[Maquillaje]:[Perfumería]])</f>
        <v>68272.600000000006</v>
      </c>
      <c r="P1558" t="str">
        <f>INDEX(VentasC15[[#Headers],[Maquillaje]:[Perfumería]],MATCH(MAX(VentasC15[[#This Row],[Maquillaje]:[Perfumería]]),VentasC15[[#This Row],[Maquillaje]:[Perfumería]],0))</f>
        <v>Cabello</v>
      </c>
      <c r="Q1558" t="str">
        <f>INDEX(VentasC15[[#Headers],[Maquillaje]:[Perfumería]],MATCH(MIN(VentasC15[[#This Row],[Maquillaje]:[Perfumería]]),VentasC15[[#This Row],[Maquillaje]:[Perfumería]],0))</f>
        <v>Cuerpo</v>
      </c>
      <c r="R1558" t="str">
        <f>IF(VentasC15[[#This Row],[Total por vendedor]]&gt;=250000,"SI","NO")</f>
        <v>SI</v>
      </c>
    </row>
    <row r="1559" spans="1:18" x14ac:dyDescent="0.3">
      <c r="A1559" s="17">
        <v>33498679</v>
      </c>
      <c r="B1559" s="13">
        <v>26</v>
      </c>
      <c r="C1559" s="13">
        <v>4</v>
      </c>
      <c r="D1559" s="13">
        <v>54</v>
      </c>
      <c r="E1559" t="s">
        <v>25</v>
      </c>
      <c r="F1559" t="s">
        <v>20</v>
      </c>
      <c r="G1559" t="str">
        <f>IF(VentasC15[[#This Row],[Tipo de pago]]='Tablas auxiliares'!$B$6,"Venta física","Venta Online")</f>
        <v>Venta física</v>
      </c>
      <c r="H1559" t="s">
        <v>30</v>
      </c>
      <c r="I1559" s="37">
        <v>58172</v>
      </c>
      <c r="J1559" s="37">
        <v>29654</v>
      </c>
      <c r="K1559" s="37">
        <v>49729</v>
      </c>
      <c r="L1559" s="37">
        <v>23195</v>
      </c>
      <c r="M1559" s="37">
        <v>99334</v>
      </c>
      <c r="N1559" s="37">
        <f>SUM(VentasC15[[#This Row],[Maquillaje]:[Perfumería]])</f>
        <v>260084</v>
      </c>
      <c r="O1559" s="14">
        <f>AVERAGE(VentasC15[[#This Row],[Maquillaje]:[Perfumería]])</f>
        <v>52016.800000000003</v>
      </c>
      <c r="P1559" t="str">
        <f>INDEX(VentasC15[[#Headers],[Maquillaje]:[Perfumería]],MATCH(MAX(VentasC15[[#This Row],[Maquillaje]:[Perfumería]]),VentasC15[[#This Row],[Maquillaje]:[Perfumería]],0))</f>
        <v>Perfumería</v>
      </c>
      <c r="Q1559" t="str">
        <f>INDEX(VentasC15[[#Headers],[Maquillaje]:[Perfumería]],MATCH(MIN(VentasC15[[#This Row],[Maquillaje]:[Perfumería]]),VentasC15[[#This Row],[Maquillaje]:[Perfumería]],0))</f>
        <v>Cuerpo</v>
      </c>
      <c r="R1559" t="str">
        <f>IF(VentasC15[[#This Row],[Total por vendedor]]&gt;=250000,"SI","NO")</f>
        <v>SI</v>
      </c>
    </row>
    <row r="1560" spans="1:18" x14ac:dyDescent="0.3">
      <c r="A1560" s="16">
        <v>33498680</v>
      </c>
      <c r="B1560" s="13">
        <v>51</v>
      </c>
      <c r="C1560" s="13">
        <v>4</v>
      </c>
      <c r="D1560" s="13">
        <v>31</v>
      </c>
      <c r="E1560" t="s">
        <v>23</v>
      </c>
      <c r="F1560" t="s">
        <v>20</v>
      </c>
      <c r="G1560" t="str">
        <f>IF(VentasC15[[#This Row],[Tipo de pago]]='Tablas auxiliares'!$B$6,"Venta física","Venta Online")</f>
        <v>Venta física</v>
      </c>
      <c r="H1560" t="s">
        <v>29</v>
      </c>
      <c r="I1560" s="37">
        <v>82496</v>
      </c>
      <c r="J1560" s="37">
        <v>68312</v>
      </c>
      <c r="K1560" s="37">
        <v>74145</v>
      </c>
      <c r="L1560" s="37">
        <v>99472</v>
      </c>
      <c r="M1560" s="37">
        <v>45526</v>
      </c>
      <c r="N1560" s="37">
        <f>SUM(VentasC15[[#This Row],[Maquillaje]:[Perfumería]])</f>
        <v>369951</v>
      </c>
      <c r="O1560" s="14">
        <f>AVERAGE(VentasC15[[#This Row],[Maquillaje]:[Perfumería]])</f>
        <v>73990.2</v>
      </c>
      <c r="P1560" t="str">
        <f>INDEX(VentasC15[[#Headers],[Maquillaje]:[Perfumería]],MATCH(MAX(VentasC15[[#This Row],[Maquillaje]:[Perfumería]]),VentasC15[[#This Row],[Maquillaje]:[Perfumería]],0))</f>
        <v>Cuerpo</v>
      </c>
      <c r="Q1560" t="str">
        <f>INDEX(VentasC15[[#Headers],[Maquillaje]:[Perfumería]],MATCH(MIN(VentasC15[[#This Row],[Maquillaje]:[Perfumería]]),VentasC15[[#This Row],[Maquillaje]:[Perfumería]],0))</f>
        <v>Perfumería</v>
      </c>
      <c r="R1560" t="str">
        <f>IF(VentasC15[[#This Row],[Total por vendedor]]&gt;=250000,"SI","NO")</f>
        <v>SI</v>
      </c>
    </row>
    <row r="1561" spans="1:18" x14ac:dyDescent="0.3">
      <c r="A1561" s="17">
        <v>33498681</v>
      </c>
      <c r="B1561" s="13">
        <v>73</v>
      </c>
      <c r="C1561" s="13">
        <v>4</v>
      </c>
      <c r="D1561" s="13">
        <v>20</v>
      </c>
      <c r="E1561" t="s">
        <v>23</v>
      </c>
      <c r="F1561" t="s">
        <v>20</v>
      </c>
      <c r="G1561" t="str">
        <f>IF(VentasC15[[#This Row],[Tipo de pago]]='Tablas auxiliares'!$B$6,"Venta física","Venta Online")</f>
        <v>Venta física</v>
      </c>
      <c r="H1561" t="s">
        <v>29</v>
      </c>
      <c r="I1561" s="37">
        <v>60755</v>
      </c>
      <c r="J1561" s="37">
        <v>19984</v>
      </c>
      <c r="K1561" s="37">
        <v>67448</v>
      </c>
      <c r="L1561" s="37">
        <v>60817</v>
      </c>
      <c r="M1561" s="37">
        <v>76402</v>
      </c>
      <c r="N1561" s="37">
        <f>SUM(VentasC15[[#This Row],[Maquillaje]:[Perfumería]])</f>
        <v>285406</v>
      </c>
      <c r="O1561" s="14">
        <f>AVERAGE(VentasC15[[#This Row],[Maquillaje]:[Perfumería]])</f>
        <v>57081.2</v>
      </c>
      <c r="P1561" t="str">
        <f>INDEX(VentasC15[[#Headers],[Maquillaje]:[Perfumería]],MATCH(MAX(VentasC15[[#This Row],[Maquillaje]:[Perfumería]]),VentasC15[[#This Row],[Maquillaje]:[Perfumería]],0))</f>
        <v>Perfumería</v>
      </c>
      <c r="Q1561" t="str">
        <f>INDEX(VentasC15[[#Headers],[Maquillaje]:[Perfumería]],MATCH(MIN(VentasC15[[#This Row],[Maquillaje]:[Perfumería]]),VentasC15[[#This Row],[Maquillaje]:[Perfumería]],0))</f>
        <v>Skincare</v>
      </c>
      <c r="R1561" t="str">
        <f>IF(VentasC15[[#This Row],[Total por vendedor]]&gt;=250000,"SI","NO")</f>
        <v>SI</v>
      </c>
    </row>
    <row r="1562" spans="1:18" x14ac:dyDescent="0.3">
      <c r="A1562" s="16">
        <v>33498682</v>
      </c>
      <c r="B1562" s="13">
        <v>41</v>
      </c>
      <c r="C1562" s="13">
        <v>4</v>
      </c>
      <c r="D1562" s="13">
        <v>68</v>
      </c>
      <c r="E1562" t="s">
        <v>23</v>
      </c>
      <c r="F1562" t="s">
        <v>20</v>
      </c>
      <c r="G1562" t="str">
        <f>IF(VentasC15[[#This Row],[Tipo de pago]]='Tablas auxiliares'!$B$6,"Venta física","Venta Online")</f>
        <v>Venta física</v>
      </c>
      <c r="H1562" t="s">
        <v>30</v>
      </c>
      <c r="I1562" s="37">
        <v>66955</v>
      </c>
      <c r="J1562" s="37">
        <v>83072</v>
      </c>
      <c r="K1562" s="37">
        <v>8441</v>
      </c>
      <c r="L1562" s="37">
        <v>12112</v>
      </c>
      <c r="M1562" s="37">
        <v>44019</v>
      </c>
      <c r="N1562" s="37">
        <f>SUM(VentasC15[[#This Row],[Maquillaje]:[Perfumería]])</f>
        <v>214599</v>
      </c>
      <c r="O1562" s="14">
        <f>AVERAGE(VentasC15[[#This Row],[Maquillaje]:[Perfumería]])</f>
        <v>42919.8</v>
      </c>
      <c r="P1562" t="str">
        <f>INDEX(VentasC15[[#Headers],[Maquillaje]:[Perfumería]],MATCH(MAX(VentasC15[[#This Row],[Maquillaje]:[Perfumería]]),VentasC15[[#This Row],[Maquillaje]:[Perfumería]],0))</f>
        <v>Skincare</v>
      </c>
      <c r="Q1562" t="str">
        <f>INDEX(VentasC15[[#Headers],[Maquillaje]:[Perfumería]],MATCH(MIN(VentasC15[[#This Row],[Maquillaje]:[Perfumería]]),VentasC15[[#This Row],[Maquillaje]:[Perfumería]],0))</f>
        <v>Cabello</v>
      </c>
      <c r="R1562" t="str">
        <f>IF(VentasC15[[#This Row],[Total por vendedor]]&gt;=250000,"SI","NO")</f>
        <v>NO</v>
      </c>
    </row>
    <row r="1563" spans="1:18" x14ac:dyDescent="0.3">
      <c r="A1563" s="17">
        <v>33498683</v>
      </c>
      <c r="B1563" s="13">
        <v>42</v>
      </c>
      <c r="C1563" s="13">
        <v>4</v>
      </c>
      <c r="D1563" s="13">
        <v>80</v>
      </c>
      <c r="E1563" t="s">
        <v>24</v>
      </c>
      <c r="F1563" t="s">
        <v>20</v>
      </c>
      <c r="G1563" t="str">
        <f>IF(VentasC15[[#This Row],[Tipo de pago]]='Tablas auxiliares'!$B$6,"Venta física","Venta Online")</f>
        <v>Venta física</v>
      </c>
      <c r="H1563" t="s">
        <v>30</v>
      </c>
      <c r="I1563" s="37">
        <v>73876</v>
      </c>
      <c r="J1563" s="37">
        <v>20987</v>
      </c>
      <c r="K1563" s="37">
        <v>52841</v>
      </c>
      <c r="L1563" s="37">
        <v>31463</v>
      </c>
      <c r="M1563" s="37">
        <v>86114</v>
      </c>
      <c r="N1563" s="37">
        <f>SUM(VentasC15[[#This Row],[Maquillaje]:[Perfumería]])</f>
        <v>265281</v>
      </c>
      <c r="O1563" s="14">
        <f>AVERAGE(VentasC15[[#This Row],[Maquillaje]:[Perfumería]])</f>
        <v>53056.2</v>
      </c>
      <c r="P1563" t="str">
        <f>INDEX(VentasC15[[#Headers],[Maquillaje]:[Perfumería]],MATCH(MAX(VentasC15[[#This Row],[Maquillaje]:[Perfumería]]),VentasC15[[#This Row],[Maquillaje]:[Perfumería]],0))</f>
        <v>Perfumería</v>
      </c>
      <c r="Q1563" t="str">
        <f>INDEX(VentasC15[[#Headers],[Maquillaje]:[Perfumería]],MATCH(MIN(VentasC15[[#This Row],[Maquillaje]:[Perfumería]]),VentasC15[[#This Row],[Maquillaje]:[Perfumería]],0))</f>
        <v>Skincare</v>
      </c>
      <c r="R1563" t="str">
        <f>IF(VentasC15[[#This Row],[Total por vendedor]]&gt;=250000,"SI","NO")</f>
        <v>SI</v>
      </c>
    </row>
    <row r="1564" spans="1:18" x14ac:dyDescent="0.3">
      <c r="A1564" s="16">
        <v>33498684</v>
      </c>
      <c r="B1564" s="13">
        <v>52</v>
      </c>
      <c r="C1564" s="13">
        <v>4</v>
      </c>
      <c r="D1564" s="13">
        <v>53</v>
      </c>
      <c r="E1564" t="s">
        <v>23</v>
      </c>
      <c r="F1564" t="s">
        <v>21</v>
      </c>
      <c r="G1564" t="str">
        <f>IF(VentasC15[[#This Row],[Tipo de pago]]='Tablas auxiliares'!$B$6,"Venta física","Venta Online")</f>
        <v>Venta Online</v>
      </c>
      <c r="H1564" t="s">
        <v>30</v>
      </c>
      <c r="I1564" s="37">
        <v>15057</v>
      </c>
      <c r="J1564" s="37">
        <v>43415</v>
      </c>
      <c r="K1564" s="37">
        <v>81973</v>
      </c>
      <c r="L1564" s="37">
        <v>66189</v>
      </c>
      <c r="M1564" s="37">
        <v>8919</v>
      </c>
      <c r="N1564" s="37">
        <f>SUM(VentasC15[[#This Row],[Maquillaje]:[Perfumería]])</f>
        <v>215553</v>
      </c>
      <c r="O1564" s="14">
        <f>AVERAGE(VentasC15[[#This Row],[Maquillaje]:[Perfumería]])</f>
        <v>43110.6</v>
      </c>
      <c r="P1564" t="str">
        <f>INDEX(VentasC15[[#Headers],[Maquillaje]:[Perfumería]],MATCH(MAX(VentasC15[[#This Row],[Maquillaje]:[Perfumería]]),VentasC15[[#This Row],[Maquillaje]:[Perfumería]],0))</f>
        <v>Cabello</v>
      </c>
      <c r="Q1564" t="str">
        <f>INDEX(VentasC15[[#Headers],[Maquillaje]:[Perfumería]],MATCH(MIN(VentasC15[[#This Row],[Maquillaje]:[Perfumería]]),VentasC15[[#This Row],[Maquillaje]:[Perfumería]],0))</f>
        <v>Perfumería</v>
      </c>
      <c r="R1564" t="str">
        <f>IF(VentasC15[[#This Row],[Total por vendedor]]&gt;=250000,"SI","NO")</f>
        <v>NO</v>
      </c>
    </row>
    <row r="1565" spans="1:18" x14ac:dyDescent="0.3">
      <c r="A1565" s="17">
        <v>33498685</v>
      </c>
      <c r="B1565" s="13">
        <v>66</v>
      </c>
      <c r="C1565" s="13">
        <v>4</v>
      </c>
      <c r="D1565" s="13">
        <v>28</v>
      </c>
      <c r="E1565" t="s">
        <v>24</v>
      </c>
      <c r="F1565" t="s">
        <v>20</v>
      </c>
      <c r="G1565" t="str">
        <f>IF(VentasC15[[#This Row],[Tipo de pago]]='Tablas auxiliares'!$B$6,"Venta física","Venta Online")</f>
        <v>Venta física</v>
      </c>
      <c r="H1565" t="s">
        <v>29</v>
      </c>
      <c r="I1565" s="37">
        <v>56343</v>
      </c>
      <c r="J1565" s="37">
        <v>35686</v>
      </c>
      <c r="K1565" s="37">
        <v>43168</v>
      </c>
      <c r="L1565" s="37">
        <v>60212</v>
      </c>
      <c r="M1565" s="37">
        <v>88955</v>
      </c>
      <c r="N1565" s="37">
        <f>SUM(VentasC15[[#This Row],[Maquillaje]:[Perfumería]])</f>
        <v>284364</v>
      </c>
      <c r="O1565" s="14">
        <f>AVERAGE(VentasC15[[#This Row],[Maquillaje]:[Perfumería]])</f>
        <v>56872.800000000003</v>
      </c>
      <c r="P1565" t="str">
        <f>INDEX(VentasC15[[#Headers],[Maquillaje]:[Perfumería]],MATCH(MAX(VentasC15[[#This Row],[Maquillaje]:[Perfumería]]),VentasC15[[#This Row],[Maquillaje]:[Perfumería]],0))</f>
        <v>Perfumería</v>
      </c>
      <c r="Q1565" t="str">
        <f>INDEX(VentasC15[[#Headers],[Maquillaje]:[Perfumería]],MATCH(MIN(VentasC15[[#This Row],[Maquillaje]:[Perfumería]]),VentasC15[[#This Row],[Maquillaje]:[Perfumería]],0))</f>
        <v>Skincare</v>
      </c>
      <c r="R1565" t="str">
        <f>IF(VentasC15[[#This Row],[Total por vendedor]]&gt;=250000,"SI","NO")</f>
        <v>SI</v>
      </c>
    </row>
    <row r="1566" spans="1:18" x14ac:dyDescent="0.3">
      <c r="A1566" s="16">
        <v>33498686</v>
      </c>
      <c r="B1566" s="13">
        <v>44</v>
      </c>
      <c r="C1566" s="13">
        <v>4</v>
      </c>
      <c r="D1566" s="13">
        <v>50</v>
      </c>
      <c r="E1566" t="s">
        <v>25</v>
      </c>
      <c r="F1566" t="s">
        <v>21</v>
      </c>
      <c r="G1566" t="str">
        <f>IF(VentasC15[[#This Row],[Tipo de pago]]='Tablas auxiliares'!$B$6,"Venta física","Venta Online")</f>
        <v>Venta Online</v>
      </c>
      <c r="H1566" t="s">
        <v>29</v>
      </c>
      <c r="I1566" s="37">
        <v>99719</v>
      </c>
      <c r="J1566" s="37">
        <v>48969</v>
      </c>
      <c r="K1566" s="37">
        <v>70962</v>
      </c>
      <c r="L1566" s="37">
        <v>62527</v>
      </c>
      <c r="M1566" s="37">
        <v>2364</v>
      </c>
      <c r="N1566" s="37">
        <f>SUM(VentasC15[[#This Row],[Maquillaje]:[Perfumería]])</f>
        <v>284541</v>
      </c>
      <c r="O1566" s="14">
        <f>AVERAGE(VentasC15[[#This Row],[Maquillaje]:[Perfumería]])</f>
        <v>56908.2</v>
      </c>
      <c r="P1566" t="str">
        <f>INDEX(VentasC15[[#Headers],[Maquillaje]:[Perfumería]],MATCH(MAX(VentasC15[[#This Row],[Maquillaje]:[Perfumería]]),VentasC15[[#This Row],[Maquillaje]:[Perfumería]],0))</f>
        <v>Maquillaje</v>
      </c>
      <c r="Q1566" t="str">
        <f>INDEX(VentasC15[[#Headers],[Maquillaje]:[Perfumería]],MATCH(MIN(VentasC15[[#This Row],[Maquillaje]:[Perfumería]]),VentasC15[[#This Row],[Maquillaje]:[Perfumería]],0))</f>
        <v>Perfumería</v>
      </c>
      <c r="R1566" t="str">
        <f>IF(VentasC15[[#This Row],[Total por vendedor]]&gt;=250000,"SI","NO")</f>
        <v>SI</v>
      </c>
    </row>
    <row r="1567" spans="1:18" x14ac:dyDescent="0.3">
      <c r="A1567" s="17">
        <v>33498687</v>
      </c>
      <c r="B1567" s="13">
        <v>56</v>
      </c>
      <c r="C1567" s="13">
        <v>4</v>
      </c>
      <c r="D1567" s="13">
        <v>11</v>
      </c>
      <c r="E1567" t="s">
        <v>23</v>
      </c>
      <c r="F1567" t="s">
        <v>20</v>
      </c>
      <c r="G1567" t="str">
        <f>IF(VentasC15[[#This Row],[Tipo de pago]]='Tablas auxiliares'!$B$6,"Venta física","Venta Online")</f>
        <v>Venta física</v>
      </c>
      <c r="H1567" t="s">
        <v>29</v>
      </c>
      <c r="I1567" s="37">
        <v>56787</v>
      </c>
      <c r="J1567" s="37">
        <v>35763</v>
      </c>
      <c r="K1567" s="37">
        <v>75918</v>
      </c>
      <c r="L1567" s="37">
        <v>14356</v>
      </c>
      <c r="M1567" s="37">
        <v>97106</v>
      </c>
      <c r="N1567" s="37">
        <f>SUM(VentasC15[[#This Row],[Maquillaje]:[Perfumería]])</f>
        <v>279930</v>
      </c>
      <c r="O1567" s="14">
        <f>AVERAGE(VentasC15[[#This Row],[Maquillaje]:[Perfumería]])</f>
        <v>55986</v>
      </c>
      <c r="P1567" t="str">
        <f>INDEX(VentasC15[[#Headers],[Maquillaje]:[Perfumería]],MATCH(MAX(VentasC15[[#This Row],[Maquillaje]:[Perfumería]]),VentasC15[[#This Row],[Maquillaje]:[Perfumería]],0))</f>
        <v>Perfumería</v>
      </c>
      <c r="Q1567" t="str">
        <f>INDEX(VentasC15[[#Headers],[Maquillaje]:[Perfumería]],MATCH(MIN(VentasC15[[#This Row],[Maquillaje]:[Perfumería]]),VentasC15[[#This Row],[Maquillaje]:[Perfumería]],0))</f>
        <v>Cuerpo</v>
      </c>
      <c r="R1567" t="str">
        <f>IF(VentasC15[[#This Row],[Total por vendedor]]&gt;=250000,"SI","NO")</f>
        <v>SI</v>
      </c>
    </row>
    <row r="1568" spans="1:18" x14ac:dyDescent="0.3">
      <c r="A1568" s="16">
        <v>33498688</v>
      </c>
      <c r="B1568" s="13">
        <v>68</v>
      </c>
      <c r="C1568" s="13">
        <v>4</v>
      </c>
      <c r="D1568" s="13">
        <v>19</v>
      </c>
      <c r="E1568" t="s">
        <v>24</v>
      </c>
      <c r="F1568" t="s">
        <v>20</v>
      </c>
      <c r="G1568" t="str">
        <f>IF(VentasC15[[#This Row],[Tipo de pago]]='Tablas auxiliares'!$B$6,"Venta física","Venta Online")</f>
        <v>Venta física</v>
      </c>
      <c r="H1568" t="s">
        <v>30</v>
      </c>
      <c r="I1568" s="37">
        <v>93538</v>
      </c>
      <c r="J1568" s="37">
        <v>84607</v>
      </c>
      <c r="K1568" s="37">
        <v>23853</v>
      </c>
      <c r="L1568" s="37">
        <v>87333</v>
      </c>
      <c r="M1568" s="37">
        <v>97957</v>
      </c>
      <c r="N1568" s="37">
        <f>SUM(VentasC15[[#This Row],[Maquillaje]:[Perfumería]])</f>
        <v>387288</v>
      </c>
      <c r="O1568" s="14">
        <f>AVERAGE(VentasC15[[#This Row],[Maquillaje]:[Perfumería]])</f>
        <v>77457.600000000006</v>
      </c>
      <c r="P1568" t="str">
        <f>INDEX(VentasC15[[#Headers],[Maquillaje]:[Perfumería]],MATCH(MAX(VentasC15[[#This Row],[Maquillaje]:[Perfumería]]),VentasC15[[#This Row],[Maquillaje]:[Perfumería]],0))</f>
        <v>Perfumería</v>
      </c>
      <c r="Q1568" t="str">
        <f>INDEX(VentasC15[[#Headers],[Maquillaje]:[Perfumería]],MATCH(MIN(VentasC15[[#This Row],[Maquillaje]:[Perfumería]]),VentasC15[[#This Row],[Maquillaje]:[Perfumería]],0))</f>
        <v>Cabello</v>
      </c>
      <c r="R1568" t="str">
        <f>IF(VentasC15[[#This Row],[Total por vendedor]]&gt;=250000,"SI","NO")</f>
        <v>SI</v>
      </c>
    </row>
    <row r="1569" spans="1:18" x14ac:dyDescent="0.3">
      <c r="A1569" s="17">
        <v>33498689</v>
      </c>
      <c r="B1569" s="13">
        <v>26</v>
      </c>
      <c r="C1569" s="13">
        <v>4</v>
      </c>
      <c r="D1569" s="13">
        <v>17</v>
      </c>
      <c r="E1569" t="s">
        <v>24</v>
      </c>
      <c r="F1569" t="s">
        <v>21</v>
      </c>
      <c r="G1569" t="str">
        <f>IF(VentasC15[[#This Row],[Tipo de pago]]='Tablas auxiliares'!$B$6,"Venta física","Venta Online")</f>
        <v>Venta Online</v>
      </c>
      <c r="H1569" t="s">
        <v>30</v>
      </c>
      <c r="I1569" s="37">
        <v>38788</v>
      </c>
      <c r="J1569" s="37">
        <v>80828</v>
      </c>
      <c r="K1569" s="37">
        <v>95458</v>
      </c>
      <c r="L1569" s="37">
        <v>68313</v>
      </c>
      <c r="M1569" s="37">
        <v>13860</v>
      </c>
      <c r="N1569" s="37">
        <f>SUM(VentasC15[[#This Row],[Maquillaje]:[Perfumería]])</f>
        <v>297247</v>
      </c>
      <c r="O1569" s="14">
        <f>AVERAGE(VentasC15[[#This Row],[Maquillaje]:[Perfumería]])</f>
        <v>59449.4</v>
      </c>
      <c r="P1569" t="str">
        <f>INDEX(VentasC15[[#Headers],[Maquillaje]:[Perfumería]],MATCH(MAX(VentasC15[[#This Row],[Maquillaje]:[Perfumería]]),VentasC15[[#This Row],[Maquillaje]:[Perfumería]],0))</f>
        <v>Cabello</v>
      </c>
      <c r="Q1569" t="str">
        <f>INDEX(VentasC15[[#Headers],[Maquillaje]:[Perfumería]],MATCH(MIN(VentasC15[[#This Row],[Maquillaje]:[Perfumería]]),VentasC15[[#This Row],[Maquillaje]:[Perfumería]],0))</f>
        <v>Perfumería</v>
      </c>
      <c r="R1569" t="str">
        <f>IF(VentasC15[[#This Row],[Total por vendedor]]&gt;=250000,"SI","NO")</f>
        <v>SI</v>
      </c>
    </row>
    <row r="1570" spans="1:18" x14ac:dyDescent="0.3">
      <c r="A1570" s="16">
        <v>33498690</v>
      </c>
      <c r="B1570" s="13">
        <v>46</v>
      </c>
      <c r="C1570" s="13">
        <v>4</v>
      </c>
      <c r="D1570" s="13">
        <v>8</v>
      </c>
      <c r="E1570" t="s">
        <v>23</v>
      </c>
      <c r="F1570" t="s">
        <v>21</v>
      </c>
      <c r="G1570" t="str">
        <f>IF(VentasC15[[#This Row],[Tipo de pago]]='Tablas auxiliares'!$B$6,"Venta física","Venta Online")</f>
        <v>Venta Online</v>
      </c>
      <c r="H1570" t="s">
        <v>30</v>
      </c>
      <c r="I1570" s="37">
        <v>1696</v>
      </c>
      <c r="J1570" s="37">
        <v>94754</v>
      </c>
      <c r="K1570" s="37">
        <v>59716</v>
      </c>
      <c r="L1570" s="37">
        <v>78563</v>
      </c>
      <c r="M1570" s="37">
        <v>7062</v>
      </c>
      <c r="N1570" s="37">
        <f>SUM(VentasC15[[#This Row],[Maquillaje]:[Perfumería]])</f>
        <v>241791</v>
      </c>
      <c r="O1570" s="14">
        <f>AVERAGE(VentasC15[[#This Row],[Maquillaje]:[Perfumería]])</f>
        <v>48358.2</v>
      </c>
      <c r="P1570" t="str">
        <f>INDEX(VentasC15[[#Headers],[Maquillaje]:[Perfumería]],MATCH(MAX(VentasC15[[#This Row],[Maquillaje]:[Perfumería]]),VentasC15[[#This Row],[Maquillaje]:[Perfumería]],0))</f>
        <v>Skincare</v>
      </c>
      <c r="Q1570" t="str">
        <f>INDEX(VentasC15[[#Headers],[Maquillaje]:[Perfumería]],MATCH(MIN(VentasC15[[#This Row],[Maquillaje]:[Perfumería]]),VentasC15[[#This Row],[Maquillaje]:[Perfumería]],0))</f>
        <v>Maquillaje</v>
      </c>
      <c r="R1570" t="str">
        <f>IF(VentasC15[[#This Row],[Total por vendedor]]&gt;=250000,"SI","NO")</f>
        <v>NO</v>
      </c>
    </row>
    <row r="1571" spans="1:18" x14ac:dyDescent="0.3">
      <c r="A1571" s="17">
        <v>33498691</v>
      </c>
      <c r="B1571" s="13">
        <v>62</v>
      </c>
      <c r="C1571" s="13">
        <v>4</v>
      </c>
      <c r="D1571" s="13">
        <v>6</v>
      </c>
      <c r="E1571" t="s">
        <v>23</v>
      </c>
      <c r="F1571" t="s">
        <v>21</v>
      </c>
      <c r="G1571" t="str">
        <f>IF(VentasC15[[#This Row],[Tipo de pago]]='Tablas auxiliares'!$B$6,"Venta física","Venta Online")</f>
        <v>Venta Online</v>
      </c>
      <c r="H1571" t="s">
        <v>30</v>
      </c>
      <c r="I1571" s="37">
        <v>73420</v>
      </c>
      <c r="J1571" s="37">
        <v>52772</v>
      </c>
      <c r="K1571" s="37">
        <v>10890</v>
      </c>
      <c r="L1571" s="37">
        <v>44627</v>
      </c>
      <c r="M1571" s="37">
        <v>56631</v>
      </c>
      <c r="N1571" s="37">
        <f>SUM(VentasC15[[#This Row],[Maquillaje]:[Perfumería]])</f>
        <v>238340</v>
      </c>
      <c r="O1571" s="14">
        <f>AVERAGE(VentasC15[[#This Row],[Maquillaje]:[Perfumería]])</f>
        <v>47668</v>
      </c>
      <c r="P1571" t="str">
        <f>INDEX(VentasC15[[#Headers],[Maquillaje]:[Perfumería]],MATCH(MAX(VentasC15[[#This Row],[Maquillaje]:[Perfumería]]),VentasC15[[#This Row],[Maquillaje]:[Perfumería]],0))</f>
        <v>Maquillaje</v>
      </c>
      <c r="Q1571" t="str">
        <f>INDEX(VentasC15[[#Headers],[Maquillaje]:[Perfumería]],MATCH(MIN(VentasC15[[#This Row],[Maquillaje]:[Perfumería]]),VentasC15[[#This Row],[Maquillaje]:[Perfumería]],0))</f>
        <v>Cabello</v>
      </c>
      <c r="R1571" t="str">
        <f>IF(VentasC15[[#This Row],[Total por vendedor]]&gt;=250000,"SI","NO")</f>
        <v>NO</v>
      </c>
    </row>
    <row r="1572" spans="1:18" x14ac:dyDescent="0.3">
      <c r="A1572" s="16">
        <v>33498692</v>
      </c>
      <c r="B1572" s="13">
        <v>74</v>
      </c>
      <c r="C1572" s="13">
        <v>4</v>
      </c>
      <c r="D1572" s="13">
        <v>48</v>
      </c>
      <c r="E1572" t="s">
        <v>22</v>
      </c>
      <c r="F1572" t="s">
        <v>21</v>
      </c>
      <c r="G1572" t="str">
        <f>IF(VentasC15[[#This Row],[Tipo de pago]]='Tablas auxiliares'!$B$6,"Venta física","Venta Online")</f>
        <v>Venta Online</v>
      </c>
      <c r="H1572" t="s">
        <v>29</v>
      </c>
      <c r="I1572" s="37">
        <v>86854</v>
      </c>
      <c r="J1572" s="37">
        <v>10816</v>
      </c>
      <c r="K1572" s="37">
        <v>10500</v>
      </c>
      <c r="L1572" s="37">
        <v>9633</v>
      </c>
      <c r="M1572" s="37">
        <v>35809</v>
      </c>
      <c r="N1572" s="37">
        <f>SUM(VentasC15[[#This Row],[Maquillaje]:[Perfumería]])</f>
        <v>153612</v>
      </c>
      <c r="O1572" s="14">
        <f>AVERAGE(VentasC15[[#This Row],[Maquillaje]:[Perfumería]])</f>
        <v>30722.400000000001</v>
      </c>
      <c r="P1572" t="str">
        <f>INDEX(VentasC15[[#Headers],[Maquillaje]:[Perfumería]],MATCH(MAX(VentasC15[[#This Row],[Maquillaje]:[Perfumería]]),VentasC15[[#This Row],[Maquillaje]:[Perfumería]],0))</f>
        <v>Maquillaje</v>
      </c>
      <c r="Q1572" t="str">
        <f>INDEX(VentasC15[[#Headers],[Maquillaje]:[Perfumería]],MATCH(MIN(VentasC15[[#This Row],[Maquillaje]:[Perfumería]]),VentasC15[[#This Row],[Maquillaje]:[Perfumería]],0))</f>
        <v>Cuerpo</v>
      </c>
      <c r="R1572" t="str">
        <f>IF(VentasC15[[#This Row],[Total por vendedor]]&gt;=250000,"SI","NO")</f>
        <v>NO</v>
      </c>
    </row>
    <row r="1573" spans="1:18" x14ac:dyDescent="0.3">
      <c r="A1573" s="17">
        <v>33498693</v>
      </c>
      <c r="B1573" s="13">
        <v>73</v>
      </c>
      <c r="C1573" s="13">
        <v>4</v>
      </c>
      <c r="D1573" s="13">
        <v>76</v>
      </c>
      <c r="E1573" t="s">
        <v>23</v>
      </c>
      <c r="F1573" t="s">
        <v>20</v>
      </c>
      <c r="G1573" t="str">
        <f>IF(VentasC15[[#This Row],[Tipo de pago]]='Tablas auxiliares'!$B$6,"Venta física","Venta Online")</f>
        <v>Venta física</v>
      </c>
      <c r="H1573" t="s">
        <v>29</v>
      </c>
      <c r="I1573" s="37">
        <v>18380</v>
      </c>
      <c r="J1573" s="37">
        <v>33862</v>
      </c>
      <c r="K1573" s="37">
        <v>98024</v>
      </c>
      <c r="L1573" s="37">
        <v>85551</v>
      </c>
      <c r="M1573" s="37">
        <v>32679</v>
      </c>
      <c r="N1573" s="37">
        <f>SUM(VentasC15[[#This Row],[Maquillaje]:[Perfumería]])</f>
        <v>268496</v>
      </c>
      <c r="O1573" s="14">
        <f>AVERAGE(VentasC15[[#This Row],[Maquillaje]:[Perfumería]])</f>
        <v>53699.199999999997</v>
      </c>
      <c r="P1573" t="str">
        <f>INDEX(VentasC15[[#Headers],[Maquillaje]:[Perfumería]],MATCH(MAX(VentasC15[[#This Row],[Maquillaje]:[Perfumería]]),VentasC15[[#This Row],[Maquillaje]:[Perfumería]],0))</f>
        <v>Cabello</v>
      </c>
      <c r="Q1573" t="str">
        <f>INDEX(VentasC15[[#Headers],[Maquillaje]:[Perfumería]],MATCH(MIN(VentasC15[[#This Row],[Maquillaje]:[Perfumería]]),VentasC15[[#This Row],[Maquillaje]:[Perfumería]],0))</f>
        <v>Maquillaje</v>
      </c>
      <c r="R1573" t="str">
        <f>IF(VentasC15[[#This Row],[Total por vendedor]]&gt;=250000,"SI","NO")</f>
        <v>SI</v>
      </c>
    </row>
    <row r="1574" spans="1:18" x14ac:dyDescent="0.3">
      <c r="A1574" s="16">
        <v>33498694</v>
      </c>
      <c r="B1574" s="13">
        <v>33</v>
      </c>
      <c r="C1574" s="13">
        <v>4</v>
      </c>
      <c r="D1574" s="13">
        <v>84</v>
      </c>
      <c r="E1574" t="s">
        <v>23</v>
      </c>
      <c r="F1574" t="s">
        <v>20</v>
      </c>
      <c r="G1574" t="str">
        <f>IF(VentasC15[[#This Row],[Tipo de pago]]='Tablas auxiliares'!$B$6,"Venta física","Venta Online")</f>
        <v>Venta física</v>
      </c>
      <c r="H1574" t="s">
        <v>29</v>
      </c>
      <c r="I1574" s="37">
        <v>72129</v>
      </c>
      <c r="J1574" s="37">
        <v>15892</v>
      </c>
      <c r="K1574" s="37">
        <v>41019</v>
      </c>
      <c r="L1574" s="37">
        <v>81222</v>
      </c>
      <c r="M1574" s="37">
        <v>84714</v>
      </c>
      <c r="N1574" s="37">
        <f>SUM(VentasC15[[#This Row],[Maquillaje]:[Perfumería]])</f>
        <v>294976</v>
      </c>
      <c r="O1574" s="14">
        <f>AVERAGE(VentasC15[[#This Row],[Maquillaje]:[Perfumería]])</f>
        <v>58995.199999999997</v>
      </c>
      <c r="P1574" t="str">
        <f>INDEX(VentasC15[[#Headers],[Maquillaje]:[Perfumería]],MATCH(MAX(VentasC15[[#This Row],[Maquillaje]:[Perfumería]]),VentasC15[[#This Row],[Maquillaje]:[Perfumería]],0))</f>
        <v>Perfumería</v>
      </c>
      <c r="Q1574" t="str">
        <f>INDEX(VentasC15[[#Headers],[Maquillaje]:[Perfumería]],MATCH(MIN(VentasC15[[#This Row],[Maquillaje]:[Perfumería]]),VentasC15[[#This Row],[Maquillaje]:[Perfumería]],0))</f>
        <v>Skincare</v>
      </c>
      <c r="R1574" t="str">
        <f>IF(VentasC15[[#This Row],[Total por vendedor]]&gt;=250000,"SI","NO")</f>
        <v>SI</v>
      </c>
    </row>
    <row r="1575" spans="1:18" x14ac:dyDescent="0.3">
      <c r="A1575" s="17">
        <v>33498695</v>
      </c>
      <c r="B1575" s="13">
        <v>55</v>
      </c>
      <c r="C1575" s="13">
        <v>4</v>
      </c>
      <c r="D1575" s="13">
        <v>27</v>
      </c>
      <c r="E1575" t="s">
        <v>23</v>
      </c>
      <c r="F1575" t="s">
        <v>20</v>
      </c>
      <c r="G1575" t="str">
        <f>IF(VentasC15[[#This Row],[Tipo de pago]]='Tablas auxiliares'!$B$6,"Venta física","Venta Online")</f>
        <v>Venta física</v>
      </c>
      <c r="H1575" t="s">
        <v>29</v>
      </c>
      <c r="I1575" s="37">
        <v>3780</v>
      </c>
      <c r="J1575" s="37">
        <v>20594</v>
      </c>
      <c r="K1575" s="37">
        <v>57466</v>
      </c>
      <c r="L1575" s="37">
        <v>9760</v>
      </c>
      <c r="M1575" s="37">
        <v>82539</v>
      </c>
      <c r="N1575" s="37">
        <f>SUM(VentasC15[[#This Row],[Maquillaje]:[Perfumería]])</f>
        <v>174139</v>
      </c>
      <c r="O1575" s="14">
        <f>AVERAGE(VentasC15[[#This Row],[Maquillaje]:[Perfumería]])</f>
        <v>34827.800000000003</v>
      </c>
      <c r="P1575" t="str">
        <f>INDEX(VentasC15[[#Headers],[Maquillaje]:[Perfumería]],MATCH(MAX(VentasC15[[#This Row],[Maquillaje]:[Perfumería]]),VentasC15[[#This Row],[Maquillaje]:[Perfumería]],0))</f>
        <v>Perfumería</v>
      </c>
      <c r="Q1575" t="str">
        <f>INDEX(VentasC15[[#Headers],[Maquillaje]:[Perfumería]],MATCH(MIN(VentasC15[[#This Row],[Maquillaje]:[Perfumería]]),VentasC15[[#This Row],[Maquillaje]:[Perfumería]],0))</f>
        <v>Maquillaje</v>
      </c>
      <c r="R1575" t="str">
        <f>IF(VentasC15[[#This Row],[Total por vendedor]]&gt;=250000,"SI","NO")</f>
        <v>NO</v>
      </c>
    </row>
    <row r="1576" spans="1:18" x14ac:dyDescent="0.3">
      <c r="A1576" s="16">
        <v>33498696</v>
      </c>
      <c r="B1576" s="13">
        <v>47</v>
      </c>
      <c r="C1576" s="13">
        <v>4</v>
      </c>
      <c r="D1576" s="13">
        <v>92</v>
      </c>
      <c r="E1576" t="s">
        <v>23</v>
      </c>
      <c r="F1576" t="s">
        <v>21</v>
      </c>
      <c r="G1576" t="str">
        <f>IF(VentasC15[[#This Row],[Tipo de pago]]='Tablas auxiliares'!$B$6,"Venta física","Venta Online")</f>
        <v>Venta Online</v>
      </c>
      <c r="H1576" t="s">
        <v>29</v>
      </c>
      <c r="I1576" s="37">
        <v>71546</v>
      </c>
      <c r="J1576" s="37">
        <v>41015</v>
      </c>
      <c r="K1576" s="37">
        <v>82017</v>
      </c>
      <c r="L1576" s="37">
        <v>63711</v>
      </c>
      <c r="M1576" s="37">
        <v>90742</v>
      </c>
      <c r="N1576" s="37">
        <f>SUM(VentasC15[[#This Row],[Maquillaje]:[Perfumería]])</f>
        <v>349031</v>
      </c>
      <c r="O1576" s="14">
        <f>AVERAGE(VentasC15[[#This Row],[Maquillaje]:[Perfumería]])</f>
        <v>69806.2</v>
      </c>
      <c r="P1576" t="str">
        <f>INDEX(VentasC15[[#Headers],[Maquillaje]:[Perfumería]],MATCH(MAX(VentasC15[[#This Row],[Maquillaje]:[Perfumería]]),VentasC15[[#This Row],[Maquillaje]:[Perfumería]],0))</f>
        <v>Perfumería</v>
      </c>
      <c r="Q1576" t="str">
        <f>INDEX(VentasC15[[#Headers],[Maquillaje]:[Perfumería]],MATCH(MIN(VentasC15[[#This Row],[Maquillaje]:[Perfumería]]),VentasC15[[#This Row],[Maquillaje]:[Perfumería]],0))</f>
        <v>Skincare</v>
      </c>
      <c r="R1576" t="str">
        <f>IF(VentasC15[[#This Row],[Total por vendedor]]&gt;=250000,"SI","NO")</f>
        <v>SI</v>
      </c>
    </row>
    <row r="1577" spans="1:18" x14ac:dyDescent="0.3">
      <c r="A1577" s="17">
        <v>33498697</v>
      </c>
      <c r="B1577" s="13">
        <v>47</v>
      </c>
      <c r="C1577" s="13">
        <v>4</v>
      </c>
      <c r="D1577" s="13">
        <v>57</v>
      </c>
      <c r="E1577" t="s">
        <v>23</v>
      </c>
      <c r="F1577" t="s">
        <v>21</v>
      </c>
      <c r="G1577" t="str">
        <f>IF(VentasC15[[#This Row],[Tipo de pago]]='Tablas auxiliares'!$B$6,"Venta física","Venta Online")</f>
        <v>Venta Online</v>
      </c>
      <c r="H1577" t="s">
        <v>29</v>
      </c>
      <c r="I1577" s="37">
        <v>4154</v>
      </c>
      <c r="J1577" s="37">
        <v>52007</v>
      </c>
      <c r="K1577" s="37">
        <v>64811</v>
      </c>
      <c r="L1577" s="37">
        <v>62082</v>
      </c>
      <c r="M1577" s="37">
        <v>96843</v>
      </c>
      <c r="N1577" s="37">
        <f>SUM(VentasC15[[#This Row],[Maquillaje]:[Perfumería]])</f>
        <v>279897</v>
      </c>
      <c r="O1577" s="14">
        <f>AVERAGE(VentasC15[[#This Row],[Maquillaje]:[Perfumería]])</f>
        <v>55979.4</v>
      </c>
      <c r="P1577" t="str">
        <f>INDEX(VentasC15[[#Headers],[Maquillaje]:[Perfumería]],MATCH(MAX(VentasC15[[#This Row],[Maquillaje]:[Perfumería]]),VentasC15[[#This Row],[Maquillaje]:[Perfumería]],0))</f>
        <v>Perfumería</v>
      </c>
      <c r="Q1577" t="str">
        <f>INDEX(VentasC15[[#Headers],[Maquillaje]:[Perfumería]],MATCH(MIN(VentasC15[[#This Row],[Maquillaje]:[Perfumería]]),VentasC15[[#This Row],[Maquillaje]:[Perfumería]],0))</f>
        <v>Maquillaje</v>
      </c>
      <c r="R1577" t="str">
        <f>IF(VentasC15[[#This Row],[Total por vendedor]]&gt;=250000,"SI","NO")</f>
        <v>SI</v>
      </c>
    </row>
    <row r="1578" spans="1:18" x14ac:dyDescent="0.3">
      <c r="A1578" s="16">
        <v>33498698</v>
      </c>
      <c r="B1578" s="13">
        <v>57</v>
      </c>
      <c r="C1578" s="13">
        <v>4</v>
      </c>
      <c r="D1578" s="13">
        <v>5</v>
      </c>
      <c r="E1578" t="s">
        <v>23</v>
      </c>
      <c r="F1578" t="s">
        <v>21</v>
      </c>
      <c r="G1578" t="str">
        <f>IF(VentasC15[[#This Row],[Tipo de pago]]='Tablas auxiliares'!$B$6,"Venta física","Venta Online")</f>
        <v>Venta Online</v>
      </c>
      <c r="H1578" t="s">
        <v>30</v>
      </c>
      <c r="I1578" s="37">
        <v>25164</v>
      </c>
      <c r="J1578" s="37">
        <v>86023</v>
      </c>
      <c r="K1578" s="37">
        <v>21869</v>
      </c>
      <c r="L1578" s="37">
        <v>37970</v>
      </c>
      <c r="M1578" s="37">
        <v>92423</v>
      </c>
      <c r="N1578" s="37">
        <f>SUM(VentasC15[[#This Row],[Maquillaje]:[Perfumería]])</f>
        <v>263449</v>
      </c>
      <c r="O1578" s="14">
        <f>AVERAGE(VentasC15[[#This Row],[Maquillaje]:[Perfumería]])</f>
        <v>52689.8</v>
      </c>
      <c r="P1578" t="str">
        <f>INDEX(VentasC15[[#Headers],[Maquillaje]:[Perfumería]],MATCH(MAX(VentasC15[[#This Row],[Maquillaje]:[Perfumería]]),VentasC15[[#This Row],[Maquillaje]:[Perfumería]],0))</f>
        <v>Perfumería</v>
      </c>
      <c r="Q1578" t="str">
        <f>INDEX(VentasC15[[#Headers],[Maquillaje]:[Perfumería]],MATCH(MIN(VentasC15[[#This Row],[Maquillaje]:[Perfumería]]),VentasC15[[#This Row],[Maquillaje]:[Perfumería]],0))</f>
        <v>Cabello</v>
      </c>
      <c r="R1578" t="str">
        <f>IF(VentasC15[[#This Row],[Total por vendedor]]&gt;=250000,"SI","NO")</f>
        <v>SI</v>
      </c>
    </row>
    <row r="1579" spans="1:18" x14ac:dyDescent="0.3">
      <c r="A1579" s="17">
        <v>33498699</v>
      </c>
      <c r="B1579" s="13">
        <v>38</v>
      </c>
      <c r="C1579" s="13">
        <v>4</v>
      </c>
      <c r="D1579" s="13">
        <v>40</v>
      </c>
      <c r="E1579" t="s">
        <v>24</v>
      </c>
      <c r="F1579" t="s">
        <v>21</v>
      </c>
      <c r="G1579" t="str">
        <f>IF(VentasC15[[#This Row],[Tipo de pago]]='Tablas auxiliares'!$B$6,"Venta física","Venta Online")</f>
        <v>Venta Online</v>
      </c>
      <c r="H1579" t="s">
        <v>30</v>
      </c>
      <c r="I1579" s="37">
        <v>38697</v>
      </c>
      <c r="J1579" s="37">
        <v>73890</v>
      </c>
      <c r="K1579" s="37">
        <v>22248</v>
      </c>
      <c r="L1579" s="37">
        <v>69909</v>
      </c>
      <c r="M1579" s="37">
        <v>34098</v>
      </c>
      <c r="N1579" s="37">
        <f>SUM(VentasC15[[#This Row],[Maquillaje]:[Perfumería]])</f>
        <v>238842</v>
      </c>
      <c r="O1579" s="14">
        <f>AVERAGE(VentasC15[[#This Row],[Maquillaje]:[Perfumería]])</f>
        <v>47768.4</v>
      </c>
      <c r="P1579" t="str">
        <f>INDEX(VentasC15[[#Headers],[Maquillaje]:[Perfumería]],MATCH(MAX(VentasC15[[#This Row],[Maquillaje]:[Perfumería]]),VentasC15[[#This Row],[Maquillaje]:[Perfumería]],0))</f>
        <v>Skincare</v>
      </c>
      <c r="Q1579" t="str">
        <f>INDEX(VentasC15[[#Headers],[Maquillaje]:[Perfumería]],MATCH(MIN(VentasC15[[#This Row],[Maquillaje]:[Perfumería]]),VentasC15[[#This Row],[Maquillaje]:[Perfumería]],0))</f>
        <v>Cabello</v>
      </c>
      <c r="R1579" t="str">
        <f>IF(VentasC15[[#This Row],[Total por vendedor]]&gt;=250000,"SI","NO")</f>
        <v>NO</v>
      </c>
    </row>
    <row r="1580" spans="1:18" x14ac:dyDescent="0.3">
      <c r="A1580" s="16">
        <v>33498700</v>
      </c>
      <c r="B1580" s="13">
        <v>52</v>
      </c>
      <c r="C1580" s="13">
        <v>4</v>
      </c>
      <c r="D1580" s="13">
        <v>88</v>
      </c>
      <c r="E1580" t="s">
        <v>24</v>
      </c>
      <c r="F1580" t="s">
        <v>20</v>
      </c>
      <c r="G1580" t="str">
        <f>IF(VentasC15[[#This Row],[Tipo de pago]]='Tablas auxiliares'!$B$6,"Venta física","Venta Online")</f>
        <v>Venta física</v>
      </c>
      <c r="H1580" t="s">
        <v>30</v>
      </c>
      <c r="I1580" s="37">
        <v>74221</v>
      </c>
      <c r="J1580" s="37">
        <v>59937</v>
      </c>
      <c r="K1580" s="37">
        <v>81885</v>
      </c>
      <c r="L1580" s="37">
        <v>90973</v>
      </c>
      <c r="M1580" s="37">
        <v>319</v>
      </c>
      <c r="N1580" s="37">
        <f>SUM(VentasC15[[#This Row],[Maquillaje]:[Perfumería]])</f>
        <v>307335</v>
      </c>
      <c r="O1580" s="14">
        <f>AVERAGE(VentasC15[[#This Row],[Maquillaje]:[Perfumería]])</f>
        <v>61467</v>
      </c>
      <c r="P1580" t="str">
        <f>INDEX(VentasC15[[#Headers],[Maquillaje]:[Perfumería]],MATCH(MAX(VentasC15[[#This Row],[Maquillaje]:[Perfumería]]),VentasC15[[#This Row],[Maquillaje]:[Perfumería]],0))</f>
        <v>Cuerpo</v>
      </c>
      <c r="Q1580" t="str">
        <f>INDEX(VentasC15[[#Headers],[Maquillaje]:[Perfumería]],MATCH(MIN(VentasC15[[#This Row],[Maquillaje]:[Perfumería]]),VentasC15[[#This Row],[Maquillaje]:[Perfumería]],0))</f>
        <v>Perfumería</v>
      </c>
      <c r="R1580" t="str">
        <f>IF(VentasC15[[#This Row],[Total por vendedor]]&gt;=250000,"SI","NO")</f>
        <v>SI</v>
      </c>
    </row>
    <row r="1581" spans="1:18" x14ac:dyDescent="0.3">
      <c r="A1581" s="17">
        <v>33498701</v>
      </c>
      <c r="B1581" s="13">
        <v>56</v>
      </c>
      <c r="C1581" s="13">
        <v>4</v>
      </c>
      <c r="D1581" s="13">
        <v>17</v>
      </c>
      <c r="E1581" t="s">
        <v>23</v>
      </c>
      <c r="F1581" t="s">
        <v>20</v>
      </c>
      <c r="G1581" t="str">
        <f>IF(VentasC15[[#This Row],[Tipo de pago]]='Tablas auxiliares'!$B$6,"Venta física","Venta Online")</f>
        <v>Venta física</v>
      </c>
      <c r="H1581" t="s">
        <v>30</v>
      </c>
      <c r="I1581" s="37">
        <v>13658</v>
      </c>
      <c r="J1581" s="37">
        <v>17434</v>
      </c>
      <c r="K1581" s="37">
        <v>34049</v>
      </c>
      <c r="L1581" s="37">
        <v>35512</v>
      </c>
      <c r="M1581" s="37">
        <v>9510</v>
      </c>
      <c r="N1581" s="37">
        <f>SUM(VentasC15[[#This Row],[Maquillaje]:[Perfumería]])</f>
        <v>110163</v>
      </c>
      <c r="O1581" s="14">
        <f>AVERAGE(VentasC15[[#This Row],[Maquillaje]:[Perfumería]])</f>
        <v>22032.6</v>
      </c>
      <c r="P1581" t="str">
        <f>INDEX(VentasC15[[#Headers],[Maquillaje]:[Perfumería]],MATCH(MAX(VentasC15[[#This Row],[Maquillaje]:[Perfumería]]),VentasC15[[#This Row],[Maquillaje]:[Perfumería]],0))</f>
        <v>Cuerpo</v>
      </c>
      <c r="Q1581" t="str">
        <f>INDEX(VentasC15[[#Headers],[Maquillaje]:[Perfumería]],MATCH(MIN(VentasC15[[#This Row],[Maquillaje]:[Perfumería]]),VentasC15[[#This Row],[Maquillaje]:[Perfumería]],0))</f>
        <v>Perfumería</v>
      </c>
      <c r="R1581" t="str">
        <f>IF(VentasC15[[#This Row],[Total por vendedor]]&gt;=250000,"SI","NO")</f>
        <v>NO</v>
      </c>
    </row>
    <row r="1582" spans="1:18" x14ac:dyDescent="0.3">
      <c r="A1582" s="16">
        <v>33498702</v>
      </c>
      <c r="B1582" s="13">
        <v>29</v>
      </c>
      <c r="C1582" s="13">
        <v>4</v>
      </c>
      <c r="D1582" s="13">
        <v>66</v>
      </c>
      <c r="E1582" t="s">
        <v>25</v>
      </c>
      <c r="F1582" t="s">
        <v>20</v>
      </c>
      <c r="G1582" t="str">
        <f>IF(VentasC15[[#This Row],[Tipo de pago]]='Tablas auxiliares'!$B$6,"Venta física","Venta Online")</f>
        <v>Venta física</v>
      </c>
      <c r="H1582" t="s">
        <v>30</v>
      </c>
      <c r="I1582" s="37">
        <v>43149</v>
      </c>
      <c r="J1582" s="37">
        <v>49421</v>
      </c>
      <c r="K1582" s="37">
        <v>93380</v>
      </c>
      <c r="L1582" s="37">
        <v>90714</v>
      </c>
      <c r="M1582" s="37">
        <v>83314</v>
      </c>
      <c r="N1582" s="37">
        <f>SUM(VentasC15[[#This Row],[Maquillaje]:[Perfumería]])</f>
        <v>359978</v>
      </c>
      <c r="O1582" s="14">
        <f>AVERAGE(VentasC15[[#This Row],[Maquillaje]:[Perfumería]])</f>
        <v>71995.600000000006</v>
      </c>
      <c r="P1582" t="str">
        <f>INDEX(VentasC15[[#Headers],[Maquillaje]:[Perfumería]],MATCH(MAX(VentasC15[[#This Row],[Maquillaje]:[Perfumería]]),VentasC15[[#This Row],[Maquillaje]:[Perfumería]],0))</f>
        <v>Cabello</v>
      </c>
      <c r="Q1582" t="str">
        <f>INDEX(VentasC15[[#Headers],[Maquillaje]:[Perfumería]],MATCH(MIN(VentasC15[[#This Row],[Maquillaje]:[Perfumería]]),VentasC15[[#This Row],[Maquillaje]:[Perfumería]],0))</f>
        <v>Maquillaje</v>
      </c>
      <c r="R1582" t="str">
        <f>IF(VentasC15[[#This Row],[Total por vendedor]]&gt;=250000,"SI","NO")</f>
        <v>SI</v>
      </c>
    </row>
    <row r="1583" spans="1:18" x14ac:dyDescent="0.3">
      <c r="A1583" s="17">
        <v>33498703</v>
      </c>
      <c r="B1583" s="13">
        <v>67</v>
      </c>
      <c r="C1583" s="13">
        <v>4</v>
      </c>
      <c r="D1583" s="13">
        <v>81</v>
      </c>
      <c r="E1583" t="s">
        <v>23</v>
      </c>
      <c r="F1583" t="s">
        <v>21</v>
      </c>
      <c r="G1583" t="str">
        <f>IF(VentasC15[[#This Row],[Tipo de pago]]='Tablas auxiliares'!$B$6,"Venta física","Venta Online")</f>
        <v>Venta Online</v>
      </c>
      <c r="H1583" t="s">
        <v>30</v>
      </c>
      <c r="I1583" s="37">
        <v>37903</v>
      </c>
      <c r="J1583" s="37">
        <v>57324</v>
      </c>
      <c r="K1583" s="37">
        <v>45461</v>
      </c>
      <c r="L1583" s="37">
        <v>14385</v>
      </c>
      <c r="M1583" s="37">
        <v>29194</v>
      </c>
      <c r="N1583" s="37">
        <f>SUM(VentasC15[[#This Row],[Maquillaje]:[Perfumería]])</f>
        <v>184267</v>
      </c>
      <c r="O1583" s="14">
        <f>AVERAGE(VentasC15[[#This Row],[Maquillaje]:[Perfumería]])</f>
        <v>36853.4</v>
      </c>
      <c r="P1583" t="str">
        <f>INDEX(VentasC15[[#Headers],[Maquillaje]:[Perfumería]],MATCH(MAX(VentasC15[[#This Row],[Maquillaje]:[Perfumería]]),VentasC15[[#This Row],[Maquillaje]:[Perfumería]],0))</f>
        <v>Skincare</v>
      </c>
      <c r="Q1583" t="str">
        <f>INDEX(VentasC15[[#Headers],[Maquillaje]:[Perfumería]],MATCH(MIN(VentasC15[[#This Row],[Maquillaje]:[Perfumería]]),VentasC15[[#This Row],[Maquillaje]:[Perfumería]],0))</f>
        <v>Cuerpo</v>
      </c>
      <c r="R1583" t="str">
        <f>IF(VentasC15[[#This Row],[Total por vendedor]]&gt;=250000,"SI","NO")</f>
        <v>NO</v>
      </c>
    </row>
    <row r="1584" spans="1:18" x14ac:dyDescent="0.3">
      <c r="A1584" s="16">
        <v>33498704</v>
      </c>
      <c r="B1584" s="13">
        <v>64</v>
      </c>
      <c r="C1584" s="13">
        <v>4</v>
      </c>
      <c r="D1584" s="13">
        <v>34</v>
      </c>
      <c r="E1584" t="s">
        <v>24</v>
      </c>
      <c r="F1584" t="s">
        <v>21</v>
      </c>
      <c r="G1584" t="str">
        <f>IF(VentasC15[[#This Row],[Tipo de pago]]='Tablas auxiliares'!$B$6,"Venta física","Venta Online")</f>
        <v>Venta Online</v>
      </c>
      <c r="H1584" t="s">
        <v>30</v>
      </c>
      <c r="I1584" s="37">
        <v>58779</v>
      </c>
      <c r="J1584" s="37">
        <v>27400</v>
      </c>
      <c r="K1584" s="37">
        <v>56336</v>
      </c>
      <c r="L1584" s="37">
        <v>91329</v>
      </c>
      <c r="M1584" s="37">
        <v>69863</v>
      </c>
      <c r="N1584" s="37">
        <f>SUM(VentasC15[[#This Row],[Maquillaje]:[Perfumería]])</f>
        <v>303707</v>
      </c>
      <c r="O1584" s="14">
        <f>AVERAGE(VentasC15[[#This Row],[Maquillaje]:[Perfumería]])</f>
        <v>60741.4</v>
      </c>
      <c r="P1584" t="str">
        <f>INDEX(VentasC15[[#Headers],[Maquillaje]:[Perfumería]],MATCH(MAX(VentasC15[[#This Row],[Maquillaje]:[Perfumería]]),VentasC15[[#This Row],[Maquillaje]:[Perfumería]],0))</f>
        <v>Cuerpo</v>
      </c>
      <c r="Q1584" t="str">
        <f>INDEX(VentasC15[[#Headers],[Maquillaje]:[Perfumería]],MATCH(MIN(VentasC15[[#This Row],[Maquillaje]:[Perfumería]]),VentasC15[[#This Row],[Maquillaje]:[Perfumería]],0))</f>
        <v>Skincare</v>
      </c>
      <c r="R1584" t="str">
        <f>IF(VentasC15[[#This Row],[Total por vendedor]]&gt;=250000,"SI","NO")</f>
        <v>SI</v>
      </c>
    </row>
    <row r="1585" spans="1:18" x14ac:dyDescent="0.3">
      <c r="A1585" s="17">
        <v>33498705</v>
      </c>
      <c r="B1585" s="13">
        <v>75</v>
      </c>
      <c r="C1585" s="13">
        <v>4</v>
      </c>
      <c r="D1585" s="13">
        <v>95</v>
      </c>
      <c r="E1585" t="s">
        <v>24</v>
      </c>
      <c r="F1585" t="s">
        <v>20</v>
      </c>
      <c r="G1585" t="str">
        <f>IF(VentasC15[[#This Row],[Tipo de pago]]='Tablas auxiliares'!$B$6,"Venta física","Venta Online")</f>
        <v>Venta física</v>
      </c>
      <c r="H1585" t="s">
        <v>30</v>
      </c>
      <c r="I1585" s="37">
        <v>47936</v>
      </c>
      <c r="J1585" s="37">
        <v>51916</v>
      </c>
      <c r="K1585" s="37">
        <v>15602</v>
      </c>
      <c r="L1585" s="37">
        <v>84674</v>
      </c>
      <c r="M1585" s="37">
        <v>53091</v>
      </c>
      <c r="N1585" s="37">
        <f>SUM(VentasC15[[#This Row],[Maquillaje]:[Perfumería]])</f>
        <v>253219</v>
      </c>
      <c r="O1585" s="14">
        <f>AVERAGE(VentasC15[[#This Row],[Maquillaje]:[Perfumería]])</f>
        <v>50643.8</v>
      </c>
      <c r="P1585" t="str">
        <f>INDEX(VentasC15[[#Headers],[Maquillaje]:[Perfumería]],MATCH(MAX(VentasC15[[#This Row],[Maquillaje]:[Perfumería]]),VentasC15[[#This Row],[Maquillaje]:[Perfumería]],0))</f>
        <v>Cuerpo</v>
      </c>
      <c r="Q1585" t="str">
        <f>INDEX(VentasC15[[#Headers],[Maquillaje]:[Perfumería]],MATCH(MIN(VentasC15[[#This Row],[Maquillaje]:[Perfumería]]),VentasC15[[#This Row],[Maquillaje]:[Perfumería]],0))</f>
        <v>Cabello</v>
      </c>
      <c r="R1585" t="str">
        <f>IF(VentasC15[[#This Row],[Total por vendedor]]&gt;=250000,"SI","NO")</f>
        <v>SI</v>
      </c>
    </row>
    <row r="1586" spans="1:18" x14ac:dyDescent="0.3">
      <c r="A1586" s="16">
        <v>33498706</v>
      </c>
      <c r="B1586" s="13">
        <v>65</v>
      </c>
      <c r="C1586" s="13">
        <v>4</v>
      </c>
      <c r="D1586" s="13">
        <v>74</v>
      </c>
      <c r="E1586" t="s">
        <v>22</v>
      </c>
      <c r="F1586" t="s">
        <v>21</v>
      </c>
      <c r="G1586" t="str">
        <f>IF(VentasC15[[#This Row],[Tipo de pago]]='Tablas auxiliares'!$B$6,"Venta física","Venta Online")</f>
        <v>Venta Online</v>
      </c>
      <c r="H1586" t="s">
        <v>29</v>
      </c>
      <c r="I1586" s="37">
        <v>48401</v>
      </c>
      <c r="J1586" s="37">
        <v>57234</v>
      </c>
      <c r="K1586" s="37">
        <v>52382</v>
      </c>
      <c r="L1586" s="37">
        <v>11972</v>
      </c>
      <c r="M1586" s="37">
        <v>3999</v>
      </c>
      <c r="N1586" s="37">
        <f>SUM(VentasC15[[#This Row],[Maquillaje]:[Perfumería]])</f>
        <v>173988</v>
      </c>
      <c r="O1586" s="14">
        <f>AVERAGE(VentasC15[[#This Row],[Maquillaje]:[Perfumería]])</f>
        <v>34797.599999999999</v>
      </c>
      <c r="P1586" t="str">
        <f>INDEX(VentasC15[[#Headers],[Maquillaje]:[Perfumería]],MATCH(MAX(VentasC15[[#This Row],[Maquillaje]:[Perfumería]]),VentasC15[[#This Row],[Maquillaje]:[Perfumería]],0))</f>
        <v>Skincare</v>
      </c>
      <c r="Q1586" t="str">
        <f>INDEX(VentasC15[[#Headers],[Maquillaje]:[Perfumería]],MATCH(MIN(VentasC15[[#This Row],[Maquillaje]:[Perfumería]]),VentasC15[[#This Row],[Maquillaje]:[Perfumería]],0))</f>
        <v>Perfumería</v>
      </c>
      <c r="R1586" t="str">
        <f>IF(VentasC15[[#This Row],[Total por vendedor]]&gt;=250000,"SI","NO")</f>
        <v>NO</v>
      </c>
    </row>
    <row r="1587" spans="1:18" x14ac:dyDescent="0.3">
      <c r="A1587" s="17">
        <v>33498707</v>
      </c>
      <c r="B1587" s="13">
        <v>39</v>
      </c>
      <c r="C1587" s="13">
        <v>4</v>
      </c>
      <c r="D1587" s="13">
        <v>100</v>
      </c>
      <c r="E1587" t="s">
        <v>22</v>
      </c>
      <c r="F1587" t="s">
        <v>20</v>
      </c>
      <c r="G1587" t="str">
        <f>IF(VentasC15[[#This Row],[Tipo de pago]]='Tablas auxiliares'!$B$6,"Venta física","Venta Online")</f>
        <v>Venta física</v>
      </c>
      <c r="H1587" t="s">
        <v>30</v>
      </c>
      <c r="I1587" s="37">
        <v>20719</v>
      </c>
      <c r="J1587" s="37">
        <v>81400</v>
      </c>
      <c r="K1587" s="37">
        <v>54090</v>
      </c>
      <c r="L1587" s="37">
        <v>51726</v>
      </c>
      <c r="M1587" s="37">
        <v>39524</v>
      </c>
      <c r="N1587" s="37">
        <f>SUM(VentasC15[[#This Row],[Maquillaje]:[Perfumería]])</f>
        <v>247459</v>
      </c>
      <c r="O1587" s="14">
        <f>AVERAGE(VentasC15[[#This Row],[Maquillaje]:[Perfumería]])</f>
        <v>49491.8</v>
      </c>
      <c r="P1587" t="str">
        <f>INDEX(VentasC15[[#Headers],[Maquillaje]:[Perfumería]],MATCH(MAX(VentasC15[[#This Row],[Maquillaje]:[Perfumería]]),VentasC15[[#This Row],[Maquillaje]:[Perfumería]],0))</f>
        <v>Skincare</v>
      </c>
      <c r="Q1587" t="str">
        <f>INDEX(VentasC15[[#Headers],[Maquillaje]:[Perfumería]],MATCH(MIN(VentasC15[[#This Row],[Maquillaje]:[Perfumería]]),VentasC15[[#This Row],[Maquillaje]:[Perfumería]],0))</f>
        <v>Maquillaje</v>
      </c>
      <c r="R1587" t="str">
        <f>IF(VentasC15[[#This Row],[Total por vendedor]]&gt;=250000,"SI","NO")</f>
        <v>NO</v>
      </c>
    </row>
    <row r="1588" spans="1:18" x14ac:dyDescent="0.3">
      <c r="A1588" s="16">
        <v>33498708</v>
      </c>
      <c r="B1588" s="13">
        <v>36</v>
      </c>
      <c r="C1588" s="13">
        <v>4</v>
      </c>
      <c r="D1588" s="13">
        <v>61</v>
      </c>
      <c r="E1588" t="s">
        <v>25</v>
      </c>
      <c r="F1588" t="s">
        <v>21</v>
      </c>
      <c r="G1588" t="str">
        <f>IF(VentasC15[[#This Row],[Tipo de pago]]='Tablas auxiliares'!$B$6,"Venta física","Venta Online")</f>
        <v>Venta Online</v>
      </c>
      <c r="H1588" t="s">
        <v>30</v>
      </c>
      <c r="I1588" s="37">
        <v>60515</v>
      </c>
      <c r="J1588" s="37">
        <v>51523</v>
      </c>
      <c r="K1588" s="37">
        <v>55434</v>
      </c>
      <c r="L1588" s="37">
        <v>61713</v>
      </c>
      <c r="M1588" s="37">
        <v>52329</v>
      </c>
      <c r="N1588" s="37">
        <f>SUM(VentasC15[[#This Row],[Maquillaje]:[Perfumería]])</f>
        <v>281514</v>
      </c>
      <c r="O1588" s="14">
        <f>AVERAGE(VentasC15[[#This Row],[Maquillaje]:[Perfumería]])</f>
        <v>56302.8</v>
      </c>
      <c r="P1588" t="str">
        <f>INDEX(VentasC15[[#Headers],[Maquillaje]:[Perfumería]],MATCH(MAX(VentasC15[[#This Row],[Maquillaje]:[Perfumería]]),VentasC15[[#This Row],[Maquillaje]:[Perfumería]],0))</f>
        <v>Cuerpo</v>
      </c>
      <c r="Q1588" t="str">
        <f>INDEX(VentasC15[[#Headers],[Maquillaje]:[Perfumería]],MATCH(MIN(VentasC15[[#This Row],[Maquillaje]:[Perfumería]]),VentasC15[[#This Row],[Maquillaje]:[Perfumería]],0))</f>
        <v>Skincare</v>
      </c>
      <c r="R1588" t="str">
        <f>IF(VentasC15[[#This Row],[Total por vendedor]]&gt;=250000,"SI","NO")</f>
        <v>SI</v>
      </c>
    </row>
    <row r="1589" spans="1:18" x14ac:dyDescent="0.3">
      <c r="A1589" s="17">
        <v>33498709</v>
      </c>
      <c r="B1589" s="13">
        <v>44</v>
      </c>
      <c r="C1589" s="13">
        <v>4</v>
      </c>
      <c r="D1589" s="13">
        <v>15</v>
      </c>
      <c r="E1589" t="s">
        <v>23</v>
      </c>
      <c r="F1589" t="s">
        <v>20</v>
      </c>
      <c r="G1589" t="str">
        <f>IF(VentasC15[[#This Row],[Tipo de pago]]='Tablas auxiliares'!$B$6,"Venta física","Venta Online")</f>
        <v>Venta física</v>
      </c>
      <c r="H1589" t="s">
        <v>30</v>
      </c>
      <c r="I1589" s="37">
        <v>44592</v>
      </c>
      <c r="J1589" s="37">
        <v>7941</v>
      </c>
      <c r="K1589" s="37">
        <v>26784</v>
      </c>
      <c r="L1589" s="37">
        <v>49880</v>
      </c>
      <c r="M1589" s="37">
        <v>99029</v>
      </c>
      <c r="N1589" s="37">
        <f>SUM(VentasC15[[#This Row],[Maquillaje]:[Perfumería]])</f>
        <v>228226</v>
      </c>
      <c r="O1589" s="14">
        <f>AVERAGE(VentasC15[[#This Row],[Maquillaje]:[Perfumería]])</f>
        <v>45645.2</v>
      </c>
      <c r="P1589" t="str">
        <f>INDEX(VentasC15[[#Headers],[Maquillaje]:[Perfumería]],MATCH(MAX(VentasC15[[#This Row],[Maquillaje]:[Perfumería]]),VentasC15[[#This Row],[Maquillaje]:[Perfumería]],0))</f>
        <v>Perfumería</v>
      </c>
      <c r="Q1589" t="str">
        <f>INDEX(VentasC15[[#Headers],[Maquillaje]:[Perfumería]],MATCH(MIN(VentasC15[[#This Row],[Maquillaje]:[Perfumería]]),VentasC15[[#This Row],[Maquillaje]:[Perfumería]],0))</f>
        <v>Skincare</v>
      </c>
      <c r="R1589" t="str">
        <f>IF(VentasC15[[#This Row],[Total por vendedor]]&gt;=250000,"SI","NO")</f>
        <v>NO</v>
      </c>
    </row>
    <row r="1590" spans="1:18" x14ac:dyDescent="0.3">
      <c r="A1590" s="16">
        <v>33498710</v>
      </c>
      <c r="B1590" s="13">
        <v>62</v>
      </c>
      <c r="C1590" s="13">
        <v>4</v>
      </c>
      <c r="D1590" s="13">
        <v>82</v>
      </c>
      <c r="E1590" t="s">
        <v>23</v>
      </c>
      <c r="F1590" t="s">
        <v>20</v>
      </c>
      <c r="G1590" t="str">
        <f>IF(VentasC15[[#This Row],[Tipo de pago]]='Tablas auxiliares'!$B$6,"Venta física","Venta Online")</f>
        <v>Venta física</v>
      </c>
      <c r="H1590" t="s">
        <v>30</v>
      </c>
      <c r="I1590" s="37">
        <v>71151</v>
      </c>
      <c r="J1590" s="37">
        <v>79407</v>
      </c>
      <c r="K1590" s="37">
        <v>47848</v>
      </c>
      <c r="L1590" s="37">
        <v>48147</v>
      </c>
      <c r="M1590" s="37">
        <v>65163</v>
      </c>
      <c r="N1590" s="37">
        <f>SUM(VentasC15[[#This Row],[Maquillaje]:[Perfumería]])</f>
        <v>311716</v>
      </c>
      <c r="O1590" s="14">
        <f>AVERAGE(VentasC15[[#This Row],[Maquillaje]:[Perfumería]])</f>
        <v>62343.199999999997</v>
      </c>
      <c r="P1590" t="str">
        <f>INDEX(VentasC15[[#Headers],[Maquillaje]:[Perfumería]],MATCH(MAX(VentasC15[[#This Row],[Maquillaje]:[Perfumería]]),VentasC15[[#This Row],[Maquillaje]:[Perfumería]],0))</f>
        <v>Skincare</v>
      </c>
      <c r="Q1590" t="str">
        <f>INDEX(VentasC15[[#Headers],[Maquillaje]:[Perfumería]],MATCH(MIN(VentasC15[[#This Row],[Maquillaje]:[Perfumería]]),VentasC15[[#This Row],[Maquillaje]:[Perfumería]],0))</f>
        <v>Cabello</v>
      </c>
      <c r="R1590" t="str">
        <f>IF(VentasC15[[#This Row],[Total por vendedor]]&gt;=250000,"SI","NO")</f>
        <v>SI</v>
      </c>
    </row>
    <row r="1591" spans="1:18" x14ac:dyDescent="0.3">
      <c r="A1591" s="17">
        <v>33498711</v>
      </c>
      <c r="B1591" s="13">
        <v>31</v>
      </c>
      <c r="C1591" s="13">
        <v>4</v>
      </c>
      <c r="D1591" s="13">
        <v>15</v>
      </c>
      <c r="E1591" t="s">
        <v>23</v>
      </c>
      <c r="F1591" t="s">
        <v>21</v>
      </c>
      <c r="G1591" t="str">
        <f>IF(VentasC15[[#This Row],[Tipo de pago]]='Tablas auxiliares'!$B$6,"Venta física","Venta Online")</f>
        <v>Venta Online</v>
      </c>
      <c r="H1591" t="s">
        <v>30</v>
      </c>
      <c r="I1591" s="37">
        <v>40352</v>
      </c>
      <c r="J1591" s="37">
        <v>51815</v>
      </c>
      <c r="K1591" s="37">
        <v>21592</v>
      </c>
      <c r="L1591" s="37">
        <v>29872</v>
      </c>
      <c r="M1591" s="37">
        <v>95828</v>
      </c>
      <c r="N1591" s="37">
        <f>SUM(VentasC15[[#This Row],[Maquillaje]:[Perfumería]])</f>
        <v>239459</v>
      </c>
      <c r="O1591" s="14">
        <f>AVERAGE(VentasC15[[#This Row],[Maquillaje]:[Perfumería]])</f>
        <v>47891.8</v>
      </c>
      <c r="P1591" t="str">
        <f>INDEX(VentasC15[[#Headers],[Maquillaje]:[Perfumería]],MATCH(MAX(VentasC15[[#This Row],[Maquillaje]:[Perfumería]]),VentasC15[[#This Row],[Maquillaje]:[Perfumería]],0))</f>
        <v>Perfumería</v>
      </c>
      <c r="Q1591" t="str">
        <f>INDEX(VentasC15[[#Headers],[Maquillaje]:[Perfumería]],MATCH(MIN(VentasC15[[#This Row],[Maquillaje]:[Perfumería]]),VentasC15[[#This Row],[Maquillaje]:[Perfumería]],0))</f>
        <v>Cabello</v>
      </c>
      <c r="R1591" t="str">
        <f>IF(VentasC15[[#This Row],[Total por vendedor]]&gt;=250000,"SI","NO")</f>
        <v>NO</v>
      </c>
    </row>
    <row r="1592" spans="1:18" x14ac:dyDescent="0.3">
      <c r="A1592" s="16">
        <v>33498712</v>
      </c>
      <c r="B1592" s="13">
        <v>43</v>
      </c>
      <c r="C1592" s="13">
        <v>4</v>
      </c>
      <c r="D1592" s="13">
        <v>79</v>
      </c>
      <c r="E1592" t="s">
        <v>23</v>
      </c>
      <c r="F1592" t="s">
        <v>21</v>
      </c>
      <c r="G1592" t="str">
        <f>IF(VentasC15[[#This Row],[Tipo de pago]]='Tablas auxiliares'!$B$6,"Venta física","Venta Online")</f>
        <v>Venta Online</v>
      </c>
      <c r="H1592" t="s">
        <v>30</v>
      </c>
      <c r="I1592" s="37">
        <v>45855</v>
      </c>
      <c r="J1592" s="37">
        <v>89702</v>
      </c>
      <c r="K1592" s="37">
        <v>6415</v>
      </c>
      <c r="L1592" s="37">
        <v>9078</v>
      </c>
      <c r="M1592" s="37">
        <v>70017</v>
      </c>
      <c r="N1592" s="37">
        <f>SUM(VentasC15[[#This Row],[Maquillaje]:[Perfumería]])</f>
        <v>221067</v>
      </c>
      <c r="O1592" s="14">
        <f>AVERAGE(VentasC15[[#This Row],[Maquillaje]:[Perfumería]])</f>
        <v>44213.4</v>
      </c>
      <c r="P1592" t="str">
        <f>INDEX(VentasC15[[#Headers],[Maquillaje]:[Perfumería]],MATCH(MAX(VentasC15[[#This Row],[Maquillaje]:[Perfumería]]),VentasC15[[#This Row],[Maquillaje]:[Perfumería]],0))</f>
        <v>Skincare</v>
      </c>
      <c r="Q1592" t="str">
        <f>INDEX(VentasC15[[#Headers],[Maquillaje]:[Perfumería]],MATCH(MIN(VentasC15[[#This Row],[Maquillaje]:[Perfumería]]),VentasC15[[#This Row],[Maquillaje]:[Perfumería]],0))</f>
        <v>Cabello</v>
      </c>
      <c r="R1592" t="str">
        <f>IF(VentasC15[[#This Row],[Total por vendedor]]&gt;=250000,"SI","NO")</f>
        <v>NO</v>
      </c>
    </row>
    <row r="1593" spans="1:18" x14ac:dyDescent="0.3">
      <c r="A1593" s="17">
        <v>33498713</v>
      </c>
      <c r="B1593" s="13">
        <v>61</v>
      </c>
      <c r="C1593" s="13">
        <v>4</v>
      </c>
      <c r="D1593" s="13">
        <v>15</v>
      </c>
      <c r="E1593" t="s">
        <v>25</v>
      </c>
      <c r="F1593" t="s">
        <v>20</v>
      </c>
      <c r="G1593" t="str">
        <f>IF(VentasC15[[#This Row],[Tipo de pago]]='Tablas auxiliares'!$B$6,"Venta física","Venta Online")</f>
        <v>Venta física</v>
      </c>
      <c r="H1593" t="s">
        <v>30</v>
      </c>
      <c r="I1593" s="37">
        <v>87752</v>
      </c>
      <c r="J1593" s="37">
        <v>4712</v>
      </c>
      <c r="K1593" s="37">
        <v>44888</v>
      </c>
      <c r="L1593" s="37">
        <v>42766</v>
      </c>
      <c r="M1593" s="37">
        <v>7739</v>
      </c>
      <c r="N1593" s="37">
        <f>SUM(VentasC15[[#This Row],[Maquillaje]:[Perfumería]])</f>
        <v>187857</v>
      </c>
      <c r="O1593" s="14">
        <f>AVERAGE(VentasC15[[#This Row],[Maquillaje]:[Perfumería]])</f>
        <v>37571.4</v>
      </c>
      <c r="P1593" t="str">
        <f>INDEX(VentasC15[[#Headers],[Maquillaje]:[Perfumería]],MATCH(MAX(VentasC15[[#This Row],[Maquillaje]:[Perfumería]]),VentasC15[[#This Row],[Maquillaje]:[Perfumería]],0))</f>
        <v>Maquillaje</v>
      </c>
      <c r="Q1593" t="str">
        <f>INDEX(VentasC15[[#Headers],[Maquillaje]:[Perfumería]],MATCH(MIN(VentasC15[[#This Row],[Maquillaje]:[Perfumería]]),VentasC15[[#This Row],[Maquillaje]:[Perfumería]],0))</f>
        <v>Skincare</v>
      </c>
      <c r="R1593" t="str">
        <f>IF(VentasC15[[#This Row],[Total por vendedor]]&gt;=250000,"SI","NO")</f>
        <v>NO</v>
      </c>
    </row>
    <row r="1594" spans="1:18" x14ac:dyDescent="0.3">
      <c r="A1594" s="16">
        <v>33498714</v>
      </c>
      <c r="B1594" s="13">
        <v>34</v>
      </c>
      <c r="C1594" s="13">
        <v>4</v>
      </c>
      <c r="D1594" s="13">
        <v>95</v>
      </c>
      <c r="E1594" t="s">
        <v>24</v>
      </c>
      <c r="F1594" t="s">
        <v>21</v>
      </c>
      <c r="G1594" t="str">
        <f>IF(VentasC15[[#This Row],[Tipo de pago]]='Tablas auxiliares'!$B$6,"Venta física","Venta Online")</f>
        <v>Venta Online</v>
      </c>
      <c r="H1594" t="s">
        <v>30</v>
      </c>
      <c r="I1594" s="37">
        <v>68803</v>
      </c>
      <c r="J1594" s="37">
        <v>85609</v>
      </c>
      <c r="K1594" s="37">
        <v>84550</v>
      </c>
      <c r="L1594" s="37">
        <v>11650</v>
      </c>
      <c r="M1594" s="37">
        <v>6307</v>
      </c>
      <c r="N1594" s="37">
        <f>SUM(VentasC15[[#This Row],[Maquillaje]:[Perfumería]])</f>
        <v>256919</v>
      </c>
      <c r="O1594" s="14">
        <f>AVERAGE(VentasC15[[#This Row],[Maquillaje]:[Perfumería]])</f>
        <v>51383.8</v>
      </c>
      <c r="P1594" t="str">
        <f>INDEX(VentasC15[[#Headers],[Maquillaje]:[Perfumería]],MATCH(MAX(VentasC15[[#This Row],[Maquillaje]:[Perfumería]]),VentasC15[[#This Row],[Maquillaje]:[Perfumería]],0))</f>
        <v>Skincare</v>
      </c>
      <c r="Q1594" t="str">
        <f>INDEX(VentasC15[[#Headers],[Maquillaje]:[Perfumería]],MATCH(MIN(VentasC15[[#This Row],[Maquillaje]:[Perfumería]]),VentasC15[[#This Row],[Maquillaje]:[Perfumería]],0))</f>
        <v>Perfumería</v>
      </c>
      <c r="R1594" t="str">
        <f>IF(VentasC15[[#This Row],[Total por vendedor]]&gt;=250000,"SI","NO")</f>
        <v>SI</v>
      </c>
    </row>
    <row r="1595" spans="1:18" x14ac:dyDescent="0.3">
      <c r="A1595" s="17">
        <v>33498715</v>
      </c>
      <c r="B1595" s="13">
        <v>75</v>
      </c>
      <c r="C1595" s="13">
        <v>4</v>
      </c>
      <c r="D1595" s="13">
        <v>70</v>
      </c>
      <c r="E1595" t="s">
        <v>25</v>
      </c>
      <c r="F1595" t="s">
        <v>20</v>
      </c>
      <c r="G1595" t="str">
        <f>IF(VentasC15[[#This Row],[Tipo de pago]]='Tablas auxiliares'!$B$6,"Venta física","Venta Online")</f>
        <v>Venta física</v>
      </c>
      <c r="H1595" t="s">
        <v>29</v>
      </c>
      <c r="I1595" s="37">
        <v>78614</v>
      </c>
      <c r="J1595" s="37">
        <v>98760</v>
      </c>
      <c r="K1595" s="37">
        <v>57419</v>
      </c>
      <c r="L1595" s="37">
        <v>35829</v>
      </c>
      <c r="M1595" s="37">
        <v>31845</v>
      </c>
      <c r="N1595" s="37">
        <f>SUM(VentasC15[[#This Row],[Maquillaje]:[Perfumería]])</f>
        <v>302467</v>
      </c>
      <c r="O1595" s="14">
        <f>AVERAGE(VentasC15[[#This Row],[Maquillaje]:[Perfumería]])</f>
        <v>60493.4</v>
      </c>
      <c r="P1595" t="str">
        <f>INDEX(VentasC15[[#Headers],[Maquillaje]:[Perfumería]],MATCH(MAX(VentasC15[[#This Row],[Maquillaje]:[Perfumería]]),VentasC15[[#This Row],[Maquillaje]:[Perfumería]],0))</f>
        <v>Skincare</v>
      </c>
      <c r="Q1595" t="str">
        <f>INDEX(VentasC15[[#Headers],[Maquillaje]:[Perfumería]],MATCH(MIN(VentasC15[[#This Row],[Maquillaje]:[Perfumería]]),VentasC15[[#This Row],[Maquillaje]:[Perfumería]],0))</f>
        <v>Perfumería</v>
      </c>
      <c r="R1595" t="str">
        <f>IF(VentasC15[[#This Row],[Total por vendedor]]&gt;=250000,"SI","NO")</f>
        <v>SI</v>
      </c>
    </row>
    <row r="1596" spans="1:18" x14ac:dyDescent="0.3">
      <c r="A1596" s="16">
        <v>33498716</v>
      </c>
      <c r="B1596" s="13">
        <v>41</v>
      </c>
      <c r="C1596" s="13">
        <v>4</v>
      </c>
      <c r="D1596" s="13">
        <v>71</v>
      </c>
      <c r="E1596" t="s">
        <v>25</v>
      </c>
      <c r="F1596" t="s">
        <v>20</v>
      </c>
      <c r="G1596" t="str">
        <f>IF(VentasC15[[#This Row],[Tipo de pago]]='Tablas auxiliares'!$B$6,"Venta física","Venta Online")</f>
        <v>Venta física</v>
      </c>
      <c r="H1596" t="s">
        <v>30</v>
      </c>
      <c r="I1596" s="37">
        <v>16072</v>
      </c>
      <c r="J1596" s="37">
        <v>79870</v>
      </c>
      <c r="K1596" s="37">
        <v>35685</v>
      </c>
      <c r="L1596" s="37">
        <v>23067</v>
      </c>
      <c r="M1596" s="37">
        <v>33132</v>
      </c>
      <c r="N1596" s="37">
        <f>SUM(VentasC15[[#This Row],[Maquillaje]:[Perfumería]])</f>
        <v>187826</v>
      </c>
      <c r="O1596" s="14">
        <f>AVERAGE(VentasC15[[#This Row],[Maquillaje]:[Perfumería]])</f>
        <v>37565.199999999997</v>
      </c>
      <c r="P1596" t="str">
        <f>INDEX(VentasC15[[#Headers],[Maquillaje]:[Perfumería]],MATCH(MAX(VentasC15[[#This Row],[Maquillaje]:[Perfumería]]),VentasC15[[#This Row],[Maquillaje]:[Perfumería]],0))</f>
        <v>Skincare</v>
      </c>
      <c r="Q1596" t="str">
        <f>INDEX(VentasC15[[#Headers],[Maquillaje]:[Perfumería]],MATCH(MIN(VentasC15[[#This Row],[Maquillaje]:[Perfumería]]),VentasC15[[#This Row],[Maquillaje]:[Perfumería]],0))</f>
        <v>Maquillaje</v>
      </c>
      <c r="R1596" t="str">
        <f>IF(VentasC15[[#This Row],[Total por vendedor]]&gt;=250000,"SI","NO")</f>
        <v>NO</v>
      </c>
    </row>
    <row r="1597" spans="1:18" x14ac:dyDescent="0.3">
      <c r="A1597" s="17">
        <v>33498717</v>
      </c>
      <c r="B1597" s="13">
        <v>27</v>
      </c>
      <c r="C1597" s="13">
        <v>4</v>
      </c>
      <c r="D1597" s="13">
        <v>72</v>
      </c>
      <c r="E1597" t="s">
        <v>22</v>
      </c>
      <c r="F1597" t="s">
        <v>21</v>
      </c>
      <c r="G1597" t="str">
        <f>IF(VentasC15[[#This Row],[Tipo de pago]]='Tablas auxiliares'!$B$6,"Venta física","Venta Online")</f>
        <v>Venta Online</v>
      </c>
      <c r="H1597" t="s">
        <v>29</v>
      </c>
      <c r="I1597" s="37">
        <v>54368</v>
      </c>
      <c r="J1597" s="37">
        <v>49619</v>
      </c>
      <c r="K1597" s="37">
        <v>40535</v>
      </c>
      <c r="L1597" s="37">
        <v>1857</v>
      </c>
      <c r="M1597" s="37">
        <v>64786</v>
      </c>
      <c r="N1597" s="37">
        <f>SUM(VentasC15[[#This Row],[Maquillaje]:[Perfumería]])</f>
        <v>211165</v>
      </c>
      <c r="O1597" s="14">
        <f>AVERAGE(VentasC15[[#This Row],[Maquillaje]:[Perfumería]])</f>
        <v>42233</v>
      </c>
      <c r="P1597" t="str">
        <f>INDEX(VentasC15[[#Headers],[Maquillaje]:[Perfumería]],MATCH(MAX(VentasC15[[#This Row],[Maquillaje]:[Perfumería]]),VentasC15[[#This Row],[Maquillaje]:[Perfumería]],0))</f>
        <v>Perfumería</v>
      </c>
      <c r="Q1597" t="str">
        <f>INDEX(VentasC15[[#Headers],[Maquillaje]:[Perfumería]],MATCH(MIN(VentasC15[[#This Row],[Maquillaje]:[Perfumería]]),VentasC15[[#This Row],[Maquillaje]:[Perfumería]],0))</f>
        <v>Cuerpo</v>
      </c>
      <c r="R1597" t="str">
        <f>IF(VentasC15[[#This Row],[Total por vendedor]]&gt;=250000,"SI","NO")</f>
        <v>NO</v>
      </c>
    </row>
    <row r="1598" spans="1:18" x14ac:dyDescent="0.3">
      <c r="A1598" s="16">
        <v>33498718</v>
      </c>
      <c r="B1598" s="13">
        <v>50</v>
      </c>
      <c r="C1598" s="13">
        <v>4</v>
      </c>
      <c r="D1598" s="13">
        <v>63</v>
      </c>
      <c r="E1598" t="s">
        <v>24</v>
      </c>
      <c r="F1598" t="s">
        <v>20</v>
      </c>
      <c r="G1598" t="str">
        <f>IF(VentasC15[[#This Row],[Tipo de pago]]='Tablas auxiliares'!$B$6,"Venta física","Venta Online")</f>
        <v>Venta física</v>
      </c>
      <c r="H1598" t="s">
        <v>29</v>
      </c>
      <c r="I1598" s="37">
        <v>47376</v>
      </c>
      <c r="J1598" s="37">
        <v>38096</v>
      </c>
      <c r="K1598" s="37">
        <v>82951</v>
      </c>
      <c r="L1598" s="37">
        <v>7250</v>
      </c>
      <c r="M1598" s="37">
        <v>32019</v>
      </c>
      <c r="N1598" s="37">
        <f>SUM(VentasC15[[#This Row],[Maquillaje]:[Perfumería]])</f>
        <v>207692</v>
      </c>
      <c r="O1598" s="14">
        <f>AVERAGE(VentasC15[[#This Row],[Maquillaje]:[Perfumería]])</f>
        <v>41538.400000000001</v>
      </c>
      <c r="P1598" t="str">
        <f>INDEX(VentasC15[[#Headers],[Maquillaje]:[Perfumería]],MATCH(MAX(VentasC15[[#This Row],[Maquillaje]:[Perfumería]]),VentasC15[[#This Row],[Maquillaje]:[Perfumería]],0))</f>
        <v>Cabello</v>
      </c>
      <c r="Q1598" t="str">
        <f>INDEX(VentasC15[[#Headers],[Maquillaje]:[Perfumería]],MATCH(MIN(VentasC15[[#This Row],[Maquillaje]:[Perfumería]]),VentasC15[[#This Row],[Maquillaje]:[Perfumería]],0))</f>
        <v>Cuerpo</v>
      </c>
      <c r="R1598" t="str">
        <f>IF(VentasC15[[#This Row],[Total por vendedor]]&gt;=250000,"SI","NO")</f>
        <v>NO</v>
      </c>
    </row>
    <row r="1599" spans="1:18" x14ac:dyDescent="0.3">
      <c r="A1599" s="17">
        <v>33498719</v>
      </c>
      <c r="B1599" s="13">
        <v>68</v>
      </c>
      <c r="C1599" s="13">
        <v>4</v>
      </c>
      <c r="D1599" s="13">
        <v>66</v>
      </c>
      <c r="E1599" t="s">
        <v>23</v>
      </c>
      <c r="F1599" t="s">
        <v>21</v>
      </c>
      <c r="G1599" t="str">
        <f>IF(VentasC15[[#This Row],[Tipo de pago]]='Tablas auxiliares'!$B$6,"Venta física","Venta Online")</f>
        <v>Venta Online</v>
      </c>
      <c r="H1599" t="s">
        <v>29</v>
      </c>
      <c r="I1599" s="37">
        <v>12922</v>
      </c>
      <c r="J1599" s="37">
        <v>84125</v>
      </c>
      <c r="K1599" s="37">
        <v>32194</v>
      </c>
      <c r="L1599" s="37">
        <v>1182</v>
      </c>
      <c r="M1599" s="37">
        <v>20965</v>
      </c>
      <c r="N1599" s="37">
        <f>SUM(VentasC15[[#This Row],[Maquillaje]:[Perfumería]])</f>
        <v>151388</v>
      </c>
      <c r="O1599" s="14">
        <f>AVERAGE(VentasC15[[#This Row],[Maquillaje]:[Perfumería]])</f>
        <v>30277.599999999999</v>
      </c>
      <c r="P1599" t="str">
        <f>INDEX(VentasC15[[#Headers],[Maquillaje]:[Perfumería]],MATCH(MAX(VentasC15[[#This Row],[Maquillaje]:[Perfumería]]),VentasC15[[#This Row],[Maquillaje]:[Perfumería]],0))</f>
        <v>Skincare</v>
      </c>
      <c r="Q1599" t="str">
        <f>INDEX(VentasC15[[#Headers],[Maquillaje]:[Perfumería]],MATCH(MIN(VentasC15[[#This Row],[Maquillaje]:[Perfumería]]),VentasC15[[#This Row],[Maquillaje]:[Perfumería]],0))</f>
        <v>Cuerpo</v>
      </c>
      <c r="R1599" t="str">
        <f>IF(VentasC15[[#This Row],[Total por vendedor]]&gt;=250000,"SI","NO")</f>
        <v>NO</v>
      </c>
    </row>
    <row r="1600" spans="1:18" x14ac:dyDescent="0.3">
      <c r="A1600" s="16">
        <v>33498720</v>
      </c>
      <c r="B1600" s="13">
        <v>59</v>
      </c>
      <c r="C1600" s="13">
        <v>4</v>
      </c>
      <c r="D1600" s="13">
        <v>67</v>
      </c>
      <c r="E1600" t="s">
        <v>22</v>
      </c>
      <c r="F1600" t="s">
        <v>21</v>
      </c>
      <c r="G1600" t="str">
        <f>IF(VentasC15[[#This Row],[Tipo de pago]]='Tablas auxiliares'!$B$6,"Venta física","Venta Online")</f>
        <v>Venta Online</v>
      </c>
      <c r="H1600" t="s">
        <v>29</v>
      </c>
      <c r="I1600" s="37">
        <v>88502</v>
      </c>
      <c r="J1600" s="37">
        <v>17444</v>
      </c>
      <c r="K1600" s="37">
        <v>60175</v>
      </c>
      <c r="L1600" s="37">
        <v>66715</v>
      </c>
      <c r="M1600" s="37">
        <v>24776</v>
      </c>
      <c r="N1600" s="37">
        <f>SUM(VentasC15[[#This Row],[Maquillaje]:[Perfumería]])</f>
        <v>257612</v>
      </c>
      <c r="O1600" s="14">
        <f>AVERAGE(VentasC15[[#This Row],[Maquillaje]:[Perfumería]])</f>
        <v>51522.400000000001</v>
      </c>
      <c r="P1600" t="str">
        <f>INDEX(VentasC15[[#Headers],[Maquillaje]:[Perfumería]],MATCH(MAX(VentasC15[[#This Row],[Maquillaje]:[Perfumería]]),VentasC15[[#This Row],[Maquillaje]:[Perfumería]],0))</f>
        <v>Maquillaje</v>
      </c>
      <c r="Q1600" t="str">
        <f>INDEX(VentasC15[[#Headers],[Maquillaje]:[Perfumería]],MATCH(MIN(VentasC15[[#This Row],[Maquillaje]:[Perfumería]]),VentasC15[[#This Row],[Maquillaje]:[Perfumería]],0))</f>
        <v>Skincare</v>
      </c>
      <c r="R1600" t="str">
        <f>IF(VentasC15[[#This Row],[Total por vendedor]]&gt;=250000,"SI","NO")</f>
        <v>SI</v>
      </c>
    </row>
    <row r="1601" spans="1:18" x14ac:dyDescent="0.3">
      <c r="A1601" s="17">
        <v>33498721</v>
      </c>
      <c r="B1601" s="13">
        <v>28</v>
      </c>
      <c r="C1601" s="13">
        <v>4</v>
      </c>
      <c r="D1601" s="13">
        <v>94</v>
      </c>
      <c r="E1601" t="s">
        <v>24</v>
      </c>
      <c r="F1601" t="s">
        <v>21</v>
      </c>
      <c r="G1601" t="str">
        <f>IF(VentasC15[[#This Row],[Tipo de pago]]='Tablas auxiliares'!$B$6,"Venta física","Venta Online")</f>
        <v>Venta Online</v>
      </c>
      <c r="H1601" t="s">
        <v>30</v>
      </c>
      <c r="I1601" s="37">
        <v>75559</v>
      </c>
      <c r="J1601" s="37">
        <v>12855</v>
      </c>
      <c r="K1601" s="37">
        <v>85107</v>
      </c>
      <c r="L1601" s="37">
        <v>47804</v>
      </c>
      <c r="M1601" s="37">
        <v>67506</v>
      </c>
      <c r="N1601" s="37">
        <f>SUM(VentasC15[[#This Row],[Maquillaje]:[Perfumería]])</f>
        <v>288831</v>
      </c>
      <c r="O1601" s="14">
        <f>AVERAGE(VentasC15[[#This Row],[Maquillaje]:[Perfumería]])</f>
        <v>57766.2</v>
      </c>
      <c r="P1601" t="str">
        <f>INDEX(VentasC15[[#Headers],[Maquillaje]:[Perfumería]],MATCH(MAX(VentasC15[[#This Row],[Maquillaje]:[Perfumería]]),VentasC15[[#This Row],[Maquillaje]:[Perfumería]],0))</f>
        <v>Cabello</v>
      </c>
      <c r="Q1601" t="str">
        <f>INDEX(VentasC15[[#Headers],[Maquillaje]:[Perfumería]],MATCH(MIN(VentasC15[[#This Row],[Maquillaje]:[Perfumería]]),VentasC15[[#This Row],[Maquillaje]:[Perfumería]],0))</f>
        <v>Skincare</v>
      </c>
      <c r="R1601" t="str">
        <f>IF(VentasC15[[#This Row],[Total por vendedor]]&gt;=250000,"SI","NO")</f>
        <v>SI</v>
      </c>
    </row>
    <row r="1602" spans="1:18" x14ac:dyDescent="0.3">
      <c r="A1602" s="16">
        <v>33498722</v>
      </c>
      <c r="B1602" s="13">
        <v>50</v>
      </c>
      <c r="C1602" s="13">
        <v>4</v>
      </c>
      <c r="D1602" s="13">
        <v>29</v>
      </c>
      <c r="E1602" t="s">
        <v>23</v>
      </c>
      <c r="F1602" t="s">
        <v>21</v>
      </c>
      <c r="G1602" t="str">
        <f>IF(VentasC15[[#This Row],[Tipo de pago]]='Tablas auxiliares'!$B$6,"Venta física","Venta Online")</f>
        <v>Venta Online</v>
      </c>
      <c r="H1602" t="s">
        <v>30</v>
      </c>
      <c r="I1602" s="37">
        <v>36163</v>
      </c>
      <c r="J1602" s="37">
        <v>1490</v>
      </c>
      <c r="K1602" s="37">
        <v>53230</v>
      </c>
      <c r="L1602" s="37">
        <v>73070</v>
      </c>
      <c r="M1602" s="37">
        <v>38104</v>
      </c>
      <c r="N1602" s="37">
        <f>SUM(VentasC15[[#This Row],[Maquillaje]:[Perfumería]])</f>
        <v>202057</v>
      </c>
      <c r="O1602" s="14">
        <f>AVERAGE(VentasC15[[#This Row],[Maquillaje]:[Perfumería]])</f>
        <v>40411.4</v>
      </c>
      <c r="P1602" t="str">
        <f>INDEX(VentasC15[[#Headers],[Maquillaje]:[Perfumería]],MATCH(MAX(VentasC15[[#This Row],[Maquillaje]:[Perfumería]]),VentasC15[[#This Row],[Maquillaje]:[Perfumería]],0))</f>
        <v>Cuerpo</v>
      </c>
      <c r="Q1602" t="str">
        <f>INDEX(VentasC15[[#Headers],[Maquillaje]:[Perfumería]],MATCH(MIN(VentasC15[[#This Row],[Maquillaje]:[Perfumería]]),VentasC15[[#This Row],[Maquillaje]:[Perfumería]],0))</f>
        <v>Skincare</v>
      </c>
      <c r="R1602" t="str">
        <f>IF(VentasC15[[#This Row],[Total por vendedor]]&gt;=250000,"SI","NO")</f>
        <v>NO</v>
      </c>
    </row>
    <row r="1603" spans="1:18" x14ac:dyDescent="0.3">
      <c r="A1603" s="17">
        <v>33498723</v>
      </c>
      <c r="B1603" s="13">
        <v>63</v>
      </c>
      <c r="C1603" s="13">
        <v>4</v>
      </c>
      <c r="D1603" s="13">
        <v>66</v>
      </c>
      <c r="E1603" t="s">
        <v>24</v>
      </c>
      <c r="F1603" t="s">
        <v>20</v>
      </c>
      <c r="G1603" t="str">
        <f>IF(VentasC15[[#This Row],[Tipo de pago]]='Tablas auxiliares'!$B$6,"Venta física","Venta Online")</f>
        <v>Venta física</v>
      </c>
      <c r="H1603" t="s">
        <v>30</v>
      </c>
      <c r="I1603" s="37">
        <v>61462</v>
      </c>
      <c r="J1603" s="37">
        <v>74565</v>
      </c>
      <c r="K1603" s="37">
        <v>89861</v>
      </c>
      <c r="L1603" s="37">
        <v>34717</v>
      </c>
      <c r="M1603" s="37">
        <v>68118</v>
      </c>
      <c r="N1603" s="37">
        <f>SUM(VentasC15[[#This Row],[Maquillaje]:[Perfumería]])</f>
        <v>328723</v>
      </c>
      <c r="O1603" s="14">
        <f>AVERAGE(VentasC15[[#This Row],[Maquillaje]:[Perfumería]])</f>
        <v>65744.600000000006</v>
      </c>
      <c r="P1603" t="str">
        <f>INDEX(VentasC15[[#Headers],[Maquillaje]:[Perfumería]],MATCH(MAX(VentasC15[[#This Row],[Maquillaje]:[Perfumería]]),VentasC15[[#This Row],[Maquillaje]:[Perfumería]],0))</f>
        <v>Cabello</v>
      </c>
      <c r="Q1603" t="str">
        <f>INDEX(VentasC15[[#Headers],[Maquillaje]:[Perfumería]],MATCH(MIN(VentasC15[[#This Row],[Maquillaje]:[Perfumería]]),VentasC15[[#This Row],[Maquillaje]:[Perfumería]],0))</f>
        <v>Cuerpo</v>
      </c>
      <c r="R1603" t="str">
        <f>IF(VentasC15[[#This Row],[Total por vendedor]]&gt;=250000,"SI","NO")</f>
        <v>SI</v>
      </c>
    </row>
    <row r="1604" spans="1:18" x14ac:dyDescent="0.3">
      <c r="A1604" s="16">
        <v>33498724</v>
      </c>
      <c r="B1604" s="13">
        <v>48</v>
      </c>
      <c r="C1604" s="13">
        <v>4</v>
      </c>
      <c r="D1604" s="13">
        <v>13</v>
      </c>
      <c r="E1604" t="s">
        <v>24</v>
      </c>
      <c r="F1604" t="s">
        <v>20</v>
      </c>
      <c r="G1604" t="str">
        <f>IF(VentasC15[[#This Row],[Tipo de pago]]='Tablas auxiliares'!$B$6,"Venta física","Venta Online")</f>
        <v>Venta física</v>
      </c>
      <c r="H1604" t="s">
        <v>29</v>
      </c>
      <c r="I1604" s="37">
        <v>30155</v>
      </c>
      <c r="J1604" s="37">
        <v>47041</v>
      </c>
      <c r="K1604" s="37">
        <v>61534</v>
      </c>
      <c r="L1604" s="37">
        <v>37977</v>
      </c>
      <c r="M1604" s="37">
        <v>26054</v>
      </c>
      <c r="N1604" s="37">
        <f>SUM(VentasC15[[#This Row],[Maquillaje]:[Perfumería]])</f>
        <v>202761</v>
      </c>
      <c r="O1604" s="14">
        <f>AVERAGE(VentasC15[[#This Row],[Maquillaje]:[Perfumería]])</f>
        <v>40552.199999999997</v>
      </c>
      <c r="P1604" t="str">
        <f>INDEX(VentasC15[[#Headers],[Maquillaje]:[Perfumería]],MATCH(MAX(VentasC15[[#This Row],[Maquillaje]:[Perfumería]]),VentasC15[[#This Row],[Maquillaje]:[Perfumería]],0))</f>
        <v>Cabello</v>
      </c>
      <c r="Q1604" t="str">
        <f>INDEX(VentasC15[[#Headers],[Maquillaje]:[Perfumería]],MATCH(MIN(VentasC15[[#This Row],[Maquillaje]:[Perfumería]]),VentasC15[[#This Row],[Maquillaje]:[Perfumería]],0))</f>
        <v>Perfumería</v>
      </c>
      <c r="R1604" t="str">
        <f>IF(VentasC15[[#This Row],[Total por vendedor]]&gt;=250000,"SI","NO")</f>
        <v>NO</v>
      </c>
    </row>
    <row r="1605" spans="1:18" x14ac:dyDescent="0.3">
      <c r="A1605" s="17">
        <v>33498725</v>
      </c>
      <c r="B1605" s="13">
        <v>62</v>
      </c>
      <c r="C1605" s="13">
        <v>4</v>
      </c>
      <c r="D1605" s="13">
        <v>44</v>
      </c>
      <c r="E1605" t="s">
        <v>23</v>
      </c>
      <c r="F1605" t="s">
        <v>21</v>
      </c>
      <c r="G1605" t="str">
        <f>IF(VentasC15[[#This Row],[Tipo de pago]]='Tablas auxiliares'!$B$6,"Venta física","Venta Online")</f>
        <v>Venta Online</v>
      </c>
      <c r="H1605" t="s">
        <v>29</v>
      </c>
      <c r="I1605" s="37">
        <v>66436</v>
      </c>
      <c r="J1605" s="37">
        <v>3571</v>
      </c>
      <c r="K1605" s="37">
        <v>11172</v>
      </c>
      <c r="L1605" s="37">
        <v>99139</v>
      </c>
      <c r="M1605" s="37">
        <v>5141</v>
      </c>
      <c r="N1605" s="37">
        <f>SUM(VentasC15[[#This Row],[Maquillaje]:[Perfumería]])</f>
        <v>185459</v>
      </c>
      <c r="O1605" s="14">
        <f>AVERAGE(VentasC15[[#This Row],[Maquillaje]:[Perfumería]])</f>
        <v>37091.800000000003</v>
      </c>
      <c r="P1605" t="str">
        <f>INDEX(VentasC15[[#Headers],[Maquillaje]:[Perfumería]],MATCH(MAX(VentasC15[[#This Row],[Maquillaje]:[Perfumería]]),VentasC15[[#This Row],[Maquillaje]:[Perfumería]],0))</f>
        <v>Cuerpo</v>
      </c>
      <c r="Q1605" t="str">
        <f>INDEX(VentasC15[[#Headers],[Maquillaje]:[Perfumería]],MATCH(MIN(VentasC15[[#This Row],[Maquillaje]:[Perfumería]]),VentasC15[[#This Row],[Maquillaje]:[Perfumería]],0))</f>
        <v>Skincare</v>
      </c>
      <c r="R1605" t="str">
        <f>IF(VentasC15[[#This Row],[Total por vendedor]]&gt;=250000,"SI","NO")</f>
        <v>NO</v>
      </c>
    </row>
    <row r="1606" spans="1:18" x14ac:dyDescent="0.3">
      <c r="A1606" s="16">
        <v>33498726</v>
      </c>
      <c r="B1606" s="13">
        <v>34</v>
      </c>
      <c r="C1606" s="13">
        <v>4</v>
      </c>
      <c r="D1606" s="13">
        <v>11</v>
      </c>
      <c r="E1606" t="s">
        <v>24</v>
      </c>
      <c r="F1606" t="s">
        <v>21</v>
      </c>
      <c r="G1606" t="str">
        <f>IF(VentasC15[[#This Row],[Tipo de pago]]='Tablas auxiliares'!$B$6,"Venta física","Venta Online")</f>
        <v>Venta Online</v>
      </c>
      <c r="H1606" t="s">
        <v>30</v>
      </c>
      <c r="I1606" s="37">
        <v>44495</v>
      </c>
      <c r="J1606" s="37">
        <v>91925</v>
      </c>
      <c r="K1606" s="37">
        <v>34236</v>
      </c>
      <c r="L1606" s="37">
        <v>73445</v>
      </c>
      <c r="M1606" s="37">
        <v>48403</v>
      </c>
      <c r="N1606" s="37">
        <f>SUM(VentasC15[[#This Row],[Maquillaje]:[Perfumería]])</f>
        <v>292504</v>
      </c>
      <c r="O1606" s="14">
        <f>AVERAGE(VentasC15[[#This Row],[Maquillaje]:[Perfumería]])</f>
        <v>58500.800000000003</v>
      </c>
      <c r="P1606" t="str">
        <f>INDEX(VentasC15[[#Headers],[Maquillaje]:[Perfumería]],MATCH(MAX(VentasC15[[#This Row],[Maquillaje]:[Perfumería]]),VentasC15[[#This Row],[Maquillaje]:[Perfumería]],0))</f>
        <v>Skincare</v>
      </c>
      <c r="Q1606" t="str">
        <f>INDEX(VentasC15[[#Headers],[Maquillaje]:[Perfumería]],MATCH(MIN(VentasC15[[#This Row],[Maquillaje]:[Perfumería]]),VentasC15[[#This Row],[Maquillaje]:[Perfumería]],0))</f>
        <v>Cabello</v>
      </c>
      <c r="R1606" t="str">
        <f>IF(VentasC15[[#This Row],[Total por vendedor]]&gt;=250000,"SI","NO")</f>
        <v>SI</v>
      </c>
    </row>
    <row r="1607" spans="1:18" x14ac:dyDescent="0.3">
      <c r="A1607" s="17">
        <v>33498727</v>
      </c>
      <c r="B1607" s="13">
        <v>49</v>
      </c>
      <c r="C1607" s="13">
        <v>4</v>
      </c>
      <c r="D1607" s="13">
        <v>51</v>
      </c>
      <c r="E1607" t="s">
        <v>24</v>
      </c>
      <c r="F1607" t="s">
        <v>20</v>
      </c>
      <c r="G1607" t="str">
        <f>IF(VentasC15[[#This Row],[Tipo de pago]]='Tablas auxiliares'!$B$6,"Venta física","Venta Online")</f>
        <v>Venta física</v>
      </c>
      <c r="H1607" t="s">
        <v>29</v>
      </c>
      <c r="I1607" s="37">
        <v>11363</v>
      </c>
      <c r="J1607" s="37">
        <v>5716</v>
      </c>
      <c r="K1607" s="37">
        <v>14379</v>
      </c>
      <c r="L1607" s="37">
        <v>51511</v>
      </c>
      <c r="M1607" s="37">
        <v>5189</v>
      </c>
      <c r="N1607" s="37">
        <f>SUM(VentasC15[[#This Row],[Maquillaje]:[Perfumería]])</f>
        <v>88158</v>
      </c>
      <c r="O1607" s="14">
        <f>AVERAGE(VentasC15[[#This Row],[Maquillaje]:[Perfumería]])</f>
        <v>17631.599999999999</v>
      </c>
      <c r="P1607" t="str">
        <f>INDEX(VentasC15[[#Headers],[Maquillaje]:[Perfumería]],MATCH(MAX(VentasC15[[#This Row],[Maquillaje]:[Perfumería]]),VentasC15[[#This Row],[Maquillaje]:[Perfumería]],0))</f>
        <v>Cuerpo</v>
      </c>
      <c r="Q1607" t="str">
        <f>INDEX(VentasC15[[#Headers],[Maquillaje]:[Perfumería]],MATCH(MIN(VentasC15[[#This Row],[Maquillaje]:[Perfumería]]),VentasC15[[#This Row],[Maquillaje]:[Perfumería]],0))</f>
        <v>Perfumería</v>
      </c>
      <c r="R1607" t="str">
        <f>IF(VentasC15[[#This Row],[Total por vendedor]]&gt;=250000,"SI","NO")</f>
        <v>NO</v>
      </c>
    </row>
    <row r="1608" spans="1:18" x14ac:dyDescent="0.3">
      <c r="A1608" s="16">
        <v>33498728</v>
      </c>
      <c r="B1608" s="13">
        <v>40</v>
      </c>
      <c r="C1608" s="13">
        <v>4</v>
      </c>
      <c r="D1608" s="13">
        <v>99</v>
      </c>
      <c r="E1608" t="s">
        <v>23</v>
      </c>
      <c r="F1608" t="s">
        <v>20</v>
      </c>
      <c r="G1608" t="str">
        <f>IF(VentasC15[[#This Row],[Tipo de pago]]='Tablas auxiliares'!$B$6,"Venta física","Venta Online")</f>
        <v>Venta física</v>
      </c>
      <c r="H1608" t="s">
        <v>30</v>
      </c>
      <c r="I1608" s="37">
        <v>62486</v>
      </c>
      <c r="J1608" s="37">
        <v>90839</v>
      </c>
      <c r="K1608" s="37">
        <v>22085</v>
      </c>
      <c r="L1608" s="37">
        <v>30621</v>
      </c>
      <c r="M1608" s="37">
        <v>7837</v>
      </c>
      <c r="N1608" s="37">
        <f>SUM(VentasC15[[#This Row],[Maquillaje]:[Perfumería]])</f>
        <v>213868</v>
      </c>
      <c r="O1608" s="14">
        <f>AVERAGE(VentasC15[[#This Row],[Maquillaje]:[Perfumería]])</f>
        <v>42773.599999999999</v>
      </c>
      <c r="P1608" t="str">
        <f>INDEX(VentasC15[[#Headers],[Maquillaje]:[Perfumería]],MATCH(MAX(VentasC15[[#This Row],[Maquillaje]:[Perfumería]]),VentasC15[[#This Row],[Maquillaje]:[Perfumería]],0))</f>
        <v>Skincare</v>
      </c>
      <c r="Q1608" t="str">
        <f>INDEX(VentasC15[[#Headers],[Maquillaje]:[Perfumería]],MATCH(MIN(VentasC15[[#This Row],[Maquillaje]:[Perfumería]]),VentasC15[[#This Row],[Maquillaje]:[Perfumería]],0))</f>
        <v>Perfumería</v>
      </c>
      <c r="R1608" t="str">
        <f>IF(VentasC15[[#This Row],[Total por vendedor]]&gt;=250000,"SI","NO")</f>
        <v>NO</v>
      </c>
    </row>
    <row r="1609" spans="1:18" x14ac:dyDescent="0.3">
      <c r="A1609" s="17">
        <v>33498729</v>
      </c>
      <c r="B1609" s="13">
        <v>38</v>
      </c>
      <c r="C1609" s="13">
        <v>4</v>
      </c>
      <c r="D1609" s="13">
        <v>70</v>
      </c>
      <c r="E1609" t="s">
        <v>25</v>
      </c>
      <c r="F1609" t="s">
        <v>20</v>
      </c>
      <c r="G1609" t="str">
        <f>IF(VentasC15[[#This Row],[Tipo de pago]]='Tablas auxiliares'!$B$6,"Venta física","Venta Online")</f>
        <v>Venta física</v>
      </c>
      <c r="H1609" t="s">
        <v>29</v>
      </c>
      <c r="I1609" s="37">
        <v>80886</v>
      </c>
      <c r="J1609" s="37">
        <v>80446</v>
      </c>
      <c r="K1609" s="37">
        <v>12605</v>
      </c>
      <c r="L1609" s="37">
        <v>13339</v>
      </c>
      <c r="M1609" s="37">
        <v>36289</v>
      </c>
      <c r="N1609" s="37">
        <f>SUM(VentasC15[[#This Row],[Maquillaje]:[Perfumería]])</f>
        <v>223565</v>
      </c>
      <c r="O1609" s="14">
        <f>AVERAGE(VentasC15[[#This Row],[Maquillaje]:[Perfumería]])</f>
        <v>44713</v>
      </c>
      <c r="P1609" t="str">
        <f>INDEX(VentasC15[[#Headers],[Maquillaje]:[Perfumería]],MATCH(MAX(VentasC15[[#This Row],[Maquillaje]:[Perfumería]]),VentasC15[[#This Row],[Maquillaje]:[Perfumería]],0))</f>
        <v>Maquillaje</v>
      </c>
      <c r="Q1609" t="str">
        <f>INDEX(VentasC15[[#Headers],[Maquillaje]:[Perfumería]],MATCH(MIN(VentasC15[[#This Row],[Maquillaje]:[Perfumería]]),VentasC15[[#This Row],[Maquillaje]:[Perfumería]],0))</f>
        <v>Cabello</v>
      </c>
      <c r="R1609" t="str">
        <f>IF(VentasC15[[#This Row],[Total por vendedor]]&gt;=250000,"SI","NO")</f>
        <v>NO</v>
      </c>
    </row>
    <row r="1610" spans="1:18" x14ac:dyDescent="0.3">
      <c r="A1610" s="16">
        <v>33498730</v>
      </c>
      <c r="B1610" s="13">
        <v>69</v>
      </c>
      <c r="C1610" s="13">
        <v>4</v>
      </c>
      <c r="D1610" s="13">
        <v>6</v>
      </c>
      <c r="E1610" t="s">
        <v>22</v>
      </c>
      <c r="F1610" t="s">
        <v>21</v>
      </c>
      <c r="G1610" t="str">
        <f>IF(VentasC15[[#This Row],[Tipo de pago]]='Tablas auxiliares'!$B$6,"Venta física","Venta Online")</f>
        <v>Venta Online</v>
      </c>
      <c r="H1610" t="s">
        <v>30</v>
      </c>
      <c r="I1610" s="37">
        <v>7096</v>
      </c>
      <c r="J1610" s="37">
        <v>63125</v>
      </c>
      <c r="K1610" s="37">
        <v>97065</v>
      </c>
      <c r="L1610" s="37">
        <v>10724</v>
      </c>
      <c r="M1610" s="37">
        <v>23650</v>
      </c>
      <c r="N1610" s="37">
        <f>SUM(VentasC15[[#This Row],[Maquillaje]:[Perfumería]])</f>
        <v>201660</v>
      </c>
      <c r="O1610" s="14">
        <f>AVERAGE(VentasC15[[#This Row],[Maquillaje]:[Perfumería]])</f>
        <v>40332</v>
      </c>
      <c r="P1610" t="str">
        <f>INDEX(VentasC15[[#Headers],[Maquillaje]:[Perfumería]],MATCH(MAX(VentasC15[[#This Row],[Maquillaje]:[Perfumería]]),VentasC15[[#This Row],[Maquillaje]:[Perfumería]],0))</f>
        <v>Cabello</v>
      </c>
      <c r="Q1610" t="str">
        <f>INDEX(VentasC15[[#Headers],[Maquillaje]:[Perfumería]],MATCH(MIN(VentasC15[[#This Row],[Maquillaje]:[Perfumería]]),VentasC15[[#This Row],[Maquillaje]:[Perfumería]],0))</f>
        <v>Maquillaje</v>
      </c>
      <c r="R1610" t="str">
        <f>IF(VentasC15[[#This Row],[Total por vendedor]]&gt;=250000,"SI","NO")</f>
        <v>NO</v>
      </c>
    </row>
    <row r="1611" spans="1:18" x14ac:dyDescent="0.3">
      <c r="A1611" s="17">
        <v>33498731</v>
      </c>
      <c r="B1611" s="13">
        <v>66</v>
      </c>
      <c r="C1611" s="13">
        <v>4</v>
      </c>
      <c r="D1611" s="13">
        <v>41</v>
      </c>
      <c r="E1611" t="s">
        <v>23</v>
      </c>
      <c r="F1611" t="s">
        <v>21</v>
      </c>
      <c r="G1611" t="str">
        <f>IF(VentasC15[[#This Row],[Tipo de pago]]='Tablas auxiliares'!$B$6,"Venta física","Venta Online")</f>
        <v>Venta Online</v>
      </c>
      <c r="H1611" t="s">
        <v>29</v>
      </c>
      <c r="I1611" s="37">
        <v>62484</v>
      </c>
      <c r="J1611" s="37">
        <v>63554</v>
      </c>
      <c r="K1611" s="37">
        <v>26873</v>
      </c>
      <c r="L1611" s="37">
        <v>70843</v>
      </c>
      <c r="M1611" s="37">
        <v>98697</v>
      </c>
      <c r="N1611" s="37">
        <f>SUM(VentasC15[[#This Row],[Maquillaje]:[Perfumería]])</f>
        <v>322451</v>
      </c>
      <c r="O1611" s="14">
        <f>AVERAGE(VentasC15[[#This Row],[Maquillaje]:[Perfumería]])</f>
        <v>64490.2</v>
      </c>
      <c r="P1611" t="str">
        <f>INDEX(VentasC15[[#Headers],[Maquillaje]:[Perfumería]],MATCH(MAX(VentasC15[[#This Row],[Maquillaje]:[Perfumería]]),VentasC15[[#This Row],[Maquillaje]:[Perfumería]],0))</f>
        <v>Perfumería</v>
      </c>
      <c r="Q1611" t="str">
        <f>INDEX(VentasC15[[#Headers],[Maquillaje]:[Perfumería]],MATCH(MIN(VentasC15[[#This Row],[Maquillaje]:[Perfumería]]),VentasC15[[#This Row],[Maquillaje]:[Perfumería]],0))</f>
        <v>Cabello</v>
      </c>
      <c r="R1611" t="str">
        <f>IF(VentasC15[[#This Row],[Total por vendedor]]&gt;=250000,"SI","NO")</f>
        <v>SI</v>
      </c>
    </row>
    <row r="1612" spans="1:18" x14ac:dyDescent="0.3">
      <c r="A1612" s="16">
        <v>33498732</v>
      </c>
      <c r="B1612" s="13">
        <v>34</v>
      </c>
      <c r="C1612" s="13">
        <v>4</v>
      </c>
      <c r="D1612" s="13">
        <v>97</v>
      </c>
      <c r="E1612" t="s">
        <v>23</v>
      </c>
      <c r="F1612" t="s">
        <v>20</v>
      </c>
      <c r="G1612" t="str">
        <f>IF(VentasC15[[#This Row],[Tipo de pago]]='Tablas auxiliares'!$B$6,"Venta física","Venta Online")</f>
        <v>Venta física</v>
      </c>
      <c r="H1612" t="s">
        <v>30</v>
      </c>
      <c r="I1612" s="37">
        <v>66411</v>
      </c>
      <c r="J1612" s="37">
        <v>64264</v>
      </c>
      <c r="K1612" s="37">
        <v>99430</v>
      </c>
      <c r="L1612" s="37">
        <v>87153</v>
      </c>
      <c r="M1612" s="37">
        <v>34386</v>
      </c>
      <c r="N1612" s="37">
        <f>SUM(VentasC15[[#This Row],[Maquillaje]:[Perfumería]])</f>
        <v>351644</v>
      </c>
      <c r="O1612" s="14">
        <f>AVERAGE(VentasC15[[#This Row],[Maquillaje]:[Perfumería]])</f>
        <v>70328.800000000003</v>
      </c>
      <c r="P1612" t="str">
        <f>INDEX(VentasC15[[#Headers],[Maquillaje]:[Perfumería]],MATCH(MAX(VentasC15[[#This Row],[Maquillaje]:[Perfumería]]),VentasC15[[#This Row],[Maquillaje]:[Perfumería]],0))</f>
        <v>Cabello</v>
      </c>
      <c r="Q1612" t="str">
        <f>INDEX(VentasC15[[#Headers],[Maquillaje]:[Perfumería]],MATCH(MIN(VentasC15[[#This Row],[Maquillaje]:[Perfumería]]),VentasC15[[#This Row],[Maquillaje]:[Perfumería]],0))</f>
        <v>Perfumería</v>
      </c>
      <c r="R1612" t="str">
        <f>IF(VentasC15[[#This Row],[Total por vendedor]]&gt;=250000,"SI","NO")</f>
        <v>SI</v>
      </c>
    </row>
    <row r="1613" spans="1:18" x14ac:dyDescent="0.3">
      <c r="A1613" s="17">
        <v>33498733</v>
      </c>
      <c r="B1613" s="13">
        <v>62</v>
      </c>
      <c r="C1613" s="13">
        <v>4</v>
      </c>
      <c r="D1613" s="13">
        <v>19</v>
      </c>
      <c r="E1613" t="s">
        <v>24</v>
      </c>
      <c r="F1613" t="s">
        <v>20</v>
      </c>
      <c r="G1613" t="str">
        <f>IF(VentasC15[[#This Row],[Tipo de pago]]='Tablas auxiliares'!$B$6,"Venta física","Venta Online")</f>
        <v>Venta física</v>
      </c>
      <c r="H1613" t="s">
        <v>29</v>
      </c>
      <c r="I1613" s="37">
        <v>80723</v>
      </c>
      <c r="J1613" s="37">
        <v>7153</v>
      </c>
      <c r="K1613" s="37">
        <v>33583</v>
      </c>
      <c r="L1613" s="37">
        <v>43452</v>
      </c>
      <c r="M1613" s="37">
        <v>90339</v>
      </c>
      <c r="N1613" s="37">
        <f>SUM(VentasC15[[#This Row],[Maquillaje]:[Perfumería]])</f>
        <v>255250</v>
      </c>
      <c r="O1613" s="14">
        <f>AVERAGE(VentasC15[[#This Row],[Maquillaje]:[Perfumería]])</f>
        <v>51050</v>
      </c>
      <c r="P1613" t="str">
        <f>INDEX(VentasC15[[#Headers],[Maquillaje]:[Perfumería]],MATCH(MAX(VentasC15[[#This Row],[Maquillaje]:[Perfumería]]),VentasC15[[#This Row],[Maquillaje]:[Perfumería]],0))</f>
        <v>Perfumería</v>
      </c>
      <c r="Q1613" t="str">
        <f>INDEX(VentasC15[[#Headers],[Maquillaje]:[Perfumería]],MATCH(MIN(VentasC15[[#This Row],[Maquillaje]:[Perfumería]]),VentasC15[[#This Row],[Maquillaje]:[Perfumería]],0))</f>
        <v>Skincare</v>
      </c>
      <c r="R1613" t="str">
        <f>IF(VentasC15[[#This Row],[Total por vendedor]]&gt;=250000,"SI","NO")</f>
        <v>SI</v>
      </c>
    </row>
    <row r="1614" spans="1:18" x14ac:dyDescent="0.3">
      <c r="A1614" s="16">
        <v>33498734</v>
      </c>
      <c r="B1614" s="13">
        <v>73</v>
      </c>
      <c r="C1614" s="13">
        <v>4</v>
      </c>
      <c r="D1614" s="13">
        <v>78</v>
      </c>
      <c r="E1614" t="s">
        <v>24</v>
      </c>
      <c r="F1614" t="s">
        <v>21</v>
      </c>
      <c r="G1614" t="str">
        <f>IF(VentasC15[[#This Row],[Tipo de pago]]='Tablas auxiliares'!$B$6,"Venta física","Venta Online")</f>
        <v>Venta Online</v>
      </c>
      <c r="H1614" t="s">
        <v>29</v>
      </c>
      <c r="I1614" s="37">
        <v>85923</v>
      </c>
      <c r="J1614" s="37">
        <v>80280</v>
      </c>
      <c r="K1614" s="37">
        <v>46688</v>
      </c>
      <c r="L1614" s="37">
        <v>85556</v>
      </c>
      <c r="M1614" s="37">
        <v>94109</v>
      </c>
      <c r="N1614" s="37">
        <f>SUM(VentasC15[[#This Row],[Maquillaje]:[Perfumería]])</f>
        <v>392556</v>
      </c>
      <c r="O1614" s="14">
        <f>AVERAGE(VentasC15[[#This Row],[Maquillaje]:[Perfumería]])</f>
        <v>78511.199999999997</v>
      </c>
      <c r="P1614" t="str">
        <f>INDEX(VentasC15[[#Headers],[Maquillaje]:[Perfumería]],MATCH(MAX(VentasC15[[#This Row],[Maquillaje]:[Perfumería]]),VentasC15[[#This Row],[Maquillaje]:[Perfumería]],0))</f>
        <v>Perfumería</v>
      </c>
      <c r="Q1614" t="str">
        <f>INDEX(VentasC15[[#Headers],[Maquillaje]:[Perfumería]],MATCH(MIN(VentasC15[[#This Row],[Maquillaje]:[Perfumería]]),VentasC15[[#This Row],[Maquillaje]:[Perfumería]],0))</f>
        <v>Cabello</v>
      </c>
      <c r="R1614" t="str">
        <f>IF(VentasC15[[#This Row],[Total por vendedor]]&gt;=250000,"SI","NO")</f>
        <v>SI</v>
      </c>
    </row>
    <row r="1615" spans="1:18" x14ac:dyDescent="0.3">
      <c r="A1615" s="17">
        <v>33498735</v>
      </c>
      <c r="B1615" s="13">
        <v>40</v>
      </c>
      <c r="C1615" s="13">
        <v>4</v>
      </c>
      <c r="D1615" s="13">
        <v>76</v>
      </c>
      <c r="E1615" t="s">
        <v>25</v>
      </c>
      <c r="F1615" t="s">
        <v>21</v>
      </c>
      <c r="G1615" t="str">
        <f>IF(VentasC15[[#This Row],[Tipo de pago]]='Tablas auxiliares'!$B$6,"Venta física","Venta Online")</f>
        <v>Venta Online</v>
      </c>
      <c r="H1615" t="s">
        <v>29</v>
      </c>
      <c r="I1615" s="37">
        <v>30251</v>
      </c>
      <c r="J1615" s="37">
        <v>66430</v>
      </c>
      <c r="K1615" s="37">
        <v>11567</v>
      </c>
      <c r="L1615" s="37">
        <v>31008</v>
      </c>
      <c r="M1615" s="37">
        <v>10571</v>
      </c>
      <c r="N1615" s="37">
        <f>SUM(VentasC15[[#This Row],[Maquillaje]:[Perfumería]])</f>
        <v>149827</v>
      </c>
      <c r="O1615" s="14">
        <f>AVERAGE(VentasC15[[#This Row],[Maquillaje]:[Perfumería]])</f>
        <v>29965.4</v>
      </c>
      <c r="P1615" t="str">
        <f>INDEX(VentasC15[[#Headers],[Maquillaje]:[Perfumería]],MATCH(MAX(VentasC15[[#This Row],[Maquillaje]:[Perfumería]]),VentasC15[[#This Row],[Maquillaje]:[Perfumería]],0))</f>
        <v>Skincare</v>
      </c>
      <c r="Q1615" t="str">
        <f>INDEX(VentasC15[[#Headers],[Maquillaje]:[Perfumería]],MATCH(MIN(VentasC15[[#This Row],[Maquillaje]:[Perfumería]]),VentasC15[[#This Row],[Maquillaje]:[Perfumería]],0))</f>
        <v>Perfumería</v>
      </c>
      <c r="R1615" t="str">
        <f>IF(VentasC15[[#This Row],[Total por vendedor]]&gt;=250000,"SI","NO")</f>
        <v>NO</v>
      </c>
    </row>
    <row r="1616" spans="1:18" x14ac:dyDescent="0.3">
      <c r="A1616" s="16">
        <v>33498736</v>
      </c>
      <c r="B1616" s="13">
        <v>44</v>
      </c>
      <c r="C1616" s="13">
        <v>4</v>
      </c>
      <c r="D1616" s="13">
        <v>66</v>
      </c>
      <c r="E1616" t="s">
        <v>23</v>
      </c>
      <c r="F1616" t="s">
        <v>21</v>
      </c>
      <c r="G1616" t="str">
        <f>IF(VentasC15[[#This Row],[Tipo de pago]]='Tablas auxiliares'!$B$6,"Venta física","Venta Online")</f>
        <v>Venta Online</v>
      </c>
      <c r="H1616" t="s">
        <v>30</v>
      </c>
      <c r="I1616" s="37">
        <v>35094</v>
      </c>
      <c r="J1616" s="37">
        <v>92428</v>
      </c>
      <c r="K1616" s="37">
        <v>36229</v>
      </c>
      <c r="L1616" s="37">
        <v>11030</v>
      </c>
      <c r="M1616" s="37">
        <v>26521</v>
      </c>
      <c r="N1616" s="37">
        <f>SUM(VentasC15[[#This Row],[Maquillaje]:[Perfumería]])</f>
        <v>201302</v>
      </c>
      <c r="O1616" s="14">
        <f>AVERAGE(VentasC15[[#This Row],[Maquillaje]:[Perfumería]])</f>
        <v>40260.400000000001</v>
      </c>
      <c r="P1616" t="str">
        <f>INDEX(VentasC15[[#Headers],[Maquillaje]:[Perfumería]],MATCH(MAX(VentasC15[[#This Row],[Maquillaje]:[Perfumería]]),VentasC15[[#This Row],[Maquillaje]:[Perfumería]],0))</f>
        <v>Skincare</v>
      </c>
      <c r="Q1616" t="str">
        <f>INDEX(VentasC15[[#Headers],[Maquillaje]:[Perfumería]],MATCH(MIN(VentasC15[[#This Row],[Maquillaje]:[Perfumería]]),VentasC15[[#This Row],[Maquillaje]:[Perfumería]],0))</f>
        <v>Cuerpo</v>
      </c>
      <c r="R1616" t="str">
        <f>IF(VentasC15[[#This Row],[Total por vendedor]]&gt;=250000,"SI","NO")</f>
        <v>NO</v>
      </c>
    </row>
    <row r="1617" spans="1:18" x14ac:dyDescent="0.3">
      <c r="A1617" s="17">
        <v>33498737</v>
      </c>
      <c r="B1617" s="13">
        <v>71</v>
      </c>
      <c r="C1617" s="13">
        <v>4</v>
      </c>
      <c r="D1617" s="13">
        <v>46</v>
      </c>
      <c r="E1617" t="s">
        <v>25</v>
      </c>
      <c r="F1617" t="s">
        <v>20</v>
      </c>
      <c r="G1617" t="str">
        <f>IF(VentasC15[[#This Row],[Tipo de pago]]='Tablas auxiliares'!$B$6,"Venta física","Venta Online")</f>
        <v>Venta física</v>
      </c>
      <c r="H1617" t="s">
        <v>29</v>
      </c>
      <c r="I1617" s="37">
        <v>53660</v>
      </c>
      <c r="J1617" s="37">
        <v>78706</v>
      </c>
      <c r="K1617" s="37">
        <v>7137</v>
      </c>
      <c r="L1617" s="37">
        <v>90386</v>
      </c>
      <c r="M1617" s="37">
        <v>70727</v>
      </c>
      <c r="N1617" s="37">
        <f>SUM(VentasC15[[#This Row],[Maquillaje]:[Perfumería]])</f>
        <v>300616</v>
      </c>
      <c r="O1617" s="14">
        <f>AVERAGE(VentasC15[[#This Row],[Maquillaje]:[Perfumería]])</f>
        <v>60123.199999999997</v>
      </c>
      <c r="P1617" t="str">
        <f>INDEX(VentasC15[[#Headers],[Maquillaje]:[Perfumería]],MATCH(MAX(VentasC15[[#This Row],[Maquillaje]:[Perfumería]]),VentasC15[[#This Row],[Maquillaje]:[Perfumería]],0))</f>
        <v>Cuerpo</v>
      </c>
      <c r="Q1617" t="str">
        <f>INDEX(VentasC15[[#Headers],[Maquillaje]:[Perfumería]],MATCH(MIN(VentasC15[[#This Row],[Maquillaje]:[Perfumería]]),VentasC15[[#This Row],[Maquillaje]:[Perfumería]],0))</f>
        <v>Cabello</v>
      </c>
      <c r="R1617" t="str">
        <f>IF(VentasC15[[#This Row],[Total por vendedor]]&gt;=250000,"SI","NO")</f>
        <v>SI</v>
      </c>
    </row>
    <row r="1618" spans="1:18" x14ac:dyDescent="0.3">
      <c r="A1618" s="16">
        <v>33498738</v>
      </c>
      <c r="B1618" s="13">
        <v>48</v>
      </c>
      <c r="C1618" s="13">
        <v>4</v>
      </c>
      <c r="D1618" s="13">
        <v>18</v>
      </c>
      <c r="E1618" t="s">
        <v>25</v>
      </c>
      <c r="F1618" t="s">
        <v>21</v>
      </c>
      <c r="G1618" t="str">
        <f>IF(VentasC15[[#This Row],[Tipo de pago]]='Tablas auxiliares'!$B$6,"Venta física","Venta Online")</f>
        <v>Venta Online</v>
      </c>
      <c r="H1618" t="s">
        <v>29</v>
      </c>
      <c r="I1618" s="37">
        <v>56305</v>
      </c>
      <c r="J1618" s="37">
        <v>63466</v>
      </c>
      <c r="K1618" s="37">
        <v>47310</v>
      </c>
      <c r="L1618" s="37">
        <v>43023</v>
      </c>
      <c r="M1618" s="37">
        <v>60495</v>
      </c>
      <c r="N1618" s="37">
        <f>SUM(VentasC15[[#This Row],[Maquillaje]:[Perfumería]])</f>
        <v>270599</v>
      </c>
      <c r="O1618" s="14">
        <f>AVERAGE(VentasC15[[#This Row],[Maquillaje]:[Perfumería]])</f>
        <v>54119.8</v>
      </c>
      <c r="P1618" t="str">
        <f>INDEX(VentasC15[[#Headers],[Maquillaje]:[Perfumería]],MATCH(MAX(VentasC15[[#This Row],[Maquillaje]:[Perfumería]]),VentasC15[[#This Row],[Maquillaje]:[Perfumería]],0))</f>
        <v>Skincare</v>
      </c>
      <c r="Q1618" t="str">
        <f>INDEX(VentasC15[[#Headers],[Maquillaje]:[Perfumería]],MATCH(MIN(VentasC15[[#This Row],[Maquillaje]:[Perfumería]]),VentasC15[[#This Row],[Maquillaje]:[Perfumería]],0))</f>
        <v>Cuerpo</v>
      </c>
      <c r="R1618" t="str">
        <f>IF(VentasC15[[#This Row],[Total por vendedor]]&gt;=250000,"SI","NO")</f>
        <v>SI</v>
      </c>
    </row>
    <row r="1619" spans="1:18" x14ac:dyDescent="0.3">
      <c r="A1619" s="17">
        <v>33498739</v>
      </c>
      <c r="B1619" s="13">
        <v>38</v>
      </c>
      <c r="C1619" s="13">
        <v>4</v>
      </c>
      <c r="D1619" s="13">
        <v>94</v>
      </c>
      <c r="E1619" t="s">
        <v>23</v>
      </c>
      <c r="F1619" t="s">
        <v>20</v>
      </c>
      <c r="G1619" t="str">
        <f>IF(VentasC15[[#This Row],[Tipo de pago]]='Tablas auxiliares'!$B$6,"Venta física","Venta Online")</f>
        <v>Venta física</v>
      </c>
      <c r="H1619" t="s">
        <v>30</v>
      </c>
      <c r="I1619" s="37">
        <v>99835</v>
      </c>
      <c r="J1619" s="37">
        <v>15222</v>
      </c>
      <c r="K1619" s="37">
        <v>71189</v>
      </c>
      <c r="L1619" s="37">
        <v>41076</v>
      </c>
      <c r="M1619" s="37">
        <v>82422</v>
      </c>
      <c r="N1619" s="37">
        <f>SUM(VentasC15[[#This Row],[Maquillaje]:[Perfumería]])</f>
        <v>309744</v>
      </c>
      <c r="O1619" s="14">
        <f>AVERAGE(VentasC15[[#This Row],[Maquillaje]:[Perfumería]])</f>
        <v>61948.800000000003</v>
      </c>
      <c r="P1619" t="str">
        <f>INDEX(VentasC15[[#Headers],[Maquillaje]:[Perfumería]],MATCH(MAX(VentasC15[[#This Row],[Maquillaje]:[Perfumería]]),VentasC15[[#This Row],[Maquillaje]:[Perfumería]],0))</f>
        <v>Maquillaje</v>
      </c>
      <c r="Q1619" t="str">
        <f>INDEX(VentasC15[[#Headers],[Maquillaje]:[Perfumería]],MATCH(MIN(VentasC15[[#This Row],[Maquillaje]:[Perfumería]]),VentasC15[[#This Row],[Maquillaje]:[Perfumería]],0))</f>
        <v>Skincare</v>
      </c>
      <c r="R1619" t="str">
        <f>IF(VentasC15[[#This Row],[Total por vendedor]]&gt;=250000,"SI","NO")</f>
        <v>SI</v>
      </c>
    </row>
    <row r="1620" spans="1:18" x14ac:dyDescent="0.3">
      <c r="A1620" s="16">
        <v>33498740</v>
      </c>
      <c r="B1620" s="13">
        <v>39</v>
      </c>
      <c r="C1620" s="13">
        <v>4</v>
      </c>
      <c r="D1620" s="13">
        <v>13</v>
      </c>
      <c r="E1620" t="s">
        <v>25</v>
      </c>
      <c r="F1620" t="s">
        <v>21</v>
      </c>
      <c r="G1620" t="str">
        <f>IF(VentasC15[[#This Row],[Tipo de pago]]='Tablas auxiliares'!$B$6,"Venta física","Venta Online")</f>
        <v>Venta Online</v>
      </c>
      <c r="H1620" t="s">
        <v>29</v>
      </c>
      <c r="I1620" s="37">
        <v>43924</v>
      </c>
      <c r="J1620" s="37">
        <v>81881</v>
      </c>
      <c r="K1620" s="37">
        <v>19238</v>
      </c>
      <c r="L1620" s="37">
        <v>73553</v>
      </c>
      <c r="M1620" s="37">
        <v>3081</v>
      </c>
      <c r="N1620" s="37">
        <f>SUM(VentasC15[[#This Row],[Maquillaje]:[Perfumería]])</f>
        <v>221677</v>
      </c>
      <c r="O1620" s="14">
        <f>AVERAGE(VentasC15[[#This Row],[Maquillaje]:[Perfumería]])</f>
        <v>44335.4</v>
      </c>
      <c r="P1620" t="str">
        <f>INDEX(VentasC15[[#Headers],[Maquillaje]:[Perfumería]],MATCH(MAX(VentasC15[[#This Row],[Maquillaje]:[Perfumería]]),VentasC15[[#This Row],[Maquillaje]:[Perfumería]],0))</f>
        <v>Skincare</v>
      </c>
      <c r="Q1620" t="str">
        <f>INDEX(VentasC15[[#Headers],[Maquillaje]:[Perfumería]],MATCH(MIN(VentasC15[[#This Row],[Maquillaje]:[Perfumería]]),VentasC15[[#This Row],[Maquillaje]:[Perfumería]],0))</f>
        <v>Perfumería</v>
      </c>
      <c r="R1620" t="str">
        <f>IF(VentasC15[[#This Row],[Total por vendedor]]&gt;=250000,"SI","NO")</f>
        <v>NO</v>
      </c>
    </row>
    <row r="1621" spans="1:18" x14ac:dyDescent="0.3">
      <c r="A1621" s="17">
        <v>33498741</v>
      </c>
      <c r="B1621" s="13">
        <v>31</v>
      </c>
      <c r="C1621" s="13">
        <v>4</v>
      </c>
      <c r="D1621" s="13">
        <v>58</v>
      </c>
      <c r="E1621" t="s">
        <v>22</v>
      </c>
      <c r="F1621" t="s">
        <v>21</v>
      </c>
      <c r="G1621" t="str">
        <f>IF(VentasC15[[#This Row],[Tipo de pago]]='Tablas auxiliares'!$B$6,"Venta física","Venta Online")</f>
        <v>Venta Online</v>
      </c>
      <c r="H1621" t="s">
        <v>30</v>
      </c>
      <c r="I1621" s="37">
        <v>2483</v>
      </c>
      <c r="J1621" s="37">
        <v>45029</v>
      </c>
      <c r="K1621" s="37">
        <v>58776</v>
      </c>
      <c r="L1621" s="37">
        <v>22507</v>
      </c>
      <c r="M1621" s="37">
        <v>50539</v>
      </c>
      <c r="N1621" s="37">
        <f>SUM(VentasC15[[#This Row],[Maquillaje]:[Perfumería]])</f>
        <v>179334</v>
      </c>
      <c r="O1621" s="14">
        <f>AVERAGE(VentasC15[[#This Row],[Maquillaje]:[Perfumería]])</f>
        <v>35866.800000000003</v>
      </c>
      <c r="P1621" t="str">
        <f>INDEX(VentasC15[[#Headers],[Maquillaje]:[Perfumería]],MATCH(MAX(VentasC15[[#This Row],[Maquillaje]:[Perfumería]]),VentasC15[[#This Row],[Maquillaje]:[Perfumería]],0))</f>
        <v>Cabello</v>
      </c>
      <c r="Q1621" t="str">
        <f>INDEX(VentasC15[[#Headers],[Maquillaje]:[Perfumería]],MATCH(MIN(VentasC15[[#This Row],[Maquillaje]:[Perfumería]]),VentasC15[[#This Row],[Maquillaje]:[Perfumería]],0))</f>
        <v>Maquillaje</v>
      </c>
      <c r="R1621" t="str">
        <f>IF(VentasC15[[#This Row],[Total por vendedor]]&gt;=250000,"SI","NO")</f>
        <v>NO</v>
      </c>
    </row>
    <row r="1622" spans="1:18" x14ac:dyDescent="0.3">
      <c r="A1622" s="16">
        <v>33498742</v>
      </c>
      <c r="B1622" s="13">
        <v>62</v>
      </c>
      <c r="C1622" s="13">
        <v>4</v>
      </c>
      <c r="D1622" s="13">
        <v>66</v>
      </c>
      <c r="E1622" t="s">
        <v>25</v>
      </c>
      <c r="F1622" t="s">
        <v>20</v>
      </c>
      <c r="G1622" t="str">
        <f>IF(VentasC15[[#This Row],[Tipo de pago]]='Tablas auxiliares'!$B$6,"Venta física","Venta Online")</f>
        <v>Venta física</v>
      </c>
      <c r="H1622" t="s">
        <v>30</v>
      </c>
      <c r="I1622" s="37">
        <v>47161</v>
      </c>
      <c r="J1622" s="37">
        <v>14889</v>
      </c>
      <c r="K1622" s="37">
        <v>73784</v>
      </c>
      <c r="L1622" s="37">
        <v>17333</v>
      </c>
      <c r="M1622" s="37">
        <v>65494</v>
      </c>
      <c r="N1622" s="37">
        <f>SUM(VentasC15[[#This Row],[Maquillaje]:[Perfumería]])</f>
        <v>218661</v>
      </c>
      <c r="O1622" s="14">
        <f>AVERAGE(VentasC15[[#This Row],[Maquillaje]:[Perfumería]])</f>
        <v>43732.2</v>
      </c>
      <c r="P1622" t="str">
        <f>INDEX(VentasC15[[#Headers],[Maquillaje]:[Perfumería]],MATCH(MAX(VentasC15[[#This Row],[Maquillaje]:[Perfumería]]),VentasC15[[#This Row],[Maquillaje]:[Perfumería]],0))</f>
        <v>Cabello</v>
      </c>
      <c r="Q1622" t="str">
        <f>INDEX(VentasC15[[#Headers],[Maquillaje]:[Perfumería]],MATCH(MIN(VentasC15[[#This Row],[Maquillaje]:[Perfumería]]),VentasC15[[#This Row],[Maquillaje]:[Perfumería]],0))</f>
        <v>Skincare</v>
      </c>
      <c r="R1622" t="str">
        <f>IF(VentasC15[[#This Row],[Total por vendedor]]&gt;=250000,"SI","NO")</f>
        <v>NO</v>
      </c>
    </row>
    <row r="1623" spans="1:18" x14ac:dyDescent="0.3">
      <c r="A1623" s="17">
        <v>33498743</v>
      </c>
      <c r="B1623" s="13">
        <v>73</v>
      </c>
      <c r="C1623" s="13">
        <v>4</v>
      </c>
      <c r="D1623" s="13">
        <v>75</v>
      </c>
      <c r="E1623" t="s">
        <v>22</v>
      </c>
      <c r="F1623" t="s">
        <v>20</v>
      </c>
      <c r="G1623" t="str">
        <f>IF(VentasC15[[#This Row],[Tipo de pago]]='Tablas auxiliares'!$B$6,"Venta física","Venta Online")</f>
        <v>Venta física</v>
      </c>
      <c r="H1623" t="s">
        <v>29</v>
      </c>
      <c r="I1623" s="37">
        <v>74758</v>
      </c>
      <c r="J1623" s="37">
        <v>81884</v>
      </c>
      <c r="K1623" s="37">
        <v>21703</v>
      </c>
      <c r="L1623" s="37">
        <v>65287</v>
      </c>
      <c r="M1623" s="37">
        <v>54972</v>
      </c>
      <c r="N1623" s="37">
        <f>SUM(VentasC15[[#This Row],[Maquillaje]:[Perfumería]])</f>
        <v>298604</v>
      </c>
      <c r="O1623" s="14">
        <f>AVERAGE(VentasC15[[#This Row],[Maquillaje]:[Perfumería]])</f>
        <v>59720.800000000003</v>
      </c>
      <c r="P1623" t="str">
        <f>INDEX(VentasC15[[#Headers],[Maquillaje]:[Perfumería]],MATCH(MAX(VentasC15[[#This Row],[Maquillaje]:[Perfumería]]),VentasC15[[#This Row],[Maquillaje]:[Perfumería]],0))</f>
        <v>Skincare</v>
      </c>
      <c r="Q1623" t="str">
        <f>INDEX(VentasC15[[#Headers],[Maquillaje]:[Perfumería]],MATCH(MIN(VentasC15[[#This Row],[Maquillaje]:[Perfumería]]),VentasC15[[#This Row],[Maquillaje]:[Perfumería]],0))</f>
        <v>Cabello</v>
      </c>
      <c r="R1623" t="str">
        <f>IF(VentasC15[[#This Row],[Total por vendedor]]&gt;=250000,"SI","NO")</f>
        <v>SI</v>
      </c>
    </row>
    <row r="1624" spans="1:18" x14ac:dyDescent="0.3">
      <c r="A1624" s="16">
        <v>33498744</v>
      </c>
      <c r="B1624" s="13">
        <v>31</v>
      </c>
      <c r="C1624" s="13">
        <v>4</v>
      </c>
      <c r="D1624" s="13">
        <v>26</v>
      </c>
      <c r="E1624" t="s">
        <v>23</v>
      </c>
      <c r="F1624" t="s">
        <v>20</v>
      </c>
      <c r="G1624" t="str">
        <f>IF(VentasC15[[#This Row],[Tipo de pago]]='Tablas auxiliares'!$B$6,"Venta física","Venta Online")</f>
        <v>Venta física</v>
      </c>
      <c r="H1624" t="s">
        <v>29</v>
      </c>
      <c r="I1624" s="37">
        <v>89925</v>
      </c>
      <c r="J1624" s="37">
        <v>88593</v>
      </c>
      <c r="K1624" s="37">
        <v>55641</v>
      </c>
      <c r="L1624" s="37">
        <v>22984</v>
      </c>
      <c r="M1624" s="37">
        <v>42922</v>
      </c>
      <c r="N1624" s="37">
        <f>SUM(VentasC15[[#This Row],[Maquillaje]:[Perfumería]])</f>
        <v>300065</v>
      </c>
      <c r="O1624" s="14">
        <f>AVERAGE(VentasC15[[#This Row],[Maquillaje]:[Perfumería]])</f>
        <v>60013</v>
      </c>
      <c r="P1624" t="str">
        <f>INDEX(VentasC15[[#Headers],[Maquillaje]:[Perfumería]],MATCH(MAX(VentasC15[[#This Row],[Maquillaje]:[Perfumería]]),VentasC15[[#This Row],[Maquillaje]:[Perfumería]],0))</f>
        <v>Maquillaje</v>
      </c>
      <c r="Q1624" t="str">
        <f>INDEX(VentasC15[[#Headers],[Maquillaje]:[Perfumería]],MATCH(MIN(VentasC15[[#This Row],[Maquillaje]:[Perfumería]]),VentasC15[[#This Row],[Maquillaje]:[Perfumería]],0))</f>
        <v>Cuerpo</v>
      </c>
      <c r="R1624" t="str">
        <f>IF(VentasC15[[#This Row],[Total por vendedor]]&gt;=250000,"SI","NO")</f>
        <v>SI</v>
      </c>
    </row>
    <row r="1625" spans="1:18" x14ac:dyDescent="0.3">
      <c r="A1625" s="17">
        <v>33498745</v>
      </c>
      <c r="B1625" s="13">
        <v>30</v>
      </c>
      <c r="C1625" s="13">
        <v>4</v>
      </c>
      <c r="D1625" s="13">
        <v>21</v>
      </c>
      <c r="E1625" t="s">
        <v>24</v>
      </c>
      <c r="F1625" t="s">
        <v>20</v>
      </c>
      <c r="G1625" t="str">
        <f>IF(VentasC15[[#This Row],[Tipo de pago]]='Tablas auxiliares'!$B$6,"Venta física","Venta Online")</f>
        <v>Venta física</v>
      </c>
      <c r="H1625" t="s">
        <v>29</v>
      </c>
      <c r="I1625" s="37">
        <v>26502</v>
      </c>
      <c r="J1625" s="37">
        <v>59296</v>
      </c>
      <c r="K1625" s="37">
        <v>25197</v>
      </c>
      <c r="L1625" s="37">
        <v>15522</v>
      </c>
      <c r="M1625" s="37">
        <v>41815</v>
      </c>
      <c r="N1625" s="37">
        <f>SUM(VentasC15[[#This Row],[Maquillaje]:[Perfumería]])</f>
        <v>168332</v>
      </c>
      <c r="O1625" s="14">
        <f>AVERAGE(VentasC15[[#This Row],[Maquillaje]:[Perfumería]])</f>
        <v>33666.400000000001</v>
      </c>
      <c r="P1625" t="str">
        <f>INDEX(VentasC15[[#Headers],[Maquillaje]:[Perfumería]],MATCH(MAX(VentasC15[[#This Row],[Maquillaje]:[Perfumería]]),VentasC15[[#This Row],[Maquillaje]:[Perfumería]],0))</f>
        <v>Skincare</v>
      </c>
      <c r="Q1625" t="str">
        <f>INDEX(VentasC15[[#Headers],[Maquillaje]:[Perfumería]],MATCH(MIN(VentasC15[[#This Row],[Maquillaje]:[Perfumería]]),VentasC15[[#This Row],[Maquillaje]:[Perfumería]],0))</f>
        <v>Cuerpo</v>
      </c>
      <c r="R1625" t="str">
        <f>IF(VentasC15[[#This Row],[Total por vendedor]]&gt;=250000,"SI","NO")</f>
        <v>NO</v>
      </c>
    </row>
    <row r="1626" spans="1:18" x14ac:dyDescent="0.3">
      <c r="A1626" s="16">
        <v>33498746</v>
      </c>
      <c r="B1626" s="13">
        <v>73</v>
      </c>
      <c r="C1626" s="13">
        <v>4</v>
      </c>
      <c r="D1626" s="13">
        <v>50</v>
      </c>
      <c r="E1626" t="s">
        <v>23</v>
      </c>
      <c r="F1626" t="s">
        <v>21</v>
      </c>
      <c r="G1626" t="str">
        <f>IF(VentasC15[[#This Row],[Tipo de pago]]='Tablas auxiliares'!$B$6,"Venta física","Venta Online")</f>
        <v>Venta Online</v>
      </c>
      <c r="H1626" t="s">
        <v>29</v>
      </c>
      <c r="I1626" s="37">
        <v>48984</v>
      </c>
      <c r="J1626" s="37">
        <v>39540</v>
      </c>
      <c r="K1626" s="37">
        <v>60729</v>
      </c>
      <c r="L1626" s="37">
        <v>23947</v>
      </c>
      <c r="M1626" s="37">
        <v>15256</v>
      </c>
      <c r="N1626" s="37">
        <f>SUM(VentasC15[[#This Row],[Maquillaje]:[Perfumería]])</f>
        <v>188456</v>
      </c>
      <c r="O1626" s="14">
        <f>AVERAGE(VentasC15[[#This Row],[Maquillaje]:[Perfumería]])</f>
        <v>37691.199999999997</v>
      </c>
      <c r="P1626" t="str">
        <f>INDEX(VentasC15[[#Headers],[Maquillaje]:[Perfumería]],MATCH(MAX(VentasC15[[#This Row],[Maquillaje]:[Perfumería]]),VentasC15[[#This Row],[Maquillaje]:[Perfumería]],0))</f>
        <v>Cabello</v>
      </c>
      <c r="Q1626" t="str">
        <f>INDEX(VentasC15[[#Headers],[Maquillaje]:[Perfumería]],MATCH(MIN(VentasC15[[#This Row],[Maquillaje]:[Perfumería]]),VentasC15[[#This Row],[Maquillaje]:[Perfumería]],0))</f>
        <v>Perfumería</v>
      </c>
      <c r="R1626" t="str">
        <f>IF(VentasC15[[#This Row],[Total por vendedor]]&gt;=250000,"SI","NO")</f>
        <v>NO</v>
      </c>
    </row>
    <row r="1627" spans="1:18" x14ac:dyDescent="0.3">
      <c r="A1627" s="17">
        <v>33498747</v>
      </c>
      <c r="B1627" s="13">
        <v>48</v>
      </c>
      <c r="C1627" s="13">
        <v>4</v>
      </c>
      <c r="D1627" s="13">
        <v>67</v>
      </c>
      <c r="E1627" t="s">
        <v>23</v>
      </c>
      <c r="F1627" t="s">
        <v>20</v>
      </c>
      <c r="G1627" t="str">
        <f>IF(VentasC15[[#This Row],[Tipo de pago]]='Tablas auxiliares'!$B$6,"Venta física","Venta Online")</f>
        <v>Venta física</v>
      </c>
      <c r="H1627" t="s">
        <v>29</v>
      </c>
      <c r="I1627" s="37">
        <v>3361</v>
      </c>
      <c r="J1627" s="37">
        <v>58381</v>
      </c>
      <c r="K1627" s="37">
        <v>49351</v>
      </c>
      <c r="L1627" s="37">
        <v>67764</v>
      </c>
      <c r="M1627" s="37">
        <v>74064</v>
      </c>
      <c r="N1627" s="37">
        <f>SUM(VentasC15[[#This Row],[Maquillaje]:[Perfumería]])</f>
        <v>252921</v>
      </c>
      <c r="O1627" s="14">
        <f>AVERAGE(VentasC15[[#This Row],[Maquillaje]:[Perfumería]])</f>
        <v>50584.2</v>
      </c>
      <c r="P1627" t="str">
        <f>INDEX(VentasC15[[#Headers],[Maquillaje]:[Perfumería]],MATCH(MAX(VentasC15[[#This Row],[Maquillaje]:[Perfumería]]),VentasC15[[#This Row],[Maquillaje]:[Perfumería]],0))</f>
        <v>Perfumería</v>
      </c>
      <c r="Q1627" t="str">
        <f>INDEX(VentasC15[[#Headers],[Maquillaje]:[Perfumería]],MATCH(MIN(VentasC15[[#This Row],[Maquillaje]:[Perfumería]]),VentasC15[[#This Row],[Maquillaje]:[Perfumería]],0))</f>
        <v>Maquillaje</v>
      </c>
      <c r="R1627" t="str">
        <f>IF(VentasC15[[#This Row],[Total por vendedor]]&gt;=250000,"SI","NO")</f>
        <v>SI</v>
      </c>
    </row>
    <row r="1628" spans="1:18" x14ac:dyDescent="0.3">
      <c r="A1628" s="16">
        <v>33498748</v>
      </c>
      <c r="B1628" s="13">
        <v>38</v>
      </c>
      <c r="C1628" s="13">
        <v>4</v>
      </c>
      <c r="D1628" s="13">
        <v>92</v>
      </c>
      <c r="E1628" t="s">
        <v>23</v>
      </c>
      <c r="F1628" t="s">
        <v>21</v>
      </c>
      <c r="G1628" t="str">
        <f>IF(VentasC15[[#This Row],[Tipo de pago]]='Tablas auxiliares'!$B$6,"Venta física","Venta Online")</f>
        <v>Venta Online</v>
      </c>
      <c r="H1628" t="s">
        <v>30</v>
      </c>
      <c r="I1628" s="37">
        <v>19036</v>
      </c>
      <c r="J1628" s="37">
        <v>55179</v>
      </c>
      <c r="K1628" s="37">
        <v>26908</v>
      </c>
      <c r="L1628" s="37">
        <v>47839</v>
      </c>
      <c r="M1628" s="37">
        <v>41771</v>
      </c>
      <c r="N1628" s="37">
        <f>SUM(VentasC15[[#This Row],[Maquillaje]:[Perfumería]])</f>
        <v>190733</v>
      </c>
      <c r="O1628" s="14">
        <f>AVERAGE(VentasC15[[#This Row],[Maquillaje]:[Perfumería]])</f>
        <v>38146.6</v>
      </c>
      <c r="P1628" t="str">
        <f>INDEX(VentasC15[[#Headers],[Maquillaje]:[Perfumería]],MATCH(MAX(VentasC15[[#This Row],[Maquillaje]:[Perfumería]]),VentasC15[[#This Row],[Maquillaje]:[Perfumería]],0))</f>
        <v>Skincare</v>
      </c>
      <c r="Q1628" t="str">
        <f>INDEX(VentasC15[[#Headers],[Maquillaje]:[Perfumería]],MATCH(MIN(VentasC15[[#This Row],[Maquillaje]:[Perfumería]]),VentasC15[[#This Row],[Maquillaje]:[Perfumería]],0))</f>
        <v>Maquillaje</v>
      </c>
      <c r="R1628" t="str">
        <f>IF(VentasC15[[#This Row],[Total por vendedor]]&gt;=250000,"SI","NO")</f>
        <v>NO</v>
      </c>
    </row>
    <row r="1629" spans="1:18" x14ac:dyDescent="0.3">
      <c r="A1629" s="17">
        <v>33498749</v>
      </c>
      <c r="B1629" s="13">
        <v>75</v>
      </c>
      <c r="C1629" s="13">
        <v>4</v>
      </c>
      <c r="D1629" s="13">
        <v>39</v>
      </c>
      <c r="E1629" t="s">
        <v>23</v>
      </c>
      <c r="F1629" t="s">
        <v>21</v>
      </c>
      <c r="G1629" t="str">
        <f>IF(VentasC15[[#This Row],[Tipo de pago]]='Tablas auxiliares'!$B$6,"Venta física","Venta Online")</f>
        <v>Venta Online</v>
      </c>
      <c r="H1629" t="s">
        <v>30</v>
      </c>
      <c r="I1629" s="37">
        <v>27061</v>
      </c>
      <c r="J1629" s="37">
        <v>15294</v>
      </c>
      <c r="K1629" s="37">
        <v>22521</v>
      </c>
      <c r="L1629" s="37">
        <v>53772</v>
      </c>
      <c r="M1629" s="37">
        <v>84260</v>
      </c>
      <c r="N1629" s="37">
        <f>SUM(VentasC15[[#This Row],[Maquillaje]:[Perfumería]])</f>
        <v>202908</v>
      </c>
      <c r="O1629" s="14">
        <f>AVERAGE(VentasC15[[#This Row],[Maquillaje]:[Perfumería]])</f>
        <v>40581.599999999999</v>
      </c>
      <c r="P1629" t="str">
        <f>INDEX(VentasC15[[#Headers],[Maquillaje]:[Perfumería]],MATCH(MAX(VentasC15[[#This Row],[Maquillaje]:[Perfumería]]),VentasC15[[#This Row],[Maquillaje]:[Perfumería]],0))</f>
        <v>Perfumería</v>
      </c>
      <c r="Q1629" t="str">
        <f>INDEX(VentasC15[[#Headers],[Maquillaje]:[Perfumería]],MATCH(MIN(VentasC15[[#This Row],[Maquillaje]:[Perfumería]]),VentasC15[[#This Row],[Maquillaje]:[Perfumería]],0))</f>
        <v>Skincare</v>
      </c>
      <c r="R1629" t="str">
        <f>IF(VentasC15[[#This Row],[Total por vendedor]]&gt;=250000,"SI","NO")</f>
        <v>NO</v>
      </c>
    </row>
    <row r="1630" spans="1:18" x14ac:dyDescent="0.3">
      <c r="A1630" s="16">
        <v>33498750</v>
      </c>
      <c r="B1630" s="13">
        <v>61</v>
      </c>
      <c r="C1630" s="13">
        <v>4</v>
      </c>
      <c r="D1630" s="13">
        <v>88</v>
      </c>
      <c r="E1630" t="s">
        <v>23</v>
      </c>
      <c r="F1630" t="s">
        <v>21</v>
      </c>
      <c r="G1630" t="str">
        <f>IF(VentasC15[[#This Row],[Tipo de pago]]='Tablas auxiliares'!$B$6,"Venta física","Venta Online")</f>
        <v>Venta Online</v>
      </c>
      <c r="H1630" t="s">
        <v>30</v>
      </c>
      <c r="I1630" s="37">
        <v>70258</v>
      </c>
      <c r="J1630" s="37">
        <v>39279</v>
      </c>
      <c r="K1630" s="37">
        <v>92350</v>
      </c>
      <c r="L1630" s="37">
        <v>47779</v>
      </c>
      <c r="M1630" s="37">
        <v>16287</v>
      </c>
      <c r="N1630" s="37">
        <f>SUM(VentasC15[[#This Row],[Maquillaje]:[Perfumería]])</f>
        <v>265953</v>
      </c>
      <c r="O1630" s="14">
        <f>AVERAGE(VentasC15[[#This Row],[Maquillaje]:[Perfumería]])</f>
        <v>53190.6</v>
      </c>
      <c r="P1630" t="str">
        <f>INDEX(VentasC15[[#Headers],[Maquillaje]:[Perfumería]],MATCH(MAX(VentasC15[[#This Row],[Maquillaje]:[Perfumería]]),VentasC15[[#This Row],[Maquillaje]:[Perfumería]],0))</f>
        <v>Cabello</v>
      </c>
      <c r="Q1630" t="str">
        <f>INDEX(VentasC15[[#Headers],[Maquillaje]:[Perfumería]],MATCH(MIN(VentasC15[[#This Row],[Maquillaje]:[Perfumería]]),VentasC15[[#This Row],[Maquillaje]:[Perfumería]],0))</f>
        <v>Perfumería</v>
      </c>
      <c r="R1630" t="str">
        <f>IF(VentasC15[[#This Row],[Total por vendedor]]&gt;=250000,"SI","NO")</f>
        <v>SI</v>
      </c>
    </row>
    <row r="1631" spans="1:18" x14ac:dyDescent="0.3">
      <c r="A1631" s="17">
        <v>33498751</v>
      </c>
      <c r="B1631" s="13">
        <v>62</v>
      </c>
      <c r="C1631" s="13">
        <v>4</v>
      </c>
      <c r="D1631" s="13">
        <v>62</v>
      </c>
      <c r="E1631" t="s">
        <v>24</v>
      </c>
      <c r="F1631" t="s">
        <v>21</v>
      </c>
      <c r="G1631" t="str">
        <f>IF(VentasC15[[#This Row],[Tipo de pago]]='Tablas auxiliares'!$B$6,"Venta física","Venta Online")</f>
        <v>Venta Online</v>
      </c>
      <c r="H1631" t="s">
        <v>30</v>
      </c>
      <c r="I1631" s="37">
        <v>85108</v>
      </c>
      <c r="J1631" s="37">
        <v>70394</v>
      </c>
      <c r="K1631" s="37">
        <v>47848</v>
      </c>
      <c r="L1631" s="37">
        <v>34263</v>
      </c>
      <c r="M1631" s="37">
        <v>95446</v>
      </c>
      <c r="N1631" s="37">
        <f>SUM(VentasC15[[#This Row],[Maquillaje]:[Perfumería]])</f>
        <v>333059</v>
      </c>
      <c r="O1631" s="14">
        <f>AVERAGE(VentasC15[[#This Row],[Maquillaje]:[Perfumería]])</f>
        <v>66611.8</v>
      </c>
      <c r="P1631" t="str">
        <f>INDEX(VentasC15[[#Headers],[Maquillaje]:[Perfumería]],MATCH(MAX(VentasC15[[#This Row],[Maquillaje]:[Perfumería]]),VentasC15[[#This Row],[Maquillaje]:[Perfumería]],0))</f>
        <v>Perfumería</v>
      </c>
      <c r="Q1631" t="str">
        <f>INDEX(VentasC15[[#Headers],[Maquillaje]:[Perfumería]],MATCH(MIN(VentasC15[[#This Row],[Maquillaje]:[Perfumería]]),VentasC15[[#This Row],[Maquillaje]:[Perfumería]],0))</f>
        <v>Cuerpo</v>
      </c>
      <c r="R1631" t="str">
        <f>IF(VentasC15[[#This Row],[Total por vendedor]]&gt;=250000,"SI","NO")</f>
        <v>SI</v>
      </c>
    </row>
    <row r="1632" spans="1:18" x14ac:dyDescent="0.3">
      <c r="A1632" s="16">
        <v>33498752</v>
      </c>
      <c r="B1632" s="13">
        <v>34</v>
      </c>
      <c r="C1632" s="13">
        <v>4</v>
      </c>
      <c r="D1632" s="13">
        <v>75</v>
      </c>
      <c r="E1632" t="s">
        <v>24</v>
      </c>
      <c r="F1632" t="s">
        <v>20</v>
      </c>
      <c r="G1632" t="str">
        <f>IF(VentasC15[[#This Row],[Tipo de pago]]='Tablas auxiliares'!$B$6,"Venta física","Venta Online")</f>
        <v>Venta física</v>
      </c>
      <c r="H1632" t="s">
        <v>30</v>
      </c>
      <c r="I1632" s="37">
        <v>96955</v>
      </c>
      <c r="J1632" s="37">
        <v>74817</v>
      </c>
      <c r="K1632" s="37">
        <v>8889</v>
      </c>
      <c r="L1632" s="37">
        <v>86452</v>
      </c>
      <c r="M1632" s="37">
        <v>69291</v>
      </c>
      <c r="N1632" s="37">
        <f>SUM(VentasC15[[#This Row],[Maquillaje]:[Perfumería]])</f>
        <v>336404</v>
      </c>
      <c r="O1632" s="14">
        <f>AVERAGE(VentasC15[[#This Row],[Maquillaje]:[Perfumería]])</f>
        <v>67280.800000000003</v>
      </c>
      <c r="P1632" t="str">
        <f>INDEX(VentasC15[[#Headers],[Maquillaje]:[Perfumería]],MATCH(MAX(VentasC15[[#This Row],[Maquillaje]:[Perfumería]]),VentasC15[[#This Row],[Maquillaje]:[Perfumería]],0))</f>
        <v>Maquillaje</v>
      </c>
      <c r="Q1632" t="str">
        <f>INDEX(VentasC15[[#Headers],[Maquillaje]:[Perfumería]],MATCH(MIN(VentasC15[[#This Row],[Maquillaje]:[Perfumería]]),VentasC15[[#This Row],[Maquillaje]:[Perfumería]],0))</f>
        <v>Cabello</v>
      </c>
      <c r="R1632" t="str">
        <f>IF(VentasC15[[#This Row],[Total por vendedor]]&gt;=250000,"SI","NO")</f>
        <v>SI</v>
      </c>
    </row>
    <row r="1633" spans="1:18" x14ac:dyDescent="0.3">
      <c r="A1633" s="17">
        <v>33498753</v>
      </c>
      <c r="B1633" s="13">
        <v>32</v>
      </c>
      <c r="C1633" s="13">
        <v>4</v>
      </c>
      <c r="D1633" s="13">
        <v>87</v>
      </c>
      <c r="E1633" t="s">
        <v>24</v>
      </c>
      <c r="F1633" t="s">
        <v>21</v>
      </c>
      <c r="G1633" t="str">
        <f>IF(VentasC15[[#This Row],[Tipo de pago]]='Tablas auxiliares'!$B$6,"Venta física","Venta Online")</f>
        <v>Venta Online</v>
      </c>
      <c r="H1633" t="s">
        <v>30</v>
      </c>
      <c r="I1633" s="37">
        <v>30744</v>
      </c>
      <c r="J1633" s="37">
        <v>15196</v>
      </c>
      <c r="K1633" s="37">
        <v>80421</v>
      </c>
      <c r="L1633" s="37">
        <v>18276</v>
      </c>
      <c r="M1633" s="37">
        <v>65376</v>
      </c>
      <c r="N1633" s="37">
        <f>SUM(VentasC15[[#This Row],[Maquillaje]:[Perfumería]])</f>
        <v>210013</v>
      </c>
      <c r="O1633" s="14">
        <f>AVERAGE(VentasC15[[#This Row],[Maquillaje]:[Perfumería]])</f>
        <v>42002.6</v>
      </c>
      <c r="P1633" t="str">
        <f>INDEX(VentasC15[[#Headers],[Maquillaje]:[Perfumería]],MATCH(MAX(VentasC15[[#This Row],[Maquillaje]:[Perfumería]]),VentasC15[[#This Row],[Maquillaje]:[Perfumería]],0))</f>
        <v>Cabello</v>
      </c>
      <c r="Q1633" t="str">
        <f>INDEX(VentasC15[[#Headers],[Maquillaje]:[Perfumería]],MATCH(MIN(VentasC15[[#This Row],[Maquillaje]:[Perfumería]]),VentasC15[[#This Row],[Maquillaje]:[Perfumería]],0))</f>
        <v>Skincare</v>
      </c>
      <c r="R1633" t="str">
        <f>IF(VentasC15[[#This Row],[Total por vendedor]]&gt;=250000,"SI","NO")</f>
        <v>NO</v>
      </c>
    </row>
    <row r="1634" spans="1:18" x14ac:dyDescent="0.3">
      <c r="A1634" s="16">
        <v>33498754</v>
      </c>
      <c r="B1634" s="13">
        <v>39</v>
      </c>
      <c r="C1634" s="13">
        <v>4</v>
      </c>
      <c r="D1634" s="13">
        <v>38</v>
      </c>
      <c r="E1634" t="s">
        <v>25</v>
      </c>
      <c r="F1634" t="s">
        <v>21</v>
      </c>
      <c r="G1634" t="str">
        <f>IF(VentasC15[[#This Row],[Tipo de pago]]='Tablas auxiliares'!$B$6,"Venta física","Venta Online")</f>
        <v>Venta Online</v>
      </c>
      <c r="H1634" t="s">
        <v>30</v>
      </c>
      <c r="I1634" s="37">
        <v>60671</v>
      </c>
      <c r="J1634" s="37">
        <v>33463</v>
      </c>
      <c r="K1634" s="37">
        <v>99592</v>
      </c>
      <c r="L1634" s="37">
        <v>2303</v>
      </c>
      <c r="M1634" s="37">
        <v>75422</v>
      </c>
      <c r="N1634" s="37">
        <f>SUM(VentasC15[[#This Row],[Maquillaje]:[Perfumería]])</f>
        <v>271451</v>
      </c>
      <c r="O1634" s="14">
        <f>AVERAGE(VentasC15[[#This Row],[Maquillaje]:[Perfumería]])</f>
        <v>54290.2</v>
      </c>
      <c r="P1634" t="str">
        <f>INDEX(VentasC15[[#Headers],[Maquillaje]:[Perfumería]],MATCH(MAX(VentasC15[[#This Row],[Maquillaje]:[Perfumería]]),VentasC15[[#This Row],[Maquillaje]:[Perfumería]],0))</f>
        <v>Cabello</v>
      </c>
      <c r="Q1634" t="str">
        <f>INDEX(VentasC15[[#Headers],[Maquillaje]:[Perfumería]],MATCH(MIN(VentasC15[[#This Row],[Maquillaje]:[Perfumería]]),VentasC15[[#This Row],[Maquillaje]:[Perfumería]],0))</f>
        <v>Cuerpo</v>
      </c>
      <c r="R1634" t="str">
        <f>IF(VentasC15[[#This Row],[Total por vendedor]]&gt;=250000,"SI","NO")</f>
        <v>SI</v>
      </c>
    </row>
    <row r="1635" spans="1:18" x14ac:dyDescent="0.3">
      <c r="A1635" s="17">
        <v>33498755</v>
      </c>
      <c r="B1635" s="13">
        <v>65</v>
      </c>
      <c r="C1635" s="13">
        <v>4</v>
      </c>
      <c r="D1635" s="13">
        <v>28</v>
      </c>
      <c r="E1635" t="s">
        <v>24</v>
      </c>
      <c r="F1635" t="s">
        <v>20</v>
      </c>
      <c r="G1635" t="str">
        <f>IF(VentasC15[[#This Row],[Tipo de pago]]='Tablas auxiliares'!$B$6,"Venta física","Venta Online")</f>
        <v>Venta física</v>
      </c>
      <c r="H1635" t="s">
        <v>30</v>
      </c>
      <c r="I1635" s="37">
        <v>28165</v>
      </c>
      <c r="J1635" s="37">
        <v>44515</v>
      </c>
      <c r="K1635" s="37">
        <v>75319</v>
      </c>
      <c r="L1635" s="37">
        <v>44113</v>
      </c>
      <c r="M1635" s="37">
        <v>73300</v>
      </c>
      <c r="N1635" s="37">
        <f>SUM(VentasC15[[#This Row],[Maquillaje]:[Perfumería]])</f>
        <v>265412</v>
      </c>
      <c r="O1635" s="14">
        <f>AVERAGE(VentasC15[[#This Row],[Maquillaje]:[Perfumería]])</f>
        <v>53082.400000000001</v>
      </c>
      <c r="P1635" t="str">
        <f>INDEX(VentasC15[[#Headers],[Maquillaje]:[Perfumería]],MATCH(MAX(VentasC15[[#This Row],[Maquillaje]:[Perfumería]]),VentasC15[[#This Row],[Maquillaje]:[Perfumería]],0))</f>
        <v>Cabello</v>
      </c>
      <c r="Q1635" t="str">
        <f>INDEX(VentasC15[[#Headers],[Maquillaje]:[Perfumería]],MATCH(MIN(VentasC15[[#This Row],[Maquillaje]:[Perfumería]]),VentasC15[[#This Row],[Maquillaje]:[Perfumería]],0))</f>
        <v>Maquillaje</v>
      </c>
      <c r="R1635" t="str">
        <f>IF(VentasC15[[#This Row],[Total por vendedor]]&gt;=250000,"SI","NO")</f>
        <v>SI</v>
      </c>
    </row>
    <row r="1636" spans="1:18" x14ac:dyDescent="0.3">
      <c r="A1636" s="16">
        <v>33498756</v>
      </c>
      <c r="B1636" s="13">
        <v>30</v>
      </c>
      <c r="C1636" s="13">
        <v>4</v>
      </c>
      <c r="D1636" s="13">
        <v>19</v>
      </c>
      <c r="E1636" t="s">
        <v>23</v>
      </c>
      <c r="F1636" t="s">
        <v>21</v>
      </c>
      <c r="G1636" t="str">
        <f>IF(VentasC15[[#This Row],[Tipo de pago]]='Tablas auxiliares'!$B$6,"Venta física","Venta Online")</f>
        <v>Venta Online</v>
      </c>
      <c r="H1636" t="s">
        <v>29</v>
      </c>
      <c r="I1636" s="37">
        <v>17992</v>
      </c>
      <c r="J1636" s="37">
        <v>15278</v>
      </c>
      <c r="K1636" s="37">
        <v>8309</v>
      </c>
      <c r="L1636" s="37">
        <v>44447</v>
      </c>
      <c r="M1636" s="37">
        <v>63848</v>
      </c>
      <c r="N1636" s="37">
        <f>SUM(VentasC15[[#This Row],[Maquillaje]:[Perfumería]])</f>
        <v>149874</v>
      </c>
      <c r="O1636" s="14">
        <f>AVERAGE(VentasC15[[#This Row],[Maquillaje]:[Perfumería]])</f>
        <v>29974.799999999999</v>
      </c>
      <c r="P1636" t="str">
        <f>INDEX(VentasC15[[#Headers],[Maquillaje]:[Perfumería]],MATCH(MAX(VentasC15[[#This Row],[Maquillaje]:[Perfumería]]),VentasC15[[#This Row],[Maquillaje]:[Perfumería]],0))</f>
        <v>Perfumería</v>
      </c>
      <c r="Q1636" t="str">
        <f>INDEX(VentasC15[[#Headers],[Maquillaje]:[Perfumería]],MATCH(MIN(VentasC15[[#This Row],[Maquillaje]:[Perfumería]]),VentasC15[[#This Row],[Maquillaje]:[Perfumería]],0))</f>
        <v>Cabello</v>
      </c>
      <c r="R1636" t="str">
        <f>IF(VentasC15[[#This Row],[Total por vendedor]]&gt;=250000,"SI","NO")</f>
        <v>NO</v>
      </c>
    </row>
    <row r="1637" spans="1:18" x14ac:dyDescent="0.3">
      <c r="A1637" s="17">
        <v>33498757</v>
      </c>
      <c r="B1637" s="13">
        <v>42</v>
      </c>
      <c r="C1637" s="13">
        <v>4</v>
      </c>
      <c r="D1637" s="13">
        <v>46</v>
      </c>
      <c r="E1637" t="s">
        <v>24</v>
      </c>
      <c r="F1637" t="s">
        <v>20</v>
      </c>
      <c r="G1637" t="str">
        <f>IF(VentasC15[[#This Row],[Tipo de pago]]='Tablas auxiliares'!$B$6,"Venta física","Venta Online")</f>
        <v>Venta física</v>
      </c>
      <c r="H1637" t="s">
        <v>30</v>
      </c>
      <c r="I1637" s="37">
        <v>36439</v>
      </c>
      <c r="J1637" s="37">
        <v>75336</v>
      </c>
      <c r="K1637" s="37">
        <v>803</v>
      </c>
      <c r="L1637" s="37">
        <v>25925</v>
      </c>
      <c r="M1637" s="37">
        <v>17986</v>
      </c>
      <c r="N1637" s="37">
        <f>SUM(VentasC15[[#This Row],[Maquillaje]:[Perfumería]])</f>
        <v>156489</v>
      </c>
      <c r="O1637" s="14">
        <f>AVERAGE(VentasC15[[#This Row],[Maquillaje]:[Perfumería]])</f>
        <v>31297.8</v>
      </c>
      <c r="P1637" t="str">
        <f>INDEX(VentasC15[[#Headers],[Maquillaje]:[Perfumería]],MATCH(MAX(VentasC15[[#This Row],[Maquillaje]:[Perfumería]]),VentasC15[[#This Row],[Maquillaje]:[Perfumería]],0))</f>
        <v>Skincare</v>
      </c>
      <c r="Q1637" t="str">
        <f>INDEX(VentasC15[[#Headers],[Maquillaje]:[Perfumería]],MATCH(MIN(VentasC15[[#This Row],[Maquillaje]:[Perfumería]]),VentasC15[[#This Row],[Maquillaje]:[Perfumería]],0))</f>
        <v>Cabello</v>
      </c>
      <c r="R1637" t="str">
        <f>IF(VentasC15[[#This Row],[Total por vendedor]]&gt;=250000,"SI","NO")</f>
        <v>NO</v>
      </c>
    </row>
    <row r="1638" spans="1:18" x14ac:dyDescent="0.3">
      <c r="A1638" s="16">
        <v>33498758</v>
      </c>
      <c r="B1638" s="13">
        <v>31</v>
      </c>
      <c r="C1638" s="13">
        <v>4</v>
      </c>
      <c r="D1638" s="13">
        <v>71</v>
      </c>
      <c r="E1638" t="s">
        <v>25</v>
      </c>
      <c r="F1638" t="s">
        <v>21</v>
      </c>
      <c r="G1638" t="str">
        <f>IF(VentasC15[[#This Row],[Tipo de pago]]='Tablas auxiliares'!$B$6,"Venta física","Venta Online")</f>
        <v>Venta Online</v>
      </c>
      <c r="H1638" t="s">
        <v>29</v>
      </c>
      <c r="I1638" s="37">
        <v>56088</v>
      </c>
      <c r="J1638" s="37">
        <v>38811</v>
      </c>
      <c r="K1638" s="37">
        <v>7153</v>
      </c>
      <c r="L1638" s="37">
        <v>63332</v>
      </c>
      <c r="M1638" s="37">
        <v>19824</v>
      </c>
      <c r="N1638" s="37">
        <f>SUM(VentasC15[[#This Row],[Maquillaje]:[Perfumería]])</f>
        <v>185208</v>
      </c>
      <c r="O1638" s="14">
        <f>AVERAGE(VentasC15[[#This Row],[Maquillaje]:[Perfumería]])</f>
        <v>37041.599999999999</v>
      </c>
      <c r="P1638" t="str">
        <f>INDEX(VentasC15[[#Headers],[Maquillaje]:[Perfumería]],MATCH(MAX(VentasC15[[#This Row],[Maquillaje]:[Perfumería]]),VentasC15[[#This Row],[Maquillaje]:[Perfumería]],0))</f>
        <v>Cuerpo</v>
      </c>
      <c r="Q1638" t="str">
        <f>INDEX(VentasC15[[#Headers],[Maquillaje]:[Perfumería]],MATCH(MIN(VentasC15[[#This Row],[Maquillaje]:[Perfumería]]),VentasC15[[#This Row],[Maquillaje]:[Perfumería]],0))</f>
        <v>Cabello</v>
      </c>
      <c r="R1638" t="str">
        <f>IF(VentasC15[[#This Row],[Total por vendedor]]&gt;=250000,"SI","NO")</f>
        <v>NO</v>
      </c>
    </row>
    <row r="1639" spans="1:18" x14ac:dyDescent="0.3">
      <c r="A1639" s="17">
        <v>33498759</v>
      </c>
      <c r="B1639" s="13">
        <v>41</v>
      </c>
      <c r="C1639" s="13">
        <v>4</v>
      </c>
      <c r="D1639" s="13">
        <v>69</v>
      </c>
      <c r="E1639" t="s">
        <v>23</v>
      </c>
      <c r="F1639" t="s">
        <v>21</v>
      </c>
      <c r="G1639" t="str">
        <f>IF(VentasC15[[#This Row],[Tipo de pago]]='Tablas auxiliares'!$B$6,"Venta física","Venta Online")</f>
        <v>Venta Online</v>
      </c>
      <c r="H1639" t="s">
        <v>29</v>
      </c>
      <c r="I1639" s="37">
        <v>83565</v>
      </c>
      <c r="J1639" s="37">
        <v>15809</v>
      </c>
      <c r="K1639" s="37">
        <v>28017</v>
      </c>
      <c r="L1639" s="37">
        <v>75131</v>
      </c>
      <c r="M1639" s="37">
        <v>52494</v>
      </c>
      <c r="N1639" s="37">
        <f>SUM(VentasC15[[#This Row],[Maquillaje]:[Perfumería]])</f>
        <v>255016</v>
      </c>
      <c r="O1639" s="14">
        <f>AVERAGE(VentasC15[[#This Row],[Maquillaje]:[Perfumería]])</f>
        <v>51003.199999999997</v>
      </c>
      <c r="P1639" t="str">
        <f>INDEX(VentasC15[[#Headers],[Maquillaje]:[Perfumería]],MATCH(MAX(VentasC15[[#This Row],[Maquillaje]:[Perfumería]]),VentasC15[[#This Row],[Maquillaje]:[Perfumería]],0))</f>
        <v>Maquillaje</v>
      </c>
      <c r="Q1639" t="str">
        <f>INDEX(VentasC15[[#Headers],[Maquillaje]:[Perfumería]],MATCH(MIN(VentasC15[[#This Row],[Maquillaje]:[Perfumería]]),VentasC15[[#This Row],[Maquillaje]:[Perfumería]],0))</f>
        <v>Skincare</v>
      </c>
      <c r="R1639" t="str">
        <f>IF(VentasC15[[#This Row],[Total por vendedor]]&gt;=250000,"SI","NO")</f>
        <v>SI</v>
      </c>
    </row>
    <row r="1640" spans="1:18" x14ac:dyDescent="0.3">
      <c r="A1640" s="16">
        <v>33498760</v>
      </c>
      <c r="B1640" s="13">
        <v>51</v>
      </c>
      <c r="C1640" s="13">
        <v>4</v>
      </c>
      <c r="D1640" s="13">
        <v>82</v>
      </c>
      <c r="E1640" t="s">
        <v>23</v>
      </c>
      <c r="F1640" t="s">
        <v>21</v>
      </c>
      <c r="G1640" t="str">
        <f>IF(VentasC15[[#This Row],[Tipo de pago]]='Tablas auxiliares'!$B$6,"Venta física","Venta Online")</f>
        <v>Venta Online</v>
      </c>
      <c r="H1640" t="s">
        <v>30</v>
      </c>
      <c r="I1640" s="37">
        <v>64668</v>
      </c>
      <c r="J1640" s="37">
        <v>29752</v>
      </c>
      <c r="K1640" s="37">
        <v>83568</v>
      </c>
      <c r="L1640" s="37">
        <v>94808</v>
      </c>
      <c r="M1640" s="37">
        <v>89038</v>
      </c>
      <c r="N1640" s="37">
        <f>SUM(VentasC15[[#This Row],[Maquillaje]:[Perfumería]])</f>
        <v>361834</v>
      </c>
      <c r="O1640" s="14">
        <f>AVERAGE(VentasC15[[#This Row],[Maquillaje]:[Perfumería]])</f>
        <v>72366.8</v>
      </c>
      <c r="P1640" t="str">
        <f>INDEX(VentasC15[[#Headers],[Maquillaje]:[Perfumería]],MATCH(MAX(VentasC15[[#This Row],[Maquillaje]:[Perfumería]]),VentasC15[[#This Row],[Maquillaje]:[Perfumería]],0))</f>
        <v>Cuerpo</v>
      </c>
      <c r="Q1640" t="str">
        <f>INDEX(VentasC15[[#Headers],[Maquillaje]:[Perfumería]],MATCH(MIN(VentasC15[[#This Row],[Maquillaje]:[Perfumería]]),VentasC15[[#This Row],[Maquillaje]:[Perfumería]],0))</f>
        <v>Skincare</v>
      </c>
      <c r="R1640" t="str">
        <f>IF(VentasC15[[#This Row],[Total por vendedor]]&gt;=250000,"SI","NO")</f>
        <v>SI</v>
      </c>
    </row>
    <row r="1641" spans="1:18" x14ac:dyDescent="0.3">
      <c r="A1641" s="17">
        <v>33498761</v>
      </c>
      <c r="B1641" s="13">
        <v>72</v>
      </c>
      <c r="C1641" s="13">
        <v>4</v>
      </c>
      <c r="D1641" s="13">
        <v>90</v>
      </c>
      <c r="E1641" t="s">
        <v>23</v>
      </c>
      <c r="F1641" t="s">
        <v>20</v>
      </c>
      <c r="G1641" t="str">
        <f>IF(VentasC15[[#This Row],[Tipo de pago]]='Tablas auxiliares'!$B$6,"Venta física","Venta Online")</f>
        <v>Venta física</v>
      </c>
      <c r="H1641" t="s">
        <v>29</v>
      </c>
      <c r="I1641" s="37">
        <v>47857</v>
      </c>
      <c r="J1641" s="37">
        <v>59297</v>
      </c>
      <c r="K1641" s="37">
        <v>19004</v>
      </c>
      <c r="L1641" s="37">
        <v>25395</v>
      </c>
      <c r="M1641" s="37">
        <v>38665</v>
      </c>
      <c r="N1641" s="37">
        <f>SUM(VentasC15[[#This Row],[Maquillaje]:[Perfumería]])</f>
        <v>190218</v>
      </c>
      <c r="O1641" s="14">
        <f>AVERAGE(VentasC15[[#This Row],[Maquillaje]:[Perfumería]])</f>
        <v>38043.599999999999</v>
      </c>
      <c r="P1641" t="str">
        <f>INDEX(VentasC15[[#Headers],[Maquillaje]:[Perfumería]],MATCH(MAX(VentasC15[[#This Row],[Maquillaje]:[Perfumería]]),VentasC15[[#This Row],[Maquillaje]:[Perfumería]],0))</f>
        <v>Skincare</v>
      </c>
      <c r="Q1641" t="str">
        <f>INDEX(VentasC15[[#Headers],[Maquillaje]:[Perfumería]],MATCH(MIN(VentasC15[[#This Row],[Maquillaje]:[Perfumería]]),VentasC15[[#This Row],[Maquillaje]:[Perfumería]],0))</f>
        <v>Cabello</v>
      </c>
      <c r="R1641" t="str">
        <f>IF(VentasC15[[#This Row],[Total por vendedor]]&gt;=250000,"SI","NO")</f>
        <v>NO</v>
      </c>
    </row>
    <row r="1642" spans="1:18" x14ac:dyDescent="0.3">
      <c r="A1642" s="16">
        <v>33498762</v>
      </c>
      <c r="B1642" s="13">
        <v>38</v>
      </c>
      <c r="C1642" s="13">
        <v>4</v>
      </c>
      <c r="D1642" s="13">
        <v>76</v>
      </c>
      <c r="E1642" t="s">
        <v>25</v>
      </c>
      <c r="F1642" t="s">
        <v>21</v>
      </c>
      <c r="G1642" t="str">
        <f>IF(VentasC15[[#This Row],[Tipo de pago]]='Tablas auxiliares'!$B$6,"Venta física","Venta Online")</f>
        <v>Venta Online</v>
      </c>
      <c r="H1642" t="s">
        <v>29</v>
      </c>
      <c r="I1642" s="37">
        <v>41217</v>
      </c>
      <c r="J1642" s="37">
        <v>44433</v>
      </c>
      <c r="K1642" s="37">
        <v>54884</v>
      </c>
      <c r="L1642" s="37">
        <v>54024</v>
      </c>
      <c r="M1642" s="37">
        <v>53377</v>
      </c>
      <c r="N1642" s="37">
        <f>SUM(VentasC15[[#This Row],[Maquillaje]:[Perfumería]])</f>
        <v>247935</v>
      </c>
      <c r="O1642" s="14">
        <f>AVERAGE(VentasC15[[#This Row],[Maquillaje]:[Perfumería]])</f>
        <v>49587</v>
      </c>
      <c r="P1642" t="str">
        <f>INDEX(VentasC15[[#Headers],[Maquillaje]:[Perfumería]],MATCH(MAX(VentasC15[[#This Row],[Maquillaje]:[Perfumería]]),VentasC15[[#This Row],[Maquillaje]:[Perfumería]],0))</f>
        <v>Cabello</v>
      </c>
      <c r="Q1642" t="str">
        <f>INDEX(VentasC15[[#Headers],[Maquillaje]:[Perfumería]],MATCH(MIN(VentasC15[[#This Row],[Maquillaje]:[Perfumería]]),VentasC15[[#This Row],[Maquillaje]:[Perfumería]],0))</f>
        <v>Maquillaje</v>
      </c>
      <c r="R1642" t="str">
        <f>IF(VentasC15[[#This Row],[Total por vendedor]]&gt;=250000,"SI","NO")</f>
        <v>NO</v>
      </c>
    </row>
    <row r="1643" spans="1:18" x14ac:dyDescent="0.3">
      <c r="A1643" s="17">
        <v>33498763</v>
      </c>
      <c r="B1643" s="13">
        <v>67</v>
      </c>
      <c r="C1643" s="13">
        <v>4</v>
      </c>
      <c r="D1643" s="13">
        <v>40</v>
      </c>
      <c r="E1643" t="s">
        <v>22</v>
      </c>
      <c r="F1643" t="s">
        <v>20</v>
      </c>
      <c r="G1643" t="str">
        <f>IF(VentasC15[[#This Row],[Tipo de pago]]='Tablas auxiliares'!$B$6,"Venta física","Venta Online")</f>
        <v>Venta física</v>
      </c>
      <c r="H1643" t="s">
        <v>30</v>
      </c>
      <c r="I1643" s="37">
        <v>51026</v>
      </c>
      <c r="J1643" s="37">
        <v>44250</v>
      </c>
      <c r="K1643" s="37">
        <v>17846</v>
      </c>
      <c r="L1643" s="37">
        <v>47493</v>
      </c>
      <c r="M1643" s="37">
        <v>31056</v>
      </c>
      <c r="N1643" s="37">
        <f>SUM(VentasC15[[#This Row],[Maquillaje]:[Perfumería]])</f>
        <v>191671</v>
      </c>
      <c r="O1643" s="14">
        <f>AVERAGE(VentasC15[[#This Row],[Maquillaje]:[Perfumería]])</f>
        <v>38334.199999999997</v>
      </c>
      <c r="P1643" t="str">
        <f>INDEX(VentasC15[[#Headers],[Maquillaje]:[Perfumería]],MATCH(MAX(VentasC15[[#This Row],[Maquillaje]:[Perfumería]]),VentasC15[[#This Row],[Maquillaje]:[Perfumería]],0))</f>
        <v>Maquillaje</v>
      </c>
      <c r="Q1643" t="str">
        <f>INDEX(VentasC15[[#Headers],[Maquillaje]:[Perfumería]],MATCH(MIN(VentasC15[[#This Row],[Maquillaje]:[Perfumería]]),VentasC15[[#This Row],[Maquillaje]:[Perfumería]],0))</f>
        <v>Cabello</v>
      </c>
      <c r="R1643" t="str">
        <f>IF(VentasC15[[#This Row],[Total por vendedor]]&gt;=250000,"SI","NO")</f>
        <v>NO</v>
      </c>
    </row>
    <row r="1644" spans="1:18" x14ac:dyDescent="0.3">
      <c r="A1644" s="16">
        <v>33498764</v>
      </c>
      <c r="B1644" s="13">
        <v>30</v>
      </c>
      <c r="C1644" s="13">
        <v>4</v>
      </c>
      <c r="D1644" s="13">
        <v>80</v>
      </c>
      <c r="E1644" t="s">
        <v>22</v>
      </c>
      <c r="F1644" t="s">
        <v>21</v>
      </c>
      <c r="G1644" t="str">
        <f>IF(VentasC15[[#This Row],[Tipo de pago]]='Tablas auxiliares'!$B$6,"Venta física","Venta Online")</f>
        <v>Venta Online</v>
      </c>
      <c r="H1644" t="s">
        <v>29</v>
      </c>
      <c r="I1644" s="37">
        <v>48772</v>
      </c>
      <c r="J1644" s="37">
        <v>74908</v>
      </c>
      <c r="K1644" s="37">
        <v>8012</v>
      </c>
      <c r="L1644" s="37">
        <v>88410</v>
      </c>
      <c r="M1644" s="37">
        <v>55862</v>
      </c>
      <c r="N1644" s="37">
        <f>SUM(VentasC15[[#This Row],[Maquillaje]:[Perfumería]])</f>
        <v>275964</v>
      </c>
      <c r="O1644" s="14">
        <f>AVERAGE(VentasC15[[#This Row],[Maquillaje]:[Perfumería]])</f>
        <v>55192.800000000003</v>
      </c>
      <c r="P1644" t="str">
        <f>INDEX(VentasC15[[#Headers],[Maquillaje]:[Perfumería]],MATCH(MAX(VentasC15[[#This Row],[Maquillaje]:[Perfumería]]),VentasC15[[#This Row],[Maquillaje]:[Perfumería]],0))</f>
        <v>Cuerpo</v>
      </c>
      <c r="Q1644" t="str">
        <f>INDEX(VentasC15[[#Headers],[Maquillaje]:[Perfumería]],MATCH(MIN(VentasC15[[#This Row],[Maquillaje]:[Perfumería]]),VentasC15[[#This Row],[Maquillaje]:[Perfumería]],0))</f>
        <v>Cabello</v>
      </c>
      <c r="R1644" t="str">
        <f>IF(VentasC15[[#This Row],[Total por vendedor]]&gt;=250000,"SI","NO")</f>
        <v>SI</v>
      </c>
    </row>
    <row r="1645" spans="1:18" x14ac:dyDescent="0.3">
      <c r="A1645" s="17">
        <v>33498765</v>
      </c>
      <c r="B1645" s="13">
        <v>66</v>
      </c>
      <c r="C1645" s="13">
        <v>4</v>
      </c>
      <c r="D1645" s="13">
        <v>11</v>
      </c>
      <c r="E1645" t="s">
        <v>22</v>
      </c>
      <c r="F1645" t="s">
        <v>21</v>
      </c>
      <c r="G1645" t="str">
        <f>IF(VentasC15[[#This Row],[Tipo de pago]]='Tablas auxiliares'!$B$6,"Venta física","Venta Online")</f>
        <v>Venta Online</v>
      </c>
      <c r="H1645" t="s">
        <v>29</v>
      </c>
      <c r="I1645" s="37">
        <v>53431</v>
      </c>
      <c r="J1645" s="37">
        <v>24613</v>
      </c>
      <c r="K1645" s="37">
        <v>71704</v>
      </c>
      <c r="L1645" s="37">
        <v>8460</v>
      </c>
      <c r="M1645" s="37">
        <v>40758</v>
      </c>
      <c r="N1645" s="37">
        <f>SUM(VentasC15[[#This Row],[Maquillaje]:[Perfumería]])</f>
        <v>198966</v>
      </c>
      <c r="O1645" s="14">
        <f>AVERAGE(VentasC15[[#This Row],[Maquillaje]:[Perfumería]])</f>
        <v>39793.199999999997</v>
      </c>
      <c r="P1645" t="str">
        <f>INDEX(VentasC15[[#Headers],[Maquillaje]:[Perfumería]],MATCH(MAX(VentasC15[[#This Row],[Maquillaje]:[Perfumería]]),VentasC15[[#This Row],[Maquillaje]:[Perfumería]],0))</f>
        <v>Cabello</v>
      </c>
      <c r="Q1645" t="str">
        <f>INDEX(VentasC15[[#Headers],[Maquillaje]:[Perfumería]],MATCH(MIN(VentasC15[[#This Row],[Maquillaje]:[Perfumería]]),VentasC15[[#This Row],[Maquillaje]:[Perfumería]],0))</f>
        <v>Cuerpo</v>
      </c>
      <c r="R1645" t="str">
        <f>IF(VentasC15[[#This Row],[Total por vendedor]]&gt;=250000,"SI","NO")</f>
        <v>NO</v>
      </c>
    </row>
    <row r="1646" spans="1:18" x14ac:dyDescent="0.3">
      <c r="A1646" s="16">
        <v>33498766</v>
      </c>
      <c r="B1646" s="13">
        <v>46</v>
      </c>
      <c r="C1646" s="13">
        <v>4</v>
      </c>
      <c r="D1646" s="13">
        <v>23</v>
      </c>
      <c r="E1646" t="s">
        <v>24</v>
      </c>
      <c r="F1646" t="s">
        <v>20</v>
      </c>
      <c r="G1646" t="str">
        <f>IF(VentasC15[[#This Row],[Tipo de pago]]='Tablas auxiliares'!$B$6,"Venta física","Venta Online")</f>
        <v>Venta física</v>
      </c>
      <c r="H1646" t="s">
        <v>29</v>
      </c>
      <c r="I1646" s="37">
        <v>17409</v>
      </c>
      <c r="J1646" s="37">
        <v>68553</v>
      </c>
      <c r="K1646" s="37">
        <v>34675</v>
      </c>
      <c r="L1646" s="37">
        <v>35002</v>
      </c>
      <c r="M1646" s="37">
        <v>20274</v>
      </c>
      <c r="N1646" s="37">
        <f>SUM(VentasC15[[#This Row],[Maquillaje]:[Perfumería]])</f>
        <v>175913</v>
      </c>
      <c r="O1646" s="14">
        <f>AVERAGE(VentasC15[[#This Row],[Maquillaje]:[Perfumería]])</f>
        <v>35182.6</v>
      </c>
      <c r="P1646" t="str">
        <f>INDEX(VentasC15[[#Headers],[Maquillaje]:[Perfumería]],MATCH(MAX(VentasC15[[#This Row],[Maquillaje]:[Perfumería]]),VentasC15[[#This Row],[Maquillaje]:[Perfumería]],0))</f>
        <v>Skincare</v>
      </c>
      <c r="Q1646" t="str">
        <f>INDEX(VentasC15[[#Headers],[Maquillaje]:[Perfumería]],MATCH(MIN(VentasC15[[#This Row],[Maquillaje]:[Perfumería]]),VentasC15[[#This Row],[Maquillaje]:[Perfumería]],0))</f>
        <v>Maquillaje</v>
      </c>
      <c r="R1646" t="str">
        <f>IF(VentasC15[[#This Row],[Total por vendedor]]&gt;=250000,"SI","NO")</f>
        <v>NO</v>
      </c>
    </row>
    <row r="1647" spans="1:18" x14ac:dyDescent="0.3">
      <c r="A1647" s="17">
        <v>33498767</v>
      </c>
      <c r="B1647" s="13">
        <v>25</v>
      </c>
      <c r="C1647" s="13">
        <v>4</v>
      </c>
      <c r="D1647" s="13">
        <v>48</v>
      </c>
      <c r="E1647" t="s">
        <v>22</v>
      </c>
      <c r="F1647" t="s">
        <v>21</v>
      </c>
      <c r="G1647" t="str">
        <f>IF(VentasC15[[#This Row],[Tipo de pago]]='Tablas auxiliares'!$B$6,"Venta física","Venta Online")</f>
        <v>Venta Online</v>
      </c>
      <c r="H1647" t="s">
        <v>29</v>
      </c>
      <c r="I1647" s="37">
        <v>90172</v>
      </c>
      <c r="J1647" s="37">
        <v>15261</v>
      </c>
      <c r="K1647" s="37">
        <v>56765</v>
      </c>
      <c r="L1647" s="37">
        <v>9850</v>
      </c>
      <c r="M1647" s="37">
        <v>84324</v>
      </c>
      <c r="N1647" s="37">
        <f>SUM(VentasC15[[#This Row],[Maquillaje]:[Perfumería]])</f>
        <v>256372</v>
      </c>
      <c r="O1647" s="14">
        <f>AVERAGE(VentasC15[[#This Row],[Maquillaje]:[Perfumería]])</f>
        <v>51274.400000000001</v>
      </c>
      <c r="P1647" t="str">
        <f>INDEX(VentasC15[[#Headers],[Maquillaje]:[Perfumería]],MATCH(MAX(VentasC15[[#This Row],[Maquillaje]:[Perfumería]]),VentasC15[[#This Row],[Maquillaje]:[Perfumería]],0))</f>
        <v>Maquillaje</v>
      </c>
      <c r="Q1647" t="str">
        <f>INDEX(VentasC15[[#Headers],[Maquillaje]:[Perfumería]],MATCH(MIN(VentasC15[[#This Row],[Maquillaje]:[Perfumería]]),VentasC15[[#This Row],[Maquillaje]:[Perfumería]],0))</f>
        <v>Cuerpo</v>
      </c>
      <c r="R1647" t="str">
        <f>IF(VentasC15[[#This Row],[Total por vendedor]]&gt;=250000,"SI","NO")</f>
        <v>SI</v>
      </c>
    </row>
    <row r="1648" spans="1:18" x14ac:dyDescent="0.3">
      <c r="A1648" s="16">
        <v>33498768</v>
      </c>
      <c r="B1648" s="13">
        <v>64</v>
      </c>
      <c r="C1648" s="13">
        <v>4</v>
      </c>
      <c r="D1648" s="13">
        <v>62</v>
      </c>
      <c r="E1648" t="s">
        <v>24</v>
      </c>
      <c r="F1648" t="s">
        <v>21</v>
      </c>
      <c r="G1648" t="str">
        <f>IF(VentasC15[[#This Row],[Tipo de pago]]='Tablas auxiliares'!$B$6,"Venta física","Venta Online")</f>
        <v>Venta Online</v>
      </c>
      <c r="H1648" t="s">
        <v>30</v>
      </c>
      <c r="I1648" s="37">
        <v>90818</v>
      </c>
      <c r="J1648" s="37">
        <v>70411</v>
      </c>
      <c r="K1648" s="37">
        <v>82720</v>
      </c>
      <c r="L1648" s="37">
        <v>62523</v>
      </c>
      <c r="M1648" s="37">
        <v>47082</v>
      </c>
      <c r="N1648" s="37">
        <f>SUM(VentasC15[[#This Row],[Maquillaje]:[Perfumería]])</f>
        <v>353554</v>
      </c>
      <c r="O1648" s="14">
        <f>AVERAGE(VentasC15[[#This Row],[Maquillaje]:[Perfumería]])</f>
        <v>70710.8</v>
      </c>
      <c r="P1648" t="str">
        <f>INDEX(VentasC15[[#Headers],[Maquillaje]:[Perfumería]],MATCH(MAX(VentasC15[[#This Row],[Maquillaje]:[Perfumería]]),VentasC15[[#This Row],[Maquillaje]:[Perfumería]],0))</f>
        <v>Maquillaje</v>
      </c>
      <c r="Q1648" t="str">
        <f>INDEX(VentasC15[[#Headers],[Maquillaje]:[Perfumería]],MATCH(MIN(VentasC15[[#This Row],[Maquillaje]:[Perfumería]]),VentasC15[[#This Row],[Maquillaje]:[Perfumería]],0))</f>
        <v>Perfumería</v>
      </c>
      <c r="R1648" t="str">
        <f>IF(VentasC15[[#This Row],[Total por vendedor]]&gt;=250000,"SI","NO")</f>
        <v>SI</v>
      </c>
    </row>
    <row r="1649" spans="1:18" x14ac:dyDescent="0.3">
      <c r="A1649" s="17">
        <v>33498769</v>
      </c>
      <c r="B1649" s="13">
        <v>39</v>
      </c>
      <c r="C1649" s="13">
        <v>4</v>
      </c>
      <c r="D1649" s="13">
        <v>20</v>
      </c>
      <c r="E1649" t="s">
        <v>22</v>
      </c>
      <c r="F1649" t="s">
        <v>21</v>
      </c>
      <c r="G1649" t="str">
        <f>IF(VentasC15[[#This Row],[Tipo de pago]]='Tablas auxiliares'!$B$6,"Venta física","Venta Online")</f>
        <v>Venta Online</v>
      </c>
      <c r="H1649" t="s">
        <v>29</v>
      </c>
      <c r="I1649" s="37">
        <v>42737</v>
      </c>
      <c r="J1649" s="37">
        <v>48026</v>
      </c>
      <c r="K1649" s="37">
        <v>90292</v>
      </c>
      <c r="L1649" s="37">
        <v>19237</v>
      </c>
      <c r="M1649" s="37">
        <v>82267</v>
      </c>
      <c r="N1649" s="37">
        <f>SUM(VentasC15[[#This Row],[Maquillaje]:[Perfumería]])</f>
        <v>282559</v>
      </c>
      <c r="O1649" s="14">
        <f>AVERAGE(VentasC15[[#This Row],[Maquillaje]:[Perfumería]])</f>
        <v>56511.8</v>
      </c>
      <c r="P1649" t="str">
        <f>INDEX(VentasC15[[#Headers],[Maquillaje]:[Perfumería]],MATCH(MAX(VentasC15[[#This Row],[Maquillaje]:[Perfumería]]),VentasC15[[#This Row],[Maquillaje]:[Perfumería]],0))</f>
        <v>Cabello</v>
      </c>
      <c r="Q1649" t="str">
        <f>INDEX(VentasC15[[#Headers],[Maquillaje]:[Perfumería]],MATCH(MIN(VentasC15[[#This Row],[Maquillaje]:[Perfumería]]),VentasC15[[#This Row],[Maquillaje]:[Perfumería]],0))</f>
        <v>Cuerpo</v>
      </c>
      <c r="R1649" t="str">
        <f>IF(VentasC15[[#This Row],[Total por vendedor]]&gt;=250000,"SI","NO")</f>
        <v>SI</v>
      </c>
    </row>
    <row r="1650" spans="1:18" x14ac:dyDescent="0.3">
      <c r="A1650" s="16">
        <v>33498770</v>
      </c>
      <c r="B1650" s="13">
        <v>56</v>
      </c>
      <c r="C1650" s="13">
        <v>4</v>
      </c>
      <c r="D1650" s="13">
        <v>92</v>
      </c>
      <c r="E1650" t="s">
        <v>23</v>
      </c>
      <c r="F1650" t="s">
        <v>20</v>
      </c>
      <c r="G1650" t="str">
        <f>IF(VentasC15[[#This Row],[Tipo de pago]]='Tablas auxiliares'!$B$6,"Venta física","Venta Online")</f>
        <v>Venta física</v>
      </c>
      <c r="H1650" t="s">
        <v>29</v>
      </c>
      <c r="I1650" s="37">
        <v>58267</v>
      </c>
      <c r="J1650" s="37">
        <v>70756</v>
      </c>
      <c r="K1650" s="37">
        <v>12146</v>
      </c>
      <c r="L1650" s="37">
        <v>20310</v>
      </c>
      <c r="M1650" s="37">
        <v>8973</v>
      </c>
      <c r="N1650" s="37">
        <f>SUM(VentasC15[[#This Row],[Maquillaje]:[Perfumería]])</f>
        <v>170452</v>
      </c>
      <c r="O1650" s="14">
        <f>AVERAGE(VentasC15[[#This Row],[Maquillaje]:[Perfumería]])</f>
        <v>34090.400000000001</v>
      </c>
      <c r="P1650" t="str">
        <f>INDEX(VentasC15[[#Headers],[Maquillaje]:[Perfumería]],MATCH(MAX(VentasC15[[#This Row],[Maquillaje]:[Perfumería]]),VentasC15[[#This Row],[Maquillaje]:[Perfumería]],0))</f>
        <v>Skincare</v>
      </c>
      <c r="Q1650" t="str">
        <f>INDEX(VentasC15[[#Headers],[Maquillaje]:[Perfumería]],MATCH(MIN(VentasC15[[#This Row],[Maquillaje]:[Perfumería]]),VentasC15[[#This Row],[Maquillaje]:[Perfumería]],0))</f>
        <v>Perfumería</v>
      </c>
      <c r="R1650" t="str">
        <f>IF(VentasC15[[#This Row],[Total por vendedor]]&gt;=250000,"SI","NO")</f>
        <v>NO</v>
      </c>
    </row>
    <row r="1651" spans="1:18" x14ac:dyDescent="0.3">
      <c r="A1651" s="17">
        <v>33498771</v>
      </c>
      <c r="B1651" s="13">
        <v>30</v>
      </c>
      <c r="C1651" s="13">
        <v>4</v>
      </c>
      <c r="D1651" s="13">
        <v>49</v>
      </c>
      <c r="E1651" t="s">
        <v>24</v>
      </c>
      <c r="F1651" t="s">
        <v>20</v>
      </c>
      <c r="G1651" t="str">
        <f>IF(VentasC15[[#This Row],[Tipo de pago]]='Tablas auxiliares'!$B$6,"Venta física","Venta Online")</f>
        <v>Venta física</v>
      </c>
      <c r="H1651" t="s">
        <v>29</v>
      </c>
      <c r="I1651" s="37">
        <v>33511</v>
      </c>
      <c r="J1651" s="37">
        <v>19494</v>
      </c>
      <c r="K1651" s="37">
        <v>25908</v>
      </c>
      <c r="L1651" s="37">
        <v>26919</v>
      </c>
      <c r="M1651" s="37">
        <v>93257</v>
      </c>
      <c r="N1651" s="37">
        <f>SUM(VentasC15[[#This Row],[Maquillaje]:[Perfumería]])</f>
        <v>199089</v>
      </c>
      <c r="O1651" s="14">
        <f>AVERAGE(VentasC15[[#This Row],[Maquillaje]:[Perfumería]])</f>
        <v>39817.800000000003</v>
      </c>
      <c r="P1651" t="str">
        <f>INDEX(VentasC15[[#Headers],[Maquillaje]:[Perfumería]],MATCH(MAX(VentasC15[[#This Row],[Maquillaje]:[Perfumería]]),VentasC15[[#This Row],[Maquillaje]:[Perfumería]],0))</f>
        <v>Perfumería</v>
      </c>
      <c r="Q1651" t="str">
        <f>INDEX(VentasC15[[#Headers],[Maquillaje]:[Perfumería]],MATCH(MIN(VentasC15[[#This Row],[Maquillaje]:[Perfumería]]),VentasC15[[#This Row],[Maquillaje]:[Perfumería]],0))</f>
        <v>Skincare</v>
      </c>
      <c r="R1651" t="str">
        <f>IF(VentasC15[[#This Row],[Total por vendedor]]&gt;=250000,"SI","NO")</f>
        <v>NO</v>
      </c>
    </row>
    <row r="1652" spans="1:18" x14ac:dyDescent="0.3">
      <c r="A1652" s="16">
        <v>33498772</v>
      </c>
      <c r="B1652" s="13">
        <v>71</v>
      </c>
      <c r="C1652" s="13">
        <v>4</v>
      </c>
      <c r="D1652" s="13">
        <v>27</v>
      </c>
      <c r="E1652" t="s">
        <v>24</v>
      </c>
      <c r="F1652" t="s">
        <v>20</v>
      </c>
      <c r="G1652" t="str">
        <f>IF(VentasC15[[#This Row],[Tipo de pago]]='Tablas auxiliares'!$B$6,"Venta física","Venta Online")</f>
        <v>Venta física</v>
      </c>
      <c r="H1652" t="s">
        <v>30</v>
      </c>
      <c r="I1652" s="37">
        <v>32181</v>
      </c>
      <c r="J1652" s="37">
        <v>79567</v>
      </c>
      <c r="K1652" s="37">
        <v>57752</v>
      </c>
      <c r="L1652" s="37">
        <v>55876</v>
      </c>
      <c r="M1652" s="37">
        <v>28220</v>
      </c>
      <c r="N1652" s="37">
        <f>SUM(VentasC15[[#This Row],[Maquillaje]:[Perfumería]])</f>
        <v>253596</v>
      </c>
      <c r="O1652" s="14">
        <f>AVERAGE(VentasC15[[#This Row],[Maquillaje]:[Perfumería]])</f>
        <v>50719.199999999997</v>
      </c>
      <c r="P1652" t="str">
        <f>INDEX(VentasC15[[#Headers],[Maquillaje]:[Perfumería]],MATCH(MAX(VentasC15[[#This Row],[Maquillaje]:[Perfumería]]),VentasC15[[#This Row],[Maquillaje]:[Perfumería]],0))</f>
        <v>Skincare</v>
      </c>
      <c r="Q1652" t="str">
        <f>INDEX(VentasC15[[#Headers],[Maquillaje]:[Perfumería]],MATCH(MIN(VentasC15[[#This Row],[Maquillaje]:[Perfumería]]),VentasC15[[#This Row],[Maquillaje]:[Perfumería]],0))</f>
        <v>Perfumería</v>
      </c>
      <c r="R1652" t="str">
        <f>IF(VentasC15[[#This Row],[Total por vendedor]]&gt;=250000,"SI","NO")</f>
        <v>SI</v>
      </c>
    </row>
    <row r="1653" spans="1:18" x14ac:dyDescent="0.3">
      <c r="A1653" s="17">
        <v>33498773</v>
      </c>
      <c r="B1653" s="13">
        <v>49</v>
      </c>
      <c r="C1653" s="13">
        <v>4</v>
      </c>
      <c r="D1653" s="13">
        <v>94</v>
      </c>
      <c r="E1653" t="s">
        <v>25</v>
      </c>
      <c r="F1653" t="s">
        <v>21</v>
      </c>
      <c r="G1653" t="str">
        <f>IF(VentasC15[[#This Row],[Tipo de pago]]='Tablas auxiliares'!$B$6,"Venta física","Venta Online")</f>
        <v>Venta Online</v>
      </c>
      <c r="H1653" t="s">
        <v>29</v>
      </c>
      <c r="I1653" s="37">
        <v>15954</v>
      </c>
      <c r="J1653" s="37">
        <v>39358</v>
      </c>
      <c r="K1653" s="37">
        <v>71475</v>
      </c>
      <c r="L1653" s="37">
        <v>23264</v>
      </c>
      <c r="M1653" s="37">
        <v>16035</v>
      </c>
      <c r="N1653" s="37">
        <f>SUM(VentasC15[[#This Row],[Maquillaje]:[Perfumería]])</f>
        <v>166086</v>
      </c>
      <c r="O1653" s="14">
        <f>AVERAGE(VentasC15[[#This Row],[Maquillaje]:[Perfumería]])</f>
        <v>33217.199999999997</v>
      </c>
      <c r="P1653" t="str">
        <f>INDEX(VentasC15[[#Headers],[Maquillaje]:[Perfumería]],MATCH(MAX(VentasC15[[#This Row],[Maquillaje]:[Perfumería]]),VentasC15[[#This Row],[Maquillaje]:[Perfumería]],0))</f>
        <v>Cabello</v>
      </c>
      <c r="Q1653" t="str">
        <f>INDEX(VentasC15[[#Headers],[Maquillaje]:[Perfumería]],MATCH(MIN(VentasC15[[#This Row],[Maquillaje]:[Perfumería]]),VentasC15[[#This Row],[Maquillaje]:[Perfumería]],0))</f>
        <v>Maquillaje</v>
      </c>
      <c r="R1653" t="str">
        <f>IF(VentasC15[[#This Row],[Total por vendedor]]&gt;=250000,"SI","NO")</f>
        <v>NO</v>
      </c>
    </row>
    <row r="1654" spans="1:18" x14ac:dyDescent="0.3">
      <c r="A1654" s="16">
        <v>33498774</v>
      </c>
      <c r="B1654" s="13">
        <v>42</v>
      </c>
      <c r="C1654" s="13">
        <v>4</v>
      </c>
      <c r="D1654" s="13">
        <v>93</v>
      </c>
      <c r="E1654" t="s">
        <v>24</v>
      </c>
      <c r="F1654" t="s">
        <v>21</v>
      </c>
      <c r="G1654" t="str">
        <f>IF(VentasC15[[#This Row],[Tipo de pago]]='Tablas auxiliares'!$B$6,"Venta física","Venta Online")</f>
        <v>Venta Online</v>
      </c>
      <c r="H1654" t="s">
        <v>29</v>
      </c>
      <c r="I1654" s="37">
        <v>12630</v>
      </c>
      <c r="J1654" s="37">
        <v>96544</v>
      </c>
      <c r="K1654" s="37">
        <v>56421</v>
      </c>
      <c r="L1654" s="37">
        <v>8001</v>
      </c>
      <c r="M1654" s="37">
        <v>62405</v>
      </c>
      <c r="N1654" s="37">
        <f>SUM(VentasC15[[#This Row],[Maquillaje]:[Perfumería]])</f>
        <v>236001</v>
      </c>
      <c r="O1654" s="14">
        <f>AVERAGE(VentasC15[[#This Row],[Maquillaje]:[Perfumería]])</f>
        <v>47200.2</v>
      </c>
      <c r="P1654" t="str">
        <f>INDEX(VentasC15[[#Headers],[Maquillaje]:[Perfumería]],MATCH(MAX(VentasC15[[#This Row],[Maquillaje]:[Perfumería]]),VentasC15[[#This Row],[Maquillaje]:[Perfumería]],0))</f>
        <v>Skincare</v>
      </c>
      <c r="Q1654" t="str">
        <f>INDEX(VentasC15[[#Headers],[Maquillaje]:[Perfumería]],MATCH(MIN(VentasC15[[#This Row],[Maquillaje]:[Perfumería]]),VentasC15[[#This Row],[Maquillaje]:[Perfumería]],0))</f>
        <v>Cuerpo</v>
      </c>
      <c r="R1654" t="str">
        <f>IF(VentasC15[[#This Row],[Total por vendedor]]&gt;=250000,"SI","NO")</f>
        <v>NO</v>
      </c>
    </row>
    <row r="1655" spans="1:18" x14ac:dyDescent="0.3">
      <c r="A1655" s="17">
        <v>33498775</v>
      </c>
      <c r="B1655" s="13">
        <v>59</v>
      </c>
      <c r="C1655" s="13">
        <v>4</v>
      </c>
      <c r="D1655" s="13">
        <v>88</v>
      </c>
      <c r="E1655" t="s">
        <v>25</v>
      </c>
      <c r="F1655" t="s">
        <v>21</v>
      </c>
      <c r="G1655" t="str">
        <f>IF(VentasC15[[#This Row],[Tipo de pago]]='Tablas auxiliares'!$B$6,"Venta física","Venta Online")</f>
        <v>Venta Online</v>
      </c>
      <c r="H1655" t="s">
        <v>30</v>
      </c>
      <c r="I1655" s="37">
        <v>66845</v>
      </c>
      <c r="J1655" s="37">
        <v>31486</v>
      </c>
      <c r="K1655" s="37">
        <v>93305</v>
      </c>
      <c r="L1655" s="37">
        <v>72353</v>
      </c>
      <c r="M1655" s="37">
        <v>78048</v>
      </c>
      <c r="N1655" s="37">
        <f>SUM(VentasC15[[#This Row],[Maquillaje]:[Perfumería]])</f>
        <v>342037</v>
      </c>
      <c r="O1655" s="14">
        <f>AVERAGE(VentasC15[[#This Row],[Maquillaje]:[Perfumería]])</f>
        <v>68407.399999999994</v>
      </c>
      <c r="P1655" t="str">
        <f>INDEX(VentasC15[[#Headers],[Maquillaje]:[Perfumería]],MATCH(MAX(VentasC15[[#This Row],[Maquillaje]:[Perfumería]]),VentasC15[[#This Row],[Maquillaje]:[Perfumería]],0))</f>
        <v>Cabello</v>
      </c>
      <c r="Q1655" t="str">
        <f>INDEX(VentasC15[[#Headers],[Maquillaje]:[Perfumería]],MATCH(MIN(VentasC15[[#This Row],[Maquillaje]:[Perfumería]]),VentasC15[[#This Row],[Maquillaje]:[Perfumería]],0))</f>
        <v>Skincare</v>
      </c>
      <c r="R1655" t="str">
        <f>IF(VentasC15[[#This Row],[Total por vendedor]]&gt;=250000,"SI","NO")</f>
        <v>SI</v>
      </c>
    </row>
    <row r="1656" spans="1:18" x14ac:dyDescent="0.3">
      <c r="A1656" s="16">
        <v>33498776</v>
      </c>
      <c r="B1656" s="13">
        <v>44</v>
      </c>
      <c r="C1656" s="13">
        <v>4</v>
      </c>
      <c r="D1656" s="13">
        <v>46</v>
      </c>
      <c r="E1656" t="s">
        <v>23</v>
      </c>
      <c r="F1656" t="s">
        <v>21</v>
      </c>
      <c r="G1656" t="str">
        <f>IF(VentasC15[[#This Row],[Tipo de pago]]='Tablas auxiliares'!$B$6,"Venta física","Venta Online")</f>
        <v>Venta Online</v>
      </c>
      <c r="H1656" t="s">
        <v>29</v>
      </c>
      <c r="I1656" s="37">
        <v>29699</v>
      </c>
      <c r="J1656" s="37">
        <v>20922</v>
      </c>
      <c r="K1656" s="37">
        <v>71744</v>
      </c>
      <c r="L1656" s="37">
        <v>15450</v>
      </c>
      <c r="M1656" s="37">
        <v>39521</v>
      </c>
      <c r="N1656" s="37">
        <f>SUM(VentasC15[[#This Row],[Maquillaje]:[Perfumería]])</f>
        <v>177336</v>
      </c>
      <c r="O1656" s="14">
        <f>AVERAGE(VentasC15[[#This Row],[Maquillaje]:[Perfumería]])</f>
        <v>35467.199999999997</v>
      </c>
      <c r="P1656" t="str">
        <f>INDEX(VentasC15[[#Headers],[Maquillaje]:[Perfumería]],MATCH(MAX(VentasC15[[#This Row],[Maquillaje]:[Perfumería]]),VentasC15[[#This Row],[Maquillaje]:[Perfumería]],0))</f>
        <v>Cabello</v>
      </c>
      <c r="Q1656" t="str">
        <f>INDEX(VentasC15[[#Headers],[Maquillaje]:[Perfumería]],MATCH(MIN(VentasC15[[#This Row],[Maquillaje]:[Perfumería]]),VentasC15[[#This Row],[Maquillaje]:[Perfumería]],0))</f>
        <v>Cuerpo</v>
      </c>
      <c r="R1656" t="str">
        <f>IF(VentasC15[[#This Row],[Total por vendedor]]&gt;=250000,"SI","NO")</f>
        <v>NO</v>
      </c>
    </row>
    <row r="1657" spans="1:18" x14ac:dyDescent="0.3">
      <c r="A1657" s="17">
        <v>33498777</v>
      </c>
      <c r="B1657" s="13">
        <v>40</v>
      </c>
      <c r="C1657" s="13">
        <v>4</v>
      </c>
      <c r="D1657" s="13">
        <v>66</v>
      </c>
      <c r="E1657" t="s">
        <v>25</v>
      </c>
      <c r="F1657" t="s">
        <v>21</v>
      </c>
      <c r="G1657" t="str">
        <f>IF(VentasC15[[#This Row],[Tipo de pago]]='Tablas auxiliares'!$B$6,"Venta física","Venta Online")</f>
        <v>Venta Online</v>
      </c>
      <c r="H1657" t="s">
        <v>29</v>
      </c>
      <c r="I1657" s="37">
        <v>97854</v>
      </c>
      <c r="J1657" s="37">
        <v>84655</v>
      </c>
      <c r="K1657" s="37">
        <v>87119</v>
      </c>
      <c r="L1657" s="37">
        <v>41969</v>
      </c>
      <c r="M1657" s="37">
        <v>5337</v>
      </c>
      <c r="N1657" s="37">
        <f>SUM(VentasC15[[#This Row],[Maquillaje]:[Perfumería]])</f>
        <v>316934</v>
      </c>
      <c r="O1657" s="14">
        <f>AVERAGE(VentasC15[[#This Row],[Maquillaje]:[Perfumería]])</f>
        <v>63386.8</v>
      </c>
      <c r="P1657" t="str">
        <f>INDEX(VentasC15[[#Headers],[Maquillaje]:[Perfumería]],MATCH(MAX(VentasC15[[#This Row],[Maquillaje]:[Perfumería]]),VentasC15[[#This Row],[Maquillaje]:[Perfumería]],0))</f>
        <v>Maquillaje</v>
      </c>
      <c r="Q1657" t="str">
        <f>INDEX(VentasC15[[#Headers],[Maquillaje]:[Perfumería]],MATCH(MIN(VentasC15[[#This Row],[Maquillaje]:[Perfumería]]),VentasC15[[#This Row],[Maquillaje]:[Perfumería]],0))</f>
        <v>Perfumería</v>
      </c>
      <c r="R1657" t="str">
        <f>IF(VentasC15[[#This Row],[Total por vendedor]]&gt;=250000,"SI","NO")</f>
        <v>SI</v>
      </c>
    </row>
    <row r="1658" spans="1:18" x14ac:dyDescent="0.3">
      <c r="A1658" s="16">
        <v>33498778</v>
      </c>
      <c r="B1658" s="13">
        <v>61</v>
      </c>
      <c r="C1658" s="13">
        <v>4</v>
      </c>
      <c r="D1658" s="13">
        <v>40</v>
      </c>
      <c r="E1658" t="s">
        <v>23</v>
      </c>
      <c r="F1658" t="s">
        <v>21</v>
      </c>
      <c r="G1658" t="str">
        <f>IF(VentasC15[[#This Row],[Tipo de pago]]='Tablas auxiliares'!$B$6,"Venta física","Venta Online")</f>
        <v>Venta Online</v>
      </c>
      <c r="H1658" t="s">
        <v>29</v>
      </c>
      <c r="I1658" s="37">
        <v>47390</v>
      </c>
      <c r="J1658" s="37">
        <v>87094</v>
      </c>
      <c r="K1658" s="37">
        <v>83635</v>
      </c>
      <c r="L1658" s="37">
        <v>34617</v>
      </c>
      <c r="M1658" s="37">
        <v>82991</v>
      </c>
      <c r="N1658" s="37">
        <f>SUM(VentasC15[[#This Row],[Maquillaje]:[Perfumería]])</f>
        <v>335727</v>
      </c>
      <c r="O1658" s="14">
        <f>AVERAGE(VentasC15[[#This Row],[Maquillaje]:[Perfumería]])</f>
        <v>67145.399999999994</v>
      </c>
      <c r="P1658" t="str">
        <f>INDEX(VentasC15[[#Headers],[Maquillaje]:[Perfumería]],MATCH(MAX(VentasC15[[#This Row],[Maquillaje]:[Perfumería]]),VentasC15[[#This Row],[Maquillaje]:[Perfumería]],0))</f>
        <v>Skincare</v>
      </c>
      <c r="Q1658" t="str">
        <f>INDEX(VentasC15[[#Headers],[Maquillaje]:[Perfumería]],MATCH(MIN(VentasC15[[#This Row],[Maquillaje]:[Perfumería]]),VentasC15[[#This Row],[Maquillaje]:[Perfumería]],0))</f>
        <v>Cuerpo</v>
      </c>
      <c r="R1658" t="str">
        <f>IF(VentasC15[[#This Row],[Total por vendedor]]&gt;=250000,"SI","NO")</f>
        <v>SI</v>
      </c>
    </row>
    <row r="1659" spans="1:18" x14ac:dyDescent="0.3">
      <c r="A1659" s="17">
        <v>33498779</v>
      </c>
      <c r="B1659" s="13">
        <v>69</v>
      </c>
      <c r="C1659" s="13">
        <v>4</v>
      </c>
      <c r="D1659" s="13">
        <v>83</v>
      </c>
      <c r="E1659" t="s">
        <v>25</v>
      </c>
      <c r="F1659" t="s">
        <v>20</v>
      </c>
      <c r="G1659" t="str">
        <f>IF(VentasC15[[#This Row],[Tipo de pago]]='Tablas auxiliares'!$B$6,"Venta física","Venta Online")</f>
        <v>Venta física</v>
      </c>
      <c r="H1659" t="s">
        <v>30</v>
      </c>
      <c r="I1659" s="37">
        <v>67505</v>
      </c>
      <c r="J1659" s="37">
        <v>91385</v>
      </c>
      <c r="K1659" s="37">
        <v>58345</v>
      </c>
      <c r="L1659" s="37">
        <v>7589</v>
      </c>
      <c r="M1659" s="37">
        <v>10674</v>
      </c>
      <c r="N1659" s="37">
        <f>SUM(VentasC15[[#This Row],[Maquillaje]:[Perfumería]])</f>
        <v>235498</v>
      </c>
      <c r="O1659" s="14">
        <f>AVERAGE(VentasC15[[#This Row],[Maquillaje]:[Perfumería]])</f>
        <v>47099.6</v>
      </c>
      <c r="P1659" t="str">
        <f>INDEX(VentasC15[[#Headers],[Maquillaje]:[Perfumería]],MATCH(MAX(VentasC15[[#This Row],[Maquillaje]:[Perfumería]]),VentasC15[[#This Row],[Maquillaje]:[Perfumería]],0))</f>
        <v>Skincare</v>
      </c>
      <c r="Q1659" t="str">
        <f>INDEX(VentasC15[[#Headers],[Maquillaje]:[Perfumería]],MATCH(MIN(VentasC15[[#This Row],[Maquillaje]:[Perfumería]]),VentasC15[[#This Row],[Maquillaje]:[Perfumería]],0))</f>
        <v>Cuerpo</v>
      </c>
      <c r="R1659" t="str">
        <f>IF(VentasC15[[#This Row],[Total por vendedor]]&gt;=250000,"SI","NO")</f>
        <v>NO</v>
      </c>
    </row>
    <row r="1660" spans="1:18" x14ac:dyDescent="0.3">
      <c r="A1660" s="16">
        <v>33498780</v>
      </c>
      <c r="B1660" s="13">
        <v>27</v>
      </c>
      <c r="C1660" s="13">
        <v>4</v>
      </c>
      <c r="D1660" s="13">
        <v>78</v>
      </c>
      <c r="E1660" t="s">
        <v>23</v>
      </c>
      <c r="F1660" t="s">
        <v>20</v>
      </c>
      <c r="G1660" t="str">
        <f>IF(VentasC15[[#This Row],[Tipo de pago]]='Tablas auxiliares'!$B$6,"Venta física","Venta Online")</f>
        <v>Venta física</v>
      </c>
      <c r="H1660" t="s">
        <v>30</v>
      </c>
      <c r="I1660" s="37">
        <v>82806</v>
      </c>
      <c r="J1660" s="37">
        <v>24376</v>
      </c>
      <c r="K1660" s="37">
        <v>47551</v>
      </c>
      <c r="L1660" s="37">
        <v>10372</v>
      </c>
      <c r="M1660" s="37">
        <v>55409</v>
      </c>
      <c r="N1660" s="37">
        <f>SUM(VentasC15[[#This Row],[Maquillaje]:[Perfumería]])</f>
        <v>220514</v>
      </c>
      <c r="O1660" s="14">
        <f>AVERAGE(VentasC15[[#This Row],[Maquillaje]:[Perfumería]])</f>
        <v>44102.8</v>
      </c>
      <c r="P1660" t="str">
        <f>INDEX(VentasC15[[#Headers],[Maquillaje]:[Perfumería]],MATCH(MAX(VentasC15[[#This Row],[Maquillaje]:[Perfumería]]),VentasC15[[#This Row],[Maquillaje]:[Perfumería]],0))</f>
        <v>Maquillaje</v>
      </c>
      <c r="Q1660" t="str">
        <f>INDEX(VentasC15[[#Headers],[Maquillaje]:[Perfumería]],MATCH(MIN(VentasC15[[#This Row],[Maquillaje]:[Perfumería]]),VentasC15[[#This Row],[Maquillaje]:[Perfumería]],0))</f>
        <v>Cuerpo</v>
      </c>
      <c r="R1660" t="str">
        <f>IF(VentasC15[[#This Row],[Total por vendedor]]&gt;=250000,"SI","NO")</f>
        <v>NO</v>
      </c>
    </row>
    <row r="1661" spans="1:18" x14ac:dyDescent="0.3">
      <c r="A1661" s="17">
        <v>33498781</v>
      </c>
      <c r="B1661" s="13">
        <v>38</v>
      </c>
      <c r="C1661" s="13">
        <v>4</v>
      </c>
      <c r="D1661" s="13">
        <v>80</v>
      </c>
      <c r="E1661" t="s">
        <v>24</v>
      </c>
      <c r="F1661" t="s">
        <v>20</v>
      </c>
      <c r="G1661" t="str">
        <f>IF(VentasC15[[#This Row],[Tipo de pago]]='Tablas auxiliares'!$B$6,"Venta física","Venta Online")</f>
        <v>Venta física</v>
      </c>
      <c r="H1661" t="s">
        <v>30</v>
      </c>
      <c r="I1661" s="37">
        <v>13385</v>
      </c>
      <c r="J1661" s="37">
        <v>28401</v>
      </c>
      <c r="K1661" s="37">
        <v>10451</v>
      </c>
      <c r="L1661" s="37">
        <v>73917</v>
      </c>
      <c r="M1661" s="37">
        <v>43572</v>
      </c>
      <c r="N1661" s="37">
        <f>SUM(VentasC15[[#This Row],[Maquillaje]:[Perfumería]])</f>
        <v>169726</v>
      </c>
      <c r="O1661" s="14">
        <f>AVERAGE(VentasC15[[#This Row],[Maquillaje]:[Perfumería]])</f>
        <v>33945.199999999997</v>
      </c>
      <c r="P1661" t="str">
        <f>INDEX(VentasC15[[#Headers],[Maquillaje]:[Perfumería]],MATCH(MAX(VentasC15[[#This Row],[Maquillaje]:[Perfumería]]),VentasC15[[#This Row],[Maquillaje]:[Perfumería]],0))</f>
        <v>Cuerpo</v>
      </c>
      <c r="Q1661" t="str">
        <f>INDEX(VentasC15[[#Headers],[Maquillaje]:[Perfumería]],MATCH(MIN(VentasC15[[#This Row],[Maquillaje]:[Perfumería]]),VentasC15[[#This Row],[Maquillaje]:[Perfumería]],0))</f>
        <v>Cabello</v>
      </c>
      <c r="R1661" t="str">
        <f>IF(VentasC15[[#This Row],[Total por vendedor]]&gt;=250000,"SI","NO")</f>
        <v>NO</v>
      </c>
    </row>
    <row r="1662" spans="1:18" x14ac:dyDescent="0.3">
      <c r="A1662" s="16">
        <v>33498782</v>
      </c>
      <c r="B1662" s="13">
        <v>55</v>
      </c>
      <c r="C1662" s="13">
        <v>4</v>
      </c>
      <c r="D1662" s="13">
        <v>82</v>
      </c>
      <c r="E1662" t="s">
        <v>22</v>
      </c>
      <c r="F1662" t="s">
        <v>21</v>
      </c>
      <c r="G1662" t="str">
        <f>IF(VentasC15[[#This Row],[Tipo de pago]]='Tablas auxiliares'!$B$6,"Venta física","Venta Online")</f>
        <v>Venta Online</v>
      </c>
      <c r="H1662" t="s">
        <v>30</v>
      </c>
      <c r="I1662" s="37">
        <v>8055</v>
      </c>
      <c r="J1662" s="37">
        <v>15360</v>
      </c>
      <c r="K1662" s="37">
        <v>60777</v>
      </c>
      <c r="L1662" s="37">
        <v>20426</v>
      </c>
      <c r="M1662" s="37">
        <v>96463</v>
      </c>
      <c r="N1662" s="37">
        <f>SUM(VentasC15[[#This Row],[Maquillaje]:[Perfumería]])</f>
        <v>201081</v>
      </c>
      <c r="O1662" s="14">
        <f>AVERAGE(VentasC15[[#This Row],[Maquillaje]:[Perfumería]])</f>
        <v>40216.199999999997</v>
      </c>
      <c r="P1662" t="str">
        <f>INDEX(VentasC15[[#Headers],[Maquillaje]:[Perfumería]],MATCH(MAX(VentasC15[[#This Row],[Maquillaje]:[Perfumería]]),VentasC15[[#This Row],[Maquillaje]:[Perfumería]],0))</f>
        <v>Perfumería</v>
      </c>
      <c r="Q1662" t="str">
        <f>INDEX(VentasC15[[#Headers],[Maquillaje]:[Perfumería]],MATCH(MIN(VentasC15[[#This Row],[Maquillaje]:[Perfumería]]),VentasC15[[#This Row],[Maquillaje]:[Perfumería]],0))</f>
        <v>Maquillaje</v>
      </c>
      <c r="R1662" t="str">
        <f>IF(VentasC15[[#This Row],[Total por vendedor]]&gt;=250000,"SI","NO")</f>
        <v>NO</v>
      </c>
    </row>
    <row r="1663" spans="1:18" x14ac:dyDescent="0.3">
      <c r="A1663" s="17">
        <v>33498783</v>
      </c>
      <c r="B1663" s="13">
        <v>47</v>
      </c>
      <c r="C1663" s="13">
        <v>4</v>
      </c>
      <c r="D1663" s="13">
        <v>91</v>
      </c>
      <c r="E1663" t="s">
        <v>23</v>
      </c>
      <c r="F1663" t="s">
        <v>21</v>
      </c>
      <c r="G1663" t="str">
        <f>IF(VentasC15[[#This Row],[Tipo de pago]]='Tablas auxiliares'!$B$6,"Venta física","Venta Online")</f>
        <v>Venta Online</v>
      </c>
      <c r="H1663" t="s">
        <v>30</v>
      </c>
      <c r="I1663" s="37">
        <v>23423</v>
      </c>
      <c r="J1663" s="37">
        <v>17593</v>
      </c>
      <c r="K1663" s="37">
        <v>28375</v>
      </c>
      <c r="L1663" s="37">
        <v>20519</v>
      </c>
      <c r="M1663" s="37">
        <v>10356</v>
      </c>
      <c r="N1663" s="37">
        <f>SUM(VentasC15[[#This Row],[Maquillaje]:[Perfumería]])</f>
        <v>100266</v>
      </c>
      <c r="O1663" s="14">
        <f>AVERAGE(VentasC15[[#This Row],[Maquillaje]:[Perfumería]])</f>
        <v>20053.2</v>
      </c>
      <c r="P1663" t="str">
        <f>INDEX(VentasC15[[#Headers],[Maquillaje]:[Perfumería]],MATCH(MAX(VentasC15[[#This Row],[Maquillaje]:[Perfumería]]),VentasC15[[#This Row],[Maquillaje]:[Perfumería]],0))</f>
        <v>Cabello</v>
      </c>
      <c r="Q1663" t="str">
        <f>INDEX(VentasC15[[#Headers],[Maquillaje]:[Perfumería]],MATCH(MIN(VentasC15[[#This Row],[Maquillaje]:[Perfumería]]),VentasC15[[#This Row],[Maquillaje]:[Perfumería]],0))</f>
        <v>Perfumería</v>
      </c>
      <c r="R1663" t="str">
        <f>IF(VentasC15[[#This Row],[Total por vendedor]]&gt;=250000,"SI","NO")</f>
        <v>NO</v>
      </c>
    </row>
    <row r="1664" spans="1:18" x14ac:dyDescent="0.3">
      <c r="A1664" s="16">
        <v>33498784</v>
      </c>
      <c r="B1664" s="13">
        <v>58</v>
      </c>
      <c r="C1664" s="13">
        <v>4</v>
      </c>
      <c r="D1664" s="13">
        <v>89</v>
      </c>
      <c r="E1664" t="s">
        <v>22</v>
      </c>
      <c r="F1664" t="s">
        <v>21</v>
      </c>
      <c r="G1664" t="str">
        <f>IF(VentasC15[[#This Row],[Tipo de pago]]='Tablas auxiliares'!$B$6,"Venta física","Venta Online")</f>
        <v>Venta Online</v>
      </c>
      <c r="H1664" t="s">
        <v>30</v>
      </c>
      <c r="I1664" s="37">
        <v>73918</v>
      </c>
      <c r="J1664" s="37">
        <v>35462</v>
      </c>
      <c r="K1664" s="37">
        <v>88976</v>
      </c>
      <c r="L1664" s="37">
        <v>74308</v>
      </c>
      <c r="M1664" s="37">
        <v>65988</v>
      </c>
      <c r="N1664" s="37">
        <f>SUM(VentasC15[[#This Row],[Maquillaje]:[Perfumería]])</f>
        <v>338652</v>
      </c>
      <c r="O1664" s="14">
        <f>AVERAGE(VentasC15[[#This Row],[Maquillaje]:[Perfumería]])</f>
        <v>67730.399999999994</v>
      </c>
      <c r="P1664" t="str">
        <f>INDEX(VentasC15[[#Headers],[Maquillaje]:[Perfumería]],MATCH(MAX(VentasC15[[#This Row],[Maquillaje]:[Perfumería]]),VentasC15[[#This Row],[Maquillaje]:[Perfumería]],0))</f>
        <v>Cabello</v>
      </c>
      <c r="Q1664" t="str">
        <f>INDEX(VentasC15[[#Headers],[Maquillaje]:[Perfumería]],MATCH(MIN(VentasC15[[#This Row],[Maquillaje]:[Perfumería]]),VentasC15[[#This Row],[Maquillaje]:[Perfumería]],0))</f>
        <v>Skincare</v>
      </c>
      <c r="R1664" t="str">
        <f>IF(VentasC15[[#This Row],[Total por vendedor]]&gt;=250000,"SI","NO")</f>
        <v>SI</v>
      </c>
    </row>
    <row r="1665" spans="1:18" x14ac:dyDescent="0.3">
      <c r="A1665" s="17">
        <v>33498785</v>
      </c>
      <c r="B1665" s="13">
        <v>66</v>
      </c>
      <c r="C1665" s="13">
        <v>4</v>
      </c>
      <c r="D1665" s="13">
        <v>48</v>
      </c>
      <c r="E1665" t="s">
        <v>24</v>
      </c>
      <c r="F1665" t="s">
        <v>21</v>
      </c>
      <c r="G1665" t="str">
        <f>IF(VentasC15[[#This Row],[Tipo de pago]]='Tablas auxiliares'!$B$6,"Venta física","Venta Online")</f>
        <v>Venta Online</v>
      </c>
      <c r="H1665" t="s">
        <v>29</v>
      </c>
      <c r="I1665" s="37">
        <v>89093</v>
      </c>
      <c r="J1665" s="37">
        <v>56493</v>
      </c>
      <c r="K1665" s="37">
        <v>86726</v>
      </c>
      <c r="L1665" s="37">
        <v>44951</v>
      </c>
      <c r="M1665" s="37">
        <v>26243</v>
      </c>
      <c r="N1665" s="37">
        <f>SUM(VentasC15[[#This Row],[Maquillaje]:[Perfumería]])</f>
        <v>303506</v>
      </c>
      <c r="O1665" s="14">
        <f>AVERAGE(VentasC15[[#This Row],[Maquillaje]:[Perfumería]])</f>
        <v>60701.2</v>
      </c>
      <c r="P1665" t="str">
        <f>INDEX(VentasC15[[#Headers],[Maquillaje]:[Perfumería]],MATCH(MAX(VentasC15[[#This Row],[Maquillaje]:[Perfumería]]),VentasC15[[#This Row],[Maquillaje]:[Perfumería]],0))</f>
        <v>Maquillaje</v>
      </c>
      <c r="Q1665" t="str">
        <f>INDEX(VentasC15[[#Headers],[Maquillaje]:[Perfumería]],MATCH(MIN(VentasC15[[#This Row],[Maquillaje]:[Perfumería]]),VentasC15[[#This Row],[Maquillaje]:[Perfumería]],0))</f>
        <v>Perfumería</v>
      </c>
      <c r="R1665" t="str">
        <f>IF(VentasC15[[#This Row],[Total por vendedor]]&gt;=250000,"SI","NO")</f>
        <v>SI</v>
      </c>
    </row>
    <row r="1666" spans="1:18" x14ac:dyDescent="0.3">
      <c r="A1666" s="16">
        <v>33498786</v>
      </c>
      <c r="B1666" s="13">
        <v>34</v>
      </c>
      <c r="C1666" s="13">
        <v>4</v>
      </c>
      <c r="D1666" s="13">
        <v>20</v>
      </c>
      <c r="E1666" t="s">
        <v>23</v>
      </c>
      <c r="F1666" t="s">
        <v>20</v>
      </c>
      <c r="G1666" t="str">
        <f>IF(VentasC15[[#This Row],[Tipo de pago]]='Tablas auxiliares'!$B$6,"Venta física","Venta Online")</f>
        <v>Venta física</v>
      </c>
      <c r="H1666" t="s">
        <v>30</v>
      </c>
      <c r="I1666" s="37">
        <v>66441</v>
      </c>
      <c r="J1666" s="37">
        <v>33461</v>
      </c>
      <c r="K1666" s="37">
        <v>89607</v>
      </c>
      <c r="L1666" s="37">
        <v>26539</v>
      </c>
      <c r="M1666" s="37">
        <v>70022</v>
      </c>
      <c r="N1666" s="37">
        <f>SUM(VentasC15[[#This Row],[Maquillaje]:[Perfumería]])</f>
        <v>286070</v>
      </c>
      <c r="O1666" s="14">
        <f>AVERAGE(VentasC15[[#This Row],[Maquillaje]:[Perfumería]])</f>
        <v>57214</v>
      </c>
      <c r="P1666" t="str">
        <f>INDEX(VentasC15[[#Headers],[Maquillaje]:[Perfumería]],MATCH(MAX(VentasC15[[#This Row],[Maquillaje]:[Perfumería]]),VentasC15[[#This Row],[Maquillaje]:[Perfumería]],0))</f>
        <v>Cabello</v>
      </c>
      <c r="Q1666" t="str">
        <f>INDEX(VentasC15[[#Headers],[Maquillaje]:[Perfumería]],MATCH(MIN(VentasC15[[#This Row],[Maquillaje]:[Perfumería]]),VentasC15[[#This Row],[Maquillaje]:[Perfumería]],0))</f>
        <v>Cuerpo</v>
      </c>
      <c r="R1666" t="str">
        <f>IF(VentasC15[[#This Row],[Total por vendedor]]&gt;=250000,"SI","NO")</f>
        <v>SI</v>
      </c>
    </row>
    <row r="1667" spans="1:18" x14ac:dyDescent="0.3">
      <c r="A1667" s="17">
        <v>33498787</v>
      </c>
      <c r="B1667" s="13">
        <v>72</v>
      </c>
      <c r="C1667" s="13">
        <v>4</v>
      </c>
      <c r="D1667" s="13">
        <v>42</v>
      </c>
      <c r="E1667" t="s">
        <v>23</v>
      </c>
      <c r="F1667" t="s">
        <v>20</v>
      </c>
      <c r="G1667" t="str">
        <f>IF(VentasC15[[#This Row],[Tipo de pago]]='Tablas auxiliares'!$B$6,"Venta física","Venta Online")</f>
        <v>Venta física</v>
      </c>
      <c r="H1667" t="s">
        <v>29</v>
      </c>
      <c r="I1667" s="37">
        <v>34353</v>
      </c>
      <c r="J1667" s="37">
        <v>71682</v>
      </c>
      <c r="K1667" s="37">
        <v>58077</v>
      </c>
      <c r="L1667" s="37">
        <v>20177</v>
      </c>
      <c r="M1667" s="37">
        <v>25408</v>
      </c>
      <c r="N1667" s="37">
        <f>SUM(VentasC15[[#This Row],[Maquillaje]:[Perfumería]])</f>
        <v>209697</v>
      </c>
      <c r="O1667" s="14">
        <f>AVERAGE(VentasC15[[#This Row],[Maquillaje]:[Perfumería]])</f>
        <v>41939.4</v>
      </c>
      <c r="P1667" t="str">
        <f>INDEX(VentasC15[[#Headers],[Maquillaje]:[Perfumería]],MATCH(MAX(VentasC15[[#This Row],[Maquillaje]:[Perfumería]]),VentasC15[[#This Row],[Maquillaje]:[Perfumería]],0))</f>
        <v>Skincare</v>
      </c>
      <c r="Q1667" t="str">
        <f>INDEX(VentasC15[[#Headers],[Maquillaje]:[Perfumería]],MATCH(MIN(VentasC15[[#This Row],[Maquillaje]:[Perfumería]]),VentasC15[[#This Row],[Maquillaje]:[Perfumería]],0))</f>
        <v>Cuerpo</v>
      </c>
      <c r="R1667" t="str">
        <f>IF(VentasC15[[#This Row],[Total por vendedor]]&gt;=250000,"SI","NO")</f>
        <v>NO</v>
      </c>
    </row>
    <row r="1668" spans="1:18" x14ac:dyDescent="0.3">
      <c r="A1668" s="16">
        <v>33498788</v>
      </c>
      <c r="B1668" s="13">
        <v>57</v>
      </c>
      <c r="C1668" s="13">
        <v>4</v>
      </c>
      <c r="D1668" s="13">
        <v>75</v>
      </c>
      <c r="E1668" t="s">
        <v>23</v>
      </c>
      <c r="F1668" t="s">
        <v>20</v>
      </c>
      <c r="G1668" t="str">
        <f>IF(VentasC15[[#This Row],[Tipo de pago]]='Tablas auxiliares'!$B$6,"Venta física","Venta Online")</f>
        <v>Venta física</v>
      </c>
      <c r="H1668" t="s">
        <v>30</v>
      </c>
      <c r="I1668" s="37">
        <v>49594</v>
      </c>
      <c r="J1668" s="37">
        <v>24647</v>
      </c>
      <c r="K1668" s="37">
        <v>94964</v>
      </c>
      <c r="L1668" s="37">
        <v>85198</v>
      </c>
      <c r="M1668" s="37">
        <v>45000</v>
      </c>
      <c r="N1668" s="37">
        <f>SUM(VentasC15[[#This Row],[Maquillaje]:[Perfumería]])</f>
        <v>299403</v>
      </c>
      <c r="O1668" s="14">
        <f>AVERAGE(VentasC15[[#This Row],[Maquillaje]:[Perfumería]])</f>
        <v>59880.6</v>
      </c>
      <c r="P1668" t="str">
        <f>INDEX(VentasC15[[#Headers],[Maquillaje]:[Perfumería]],MATCH(MAX(VentasC15[[#This Row],[Maquillaje]:[Perfumería]]),VentasC15[[#This Row],[Maquillaje]:[Perfumería]],0))</f>
        <v>Cabello</v>
      </c>
      <c r="Q1668" t="str">
        <f>INDEX(VentasC15[[#Headers],[Maquillaje]:[Perfumería]],MATCH(MIN(VentasC15[[#This Row],[Maquillaje]:[Perfumería]]),VentasC15[[#This Row],[Maquillaje]:[Perfumería]],0))</f>
        <v>Skincare</v>
      </c>
      <c r="R1668" t="str">
        <f>IF(VentasC15[[#This Row],[Total por vendedor]]&gt;=250000,"SI","NO")</f>
        <v>SI</v>
      </c>
    </row>
    <row r="1669" spans="1:18" x14ac:dyDescent="0.3">
      <c r="A1669" s="17">
        <v>33498789</v>
      </c>
      <c r="B1669" s="13">
        <v>72</v>
      </c>
      <c r="C1669" s="13">
        <v>4</v>
      </c>
      <c r="D1669" s="13">
        <v>51</v>
      </c>
      <c r="E1669" t="s">
        <v>22</v>
      </c>
      <c r="F1669" t="s">
        <v>20</v>
      </c>
      <c r="G1669" t="str">
        <f>IF(VentasC15[[#This Row],[Tipo de pago]]='Tablas auxiliares'!$B$6,"Venta física","Venta Online")</f>
        <v>Venta física</v>
      </c>
      <c r="H1669" t="s">
        <v>30</v>
      </c>
      <c r="I1669" s="37">
        <v>99487</v>
      </c>
      <c r="J1669" s="37">
        <v>87192</v>
      </c>
      <c r="K1669" s="37">
        <v>75387</v>
      </c>
      <c r="L1669" s="37">
        <v>41868</v>
      </c>
      <c r="M1669" s="37">
        <v>72973</v>
      </c>
      <c r="N1669" s="37">
        <f>SUM(VentasC15[[#This Row],[Maquillaje]:[Perfumería]])</f>
        <v>376907</v>
      </c>
      <c r="O1669" s="14">
        <f>AVERAGE(VentasC15[[#This Row],[Maquillaje]:[Perfumería]])</f>
        <v>75381.399999999994</v>
      </c>
      <c r="P1669" t="str">
        <f>INDEX(VentasC15[[#Headers],[Maquillaje]:[Perfumería]],MATCH(MAX(VentasC15[[#This Row],[Maquillaje]:[Perfumería]]),VentasC15[[#This Row],[Maquillaje]:[Perfumería]],0))</f>
        <v>Maquillaje</v>
      </c>
      <c r="Q1669" t="str">
        <f>INDEX(VentasC15[[#Headers],[Maquillaje]:[Perfumería]],MATCH(MIN(VentasC15[[#This Row],[Maquillaje]:[Perfumería]]),VentasC15[[#This Row],[Maquillaje]:[Perfumería]],0))</f>
        <v>Cuerpo</v>
      </c>
      <c r="R1669" t="str">
        <f>IF(VentasC15[[#This Row],[Total por vendedor]]&gt;=250000,"SI","NO")</f>
        <v>SI</v>
      </c>
    </row>
    <row r="1670" spans="1:18" x14ac:dyDescent="0.3">
      <c r="A1670" s="16">
        <v>33498790</v>
      </c>
      <c r="B1670" s="13">
        <v>27</v>
      </c>
      <c r="C1670" s="13">
        <v>4</v>
      </c>
      <c r="D1670" s="13">
        <v>63</v>
      </c>
      <c r="E1670" t="s">
        <v>22</v>
      </c>
      <c r="F1670" t="s">
        <v>20</v>
      </c>
      <c r="G1670" t="str">
        <f>IF(VentasC15[[#This Row],[Tipo de pago]]='Tablas auxiliares'!$B$6,"Venta física","Venta Online")</f>
        <v>Venta física</v>
      </c>
      <c r="H1670" t="s">
        <v>29</v>
      </c>
      <c r="I1670" s="37">
        <v>38107</v>
      </c>
      <c r="J1670" s="37">
        <v>13377</v>
      </c>
      <c r="K1670" s="37">
        <v>46852</v>
      </c>
      <c r="L1670" s="37">
        <v>21806</v>
      </c>
      <c r="M1670" s="37">
        <v>95054</v>
      </c>
      <c r="N1670" s="37">
        <f>SUM(VentasC15[[#This Row],[Maquillaje]:[Perfumería]])</f>
        <v>215196</v>
      </c>
      <c r="O1670" s="14">
        <f>AVERAGE(VentasC15[[#This Row],[Maquillaje]:[Perfumería]])</f>
        <v>43039.199999999997</v>
      </c>
      <c r="P1670" t="str">
        <f>INDEX(VentasC15[[#Headers],[Maquillaje]:[Perfumería]],MATCH(MAX(VentasC15[[#This Row],[Maquillaje]:[Perfumería]]),VentasC15[[#This Row],[Maquillaje]:[Perfumería]],0))</f>
        <v>Perfumería</v>
      </c>
      <c r="Q1670" t="str">
        <f>INDEX(VentasC15[[#Headers],[Maquillaje]:[Perfumería]],MATCH(MIN(VentasC15[[#This Row],[Maquillaje]:[Perfumería]]),VentasC15[[#This Row],[Maquillaje]:[Perfumería]],0))</f>
        <v>Skincare</v>
      </c>
      <c r="R1670" t="str">
        <f>IF(VentasC15[[#This Row],[Total por vendedor]]&gt;=250000,"SI","NO")</f>
        <v>NO</v>
      </c>
    </row>
    <row r="1671" spans="1:18" x14ac:dyDescent="0.3">
      <c r="A1671" s="17">
        <v>33498791</v>
      </c>
      <c r="B1671" s="13">
        <v>37</v>
      </c>
      <c r="C1671" s="13">
        <v>4</v>
      </c>
      <c r="D1671" s="13">
        <v>30</v>
      </c>
      <c r="E1671" t="s">
        <v>23</v>
      </c>
      <c r="F1671" t="s">
        <v>20</v>
      </c>
      <c r="G1671" t="str">
        <f>IF(VentasC15[[#This Row],[Tipo de pago]]='Tablas auxiliares'!$B$6,"Venta física","Venta Online")</f>
        <v>Venta física</v>
      </c>
      <c r="H1671" t="s">
        <v>29</v>
      </c>
      <c r="I1671" s="37">
        <v>72463</v>
      </c>
      <c r="J1671" s="37">
        <v>2462</v>
      </c>
      <c r="K1671" s="37">
        <v>71415</v>
      </c>
      <c r="L1671" s="37">
        <v>58879</v>
      </c>
      <c r="M1671" s="37">
        <v>82428</v>
      </c>
      <c r="N1671" s="37">
        <f>SUM(VentasC15[[#This Row],[Maquillaje]:[Perfumería]])</f>
        <v>287647</v>
      </c>
      <c r="O1671" s="14">
        <f>AVERAGE(VentasC15[[#This Row],[Maquillaje]:[Perfumería]])</f>
        <v>57529.4</v>
      </c>
      <c r="P1671" t="str">
        <f>INDEX(VentasC15[[#Headers],[Maquillaje]:[Perfumería]],MATCH(MAX(VentasC15[[#This Row],[Maquillaje]:[Perfumería]]),VentasC15[[#This Row],[Maquillaje]:[Perfumería]],0))</f>
        <v>Perfumería</v>
      </c>
      <c r="Q1671" t="str">
        <f>INDEX(VentasC15[[#Headers],[Maquillaje]:[Perfumería]],MATCH(MIN(VentasC15[[#This Row],[Maquillaje]:[Perfumería]]),VentasC15[[#This Row],[Maquillaje]:[Perfumería]],0))</f>
        <v>Skincare</v>
      </c>
      <c r="R1671" t="str">
        <f>IF(VentasC15[[#This Row],[Total por vendedor]]&gt;=250000,"SI","NO")</f>
        <v>SI</v>
      </c>
    </row>
    <row r="1672" spans="1:18" x14ac:dyDescent="0.3">
      <c r="A1672" s="16">
        <v>33498792</v>
      </c>
      <c r="B1672" s="13">
        <v>34</v>
      </c>
      <c r="C1672" s="13">
        <v>4</v>
      </c>
      <c r="D1672" s="13">
        <v>84</v>
      </c>
      <c r="E1672" t="s">
        <v>22</v>
      </c>
      <c r="F1672" t="s">
        <v>20</v>
      </c>
      <c r="G1672" t="str">
        <f>IF(VentasC15[[#This Row],[Tipo de pago]]='Tablas auxiliares'!$B$6,"Venta física","Venta Online")</f>
        <v>Venta física</v>
      </c>
      <c r="H1672" t="s">
        <v>30</v>
      </c>
      <c r="I1672" s="37">
        <v>90771</v>
      </c>
      <c r="J1672" s="37">
        <v>39508</v>
      </c>
      <c r="K1672" s="37">
        <v>12413</v>
      </c>
      <c r="L1672" s="37">
        <v>8396</v>
      </c>
      <c r="M1672" s="37">
        <v>7052</v>
      </c>
      <c r="N1672" s="37">
        <f>SUM(VentasC15[[#This Row],[Maquillaje]:[Perfumería]])</f>
        <v>158140</v>
      </c>
      <c r="O1672" s="14">
        <f>AVERAGE(VentasC15[[#This Row],[Maquillaje]:[Perfumería]])</f>
        <v>31628</v>
      </c>
      <c r="P1672" t="str">
        <f>INDEX(VentasC15[[#Headers],[Maquillaje]:[Perfumería]],MATCH(MAX(VentasC15[[#This Row],[Maquillaje]:[Perfumería]]),VentasC15[[#This Row],[Maquillaje]:[Perfumería]],0))</f>
        <v>Maquillaje</v>
      </c>
      <c r="Q1672" t="str">
        <f>INDEX(VentasC15[[#Headers],[Maquillaje]:[Perfumería]],MATCH(MIN(VentasC15[[#This Row],[Maquillaje]:[Perfumería]]),VentasC15[[#This Row],[Maquillaje]:[Perfumería]],0))</f>
        <v>Perfumería</v>
      </c>
      <c r="R1672" t="str">
        <f>IF(VentasC15[[#This Row],[Total por vendedor]]&gt;=250000,"SI","NO")</f>
        <v>NO</v>
      </c>
    </row>
    <row r="1673" spans="1:18" x14ac:dyDescent="0.3">
      <c r="A1673" s="17">
        <v>33498793</v>
      </c>
      <c r="B1673" s="13">
        <v>38</v>
      </c>
      <c r="C1673" s="13">
        <v>4</v>
      </c>
      <c r="D1673" s="13">
        <v>32</v>
      </c>
      <c r="E1673" t="s">
        <v>22</v>
      </c>
      <c r="F1673" t="s">
        <v>20</v>
      </c>
      <c r="G1673" t="str">
        <f>IF(VentasC15[[#This Row],[Tipo de pago]]='Tablas auxiliares'!$B$6,"Venta física","Venta Online")</f>
        <v>Venta física</v>
      </c>
      <c r="H1673" t="s">
        <v>30</v>
      </c>
      <c r="I1673" s="37">
        <v>58428</v>
      </c>
      <c r="J1673" s="37">
        <v>93995</v>
      </c>
      <c r="K1673" s="37">
        <v>16825</v>
      </c>
      <c r="L1673" s="37">
        <v>48950</v>
      </c>
      <c r="M1673" s="37">
        <v>10963</v>
      </c>
      <c r="N1673" s="37">
        <f>SUM(VentasC15[[#This Row],[Maquillaje]:[Perfumería]])</f>
        <v>229161</v>
      </c>
      <c r="O1673" s="14">
        <f>AVERAGE(VentasC15[[#This Row],[Maquillaje]:[Perfumería]])</f>
        <v>45832.2</v>
      </c>
      <c r="P1673" t="str">
        <f>INDEX(VentasC15[[#Headers],[Maquillaje]:[Perfumería]],MATCH(MAX(VentasC15[[#This Row],[Maquillaje]:[Perfumería]]),VentasC15[[#This Row],[Maquillaje]:[Perfumería]],0))</f>
        <v>Skincare</v>
      </c>
      <c r="Q1673" t="str">
        <f>INDEX(VentasC15[[#Headers],[Maquillaje]:[Perfumería]],MATCH(MIN(VentasC15[[#This Row],[Maquillaje]:[Perfumería]]),VentasC15[[#This Row],[Maquillaje]:[Perfumería]],0))</f>
        <v>Perfumería</v>
      </c>
      <c r="R1673" t="str">
        <f>IF(VentasC15[[#This Row],[Total por vendedor]]&gt;=250000,"SI","NO")</f>
        <v>NO</v>
      </c>
    </row>
    <row r="1674" spans="1:18" x14ac:dyDescent="0.3">
      <c r="A1674" s="16">
        <v>33498794</v>
      </c>
      <c r="B1674" s="13">
        <v>72</v>
      </c>
      <c r="C1674" s="13">
        <v>4</v>
      </c>
      <c r="D1674" s="13">
        <v>42</v>
      </c>
      <c r="E1674" t="s">
        <v>22</v>
      </c>
      <c r="F1674" t="s">
        <v>20</v>
      </c>
      <c r="G1674" t="str">
        <f>IF(VentasC15[[#This Row],[Tipo de pago]]='Tablas auxiliares'!$B$6,"Venta física","Venta Online")</f>
        <v>Venta física</v>
      </c>
      <c r="H1674" t="s">
        <v>30</v>
      </c>
      <c r="I1674" s="37">
        <v>44198</v>
      </c>
      <c r="J1674" s="37">
        <v>61783</v>
      </c>
      <c r="K1674" s="37">
        <v>34849</v>
      </c>
      <c r="L1674" s="37">
        <v>10711</v>
      </c>
      <c r="M1674" s="37">
        <v>80756</v>
      </c>
      <c r="N1674" s="37">
        <f>SUM(VentasC15[[#This Row],[Maquillaje]:[Perfumería]])</f>
        <v>232297</v>
      </c>
      <c r="O1674" s="14">
        <f>AVERAGE(VentasC15[[#This Row],[Maquillaje]:[Perfumería]])</f>
        <v>46459.4</v>
      </c>
      <c r="P1674" t="str">
        <f>INDEX(VentasC15[[#Headers],[Maquillaje]:[Perfumería]],MATCH(MAX(VentasC15[[#This Row],[Maquillaje]:[Perfumería]]),VentasC15[[#This Row],[Maquillaje]:[Perfumería]],0))</f>
        <v>Perfumería</v>
      </c>
      <c r="Q1674" t="str">
        <f>INDEX(VentasC15[[#Headers],[Maquillaje]:[Perfumería]],MATCH(MIN(VentasC15[[#This Row],[Maquillaje]:[Perfumería]]),VentasC15[[#This Row],[Maquillaje]:[Perfumería]],0))</f>
        <v>Cuerpo</v>
      </c>
      <c r="R1674" t="str">
        <f>IF(VentasC15[[#This Row],[Total por vendedor]]&gt;=250000,"SI","NO")</f>
        <v>NO</v>
      </c>
    </row>
    <row r="1675" spans="1:18" x14ac:dyDescent="0.3">
      <c r="A1675" s="17">
        <v>33498795</v>
      </c>
      <c r="B1675" s="13">
        <v>66</v>
      </c>
      <c r="C1675" s="13">
        <v>4</v>
      </c>
      <c r="D1675" s="13">
        <v>15</v>
      </c>
      <c r="E1675" t="s">
        <v>24</v>
      </c>
      <c r="F1675" t="s">
        <v>20</v>
      </c>
      <c r="G1675" t="str">
        <f>IF(VentasC15[[#This Row],[Tipo de pago]]='Tablas auxiliares'!$B$6,"Venta física","Venta Online")</f>
        <v>Venta física</v>
      </c>
      <c r="H1675" t="s">
        <v>29</v>
      </c>
      <c r="I1675" s="37">
        <v>68121</v>
      </c>
      <c r="J1675" s="37">
        <v>24166</v>
      </c>
      <c r="K1675" s="37">
        <v>58868</v>
      </c>
      <c r="L1675" s="37">
        <v>86213</v>
      </c>
      <c r="M1675" s="37">
        <v>52674</v>
      </c>
      <c r="N1675" s="37">
        <f>SUM(VentasC15[[#This Row],[Maquillaje]:[Perfumería]])</f>
        <v>290042</v>
      </c>
      <c r="O1675" s="14">
        <f>AVERAGE(VentasC15[[#This Row],[Maquillaje]:[Perfumería]])</f>
        <v>58008.4</v>
      </c>
      <c r="P1675" t="str">
        <f>INDEX(VentasC15[[#Headers],[Maquillaje]:[Perfumería]],MATCH(MAX(VentasC15[[#This Row],[Maquillaje]:[Perfumería]]),VentasC15[[#This Row],[Maquillaje]:[Perfumería]],0))</f>
        <v>Cuerpo</v>
      </c>
      <c r="Q1675" t="str">
        <f>INDEX(VentasC15[[#Headers],[Maquillaje]:[Perfumería]],MATCH(MIN(VentasC15[[#This Row],[Maquillaje]:[Perfumería]]),VentasC15[[#This Row],[Maquillaje]:[Perfumería]],0))</f>
        <v>Skincare</v>
      </c>
      <c r="R1675" t="str">
        <f>IF(VentasC15[[#This Row],[Total por vendedor]]&gt;=250000,"SI","NO")</f>
        <v>SI</v>
      </c>
    </row>
    <row r="1676" spans="1:18" x14ac:dyDescent="0.3">
      <c r="A1676" s="16">
        <v>33498796</v>
      </c>
      <c r="B1676" s="13">
        <v>29</v>
      </c>
      <c r="C1676" s="13">
        <v>4</v>
      </c>
      <c r="D1676" s="13">
        <v>81</v>
      </c>
      <c r="E1676" t="s">
        <v>25</v>
      </c>
      <c r="F1676" t="s">
        <v>21</v>
      </c>
      <c r="G1676" t="str">
        <f>IF(VentasC15[[#This Row],[Tipo de pago]]='Tablas auxiliares'!$B$6,"Venta física","Venta Online")</f>
        <v>Venta Online</v>
      </c>
      <c r="H1676" t="s">
        <v>30</v>
      </c>
      <c r="I1676" s="37">
        <v>2103</v>
      </c>
      <c r="J1676" s="37">
        <v>41048</v>
      </c>
      <c r="K1676" s="37">
        <v>44116</v>
      </c>
      <c r="L1676" s="37">
        <v>58189</v>
      </c>
      <c r="M1676" s="37">
        <v>36364</v>
      </c>
      <c r="N1676" s="37">
        <f>SUM(VentasC15[[#This Row],[Maquillaje]:[Perfumería]])</f>
        <v>181820</v>
      </c>
      <c r="O1676" s="14">
        <f>AVERAGE(VentasC15[[#This Row],[Maquillaje]:[Perfumería]])</f>
        <v>36364</v>
      </c>
      <c r="P1676" t="str">
        <f>INDEX(VentasC15[[#Headers],[Maquillaje]:[Perfumería]],MATCH(MAX(VentasC15[[#This Row],[Maquillaje]:[Perfumería]]),VentasC15[[#This Row],[Maquillaje]:[Perfumería]],0))</f>
        <v>Cuerpo</v>
      </c>
      <c r="Q1676" t="str">
        <f>INDEX(VentasC15[[#Headers],[Maquillaje]:[Perfumería]],MATCH(MIN(VentasC15[[#This Row],[Maquillaje]:[Perfumería]]),VentasC15[[#This Row],[Maquillaje]:[Perfumería]],0))</f>
        <v>Maquillaje</v>
      </c>
      <c r="R1676" t="str">
        <f>IF(VentasC15[[#This Row],[Total por vendedor]]&gt;=250000,"SI","NO")</f>
        <v>NO</v>
      </c>
    </row>
    <row r="1677" spans="1:18" x14ac:dyDescent="0.3">
      <c r="A1677" s="17">
        <v>33498797</v>
      </c>
      <c r="B1677" s="13">
        <v>72</v>
      </c>
      <c r="C1677" s="13">
        <v>4</v>
      </c>
      <c r="D1677" s="13">
        <v>96</v>
      </c>
      <c r="E1677" t="s">
        <v>23</v>
      </c>
      <c r="F1677" t="s">
        <v>20</v>
      </c>
      <c r="G1677" t="str">
        <f>IF(VentasC15[[#This Row],[Tipo de pago]]='Tablas auxiliares'!$B$6,"Venta física","Venta Online")</f>
        <v>Venta física</v>
      </c>
      <c r="H1677" t="s">
        <v>30</v>
      </c>
      <c r="I1677" s="37">
        <v>32522</v>
      </c>
      <c r="J1677" s="37">
        <v>55604</v>
      </c>
      <c r="K1677" s="37">
        <v>6122</v>
      </c>
      <c r="L1677" s="37">
        <v>42958</v>
      </c>
      <c r="M1677" s="37">
        <v>20102</v>
      </c>
      <c r="N1677" s="37">
        <f>SUM(VentasC15[[#This Row],[Maquillaje]:[Perfumería]])</f>
        <v>157308</v>
      </c>
      <c r="O1677" s="14">
        <f>AVERAGE(VentasC15[[#This Row],[Maquillaje]:[Perfumería]])</f>
        <v>31461.599999999999</v>
      </c>
      <c r="P1677" t="str">
        <f>INDEX(VentasC15[[#Headers],[Maquillaje]:[Perfumería]],MATCH(MAX(VentasC15[[#This Row],[Maquillaje]:[Perfumería]]),VentasC15[[#This Row],[Maquillaje]:[Perfumería]],0))</f>
        <v>Skincare</v>
      </c>
      <c r="Q1677" t="str">
        <f>INDEX(VentasC15[[#Headers],[Maquillaje]:[Perfumería]],MATCH(MIN(VentasC15[[#This Row],[Maquillaje]:[Perfumería]]),VentasC15[[#This Row],[Maquillaje]:[Perfumería]],0))</f>
        <v>Cabello</v>
      </c>
      <c r="R1677" t="str">
        <f>IF(VentasC15[[#This Row],[Total por vendedor]]&gt;=250000,"SI","NO")</f>
        <v>NO</v>
      </c>
    </row>
    <row r="1678" spans="1:18" x14ac:dyDescent="0.3">
      <c r="A1678" s="16">
        <v>33498798</v>
      </c>
      <c r="B1678" s="13">
        <v>56</v>
      </c>
      <c r="C1678" s="13">
        <v>4</v>
      </c>
      <c r="D1678" s="13">
        <v>32</v>
      </c>
      <c r="E1678" t="s">
        <v>24</v>
      </c>
      <c r="F1678" t="s">
        <v>20</v>
      </c>
      <c r="G1678" t="str">
        <f>IF(VentasC15[[#This Row],[Tipo de pago]]='Tablas auxiliares'!$B$6,"Venta física","Venta Online")</f>
        <v>Venta física</v>
      </c>
      <c r="H1678" t="s">
        <v>29</v>
      </c>
      <c r="I1678" s="37">
        <v>6859</v>
      </c>
      <c r="J1678" s="37">
        <v>15263</v>
      </c>
      <c r="K1678" s="37">
        <v>63533</v>
      </c>
      <c r="L1678" s="37">
        <v>11963</v>
      </c>
      <c r="M1678" s="37">
        <v>39381</v>
      </c>
      <c r="N1678" s="37">
        <f>SUM(VentasC15[[#This Row],[Maquillaje]:[Perfumería]])</f>
        <v>136999</v>
      </c>
      <c r="O1678" s="14">
        <f>AVERAGE(VentasC15[[#This Row],[Maquillaje]:[Perfumería]])</f>
        <v>27399.8</v>
      </c>
      <c r="P1678" t="str">
        <f>INDEX(VentasC15[[#Headers],[Maquillaje]:[Perfumería]],MATCH(MAX(VentasC15[[#This Row],[Maquillaje]:[Perfumería]]),VentasC15[[#This Row],[Maquillaje]:[Perfumería]],0))</f>
        <v>Cabello</v>
      </c>
      <c r="Q1678" t="str">
        <f>INDEX(VentasC15[[#Headers],[Maquillaje]:[Perfumería]],MATCH(MIN(VentasC15[[#This Row],[Maquillaje]:[Perfumería]]),VentasC15[[#This Row],[Maquillaje]:[Perfumería]],0))</f>
        <v>Maquillaje</v>
      </c>
      <c r="R1678" t="str">
        <f>IF(VentasC15[[#This Row],[Total por vendedor]]&gt;=250000,"SI","NO")</f>
        <v>NO</v>
      </c>
    </row>
    <row r="1679" spans="1:18" x14ac:dyDescent="0.3">
      <c r="A1679" s="17">
        <v>33498799</v>
      </c>
      <c r="B1679" s="13">
        <v>32</v>
      </c>
      <c r="C1679" s="13">
        <v>4</v>
      </c>
      <c r="D1679" s="13">
        <v>88</v>
      </c>
      <c r="E1679" t="s">
        <v>23</v>
      </c>
      <c r="F1679" t="s">
        <v>21</v>
      </c>
      <c r="G1679" t="str">
        <f>IF(VentasC15[[#This Row],[Tipo de pago]]='Tablas auxiliares'!$B$6,"Venta física","Venta Online")</f>
        <v>Venta Online</v>
      </c>
      <c r="H1679" t="s">
        <v>30</v>
      </c>
      <c r="I1679" s="37">
        <v>99574</v>
      </c>
      <c r="J1679" s="37">
        <v>42077</v>
      </c>
      <c r="K1679" s="37">
        <v>97056</v>
      </c>
      <c r="L1679" s="37">
        <v>3387</v>
      </c>
      <c r="M1679" s="37">
        <v>35739</v>
      </c>
      <c r="N1679" s="37">
        <f>SUM(VentasC15[[#This Row],[Maquillaje]:[Perfumería]])</f>
        <v>277833</v>
      </c>
      <c r="O1679" s="14">
        <f>AVERAGE(VentasC15[[#This Row],[Maquillaje]:[Perfumería]])</f>
        <v>55566.6</v>
      </c>
      <c r="P1679" t="str">
        <f>INDEX(VentasC15[[#Headers],[Maquillaje]:[Perfumería]],MATCH(MAX(VentasC15[[#This Row],[Maquillaje]:[Perfumería]]),VentasC15[[#This Row],[Maquillaje]:[Perfumería]],0))</f>
        <v>Maquillaje</v>
      </c>
      <c r="Q1679" t="str">
        <f>INDEX(VentasC15[[#Headers],[Maquillaje]:[Perfumería]],MATCH(MIN(VentasC15[[#This Row],[Maquillaje]:[Perfumería]]),VentasC15[[#This Row],[Maquillaje]:[Perfumería]],0))</f>
        <v>Cuerpo</v>
      </c>
      <c r="R1679" t="str">
        <f>IF(VentasC15[[#This Row],[Total por vendedor]]&gt;=250000,"SI","NO")</f>
        <v>SI</v>
      </c>
    </row>
    <row r="1680" spans="1:18" x14ac:dyDescent="0.3">
      <c r="A1680" s="16">
        <v>33498800</v>
      </c>
      <c r="B1680" s="13">
        <v>56</v>
      </c>
      <c r="C1680" s="13">
        <v>4</v>
      </c>
      <c r="D1680" s="13">
        <v>100</v>
      </c>
      <c r="E1680" t="s">
        <v>22</v>
      </c>
      <c r="F1680" t="s">
        <v>20</v>
      </c>
      <c r="G1680" t="str">
        <f>IF(VentasC15[[#This Row],[Tipo de pago]]='Tablas auxiliares'!$B$6,"Venta física","Venta Online")</f>
        <v>Venta física</v>
      </c>
      <c r="H1680" t="s">
        <v>29</v>
      </c>
      <c r="I1680" s="37">
        <v>47082</v>
      </c>
      <c r="J1680" s="37">
        <v>53696</v>
      </c>
      <c r="K1680" s="37">
        <v>67221</v>
      </c>
      <c r="L1680" s="37">
        <v>95984</v>
      </c>
      <c r="M1680" s="37">
        <v>64251</v>
      </c>
      <c r="N1680" s="37">
        <f>SUM(VentasC15[[#This Row],[Maquillaje]:[Perfumería]])</f>
        <v>328234</v>
      </c>
      <c r="O1680" s="14">
        <f>AVERAGE(VentasC15[[#This Row],[Maquillaje]:[Perfumería]])</f>
        <v>65646.8</v>
      </c>
      <c r="P1680" t="str">
        <f>INDEX(VentasC15[[#Headers],[Maquillaje]:[Perfumería]],MATCH(MAX(VentasC15[[#This Row],[Maquillaje]:[Perfumería]]),VentasC15[[#This Row],[Maquillaje]:[Perfumería]],0))</f>
        <v>Cuerpo</v>
      </c>
      <c r="Q1680" t="str">
        <f>INDEX(VentasC15[[#Headers],[Maquillaje]:[Perfumería]],MATCH(MIN(VentasC15[[#This Row],[Maquillaje]:[Perfumería]]),VentasC15[[#This Row],[Maquillaje]:[Perfumería]],0))</f>
        <v>Maquillaje</v>
      </c>
      <c r="R1680" t="str">
        <f>IF(VentasC15[[#This Row],[Total por vendedor]]&gt;=250000,"SI","NO")</f>
        <v>SI</v>
      </c>
    </row>
    <row r="1681" spans="1:18" x14ac:dyDescent="0.3">
      <c r="A1681" s="17">
        <v>33498801</v>
      </c>
      <c r="B1681" s="13">
        <v>53</v>
      </c>
      <c r="C1681" s="13">
        <v>4</v>
      </c>
      <c r="D1681" s="13">
        <v>47</v>
      </c>
      <c r="E1681" t="s">
        <v>25</v>
      </c>
      <c r="F1681" t="s">
        <v>21</v>
      </c>
      <c r="G1681" t="str">
        <f>IF(VentasC15[[#This Row],[Tipo de pago]]='Tablas auxiliares'!$B$6,"Venta física","Venta Online")</f>
        <v>Venta Online</v>
      </c>
      <c r="H1681" t="s">
        <v>29</v>
      </c>
      <c r="I1681" s="37">
        <v>2617</v>
      </c>
      <c r="J1681" s="37">
        <v>14235</v>
      </c>
      <c r="K1681" s="37">
        <v>92297</v>
      </c>
      <c r="L1681" s="37">
        <v>2951</v>
      </c>
      <c r="M1681" s="37">
        <v>41590</v>
      </c>
      <c r="N1681" s="37">
        <f>SUM(VentasC15[[#This Row],[Maquillaje]:[Perfumería]])</f>
        <v>153690</v>
      </c>
      <c r="O1681" s="14">
        <f>AVERAGE(VentasC15[[#This Row],[Maquillaje]:[Perfumería]])</f>
        <v>30738</v>
      </c>
      <c r="P1681" t="str">
        <f>INDEX(VentasC15[[#Headers],[Maquillaje]:[Perfumería]],MATCH(MAX(VentasC15[[#This Row],[Maquillaje]:[Perfumería]]),VentasC15[[#This Row],[Maquillaje]:[Perfumería]],0))</f>
        <v>Cabello</v>
      </c>
      <c r="Q1681" t="str">
        <f>INDEX(VentasC15[[#Headers],[Maquillaje]:[Perfumería]],MATCH(MIN(VentasC15[[#This Row],[Maquillaje]:[Perfumería]]),VentasC15[[#This Row],[Maquillaje]:[Perfumería]],0))</f>
        <v>Maquillaje</v>
      </c>
      <c r="R1681" t="str">
        <f>IF(VentasC15[[#This Row],[Total por vendedor]]&gt;=250000,"SI","NO")</f>
        <v>NO</v>
      </c>
    </row>
    <row r="1682" spans="1:18" x14ac:dyDescent="0.3">
      <c r="A1682" s="16">
        <v>33498802</v>
      </c>
      <c r="B1682" s="13">
        <v>41</v>
      </c>
      <c r="C1682" s="13">
        <v>4</v>
      </c>
      <c r="D1682" s="13">
        <v>21</v>
      </c>
      <c r="E1682" t="s">
        <v>24</v>
      </c>
      <c r="F1682" t="s">
        <v>21</v>
      </c>
      <c r="G1682" t="str">
        <f>IF(VentasC15[[#This Row],[Tipo de pago]]='Tablas auxiliares'!$B$6,"Venta física","Venta Online")</f>
        <v>Venta Online</v>
      </c>
      <c r="H1682" t="s">
        <v>29</v>
      </c>
      <c r="I1682" s="37">
        <v>87326</v>
      </c>
      <c r="J1682" s="37">
        <v>42608</v>
      </c>
      <c r="K1682" s="37">
        <v>19687</v>
      </c>
      <c r="L1682" s="37">
        <v>26512</v>
      </c>
      <c r="M1682" s="37">
        <v>9901</v>
      </c>
      <c r="N1682" s="37">
        <f>SUM(VentasC15[[#This Row],[Maquillaje]:[Perfumería]])</f>
        <v>186034</v>
      </c>
      <c r="O1682" s="14">
        <f>AVERAGE(VentasC15[[#This Row],[Maquillaje]:[Perfumería]])</f>
        <v>37206.800000000003</v>
      </c>
      <c r="P1682" t="str">
        <f>INDEX(VentasC15[[#Headers],[Maquillaje]:[Perfumería]],MATCH(MAX(VentasC15[[#This Row],[Maquillaje]:[Perfumería]]),VentasC15[[#This Row],[Maquillaje]:[Perfumería]],0))</f>
        <v>Maquillaje</v>
      </c>
      <c r="Q1682" t="str">
        <f>INDEX(VentasC15[[#Headers],[Maquillaje]:[Perfumería]],MATCH(MIN(VentasC15[[#This Row],[Maquillaje]:[Perfumería]]),VentasC15[[#This Row],[Maquillaje]:[Perfumería]],0))</f>
        <v>Perfumería</v>
      </c>
      <c r="R1682" t="str">
        <f>IF(VentasC15[[#This Row],[Total por vendedor]]&gt;=250000,"SI","NO")</f>
        <v>NO</v>
      </c>
    </row>
    <row r="1683" spans="1:18" x14ac:dyDescent="0.3">
      <c r="A1683" s="17">
        <v>33498803</v>
      </c>
      <c r="B1683" s="13">
        <v>67</v>
      </c>
      <c r="C1683" s="13">
        <v>4</v>
      </c>
      <c r="D1683" s="13">
        <v>98</v>
      </c>
      <c r="E1683" t="s">
        <v>23</v>
      </c>
      <c r="F1683" t="s">
        <v>20</v>
      </c>
      <c r="G1683" t="str">
        <f>IF(VentasC15[[#This Row],[Tipo de pago]]='Tablas auxiliares'!$B$6,"Venta física","Venta Online")</f>
        <v>Venta física</v>
      </c>
      <c r="H1683" t="s">
        <v>29</v>
      </c>
      <c r="I1683" s="37">
        <v>46323</v>
      </c>
      <c r="J1683" s="37">
        <v>82218</v>
      </c>
      <c r="K1683" s="37">
        <v>49606</v>
      </c>
      <c r="L1683" s="37">
        <v>75264</v>
      </c>
      <c r="M1683" s="37">
        <v>46350</v>
      </c>
      <c r="N1683" s="37">
        <f>SUM(VentasC15[[#This Row],[Maquillaje]:[Perfumería]])</f>
        <v>299761</v>
      </c>
      <c r="O1683" s="14">
        <f>AVERAGE(VentasC15[[#This Row],[Maquillaje]:[Perfumería]])</f>
        <v>59952.2</v>
      </c>
      <c r="P1683" t="str">
        <f>INDEX(VentasC15[[#Headers],[Maquillaje]:[Perfumería]],MATCH(MAX(VentasC15[[#This Row],[Maquillaje]:[Perfumería]]),VentasC15[[#This Row],[Maquillaje]:[Perfumería]],0))</f>
        <v>Skincare</v>
      </c>
      <c r="Q1683" t="str">
        <f>INDEX(VentasC15[[#Headers],[Maquillaje]:[Perfumería]],MATCH(MIN(VentasC15[[#This Row],[Maquillaje]:[Perfumería]]),VentasC15[[#This Row],[Maquillaje]:[Perfumería]],0))</f>
        <v>Maquillaje</v>
      </c>
      <c r="R1683" t="str">
        <f>IF(VentasC15[[#This Row],[Total por vendedor]]&gt;=250000,"SI","NO")</f>
        <v>SI</v>
      </c>
    </row>
    <row r="1684" spans="1:18" x14ac:dyDescent="0.3">
      <c r="A1684" s="16">
        <v>33498804</v>
      </c>
      <c r="B1684" s="13">
        <v>73</v>
      </c>
      <c r="C1684" s="13">
        <v>4</v>
      </c>
      <c r="D1684" s="13">
        <v>13</v>
      </c>
      <c r="E1684" t="s">
        <v>23</v>
      </c>
      <c r="F1684" t="s">
        <v>21</v>
      </c>
      <c r="G1684" t="str">
        <f>IF(VentasC15[[#This Row],[Tipo de pago]]='Tablas auxiliares'!$B$6,"Venta física","Venta Online")</f>
        <v>Venta Online</v>
      </c>
      <c r="H1684" t="s">
        <v>30</v>
      </c>
      <c r="I1684" s="37">
        <v>20810</v>
      </c>
      <c r="J1684" s="37">
        <v>39355</v>
      </c>
      <c r="K1684" s="37">
        <v>92793</v>
      </c>
      <c r="L1684" s="37">
        <v>52821</v>
      </c>
      <c r="M1684" s="37">
        <v>95769</v>
      </c>
      <c r="N1684" s="37">
        <f>SUM(VentasC15[[#This Row],[Maquillaje]:[Perfumería]])</f>
        <v>301548</v>
      </c>
      <c r="O1684" s="14">
        <f>AVERAGE(VentasC15[[#This Row],[Maquillaje]:[Perfumería]])</f>
        <v>60309.599999999999</v>
      </c>
      <c r="P1684" t="str">
        <f>INDEX(VentasC15[[#Headers],[Maquillaje]:[Perfumería]],MATCH(MAX(VentasC15[[#This Row],[Maquillaje]:[Perfumería]]),VentasC15[[#This Row],[Maquillaje]:[Perfumería]],0))</f>
        <v>Perfumería</v>
      </c>
      <c r="Q1684" t="str">
        <f>INDEX(VentasC15[[#Headers],[Maquillaje]:[Perfumería]],MATCH(MIN(VentasC15[[#This Row],[Maquillaje]:[Perfumería]]),VentasC15[[#This Row],[Maquillaje]:[Perfumería]],0))</f>
        <v>Maquillaje</v>
      </c>
      <c r="R1684" t="str">
        <f>IF(VentasC15[[#This Row],[Total por vendedor]]&gt;=250000,"SI","NO")</f>
        <v>SI</v>
      </c>
    </row>
    <row r="1685" spans="1:18" x14ac:dyDescent="0.3">
      <c r="A1685" s="17">
        <v>33498805</v>
      </c>
      <c r="B1685" s="13">
        <v>71</v>
      </c>
      <c r="C1685" s="13">
        <v>4</v>
      </c>
      <c r="D1685" s="13">
        <v>15</v>
      </c>
      <c r="E1685" t="s">
        <v>23</v>
      </c>
      <c r="F1685" t="s">
        <v>21</v>
      </c>
      <c r="G1685" t="str">
        <f>IF(VentasC15[[#This Row],[Tipo de pago]]='Tablas auxiliares'!$B$6,"Venta física","Venta Online")</f>
        <v>Venta Online</v>
      </c>
      <c r="H1685" t="s">
        <v>29</v>
      </c>
      <c r="I1685" s="37">
        <v>14058</v>
      </c>
      <c r="J1685" s="37">
        <v>94697</v>
      </c>
      <c r="K1685" s="37">
        <v>54681</v>
      </c>
      <c r="L1685" s="37">
        <v>84528</v>
      </c>
      <c r="M1685" s="37">
        <v>44732</v>
      </c>
      <c r="N1685" s="37">
        <f>SUM(VentasC15[[#This Row],[Maquillaje]:[Perfumería]])</f>
        <v>292696</v>
      </c>
      <c r="O1685" s="14">
        <f>AVERAGE(VentasC15[[#This Row],[Maquillaje]:[Perfumería]])</f>
        <v>58539.199999999997</v>
      </c>
      <c r="P1685" t="str">
        <f>INDEX(VentasC15[[#Headers],[Maquillaje]:[Perfumería]],MATCH(MAX(VentasC15[[#This Row],[Maquillaje]:[Perfumería]]),VentasC15[[#This Row],[Maquillaje]:[Perfumería]],0))</f>
        <v>Skincare</v>
      </c>
      <c r="Q1685" t="str">
        <f>INDEX(VentasC15[[#Headers],[Maquillaje]:[Perfumería]],MATCH(MIN(VentasC15[[#This Row],[Maquillaje]:[Perfumería]]),VentasC15[[#This Row],[Maquillaje]:[Perfumería]],0))</f>
        <v>Maquillaje</v>
      </c>
      <c r="R1685" t="str">
        <f>IF(VentasC15[[#This Row],[Total por vendedor]]&gt;=250000,"SI","NO")</f>
        <v>SI</v>
      </c>
    </row>
    <row r="1686" spans="1:18" x14ac:dyDescent="0.3">
      <c r="A1686" s="16">
        <v>33498806</v>
      </c>
      <c r="B1686" s="13">
        <v>31</v>
      </c>
      <c r="C1686" s="13">
        <v>4</v>
      </c>
      <c r="D1686" s="13">
        <v>65</v>
      </c>
      <c r="E1686" t="s">
        <v>23</v>
      </c>
      <c r="F1686" t="s">
        <v>20</v>
      </c>
      <c r="G1686" t="str">
        <f>IF(VentasC15[[#This Row],[Tipo de pago]]='Tablas auxiliares'!$B$6,"Venta física","Venta Online")</f>
        <v>Venta física</v>
      </c>
      <c r="H1686" t="s">
        <v>30</v>
      </c>
      <c r="I1686" s="37">
        <v>42502</v>
      </c>
      <c r="J1686" s="37">
        <v>8212</v>
      </c>
      <c r="K1686" s="37">
        <v>60685</v>
      </c>
      <c r="L1686" s="37">
        <v>98244</v>
      </c>
      <c r="M1686" s="37">
        <v>80856</v>
      </c>
      <c r="N1686" s="37">
        <f>SUM(VentasC15[[#This Row],[Maquillaje]:[Perfumería]])</f>
        <v>290499</v>
      </c>
      <c r="O1686" s="14">
        <f>AVERAGE(VentasC15[[#This Row],[Maquillaje]:[Perfumería]])</f>
        <v>58099.8</v>
      </c>
      <c r="P1686" t="str">
        <f>INDEX(VentasC15[[#Headers],[Maquillaje]:[Perfumería]],MATCH(MAX(VentasC15[[#This Row],[Maquillaje]:[Perfumería]]),VentasC15[[#This Row],[Maquillaje]:[Perfumería]],0))</f>
        <v>Cuerpo</v>
      </c>
      <c r="Q1686" t="str">
        <f>INDEX(VentasC15[[#Headers],[Maquillaje]:[Perfumería]],MATCH(MIN(VentasC15[[#This Row],[Maquillaje]:[Perfumería]]),VentasC15[[#This Row],[Maquillaje]:[Perfumería]],0))</f>
        <v>Skincare</v>
      </c>
      <c r="R1686" t="str">
        <f>IF(VentasC15[[#This Row],[Total por vendedor]]&gt;=250000,"SI","NO")</f>
        <v>SI</v>
      </c>
    </row>
    <row r="1687" spans="1:18" x14ac:dyDescent="0.3">
      <c r="A1687" s="17">
        <v>33498807</v>
      </c>
      <c r="B1687" s="13">
        <v>58</v>
      </c>
      <c r="C1687" s="13">
        <v>4</v>
      </c>
      <c r="D1687" s="13">
        <v>15</v>
      </c>
      <c r="E1687" t="s">
        <v>23</v>
      </c>
      <c r="F1687" t="s">
        <v>21</v>
      </c>
      <c r="G1687" t="str">
        <f>IF(VentasC15[[#This Row],[Tipo de pago]]='Tablas auxiliares'!$B$6,"Venta física","Venta Online")</f>
        <v>Venta Online</v>
      </c>
      <c r="H1687" t="s">
        <v>30</v>
      </c>
      <c r="I1687" s="37">
        <v>31310</v>
      </c>
      <c r="J1687" s="37">
        <v>38109</v>
      </c>
      <c r="K1687" s="37">
        <v>70345</v>
      </c>
      <c r="L1687" s="37">
        <v>10571</v>
      </c>
      <c r="M1687" s="37">
        <v>71341</v>
      </c>
      <c r="N1687" s="37">
        <f>SUM(VentasC15[[#This Row],[Maquillaje]:[Perfumería]])</f>
        <v>221676</v>
      </c>
      <c r="O1687" s="14">
        <f>AVERAGE(VentasC15[[#This Row],[Maquillaje]:[Perfumería]])</f>
        <v>44335.199999999997</v>
      </c>
      <c r="P1687" t="str">
        <f>INDEX(VentasC15[[#Headers],[Maquillaje]:[Perfumería]],MATCH(MAX(VentasC15[[#This Row],[Maquillaje]:[Perfumería]]),VentasC15[[#This Row],[Maquillaje]:[Perfumería]],0))</f>
        <v>Perfumería</v>
      </c>
      <c r="Q1687" t="str">
        <f>INDEX(VentasC15[[#Headers],[Maquillaje]:[Perfumería]],MATCH(MIN(VentasC15[[#This Row],[Maquillaje]:[Perfumería]]),VentasC15[[#This Row],[Maquillaje]:[Perfumería]],0))</f>
        <v>Cuerpo</v>
      </c>
      <c r="R1687" t="str">
        <f>IF(VentasC15[[#This Row],[Total por vendedor]]&gt;=250000,"SI","NO")</f>
        <v>NO</v>
      </c>
    </row>
    <row r="1688" spans="1:18" x14ac:dyDescent="0.3">
      <c r="A1688" s="16">
        <v>33498808</v>
      </c>
      <c r="B1688" s="13">
        <v>65</v>
      </c>
      <c r="C1688" s="13">
        <v>4</v>
      </c>
      <c r="D1688" s="13">
        <v>99</v>
      </c>
      <c r="E1688" t="s">
        <v>25</v>
      </c>
      <c r="F1688" t="s">
        <v>20</v>
      </c>
      <c r="G1688" t="str">
        <f>IF(VentasC15[[#This Row],[Tipo de pago]]='Tablas auxiliares'!$B$6,"Venta física","Venta Online")</f>
        <v>Venta física</v>
      </c>
      <c r="H1688" t="s">
        <v>30</v>
      </c>
      <c r="I1688" s="37">
        <v>32279</v>
      </c>
      <c r="J1688" s="37">
        <v>32228</v>
      </c>
      <c r="K1688" s="37">
        <v>61968</v>
      </c>
      <c r="L1688" s="37">
        <v>40673</v>
      </c>
      <c r="M1688" s="37">
        <v>93022</v>
      </c>
      <c r="N1688" s="37">
        <f>SUM(VentasC15[[#This Row],[Maquillaje]:[Perfumería]])</f>
        <v>260170</v>
      </c>
      <c r="O1688" s="14">
        <f>AVERAGE(VentasC15[[#This Row],[Maquillaje]:[Perfumería]])</f>
        <v>52034</v>
      </c>
      <c r="P1688" t="str">
        <f>INDEX(VentasC15[[#Headers],[Maquillaje]:[Perfumería]],MATCH(MAX(VentasC15[[#This Row],[Maquillaje]:[Perfumería]]),VentasC15[[#This Row],[Maquillaje]:[Perfumería]],0))</f>
        <v>Perfumería</v>
      </c>
      <c r="Q1688" t="str">
        <f>INDEX(VentasC15[[#Headers],[Maquillaje]:[Perfumería]],MATCH(MIN(VentasC15[[#This Row],[Maquillaje]:[Perfumería]]),VentasC15[[#This Row],[Maquillaje]:[Perfumería]],0))</f>
        <v>Skincare</v>
      </c>
      <c r="R1688" t="str">
        <f>IF(VentasC15[[#This Row],[Total por vendedor]]&gt;=250000,"SI","NO")</f>
        <v>SI</v>
      </c>
    </row>
    <row r="1689" spans="1:18" x14ac:dyDescent="0.3">
      <c r="A1689" s="17">
        <v>33498809</v>
      </c>
      <c r="B1689" s="13">
        <v>34</v>
      </c>
      <c r="C1689" s="13">
        <v>4</v>
      </c>
      <c r="D1689" s="13">
        <v>63</v>
      </c>
      <c r="E1689" t="s">
        <v>24</v>
      </c>
      <c r="F1689" t="s">
        <v>20</v>
      </c>
      <c r="G1689" t="str">
        <f>IF(VentasC15[[#This Row],[Tipo de pago]]='Tablas auxiliares'!$B$6,"Venta física","Venta Online")</f>
        <v>Venta física</v>
      </c>
      <c r="H1689" t="s">
        <v>29</v>
      </c>
      <c r="I1689" s="37">
        <v>38089</v>
      </c>
      <c r="J1689" s="37">
        <v>69304</v>
      </c>
      <c r="K1689" s="37">
        <v>4690</v>
      </c>
      <c r="L1689" s="37">
        <v>16388</v>
      </c>
      <c r="M1689" s="37">
        <v>34680</v>
      </c>
      <c r="N1689" s="37">
        <f>SUM(VentasC15[[#This Row],[Maquillaje]:[Perfumería]])</f>
        <v>163151</v>
      </c>
      <c r="O1689" s="14">
        <f>AVERAGE(VentasC15[[#This Row],[Maquillaje]:[Perfumería]])</f>
        <v>32630.2</v>
      </c>
      <c r="P1689" t="str">
        <f>INDEX(VentasC15[[#Headers],[Maquillaje]:[Perfumería]],MATCH(MAX(VentasC15[[#This Row],[Maquillaje]:[Perfumería]]),VentasC15[[#This Row],[Maquillaje]:[Perfumería]],0))</f>
        <v>Skincare</v>
      </c>
      <c r="Q1689" t="str">
        <f>INDEX(VentasC15[[#Headers],[Maquillaje]:[Perfumería]],MATCH(MIN(VentasC15[[#This Row],[Maquillaje]:[Perfumería]]),VentasC15[[#This Row],[Maquillaje]:[Perfumería]],0))</f>
        <v>Cabello</v>
      </c>
      <c r="R1689" t="str">
        <f>IF(VentasC15[[#This Row],[Total por vendedor]]&gt;=250000,"SI","NO")</f>
        <v>NO</v>
      </c>
    </row>
    <row r="1690" spans="1:18" x14ac:dyDescent="0.3">
      <c r="A1690" s="16">
        <v>33498810</v>
      </c>
      <c r="B1690" s="13">
        <v>34</v>
      </c>
      <c r="C1690" s="13">
        <v>4</v>
      </c>
      <c r="D1690" s="13">
        <v>61</v>
      </c>
      <c r="E1690" t="s">
        <v>23</v>
      </c>
      <c r="F1690" t="s">
        <v>20</v>
      </c>
      <c r="G1690" t="str">
        <f>IF(VentasC15[[#This Row],[Tipo de pago]]='Tablas auxiliares'!$B$6,"Venta física","Venta Online")</f>
        <v>Venta física</v>
      </c>
      <c r="H1690" t="s">
        <v>29</v>
      </c>
      <c r="I1690" s="37">
        <v>5916</v>
      </c>
      <c r="J1690" s="37">
        <v>54081</v>
      </c>
      <c r="K1690" s="37">
        <v>14963</v>
      </c>
      <c r="L1690" s="37">
        <v>71159</v>
      </c>
      <c r="M1690" s="37">
        <v>31386</v>
      </c>
      <c r="N1690" s="37">
        <f>SUM(VentasC15[[#This Row],[Maquillaje]:[Perfumería]])</f>
        <v>177505</v>
      </c>
      <c r="O1690" s="14">
        <f>AVERAGE(VentasC15[[#This Row],[Maquillaje]:[Perfumería]])</f>
        <v>35501</v>
      </c>
      <c r="P1690" t="str">
        <f>INDEX(VentasC15[[#Headers],[Maquillaje]:[Perfumería]],MATCH(MAX(VentasC15[[#This Row],[Maquillaje]:[Perfumería]]),VentasC15[[#This Row],[Maquillaje]:[Perfumería]],0))</f>
        <v>Cuerpo</v>
      </c>
      <c r="Q1690" t="str">
        <f>INDEX(VentasC15[[#Headers],[Maquillaje]:[Perfumería]],MATCH(MIN(VentasC15[[#This Row],[Maquillaje]:[Perfumería]]),VentasC15[[#This Row],[Maquillaje]:[Perfumería]],0))</f>
        <v>Maquillaje</v>
      </c>
      <c r="R1690" t="str">
        <f>IF(VentasC15[[#This Row],[Total por vendedor]]&gt;=250000,"SI","NO")</f>
        <v>NO</v>
      </c>
    </row>
    <row r="1691" spans="1:18" x14ac:dyDescent="0.3">
      <c r="A1691" s="17">
        <v>33498811</v>
      </c>
      <c r="B1691" s="13">
        <v>68</v>
      </c>
      <c r="C1691" s="13">
        <v>4</v>
      </c>
      <c r="D1691" s="13">
        <v>86</v>
      </c>
      <c r="E1691" t="s">
        <v>23</v>
      </c>
      <c r="F1691" t="s">
        <v>20</v>
      </c>
      <c r="G1691" t="str">
        <f>IF(VentasC15[[#This Row],[Tipo de pago]]='Tablas auxiliares'!$B$6,"Venta física","Venta Online")</f>
        <v>Venta física</v>
      </c>
      <c r="H1691" t="s">
        <v>29</v>
      </c>
      <c r="I1691" s="37">
        <v>1037</v>
      </c>
      <c r="J1691" s="37">
        <v>96232</v>
      </c>
      <c r="K1691" s="37">
        <v>24066</v>
      </c>
      <c r="L1691" s="37">
        <v>70568</v>
      </c>
      <c r="M1691" s="37">
        <v>24541</v>
      </c>
      <c r="N1691" s="37">
        <f>SUM(VentasC15[[#This Row],[Maquillaje]:[Perfumería]])</f>
        <v>216444</v>
      </c>
      <c r="O1691" s="14">
        <f>AVERAGE(VentasC15[[#This Row],[Maquillaje]:[Perfumería]])</f>
        <v>43288.800000000003</v>
      </c>
      <c r="P1691" t="str">
        <f>INDEX(VentasC15[[#Headers],[Maquillaje]:[Perfumería]],MATCH(MAX(VentasC15[[#This Row],[Maquillaje]:[Perfumería]]),VentasC15[[#This Row],[Maquillaje]:[Perfumería]],0))</f>
        <v>Skincare</v>
      </c>
      <c r="Q1691" t="str">
        <f>INDEX(VentasC15[[#Headers],[Maquillaje]:[Perfumería]],MATCH(MIN(VentasC15[[#This Row],[Maquillaje]:[Perfumería]]),VentasC15[[#This Row],[Maquillaje]:[Perfumería]],0))</f>
        <v>Maquillaje</v>
      </c>
      <c r="R1691" t="str">
        <f>IF(VentasC15[[#This Row],[Total por vendedor]]&gt;=250000,"SI","NO")</f>
        <v>NO</v>
      </c>
    </row>
    <row r="1692" spans="1:18" x14ac:dyDescent="0.3">
      <c r="A1692" s="16">
        <v>33498812</v>
      </c>
      <c r="B1692" s="13">
        <v>30</v>
      </c>
      <c r="C1692" s="13">
        <v>4</v>
      </c>
      <c r="D1692" s="13">
        <v>25</v>
      </c>
      <c r="E1692" t="s">
        <v>24</v>
      </c>
      <c r="F1692" t="s">
        <v>21</v>
      </c>
      <c r="G1692" t="str">
        <f>IF(VentasC15[[#This Row],[Tipo de pago]]='Tablas auxiliares'!$B$6,"Venta física","Venta Online")</f>
        <v>Venta Online</v>
      </c>
      <c r="H1692" t="s">
        <v>30</v>
      </c>
      <c r="I1692" s="37">
        <v>77075</v>
      </c>
      <c r="J1692" s="37">
        <v>5608</v>
      </c>
      <c r="K1692" s="37">
        <v>31679</v>
      </c>
      <c r="L1692" s="37">
        <v>85625</v>
      </c>
      <c r="M1692" s="37">
        <v>77394</v>
      </c>
      <c r="N1692" s="37">
        <f>SUM(VentasC15[[#This Row],[Maquillaje]:[Perfumería]])</f>
        <v>277381</v>
      </c>
      <c r="O1692" s="14">
        <f>AVERAGE(VentasC15[[#This Row],[Maquillaje]:[Perfumería]])</f>
        <v>55476.2</v>
      </c>
      <c r="P1692" t="str">
        <f>INDEX(VentasC15[[#Headers],[Maquillaje]:[Perfumería]],MATCH(MAX(VentasC15[[#This Row],[Maquillaje]:[Perfumería]]),VentasC15[[#This Row],[Maquillaje]:[Perfumería]],0))</f>
        <v>Cuerpo</v>
      </c>
      <c r="Q1692" t="str">
        <f>INDEX(VentasC15[[#Headers],[Maquillaje]:[Perfumería]],MATCH(MIN(VentasC15[[#This Row],[Maquillaje]:[Perfumería]]),VentasC15[[#This Row],[Maquillaje]:[Perfumería]],0))</f>
        <v>Skincare</v>
      </c>
      <c r="R1692" t="str">
        <f>IF(VentasC15[[#This Row],[Total por vendedor]]&gt;=250000,"SI","NO")</f>
        <v>SI</v>
      </c>
    </row>
    <row r="1693" spans="1:18" x14ac:dyDescent="0.3">
      <c r="A1693" s="17">
        <v>33498813</v>
      </c>
      <c r="B1693" s="13">
        <v>59</v>
      </c>
      <c r="C1693" s="13">
        <v>4</v>
      </c>
      <c r="D1693" s="13">
        <v>9</v>
      </c>
      <c r="E1693" t="s">
        <v>24</v>
      </c>
      <c r="F1693" t="s">
        <v>21</v>
      </c>
      <c r="G1693" t="str">
        <f>IF(VentasC15[[#This Row],[Tipo de pago]]='Tablas auxiliares'!$B$6,"Venta física","Venta Online")</f>
        <v>Venta Online</v>
      </c>
      <c r="H1693" t="s">
        <v>30</v>
      </c>
      <c r="I1693" s="37">
        <v>59367</v>
      </c>
      <c r="J1693" s="37">
        <v>61369</v>
      </c>
      <c r="K1693" s="37">
        <v>71506</v>
      </c>
      <c r="L1693" s="37">
        <v>18896</v>
      </c>
      <c r="M1693" s="37">
        <v>42891</v>
      </c>
      <c r="N1693" s="37">
        <f>SUM(VentasC15[[#This Row],[Maquillaje]:[Perfumería]])</f>
        <v>254029</v>
      </c>
      <c r="O1693" s="14">
        <f>AVERAGE(VentasC15[[#This Row],[Maquillaje]:[Perfumería]])</f>
        <v>50805.8</v>
      </c>
      <c r="P1693" t="str">
        <f>INDEX(VentasC15[[#Headers],[Maquillaje]:[Perfumería]],MATCH(MAX(VentasC15[[#This Row],[Maquillaje]:[Perfumería]]),VentasC15[[#This Row],[Maquillaje]:[Perfumería]],0))</f>
        <v>Cabello</v>
      </c>
      <c r="Q1693" t="str">
        <f>INDEX(VentasC15[[#Headers],[Maquillaje]:[Perfumería]],MATCH(MIN(VentasC15[[#This Row],[Maquillaje]:[Perfumería]]),VentasC15[[#This Row],[Maquillaje]:[Perfumería]],0))</f>
        <v>Cuerpo</v>
      </c>
      <c r="R1693" t="str">
        <f>IF(VentasC15[[#This Row],[Total por vendedor]]&gt;=250000,"SI","NO")</f>
        <v>SI</v>
      </c>
    </row>
    <row r="1694" spans="1:18" x14ac:dyDescent="0.3">
      <c r="A1694" s="16">
        <v>33498814</v>
      </c>
      <c r="B1694" s="13">
        <v>58</v>
      </c>
      <c r="C1694" s="13">
        <v>4</v>
      </c>
      <c r="D1694" s="13">
        <v>90</v>
      </c>
      <c r="E1694" t="s">
        <v>22</v>
      </c>
      <c r="F1694" t="s">
        <v>20</v>
      </c>
      <c r="G1694" t="str">
        <f>IF(VentasC15[[#This Row],[Tipo de pago]]='Tablas auxiliares'!$B$6,"Venta física","Venta Online")</f>
        <v>Venta física</v>
      </c>
      <c r="H1694" t="s">
        <v>29</v>
      </c>
      <c r="I1694" s="37">
        <v>13146</v>
      </c>
      <c r="J1694" s="37">
        <v>25483</v>
      </c>
      <c r="K1694" s="37">
        <v>937</v>
      </c>
      <c r="L1694" s="37">
        <v>22155</v>
      </c>
      <c r="M1694" s="37">
        <v>47613</v>
      </c>
      <c r="N1694" s="37">
        <f>SUM(VentasC15[[#This Row],[Maquillaje]:[Perfumería]])</f>
        <v>109334</v>
      </c>
      <c r="O1694" s="14">
        <f>AVERAGE(VentasC15[[#This Row],[Maquillaje]:[Perfumería]])</f>
        <v>21866.799999999999</v>
      </c>
      <c r="P1694" t="str">
        <f>INDEX(VentasC15[[#Headers],[Maquillaje]:[Perfumería]],MATCH(MAX(VentasC15[[#This Row],[Maquillaje]:[Perfumería]]),VentasC15[[#This Row],[Maquillaje]:[Perfumería]],0))</f>
        <v>Perfumería</v>
      </c>
      <c r="Q1694" t="str">
        <f>INDEX(VentasC15[[#Headers],[Maquillaje]:[Perfumería]],MATCH(MIN(VentasC15[[#This Row],[Maquillaje]:[Perfumería]]),VentasC15[[#This Row],[Maquillaje]:[Perfumería]],0))</f>
        <v>Cabello</v>
      </c>
      <c r="R1694" t="str">
        <f>IF(VentasC15[[#This Row],[Total por vendedor]]&gt;=250000,"SI","NO")</f>
        <v>NO</v>
      </c>
    </row>
    <row r="1695" spans="1:18" x14ac:dyDescent="0.3">
      <c r="A1695" s="17">
        <v>33498815</v>
      </c>
      <c r="B1695" s="13">
        <v>66</v>
      </c>
      <c r="C1695" s="13">
        <v>4</v>
      </c>
      <c r="D1695" s="13">
        <v>42</v>
      </c>
      <c r="E1695" t="s">
        <v>22</v>
      </c>
      <c r="F1695" t="s">
        <v>21</v>
      </c>
      <c r="G1695" t="str">
        <f>IF(VentasC15[[#This Row],[Tipo de pago]]='Tablas auxiliares'!$B$6,"Venta física","Venta Online")</f>
        <v>Venta Online</v>
      </c>
      <c r="H1695" t="s">
        <v>29</v>
      </c>
      <c r="I1695" s="37">
        <v>2162</v>
      </c>
      <c r="J1695" s="37">
        <v>92670</v>
      </c>
      <c r="K1695" s="37">
        <v>21523</v>
      </c>
      <c r="L1695" s="37">
        <v>56666</v>
      </c>
      <c r="M1695" s="37">
        <v>39621</v>
      </c>
      <c r="N1695" s="37">
        <f>SUM(VentasC15[[#This Row],[Maquillaje]:[Perfumería]])</f>
        <v>212642</v>
      </c>
      <c r="O1695" s="14">
        <f>AVERAGE(VentasC15[[#This Row],[Maquillaje]:[Perfumería]])</f>
        <v>42528.4</v>
      </c>
      <c r="P1695" t="str">
        <f>INDEX(VentasC15[[#Headers],[Maquillaje]:[Perfumería]],MATCH(MAX(VentasC15[[#This Row],[Maquillaje]:[Perfumería]]),VentasC15[[#This Row],[Maquillaje]:[Perfumería]],0))</f>
        <v>Skincare</v>
      </c>
      <c r="Q1695" t="str">
        <f>INDEX(VentasC15[[#Headers],[Maquillaje]:[Perfumería]],MATCH(MIN(VentasC15[[#This Row],[Maquillaje]:[Perfumería]]),VentasC15[[#This Row],[Maquillaje]:[Perfumería]],0))</f>
        <v>Maquillaje</v>
      </c>
      <c r="R1695" t="str">
        <f>IF(VentasC15[[#This Row],[Total por vendedor]]&gt;=250000,"SI","NO")</f>
        <v>NO</v>
      </c>
    </row>
    <row r="1696" spans="1:18" x14ac:dyDescent="0.3">
      <c r="A1696" s="16">
        <v>33498816</v>
      </c>
      <c r="B1696" s="13">
        <v>62</v>
      </c>
      <c r="C1696" s="13">
        <v>4</v>
      </c>
      <c r="D1696" s="13">
        <v>18</v>
      </c>
      <c r="E1696" t="s">
        <v>23</v>
      </c>
      <c r="F1696" t="s">
        <v>20</v>
      </c>
      <c r="G1696" t="str">
        <f>IF(VentasC15[[#This Row],[Tipo de pago]]='Tablas auxiliares'!$B$6,"Venta física","Venta Online")</f>
        <v>Venta física</v>
      </c>
      <c r="H1696" t="s">
        <v>29</v>
      </c>
      <c r="I1696" s="37">
        <v>94654</v>
      </c>
      <c r="J1696" s="37">
        <v>39849</v>
      </c>
      <c r="K1696" s="37">
        <v>56007</v>
      </c>
      <c r="L1696" s="37">
        <v>95686</v>
      </c>
      <c r="M1696" s="37">
        <v>45301</v>
      </c>
      <c r="N1696" s="37">
        <f>SUM(VentasC15[[#This Row],[Maquillaje]:[Perfumería]])</f>
        <v>331497</v>
      </c>
      <c r="O1696" s="14">
        <f>AVERAGE(VentasC15[[#This Row],[Maquillaje]:[Perfumería]])</f>
        <v>66299.399999999994</v>
      </c>
      <c r="P1696" t="str">
        <f>INDEX(VentasC15[[#Headers],[Maquillaje]:[Perfumería]],MATCH(MAX(VentasC15[[#This Row],[Maquillaje]:[Perfumería]]),VentasC15[[#This Row],[Maquillaje]:[Perfumería]],0))</f>
        <v>Cuerpo</v>
      </c>
      <c r="Q1696" t="str">
        <f>INDEX(VentasC15[[#Headers],[Maquillaje]:[Perfumería]],MATCH(MIN(VentasC15[[#This Row],[Maquillaje]:[Perfumería]]),VentasC15[[#This Row],[Maquillaje]:[Perfumería]],0))</f>
        <v>Skincare</v>
      </c>
      <c r="R1696" t="str">
        <f>IF(VentasC15[[#This Row],[Total por vendedor]]&gt;=250000,"SI","NO")</f>
        <v>SI</v>
      </c>
    </row>
    <row r="1697" spans="1:18" x14ac:dyDescent="0.3">
      <c r="A1697" s="17">
        <v>33498817</v>
      </c>
      <c r="B1697" s="13">
        <v>44</v>
      </c>
      <c r="C1697" s="13">
        <v>4</v>
      </c>
      <c r="D1697" s="13">
        <v>37</v>
      </c>
      <c r="E1697" t="s">
        <v>22</v>
      </c>
      <c r="F1697" t="s">
        <v>21</v>
      </c>
      <c r="G1697" t="str">
        <f>IF(VentasC15[[#This Row],[Tipo de pago]]='Tablas auxiliares'!$B$6,"Venta física","Venta Online")</f>
        <v>Venta Online</v>
      </c>
      <c r="H1697" t="s">
        <v>30</v>
      </c>
      <c r="I1697" s="37">
        <v>58867</v>
      </c>
      <c r="J1697" s="37">
        <v>52507</v>
      </c>
      <c r="K1697" s="37">
        <v>84956</v>
      </c>
      <c r="L1697" s="37">
        <v>23662</v>
      </c>
      <c r="M1697" s="37">
        <v>60565</v>
      </c>
      <c r="N1697" s="37">
        <f>SUM(VentasC15[[#This Row],[Maquillaje]:[Perfumería]])</f>
        <v>280557</v>
      </c>
      <c r="O1697" s="14">
        <f>AVERAGE(VentasC15[[#This Row],[Maquillaje]:[Perfumería]])</f>
        <v>56111.4</v>
      </c>
      <c r="P1697" t="str">
        <f>INDEX(VentasC15[[#Headers],[Maquillaje]:[Perfumería]],MATCH(MAX(VentasC15[[#This Row],[Maquillaje]:[Perfumería]]),VentasC15[[#This Row],[Maquillaje]:[Perfumería]],0))</f>
        <v>Cabello</v>
      </c>
      <c r="Q1697" t="str">
        <f>INDEX(VentasC15[[#Headers],[Maquillaje]:[Perfumería]],MATCH(MIN(VentasC15[[#This Row],[Maquillaje]:[Perfumería]]),VentasC15[[#This Row],[Maquillaje]:[Perfumería]],0))</f>
        <v>Cuerpo</v>
      </c>
      <c r="R1697" t="str">
        <f>IF(VentasC15[[#This Row],[Total por vendedor]]&gt;=250000,"SI","NO")</f>
        <v>SI</v>
      </c>
    </row>
    <row r="1698" spans="1:18" x14ac:dyDescent="0.3">
      <c r="A1698" s="16">
        <v>33498818</v>
      </c>
      <c r="B1698" s="13">
        <v>60</v>
      </c>
      <c r="C1698" s="13">
        <v>4</v>
      </c>
      <c r="D1698" s="13">
        <v>22</v>
      </c>
      <c r="E1698" t="s">
        <v>25</v>
      </c>
      <c r="F1698" t="s">
        <v>20</v>
      </c>
      <c r="G1698" t="str">
        <f>IF(VentasC15[[#This Row],[Tipo de pago]]='Tablas auxiliares'!$B$6,"Venta física","Venta Online")</f>
        <v>Venta física</v>
      </c>
      <c r="H1698" t="s">
        <v>30</v>
      </c>
      <c r="I1698" s="37">
        <v>6178</v>
      </c>
      <c r="J1698" s="37">
        <v>37634</v>
      </c>
      <c r="K1698" s="37">
        <v>20798</v>
      </c>
      <c r="L1698" s="37">
        <v>37202</v>
      </c>
      <c r="M1698" s="37">
        <v>27284</v>
      </c>
      <c r="N1698" s="37">
        <f>SUM(VentasC15[[#This Row],[Maquillaje]:[Perfumería]])</f>
        <v>129096</v>
      </c>
      <c r="O1698" s="14">
        <f>AVERAGE(VentasC15[[#This Row],[Maquillaje]:[Perfumería]])</f>
        <v>25819.200000000001</v>
      </c>
      <c r="P1698" t="str">
        <f>INDEX(VentasC15[[#Headers],[Maquillaje]:[Perfumería]],MATCH(MAX(VentasC15[[#This Row],[Maquillaje]:[Perfumería]]),VentasC15[[#This Row],[Maquillaje]:[Perfumería]],0))</f>
        <v>Skincare</v>
      </c>
      <c r="Q1698" t="str">
        <f>INDEX(VentasC15[[#Headers],[Maquillaje]:[Perfumería]],MATCH(MIN(VentasC15[[#This Row],[Maquillaje]:[Perfumería]]),VentasC15[[#This Row],[Maquillaje]:[Perfumería]],0))</f>
        <v>Maquillaje</v>
      </c>
      <c r="R1698" t="str">
        <f>IF(VentasC15[[#This Row],[Total por vendedor]]&gt;=250000,"SI","NO")</f>
        <v>NO</v>
      </c>
    </row>
    <row r="1699" spans="1:18" x14ac:dyDescent="0.3">
      <c r="A1699" s="17">
        <v>33498819</v>
      </c>
      <c r="B1699" s="13">
        <v>52</v>
      </c>
      <c r="C1699" s="13">
        <v>4</v>
      </c>
      <c r="D1699" s="13">
        <v>46</v>
      </c>
      <c r="E1699" t="s">
        <v>25</v>
      </c>
      <c r="F1699" t="s">
        <v>21</v>
      </c>
      <c r="G1699" t="str">
        <f>IF(VentasC15[[#This Row],[Tipo de pago]]='Tablas auxiliares'!$B$6,"Venta física","Venta Online")</f>
        <v>Venta Online</v>
      </c>
      <c r="H1699" t="s">
        <v>29</v>
      </c>
      <c r="I1699" s="37">
        <v>40241</v>
      </c>
      <c r="J1699" s="37">
        <v>92067</v>
      </c>
      <c r="K1699" s="37">
        <v>79373</v>
      </c>
      <c r="L1699" s="37">
        <v>91616</v>
      </c>
      <c r="M1699" s="37">
        <v>42524</v>
      </c>
      <c r="N1699" s="37">
        <f>SUM(VentasC15[[#This Row],[Maquillaje]:[Perfumería]])</f>
        <v>345821</v>
      </c>
      <c r="O1699" s="14">
        <f>AVERAGE(VentasC15[[#This Row],[Maquillaje]:[Perfumería]])</f>
        <v>69164.2</v>
      </c>
      <c r="P1699" t="str">
        <f>INDEX(VentasC15[[#Headers],[Maquillaje]:[Perfumería]],MATCH(MAX(VentasC15[[#This Row],[Maquillaje]:[Perfumería]]),VentasC15[[#This Row],[Maquillaje]:[Perfumería]],0))</f>
        <v>Skincare</v>
      </c>
      <c r="Q1699" t="str">
        <f>INDEX(VentasC15[[#Headers],[Maquillaje]:[Perfumería]],MATCH(MIN(VentasC15[[#This Row],[Maquillaje]:[Perfumería]]),VentasC15[[#This Row],[Maquillaje]:[Perfumería]],0))</f>
        <v>Maquillaje</v>
      </c>
      <c r="R1699" t="str">
        <f>IF(VentasC15[[#This Row],[Total por vendedor]]&gt;=250000,"SI","NO")</f>
        <v>SI</v>
      </c>
    </row>
    <row r="1700" spans="1:18" x14ac:dyDescent="0.3">
      <c r="A1700" s="16">
        <v>33498820</v>
      </c>
      <c r="B1700" s="13">
        <v>56</v>
      </c>
      <c r="C1700" s="13">
        <v>4</v>
      </c>
      <c r="D1700" s="13">
        <v>13</v>
      </c>
      <c r="E1700" t="s">
        <v>24</v>
      </c>
      <c r="F1700" t="s">
        <v>21</v>
      </c>
      <c r="G1700" t="str">
        <f>IF(VentasC15[[#This Row],[Tipo de pago]]='Tablas auxiliares'!$B$6,"Venta física","Venta Online")</f>
        <v>Venta Online</v>
      </c>
      <c r="H1700" t="s">
        <v>29</v>
      </c>
      <c r="I1700" s="37">
        <v>83250</v>
      </c>
      <c r="J1700" s="37">
        <v>4502</v>
      </c>
      <c r="K1700" s="37">
        <v>11885</v>
      </c>
      <c r="L1700" s="37">
        <v>43293</v>
      </c>
      <c r="M1700" s="37">
        <v>1741</v>
      </c>
      <c r="N1700" s="37">
        <f>SUM(VentasC15[[#This Row],[Maquillaje]:[Perfumería]])</f>
        <v>144671</v>
      </c>
      <c r="O1700" s="14">
        <f>AVERAGE(VentasC15[[#This Row],[Maquillaje]:[Perfumería]])</f>
        <v>28934.2</v>
      </c>
      <c r="P1700" t="str">
        <f>INDEX(VentasC15[[#Headers],[Maquillaje]:[Perfumería]],MATCH(MAX(VentasC15[[#This Row],[Maquillaje]:[Perfumería]]),VentasC15[[#This Row],[Maquillaje]:[Perfumería]],0))</f>
        <v>Maquillaje</v>
      </c>
      <c r="Q1700" t="str">
        <f>INDEX(VentasC15[[#Headers],[Maquillaje]:[Perfumería]],MATCH(MIN(VentasC15[[#This Row],[Maquillaje]:[Perfumería]]),VentasC15[[#This Row],[Maquillaje]:[Perfumería]],0))</f>
        <v>Perfumería</v>
      </c>
      <c r="R1700" t="str">
        <f>IF(VentasC15[[#This Row],[Total por vendedor]]&gt;=250000,"SI","NO")</f>
        <v>NO</v>
      </c>
    </row>
    <row r="1701" spans="1:18" x14ac:dyDescent="0.3">
      <c r="A1701" s="17">
        <v>33498821</v>
      </c>
      <c r="B1701" s="13">
        <v>52</v>
      </c>
      <c r="C1701" s="13">
        <v>4</v>
      </c>
      <c r="D1701" s="13">
        <v>83</v>
      </c>
      <c r="E1701" t="s">
        <v>23</v>
      </c>
      <c r="F1701" t="s">
        <v>20</v>
      </c>
      <c r="G1701" t="str">
        <f>IF(VentasC15[[#This Row],[Tipo de pago]]='Tablas auxiliares'!$B$6,"Venta física","Venta Online")</f>
        <v>Venta física</v>
      </c>
      <c r="H1701" t="s">
        <v>30</v>
      </c>
      <c r="I1701" s="37">
        <v>34812</v>
      </c>
      <c r="J1701" s="37">
        <v>14659</v>
      </c>
      <c r="K1701" s="37">
        <v>57756</v>
      </c>
      <c r="L1701" s="37">
        <v>87135</v>
      </c>
      <c r="M1701" s="37">
        <v>35434</v>
      </c>
      <c r="N1701" s="37">
        <f>SUM(VentasC15[[#This Row],[Maquillaje]:[Perfumería]])</f>
        <v>229796</v>
      </c>
      <c r="O1701" s="14">
        <f>AVERAGE(VentasC15[[#This Row],[Maquillaje]:[Perfumería]])</f>
        <v>45959.199999999997</v>
      </c>
      <c r="P1701" t="str">
        <f>INDEX(VentasC15[[#Headers],[Maquillaje]:[Perfumería]],MATCH(MAX(VentasC15[[#This Row],[Maquillaje]:[Perfumería]]),VentasC15[[#This Row],[Maquillaje]:[Perfumería]],0))</f>
        <v>Cuerpo</v>
      </c>
      <c r="Q1701" t="str">
        <f>INDEX(VentasC15[[#Headers],[Maquillaje]:[Perfumería]],MATCH(MIN(VentasC15[[#This Row],[Maquillaje]:[Perfumería]]),VentasC15[[#This Row],[Maquillaje]:[Perfumería]],0))</f>
        <v>Skincare</v>
      </c>
      <c r="R1701" t="str">
        <f>IF(VentasC15[[#This Row],[Total por vendedor]]&gt;=250000,"SI","NO")</f>
        <v>NO</v>
      </c>
    </row>
    <row r="1702" spans="1:18" x14ac:dyDescent="0.3">
      <c r="A1702" s="16">
        <v>33498822</v>
      </c>
      <c r="B1702" s="13">
        <v>51</v>
      </c>
      <c r="C1702" s="13">
        <v>4</v>
      </c>
      <c r="D1702" s="13">
        <v>21</v>
      </c>
      <c r="E1702" t="s">
        <v>25</v>
      </c>
      <c r="F1702" t="s">
        <v>20</v>
      </c>
      <c r="G1702" t="str">
        <f>IF(VentasC15[[#This Row],[Tipo de pago]]='Tablas auxiliares'!$B$6,"Venta física","Venta Online")</f>
        <v>Venta física</v>
      </c>
      <c r="H1702" t="s">
        <v>29</v>
      </c>
      <c r="I1702" s="37">
        <v>37916</v>
      </c>
      <c r="J1702" s="37">
        <v>91719</v>
      </c>
      <c r="K1702" s="37">
        <v>19748</v>
      </c>
      <c r="L1702" s="37">
        <v>13279</v>
      </c>
      <c r="M1702" s="37">
        <v>23723</v>
      </c>
      <c r="N1702" s="37">
        <f>SUM(VentasC15[[#This Row],[Maquillaje]:[Perfumería]])</f>
        <v>186385</v>
      </c>
      <c r="O1702" s="14">
        <f>AVERAGE(VentasC15[[#This Row],[Maquillaje]:[Perfumería]])</f>
        <v>37277</v>
      </c>
      <c r="P1702" t="str">
        <f>INDEX(VentasC15[[#Headers],[Maquillaje]:[Perfumería]],MATCH(MAX(VentasC15[[#This Row],[Maquillaje]:[Perfumería]]),VentasC15[[#This Row],[Maquillaje]:[Perfumería]],0))</f>
        <v>Skincare</v>
      </c>
      <c r="Q1702" t="str">
        <f>INDEX(VentasC15[[#Headers],[Maquillaje]:[Perfumería]],MATCH(MIN(VentasC15[[#This Row],[Maquillaje]:[Perfumería]]),VentasC15[[#This Row],[Maquillaje]:[Perfumería]],0))</f>
        <v>Cuerpo</v>
      </c>
      <c r="R1702" t="str">
        <f>IF(VentasC15[[#This Row],[Total por vendedor]]&gt;=250000,"SI","NO")</f>
        <v>NO</v>
      </c>
    </row>
    <row r="1703" spans="1:18" x14ac:dyDescent="0.3">
      <c r="A1703" s="17">
        <v>33498823</v>
      </c>
      <c r="B1703" s="13">
        <v>54</v>
      </c>
      <c r="C1703" s="13">
        <v>4</v>
      </c>
      <c r="D1703" s="13">
        <v>82</v>
      </c>
      <c r="E1703" t="s">
        <v>23</v>
      </c>
      <c r="F1703" t="s">
        <v>20</v>
      </c>
      <c r="G1703" t="str">
        <f>IF(VentasC15[[#This Row],[Tipo de pago]]='Tablas auxiliares'!$B$6,"Venta física","Venta Online")</f>
        <v>Venta física</v>
      </c>
      <c r="H1703" t="s">
        <v>29</v>
      </c>
      <c r="I1703" s="37">
        <v>74543</v>
      </c>
      <c r="J1703" s="37">
        <v>54063</v>
      </c>
      <c r="K1703" s="37">
        <v>52310</v>
      </c>
      <c r="L1703" s="37">
        <v>85762</v>
      </c>
      <c r="M1703" s="37">
        <v>53370</v>
      </c>
      <c r="N1703" s="37">
        <f>SUM(VentasC15[[#This Row],[Maquillaje]:[Perfumería]])</f>
        <v>320048</v>
      </c>
      <c r="O1703" s="14">
        <f>AVERAGE(VentasC15[[#This Row],[Maquillaje]:[Perfumería]])</f>
        <v>64009.599999999999</v>
      </c>
      <c r="P1703" t="str">
        <f>INDEX(VentasC15[[#Headers],[Maquillaje]:[Perfumería]],MATCH(MAX(VentasC15[[#This Row],[Maquillaje]:[Perfumería]]),VentasC15[[#This Row],[Maquillaje]:[Perfumería]],0))</f>
        <v>Cuerpo</v>
      </c>
      <c r="Q1703" t="str">
        <f>INDEX(VentasC15[[#Headers],[Maquillaje]:[Perfumería]],MATCH(MIN(VentasC15[[#This Row],[Maquillaje]:[Perfumería]]),VentasC15[[#This Row],[Maquillaje]:[Perfumería]],0))</f>
        <v>Cabello</v>
      </c>
      <c r="R1703" t="str">
        <f>IF(VentasC15[[#This Row],[Total por vendedor]]&gt;=250000,"SI","NO")</f>
        <v>SI</v>
      </c>
    </row>
    <row r="1704" spans="1:18" x14ac:dyDescent="0.3">
      <c r="A1704" s="16">
        <v>33498824</v>
      </c>
      <c r="B1704" s="13">
        <v>56</v>
      </c>
      <c r="C1704" s="13">
        <v>4</v>
      </c>
      <c r="D1704" s="13">
        <v>32</v>
      </c>
      <c r="E1704" t="s">
        <v>23</v>
      </c>
      <c r="F1704" t="s">
        <v>21</v>
      </c>
      <c r="G1704" t="str">
        <f>IF(VentasC15[[#This Row],[Tipo de pago]]='Tablas auxiliares'!$B$6,"Venta física","Venta Online")</f>
        <v>Venta Online</v>
      </c>
      <c r="H1704" t="s">
        <v>29</v>
      </c>
      <c r="I1704" s="37">
        <v>78639</v>
      </c>
      <c r="J1704" s="37">
        <v>40694</v>
      </c>
      <c r="K1704" s="37">
        <v>79692</v>
      </c>
      <c r="L1704" s="37">
        <v>25169</v>
      </c>
      <c r="M1704" s="37">
        <v>79588</v>
      </c>
      <c r="N1704" s="37">
        <f>SUM(VentasC15[[#This Row],[Maquillaje]:[Perfumería]])</f>
        <v>303782</v>
      </c>
      <c r="O1704" s="14">
        <f>AVERAGE(VentasC15[[#This Row],[Maquillaje]:[Perfumería]])</f>
        <v>60756.4</v>
      </c>
      <c r="P1704" t="str">
        <f>INDEX(VentasC15[[#Headers],[Maquillaje]:[Perfumería]],MATCH(MAX(VentasC15[[#This Row],[Maquillaje]:[Perfumería]]),VentasC15[[#This Row],[Maquillaje]:[Perfumería]],0))</f>
        <v>Cabello</v>
      </c>
      <c r="Q1704" t="str">
        <f>INDEX(VentasC15[[#Headers],[Maquillaje]:[Perfumería]],MATCH(MIN(VentasC15[[#This Row],[Maquillaje]:[Perfumería]]),VentasC15[[#This Row],[Maquillaje]:[Perfumería]],0))</f>
        <v>Cuerpo</v>
      </c>
      <c r="R1704" t="str">
        <f>IF(VentasC15[[#This Row],[Total por vendedor]]&gt;=250000,"SI","NO")</f>
        <v>SI</v>
      </c>
    </row>
    <row r="1705" spans="1:18" x14ac:dyDescent="0.3">
      <c r="A1705" s="17">
        <v>33498825</v>
      </c>
      <c r="B1705" s="13">
        <v>64</v>
      </c>
      <c r="C1705" s="13">
        <v>4</v>
      </c>
      <c r="D1705" s="13">
        <v>59</v>
      </c>
      <c r="E1705" t="s">
        <v>24</v>
      </c>
      <c r="F1705" t="s">
        <v>21</v>
      </c>
      <c r="G1705" t="str">
        <f>IF(VentasC15[[#This Row],[Tipo de pago]]='Tablas auxiliares'!$B$6,"Venta física","Venta Online")</f>
        <v>Venta Online</v>
      </c>
      <c r="H1705" t="s">
        <v>30</v>
      </c>
      <c r="I1705" s="37">
        <v>52052</v>
      </c>
      <c r="J1705" s="37">
        <v>32361</v>
      </c>
      <c r="K1705" s="37">
        <v>37042</v>
      </c>
      <c r="L1705" s="37">
        <v>22153</v>
      </c>
      <c r="M1705" s="37">
        <v>82084</v>
      </c>
      <c r="N1705" s="37">
        <f>SUM(VentasC15[[#This Row],[Maquillaje]:[Perfumería]])</f>
        <v>225692</v>
      </c>
      <c r="O1705" s="14">
        <f>AVERAGE(VentasC15[[#This Row],[Maquillaje]:[Perfumería]])</f>
        <v>45138.400000000001</v>
      </c>
      <c r="P1705" t="str">
        <f>INDEX(VentasC15[[#Headers],[Maquillaje]:[Perfumería]],MATCH(MAX(VentasC15[[#This Row],[Maquillaje]:[Perfumería]]),VentasC15[[#This Row],[Maquillaje]:[Perfumería]],0))</f>
        <v>Perfumería</v>
      </c>
      <c r="Q1705" t="str">
        <f>INDEX(VentasC15[[#Headers],[Maquillaje]:[Perfumería]],MATCH(MIN(VentasC15[[#This Row],[Maquillaje]:[Perfumería]]),VentasC15[[#This Row],[Maquillaje]:[Perfumería]],0))</f>
        <v>Cuerpo</v>
      </c>
      <c r="R1705" t="str">
        <f>IF(VentasC15[[#This Row],[Total por vendedor]]&gt;=250000,"SI","NO")</f>
        <v>NO</v>
      </c>
    </row>
    <row r="1706" spans="1:18" x14ac:dyDescent="0.3">
      <c r="A1706" s="16">
        <v>33498826</v>
      </c>
      <c r="B1706" s="13">
        <v>67</v>
      </c>
      <c r="C1706" s="13">
        <v>4</v>
      </c>
      <c r="D1706" s="13">
        <v>44</v>
      </c>
      <c r="E1706" t="s">
        <v>23</v>
      </c>
      <c r="F1706" t="s">
        <v>20</v>
      </c>
      <c r="G1706" t="str">
        <f>IF(VentasC15[[#This Row],[Tipo de pago]]='Tablas auxiliares'!$B$6,"Venta física","Venta Online")</f>
        <v>Venta física</v>
      </c>
      <c r="H1706" t="s">
        <v>29</v>
      </c>
      <c r="I1706" s="37">
        <v>81018</v>
      </c>
      <c r="J1706" s="37">
        <v>50575</v>
      </c>
      <c r="K1706" s="37">
        <v>87281</v>
      </c>
      <c r="L1706" s="37">
        <v>86009</v>
      </c>
      <c r="M1706" s="37">
        <v>68645</v>
      </c>
      <c r="N1706" s="37">
        <f>SUM(VentasC15[[#This Row],[Maquillaje]:[Perfumería]])</f>
        <v>373528</v>
      </c>
      <c r="O1706" s="14">
        <f>AVERAGE(VentasC15[[#This Row],[Maquillaje]:[Perfumería]])</f>
        <v>74705.600000000006</v>
      </c>
      <c r="P1706" t="str">
        <f>INDEX(VentasC15[[#Headers],[Maquillaje]:[Perfumería]],MATCH(MAX(VentasC15[[#This Row],[Maquillaje]:[Perfumería]]),VentasC15[[#This Row],[Maquillaje]:[Perfumería]],0))</f>
        <v>Cabello</v>
      </c>
      <c r="Q1706" t="str">
        <f>INDEX(VentasC15[[#Headers],[Maquillaje]:[Perfumería]],MATCH(MIN(VentasC15[[#This Row],[Maquillaje]:[Perfumería]]),VentasC15[[#This Row],[Maquillaje]:[Perfumería]],0))</f>
        <v>Skincare</v>
      </c>
      <c r="R1706" t="str">
        <f>IF(VentasC15[[#This Row],[Total por vendedor]]&gt;=250000,"SI","NO")</f>
        <v>SI</v>
      </c>
    </row>
    <row r="1707" spans="1:18" x14ac:dyDescent="0.3">
      <c r="A1707" s="17">
        <v>33498827</v>
      </c>
      <c r="B1707" s="13">
        <v>31</v>
      </c>
      <c r="C1707" s="13">
        <v>4</v>
      </c>
      <c r="D1707" s="13">
        <v>67</v>
      </c>
      <c r="E1707" t="s">
        <v>25</v>
      </c>
      <c r="F1707" t="s">
        <v>20</v>
      </c>
      <c r="G1707" t="str">
        <f>IF(VentasC15[[#This Row],[Tipo de pago]]='Tablas auxiliares'!$B$6,"Venta física","Venta Online")</f>
        <v>Venta física</v>
      </c>
      <c r="H1707" t="s">
        <v>29</v>
      </c>
      <c r="I1707" s="37">
        <v>92892</v>
      </c>
      <c r="J1707" s="37">
        <v>27385</v>
      </c>
      <c r="K1707" s="37">
        <v>42948</v>
      </c>
      <c r="L1707" s="37">
        <v>57559</v>
      </c>
      <c r="M1707" s="37">
        <v>23470</v>
      </c>
      <c r="N1707" s="37">
        <f>SUM(VentasC15[[#This Row],[Maquillaje]:[Perfumería]])</f>
        <v>244254</v>
      </c>
      <c r="O1707" s="14">
        <f>AVERAGE(VentasC15[[#This Row],[Maquillaje]:[Perfumería]])</f>
        <v>48850.8</v>
      </c>
      <c r="P1707" t="str">
        <f>INDEX(VentasC15[[#Headers],[Maquillaje]:[Perfumería]],MATCH(MAX(VentasC15[[#This Row],[Maquillaje]:[Perfumería]]),VentasC15[[#This Row],[Maquillaje]:[Perfumería]],0))</f>
        <v>Maquillaje</v>
      </c>
      <c r="Q1707" t="str">
        <f>INDEX(VentasC15[[#Headers],[Maquillaje]:[Perfumería]],MATCH(MIN(VentasC15[[#This Row],[Maquillaje]:[Perfumería]]),VentasC15[[#This Row],[Maquillaje]:[Perfumería]],0))</f>
        <v>Perfumería</v>
      </c>
      <c r="R1707" t="str">
        <f>IF(VentasC15[[#This Row],[Total por vendedor]]&gt;=250000,"SI","NO")</f>
        <v>NO</v>
      </c>
    </row>
    <row r="1708" spans="1:18" x14ac:dyDescent="0.3">
      <c r="A1708" s="16">
        <v>33498828</v>
      </c>
      <c r="B1708" s="13">
        <v>70</v>
      </c>
      <c r="C1708" s="13">
        <v>4</v>
      </c>
      <c r="D1708" s="13">
        <v>69</v>
      </c>
      <c r="E1708" t="s">
        <v>23</v>
      </c>
      <c r="F1708" t="s">
        <v>21</v>
      </c>
      <c r="G1708" t="str">
        <f>IF(VentasC15[[#This Row],[Tipo de pago]]='Tablas auxiliares'!$B$6,"Venta física","Venta Online")</f>
        <v>Venta Online</v>
      </c>
      <c r="H1708" t="s">
        <v>29</v>
      </c>
      <c r="I1708" s="37">
        <v>66270</v>
      </c>
      <c r="J1708" s="37">
        <v>62519</v>
      </c>
      <c r="K1708" s="37">
        <v>1782</v>
      </c>
      <c r="L1708" s="37">
        <v>39314</v>
      </c>
      <c r="M1708" s="37">
        <v>41451</v>
      </c>
      <c r="N1708" s="37">
        <f>SUM(VentasC15[[#This Row],[Maquillaje]:[Perfumería]])</f>
        <v>211336</v>
      </c>
      <c r="O1708" s="14">
        <f>AVERAGE(VentasC15[[#This Row],[Maquillaje]:[Perfumería]])</f>
        <v>42267.199999999997</v>
      </c>
      <c r="P1708" t="str">
        <f>INDEX(VentasC15[[#Headers],[Maquillaje]:[Perfumería]],MATCH(MAX(VentasC15[[#This Row],[Maquillaje]:[Perfumería]]),VentasC15[[#This Row],[Maquillaje]:[Perfumería]],0))</f>
        <v>Maquillaje</v>
      </c>
      <c r="Q1708" t="str">
        <f>INDEX(VentasC15[[#Headers],[Maquillaje]:[Perfumería]],MATCH(MIN(VentasC15[[#This Row],[Maquillaje]:[Perfumería]]),VentasC15[[#This Row],[Maquillaje]:[Perfumería]],0))</f>
        <v>Cabello</v>
      </c>
      <c r="R1708" t="str">
        <f>IF(VentasC15[[#This Row],[Total por vendedor]]&gt;=250000,"SI","NO")</f>
        <v>NO</v>
      </c>
    </row>
    <row r="1709" spans="1:18" x14ac:dyDescent="0.3">
      <c r="A1709" s="17">
        <v>33498829</v>
      </c>
      <c r="B1709" s="13">
        <v>58</v>
      </c>
      <c r="C1709" s="13">
        <v>4</v>
      </c>
      <c r="D1709" s="13">
        <v>29</v>
      </c>
      <c r="E1709" t="s">
        <v>23</v>
      </c>
      <c r="F1709" t="s">
        <v>20</v>
      </c>
      <c r="G1709" t="str">
        <f>IF(VentasC15[[#This Row],[Tipo de pago]]='Tablas auxiliares'!$B$6,"Venta física","Venta Online")</f>
        <v>Venta física</v>
      </c>
      <c r="H1709" t="s">
        <v>29</v>
      </c>
      <c r="I1709" s="37">
        <v>65602</v>
      </c>
      <c r="J1709" s="37">
        <v>4176</v>
      </c>
      <c r="K1709" s="37">
        <v>44253</v>
      </c>
      <c r="L1709" s="37">
        <v>57051</v>
      </c>
      <c r="M1709" s="37">
        <v>26122</v>
      </c>
      <c r="N1709" s="37">
        <f>SUM(VentasC15[[#This Row],[Maquillaje]:[Perfumería]])</f>
        <v>197204</v>
      </c>
      <c r="O1709" s="14">
        <f>AVERAGE(VentasC15[[#This Row],[Maquillaje]:[Perfumería]])</f>
        <v>39440.800000000003</v>
      </c>
      <c r="P1709" t="str">
        <f>INDEX(VentasC15[[#Headers],[Maquillaje]:[Perfumería]],MATCH(MAX(VentasC15[[#This Row],[Maquillaje]:[Perfumería]]),VentasC15[[#This Row],[Maquillaje]:[Perfumería]],0))</f>
        <v>Maquillaje</v>
      </c>
      <c r="Q1709" t="str">
        <f>INDEX(VentasC15[[#Headers],[Maquillaje]:[Perfumería]],MATCH(MIN(VentasC15[[#This Row],[Maquillaje]:[Perfumería]]),VentasC15[[#This Row],[Maquillaje]:[Perfumería]],0))</f>
        <v>Skincare</v>
      </c>
      <c r="R1709" t="str">
        <f>IF(VentasC15[[#This Row],[Total por vendedor]]&gt;=250000,"SI","NO")</f>
        <v>NO</v>
      </c>
    </row>
    <row r="1710" spans="1:18" x14ac:dyDescent="0.3">
      <c r="A1710" s="16">
        <v>33498830</v>
      </c>
      <c r="B1710" s="13">
        <v>58</v>
      </c>
      <c r="C1710" s="13">
        <v>4</v>
      </c>
      <c r="D1710" s="13">
        <v>12</v>
      </c>
      <c r="E1710" t="s">
        <v>23</v>
      </c>
      <c r="F1710" t="s">
        <v>21</v>
      </c>
      <c r="G1710" t="str">
        <f>IF(VentasC15[[#This Row],[Tipo de pago]]='Tablas auxiliares'!$B$6,"Venta física","Venta Online")</f>
        <v>Venta Online</v>
      </c>
      <c r="H1710" t="s">
        <v>30</v>
      </c>
      <c r="I1710" s="37">
        <v>69842</v>
      </c>
      <c r="J1710" s="37">
        <v>31062</v>
      </c>
      <c r="K1710" s="37">
        <v>16308</v>
      </c>
      <c r="L1710" s="37">
        <v>48549</v>
      </c>
      <c r="M1710" s="37">
        <v>59453</v>
      </c>
      <c r="N1710" s="37">
        <f>SUM(VentasC15[[#This Row],[Maquillaje]:[Perfumería]])</f>
        <v>225214</v>
      </c>
      <c r="O1710" s="14">
        <f>AVERAGE(VentasC15[[#This Row],[Maquillaje]:[Perfumería]])</f>
        <v>45042.8</v>
      </c>
      <c r="P1710" t="str">
        <f>INDEX(VentasC15[[#Headers],[Maquillaje]:[Perfumería]],MATCH(MAX(VentasC15[[#This Row],[Maquillaje]:[Perfumería]]),VentasC15[[#This Row],[Maquillaje]:[Perfumería]],0))</f>
        <v>Maquillaje</v>
      </c>
      <c r="Q1710" t="str">
        <f>INDEX(VentasC15[[#Headers],[Maquillaje]:[Perfumería]],MATCH(MIN(VentasC15[[#This Row],[Maquillaje]:[Perfumería]]),VentasC15[[#This Row],[Maquillaje]:[Perfumería]],0))</f>
        <v>Cabello</v>
      </c>
      <c r="R1710" t="str">
        <f>IF(VentasC15[[#This Row],[Total por vendedor]]&gt;=250000,"SI","NO")</f>
        <v>NO</v>
      </c>
    </row>
    <row r="1711" spans="1:18" x14ac:dyDescent="0.3">
      <c r="A1711" s="17">
        <v>33498831</v>
      </c>
      <c r="B1711" s="13">
        <v>32</v>
      </c>
      <c r="C1711" s="13">
        <v>4</v>
      </c>
      <c r="D1711" s="13">
        <v>7</v>
      </c>
      <c r="E1711" t="s">
        <v>24</v>
      </c>
      <c r="F1711" t="s">
        <v>20</v>
      </c>
      <c r="G1711" t="str">
        <f>IF(VentasC15[[#This Row],[Tipo de pago]]='Tablas auxiliares'!$B$6,"Venta física","Venta Online")</f>
        <v>Venta física</v>
      </c>
      <c r="H1711" t="s">
        <v>29</v>
      </c>
      <c r="I1711" s="37">
        <v>68694</v>
      </c>
      <c r="J1711" s="37">
        <v>79804</v>
      </c>
      <c r="K1711" s="37">
        <v>37691</v>
      </c>
      <c r="L1711" s="37">
        <v>29630</v>
      </c>
      <c r="M1711" s="37">
        <v>80699</v>
      </c>
      <c r="N1711" s="37">
        <f>SUM(VentasC15[[#This Row],[Maquillaje]:[Perfumería]])</f>
        <v>296518</v>
      </c>
      <c r="O1711" s="14">
        <f>AVERAGE(VentasC15[[#This Row],[Maquillaje]:[Perfumería]])</f>
        <v>59303.6</v>
      </c>
      <c r="P1711" t="str">
        <f>INDEX(VentasC15[[#Headers],[Maquillaje]:[Perfumería]],MATCH(MAX(VentasC15[[#This Row],[Maquillaje]:[Perfumería]]),VentasC15[[#This Row],[Maquillaje]:[Perfumería]],0))</f>
        <v>Perfumería</v>
      </c>
      <c r="Q1711" t="str">
        <f>INDEX(VentasC15[[#Headers],[Maquillaje]:[Perfumería]],MATCH(MIN(VentasC15[[#This Row],[Maquillaje]:[Perfumería]]),VentasC15[[#This Row],[Maquillaje]:[Perfumería]],0))</f>
        <v>Cuerpo</v>
      </c>
      <c r="R1711" t="str">
        <f>IF(VentasC15[[#This Row],[Total por vendedor]]&gt;=250000,"SI","NO")</f>
        <v>SI</v>
      </c>
    </row>
    <row r="1712" spans="1:18" x14ac:dyDescent="0.3">
      <c r="A1712" s="16">
        <v>33498832</v>
      </c>
      <c r="B1712" s="13">
        <v>26</v>
      </c>
      <c r="C1712" s="13">
        <v>4</v>
      </c>
      <c r="D1712" s="13">
        <v>47</v>
      </c>
      <c r="E1712" t="s">
        <v>25</v>
      </c>
      <c r="F1712" t="s">
        <v>21</v>
      </c>
      <c r="G1712" t="str">
        <f>IF(VentasC15[[#This Row],[Tipo de pago]]='Tablas auxiliares'!$B$6,"Venta física","Venta Online")</f>
        <v>Venta Online</v>
      </c>
      <c r="H1712" t="s">
        <v>29</v>
      </c>
      <c r="I1712" s="37">
        <v>51261</v>
      </c>
      <c r="J1712" s="37">
        <v>87139</v>
      </c>
      <c r="K1712" s="37">
        <v>73246</v>
      </c>
      <c r="L1712" s="37">
        <v>76613</v>
      </c>
      <c r="M1712" s="37">
        <v>18602</v>
      </c>
      <c r="N1712" s="37">
        <f>SUM(VentasC15[[#This Row],[Maquillaje]:[Perfumería]])</f>
        <v>306861</v>
      </c>
      <c r="O1712" s="14">
        <f>AVERAGE(VentasC15[[#This Row],[Maquillaje]:[Perfumería]])</f>
        <v>61372.2</v>
      </c>
      <c r="P1712" t="str">
        <f>INDEX(VentasC15[[#Headers],[Maquillaje]:[Perfumería]],MATCH(MAX(VentasC15[[#This Row],[Maquillaje]:[Perfumería]]),VentasC15[[#This Row],[Maquillaje]:[Perfumería]],0))</f>
        <v>Skincare</v>
      </c>
      <c r="Q1712" t="str">
        <f>INDEX(VentasC15[[#Headers],[Maquillaje]:[Perfumería]],MATCH(MIN(VentasC15[[#This Row],[Maquillaje]:[Perfumería]]),VentasC15[[#This Row],[Maquillaje]:[Perfumería]],0))</f>
        <v>Perfumería</v>
      </c>
      <c r="R1712" t="str">
        <f>IF(VentasC15[[#This Row],[Total por vendedor]]&gt;=250000,"SI","NO")</f>
        <v>SI</v>
      </c>
    </row>
    <row r="1713" spans="1:18" x14ac:dyDescent="0.3">
      <c r="A1713" s="17">
        <v>33498833</v>
      </c>
      <c r="B1713" s="13">
        <v>49</v>
      </c>
      <c r="C1713" s="13">
        <v>4</v>
      </c>
      <c r="D1713" s="13">
        <v>100</v>
      </c>
      <c r="E1713" t="s">
        <v>25</v>
      </c>
      <c r="F1713" t="s">
        <v>21</v>
      </c>
      <c r="G1713" t="str">
        <f>IF(VentasC15[[#This Row],[Tipo de pago]]='Tablas auxiliares'!$B$6,"Venta física","Venta Online")</f>
        <v>Venta Online</v>
      </c>
      <c r="H1713" t="s">
        <v>30</v>
      </c>
      <c r="I1713" s="37">
        <v>53132</v>
      </c>
      <c r="J1713" s="37">
        <v>95410</v>
      </c>
      <c r="K1713" s="37">
        <v>17779</v>
      </c>
      <c r="L1713" s="37">
        <v>78082</v>
      </c>
      <c r="M1713" s="37">
        <v>54300</v>
      </c>
      <c r="N1713" s="37">
        <f>SUM(VentasC15[[#This Row],[Maquillaje]:[Perfumería]])</f>
        <v>298703</v>
      </c>
      <c r="O1713" s="14">
        <f>AVERAGE(VentasC15[[#This Row],[Maquillaje]:[Perfumería]])</f>
        <v>59740.6</v>
      </c>
      <c r="P1713" t="str">
        <f>INDEX(VentasC15[[#Headers],[Maquillaje]:[Perfumería]],MATCH(MAX(VentasC15[[#This Row],[Maquillaje]:[Perfumería]]),VentasC15[[#This Row],[Maquillaje]:[Perfumería]],0))</f>
        <v>Skincare</v>
      </c>
      <c r="Q1713" t="str">
        <f>INDEX(VentasC15[[#Headers],[Maquillaje]:[Perfumería]],MATCH(MIN(VentasC15[[#This Row],[Maquillaje]:[Perfumería]]),VentasC15[[#This Row],[Maquillaje]:[Perfumería]],0))</f>
        <v>Cabello</v>
      </c>
      <c r="R1713" t="str">
        <f>IF(VentasC15[[#This Row],[Total por vendedor]]&gt;=250000,"SI","NO")</f>
        <v>SI</v>
      </c>
    </row>
    <row r="1714" spans="1:18" x14ac:dyDescent="0.3">
      <c r="A1714" s="16">
        <v>33498834</v>
      </c>
      <c r="B1714" s="13">
        <v>56</v>
      </c>
      <c r="C1714" s="13">
        <v>4</v>
      </c>
      <c r="D1714" s="13">
        <v>85</v>
      </c>
      <c r="E1714" t="s">
        <v>24</v>
      </c>
      <c r="F1714" t="s">
        <v>20</v>
      </c>
      <c r="G1714" t="str">
        <f>IF(VentasC15[[#This Row],[Tipo de pago]]='Tablas auxiliares'!$B$6,"Venta física","Venta Online")</f>
        <v>Venta física</v>
      </c>
      <c r="H1714" t="s">
        <v>30</v>
      </c>
      <c r="I1714" s="37">
        <v>86827</v>
      </c>
      <c r="J1714" s="37">
        <v>49757</v>
      </c>
      <c r="K1714" s="37">
        <v>78782</v>
      </c>
      <c r="L1714" s="37">
        <v>80289</v>
      </c>
      <c r="M1714" s="37">
        <v>93145</v>
      </c>
      <c r="N1714" s="37">
        <f>SUM(VentasC15[[#This Row],[Maquillaje]:[Perfumería]])</f>
        <v>388800</v>
      </c>
      <c r="O1714" s="14">
        <f>AVERAGE(VentasC15[[#This Row],[Maquillaje]:[Perfumería]])</f>
        <v>77760</v>
      </c>
      <c r="P1714" t="str">
        <f>INDEX(VentasC15[[#Headers],[Maquillaje]:[Perfumería]],MATCH(MAX(VentasC15[[#This Row],[Maquillaje]:[Perfumería]]),VentasC15[[#This Row],[Maquillaje]:[Perfumería]],0))</f>
        <v>Perfumería</v>
      </c>
      <c r="Q1714" t="str">
        <f>INDEX(VentasC15[[#Headers],[Maquillaje]:[Perfumería]],MATCH(MIN(VentasC15[[#This Row],[Maquillaje]:[Perfumería]]),VentasC15[[#This Row],[Maquillaje]:[Perfumería]],0))</f>
        <v>Skincare</v>
      </c>
      <c r="R1714" t="str">
        <f>IF(VentasC15[[#This Row],[Total por vendedor]]&gt;=250000,"SI","NO")</f>
        <v>SI</v>
      </c>
    </row>
    <row r="1715" spans="1:18" x14ac:dyDescent="0.3">
      <c r="A1715" s="17">
        <v>33498835</v>
      </c>
      <c r="B1715" s="13">
        <v>42</v>
      </c>
      <c r="C1715" s="13">
        <v>4</v>
      </c>
      <c r="D1715" s="13">
        <v>20</v>
      </c>
      <c r="E1715" t="s">
        <v>22</v>
      </c>
      <c r="F1715" t="s">
        <v>20</v>
      </c>
      <c r="G1715" t="str">
        <f>IF(VentasC15[[#This Row],[Tipo de pago]]='Tablas auxiliares'!$B$6,"Venta física","Venta Online")</f>
        <v>Venta física</v>
      </c>
      <c r="H1715" t="s">
        <v>30</v>
      </c>
      <c r="I1715" s="37">
        <v>85738</v>
      </c>
      <c r="J1715" s="37">
        <v>35195</v>
      </c>
      <c r="K1715" s="37">
        <v>93338</v>
      </c>
      <c r="L1715" s="37">
        <v>24446</v>
      </c>
      <c r="M1715" s="37">
        <v>7686</v>
      </c>
      <c r="N1715" s="37">
        <f>SUM(VentasC15[[#This Row],[Maquillaje]:[Perfumería]])</f>
        <v>246403</v>
      </c>
      <c r="O1715" s="14">
        <f>AVERAGE(VentasC15[[#This Row],[Maquillaje]:[Perfumería]])</f>
        <v>49280.6</v>
      </c>
      <c r="P1715" t="str">
        <f>INDEX(VentasC15[[#Headers],[Maquillaje]:[Perfumería]],MATCH(MAX(VentasC15[[#This Row],[Maquillaje]:[Perfumería]]),VentasC15[[#This Row],[Maquillaje]:[Perfumería]],0))</f>
        <v>Cabello</v>
      </c>
      <c r="Q1715" t="str">
        <f>INDEX(VentasC15[[#Headers],[Maquillaje]:[Perfumería]],MATCH(MIN(VentasC15[[#This Row],[Maquillaje]:[Perfumería]]),VentasC15[[#This Row],[Maquillaje]:[Perfumería]],0))</f>
        <v>Perfumería</v>
      </c>
      <c r="R1715" t="str">
        <f>IF(VentasC15[[#This Row],[Total por vendedor]]&gt;=250000,"SI","NO")</f>
        <v>NO</v>
      </c>
    </row>
    <row r="1716" spans="1:18" x14ac:dyDescent="0.3">
      <c r="A1716" s="16">
        <v>33498836</v>
      </c>
      <c r="B1716" s="13">
        <v>28</v>
      </c>
      <c r="C1716" s="13">
        <v>4</v>
      </c>
      <c r="D1716" s="13">
        <v>39</v>
      </c>
      <c r="E1716" t="s">
        <v>25</v>
      </c>
      <c r="F1716" t="s">
        <v>20</v>
      </c>
      <c r="G1716" t="str">
        <f>IF(VentasC15[[#This Row],[Tipo de pago]]='Tablas auxiliares'!$B$6,"Venta física","Venta Online")</f>
        <v>Venta física</v>
      </c>
      <c r="H1716" t="s">
        <v>29</v>
      </c>
      <c r="I1716" s="37">
        <v>49041</v>
      </c>
      <c r="J1716" s="37">
        <v>93043</v>
      </c>
      <c r="K1716" s="37">
        <v>55826</v>
      </c>
      <c r="L1716" s="37">
        <v>30553</v>
      </c>
      <c r="M1716" s="37">
        <v>40630</v>
      </c>
      <c r="N1716" s="37">
        <f>SUM(VentasC15[[#This Row],[Maquillaje]:[Perfumería]])</f>
        <v>269093</v>
      </c>
      <c r="O1716" s="14">
        <f>AVERAGE(VentasC15[[#This Row],[Maquillaje]:[Perfumería]])</f>
        <v>53818.6</v>
      </c>
      <c r="P1716" t="str">
        <f>INDEX(VentasC15[[#Headers],[Maquillaje]:[Perfumería]],MATCH(MAX(VentasC15[[#This Row],[Maquillaje]:[Perfumería]]),VentasC15[[#This Row],[Maquillaje]:[Perfumería]],0))</f>
        <v>Skincare</v>
      </c>
      <c r="Q1716" t="str">
        <f>INDEX(VentasC15[[#Headers],[Maquillaje]:[Perfumería]],MATCH(MIN(VentasC15[[#This Row],[Maquillaje]:[Perfumería]]),VentasC15[[#This Row],[Maquillaje]:[Perfumería]],0))</f>
        <v>Cuerpo</v>
      </c>
      <c r="R1716" t="str">
        <f>IF(VentasC15[[#This Row],[Total por vendedor]]&gt;=250000,"SI","NO")</f>
        <v>SI</v>
      </c>
    </row>
    <row r="1717" spans="1:18" x14ac:dyDescent="0.3">
      <c r="A1717" s="17">
        <v>33498837</v>
      </c>
      <c r="B1717" s="13">
        <v>74</v>
      </c>
      <c r="C1717" s="13">
        <v>4</v>
      </c>
      <c r="D1717" s="13">
        <v>8</v>
      </c>
      <c r="E1717" t="s">
        <v>22</v>
      </c>
      <c r="F1717" t="s">
        <v>20</v>
      </c>
      <c r="G1717" t="str">
        <f>IF(VentasC15[[#This Row],[Tipo de pago]]='Tablas auxiliares'!$B$6,"Venta física","Venta Online")</f>
        <v>Venta física</v>
      </c>
      <c r="H1717" t="s">
        <v>29</v>
      </c>
      <c r="I1717" s="37">
        <v>14087</v>
      </c>
      <c r="J1717" s="37">
        <v>14206</v>
      </c>
      <c r="K1717" s="37">
        <v>22844</v>
      </c>
      <c r="L1717" s="37">
        <v>13425</v>
      </c>
      <c r="M1717" s="37">
        <v>19255</v>
      </c>
      <c r="N1717" s="37">
        <f>SUM(VentasC15[[#This Row],[Maquillaje]:[Perfumería]])</f>
        <v>83817</v>
      </c>
      <c r="O1717" s="14">
        <f>AVERAGE(VentasC15[[#This Row],[Maquillaje]:[Perfumería]])</f>
        <v>16763.400000000001</v>
      </c>
      <c r="P1717" t="str">
        <f>INDEX(VentasC15[[#Headers],[Maquillaje]:[Perfumería]],MATCH(MAX(VentasC15[[#This Row],[Maquillaje]:[Perfumería]]),VentasC15[[#This Row],[Maquillaje]:[Perfumería]],0))</f>
        <v>Cabello</v>
      </c>
      <c r="Q1717" t="str">
        <f>INDEX(VentasC15[[#Headers],[Maquillaje]:[Perfumería]],MATCH(MIN(VentasC15[[#This Row],[Maquillaje]:[Perfumería]]),VentasC15[[#This Row],[Maquillaje]:[Perfumería]],0))</f>
        <v>Cuerpo</v>
      </c>
      <c r="R1717" t="str">
        <f>IF(VentasC15[[#This Row],[Total por vendedor]]&gt;=250000,"SI","NO")</f>
        <v>NO</v>
      </c>
    </row>
    <row r="1718" spans="1:18" x14ac:dyDescent="0.3">
      <c r="A1718" s="16">
        <v>33498838</v>
      </c>
      <c r="B1718" s="13">
        <v>75</v>
      </c>
      <c r="C1718" s="13">
        <v>4</v>
      </c>
      <c r="D1718" s="13">
        <v>29</v>
      </c>
      <c r="E1718" t="s">
        <v>25</v>
      </c>
      <c r="F1718" t="s">
        <v>21</v>
      </c>
      <c r="G1718" t="str">
        <f>IF(VentasC15[[#This Row],[Tipo de pago]]='Tablas auxiliares'!$B$6,"Venta física","Venta Online")</f>
        <v>Venta Online</v>
      </c>
      <c r="H1718" t="s">
        <v>29</v>
      </c>
      <c r="I1718" s="37">
        <v>86513</v>
      </c>
      <c r="J1718" s="37">
        <v>34809</v>
      </c>
      <c r="K1718" s="37">
        <v>68806</v>
      </c>
      <c r="L1718" s="37">
        <v>27295</v>
      </c>
      <c r="M1718" s="37">
        <v>93034</v>
      </c>
      <c r="N1718" s="37">
        <f>SUM(VentasC15[[#This Row],[Maquillaje]:[Perfumería]])</f>
        <v>310457</v>
      </c>
      <c r="O1718" s="14">
        <f>AVERAGE(VentasC15[[#This Row],[Maquillaje]:[Perfumería]])</f>
        <v>62091.4</v>
      </c>
      <c r="P1718" t="str">
        <f>INDEX(VentasC15[[#Headers],[Maquillaje]:[Perfumería]],MATCH(MAX(VentasC15[[#This Row],[Maquillaje]:[Perfumería]]),VentasC15[[#This Row],[Maquillaje]:[Perfumería]],0))</f>
        <v>Perfumería</v>
      </c>
      <c r="Q1718" t="str">
        <f>INDEX(VentasC15[[#Headers],[Maquillaje]:[Perfumería]],MATCH(MIN(VentasC15[[#This Row],[Maquillaje]:[Perfumería]]),VentasC15[[#This Row],[Maquillaje]:[Perfumería]],0))</f>
        <v>Cuerpo</v>
      </c>
      <c r="R1718" t="str">
        <f>IF(VentasC15[[#This Row],[Total por vendedor]]&gt;=250000,"SI","NO")</f>
        <v>SI</v>
      </c>
    </row>
    <row r="1719" spans="1:18" x14ac:dyDescent="0.3">
      <c r="A1719" s="17">
        <v>33498839</v>
      </c>
      <c r="B1719" s="13">
        <v>31</v>
      </c>
      <c r="C1719" s="13">
        <v>4</v>
      </c>
      <c r="D1719" s="13">
        <v>83</v>
      </c>
      <c r="E1719" t="s">
        <v>22</v>
      </c>
      <c r="F1719" t="s">
        <v>20</v>
      </c>
      <c r="G1719" t="str">
        <f>IF(VentasC15[[#This Row],[Tipo de pago]]='Tablas auxiliares'!$B$6,"Venta física","Venta Online")</f>
        <v>Venta física</v>
      </c>
      <c r="H1719" t="s">
        <v>30</v>
      </c>
      <c r="I1719" s="37">
        <v>6547</v>
      </c>
      <c r="J1719" s="37">
        <v>56286</v>
      </c>
      <c r="K1719" s="37">
        <v>59390</v>
      </c>
      <c r="L1719" s="37">
        <v>20505</v>
      </c>
      <c r="M1719" s="37">
        <v>25136</v>
      </c>
      <c r="N1719" s="37">
        <f>SUM(VentasC15[[#This Row],[Maquillaje]:[Perfumería]])</f>
        <v>167864</v>
      </c>
      <c r="O1719" s="14">
        <f>AVERAGE(VentasC15[[#This Row],[Maquillaje]:[Perfumería]])</f>
        <v>33572.800000000003</v>
      </c>
      <c r="P1719" t="str">
        <f>INDEX(VentasC15[[#Headers],[Maquillaje]:[Perfumería]],MATCH(MAX(VentasC15[[#This Row],[Maquillaje]:[Perfumería]]),VentasC15[[#This Row],[Maquillaje]:[Perfumería]],0))</f>
        <v>Cabello</v>
      </c>
      <c r="Q1719" t="str">
        <f>INDEX(VentasC15[[#Headers],[Maquillaje]:[Perfumería]],MATCH(MIN(VentasC15[[#This Row],[Maquillaje]:[Perfumería]]),VentasC15[[#This Row],[Maquillaje]:[Perfumería]],0))</f>
        <v>Maquillaje</v>
      </c>
      <c r="R1719" t="str">
        <f>IF(VentasC15[[#This Row],[Total por vendedor]]&gt;=250000,"SI","NO")</f>
        <v>NO</v>
      </c>
    </row>
    <row r="1720" spans="1:18" x14ac:dyDescent="0.3">
      <c r="A1720" s="16">
        <v>33498840</v>
      </c>
      <c r="B1720" s="13">
        <v>65</v>
      </c>
      <c r="C1720" s="13">
        <v>4</v>
      </c>
      <c r="D1720" s="13">
        <v>16</v>
      </c>
      <c r="E1720" t="s">
        <v>23</v>
      </c>
      <c r="F1720" t="s">
        <v>20</v>
      </c>
      <c r="G1720" t="str">
        <f>IF(VentasC15[[#This Row],[Tipo de pago]]='Tablas auxiliares'!$B$6,"Venta física","Venta Online")</f>
        <v>Venta física</v>
      </c>
      <c r="H1720" t="s">
        <v>30</v>
      </c>
      <c r="I1720" s="37">
        <v>54454</v>
      </c>
      <c r="J1720" s="37">
        <v>11730</v>
      </c>
      <c r="K1720" s="37">
        <v>61365</v>
      </c>
      <c r="L1720" s="37">
        <v>59530</v>
      </c>
      <c r="M1720" s="37">
        <v>30545</v>
      </c>
      <c r="N1720" s="37">
        <f>SUM(VentasC15[[#This Row],[Maquillaje]:[Perfumería]])</f>
        <v>217624</v>
      </c>
      <c r="O1720" s="14">
        <f>AVERAGE(VentasC15[[#This Row],[Maquillaje]:[Perfumería]])</f>
        <v>43524.800000000003</v>
      </c>
      <c r="P1720" t="str">
        <f>INDEX(VentasC15[[#Headers],[Maquillaje]:[Perfumería]],MATCH(MAX(VentasC15[[#This Row],[Maquillaje]:[Perfumería]]),VentasC15[[#This Row],[Maquillaje]:[Perfumería]],0))</f>
        <v>Cabello</v>
      </c>
      <c r="Q1720" t="str">
        <f>INDEX(VentasC15[[#Headers],[Maquillaje]:[Perfumería]],MATCH(MIN(VentasC15[[#This Row],[Maquillaje]:[Perfumería]]),VentasC15[[#This Row],[Maquillaje]:[Perfumería]],0))</f>
        <v>Skincare</v>
      </c>
      <c r="R1720" t="str">
        <f>IF(VentasC15[[#This Row],[Total por vendedor]]&gt;=250000,"SI","NO")</f>
        <v>NO</v>
      </c>
    </row>
    <row r="1721" spans="1:18" x14ac:dyDescent="0.3">
      <c r="A1721" s="17">
        <v>33498841</v>
      </c>
      <c r="B1721" s="13">
        <v>62</v>
      </c>
      <c r="C1721" s="13">
        <v>4</v>
      </c>
      <c r="D1721" s="13">
        <v>21</v>
      </c>
      <c r="E1721" t="s">
        <v>23</v>
      </c>
      <c r="F1721" t="s">
        <v>21</v>
      </c>
      <c r="G1721" t="str">
        <f>IF(VentasC15[[#This Row],[Tipo de pago]]='Tablas auxiliares'!$B$6,"Venta física","Venta Online")</f>
        <v>Venta Online</v>
      </c>
      <c r="H1721" t="s">
        <v>30</v>
      </c>
      <c r="I1721" s="37">
        <v>47446</v>
      </c>
      <c r="J1721" s="37">
        <v>65633</v>
      </c>
      <c r="K1721" s="37">
        <v>96462</v>
      </c>
      <c r="L1721" s="37">
        <v>37871</v>
      </c>
      <c r="M1721" s="37">
        <v>79364</v>
      </c>
      <c r="N1721" s="37">
        <f>SUM(VentasC15[[#This Row],[Maquillaje]:[Perfumería]])</f>
        <v>326776</v>
      </c>
      <c r="O1721" s="14">
        <f>AVERAGE(VentasC15[[#This Row],[Maquillaje]:[Perfumería]])</f>
        <v>65355.199999999997</v>
      </c>
      <c r="P1721" t="str">
        <f>INDEX(VentasC15[[#Headers],[Maquillaje]:[Perfumería]],MATCH(MAX(VentasC15[[#This Row],[Maquillaje]:[Perfumería]]),VentasC15[[#This Row],[Maquillaje]:[Perfumería]],0))</f>
        <v>Cabello</v>
      </c>
      <c r="Q1721" t="str">
        <f>INDEX(VentasC15[[#Headers],[Maquillaje]:[Perfumería]],MATCH(MIN(VentasC15[[#This Row],[Maquillaje]:[Perfumería]]),VentasC15[[#This Row],[Maquillaje]:[Perfumería]],0))</f>
        <v>Cuerpo</v>
      </c>
      <c r="R1721" t="str">
        <f>IF(VentasC15[[#This Row],[Total por vendedor]]&gt;=250000,"SI","NO")</f>
        <v>SI</v>
      </c>
    </row>
    <row r="1722" spans="1:18" x14ac:dyDescent="0.3">
      <c r="A1722" s="16">
        <v>33498842</v>
      </c>
      <c r="B1722" s="13">
        <v>64</v>
      </c>
      <c r="C1722" s="13">
        <v>4</v>
      </c>
      <c r="D1722" s="13">
        <v>5</v>
      </c>
      <c r="E1722" t="s">
        <v>23</v>
      </c>
      <c r="F1722" t="s">
        <v>21</v>
      </c>
      <c r="G1722" t="str">
        <f>IF(VentasC15[[#This Row],[Tipo de pago]]='Tablas auxiliares'!$B$6,"Venta física","Venta Online")</f>
        <v>Venta Online</v>
      </c>
      <c r="H1722" t="s">
        <v>30</v>
      </c>
      <c r="I1722" s="37">
        <v>24315</v>
      </c>
      <c r="J1722" s="37">
        <v>32369</v>
      </c>
      <c r="K1722" s="37">
        <v>56554</v>
      </c>
      <c r="L1722" s="37">
        <v>65587</v>
      </c>
      <c r="M1722" s="37">
        <v>42248</v>
      </c>
      <c r="N1722" s="37">
        <f>SUM(VentasC15[[#This Row],[Maquillaje]:[Perfumería]])</f>
        <v>221073</v>
      </c>
      <c r="O1722" s="14">
        <f>AVERAGE(VentasC15[[#This Row],[Maquillaje]:[Perfumería]])</f>
        <v>44214.6</v>
      </c>
      <c r="P1722" t="str">
        <f>INDEX(VentasC15[[#Headers],[Maquillaje]:[Perfumería]],MATCH(MAX(VentasC15[[#This Row],[Maquillaje]:[Perfumería]]),VentasC15[[#This Row],[Maquillaje]:[Perfumería]],0))</f>
        <v>Cuerpo</v>
      </c>
      <c r="Q1722" t="str">
        <f>INDEX(VentasC15[[#Headers],[Maquillaje]:[Perfumería]],MATCH(MIN(VentasC15[[#This Row],[Maquillaje]:[Perfumería]]),VentasC15[[#This Row],[Maquillaje]:[Perfumería]],0))</f>
        <v>Maquillaje</v>
      </c>
      <c r="R1722" t="str">
        <f>IF(VentasC15[[#This Row],[Total por vendedor]]&gt;=250000,"SI","NO")</f>
        <v>NO</v>
      </c>
    </row>
    <row r="1723" spans="1:18" x14ac:dyDescent="0.3">
      <c r="A1723" s="17">
        <v>33498843</v>
      </c>
      <c r="B1723" s="13">
        <v>73</v>
      </c>
      <c r="C1723" s="13">
        <v>4</v>
      </c>
      <c r="D1723" s="13">
        <v>85</v>
      </c>
      <c r="E1723" t="s">
        <v>23</v>
      </c>
      <c r="F1723" t="s">
        <v>20</v>
      </c>
      <c r="G1723" t="str">
        <f>IF(VentasC15[[#This Row],[Tipo de pago]]='Tablas auxiliares'!$B$6,"Venta física","Venta Online")</f>
        <v>Venta física</v>
      </c>
      <c r="H1723" t="s">
        <v>30</v>
      </c>
      <c r="I1723" s="37">
        <v>90176</v>
      </c>
      <c r="J1723" s="37">
        <v>63259</v>
      </c>
      <c r="K1723" s="37">
        <v>23083</v>
      </c>
      <c r="L1723" s="37">
        <v>7893</v>
      </c>
      <c r="M1723" s="37">
        <v>47618</v>
      </c>
      <c r="N1723" s="37">
        <f>SUM(VentasC15[[#This Row],[Maquillaje]:[Perfumería]])</f>
        <v>232029</v>
      </c>
      <c r="O1723" s="14">
        <f>AVERAGE(VentasC15[[#This Row],[Maquillaje]:[Perfumería]])</f>
        <v>46405.8</v>
      </c>
      <c r="P1723" t="str">
        <f>INDEX(VentasC15[[#Headers],[Maquillaje]:[Perfumería]],MATCH(MAX(VentasC15[[#This Row],[Maquillaje]:[Perfumería]]),VentasC15[[#This Row],[Maquillaje]:[Perfumería]],0))</f>
        <v>Maquillaje</v>
      </c>
      <c r="Q1723" t="str">
        <f>INDEX(VentasC15[[#Headers],[Maquillaje]:[Perfumería]],MATCH(MIN(VentasC15[[#This Row],[Maquillaje]:[Perfumería]]),VentasC15[[#This Row],[Maquillaje]:[Perfumería]],0))</f>
        <v>Cuerpo</v>
      </c>
      <c r="R1723" t="str">
        <f>IF(VentasC15[[#This Row],[Total por vendedor]]&gt;=250000,"SI","NO")</f>
        <v>NO</v>
      </c>
    </row>
    <row r="1724" spans="1:18" x14ac:dyDescent="0.3">
      <c r="A1724" s="16">
        <v>33498844</v>
      </c>
      <c r="B1724" s="13">
        <v>51</v>
      </c>
      <c r="C1724" s="13">
        <v>4</v>
      </c>
      <c r="D1724" s="13">
        <v>76</v>
      </c>
      <c r="E1724" t="s">
        <v>25</v>
      </c>
      <c r="F1724" t="s">
        <v>20</v>
      </c>
      <c r="G1724" t="str">
        <f>IF(VentasC15[[#This Row],[Tipo de pago]]='Tablas auxiliares'!$B$6,"Venta física","Venta Online")</f>
        <v>Venta física</v>
      </c>
      <c r="H1724" t="s">
        <v>30</v>
      </c>
      <c r="I1724" s="37">
        <v>12159</v>
      </c>
      <c r="J1724" s="37">
        <v>83937</v>
      </c>
      <c r="K1724" s="37">
        <v>43012</v>
      </c>
      <c r="L1724" s="37">
        <v>63654</v>
      </c>
      <c r="M1724" s="37">
        <v>67786</v>
      </c>
      <c r="N1724" s="37">
        <f>SUM(VentasC15[[#This Row],[Maquillaje]:[Perfumería]])</f>
        <v>270548</v>
      </c>
      <c r="O1724" s="14">
        <f>AVERAGE(VentasC15[[#This Row],[Maquillaje]:[Perfumería]])</f>
        <v>54109.599999999999</v>
      </c>
      <c r="P1724" t="str">
        <f>INDEX(VentasC15[[#Headers],[Maquillaje]:[Perfumería]],MATCH(MAX(VentasC15[[#This Row],[Maquillaje]:[Perfumería]]),VentasC15[[#This Row],[Maquillaje]:[Perfumería]],0))</f>
        <v>Skincare</v>
      </c>
      <c r="Q1724" t="str">
        <f>INDEX(VentasC15[[#Headers],[Maquillaje]:[Perfumería]],MATCH(MIN(VentasC15[[#This Row],[Maquillaje]:[Perfumería]]),VentasC15[[#This Row],[Maquillaje]:[Perfumería]],0))</f>
        <v>Maquillaje</v>
      </c>
      <c r="R1724" t="str">
        <f>IF(VentasC15[[#This Row],[Total por vendedor]]&gt;=250000,"SI","NO")</f>
        <v>SI</v>
      </c>
    </row>
    <row r="1725" spans="1:18" x14ac:dyDescent="0.3">
      <c r="A1725" s="17">
        <v>33498845</v>
      </c>
      <c r="B1725" s="13">
        <v>38</v>
      </c>
      <c r="C1725" s="13">
        <v>4</v>
      </c>
      <c r="D1725" s="13">
        <v>30</v>
      </c>
      <c r="E1725" t="s">
        <v>23</v>
      </c>
      <c r="F1725" t="s">
        <v>20</v>
      </c>
      <c r="G1725" t="str">
        <f>IF(VentasC15[[#This Row],[Tipo de pago]]='Tablas auxiliares'!$B$6,"Venta física","Venta Online")</f>
        <v>Venta física</v>
      </c>
      <c r="H1725" t="s">
        <v>29</v>
      </c>
      <c r="I1725" s="37">
        <v>50964</v>
      </c>
      <c r="J1725" s="37">
        <v>33352</v>
      </c>
      <c r="K1725" s="37">
        <v>42578</v>
      </c>
      <c r="L1725" s="37">
        <v>5541</v>
      </c>
      <c r="M1725" s="37">
        <v>63078</v>
      </c>
      <c r="N1725" s="37">
        <f>SUM(VentasC15[[#This Row],[Maquillaje]:[Perfumería]])</f>
        <v>195513</v>
      </c>
      <c r="O1725" s="14">
        <f>AVERAGE(VentasC15[[#This Row],[Maquillaje]:[Perfumería]])</f>
        <v>39102.6</v>
      </c>
      <c r="P1725" t="str">
        <f>INDEX(VentasC15[[#Headers],[Maquillaje]:[Perfumería]],MATCH(MAX(VentasC15[[#This Row],[Maquillaje]:[Perfumería]]),VentasC15[[#This Row],[Maquillaje]:[Perfumería]],0))</f>
        <v>Perfumería</v>
      </c>
      <c r="Q1725" t="str">
        <f>INDEX(VentasC15[[#Headers],[Maquillaje]:[Perfumería]],MATCH(MIN(VentasC15[[#This Row],[Maquillaje]:[Perfumería]]),VentasC15[[#This Row],[Maquillaje]:[Perfumería]],0))</f>
        <v>Cuerpo</v>
      </c>
      <c r="R1725" t="str">
        <f>IF(VentasC15[[#This Row],[Total por vendedor]]&gt;=250000,"SI","NO")</f>
        <v>NO</v>
      </c>
    </row>
    <row r="1726" spans="1:18" x14ac:dyDescent="0.3">
      <c r="A1726" s="16">
        <v>33498846</v>
      </c>
      <c r="B1726" s="13">
        <v>32</v>
      </c>
      <c r="C1726" s="13">
        <v>4</v>
      </c>
      <c r="D1726" s="13">
        <v>17</v>
      </c>
      <c r="E1726" t="s">
        <v>25</v>
      </c>
      <c r="F1726" t="s">
        <v>21</v>
      </c>
      <c r="G1726" t="str">
        <f>IF(VentasC15[[#This Row],[Tipo de pago]]='Tablas auxiliares'!$B$6,"Venta física","Venta Online")</f>
        <v>Venta Online</v>
      </c>
      <c r="H1726" t="s">
        <v>29</v>
      </c>
      <c r="I1726" s="37">
        <v>29159</v>
      </c>
      <c r="J1726" s="37">
        <v>95883</v>
      </c>
      <c r="K1726" s="37">
        <v>49087</v>
      </c>
      <c r="L1726" s="37">
        <v>25921</v>
      </c>
      <c r="M1726" s="37">
        <v>97125</v>
      </c>
      <c r="N1726" s="37">
        <f>SUM(VentasC15[[#This Row],[Maquillaje]:[Perfumería]])</f>
        <v>297175</v>
      </c>
      <c r="O1726" s="14">
        <f>AVERAGE(VentasC15[[#This Row],[Maquillaje]:[Perfumería]])</f>
        <v>59435</v>
      </c>
      <c r="P1726" t="str">
        <f>INDEX(VentasC15[[#Headers],[Maquillaje]:[Perfumería]],MATCH(MAX(VentasC15[[#This Row],[Maquillaje]:[Perfumería]]),VentasC15[[#This Row],[Maquillaje]:[Perfumería]],0))</f>
        <v>Perfumería</v>
      </c>
      <c r="Q1726" t="str">
        <f>INDEX(VentasC15[[#Headers],[Maquillaje]:[Perfumería]],MATCH(MIN(VentasC15[[#This Row],[Maquillaje]:[Perfumería]]),VentasC15[[#This Row],[Maquillaje]:[Perfumería]],0))</f>
        <v>Cuerpo</v>
      </c>
      <c r="R1726" t="str">
        <f>IF(VentasC15[[#This Row],[Total por vendedor]]&gt;=250000,"SI","NO")</f>
        <v>SI</v>
      </c>
    </row>
    <row r="1727" spans="1:18" x14ac:dyDescent="0.3">
      <c r="A1727" s="17">
        <v>33498847</v>
      </c>
      <c r="B1727" s="13">
        <v>37</v>
      </c>
      <c r="C1727" s="13">
        <v>4</v>
      </c>
      <c r="D1727" s="13">
        <v>45</v>
      </c>
      <c r="E1727" t="s">
        <v>22</v>
      </c>
      <c r="F1727" t="s">
        <v>21</v>
      </c>
      <c r="G1727" t="str">
        <f>IF(VentasC15[[#This Row],[Tipo de pago]]='Tablas auxiliares'!$B$6,"Venta física","Venta Online")</f>
        <v>Venta Online</v>
      </c>
      <c r="H1727" t="s">
        <v>30</v>
      </c>
      <c r="I1727" s="37">
        <v>17892</v>
      </c>
      <c r="J1727" s="37">
        <v>74419</v>
      </c>
      <c r="K1727" s="37">
        <v>72326</v>
      </c>
      <c r="L1727" s="37">
        <v>76182</v>
      </c>
      <c r="M1727" s="37">
        <v>67166</v>
      </c>
      <c r="N1727" s="37">
        <f>SUM(VentasC15[[#This Row],[Maquillaje]:[Perfumería]])</f>
        <v>307985</v>
      </c>
      <c r="O1727" s="14">
        <f>AVERAGE(VentasC15[[#This Row],[Maquillaje]:[Perfumería]])</f>
        <v>61597</v>
      </c>
      <c r="P1727" t="str">
        <f>INDEX(VentasC15[[#Headers],[Maquillaje]:[Perfumería]],MATCH(MAX(VentasC15[[#This Row],[Maquillaje]:[Perfumería]]),VentasC15[[#This Row],[Maquillaje]:[Perfumería]],0))</f>
        <v>Cuerpo</v>
      </c>
      <c r="Q1727" t="str">
        <f>INDEX(VentasC15[[#Headers],[Maquillaje]:[Perfumería]],MATCH(MIN(VentasC15[[#This Row],[Maquillaje]:[Perfumería]]),VentasC15[[#This Row],[Maquillaje]:[Perfumería]],0))</f>
        <v>Maquillaje</v>
      </c>
      <c r="R1727" t="str">
        <f>IF(VentasC15[[#This Row],[Total por vendedor]]&gt;=250000,"SI","NO")</f>
        <v>SI</v>
      </c>
    </row>
    <row r="1728" spans="1:18" x14ac:dyDescent="0.3">
      <c r="A1728" s="16">
        <v>33498848</v>
      </c>
      <c r="B1728" s="13">
        <v>53</v>
      </c>
      <c r="C1728" s="13">
        <v>4</v>
      </c>
      <c r="D1728" s="13">
        <v>32</v>
      </c>
      <c r="E1728" t="s">
        <v>25</v>
      </c>
      <c r="F1728" t="s">
        <v>21</v>
      </c>
      <c r="G1728" t="str">
        <f>IF(VentasC15[[#This Row],[Tipo de pago]]='Tablas auxiliares'!$B$6,"Venta física","Venta Online")</f>
        <v>Venta Online</v>
      </c>
      <c r="H1728" t="s">
        <v>29</v>
      </c>
      <c r="I1728" s="37">
        <v>6823</v>
      </c>
      <c r="J1728" s="37">
        <v>46001</v>
      </c>
      <c r="K1728" s="37">
        <v>4724</v>
      </c>
      <c r="L1728" s="37">
        <v>9785</v>
      </c>
      <c r="M1728" s="37">
        <v>90050</v>
      </c>
      <c r="N1728" s="37">
        <f>SUM(VentasC15[[#This Row],[Maquillaje]:[Perfumería]])</f>
        <v>157383</v>
      </c>
      <c r="O1728" s="14">
        <f>AVERAGE(VentasC15[[#This Row],[Maquillaje]:[Perfumería]])</f>
        <v>31476.6</v>
      </c>
      <c r="P1728" t="str">
        <f>INDEX(VentasC15[[#Headers],[Maquillaje]:[Perfumería]],MATCH(MAX(VentasC15[[#This Row],[Maquillaje]:[Perfumería]]),VentasC15[[#This Row],[Maquillaje]:[Perfumería]],0))</f>
        <v>Perfumería</v>
      </c>
      <c r="Q1728" t="str">
        <f>INDEX(VentasC15[[#Headers],[Maquillaje]:[Perfumería]],MATCH(MIN(VentasC15[[#This Row],[Maquillaje]:[Perfumería]]),VentasC15[[#This Row],[Maquillaje]:[Perfumería]],0))</f>
        <v>Cabello</v>
      </c>
      <c r="R1728" t="str">
        <f>IF(VentasC15[[#This Row],[Total por vendedor]]&gt;=250000,"SI","NO")</f>
        <v>NO</v>
      </c>
    </row>
    <row r="1729" spans="1:18" x14ac:dyDescent="0.3">
      <c r="A1729" s="17">
        <v>33498849</v>
      </c>
      <c r="B1729" s="13">
        <v>33</v>
      </c>
      <c r="C1729" s="13">
        <v>4</v>
      </c>
      <c r="D1729" s="13">
        <v>68</v>
      </c>
      <c r="E1729" t="s">
        <v>24</v>
      </c>
      <c r="F1729" t="s">
        <v>20</v>
      </c>
      <c r="G1729" t="str">
        <f>IF(VentasC15[[#This Row],[Tipo de pago]]='Tablas auxiliares'!$B$6,"Venta física","Venta Online")</f>
        <v>Venta física</v>
      </c>
      <c r="H1729" t="s">
        <v>30</v>
      </c>
      <c r="I1729" s="37">
        <v>4295</v>
      </c>
      <c r="J1729" s="37">
        <v>93729</v>
      </c>
      <c r="K1729" s="37">
        <v>74441</v>
      </c>
      <c r="L1729" s="37">
        <v>78216</v>
      </c>
      <c r="M1729" s="37">
        <v>42992</v>
      </c>
      <c r="N1729" s="37">
        <f>SUM(VentasC15[[#This Row],[Maquillaje]:[Perfumería]])</f>
        <v>293673</v>
      </c>
      <c r="O1729" s="14">
        <f>AVERAGE(VentasC15[[#This Row],[Maquillaje]:[Perfumería]])</f>
        <v>58734.6</v>
      </c>
      <c r="P1729" t="str">
        <f>INDEX(VentasC15[[#Headers],[Maquillaje]:[Perfumería]],MATCH(MAX(VentasC15[[#This Row],[Maquillaje]:[Perfumería]]),VentasC15[[#This Row],[Maquillaje]:[Perfumería]],0))</f>
        <v>Skincare</v>
      </c>
      <c r="Q1729" t="str">
        <f>INDEX(VentasC15[[#Headers],[Maquillaje]:[Perfumería]],MATCH(MIN(VentasC15[[#This Row],[Maquillaje]:[Perfumería]]),VentasC15[[#This Row],[Maquillaje]:[Perfumería]],0))</f>
        <v>Maquillaje</v>
      </c>
      <c r="R1729" t="str">
        <f>IF(VentasC15[[#This Row],[Total por vendedor]]&gt;=250000,"SI","NO")</f>
        <v>SI</v>
      </c>
    </row>
    <row r="1730" spans="1:18" x14ac:dyDescent="0.3">
      <c r="A1730" s="16">
        <v>33498850</v>
      </c>
      <c r="B1730" s="13">
        <v>35</v>
      </c>
      <c r="C1730" s="13">
        <v>4</v>
      </c>
      <c r="D1730" s="13">
        <v>66</v>
      </c>
      <c r="E1730" t="s">
        <v>22</v>
      </c>
      <c r="F1730" t="s">
        <v>21</v>
      </c>
      <c r="G1730" t="str">
        <f>IF(VentasC15[[#This Row],[Tipo de pago]]='Tablas auxiliares'!$B$6,"Venta física","Venta Online")</f>
        <v>Venta Online</v>
      </c>
      <c r="H1730" t="s">
        <v>30</v>
      </c>
      <c r="I1730" s="37">
        <v>48622</v>
      </c>
      <c r="J1730" s="37">
        <v>97619</v>
      </c>
      <c r="K1730" s="37">
        <v>86289</v>
      </c>
      <c r="L1730" s="37">
        <v>66119</v>
      </c>
      <c r="M1730" s="37">
        <v>96421</v>
      </c>
      <c r="N1730" s="37">
        <f>SUM(VentasC15[[#This Row],[Maquillaje]:[Perfumería]])</f>
        <v>395070</v>
      </c>
      <c r="O1730" s="14">
        <f>AVERAGE(VentasC15[[#This Row],[Maquillaje]:[Perfumería]])</f>
        <v>79014</v>
      </c>
      <c r="P1730" t="str">
        <f>INDEX(VentasC15[[#Headers],[Maquillaje]:[Perfumería]],MATCH(MAX(VentasC15[[#This Row],[Maquillaje]:[Perfumería]]),VentasC15[[#This Row],[Maquillaje]:[Perfumería]],0))</f>
        <v>Skincare</v>
      </c>
      <c r="Q1730" t="str">
        <f>INDEX(VentasC15[[#Headers],[Maquillaje]:[Perfumería]],MATCH(MIN(VentasC15[[#This Row],[Maquillaje]:[Perfumería]]),VentasC15[[#This Row],[Maquillaje]:[Perfumería]],0))</f>
        <v>Maquillaje</v>
      </c>
      <c r="R1730" t="str">
        <f>IF(VentasC15[[#This Row],[Total por vendedor]]&gt;=250000,"SI","NO")</f>
        <v>SI</v>
      </c>
    </row>
    <row r="1731" spans="1:18" x14ac:dyDescent="0.3">
      <c r="A1731" s="17">
        <v>33498851</v>
      </c>
      <c r="B1731" s="13">
        <v>29</v>
      </c>
      <c r="C1731" s="13">
        <v>4</v>
      </c>
      <c r="D1731" s="13">
        <v>80</v>
      </c>
      <c r="E1731" t="s">
        <v>24</v>
      </c>
      <c r="F1731" t="s">
        <v>21</v>
      </c>
      <c r="G1731" t="str">
        <f>IF(VentasC15[[#This Row],[Tipo de pago]]='Tablas auxiliares'!$B$6,"Venta física","Venta Online")</f>
        <v>Venta Online</v>
      </c>
      <c r="H1731" t="s">
        <v>29</v>
      </c>
      <c r="I1731" s="37">
        <v>99401</v>
      </c>
      <c r="J1731" s="37">
        <v>15772</v>
      </c>
      <c r="K1731" s="37">
        <v>35178</v>
      </c>
      <c r="L1731" s="37">
        <v>82664</v>
      </c>
      <c r="M1731" s="37">
        <v>14996</v>
      </c>
      <c r="N1731" s="37">
        <f>SUM(VentasC15[[#This Row],[Maquillaje]:[Perfumería]])</f>
        <v>248011</v>
      </c>
      <c r="O1731" s="14">
        <f>AVERAGE(VentasC15[[#This Row],[Maquillaje]:[Perfumería]])</f>
        <v>49602.2</v>
      </c>
      <c r="P1731" t="str">
        <f>INDEX(VentasC15[[#Headers],[Maquillaje]:[Perfumería]],MATCH(MAX(VentasC15[[#This Row],[Maquillaje]:[Perfumería]]),VentasC15[[#This Row],[Maquillaje]:[Perfumería]],0))</f>
        <v>Maquillaje</v>
      </c>
      <c r="Q1731" t="str">
        <f>INDEX(VentasC15[[#Headers],[Maquillaje]:[Perfumería]],MATCH(MIN(VentasC15[[#This Row],[Maquillaje]:[Perfumería]]),VentasC15[[#This Row],[Maquillaje]:[Perfumería]],0))</f>
        <v>Perfumería</v>
      </c>
      <c r="R1731" t="str">
        <f>IF(VentasC15[[#This Row],[Total por vendedor]]&gt;=250000,"SI","NO")</f>
        <v>NO</v>
      </c>
    </row>
    <row r="1732" spans="1:18" x14ac:dyDescent="0.3">
      <c r="A1732" s="16">
        <v>33498852</v>
      </c>
      <c r="B1732" s="13">
        <v>32</v>
      </c>
      <c r="C1732" s="13">
        <v>4</v>
      </c>
      <c r="D1732" s="13">
        <v>33</v>
      </c>
      <c r="E1732" t="s">
        <v>24</v>
      </c>
      <c r="F1732" t="s">
        <v>21</v>
      </c>
      <c r="G1732" t="str">
        <f>IF(VentasC15[[#This Row],[Tipo de pago]]='Tablas auxiliares'!$B$6,"Venta física","Venta Online")</f>
        <v>Venta Online</v>
      </c>
      <c r="H1732" t="s">
        <v>29</v>
      </c>
      <c r="I1732" s="37">
        <v>60460</v>
      </c>
      <c r="J1732" s="37">
        <v>22308</v>
      </c>
      <c r="K1732" s="37">
        <v>74142</v>
      </c>
      <c r="L1732" s="37">
        <v>98856</v>
      </c>
      <c r="M1732" s="37">
        <v>30344</v>
      </c>
      <c r="N1732" s="37">
        <f>SUM(VentasC15[[#This Row],[Maquillaje]:[Perfumería]])</f>
        <v>286110</v>
      </c>
      <c r="O1732" s="14">
        <f>AVERAGE(VentasC15[[#This Row],[Maquillaje]:[Perfumería]])</f>
        <v>57222</v>
      </c>
      <c r="P1732" t="str">
        <f>INDEX(VentasC15[[#Headers],[Maquillaje]:[Perfumería]],MATCH(MAX(VentasC15[[#This Row],[Maquillaje]:[Perfumería]]),VentasC15[[#This Row],[Maquillaje]:[Perfumería]],0))</f>
        <v>Cuerpo</v>
      </c>
      <c r="Q1732" t="str">
        <f>INDEX(VentasC15[[#Headers],[Maquillaje]:[Perfumería]],MATCH(MIN(VentasC15[[#This Row],[Maquillaje]:[Perfumería]]),VentasC15[[#This Row],[Maquillaje]:[Perfumería]],0))</f>
        <v>Skincare</v>
      </c>
      <c r="R1732" t="str">
        <f>IF(VentasC15[[#This Row],[Total por vendedor]]&gt;=250000,"SI","NO")</f>
        <v>SI</v>
      </c>
    </row>
    <row r="1733" spans="1:18" x14ac:dyDescent="0.3">
      <c r="A1733" s="17">
        <v>33498853</v>
      </c>
      <c r="B1733" s="13">
        <v>46</v>
      </c>
      <c r="C1733" s="13">
        <v>4</v>
      </c>
      <c r="D1733" s="13">
        <v>69</v>
      </c>
      <c r="E1733" t="s">
        <v>24</v>
      </c>
      <c r="F1733" t="s">
        <v>21</v>
      </c>
      <c r="G1733" t="str">
        <f>IF(VentasC15[[#This Row],[Tipo de pago]]='Tablas auxiliares'!$B$6,"Venta física","Venta Online")</f>
        <v>Venta Online</v>
      </c>
      <c r="H1733" t="s">
        <v>29</v>
      </c>
      <c r="I1733" s="37">
        <v>76641</v>
      </c>
      <c r="J1733" s="37">
        <v>6983</v>
      </c>
      <c r="K1733" s="37">
        <v>59399</v>
      </c>
      <c r="L1733" s="37">
        <v>22027</v>
      </c>
      <c r="M1733" s="37">
        <v>34907</v>
      </c>
      <c r="N1733" s="37">
        <f>SUM(VentasC15[[#This Row],[Maquillaje]:[Perfumería]])</f>
        <v>199957</v>
      </c>
      <c r="O1733" s="14">
        <f>AVERAGE(VentasC15[[#This Row],[Maquillaje]:[Perfumería]])</f>
        <v>39991.4</v>
      </c>
      <c r="P1733" t="str">
        <f>INDEX(VentasC15[[#Headers],[Maquillaje]:[Perfumería]],MATCH(MAX(VentasC15[[#This Row],[Maquillaje]:[Perfumería]]),VentasC15[[#This Row],[Maquillaje]:[Perfumería]],0))</f>
        <v>Maquillaje</v>
      </c>
      <c r="Q1733" t="str">
        <f>INDEX(VentasC15[[#Headers],[Maquillaje]:[Perfumería]],MATCH(MIN(VentasC15[[#This Row],[Maquillaje]:[Perfumería]]),VentasC15[[#This Row],[Maquillaje]:[Perfumería]],0))</f>
        <v>Skincare</v>
      </c>
      <c r="R1733" t="str">
        <f>IF(VentasC15[[#This Row],[Total por vendedor]]&gt;=250000,"SI","NO")</f>
        <v>NO</v>
      </c>
    </row>
    <row r="1734" spans="1:18" x14ac:dyDescent="0.3">
      <c r="A1734" s="16">
        <v>33498854</v>
      </c>
      <c r="B1734" s="13">
        <v>49</v>
      </c>
      <c r="C1734" s="13">
        <v>4</v>
      </c>
      <c r="D1734" s="13">
        <v>53</v>
      </c>
      <c r="E1734" t="s">
        <v>23</v>
      </c>
      <c r="F1734" t="s">
        <v>20</v>
      </c>
      <c r="G1734" t="str">
        <f>IF(VentasC15[[#This Row],[Tipo de pago]]='Tablas auxiliares'!$B$6,"Venta física","Venta Online")</f>
        <v>Venta física</v>
      </c>
      <c r="H1734" t="s">
        <v>29</v>
      </c>
      <c r="I1734" s="37">
        <v>77758</v>
      </c>
      <c r="J1734" s="37">
        <v>90583</v>
      </c>
      <c r="K1734" s="37">
        <v>63251</v>
      </c>
      <c r="L1734" s="37">
        <v>71862</v>
      </c>
      <c r="M1734" s="37">
        <v>92805</v>
      </c>
      <c r="N1734" s="37">
        <f>SUM(VentasC15[[#This Row],[Maquillaje]:[Perfumería]])</f>
        <v>396259</v>
      </c>
      <c r="O1734" s="14">
        <f>AVERAGE(VentasC15[[#This Row],[Maquillaje]:[Perfumería]])</f>
        <v>79251.8</v>
      </c>
      <c r="P1734" t="str">
        <f>INDEX(VentasC15[[#Headers],[Maquillaje]:[Perfumería]],MATCH(MAX(VentasC15[[#This Row],[Maquillaje]:[Perfumería]]),VentasC15[[#This Row],[Maquillaje]:[Perfumería]],0))</f>
        <v>Perfumería</v>
      </c>
      <c r="Q1734" t="str">
        <f>INDEX(VentasC15[[#Headers],[Maquillaje]:[Perfumería]],MATCH(MIN(VentasC15[[#This Row],[Maquillaje]:[Perfumería]]),VentasC15[[#This Row],[Maquillaje]:[Perfumería]],0))</f>
        <v>Cabello</v>
      </c>
      <c r="R1734" t="str">
        <f>IF(VentasC15[[#This Row],[Total por vendedor]]&gt;=250000,"SI","NO")</f>
        <v>SI</v>
      </c>
    </row>
    <row r="1735" spans="1:18" x14ac:dyDescent="0.3">
      <c r="A1735" s="17">
        <v>33498855</v>
      </c>
      <c r="B1735" s="13">
        <v>57</v>
      </c>
      <c r="C1735" s="13">
        <v>4</v>
      </c>
      <c r="D1735" s="13">
        <v>83</v>
      </c>
      <c r="E1735" t="s">
        <v>24</v>
      </c>
      <c r="F1735" t="s">
        <v>21</v>
      </c>
      <c r="G1735" t="str">
        <f>IF(VentasC15[[#This Row],[Tipo de pago]]='Tablas auxiliares'!$B$6,"Venta física","Venta Online")</f>
        <v>Venta Online</v>
      </c>
      <c r="H1735" t="s">
        <v>30</v>
      </c>
      <c r="I1735" s="37">
        <v>29937</v>
      </c>
      <c r="J1735" s="37">
        <v>27677</v>
      </c>
      <c r="K1735" s="37">
        <v>4415</v>
      </c>
      <c r="L1735" s="37">
        <v>82914</v>
      </c>
      <c r="M1735" s="37">
        <v>96747</v>
      </c>
      <c r="N1735" s="37">
        <f>SUM(VentasC15[[#This Row],[Maquillaje]:[Perfumería]])</f>
        <v>241690</v>
      </c>
      <c r="O1735" s="14">
        <f>AVERAGE(VentasC15[[#This Row],[Maquillaje]:[Perfumería]])</f>
        <v>48338</v>
      </c>
      <c r="P1735" t="str">
        <f>INDEX(VentasC15[[#Headers],[Maquillaje]:[Perfumería]],MATCH(MAX(VentasC15[[#This Row],[Maquillaje]:[Perfumería]]),VentasC15[[#This Row],[Maquillaje]:[Perfumería]],0))</f>
        <v>Perfumería</v>
      </c>
      <c r="Q1735" t="str">
        <f>INDEX(VentasC15[[#Headers],[Maquillaje]:[Perfumería]],MATCH(MIN(VentasC15[[#This Row],[Maquillaje]:[Perfumería]]),VentasC15[[#This Row],[Maquillaje]:[Perfumería]],0))</f>
        <v>Cabello</v>
      </c>
      <c r="R1735" t="str">
        <f>IF(VentasC15[[#This Row],[Total por vendedor]]&gt;=250000,"SI","NO")</f>
        <v>NO</v>
      </c>
    </row>
    <row r="1736" spans="1:18" x14ac:dyDescent="0.3">
      <c r="A1736" s="16">
        <v>33498856</v>
      </c>
      <c r="B1736" s="13">
        <v>56</v>
      </c>
      <c r="C1736" s="13">
        <v>4</v>
      </c>
      <c r="D1736" s="13">
        <v>27</v>
      </c>
      <c r="E1736" t="s">
        <v>22</v>
      </c>
      <c r="F1736" t="s">
        <v>21</v>
      </c>
      <c r="G1736" t="str">
        <f>IF(VentasC15[[#This Row],[Tipo de pago]]='Tablas auxiliares'!$B$6,"Venta física","Venta Online")</f>
        <v>Venta Online</v>
      </c>
      <c r="H1736" t="s">
        <v>30</v>
      </c>
      <c r="I1736" s="37">
        <v>60398</v>
      </c>
      <c r="J1736" s="37">
        <v>37382</v>
      </c>
      <c r="K1736" s="37">
        <v>68466</v>
      </c>
      <c r="L1736" s="37">
        <v>68303</v>
      </c>
      <c r="M1736" s="37">
        <v>96078</v>
      </c>
      <c r="N1736" s="37">
        <f>SUM(VentasC15[[#This Row],[Maquillaje]:[Perfumería]])</f>
        <v>330627</v>
      </c>
      <c r="O1736" s="14">
        <f>AVERAGE(VentasC15[[#This Row],[Maquillaje]:[Perfumería]])</f>
        <v>66125.399999999994</v>
      </c>
      <c r="P1736" t="str">
        <f>INDEX(VentasC15[[#Headers],[Maquillaje]:[Perfumería]],MATCH(MAX(VentasC15[[#This Row],[Maquillaje]:[Perfumería]]),VentasC15[[#This Row],[Maquillaje]:[Perfumería]],0))</f>
        <v>Perfumería</v>
      </c>
      <c r="Q1736" t="str">
        <f>INDEX(VentasC15[[#Headers],[Maquillaje]:[Perfumería]],MATCH(MIN(VentasC15[[#This Row],[Maquillaje]:[Perfumería]]),VentasC15[[#This Row],[Maquillaje]:[Perfumería]],0))</f>
        <v>Skincare</v>
      </c>
      <c r="R1736" t="str">
        <f>IF(VentasC15[[#This Row],[Total por vendedor]]&gt;=250000,"SI","NO")</f>
        <v>SI</v>
      </c>
    </row>
    <row r="1737" spans="1:18" x14ac:dyDescent="0.3">
      <c r="A1737" s="17">
        <v>33498857</v>
      </c>
      <c r="B1737" s="13">
        <v>42</v>
      </c>
      <c r="C1737" s="13">
        <v>4</v>
      </c>
      <c r="D1737" s="13">
        <v>23</v>
      </c>
      <c r="E1737" t="s">
        <v>23</v>
      </c>
      <c r="F1737" t="s">
        <v>20</v>
      </c>
      <c r="G1737" t="str">
        <f>IF(VentasC15[[#This Row],[Tipo de pago]]='Tablas auxiliares'!$B$6,"Venta física","Venta Online")</f>
        <v>Venta física</v>
      </c>
      <c r="H1737" t="s">
        <v>29</v>
      </c>
      <c r="I1737" s="37">
        <v>81723</v>
      </c>
      <c r="J1737" s="37">
        <v>52523</v>
      </c>
      <c r="K1737" s="37">
        <v>18036</v>
      </c>
      <c r="L1737" s="37">
        <v>72214</v>
      </c>
      <c r="M1737" s="37">
        <v>20580</v>
      </c>
      <c r="N1737" s="37">
        <f>SUM(VentasC15[[#This Row],[Maquillaje]:[Perfumería]])</f>
        <v>245076</v>
      </c>
      <c r="O1737" s="14">
        <f>AVERAGE(VentasC15[[#This Row],[Maquillaje]:[Perfumería]])</f>
        <v>49015.199999999997</v>
      </c>
      <c r="P1737" t="str">
        <f>INDEX(VentasC15[[#Headers],[Maquillaje]:[Perfumería]],MATCH(MAX(VentasC15[[#This Row],[Maquillaje]:[Perfumería]]),VentasC15[[#This Row],[Maquillaje]:[Perfumería]],0))</f>
        <v>Maquillaje</v>
      </c>
      <c r="Q1737" t="str">
        <f>INDEX(VentasC15[[#Headers],[Maquillaje]:[Perfumería]],MATCH(MIN(VentasC15[[#This Row],[Maquillaje]:[Perfumería]]),VentasC15[[#This Row],[Maquillaje]:[Perfumería]],0))</f>
        <v>Cabello</v>
      </c>
      <c r="R1737" t="str">
        <f>IF(VentasC15[[#This Row],[Total por vendedor]]&gt;=250000,"SI","NO")</f>
        <v>NO</v>
      </c>
    </row>
    <row r="1738" spans="1:18" x14ac:dyDescent="0.3">
      <c r="A1738" s="16">
        <v>33498858</v>
      </c>
      <c r="B1738" s="13">
        <v>72</v>
      </c>
      <c r="C1738" s="13">
        <v>4</v>
      </c>
      <c r="D1738" s="13">
        <v>70</v>
      </c>
      <c r="E1738" t="s">
        <v>24</v>
      </c>
      <c r="F1738" t="s">
        <v>20</v>
      </c>
      <c r="G1738" t="str">
        <f>IF(VentasC15[[#This Row],[Tipo de pago]]='Tablas auxiliares'!$B$6,"Venta física","Venta Online")</f>
        <v>Venta física</v>
      </c>
      <c r="H1738" t="s">
        <v>30</v>
      </c>
      <c r="I1738" s="37">
        <v>24877</v>
      </c>
      <c r="J1738" s="37">
        <v>82410</v>
      </c>
      <c r="K1738" s="37">
        <v>48164</v>
      </c>
      <c r="L1738" s="37">
        <v>85778</v>
      </c>
      <c r="M1738" s="37">
        <v>1752</v>
      </c>
      <c r="N1738" s="37">
        <f>SUM(VentasC15[[#This Row],[Maquillaje]:[Perfumería]])</f>
        <v>242981</v>
      </c>
      <c r="O1738" s="14">
        <f>AVERAGE(VentasC15[[#This Row],[Maquillaje]:[Perfumería]])</f>
        <v>48596.2</v>
      </c>
      <c r="P1738" t="str">
        <f>INDEX(VentasC15[[#Headers],[Maquillaje]:[Perfumería]],MATCH(MAX(VentasC15[[#This Row],[Maquillaje]:[Perfumería]]),VentasC15[[#This Row],[Maquillaje]:[Perfumería]],0))</f>
        <v>Cuerpo</v>
      </c>
      <c r="Q1738" t="str">
        <f>INDEX(VentasC15[[#Headers],[Maquillaje]:[Perfumería]],MATCH(MIN(VentasC15[[#This Row],[Maquillaje]:[Perfumería]]),VentasC15[[#This Row],[Maquillaje]:[Perfumería]],0))</f>
        <v>Perfumería</v>
      </c>
      <c r="R1738" t="str">
        <f>IF(VentasC15[[#This Row],[Total por vendedor]]&gt;=250000,"SI","NO")</f>
        <v>NO</v>
      </c>
    </row>
    <row r="1739" spans="1:18" x14ac:dyDescent="0.3">
      <c r="A1739" s="17">
        <v>33498859</v>
      </c>
      <c r="B1739" s="13">
        <v>43</v>
      </c>
      <c r="C1739" s="13">
        <v>4</v>
      </c>
      <c r="D1739" s="13">
        <v>34</v>
      </c>
      <c r="E1739" t="s">
        <v>23</v>
      </c>
      <c r="F1739" t="s">
        <v>20</v>
      </c>
      <c r="G1739" t="str">
        <f>IF(VentasC15[[#This Row],[Tipo de pago]]='Tablas auxiliares'!$B$6,"Venta física","Venta Online")</f>
        <v>Venta física</v>
      </c>
      <c r="H1739" t="s">
        <v>30</v>
      </c>
      <c r="I1739" s="37">
        <v>26095</v>
      </c>
      <c r="J1739" s="37">
        <v>77480</v>
      </c>
      <c r="K1739" s="37">
        <v>17050</v>
      </c>
      <c r="L1739" s="37">
        <v>31985</v>
      </c>
      <c r="M1739" s="37">
        <v>31661</v>
      </c>
      <c r="N1739" s="37">
        <f>SUM(VentasC15[[#This Row],[Maquillaje]:[Perfumería]])</f>
        <v>184271</v>
      </c>
      <c r="O1739" s="14">
        <f>AVERAGE(VentasC15[[#This Row],[Maquillaje]:[Perfumería]])</f>
        <v>36854.199999999997</v>
      </c>
      <c r="P1739" t="str">
        <f>INDEX(VentasC15[[#Headers],[Maquillaje]:[Perfumería]],MATCH(MAX(VentasC15[[#This Row],[Maquillaje]:[Perfumería]]),VentasC15[[#This Row],[Maquillaje]:[Perfumería]],0))</f>
        <v>Skincare</v>
      </c>
      <c r="Q1739" t="str">
        <f>INDEX(VentasC15[[#Headers],[Maquillaje]:[Perfumería]],MATCH(MIN(VentasC15[[#This Row],[Maquillaje]:[Perfumería]]),VentasC15[[#This Row],[Maquillaje]:[Perfumería]],0))</f>
        <v>Cabello</v>
      </c>
      <c r="R1739" t="str">
        <f>IF(VentasC15[[#This Row],[Total por vendedor]]&gt;=250000,"SI","NO")</f>
        <v>NO</v>
      </c>
    </row>
    <row r="1740" spans="1:18" x14ac:dyDescent="0.3">
      <c r="A1740" s="16">
        <v>33498860</v>
      </c>
      <c r="B1740" s="13">
        <v>69</v>
      </c>
      <c r="C1740" s="13">
        <v>4</v>
      </c>
      <c r="D1740" s="13">
        <v>95</v>
      </c>
      <c r="E1740" t="s">
        <v>24</v>
      </c>
      <c r="F1740" t="s">
        <v>21</v>
      </c>
      <c r="G1740" t="str">
        <f>IF(VentasC15[[#This Row],[Tipo de pago]]='Tablas auxiliares'!$B$6,"Venta física","Venta Online")</f>
        <v>Venta Online</v>
      </c>
      <c r="H1740" t="s">
        <v>30</v>
      </c>
      <c r="I1740" s="37">
        <v>70559</v>
      </c>
      <c r="J1740" s="37">
        <v>93990</v>
      </c>
      <c r="K1740" s="37">
        <v>1257</v>
      </c>
      <c r="L1740" s="37">
        <v>47725</v>
      </c>
      <c r="M1740" s="37">
        <v>18295</v>
      </c>
      <c r="N1740" s="37">
        <f>SUM(VentasC15[[#This Row],[Maquillaje]:[Perfumería]])</f>
        <v>231826</v>
      </c>
      <c r="O1740" s="14">
        <f>AVERAGE(VentasC15[[#This Row],[Maquillaje]:[Perfumería]])</f>
        <v>46365.2</v>
      </c>
      <c r="P1740" t="str">
        <f>INDEX(VentasC15[[#Headers],[Maquillaje]:[Perfumería]],MATCH(MAX(VentasC15[[#This Row],[Maquillaje]:[Perfumería]]),VentasC15[[#This Row],[Maquillaje]:[Perfumería]],0))</f>
        <v>Skincare</v>
      </c>
      <c r="Q1740" t="str">
        <f>INDEX(VentasC15[[#Headers],[Maquillaje]:[Perfumería]],MATCH(MIN(VentasC15[[#This Row],[Maquillaje]:[Perfumería]]),VentasC15[[#This Row],[Maquillaje]:[Perfumería]],0))</f>
        <v>Cabello</v>
      </c>
      <c r="R1740" t="str">
        <f>IF(VentasC15[[#This Row],[Total por vendedor]]&gt;=250000,"SI","NO")</f>
        <v>NO</v>
      </c>
    </row>
    <row r="1741" spans="1:18" x14ac:dyDescent="0.3">
      <c r="A1741" s="17">
        <v>33498861</v>
      </c>
      <c r="B1741" s="13">
        <v>38</v>
      </c>
      <c r="C1741" s="13">
        <v>4</v>
      </c>
      <c r="D1741" s="13">
        <v>37</v>
      </c>
      <c r="E1741" t="s">
        <v>23</v>
      </c>
      <c r="F1741" t="s">
        <v>20</v>
      </c>
      <c r="G1741" t="str">
        <f>IF(VentasC15[[#This Row],[Tipo de pago]]='Tablas auxiliares'!$B$6,"Venta física","Venta Online")</f>
        <v>Venta física</v>
      </c>
      <c r="H1741" t="s">
        <v>30</v>
      </c>
      <c r="I1741" s="37">
        <v>22843</v>
      </c>
      <c r="J1741" s="37">
        <v>22761</v>
      </c>
      <c r="K1741" s="37">
        <v>85008</v>
      </c>
      <c r="L1741" s="37">
        <v>68370</v>
      </c>
      <c r="M1741" s="37">
        <v>93186</v>
      </c>
      <c r="N1741" s="37">
        <f>SUM(VentasC15[[#This Row],[Maquillaje]:[Perfumería]])</f>
        <v>292168</v>
      </c>
      <c r="O1741" s="14">
        <f>AVERAGE(VentasC15[[#This Row],[Maquillaje]:[Perfumería]])</f>
        <v>58433.599999999999</v>
      </c>
      <c r="P1741" t="str">
        <f>INDEX(VentasC15[[#Headers],[Maquillaje]:[Perfumería]],MATCH(MAX(VentasC15[[#This Row],[Maquillaje]:[Perfumería]]),VentasC15[[#This Row],[Maquillaje]:[Perfumería]],0))</f>
        <v>Perfumería</v>
      </c>
      <c r="Q1741" t="str">
        <f>INDEX(VentasC15[[#Headers],[Maquillaje]:[Perfumería]],MATCH(MIN(VentasC15[[#This Row],[Maquillaje]:[Perfumería]]),VentasC15[[#This Row],[Maquillaje]:[Perfumería]],0))</f>
        <v>Skincare</v>
      </c>
      <c r="R1741" t="str">
        <f>IF(VentasC15[[#This Row],[Total por vendedor]]&gt;=250000,"SI","NO")</f>
        <v>SI</v>
      </c>
    </row>
    <row r="1742" spans="1:18" x14ac:dyDescent="0.3">
      <c r="A1742" s="16">
        <v>33498862</v>
      </c>
      <c r="B1742" s="13">
        <v>43</v>
      </c>
      <c r="C1742" s="13">
        <v>4</v>
      </c>
      <c r="D1742" s="13">
        <v>73</v>
      </c>
      <c r="E1742" t="s">
        <v>22</v>
      </c>
      <c r="F1742" t="s">
        <v>20</v>
      </c>
      <c r="G1742" t="str">
        <f>IF(VentasC15[[#This Row],[Tipo de pago]]='Tablas auxiliares'!$B$6,"Venta física","Venta Online")</f>
        <v>Venta física</v>
      </c>
      <c r="H1742" t="s">
        <v>30</v>
      </c>
      <c r="I1742" s="37">
        <v>13910</v>
      </c>
      <c r="J1742" s="37">
        <v>14080</v>
      </c>
      <c r="K1742" s="37">
        <v>81349</v>
      </c>
      <c r="L1742" s="37">
        <v>9629</v>
      </c>
      <c r="M1742" s="37">
        <v>17894</v>
      </c>
      <c r="N1742" s="37">
        <f>SUM(VentasC15[[#This Row],[Maquillaje]:[Perfumería]])</f>
        <v>136862</v>
      </c>
      <c r="O1742" s="14">
        <f>AVERAGE(VentasC15[[#This Row],[Maquillaje]:[Perfumería]])</f>
        <v>27372.400000000001</v>
      </c>
      <c r="P1742" t="str">
        <f>INDEX(VentasC15[[#Headers],[Maquillaje]:[Perfumería]],MATCH(MAX(VentasC15[[#This Row],[Maquillaje]:[Perfumería]]),VentasC15[[#This Row],[Maquillaje]:[Perfumería]],0))</f>
        <v>Cabello</v>
      </c>
      <c r="Q1742" t="str">
        <f>INDEX(VentasC15[[#Headers],[Maquillaje]:[Perfumería]],MATCH(MIN(VentasC15[[#This Row],[Maquillaje]:[Perfumería]]),VentasC15[[#This Row],[Maquillaje]:[Perfumería]],0))</f>
        <v>Cuerpo</v>
      </c>
      <c r="R1742" t="str">
        <f>IF(VentasC15[[#This Row],[Total por vendedor]]&gt;=250000,"SI","NO")</f>
        <v>NO</v>
      </c>
    </row>
    <row r="1743" spans="1:18" x14ac:dyDescent="0.3">
      <c r="A1743" s="17">
        <v>33498863</v>
      </c>
      <c r="B1743" s="13">
        <v>72</v>
      </c>
      <c r="C1743" s="13">
        <v>4</v>
      </c>
      <c r="D1743" s="13">
        <v>21</v>
      </c>
      <c r="E1743" t="s">
        <v>23</v>
      </c>
      <c r="F1743" t="s">
        <v>20</v>
      </c>
      <c r="G1743" t="str">
        <f>IF(VentasC15[[#This Row],[Tipo de pago]]='Tablas auxiliares'!$B$6,"Venta física","Venta Online")</f>
        <v>Venta física</v>
      </c>
      <c r="H1743" t="s">
        <v>30</v>
      </c>
      <c r="I1743" s="37">
        <v>97289</v>
      </c>
      <c r="J1743" s="37">
        <v>88255</v>
      </c>
      <c r="K1743" s="37">
        <v>93077</v>
      </c>
      <c r="L1743" s="37">
        <v>25468</v>
      </c>
      <c r="M1743" s="37">
        <v>75303</v>
      </c>
      <c r="N1743" s="37">
        <f>SUM(VentasC15[[#This Row],[Maquillaje]:[Perfumería]])</f>
        <v>379392</v>
      </c>
      <c r="O1743" s="14">
        <f>AVERAGE(VentasC15[[#This Row],[Maquillaje]:[Perfumería]])</f>
        <v>75878.399999999994</v>
      </c>
      <c r="P1743" t="str">
        <f>INDEX(VentasC15[[#Headers],[Maquillaje]:[Perfumería]],MATCH(MAX(VentasC15[[#This Row],[Maquillaje]:[Perfumería]]),VentasC15[[#This Row],[Maquillaje]:[Perfumería]],0))</f>
        <v>Maquillaje</v>
      </c>
      <c r="Q1743" t="str">
        <f>INDEX(VentasC15[[#Headers],[Maquillaje]:[Perfumería]],MATCH(MIN(VentasC15[[#This Row],[Maquillaje]:[Perfumería]]),VentasC15[[#This Row],[Maquillaje]:[Perfumería]],0))</f>
        <v>Cuerpo</v>
      </c>
      <c r="R1743" t="str">
        <f>IF(VentasC15[[#This Row],[Total por vendedor]]&gt;=250000,"SI","NO")</f>
        <v>SI</v>
      </c>
    </row>
    <row r="1744" spans="1:18" x14ac:dyDescent="0.3">
      <c r="A1744" s="16">
        <v>33498864</v>
      </c>
      <c r="B1744" s="13">
        <v>71</v>
      </c>
      <c r="C1744" s="13">
        <v>4</v>
      </c>
      <c r="D1744" s="13">
        <v>17</v>
      </c>
      <c r="E1744" t="s">
        <v>23</v>
      </c>
      <c r="F1744" t="s">
        <v>20</v>
      </c>
      <c r="G1744" t="str">
        <f>IF(VentasC15[[#This Row],[Tipo de pago]]='Tablas auxiliares'!$B$6,"Venta física","Venta Online")</f>
        <v>Venta física</v>
      </c>
      <c r="H1744" t="s">
        <v>30</v>
      </c>
      <c r="I1744" s="37">
        <v>1566</v>
      </c>
      <c r="J1744" s="37">
        <v>59401</v>
      </c>
      <c r="K1744" s="37">
        <v>14614</v>
      </c>
      <c r="L1744" s="37">
        <v>20416</v>
      </c>
      <c r="M1744" s="37">
        <v>85142</v>
      </c>
      <c r="N1744" s="37">
        <f>SUM(VentasC15[[#This Row],[Maquillaje]:[Perfumería]])</f>
        <v>181139</v>
      </c>
      <c r="O1744" s="14">
        <f>AVERAGE(VentasC15[[#This Row],[Maquillaje]:[Perfumería]])</f>
        <v>36227.800000000003</v>
      </c>
      <c r="P1744" t="str">
        <f>INDEX(VentasC15[[#Headers],[Maquillaje]:[Perfumería]],MATCH(MAX(VentasC15[[#This Row],[Maquillaje]:[Perfumería]]),VentasC15[[#This Row],[Maquillaje]:[Perfumería]],0))</f>
        <v>Perfumería</v>
      </c>
      <c r="Q1744" t="str">
        <f>INDEX(VentasC15[[#Headers],[Maquillaje]:[Perfumería]],MATCH(MIN(VentasC15[[#This Row],[Maquillaje]:[Perfumería]]),VentasC15[[#This Row],[Maquillaje]:[Perfumería]],0))</f>
        <v>Maquillaje</v>
      </c>
      <c r="R1744" t="str">
        <f>IF(VentasC15[[#This Row],[Total por vendedor]]&gt;=250000,"SI","NO")</f>
        <v>NO</v>
      </c>
    </row>
    <row r="1745" spans="1:18" x14ac:dyDescent="0.3">
      <c r="A1745" s="17">
        <v>33498865</v>
      </c>
      <c r="B1745" s="13">
        <v>50</v>
      </c>
      <c r="C1745" s="13">
        <v>4</v>
      </c>
      <c r="D1745" s="13">
        <v>39</v>
      </c>
      <c r="E1745" t="s">
        <v>22</v>
      </c>
      <c r="F1745" t="s">
        <v>20</v>
      </c>
      <c r="G1745" t="str">
        <f>IF(VentasC15[[#This Row],[Tipo de pago]]='Tablas auxiliares'!$B$6,"Venta física","Venta Online")</f>
        <v>Venta física</v>
      </c>
      <c r="H1745" t="s">
        <v>30</v>
      </c>
      <c r="I1745" s="37">
        <v>67810</v>
      </c>
      <c r="J1745" s="37">
        <v>81303</v>
      </c>
      <c r="K1745" s="37">
        <v>60652</v>
      </c>
      <c r="L1745" s="37">
        <v>38454</v>
      </c>
      <c r="M1745" s="37">
        <v>72474</v>
      </c>
      <c r="N1745" s="37">
        <f>SUM(VentasC15[[#This Row],[Maquillaje]:[Perfumería]])</f>
        <v>320693</v>
      </c>
      <c r="O1745" s="14">
        <f>AVERAGE(VentasC15[[#This Row],[Maquillaje]:[Perfumería]])</f>
        <v>64138.6</v>
      </c>
      <c r="P1745" t="str">
        <f>INDEX(VentasC15[[#Headers],[Maquillaje]:[Perfumería]],MATCH(MAX(VentasC15[[#This Row],[Maquillaje]:[Perfumería]]),VentasC15[[#This Row],[Maquillaje]:[Perfumería]],0))</f>
        <v>Skincare</v>
      </c>
      <c r="Q1745" t="str">
        <f>INDEX(VentasC15[[#Headers],[Maquillaje]:[Perfumería]],MATCH(MIN(VentasC15[[#This Row],[Maquillaje]:[Perfumería]]),VentasC15[[#This Row],[Maquillaje]:[Perfumería]],0))</f>
        <v>Cuerpo</v>
      </c>
      <c r="R1745" t="str">
        <f>IF(VentasC15[[#This Row],[Total por vendedor]]&gt;=250000,"SI","NO")</f>
        <v>SI</v>
      </c>
    </row>
    <row r="1746" spans="1:18" x14ac:dyDescent="0.3">
      <c r="A1746" s="16">
        <v>33498866</v>
      </c>
      <c r="B1746" s="13">
        <v>31</v>
      </c>
      <c r="C1746" s="13">
        <v>4</v>
      </c>
      <c r="D1746" s="13">
        <v>66</v>
      </c>
      <c r="E1746" t="s">
        <v>25</v>
      </c>
      <c r="F1746" t="s">
        <v>20</v>
      </c>
      <c r="G1746" t="str">
        <f>IF(VentasC15[[#This Row],[Tipo de pago]]='Tablas auxiliares'!$B$6,"Venta física","Venta Online")</f>
        <v>Venta física</v>
      </c>
      <c r="H1746" t="s">
        <v>29</v>
      </c>
      <c r="I1746" s="37">
        <v>51732</v>
      </c>
      <c r="J1746" s="37">
        <v>75729</v>
      </c>
      <c r="K1746" s="37">
        <v>71528</v>
      </c>
      <c r="L1746" s="37">
        <v>2676</v>
      </c>
      <c r="M1746" s="37">
        <v>76184</v>
      </c>
      <c r="N1746" s="37">
        <f>SUM(VentasC15[[#This Row],[Maquillaje]:[Perfumería]])</f>
        <v>277849</v>
      </c>
      <c r="O1746" s="14">
        <f>AVERAGE(VentasC15[[#This Row],[Maquillaje]:[Perfumería]])</f>
        <v>55569.8</v>
      </c>
      <c r="P1746" t="str">
        <f>INDEX(VentasC15[[#Headers],[Maquillaje]:[Perfumería]],MATCH(MAX(VentasC15[[#This Row],[Maquillaje]:[Perfumería]]),VentasC15[[#This Row],[Maquillaje]:[Perfumería]],0))</f>
        <v>Perfumería</v>
      </c>
      <c r="Q1746" t="str">
        <f>INDEX(VentasC15[[#Headers],[Maquillaje]:[Perfumería]],MATCH(MIN(VentasC15[[#This Row],[Maquillaje]:[Perfumería]]),VentasC15[[#This Row],[Maquillaje]:[Perfumería]],0))</f>
        <v>Cuerpo</v>
      </c>
      <c r="R1746" t="str">
        <f>IF(VentasC15[[#This Row],[Total por vendedor]]&gt;=250000,"SI","NO")</f>
        <v>SI</v>
      </c>
    </row>
    <row r="1747" spans="1:18" x14ac:dyDescent="0.3">
      <c r="A1747" s="17">
        <v>33498867</v>
      </c>
      <c r="B1747" s="13">
        <v>55</v>
      </c>
      <c r="C1747" s="13">
        <v>4</v>
      </c>
      <c r="D1747" s="13">
        <v>54</v>
      </c>
      <c r="E1747" t="s">
        <v>23</v>
      </c>
      <c r="F1747" t="s">
        <v>21</v>
      </c>
      <c r="G1747" t="str">
        <f>IF(VentasC15[[#This Row],[Tipo de pago]]='Tablas auxiliares'!$B$6,"Venta física","Venta Online")</f>
        <v>Venta Online</v>
      </c>
      <c r="H1747" t="s">
        <v>29</v>
      </c>
      <c r="I1747" s="37">
        <v>46014</v>
      </c>
      <c r="J1747" s="37">
        <v>50625</v>
      </c>
      <c r="K1747" s="37">
        <v>33425</v>
      </c>
      <c r="L1747" s="37">
        <v>72772</v>
      </c>
      <c r="M1747" s="37">
        <v>52545</v>
      </c>
      <c r="N1747" s="37">
        <f>SUM(VentasC15[[#This Row],[Maquillaje]:[Perfumería]])</f>
        <v>255381</v>
      </c>
      <c r="O1747" s="14">
        <f>AVERAGE(VentasC15[[#This Row],[Maquillaje]:[Perfumería]])</f>
        <v>51076.2</v>
      </c>
      <c r="P1747" t="str">
        <f>INDEX(VentasC15[[#Headers],[Maquillaje]:[Perfumería]],MATCH(MAX(VentasC15[[#This Row],[Maquillaje]:[Perfumería]]),VentasC15[[#This Row],[Maquillaje]:[Perfumería]],0))</f>
        <v>Cuerpo</v>
      </c>
      <c r="Q1747" t="str">
        <f>INDEX(VentasC15[[#Headers],[Maquillaje]:[Perfumería]],MATCH(MIN(VentasC15[[#This Row],[Maquillaje]:[Perfumería]]),VentasC15[[#This Row],[Maquillaje]:[Perfumería]],0))</f>
        <v>Cabello</v>
      </c>
      <c r="R1747" t="str">
        <f>IF(VentasC15[[#This Row],[Total por vendedor]]&gt;=250000,"SI","NO")</f>
        <v>SI</v>
      </c>
    </row>
    <row r="1748" spans="1:18" x14ac:dyDescent="0.3">
      <c r="A1748" s="16">
        <v>33498868</v>
      </c>
      <c r="B1748" s="13">
        <v>31</v>
      </c>
      <c r="C1748" s="13">
        <v>4</v>
      </c>
      <c r="D1748" s="13">
        <v>59</v>
      </c>
      <c r="E1748" t="s">
        <v>23</v>
      </c>
      <c r="F1748" t="s">
        <v>21</v>
      </c>
      <c r="G1748" t="str">
        <f>IF(VentasC15[[#This Row],[Tipo de pago]]='Tablas auxiliares'!$B$6,"Venta física","Venta Online")</f>
        <v>Venta Online</v>
      </c>
      <c r="H1748" t="s">
        <v>29</v>
      </c>
      <c r="I1748" s="37">
        <v>32215</v>
      </c>
      <c r="J1748" s="37">
        <v>56067</v>
      </c>
      <c r="K1748" s="37">
        <v>60970</v>
      </c>
      <c r="L1748" s="37">
        <v>96248</v>
      </c>
      <c r="M1748" s="37">
        <v>1947</v>
      </c>
      <c r="N1748" s="37">
        <f>SUM(VentasC15[[#This Row],[Maquillaje]:[Perfumería]])</f>
        <v>247447</v>
      </c>
      <c r="O1748" s="14">
        <f>AVERAGE(VentasC15[[#This Row],[Maquillaje]:[Perfumería]])</f>
        <v>49489.4</v>
      </c>
      <c r="P1748" t="str">
        <f>INDEX(VentasC15[[#Headers],[Maquillaje]:[Perfumería]],MATCH(MAX(VentasC15[[#This Row],[Maquillaje]:[Perfumería]]),VentasC15[[#This Row],[Maquillaje]:[Perfumería]],0))</f>
        <v>Cuerpo</v>
      </c>
      <c r="Q1748" t="str">
        <f>INDEX(VentasC15[[#Headers],[Maquillaje]:[Perfumería]],MATCH(MIN(VentasC15[[#This Row],[Maquillaje]:[Perfumería]]),VentasC15[[#This Row],[Maquillaje]:[Perfumería]],0))</f>
        <v>Perfumería</v>
      </c>
      <c r="R1748" t="str">
        <f>IF(VentasC15[[#This Row],[Total por vendedor]]&gt;=250000,"SI","NO")</f>
        <v>NO</v>
      </c>
    </row>
    <row r="1749" spans="1:18" x14ac:dyDescent="0.3">
      <c r="A1749" s="17">
        <v>33498869</v>
      </c>
      <c r="B1749" s="13">
        <v>71</v>
      </c>
      <c r="C1749" s="13">
        <v>4</v>
      </c>
      <c r="D1749" s="13">
        <v>60</v>
      </c>
      <c r="E1749" t="s">
        <v>23</v>
      </c>
      <c r="F1749" t="s">
        <v>20</v>
      </c>
      <c r="G1749" t="str">
        <f>IF(VentasC15[[#This Row],[Tipo de pago]]='Tablas auxiliares'!$B$6,"Venta física","Venta Online")</f>
        <v>Venta física</v>
      </c>
      <c r="H1749" t="s">
        <v>29</v>
      </c>
      <c r="I1749" s="37">
        <v>33269</v>
      </c>
      <c r="J1749" s="37">
        <v>93390</v>
      </c>
      <c r="K1749" s="37">
        <v>58899</v>
      </c>
      <c r="L1749" s="37">
        <v>62507</v>
      </c>
      <c r="M1749" s="37">
        <v>2549</v>
      </c>
      <c r="N1749" s="37">
        <f>SUM(VentasC15[[#This Row],[Maquillaje]:[Perfumería]])</f>
        <v>250614</v>
      </c>
      <c r="O1749" s="14">
        <f>AVERAGE(VentasC15[[#This Row],[Maquillaje]:[Perfumería]])</f>
        <v>50122.8</v>
      </c>
      <c r="P1749" t="str">
        <f>INDEX(VentasC15[[#Headers],[Maquillaje]:[Perfumería]],MATCH(MAX(VentasC15[[#This Row],[Maquillaje]:[Perfumería]]),VentasC15[[#This Row],[Maquillaje]:[Perfumería]],0))</f>
        <v>Skincare</v>
      </c>
      <c r="Q1749" t="str">
        <f>INDEX(VentasC15[[#Headers],[Maquillaje]:[Perfumería]],MATCH(MIN(VentasC15[[#This Row],[Maquillaje]:[Perfumería]]),VentasC15[[#This Row],[Maquillaje]:[Perfumería]],0))</f>
        <v>Perfumería</v>
      </c>
      <c r="R1749" t="str">
        <f>IF(VentasC15[[#This Row],[Total por vendedor]]&gt;=250000,"SI","NO")</f>
        <v>SI</v>
      </c>
    </row>
    <row r="1750" spans="1:18" x14ac:dyDescent="0.3">
      <c r="A1750" s="16">
        <v>33498870</v>
      </c>
      <c r="B1750" s="13">
        <v>72</v>
      </c>
      <c r="C1750" s="13">
        <v>4</v>
      </c>
      <c r="D1750" s="13">
        <v>67</v>
      </c>
      <c r="E1750" t="s">
        <v>23</v>
      </c>
      <c r="F1750" t="s">
        <v>21</v>
      </c>
      <c r="G1750" t="str">
        <f>IF(VentasC15[[#This Row],[Tipo de pago]]='Tablas auxiliares'!$B$6,"Venta física","Venta Online")</f>
        <v>Venta Online</v>
      </c>
      <c r="H1750" t="s">
        <v>30</v>
      </c>
      <c r="I1750" s="37">
        <v>52232</v>
      </c>
      <c r="J1750" s="37">
        <v>15960</v>
      </c>
      <c r="K1750" s="37">
        <v>46010</v>
      </c>
      <c r="L1750" s="37">
        <v>46121</v>
      </c>
      <c r="M1750" s="37">
        <v>406</v>
      </c>
      <c r="N1750" s="37">
        <f>SUM(VentasC15[[#This Row],[Maquillaje]:[Perfumería]])</f>
        <v>160729</v>
      </c>
      <c r="O1750" s="14">
        <f>AVERAGE(VentasC15[[#This Row],[Maquillaje]:[Perfumería]])</f>
        <v>32145.8</v>
      </c>
      <c r="P1750" t="str">
        <f>INDEX(VentasC15[[#Headers],[Maquillaje]:[Perfumería]],MATCH(MAX(VentasC15[[#This Row],[Maquillaje]:[Perfumería]]),VentasC15[[#This Row],[Maquillaje]:[Perfumería]],0))</f>
        <v>Maquillaje</v>
      </c>
      <c r="Q1750" t="str">
        <f>INDEX(VentasC15[[#Headers],[Maquillaje]:[Perfumería]],MATCH(MIN(VentasC15[[#This Row],[Maquillaje]:[Perfumería]]),VentasC15[[#This Row],[Maquillaje]:[Perfumería]],0))</f>
        <v>Perfumería</v>
      </c>
      <c r="R1750" t="str">
        <f>IF(VentasC15[[#This Row],[Total por vendedor]]&gt;=250000,"SI","NO")</f>
        <v>NO</v>
      </c>
    </row>
    <row r="1751" spans="1:18" x14ac:dyDescent="0.3">
      <c r="A1751" s="17">
        <v>33498871</v>
      </c>
      <c r="B1751" s="13">
        <v>68</v>
      </c>
      <c r="C1751" s="13">
        <v>4</v>
      </c>
      <c r="D1751" s="13">
        <v>42</v>
      </c>
      <c r="E1751" t="s">
        <v>23</v>
      </c>
      <c r="F1751" t="s">
        <v>20</v>
      </c>
      <c r="G1751" t="str">
        <f>IF(VentasC15[[#This Row],[Tipo de pago]]='Tablas auxiliares'!$B$6,"Venta física","Venta Online")</f>
        <v>Venta física</v>
      </c>
      <c r="H1751" t="s">
        <v>29</v>
      </c>
      <c r="I1751" s="37">
        <v>32922</v>
      </c>
      <c r="J1751" s="37">
        <v>5980</v>
      </c>
      <c r="K1751" s="37">
        <v>19082</v>
      </c>
      <c r="L1751" s="37">
        <v>61613</v>
      </c>
      <c r="M1751" s="37">
        <v>61492</v>
      </c>
      <c r="N1751" s="37">
        <f>SUM(VentasC15[[#This Row],[Maquillaje]:[Perfumería]])</f>
        <v>181089</v>
      </c>
      <c r="O1751" s="14">
        <f>AVERAGE(VentasC15[[#This Row],[Maquillaje]:[Perfumería]])</f>
        <v>36217.800000000003</v>
      </c>
      <c r="P1751" t="str">
        <f>INDEX(VentasC15[[#Headers],[Maquillaje]:[Perfumería]],MATCH(MAX(VentasC15[[#This Row],[Maquillaje]:[Perfumería]]),VentasC15[[#This Row],[Maquillaje]:[Perfumería]],0))</f>
        <v>Cuerpo</v>
      </c>
      <c r="Q1751" t="str">
        <f>INDEX(VentasC15[[#Headers],[Maquillaje]:[Perfumería]],MATCH(MIN(VentasC15[[#This Row],[Maquillaje]:[Perfumería]]),VentasC15[[#This Row],[Maquillaje]:[Perfumería]],0))</f>
        <v>Skincare</v>
      </c>
      <c r="R1751" t="str">
        <f>IF(VentasC15[[#This Row],[Total por vendedor]]&gt;=250000,"SI","NO")</f>
        <v>NO</v>
      </c>
    </row>
    <row r="1752" spans="1:18" x14ac:dyDescent="0.3">
      <c r="A1752" s="16">
        <v>33498872</v>
      </c>
      <c r="B1752" s="13">
        <v>37</v>
      </c>
      <c r="C1752" s="13">
        <v>4</v>
      </c>
      <c r="D1752" s="13">
        <v>93</v>
      </c>
      <c r="E1752" t="s">
        <v>25</v>
      </c>
      <c r="F1752" t="s">
        <v>21</v>
      </c>
      <c r="G1752" t="str">
        <f>IF(VentasC15[[#This Row],[Tipo de pago]]='Tablas auxiliares'!$B$6,"Venta física","Venta Online")</f>
        <v>Venta Online</v>
      </c>
      <c r="H1752" t="s">
        <v>29</v>
      </c>
      <c r="I1752" s="37">
        <v>37471</v>
      </c>
      <c r="J1752" s="37">
        <v>99524</v>
      </c>
      <c r="K1752" s="37">
        <v>4803</v>
      </c>
      <c r="L1752" s="37">
        <v>17617</v>
      </c>
      <c r="M1752" s="37">
        <v>53637</v>
      </c>
      <c r="N1752" s="37">
        <f>SUM(VentasC15[[#This Row],[Maquillaje]:[Perfumería]])</f>
        <v>213052</v>
      </c>
      <c r="O1752" s="14">
        <f>AVERAGE(VentasC15[[#This Row],[Maquillaje]:[Perfumería]])</f>
        <v>42610.400000000001</v>
      </c>
      <c r="P1752" t="str">
        <f>INDEX(VentasC15[[#Headers],[Maquillaje]:[Perfumería]],MATCH(MAX(VentasC15[[#This Row],[Maquillaje]:[Perfumería]]),VentasC15[[#This Row],[Maquillaje]:[Perfumería]],0))</f>
        <v>Skincare</v>
      </c>
      <c r="Q1752" t="str">
        <f>INDEX(VentasC15[[#Headers],[Maquillaje]:[Perfumería]],MATCH(MIN(VentasC15[[#This Row],[Maquillaje]:[Perfumería]]),VentasC15[[#This Row],[Maquillaje]:[Perfumería]],0))</f>
        <v>Cabello</v>
      </c>
      <c r="R1752" t="str">
        <f>IF(VentasC15[[#This Row],[Total por vendedor]]&gt;=250000,"SI","NO")</f>
        <v>NO</v>
      </c>
    </row>
    <row r="1753" spans="1:18" x14ac:dyDescent="0.3">
      <c r="A1753" s="17">
        <v>33498873</v>
      </c>
      <c r="B1753" s="13">
        <v>62</v>
      </c>
      <c r="C1753" s="13">
        <v>4</v>
      </c>
      <c r="D1753" s="13">
        <v>19</v>
      </c>
      <c r="E1753" t="s">
        <v>24</v>
      </c>
      <c r="F1753" t="s">
        <v>20</v>
      </c>
      <c r="G1753" t="str">
        <f>IF(VentasC15[[#This Row],[Tipo de pago]]='Tablas auxiliares'!$B$6,"Venta física","Venta Online")</f>
        <v>Venta física</v>
      </c>
      <c r="H1753" t="s">
        <v>29</v>
      </c>
      <c r="I1753" s="37">
        <v>50674</v>
      </c>
      <c r="J1753" s="37">
        <v>71397</v>
      </c>
      <c r="K1753" s="37">
        <v>55384</v>
      </c>
      <c r="L1753" s="37">
        <v>55673</v>
      </c>
      <c r="M1753" s="37">
        <v>40994</v>
      </c>
      <c r="N1753" s="37">
        <f>SUM(VentasC15[[#This Row],[Maquillaje]:[Perfumería]])</f>
        <v>274122</v>
      </c>
      <c r="O1753" s="14">
        <f>AVERAGE(VentasC15[[#This Row],[Maquillaje]:[Perfumería]])</f>
        <v>54824.4</v>
      </c>
      <c r="P1753" t="str">
        <f>INDEX(VentasC15[[#Headers],[Maquillaje]:[Perfumería]],MATCH(MAX(VentasC15[[#This Row],[Maquillaje]:[Perfumería]]),VentasC15[[#This Row],[Maquillaje]:[Perfumería]],0))</f>
        <v>Skincare</v>
      </c>
      <c r="Q1753" t="str">
        <f>INDEX(VentasC15[[#Headers],[Maquillaje]:[Perfumería]],MATCH(MIN(VentasC15[[#This Row],[Maquillaje]:[Perfumería]]),VentasC15[[#This Row],[Maquillaje]:[Perfumería]],0))</f>
        <v>Perfumería</v>
      </c>
      <c r="R1753" t="str">
        <f>IF(VentasC15[[#This Row],[Total por vendedor]]&gt;=250000,"SI","NO")</f>
        <v>SI</v>
      </c>
    </row>
    <row r="1754" spans="1:18" x14ac:dyDescent="0.3">
      <c r="A1754" s="16">
        <v>33498874</v>
      </c>
      <c r="B1754" s="13">
        <v>71</v>
      </c>
      <c r="C1754" s="13">
        <v>4</v>
      </c>
      <c r="D1754" s="13">
        <v>77</v>
      </c>
      <c r="E1754" t="s">
        <v>24</v>
      </c>
      <c r="F1754" t="s">
        <v>21</v>
      </c>
      <c r="G1754" t="str">
        <f>IF(VentasC15[[#This Row],[Tipo de pago]]='Tablas auxiliares'!$B$6,"Venta física","Venta Online")</f>
        <v>Venta Online</v>
      </c>
      <c r="H1754" t="s">
        <v>29</v>
      </c>
      <c r="I1754" s="37">
        <v>60532</v>
      </c>
      <c r="J1754" s="37">
        <v>50301</v>
      </c>
      <c r="K1754" s="37">
        <v>29222</v>
      </c>
      <c r="L1754" s="37">
        <v>2873</v>
      </c>
      <c r="M1754" s="37">
        <v>82725</v>
      </c>
      <c r="N1754" s="37">
        <f>SUM(VentasC15[[#This Row],[Maquillaje]:[Perfumería]])</f>
        <v>225653</v>
      </c>
      <c r="O1754" s="14">
        <f>AVERAGE(VentasC15[[#This Row],[Maquillaje]:[Perfumería]])</f>
        <v>45130.6</v>
      </c>
      <c r="P1754" t="str">
        <f>INDEX(VentasC15[[#Headers],[Maquillaje]:[Perfumería]],MATCH(MAX(VentasC15[[#This Row],[Maquillaje]:[Perfumería]]),VentasC15[[#This Row],[Maquillaje]:[Perfumería]],0))</f>
        <v>Perfumería</v>
      </c>
      <c r="Q1754" t="str">
        <f>INDEX(VentasC15[[#Headers],[Maquillaje]:[Perfumería]],MATCH(MIN(VentasC15[[#This Row],[Maquillaje]:[Perfumería]]),VentasC15[[#This Row],[Maquillaje]:[Perfumería]],0))</f>
        <v>Cuerpo</v>
      </c>
      <c r="R1754" t="str">
        <f>IF(VentasC15[[#This Row],[Total por vendedor]]&gt;=250000,"SI","NO")</f>
        <v>NO</v>
      </c>
    </row>
    <row r="1755" spans="1:18" x14ac:dyDescent="0.3">
      <c r="A1755" s="17">
        <v>33498875</v>
      </c>
      <c r="B1755" s="13">
        <v>58</v>
      </c>
      <c r="C1755" s="13">
        <v>4</v>
      </c>
      <c r="D1755" s="13">
        <v>49</v>
      </c>
      <c r="E1755" t="s">
        <v>25</v>
      </c>
      <c r="F1755" t="s">
        <v>20</v>
      </c>
      <c r="G1755" t="str">
        <f>IF(VentasC15[[#This Row],[Tipo de pago]]='Tablas auxiliares'!$B$6,"Venta física","Venta Online")</f>
        <v>Venta física</v>
      </c>
      <c r="H1755" t="s">
        <v>29</v>
      </c>
      <c r="I1755" s="37">
        <v>99667</v>
      </c>
      <c r="J1755" s="37">
        <v>75170</v>
      </c>
      <c r="K1755" s="37">
        <v>61928</v>
      </c>
      <c r="L1755" s="37">
        <v>45676</v>
      </c>
      <c r="M1755" s="37">
        <v>35718</v>
      </c>
      <c r="N1755" s="37">
        <f>SUM(VentasC15[[#This Row],[Maquillaje]:[Perfumería]])</f>
        <v>318159</v>
      </c>
      <c r="O1755" s="14">
        <f>AVERAGE(VentasC15[[#This Row],[Maquillaje]:[Perfumería]])</f>
        <v>63631.8</v>
      </c>
      <c r="P1755" t="str">
        <f>INDEX(VentasC15[[#Headers],[Maquillaje]:[Perfumería]],MATCH(MAX(VentasC15[[#This Row],[Maquillaje]:[Perfumería]]),VentasC15[[#This Row],[Maquillaje]:[Perfumería]],0))</f>
        <v>Maquillaje</v>
      </c>
      <c r="Q1755" t="str">
        <f>INDEX(VentasC15[[#Headers],[Maquillaje]:[Perfumería]],MATCH(MIN(VentasC15[[#This Row],[Maquillaje]:[Perfumería]]),VentasC15[[#This Row],[Maquillaje]:[Perfumería]],0))</f>
        <v>Perfumería</v>
      </c>
      <c r="R1755" t="str">
        <f>IF(VentasC15[[#This Row],[Total por vendedor]]&gt;=250000,"SI","NO")</f>
        <v>SI</v>
      </c>
    </row>
    <row r="1756" spans="1:18" x14ac:dyDescent="0.3">
      <c r="A1756" s="16">
        <v>33498876</v>
      </c>
      <c r="B1756" s="13">
        <v>71</v>
      </c>
      <c r="C1756" s="13">
        <v>4</v>
      </c>
      <c r="D1756" s="13">
        <v>91</v>
      </c>
      <c r="E1756" t="s">
        <v>23</v>
      </c>
      <c r="F1756" t="s">
        <v>20</v>
      </c>
      <c r="G1756" t="str">
        <f>IF(VentasC15[[#This Row],[Tipo de pago]]='Tablas auxiliares'!$B$6,"Venta física","Venta Online")</f>
        <v>Venta física</v>
      </c>
      <c r="H1756" t="s">
        <v>29</v>
      </c>
      <c r="I1756" s="37">
        <v>74185</v>
      </c>
      <c r="J1756" s="37">
        <v>14269</v>
      </c>
      <c r="K1756" s="37">
        <v>42968</v>
      </c>
      <c r="L1756" s="37">
        <v>47039</v>
      </c>
      <c r="M1756" s="37">
        <v>34277</v>
      </c>
      <c r="N1756" s="37">
        <f>SUM(VentasC15[[#This Row],[Maquillaje]:[Perfumería]])</f>
        <v>212738</v>
      </c>
      <c r="O1756" s="14">
        <f>AVERAGE(VentasC15[[#This Row],[Maquillaje]:[Perfumería]])</f>
        <v>42547.6</v>
      </c>
      <c r="P1756" t="str">
        <f>INDEX(VentasC15[[#Headers],[Maquillaje]:[Perfumería]],MATCH(MAX(VentasC15[[#This Row],[Maquillaje]:[Perfumería]]),VentasC15[[#This Row],[Maquillaje]:[Perfumería]],0))</f>
        <v>Maquillaje</v>
      </c>
      <c r="Q1756" t="str">
        <f>INDEX(VentasC15[[#Headers],[Maquillaje]:[Perfumería]],MATCH(MIN(VentasC15[[#This Row],[Maquillaje]:[Perfumería]]),VentasC15[[#This Row],[Maquillaje]:[Perfumería]],0))</f>
        <v>Skincare</v>
      </c>
      <c r="R1756" t="str">
        <f>IF(VentasC15[[#This Row],[Total por vendedor]]&gt;=250000,"SI","NO")</f>
        <v>NO</v>
      </c>
    </row>
    <row r="1757" spans="1:18" x14ac:dyDescent="0.3">
      <c r="A1757" s="17">
        <v>33498877</v>
      </c>
      <c r="B1757" s="13">
        <v>42</v>
      </c>
      <c r="C1757" s="13">
        <v>4</v>
      </c>
      <c r="D1757" s="13">
        <v>35</v>
      </c>
      <c r="E1757" t="s">
        <v>22</v>
      </c>
      <c r="F1757" t="s">
        <v>21</v>
      </c>
      <c r="G1757" t="str">
        <f>IF(VentasC15[[#This Row],[Tipo de pago]]='Tablas auxiliares'!$B$6,"Venta física","Venta Online")</f>
        <v>Venta Online</v>
      </c>
      <c r="H1757" t="s">
        <v>29</v>
      </c>
      <c r="I1757" s="37">
        <v>71152</v>
      </c>
      <c r="J1757" s="37">
        <v>10481</v>
      </c>
      <c r="K1757" s="37">
        <v>63109</v>
      </c>
      <c r="L1757" s="37">
        <v>89820</v>
      </c>
      <c r="M1757" s="37">
        <v>16594</v>
      </c>
      <c r="N1757" s="37">
        <f>SUM(VentasC15[[#This Row],[Maquillaje]:[Perfumería]])</f>
        <v>251156</v>
      </c>
      <c r="O1757" s="14">
        <f>AVERAGE(VentasC15[[#This Row],[Maquillaje]:[Perfumería]])</f>
        <v>50231.199999999997</v>
      </c>
      <c r="P1757" t="str">
        <f>INDEX(VentasC15[[#Headers],[Maquillaje]:[Perfumería]],MATCH(MAX(VentasC15[[#This Row],[Maquillaje]:[Perfumería]]),VentasC15[[#This Row],[Maquillaje]:[Perfumería]],0))</f>
        <v>Cuerpo</v>
      </c>
      <c r="Q1757" t="str">
        <f>INDEX(VentasC15[[#Headers],[Maquillaje]:[Perfumería]],MATCH(MIN(VentasC15[[#This Row],[Maquillaje]:[Perfumería]]),VentasC15[[#This Row],[Maquillaje]:[Perfumería]],0))</f>
        <v>Skincare</v>
      </c>
      <c r="R1757" t="str">
        <f>IF(VentasC15[[#This Row],[Total por vendedor]]&gt;=250000,"SI","NO")</f>
        <v>SI</v>
      </c>
    </row>
    <row r="1758" spans="1:18" x14ac:dyDescent="0.3">
      <c r="A1758" s="16">
        <v>33498878</v>
      </c>
      <c r="B1758" s="13">
        <v>70</v>
      </c>
      <c r="C1758" s="13">
        <v>4</v>
      </c>
      <c r="D1758" s="13">
        <v>40</v>
      </c>
      <c r="E1758" t="s">
        <v>24</v>
      </c>
      <c r="F1758" t="s">
        <v>21</v>
      </c>
      <c r="G1758" t="str">
        <f>IF(VentasC15[[#This Row],[Tipo de pago]]='Tablas auxiliares'!$B$6,"Venta física","Venta Online")</f>
        <v>Venta Online</v>
      </c>
      <c r="H1758" t="s">
        <v>30</v>
      </c>
      <c r="I1758" s="37">
        <v>16363</v>
      </c>
      <c r="J1758" s="37">
        <v>90411</v>
      </c>
      <c r="K1758" s="37">
        <v>65384</v>
      </c>
      <c r="L1758" s="37">
        <v>56631</v>
      </c>
      <c r="M1758" s="37">
        <v>11623</v>
      </c>
      <c r="N1758" s="37">
        <f>SUM(VentasC15[[#This Row],[Maquillaje]:[Perfumería]])</f>
        <v>240412</v>
      </c>
      <c r="O1758" s="14">
        <f>AVERAGE(VentasC15[[#This Row],[Maquillaje]:[Perfumería]])</f>
        <v>48082.400000000001</v>
      </c>
      <c r="P1758" t="str">
        <f>INDEX(VentasC15[[#Headers],[Maquillaje]:[Perfumería]],MATCH(MAX(VentasC15[[#This Row],[Maquillaje]:[Perfumería]]),VentasC15[[#This Row],[Maquillaje]:[Perfumería]],0))</f>
        <v>Skincare</v>
      </c>
      <c r="Q1758" t="str">
        <f>INDEX(VentasC15[[#Headers],[Maquillaje]:[Perfumería]],MATCH(MIN(VentasC15[[#This Row],[Maquillaje]:[Perfumería]]),VentasC15[[#This Row],[Maquillaje]:[Perfumería]],0))</f>
        <v>Perfumería</v>
      </c>
      <c r="R1758" t="str">
        <f>IF(VentasC15[[#This Row],[Total por vendedor]]&gt;=250000,"SI","NO")</f>
        <v>NO</v>
      </c>
    </row>
    <row r="1759" spans="1:18" x14ac:dyDescent="0.3">
      <c r="A1759" s="17">
        <v>33498879</v>
      </c>
      <c r="B1759" s="13">
        <v>47</v>
      </c>
      <c r="C1759" s="13">
        <v>4</v>
      </c>
      <c r="D1759" s="13">
        <v>20</v>
      </c>
      <c r="E1759" t="s">
        <v>23</v>
      </c>
      <c r="F1759" t="s">
        <v>21</v>
      </c>
      <c r="G1759" t="str">
        <f>IF(VentasC15[[#This Row],[Tipo de pago]]='Tablas auxiliares'!$B$6,"Venta física","Venta Online")</f>
        <v>Venta Online</v>
      </c>
      <c r="H1759" t="s">
        <v>30</v>
      </c>
      <c r="I1759" s="37">
        <v>84796</v>
      </c>
      <c r="J1759" s="37">
        <v>36319</v>
      </c>
      <c r="K1759" s="37">
        <v>58527</v>
      </c>
      <c r="L1759" s="37">
        <v>46481</v>
      </c>
      <c r="M1759" s="37">
        <v>24017</v>
      </c>
      <c r="N1759" s="37">
        <f>SUM(VentasC15[[#This Row],[Maquillaje]:[Perfumería]])</f>
        <v>250140</v>
      </c>
      <c r="O1759" s="14">
        <f>AVERAGE(VentasC15[[#This Row],[Maquillaje]:[Perfumería]])</f>
        <v>50028</v>
      </c>
      <c r="P1759" t="str">
        <f>INDEX(VentasC15[[#Headers],[Maquillaje]:[Perfumería]],MATCH(MAX(VentasC15[[#This Row],[Maquillaje]:[Perfumería]]),VentasC15[[#This Row],[Maquillaje]:[Perfumería]],0))</f>
        <v>Maquillaje</v>
      </c>
      <c r="Q1759" t="str">
        <f>INDEX(VentasC15[[#Headers],[Maquillaje]:[Perfumería]],MATCH(MIN(VentasC15[[#This Row],[Maquillaje]:[Perfumería]]),VentasC15[[#This Row],[Maquillaje]:[Perfumería]],0))</f>
        <v>Perfumería</v>
      </c>
      <c r="R1759" t="str">
        <f>IF(VentasC15[[#This Row],[Total por vendedor]]&gt;=250000,"SI","NO")</f>
        <v>SI</v>
      </c>
    </row>
    <row r="1760" spans="1:18" x14ac:dyDescent="0.3">
      <c r="A1760" s="16">
        <v>33498880</v>
      </c>
      <c r="B1760" s="13">
        <v>33</v>
      </c>
      <c r="C1760" s="13">
        <v>4</v>
      </c>
      <c r="D1760" s="13">
        <v>90</v>
      </c>
      <c r="E1760" t="s">
        <v>23</v>
      </c>
      <c r="F1760" t="s">
        <v>20</v>
      </c>
      <c r="G1760" t="str">
        <f>IF(VentasC15[[#This Row],[Tipo de pago]]='Tablas auxiliares'!$B$6,"Venta física","Venta Online")</f>
        <v>Venta física</v>
      </c>
      <c r="H1760" t="s">
        <v>30</v>
      </c>
      <c r="I1760" s="37">
        <v>44216</v>
      </c>
      <c r="J1760" s="37">
        <v>33287</v>
      </c>
      <c r="K1760" s="37">
        <v>84771</v>
      </c>
      <c r="L1760" s="37">
        <v>72581</v>
      </c>
      <c r="M1760" s="37">
        <v>75784</v>
      </c>
      <c r="N1760" s="37">
        <f>SUM(VentasC15[[#This Row],[Maquillaje]:[Perfumería]])</f>
        <v>310639</v>
      </c>
      <c r="O1760" s="14">
        <f>AVERAGE(VentasC15[[#This Row],[Maquillaje]:[Perfumería]])</f>
        <v>62127.8</v>
      </c>
      <c r="P1760" t="str">
        <f>INDEX(VentasC15[[#Headers],[Maquillaje]:[Perfumería]],MATCH(MAX(VentasC15[[#This Row],[Maquillaje]:[Perfumería]]),VentasC15[[#This Row],[Maquillaje]:[Perfumería]],0))</f>
        <v>Cabello</v>
      </c>
      <c r="Q1760" t="str">
        <f>INDEX(VentasC15[[#Headers],[Maquillaje]:[Perfumería]],MATCH(MIN(VentasC15[[#This Row],[Maquillaje]:[Perfumería]]),VentasC15[[#This Row],[Maquillaje]:[Perfumería]],0))</f>
        <v>Skincare</v>
      </c>
      <c r="R1760" t="str">
        <f>IF(VentasC15[[#This Row],[Total por vendedor]]&gt;=250000,"SI","NO")</f>
        <v>SI</v>
      </c>
    </row>
    <row r="1761" spans="1:18" x14ac:dyDescent="0.3">
      <c r="A1761" s="17">
        <v>33498881</v>
      </c>
      <c r="B1761" s="13">
        <v>64</v>
      </c>
      <c r="C1761" s="13">
        <v>4</v>
      </c>
      <c r="D1761" s="13">
        <v>40</v>
      </c>
      <c r="E1761" t="s">
        <v>23</v>
      </c>
      <c r="F1761" t="s">
        <v>21</v>
      </c>
      <c r="G1761" t="str">
        <f>IF(VentasC15[[#This Row],[Tipo de pago]]='Tablas auxiliares'!$B$6,"Venta física","Venta Online")</f>
        <v>Venta Online</v>
      </c>
      <c r="H1761" t="s">
        <v>29</v>
      </c>
      <c r="I1761" s="37">
        <v>56606</v>
      </c>
      <c r="J1761" s="37">
        <v>14589</v>
      </c>
      <c r="K1761" s="37">
        <v>77381</v>
      </c>
      <c r="L1761" s="37">
        <v>22864</v>
      </c>
      <c r="M1761" s="37">
        <v>50094</v>
      </c>
      <c r="N1761" s="37">
        <f>SUM(VentasC15[[#This Row],[Maquillaje]:[Perfumería]])</f>
        <v>221534</v>
      </c>
      <c r="O1761" s="14">
        <f>AVERAGE(VentasC15[[#This Row],[Maquillaje]:[Perfumería]])</f>
        <v>44306.8</v>
      </c>
      <c r="P1761" t="str">
        <f>INDEX(VentasC15[[#Headers],[Maquillaje]:[Perfumería]],MATCH(MAX(VentasC15[[#This Row],[Maquillaje]:[Perfumería]]),VentasC15[[#This Row],[Maquillaje]:[Perfumería]],0))</f>
        <v>Cabello</v>
      </c>
      <c r="Q1761" t="str">
        <f>INDEX(VentasC15[[#Headers],[Maquillaje]:[Perfumería]],MATCH(MIN(VentasC15[[#This Row],[Maquillaje]:[Perfumería]]),VentasC15[[#This Row],[Maquillaje]:[Perfumería]],0))</f>
        <v>Skincare</v>
      </c>
      <c r="R1761" t="str">
        <f>IF(VentasC15[[#This Row],[Total por vendedor]]&gt;=250000,"SI","NO")</f>
        <v>NO</v>
      </c>
    </row>
    <row r="1762" spans="1:18" x14ac:dyDescent="0.3">
      <c r="A1762" s="16">
        <v>33498882</v>
      </c>
      <c r="B1762" s="13">
        <v>49</v>
      </c>
      <c r="C1762" s="13">
        <v>4</v>
      </c>
      <c r="D1762" s="13">
        <v>50</v>
      </c>
      <c r="E1762" t="s">
        <v>24</v>
      </c>
      <c r="F1762" t="s">
        <v>21</v>
      </c>
      <c r="G1762" t="str">
        <f>IF(VentasC15[[#This Row],[Tipo de pago]]='Tablas auxiliares'!$B$6,"Venta física","Venta Online")</f>
        <v>Venta Online</v>
      </c>
      <c r="H1762" t="s">
        <v>30</v>
      </c>
      <c r="I1762" s="37">
        <v>99982</v>
      </c>
      <c r="J1762" s="37">
        <v>26017</v>
      </c>
      <c r="K1762" s="37">
        <v>32546</v>
      </c>
      <c r="L1762" s="37">
        <v>23366</v>
      </c>
      <c r="M1762" s="37">
        <v>14812</v>
      </c>
      <c r="N1762" s="37">
        <f>SUM(VentasC15[[#This Row],[Maquillaje]:[Perfumería]])</f>
        <v>196723</v>
      </c>
      <c r="O1762" s="14">
        <f>AVERAGE(VentasC15[[#This Row],[Maquillaje]:[Perfumería]])</f>
        <v>39344.6</v>
      </c>
      <c r="P1762" t="str">
        <f>INDEX(VentasC15[[#Headers],[Maquillaje]:[Perfumería]],MATCH(MAX(VentasC15[[#This Row],[Maquillaje]:[Perfumería]]),VentasC15[[#This Row],[Maquillaje]:[Perfumería]],0))</f>
        <v>Maquillaje</v>
      </c>
      <c r="Q1762" t="str">
        <f>INDEX(VentasC15[[#Headers],[Maquillaje]:[Perfumería]],MATCH(MIN(VentasC15[[#This Row],[Maquillaje]:[Perfumería]]),VentasC15[[#This Row],[Maquillaje]:[Perfumería]],0))</f>
        <v>Perfumería</v>
      </c>
      <c r="R1762" t="str">
        <f>IF(VentasC15[[#This Row],[Total por vendedor]]&gt;=250000,"SI","NO")</f>
        <v>NO</v>
      </c>
    </row>
    <row r="1763" spans="1:18" x14ac:dyDescent="0.3">
      <c r="A1763" s="17">
        <v>33498883</v>
      </c>
      <c r="B1763" s="13">
        <v>39</v>
      </c>
      <c r="C1763" s="13">
        <v>4</v>
      </c>
      <c r="D1763" s="13">
        <v>52</v>
      </c>
      <c r="E1763" t="s">
        <v>22</v>
      </c>
      <c r="F1763" t="s">
        <v>20</v>
      </c>
      <c r="G1763" t="str">
        <f>IF(VentasC15[[#This Row],[Tipo de pago]]='Tablas auxiliares'!$B$6,"Venta física","Venta Online")</f>
        <v>Venta física</v>
      </c>
      <c r="H1763" t="s">
        <v>29</v>
      </c>
      <c r="I1763" s="37">
        <v>37478</v>
      </c>
      <c r="J1763" s="37">
        <v>81525</v>
      </c>
      <c r="K1763" s="37">
        <v>21053</v>
      </c>
      <c r="L1763" s="37">
        <v>62484</v>
      </c>
      <c r="M1763" s="37">
        <v>19177</v>
      </c>
      <c r="N1763" s="37">
        <f>SUM(VentasC15[[#This Row],[Maquillaje]:[Perfumería]])</f>
        <v>221717</v>
      </c>
      <c r="O1763" s="14">
        <f>AVERAGE(VentasC15[[#This Row],[Maquillaje]:[Perfumería]])</f>
        <v>44343.4</v>
      </c>
      <c r="P1763" t="str">
        <f>INDEX(VentasC15[[#Headers],[Maquillaje]:[Perfumería]],MATCH(MAX(VentasC15[[#This Row],[Maquillaje]:[Perfumería]]),VentasC15[[#This Row],[Maquillaje]:[Perfumería]],0))</f>
        <v>Skincare</v>
      </c>
      <c r="Q1763" t="str">
        <f>INDEX(VentasC15[[#Headers],[Maquillaje]:[Perfumería]],MATCH(MIN(VentasC15[[#This Row],[Maquillaje]:[Perfumería]]),VentasC15[[#This Row],[Maquillaje]:[Perfumería]],0))</f>
        <v>Perfumería</v>
      </c>
      <c r="R1763" t="str">
        <f>IF(VentasC15[[#This Row],[Total por vendedor]]&gt;=250000,"SI","NO")</f>
        <v>NO</v>
      </c>
    </row>
    <row r="1764" spans="1:18" x14ac:dyDescent="0.3">
      <c r="A1764" s="16">
        <v>33498884</v>
      </c>
      <c r="B1764" s="13">
        <v>26</v>
      </c>
      <c r="C1764" s="13">
        <v>4</v>
      </c>
      <c r="D1764" s="13">
        <v>20</v>
      </c>
      <c r="E1764" t="s">
        <v>23</v>
      </c>
      <c r="F1764" t="s">
        <v>20</v>
      </c>
      <c r="G1764" t="str">
        <f>IF(VentasC15[[#This Row],[Tipo de pago]]='Tablas auxiliares'!$B$6,"Venta física","Venta Online")</f>
        <v>Venta física</v>
      </c>
      <c r="H1764" t="s">
        <v>30</v>
      </c>
      <c r="I1764" s="37">
        <v>2928</v>
      </c>
      <c r="J1764" s="37">
        <v>27036</v>
      </c>
      <c r="K1764" s="37">
        <v>19568</v>
      </c>
      <c r="L1764" s="37">
        <v>96920</v>
      </c>
      <c r="M1764" s="37">
        <v>3799</v>
      </c>
      <c r="N1764" s="37">
        <f>SUM(VentasC15[[#This Row],[Maquillaje]:[Perfumería]])</f>
        <v>150251</v>
      </c>
      <c r="O1764" s="14">
        <f>AVERAGE(VentasC15[[#This Row],[Maquillaje]:[Perfumería]])</f>
        <v>30050.2</v>
      </c>
      <c r="P1764" t="str">
        <f>INDEX(VentasC15[[#Headers],[Maquillaje]:[Perfumería]],MATCH(MAX(VentasC15[[#This Row],[Maquillaje]:[Perfumería]]),VentasC15[[#This Row],[Maquillaje]:[Perfumería]],0))</f>
        <v>Cuerpo</v>
      </c>
      <c r="Q1764" t="str">
        <f>INDEX(VentasC15[[#Headers],[Maquillaje]:[Perfumería]],MATCH(MIN(VentasC15[[#This Row],[Maquillaje]:[Perfumería]]),VentasC15[[#This Row],[Maquillaje]:[Perfumería]],0))</f>
        <v>Maquillaje</v>
      </c>
      <c r="R1764" t="str">
        <f>IF(VentasC15[[#This Row],[Total por vendedor]]&gt;=250000,"SI","NO")</f>
        <v>NO</v>
      </c>
    </row>
    <row r="1765" spans="1:18" x14ac:dyDescent="0.3">
      <c r="A1765" s="17">
        <v>33498885</v>
      </c>
      <c r="B1765" s="13">
        <v>69</v>
      </c>
      <c r="C1765" s="13">
        <v>4</v>
      </c>
      <c r="D1765" s="13">
        <v>90</v>
      </c>
      <c r="E1765" t="s">
        <v>23</v>
      </c>
      <c r="F1765" t="s">
        <v>21</v>
      </c>
      <c r="G1765" t="str">
        <f>IF(VentasC15[[#This Row],[Tipo de pago]]='Tablas auxiliares'!$B$6,"Venta física","Venta Online")</f>
        <v>Venta Online</v>
      </c>
      <c r="H1765" t="s">
        <v>30</v>
      </c>
      <c r="I1765" s="37">
        <v>70257</v>
      </c>
      <c r="J1765" s="37">
        <v>59013</v>
      </c>
      <c r="K1765" s="37">
        <v>36114</v>
      </c>
      <c r="L1765" s="37">
        <v>90610</v>
      </c>
      <c r="M1765" s="37">
        <v>68064</v>
      </c>
      <c r="N1765" s="37">
        <f>SUM(VentasC15[[#This Row],[Maquillaje]:[Perfumería]])</f>
        <v>324058</v>
      </c>
      <c r="O1765" s="14">
        <f>AVERAGE(VentasC15[[#This Row],[Maquillaje]:[Perfumería]])</f>
        <v>64811.6</v>
      </c>
      <c r="P1765" t="str">
        <f>INDEX(VentasC15[[#Headers],[Maquillaje]:[Perfumería]],MATCH(MAX(VentasC15[[#This Row],[Maquillaje]:[Perfumería]]),VentasC15[[#This Row],[Maquillaje]:[Perfumería]],0))</f>
        <v>Cuerpo</v>
      </c>
      <c r="Q1765" t="str">
        <f>INDEX(VentasC15[[#Headers],[Maquillaje]:[Perfumería]],MATCH(MIN(VentasC15[[#This Row],[Maquillaje]:[Perfumería]]),VentasC15[[#This Row],[Maquillaje]:[Perfumería]],0))</f>
        <v>Cabello</v>
      </c>
      <c r="R1765" t="str">
        <f>IF(VentasC15[[#This Row],[Total por vendedor]]&gt;=250000,"SI","NO")</f>
        <v>SI</v>
      </c>
    </row>
    <row r="1766" spans="1:18" x14ac:dyDescent="0.3">
      <c r="A1766" s="16">
        <v>33498886</v>
      </c>
      <c r="B1766" s="13">
        <v>28</v>
      </c>
      <c r="C1766" s="13">
        <v>4</v>
      </c>
      <c r="D1766" s="13">
        <v>63</v>
      </c>
      <c r="E1766" t="s">
        <v>24</v>
      </c>
      <c r="F1766" t="s">
        <v>20</v>
      </c>
      <c r="G1766" t="str">
        <f>IF(VentasC15[[#This Row],[Tipo de pago]]='Tablas auxiliares'!$B$6,"Venta física","Venta Online")</f>
        <v>Venta física</v>
      </c>
      <c r="H1766" t="s">
        <v>30</v>
      </c>
      <c r="I1766" s="37">
        <v>61467</v>
      </c>
      <c r="J1766" s="37">
        <v>50409</v>
      </c>
      <c r="K1766" s="37">
        <v>34693</v>
      </c>
      <c r="L1766" s="37">
        <v>84766</v>
      </c>
      <c r="M1766" s="37">
        <v>99976</v>
      </c>
      <c r="N1766" s="37">
        <f>SUM(VentasC15[[#This Row],[Maquillaje]:[Perfumería]])</f>
        <v>331311</v>
      </c>
      <c r="O1766" s="14">
        <f>AVERAGE(VentasC15[[#This Row],[Maquillaje]:[Perfumería]])</f>
        <v>66262.2</v>
      </c>
      <c r="P1766" t="str">
        <f>INDEX(VentasC15[[#Headers],[Maquillaje]:[Perfumería]],MATCH(MAX(VentasC15[[#This Row],[Maquillaje]:[Perfumería]]),VentasC15[[#This Row],[Maquillaje]:[Perfumería]],0))</f>
        <v>Perfumería</v>
      </c>
      <c r="Q1766" t="str">
        <f>INDEX(VentasC15[[#Headers],[Maquillaje]:[Perfumería]],MATCH(MIN(VentasC15[[#This Row],[Maquillaje]:[Perfumería]]),VentasC15[[#This Row],[Maquillaje]:[Perfumería]],0))</f>
        <v>Cabello</v>
      </c>
      <c r="R1766" t="str">
        <f>IF(VentasC15[[#This Row],[Total por vendedor]]&gt;=250000,"SI","NO")</f>
        <v>SI</v>
      </c>
    </row>
    <row r="1767" spans="1:18" x14ac:dyDescent="0.3">
      <c r="A1767" s="17">
        <v>33498887</v>
      </c>
      <c r="B1767" s="13">
        <v>29</v>
      </c>
      <c r="C1767" s="13">
        <v>4</v>
      </c>
      <c r="D1767" s="13">
        <v>42</v>
      </c>
      <c r="E1767" t="s">
        <v>24</v>
      </c>
      <c r="F1767" t="s">
        <v>21</v>
      </c>
      <c r="G1767" t="str">
        <f>IF(VentasC15[[#This Row],[Tipo de pago]]='Tablas auxiliares'!$B$6,"Venta física","Venta Online")</f>
        <v>Venta Online</v>
      </c>
      <c r="H1767" t="s">
        <v>30</v>
      </c>
      <c r="I1767" s="37">
        <v>69669</v>
      </c>
      <c r="J1767" s="37">
        <v>82371</v>
      </c>
      <c r="K1767" s="37">
        <v>40066</v>
      </c>
      <c r="L1767" s="37">
        <v>13916</v>
      </c>
      <c r="M1767" s="37">
        <v>55871</v>
      </c>
      <c r="N1767" s="37">
        <f>SUM(VentasC15[[#This Row],[Maquillaje]:[Perfumería]])</f>
        <v>261893</v>
      </c>
      <c r="O1767" s="14">
        <f>AVERAGE(VentasC15[[#This Row],[Maquillaje]:[Perfumería]])</f>
        <v>52378.6</v>
      </c>
      <c r="P1767" t="str">
        <f>INDEX(VentasC15[[#Headers],[Maquillaje]:[Perfumería]],MATCH(MAX(VentasC15[[#This Row],[Maquillaje]:[Perfumería]]),VentasC15[[#This Row],[Maquillaje]:[Perfumería]],0))</f>
        <v>Skincare</v>
      </c>
      <c r="Q1767" t="str">
        <f>INDEX(VentasC15[[#Headers],[Maquillaje]:[Perfumería]],MATCH(MIN(VentasC15[[#This Row],[Maquillaje]:[Perfumería]]),VentasC15[[#This Row],[Maquillaje]:[Perfumería]],0))</f>
        <v>Cuerpo</v>
      </c>
      <c r="R1767" t="str">
        <f>IF(VentasC15[[#This Row],[Total por vendedor]]&gt;=250000,"SI","NO")</f>
        <v>SI</v>
      </c>
    </row>
    <row r="1768" spans="1:18" x14ac:dyDescent="0.3">
      <c r="A1768" s="16">
        <v>33498888</v>
      </c>
      <c r="B1768" s="13">
        <v>38</v>
      </c>
      <c r="C1768" s="13">
        <v>4</v>
      </c>
      <c r="D1768" s="13">
        <v>31</v>
      </c>
      <c r="E1768" t="s">
        <v>24</v>
      </c>
      <c r="F1768" t="s">
        <v>20</v>
      </c>
      <c r="G1768" t="str">
        <f>IF(VentasC15[[#This Row],[Tipo de pago]]='Tablas auxiliares'!$B$6,"Venta física","Venta Online")</f>
        <v>Venta física</v>
      </c>
      <c r="H1768" t="s">
        <v>30</v>
      </c>
      <c r="I1768" s="37">
        <v>2342</v>
      </c>
      <c r="J1768" s="37">
        <v>25184</v>
      </c>
      <c r="K1768" s="37">
        <v>53178</v>
      </c>
      <c r="L1768" s="37">
        <v>54881</v>
      </c>
      <c r="M1768" s="37">
        <v>74267</v>
      </c>
      <c r="N1768" s="37">
        <f>SUM(VentasC15[[#This Row],[Maquillaje]:[Perfumería]])</f>
        <v>209852</v>
      </c>
      <c r="O1768" s="14">
        <f>AVERAGE(VentasC15[[#This Row],[Maquillaje]:[Perfumería]])</f>
        <v>41970.400000000001</v>
      </c>
      <c r="P1768" t="str">
        <f>INDEX(VentasC15[[#Headers],[Maquillaje]:[Perfumería]],MATCH(MAX(VentasC15[[#This Row],[Maquillaje]:[Perfumería]]),VentasC15[[#This Row],[Maquillaje]:[Perfumería]],0))</f>
        <v>Perfumería</v>
      </c>
      <c r="Q1768" t="str">
        <f>INDEX(VentasC15[[#Headers],[Maquillaje]:[Perfumería]],MATCH(MIN(VentasC15[[#This Row],[Maquillaje]:[Perfumería]]),VentasC15[[#This Row],[Maquillaje]:[Perfumería]],0))</f>
        <v>Maquillaje</v>
      </c>
      <c r="R1768" t="str">
        <f>IF(VentasC15[[#This Row],[Total por vendedor]]&gt;=250000,"SI","NO")</f>
        <v>NO</v>
      </c>
    </row>
    <row r="1769" spans="1:18" x14ac:dyDescent="0.3">
      <c r="A1769" s="17">
        <v>33498889</v>
      </c>
      <c r="B1769" s="13">
        <v>72</v>
      </c>
      <c r="C1769" s="13">
        <v>4</v>
      </c>
      <c r="D1769" s="13">
        <v>7</v>
      </c>
      <c r="E1769" t="s">
        <v>22</v>
      </c>
      <c r="F1769" t="s">
        <v>20</v>
      </c>
      <c r="G1769" t="str">
        <f>IF(VentasC15[[#This Row],[Tipo de pago]]='Tablas auxiliares'!$B$6,"Venta física","Venta Online")</f>
        <v>Venta física</v>
      </c>
      <c r="H1769" t="s">
        <v>30</v>
      </c>
      <c r="I1769" s="37">
        <v>37503</v>
      </c>
      <c r="J1769" s="37">
        <v>568</v>
      </c>
      <c r="K1769" s="37">
        <v>7573</v>
      </c>
      <c r="L1769" s="37">
        <v>90815</v>
      </c>
      <c r="M1769" s="37">
        <v>83189</v>
      </c>
      <c r="N1769" s="37">
        <f>SUM(VentasC15[[#This Row],[Maquillaje]:[Perfumería]])</f>
        <v>219648</v>
      </c>
      <c r="O1769" s="14">
        <f>AVERAGE(VentasC15[[#This Row],[Maquillaje]:[Perfumería]])</f>
        <v>43929.599999999999</v>
      </c>
      <c r="P1769" t="str">
        <f>INDEX(VentasC15[[#Headers],[Maquillaje]:[Perfumería]],MATCH(MAX(VentasC15[[#This Row],[Maquillaje]:[Perfumería]]),VentasC15[[#This Row],[Maquillaje]:[Perfumería]],0))</f>
        <v>Cuerpo</v>
      </c>
      <c r="Q1769" t="str">
        <f>INDEX(VentasC15[[#Headers],[Maquillaje]:[Perfumería]],MATCH(MIN(VentasC15[[#This Row],[Maquillaje]:[Perfumería]]),VentasC15[[#This Row],[Maquillaje]:[Perfumería]],0))</f>
        <v>Skincare</v>
      </c>
      <c r="R1769" t="str">
        <f>IF(VentasC15[[#This Row],[Total por vendedor]]&gt;=250000,"SI","NO")</f>
        <v>NO</v>
      </c>
    </row>
    <row r="1770" spans="1:18" x14ac:dyDescent="0.3">
      <c r="A1770" s="16">
        <v>33498890</v>
      </c>
      <c r="B1770" s="13">
        <v>74</v>
      </c>
      <c r="C1770" s="13">
        <v>4</v>
      </c>
      <c r="D1770" s="13">
        <v>91</v>
      </c>
      <c r="E1770" t="s">
        <v>23</v>
      </c>
      <c r="F1770" t="s">
        <v>20</v>
      </c>
      <c r="G1770" t="str">
        <f>IF(VentasC15[[#This Row],[Tipo de pago]]='Tablas auxiliares'!$B$6,"Venta física","Venta Online")</f>
        <v>Venta física</v>
      </c>
      <c r="H1770" t="s">
        <v>30</v>
      </c>
      <c r="I1770" s="37">
        <v>14446</v>
      </c>
      <c r="J1770" s="37">
        <v>2021</v>
      </c>
      <c r="K1770" s="37">
        <v>81163</v>
      </c>
      <c r="L1770" s="37">
        <v>40288</v>
      </c>
      <c r="M1770" s="37">
        <v>22284</v>
      </c>
      <c r="N1770" s="37">
        <f>SUM(VentasC15[[#This Row],[Maquillaje]:[Perfumería]])</f>
        <v>160202</v>
      </c>
      <c r="O1770" s="14">
        <f>AVERAGE(VentasC15[[#This Row],[Maquillaje]:[Perfumería]])</f>
        <v>32040.400000000001</v>
      </c>
      <c r="P1770" t="str">
        <f>INDEX(VentasC15[[#Headers],[Maquillaje]:[Perfumería]],MATCH(MAX(VentasC15[[#This Row],[Maquillaje]:[Perfumería]]),VentasC15[[#This Row],[Maquillaje]:[Perfumería]],0))</f>
        <v>Cabello</v>
      </c>
      <c r="Q1770" t="str">
        <f>INDEX(VentasC15[[#Headers],[Maquillaje]:[Perfumería]],MATCH(MIN(VentasC15[[#This Row],[Maquillaje]:[Perfumería]]),VentasC15[[#This Row],[Maquillaje]:[Perfumería]],0))</f>
        <v>Skincare</v>
      </c>
      <c r="R1770" t="str">
        <f>IF(VentasC15[[#This Row],[Total por vendedor]]&gt;=250000,"SI","NO")</f>
        <v>NO</v>
      </c>
    </row>
    <row r="1771" spans="1:18" x14ac:dyDescent="0.3">
      <c r="A1771" s="17">
        <v>33498891</v>
      </c>
      <c r="B1771" s="13">
        <v>25</v>
      </c>
      <c r="C1771" s="13">
        <v>4</v>
      </c>
      <c r="D1771" s="13">
        <v>47</v>
      </c>
      <c r="E1771" t="s">
        <v>24</v>
      </c>
      <c r="F1771" t="s">
        <v>21</v>
      </c>
      <c r="G1771" t="str">
        <f>IF(VentasC15[[#This Row],[Tipo de pago]]='Tablas auxiliares'!$B$6,"Venta física","Venta Online")</f>
        <v>Venta Online</v>
      </c>
      <c r="H1771" t="s">
        <v>30</v>
      </c>
      <c r="I1771" s="37">
        <v>8441</v>
      </c>
      <c r="J1771" s="37">
        <v>88835</v>
      </c>
      <c r="K1771" s="37">
        <v>81197</v>
      </c>
      <c r="L1771" s="37">
        <v>85327</v>
      </c>
      <c r="M1771" s="37">
        <v>11609</v>
      </c>
      <c r="N1771" s="37">
        <f>SUM(VentasC15[[#This Row],[Maquillaje]:[Perfumería]])</f>
        <v>275409</v>
      </c>
      <c r="O1771" s="14">
        <f>AVERAGE(VentasC15[[#This Row],[Maquillaje]:[Perfumería]])</f>
        <v>55081.8</v>
      </c>
      <c r="P1771" t="str">
        <f>INDEX(VentasC15[[#Headers],[Maquillaje]:[Perfumería]],MATCH(MAX(VentasC15[[#This Row],[Maquillaje]:[Perfumería]]),VentasC15[[#This Row],[Maquillaje]:[Perfumería]],0))</f>
        <v>Skincare</v>
      </c>
      <c r="Q1771" t="str">
        <f>INDEX(VentasC15[[#Headers],[Maquillaje]:[Perfumería]],MATCH(MIN(VentasC15[[#This Row],[Maquillaje]:[Perfumería]]),VentasC15[[#This Row],[Maquillaje]:[Perfumería]],0))</f>
        <v>Maquillaje</v>
      </c>
      <c r="R1771" t="str">
        <f>IF(VentasC15[[#This Row],[Total por vendedor]]&gt;=250000,"SI","NO")</f>
        <v>SI</v>
      </c>
    </row>
    <row r="1772" spans="1:18" x14ac:dyDescent="0.3">
      <c r="A1772" s="16">
        <v>33498892</v>
      </c>
      <c r="B1772" s="13">
        <v>36</v>
      </c>
      <c r="C1772" s="13">
        <v>4</v>
      </c>
      <c r="D1772" s="13">
        <v>15</v>
      </c>
      <c r="E1772" t="s">
        <v>24</v>
      </c>
      <c r="F1772" t="s">
        <v>21</v>
      </c>
      <c r="G1772" t="str">
        <f>IF(VentasC15[[#This Row],[Tipo de pago]]='Tablas auxiliares'!$B$6,"Venta física","Venta Online")</f>
        <v>Venta Online</v>
      </c>
      <c r="H1772" t="s">
        <v>30</v>
      </c>
      <c r="I1772" s="37">
        <v>12093</v>
      </c>
      <c r="J1772" s="37">
        <v>83588</v>
      </c>
      <c r="K1772" s="37">
        <v>60650</v>
      </c>
      <c r="L1772" s="37">
        <v>50342</v>
      </c>
      <c r="M1772" s="37">
        <v>51749</v>
      </c>
      <c r="N1772" s="37">
        <f>SUM(VentasC15[[#This Row],[Maquillaje]:[Perfumería]])</f>
        <v>258422</v>
      </c>
      <c r="O1772" s="14">
        <f>AVERAGE(VentasC15[[#This Row],[Maquillaje]:[Perfumería]])</f>
        <v>51684.4</v>
      </c>
      <c r="P1772" t="str">
        <f>INDEX(VentasC15[[#Headers],[Maquillaje]:[Perfumería]],MATCH(MAX(VentasC15[[#This Row],[Maquillaje]:[Perfumería]]),VentasC15[[#This Row],[Maquillaje]:[Perfumería]],0))</f>
        <v>Skincare</v>
      </c>
      <c r="Q1772" t="str">
        <f>INDEX(VentasC15[[#Headers],[Maquillaje]:[Perfumería]],MATCH(MIN(VentasC15[[#This Row],[Maquillaje]:[Perfumería]]),VentasC15[[#This Row],[Maquillaje]:[Perfumería]],0))</f>
        <v>Maquillaje</v>
      </c>
      <c r="R1772" t="str">
        <f>IF(VentasC15[[#This Row],[Total por vendedor]]&gt;=250000,"SI","NO")</f>
        <v>SI</v>
      </c>
    </row>
    <row r="1773" spans="1:18" x14ac:dyDescent="0.3">
      <c r="A1773" s="17">
        <v>33498893</v>
      </c>
      <c r="B1773" s="13">
        <v>71</v>
      </c>
      <c r="C1773" s="13">
        <v>4</v>
      </c>
      <c r="D1773" s="13">
        <v>89</v>
      </c>
      <c r="E1773" t="s">
        <v>22</v>
      </c>
      <c r="F1773" t="s">
        <v>20</v>
      </c>
      <c r="G1773" t="str">
        <f>IF(VentasC15[[#This Row],[Tipo de pago]]='Tablas auxiliares'!$B$6,"Venta física","Venta Online")</f>
        <v>Venta física</v>
      </c>
      <c r="H1773" t="s">
        <v>30</v>
      </c>
      <c r="I1773" s="37">
        <v>27629</v>
      </c>
      <c r="J1773" s="37">
        <v>10272</v>
      </c>
      <c r="K1773" s="37">
        <v>92151</v>
      </c>
      <c r="L1773" s="37">
        <v>19256</v>
      </c>
      <c r="M1773" s="37">
        <v>47811</v>
      </c>
      <c r="N1773" s="37">
        <f>SUM(VentasC15[[#This Row],[Maquillaje]:[Perfumería]])</f>
        <v>197119</v>
      </c>
      <c r="O1773" s="14">
        <f>AVERAGE(VentasC15[[#This Row],[Maquillaje]:[Perfumería]])</f>
        <v>39423.800000000003</v>
      </c>
      <c r="P1773" t="str">
        <f>INDEX(VentasC15[[#Headers],[Maquillaje]:[Perfumería]],MATCH(MAX(VentasC15[[#This Row],[Maquillaje]:[Perfumería]]),VentasC15[[#This Row],[Maquillaje]:[Perfumería]],0))</f>
        <v>Cabello</v>
      </c>
      <c r="Q1773" t="str">
        <f>INDEX(VentasC15[[#Headers],[Maquillaje]:[Perfumería]],MATCH(MIN(VentasC15[[#This Row],[Maquillaje]:[Perfumería]]),VentasC15[[#This Row],[Maquillaje]:[Perfumería]],0))</f>
        <v>Skincare</v>
      </c>
      <c r="R1773" t="str">
        <f>IF(VentasC15[[#This Row],[Total por vendedor]]&gt;=250000,"SI","NO")</f>
        <v>NO</v>
      </c>
    </row>
    <row r="1774" spans="1:18" x14ac:dyDescent="0.3">
      <c r="A1774" s="16">
        <v>33498894</v>
      </c>
      <c r="B1774" s="13">
        <v>56</v>
      </c>
      <c r="C1774" s="13">
        <v>4</v>
      </c>
      <c r="D1774" s="13">
        <v>94</v>
      </c>
      <c r="E1774" t="s">
        <v>24</v>
      </c>
      <c r="F1774" t="s">
        <v>21</v>
      </c>
      <c r="G1774" t="str">
        <f>IF(VentasC15[[#This Row],[Tipo de pago]]='Tablas auxiliares'!$B$6,"Venta física","Venta Online")</f>
        <v>Venta Online</v>
      </c>
      <c r="H1774" t="s">
        <v>29</v>
      </c>
      <c r="I1774" s="37">
        <v>74396</v>
      </c>
      <c r="J1774" s="37">
        <v>22154</v>
      </c>
      <c r="K1774" s="37">
        <v>64782</v>
      </c>
      <c r="L1774" s="37">
        <v>5134</v>
      </c>
      <c r="M1774" s="37">
        <v>6175</v>
      </c>
      <c r="N1774" s="37">
        <f>SUM(VentasC15[[#This Row],[Maquillaje]:[Perfumería]])</f>
        <v>172641</v>
      </c>
      <c r="O1774" s="14">
        <f>AVERAGE(VentasC15[[#This Row],[Maquillaje]:[Perfumería]])</f>
        <v>34528.199999999997</v>
      </c>
      <c r="P1774" t="str">
        <f>INDEX(VentasC15[[#Headers],[Maquillaje]:[Perfumería]],MATCH(MAX(VentasC15[[#This Row],[Maquillaje]:[Perfumería]]),VentasC15[[#This Row],[Maquillaje]:[Perfumería]],0))</f>
        <v>Maquillaje</v>
      </c>
      <c r="Q1774" t="str">
        <f>INDEX(VentasC15[[#Headers],[Maquillaje]:[Perfumería]],MATCH(MIN(VentasC15[[#This Row],[Maquillaje]:[Perfumería]]),VentasC15[[#This Row],[Maquillaje]:[Perfumería]],0))</f>
        <v>Cuerpo</v>
      </c>
      <c r="R1774" t="str">
        <f>IF(VentasC15[[#This Row],[Total por vendedor]]&gt;=250000,"SI","NO")</f>
        <v>NO</v>
      </c>
    </row>
    <row r="1775" spans="1:18" x14ac:dyDescent="0.3">
      <c r="A1775" s="17">
        <v>33498895</v>
      </c>
      <c r="B1775" s="13">
        <v>28</v>
      </c>
      <c r="C1775" s="13">
        <v>4</v>
      </c>
      <c r="D1775" s="13">
        <v>22</v>
      </c>
      <c r="E1775" t="s">
        <v>23</v>
      </c>
      <c r="F1775" t="s">
        <v>21</v>
      </c>
      <c r="G1775" t="str">
        <f>IF(VentasC15[[#This Row],[Tipo de pago]]='Tablas auxiliares'!$B$6,"Venta física","Venta Online")</f>
        <v>Venta Online</v>
      </c>
      <c r="H1775" t="s">
        <v>29</v>
      </c>
      <c r="I1775" s="37">
        <v>23468</v>
      </c>
      <c r="J1775" s="37">
        <v>99752</v>
      </c>
      <c r="K1775" s="37">
        <v>38527</v>
      </c>
      <c r="L1775" s="37">
        <v>11252</v>
      </c>
      <c r="M1775" s="37">
        <v>99495</v>
      </c>
      <c r="N1775" s="37">
        <f>SUM(VentasC15[[#This Row],[Maquillaje]:[Perfumería]])</f>
        <v>272494</v>
      </c>
      <c r="O1775" s="14">
        <f>AVERAGE(VentasC15[[#This Row],[Maquillaje]:[Perfumería]])</f>
        <v>54498.8</v>
      </c>
      <c r="P1775" t="str">
        <f>INDEX(VentasC15[[#Headers],[Maquillaje]:[Perfumería]],MATCH(MAX(VentasC15[[#This Row],[Maquillaje]:[Perfumería]]),VentasC15[[#This Row],[Maquillaje]:[Perfumería]],0))</f>
        <v>Skincare</v>
      </c>
      <c r="Q1775" t="str">
        <f>INDEX(VentasC15[[#Headers],[Maquillaje]:[Perfumería]],MATCH(MIN(VentasC15[[#This Row],[Maquillaje]:[Perfumería]]),VentasC15[[#This Row],[Maquillaje]:[Perfumería]],0))</f>
        <v>Cuerpo</v>
      </c>
      <c r="R1775" t="str">
        <f>IF(VentasC15[[#This Row],[Total por vendedor]]&gt;=250000,"SI","NO")</f>
        <v>SI</v>
      </c>
    </row>
    <row r="1776" spans="1:18" x14ac:dyDescent="0.3">
      <c r="A1776" s="16">
        <v>33498896</v>
      </c>
      <c r="B1776" s="13">
        <v>28</v>
      </c>
      <c r="C1776" s="13">
        <v>4</v>
      </c>
      <c r="D1776" s="13">
        <v>13</v>
      </c>
      <c r="E1776" t="s">
        <v>24</v>
      </c>
      <c r="F1776" t="s">
        <v>20</v>
      </c>
      <c r="G1776" t="str">
        <f>IF(VentasC15[[#This Row],[Tipo de pago]]='Tablas auxiliares'!$B$6,"Venta física","Venta Online")</f>
        <v>Venta física</v>
      </c>
      <c r="H1776" t="s">
        <v>30</v>
      </c>
      <c r="I1776" s="37">
        <v>67191</v>
      </c>
      <c r="J1776" s="37">
        <v>89865</v>
      </c>
      <c r="K1776" s="37">
        <v>49161</v>
      </c>
      <c r="L1776" s="37">
        <v>52106</v>
      </c>
      <c r="M1776" s="37">
        <v>45942</v>
      </c>
      <c r="N1776" s="37">
        <f>SUM(VentasC15[[#This Row],[Maquillaje]:[Perfumería]])</f>
        <v>304265</v>
      </c>
      <c r="O1776" s="14">
        <f>AVERAGE(VentasC15[[#This Row],[Maquillaje]:[Perfumería]])</f>
        <v>60853</v>
      </c>
      <c r="P1776" t="str">
        <f>INDEX(VentasC15[[#Headers],[Maquillaje]:[Perfumería]],MATCH(MAX(VentasC15[[#This Row],[Maquillaje]:[Perfumería]]),VentasC15[[#This Row],[Maquillaje]:[Perfumería]],0))</f>
        <v>Skincare</v>
      </c>
      <c r="Q1776" t="str">
        <f>INDEX(VentasC15[[#Headers],[Maquillaje]:[Perfumería]],MATCH(MIN(VentasC15[[#This Row],[Maquillaje]:[Perfumería]]),VentasC15[[#This Row],[Maquillaje]:[Perfumería]],0))</f>
        <v>Perfumería</v>
      </c>
      <c r="R1776" t="str">
        <f>IF(VentasC15[[#This Row],[Total por vendedor]]&gt;=250000,"SI","NO")</f>
        <v>SI</v>
      </c>
    </row>
    <row r="1777" spans="1:18" x14ac:dyDescent="0.3">
      <c r="A1777" s="17">
        <v>33498897</v>
      </c>
      <c r="B1777" s="13">
        <v>56</v>
      </c>
      <c r="C1777" s="13">
        <v>4</v>
      </c>
      <c r="D1777" s="13">
        <v>5</v>
      </c>
      <c r="E1777" t="s">
        <v>25</v>
      </c>
      <c r="F1777" t="s">
        <v>21</v>
      </c>
      <c r="G1777" t="str">
        <f>IF(VentasC15[[#This Row],[Tipo de pago]]='Tablas auxiliares'!$B$6,"Venta física","Venta Online")</f>
        <v>Venta Online</v>
      </c>
      <c r="H1777" t="s">
        <v>29</v>
      </c>
      <c r="I1777" s="37">
        <v>80129</v>
      </c>
      <c r="J1777" s="37">
        <v>35484</v>
      </c>
      <c r="K1777" s="37">
        <v>21367</v>
      </c>
      <c r="L1777" s="37">
        <v>55168</v>
      </c>
      <c r="M1777" s="37">
        <v>62343</v>
      </c>
      <c r="N1777" s="37">
        <f>SUM(VentasC15[[#This Row],[Maquillaje]:[Perfumería]])</f>
        <v>254491</v>
      </c>
      <c r="O1777" s="14">
        <f>AVERAGE(VentasC15[[#This Row],[Maquillaje]:[Perfumería]])</f>
        <v>50898.2</v>
      </c>
      <c r="P1777" t="str">
        <f>INDEX(VentasC15[[#Headers],[Maquillaje]:[Perfumería]],MATCH(MAX(VentasC15[[#This Row],[Maquillaje]:[Perfumería]]),VentasC15[[#This Row],[Maquillaje]:[Perfumería]],0))</f>
        <v>Maquillaje</v>
      </c>
      <c r="Q1777" t="str">
        <f>INDEX(VentasC15[[#Headers],[Maquillaje]:[Perfumería]],MATCH(MIN(VentasC15[[#This Row],[Maquillaje]:[Perfumería]]),VentasC15[[#This Row],[Maquillaje]:[Perfumería]],0))</f>
        <v>Cabello</v>
      </c>
      <c r="R1777" t="str">
        <f>IF(VentasC15[[#This Row],[Total por vendedor]]&gt;=250000,"SI","NO")</f>
        <v>SI</v>
      </c>
    </row>
    <row r="1778" spans="1:18" x14ac:dyDescent="0.3">
      <c r="A1778" s="16">
        <v>33498898</v>
      </c>
      <c r="B1778" s="13">
        <v>55</v>
      </c>
      <c r="C1778" s="13">
        <v>4</v>
      </c>
      <c r="D1778" s="13">
        <v>65</v>
      </c>
      <c r="E1778" t="s">
        <v>24</v>
      </c>
      <c r="F1778" t="s">
        <v>20</v>
      </c>
      <c r="G1778" t="str">
        <f>IF(VentasC15[[#This Row],[Tipo de pago]]='Tablas auxiliares'!$B$6,"Venta física","Venta Online")</f>
        <v>Venta física</v>
      </c>
      <c r="H1778" t="s">
        <v>29</v>
      </c>
      <c r="I1778" s="37">
        <v>70981</v>
      </c>
      <c r="J1778" s="37">
        <v>63843</v>
      </c>
      <c r="K1778" s="37">
        <v>82900</v>
      </c>
      <c r="L1778" s="37">
        <v>41863</v>
      </c>
      <c r="M1778" s="37">
        <v>87139</v>
      </c>
      <c r="N1778" s="37">
        <f>SUM(VentasC15[[#This Row],[Maquillaje]:[Perfumería]])</f>
        <v>346726</v>
      </c>
      <c r="O1778" s="14">
        <f>AVERAGE(VentasC15[[#This Row],[Maquillaje]:[Perfumería]])</f>
        <v>69345.2</v>
      </c>
      <c r="P1778" t="str">
        <f>INDEX(VentasC15[[#Headers],[Maquillaje]:[Perfumería]],MATCH(MAX(VentasC15[[#This Row],[Maquillaje]:[Perfumería]]),VentasC15[[#This Row],[Maquillaje]:[Perfumería]],0))</f>
        <v>Perfumería</v>
      </c>
      <c r="Q1778" t="str">
        <f>INDEX(VentasC15[[#Headers],[Maquillaje]:[Perfumería]],MATCH(MIN(VentasC15[[#This Row],[Maquillaje]:[Perfumería]]),VentasC15[[#This Row],[Maquillaje]:[Perfumería]],0))</f>
        <v>Cuerpo</v>
      </c>
      <c r="R1778" t="str">
        <f>IF(VentasC15[[#This Row],[Total por vendedor]]&gt;=250000,"SI","NO")</f>
        <v>SI</v>
      </c>
    </row>
    <row r="1779" spans="1:18" x14ac:dyDescent="0.3">
      <c r="A1779" s="17">
        <v>33498899</v>
      </c>
      <c r="B1779" s="13">
        <v>57</v>
      </c>
      <c r="C1779" s="13">
        <v>4</v>
      </c>
      <c r="D1779" s="13">
        <v>16</v>
      </c>
      <c r="E1779" t="s">
        <v>22</v>
      </c>
      <c r="F1779" t="s">
        <v>21</v>
      </c>
      <c r="G1779" t="str">
        <f>IF(VentasC15[[#This Row],[Tipo de pago]]='Tablas auxiliares'!$B$6,"Venta física","Venta Online")</f>
        <v>Venta Online</v>
      </c>
      <c r="H1779" t="s">
        <v>30</v>
      </c>
      <c r="I1779" s="37">
        <v>27590</v>
      </c>
      <c r="J1779" s="37">
        <v>82942</v>
      </c>
      <c r="K1779" s="37">
        <v>90939</v>
      </c>
      <c r="L1779" s="37">
        <v>3670</v>
      </c>
      <c r="M1779" s="37">
        <v>29164</v>
      </c>
      <c r="N1779" s="37">
        <f>SUM(VentasC15[[#This Row],[Maquillaje]:[Perfumería]])</f>
        <v>234305</v>
      </c>
      <c r="O1779" s="14">
        <f>AVERAGE(VentasC15[[#This Row],[Maquillaje]:[Perfumería]])</f>
        <v>46861</v>
      </c>
      <c r="P1779" t="str">
        <f>INDEX(VentasC15[[#Headers],[Maquillaje]:[Perfumería]],MATCH(MAX(VentasC15[[#This Row],[Maquillaje]:[Perfumería]]),VentasC15[[#This Row],[Maquillaje]:[Perfumería]],0))</f>
        <v>Cabello</v>
      </c>
      <c r="Q1779" t="str">
        <f>INDEX(VentasC15[[#Headers],[Maquillaje]:[Perfumería]],MATCH(MIN(VentasC15[[#This Row],[Maquillaje]:[Perfumería]]),VentasC15[[#This Row],[Maquillaje]:[Perfumería]],0))</f>
        <v>Cuerpo</v>
      </c>
      <c r="R1779" t="str">
        <f>IF(VentasC15[[#This Row],[Total por vendedor]]&gt;=250000,"SI","NO")</f>
        <v>NO</v>
      </c>
    </row>
    <row r="1780" spans="1:18" x14ac:dyDescent="0.3">
      <c r="A1780" s="16">
        <v>33498900</v>
      </c>
      <c r="B1780" s="13">
        <v>37</v>
      </c>
      <c r="C1780" s="13">
        <v>4</v>
      </c>
      <c r="D1780" s="13">
        <v>30</v>
      </c>
      <c r="E1780" t="s">
        <v>25</v>
      </c>
      <c r="F1780" t="s">
        <v>20</v>
      </c>
      <c r="G1780" t="str">
        <f>IF(VentasC15[[#This Row],[Tipo de pago]]='Tablas auxiliares'!$B$6,"Venta física","Venta Online")</f>
        <v>Venta física</v>
      </c>
      <c r="H1780" t="s">
        <v>29</v>
      </c>
      <c r="I1780" s="37">
        <v>32581</v>
      </c>
      <c r="J1780" s="37">
        <v>88019</v>
      </c>
      <c r="K1780" s="37">
        <v>22029</v>
      </c>
      <c r="L1780" s="37">
        <v>64253</v>
      </c>
      <c r="M1780" s="37">
        <v>79531</v>
      </c>
      <c r="N1780" s="37">
        <f>SUM(VentasC15[[#This Row],[Maquillaje]:[Perfumería]])</f>
        <v>286413</v>
      </c>
      <c r="O1780" s="14">
        <f>AVERAGE(VentasC15[[#This Row],[Maquillaje]:[Perfumería]])</f>
        <v>57282.6</v>
      </c>
      <c r="P1780" t="str">
        <f>INDEX(VentasC15[[#Headers],[Maquillaje]:[Perfumería]],MATCH(MAX(VentasC15[[#This Row],[Maquillaje]:[Perfumería]]),VentasC15[[#This Row],[Maquillaje]:[Perfumería]],0))</f>
        <v>Skincare</v>
      </c>
      <c r="Q1780" t="str">
        <f>INDEX(VentasC15[[#Headers],[Maquillaje]:[Perfumería]],MATCH(MIN(VentasC15[[#This Row],[Maquillaje]:[Perfumería]]),VentasC15[[#This Row],[Maquillaje]:[Perfumería]],0))</f>
        <v>Cabello</v>
      </c>
      <c r="R1780" t="str">
        <f>IF(VentasC15[[#This Row],[Total por vendedor]]&gt;=250000,"SI","NO")</f>
        <v>SI</v>
      </c>
    </row>
    <row r="1781" spans="1:18" x14ac:dyDescent="0.3">
      <c r="A1781" s="17">
        <v>33498901</v>
      </c>
      <c r="B1781" s="13">
        <v>71</v>
      </c>
      <c r="C1781" s="13">
        <v>4</v>
      </c>
      <c r="D1781" s="13">
        <v>6</v>
      </c>
      <c r="E1781" t="s">
        <v>24</v>
      </c>
      <c r="F1781" t="s">
        <v>21</v>
      </c>
      <c r="G1781" t="str">
        <f>IF(VentasC15[[#This Row],[Tipo de pago]]='Tablas auxiliares'!$B$6,"Venta física","Venta Online")</f>
        <v>Venta Online</v>
      </c>
      <c r="H1781" t="s">
        <v>30</v>
      </c>
      <c r="I1781" s="37">
        <v>39549</v>
      </c>
      <c r="J1781" s="37">
        <v>2674</v>
      </c>
      <c r="K1781" s="37">
        <v>52510</v>
      </c>
      <c r="L1781" s="37">
        <v>20206</v>
      </c>
      <c r="M1781" s="37">
        <v>58892</v>
      </c>
      <c r="N1781" s="37">
        <f>SUM(VentasC15[[#This Row],[Maquillaje]:[Perfumería]])</f>
        <v>173831</v>
      </c>
      <c r="O1781" s="14">
        <f>AVERAGE(VentasC15[[#This Row],[Maquillaje]:[Perfumería]])</f>
        <v>34766.199999999997</v>
      </c>
      <c r="P1781" t="str">
        <f>INDEX(VentasC15[[#Headers],[Maquillaje]:[Perfumería]],MATCH(MAX(VentasC15[[#This Row],[Maquillaje]:[Perfumería]]),VentasC15[[#This Row],[Maquillaje]:[Perfumería]],0))</f>
        <v>Perfumería</v>
      </c>
      <c r="Q1781" t="str">
        <f>INDEX(VentasC15[[#Headers],[Maquillaje]:[Perfumería]],MATCH(MIN(VentasC15[[#This Row],[Maquillaje]:[Perfumería]]),VentasC15[[#This Row],[Maquillaje]:[Perfumería]],0))</f>
        <v>Skincare</v>
      </c>
      <c r="R1781" t="str">
        <f>IF(VentasC15[[#This Row],[Total por vendedor]]&gt;=250000,"SI","NO")</f>
        <v>NO</v>
      </c>
    </row>
    <row r="1782" spans="1:18" x14ac:dyDescent="0.3">
      <c r="A1782" s="16">
        <v>33498902</v>
      </c>
      <c r="B1782" s="13">
        <v>41</v>
      </c>
      <c r="C1782" s="13">
        <v>4</v>
      </c>
      <c r="D1782" s="13">
        <v>53</v>
      </c>
      <c r="E1782" t="s">
        <v>25</v>
      </c>
      <c r="F1782" t="s">
        <v>20</v>
      </c>
      <c r="G1782" t="str">
        <f>IF(VentasC15[[#This Row],[Tipo de pago]]='Tablas auxiliares'!$B$6,"Venta física","Venta Online")</f>
        <v>Venta física</v>
      </c>
      <c r="H1782" t="s">
        <v>29</v>
      </c>
      <c r="I1782" s="37">
        <v>25522</v>
      </c>
      <c r="J1782" s="37">
        <v>61954</v>
      </c>
      <c r="K1782" s="37">
        <v>24785</v>
      </c>
      <c r="L1782" s="37">
        <v>42525</v>
      </c>
      <c r="M1782" s="37">
        <v>48439</v>
      </c>
      <c r="N1782" s="37">
        <f>SUM(VentasC15[[#This Row],[Maquillaje]:[Perfumería]])</f>
        <v>203225</v>
      </c>
      <c r="O1782" s="14">
        <f>AVERAGE(VentasC15[[#This Row],[Maquillaje]:[Perfumería]])</f>
        <v>40645</v>
      </c>
      <c r="P1782" t="str">
        <f>INDEX(VentasC15[[#Headers],[Maquillaje]:[Perfumería]],MATCH(MAX(VentasC15[[#This Row],[Maquillaje]:[Perfumería]]),VentasC15[[#This Row],[Maquillaje]:[Perfumería]],0))</f>
        <v>Skincare</v>
      </c>
      <c r="Q1782" t="str">
        <f>INDEX(VentasC15[[#Headers],[Maquillaje]:[Perfumería]],MATCH(MIN(VentasC15[[#This Row],[Maquillaje]:[Perfumería]]),VentasC15[[#This Row],[Maquillaje]:[Perfumería]],0))</f>
        <v>Cabello</v>
      </c>
      <c r="R1782" t="str">
        <f>IF(VentasC15[[#This Row],[Total por vendedor]]&gt;=250000,"SI","NO")</f>
        <v>NO</v>
      </c>
    </row>
    <row r="1783" spans="1:18" x14ac:dyDescent="0.3">
      <c r="A1783" s="17">
        <v>33498903</v>
      </c>
      <c r="B1783" s="13">
        <v>63</v>
      </c>
      <c r="C1783" s="13">
        <v>4</v>
      </c>
      <c r="D1783" s="13">
        <v>70</v>
      </c>
      <c r="E1783" t="s">
        <v>25</v>
      </c>
      <c r="F1783" t="s">
        <v>21</v>
      </c>
      <c r="G1783" t="str">
        <f>IF(VentasC15[[#This Row],[Tipo de pago]]='Tablas auxiliares'!$B$6,"Venta física","Venta Online")</f>
        <v>Venta Online</v>
      </c>
      <c r="H1783" t="s">
        <v>29</v>
      </c>
      <c r="I1783" s="37">
        <v>93990</v>
      </c>
      <c r="J1783" s="37">
        <v>229</v>
      </c>
      <c r="K1783" s="37">
        <v>78200</v>
      </c>
      <c r="L1783" s="37">
        <v>16307</v>
      </c>
      <c r="M1783" s="37">
        <v>93877</v>
      </c>
      <c r="N1783" s="37">
        <f>SUM(VentasC15[[#This Row],[Maquillaje]:[Perfumería]])</f>
        <v>282603</v>
      </c>
      <c r="O1783" s="14">
        <f>AVERAGE(VentasC15[[#This Row],[Maquillaje]:[Perfumería]])</f>
        <v>56520.6</v>
      </c>
      <c r="P1783" t="str">
        <f>INDEX(VentasC15[[#Headers],[Maquillaje]:[Perfumería]],MATCH(MAX(VentasC15[[#This Row],[Maquillaje]:[Perfumería]]),VentasC15[[#This Row],[Maquillaje]:[Perfumería]],0))</f>
        <v>Maquillaje</v>
      </c>
      <c r="Q1783" t="str">
        <f>INDEX(VentasC15[[#Headers],[Maquillaje]:[Perfumería]],MATCH(MIN(VentasC15[[#This Row],[Maquillaje]:[Perfumería]]),VentasC15[[#This Row],[Maquillaje]:[Perfumería]],0))</f>
        <v>Skincare</v>
      </c>
      <c r="R1783" t="str">
        <f>IF(VentasC15[[#This Row],[Total por vendedor]]&gt;=250000,"SI","NO")</f>
        <v>SI</v>
      </c>
    </row>
    <row r="1784" spans="1:18" x14ac:dyDescent="0.3">
      <c r="A1784" s="16">
        <v>33498904</v>
      </c>
      <c r="B1784" s="13">
        <v>37</v>
      </c>
      <c r="C1784" s="13">
        <v>4</v>
      </c>
      <c r="D1784" s="13">
        <v>28</v>
      </c>
      <c r="E1784" t="s">
        <v>22</v>
      </c>
      <c r="F1784" t="s">
        <v>21</v>
      </c>
      <c r="G1784" t="str">
        <f>IF(VentasC15[[#This Row],[Tipo de pago]]='Tablas auxiliares'!$B$6,"Venta física","Venta Online")</f>
        <v>Venta Online</v>
      </c>
      <c r="H1784" t="s">
        <v>29</v>
      </c>
      <c r="I1784" s="37">
        <v>81456</v>
      </c>
      <c r="J1784" s="37">
        <v>67724</v>
      </c>
      <c r="K1784" s="37">
        <v>76457</v>
      </c>
      <c r="L1784" s="37">
        <v>21143</v>
      </c>
      <c r="M1784" s="37">
        <v>72524</v>
      </c>
      <c r="N1784" s="37">
        <f>SUM(VentasC15[[#This Row],[Maquillaje]:[Perfumería]])</f>
        <v>319304</v>
      </c>
      <c r="O1784" s="14">
        <f>AVERAGE(VentasC15[[#This Row],[Maquillaje]:[Perfumería]])</f>
        <v>63860.800000000003</v>
      </c>
      <c r="P1784" t="str">
        <f>INDEX(VentasC15[[#Headers],[Maquillaje]:[Perfumería]],MATCH(MAX(VentasC15[[#This Row],[Maquillaje]:[Perfumería]]),VentasC15[[#This Row],[Maquillaje]:[Perfumería]],0))</f>
        <v>Maquillaje</v>
      </c>
      <c r="Q1784" t="str">
        <f>INDEX(VentasC15[[#Headers],[Maquillaje]:[Perfumería]],MATCH(MIN(VentasC15[[#This Row],[Maquillaje]:[Perfumería]]),VentasC15[[#This Row],[Maquillaje]:[Perfumería]],0))</f>
        <v>Cuerpo</v>
      </c>
      <c r="R1784" t="str">
        <f>IF(VentasC15[[#This Row],[Total por vendedor]]&gt;=250000,"SI","NO")</f>
        <v>SI</v>
      </c>
    </row>
    <row r="1785" spans="1:18" x14ac:dyDescent="0.3">
      <c r="A1785" s="17">
        <v>33498905</v>
      </c>
      <c r="B1785" s="13">
        <v>42</v>
      </c>
      <c r="C1785" s="13">
        <v>4</v>
      </c>
      <c r="D1785" s="13">
        <v>9</v>
      </c>
      <c r="E1785" t="s">
        <v>23</v>
      </c>
      <c r="F1785" t="s">
        <v>20</v>
      </c>
      <c r="G1785" t="str">
        <f>IF(VentasC15[[#This Row],[Tipo de pago]]='Tablas auxiliares'!$B$6,"Venta física","Venta Online")</f>
        <v>Venta física</v>
      </c>
      <c r="H1785" t="s">
        <v>30</v>
      </c>
      <c r="I1785" s="37">
        <v>7764</v>
      </c>
      <c r="J1785" s="37">
        <v>5751</v>
      </c>
      <c r="K1785" s="37">
        <v>14714</v>
      </c>
      <c r="L1785" s="37">
        <v>46876</v>
      </c>
      <c r="M1785" s="37">
        <v>84125</v>
      </c>
      <c r="N1785" s="37">
        <f>SUM(VentasC15[[#This Row],[Maquillaje]:[Perfumería]])</f>
        <v>159230</v>
      </c>
      <c r="O1785" s="14">
        <f>AVERAGE(VentasC15[[#This Row],[Maquillaje]:[Perfumería]])</f>
        <v>31846</v>
      </c>
      <c r="P1785" t="str">
        <f>INDEX(VentasC15[[#Headers],[Maquillaje]:[Perfumería]],MATCH(MAX(VentasC15[[#This Row],[Maquillaje]:[Perfumería]]),VentasC15[[#This Row],[Maquillaje]:[Perfumería]],0))</f>
        <v>Perfumería</v>
      </c>
      <c r="Q1785" t="str">
        <f>INDEX(VentasC15[[#Headers],[Maquillaje]:[Perfumería]],MATCH(MIN(VentasC15[[#This Row],[Maquillaje]:[Perfumería]]),VentasC15[[#This Row],[Maquillaje]:[Perfumería]],0))</f>
        <v>Skincare</v>
      </c>
      <c r="R1785" t="str">
        <f>IF(VentasC15[[#This Row],[Total por vendedor]]&gt;=250000,"SI","NO")</f>
        <v>NO</v>
      </c>
    </row>
    <row r="1786" spans="1:18" x14ac:dyDescent="0.3">
      <c r="A1786" s="16">
        <v>33498906</v>
      </c>
      <c r="B1786" s="13">
        <v>75</v>
      </c>
      <c r="C1786" s="13">
        <v>4</v>
      </c>
      <c r="D1786" s="13">
        <v>92</v>
      </c>
      <c r="E1786" t="s">
        <v>22</v>
      </c>
      <c r="F1786" t="s">
        <v>21</v>
      </c>
      <c r="G1786" t="str">
        <f>IF(VentasC15[[#This Row],[Tipo de pago]]='Tablas auxiliares'!$B$6,"Venta física","Venta Online")</f>
        <v>Venta Online</v>
      </c>
      <c r="H1786" t="s">
        <v>29</v>
      </c>
      <c r="I1786" s="37">
        <v>60855</v>
      </c>
      <c r="J1786" s="37">
        <v>6350</v>
      </c>
      <c r="K1786" s="37">
        <v>20563</v>
      </c>
      <c r="L1786" s="37">
        <v>4030</v>
      </c>
      <c r="M1786" s="37">
        <v>84236</v>
      </c>
      <c r="N1786" s="37">
        <f>SUM(VentasC15[[#This Row],[Maquillaje]:[Perfumería]])</f>
        <v>176034</v>
      </c>
      <c r="O1786" s="14">
        <f>AVERAGE(VentasC15[[#This Row],[Maquillaje]:[Perfumería]])</f>
        <v>35206.800000000003</v>
      </c>
      <c r="P1786" t="str">
        <f>INDEX(VentasC15[[#Headers],[Maquillaje]:[Perfumería]],MATCH(MAX(VentasC15[[#This Row],[Maquillaje]:[Perfumería]]),VentasC15[[#This Row],[Maquillaje]:[Perfumería]],0))</f>
        <v>Perfumería</v>
      </c>
      <c r="Q1786" t="str">
        <f>INDEX(VentasC15[[#Headers],[Maquillaje]:[Perfumería]],MATCH(MIN(VentasC15[[#This Row],[Maquillaje]:[Perfumería]]),VentasC15[[#This Row],[Maquillaje]:[Perfumería]],0))</f>
        <v>Cuerpo</v>
      </c>
      <c r="R1786" t="str">
        <f>IF(VentasC15[[#This Row],[Total por vendedor]]&gt;=250000,"SI","NO")</f>
        <v>NO</v>
      </c>
    </row>
    <row r="1787" spans="1:18" x14ac:dyDescent="0.3">
      <c r="A1787" s="17">
        <v>33498907</v>
      </c>
      <c r="B1787" s="13">
        <v>47</v>
      </c>
      <c r="C1787" s="13">
        <v>4</v>
      </c>
      <c r="D1787" s="13">
        <v>77</v>
      </c>
      <c r="E1787" t="s">
        <v>23</v>
      </c>
      <c r="F1787" t="s">
        <v>21</v>
      </c>
      <c r="G1787" t="str">
        <f>IF(VentasC15[[#This Row],[Tipo de pago]]='Tablas auxiliares'!$B$6,"Venta física","Venta Online")</f>
        <v>Venta Online</v>
      </c>
      <c r="H1787" t="s">
        <v>30</v>
      </c>
      <c r="I1787" s="37">
        <v>39443</v>
      </c>
      <c r="J1787" s="37">
        <v>59340</v>
      </c>
      <c r="K1787" s="37">
        <v>14065</v>
      </c>
      <c r="L1787" s="37">
        <v>60122</v>
      </c>
      <c r="M1787" s="37">
        <v>97966</v>
      </c>
      <c r="N1787" s="37">
        <f>SUM(VentasC15[[#This Row],[Maquillaje]:[Perfumería]])</f>
        <v>270936</v>
      </c>
      <c r="O1787" s="14">
        <f>AVERAGE(VentasC15[[#This Row],[Maquillaje]:[Perfumería]])</f>
        <v>54187.199999999997</v>
      </c>
      <c r="P1787" t="str">
        <f>INDEX(VentasC15[[#Headers],[Maquillaje]:[Perfumería]],MATCH(MAX(VentasC15[[#This Row],[Maquillaje]:[Perfumería]]),VentasC15[[#This Row],[Maquillaje]:[Perfumería]],0))</f>
        <v>Perfumería</v>
      </c>
      <c r="Q1787" t="str">
        <f>INDEX(VentasC15[[#Headers],[Maquillaje]:[Perfumería]],MATCH(MIN(VentasC15[[#This Row],[Maquillaje]:[Perfumería]]),VentasC15[[#This Row],[Maquillaje]:[Perfumería]],0))</f>
        <v>Cabello</v>
      </c>
      <c r="R1787" t="str">
        <f>IF(VentasC15[[#This Row],[Total por vendedor]]&gt;=250000,"SI","NO")</f>
        <v>SI</v>
      </c>
    </row>
    <row r="1788" spans="1:18" x14ac:dyDescent="0.3">
      <c r="A1788" s="16">
        <v>33498908</v>
      </c>
      <c r="B1788" s="13">
        <v>42</v>
      </c>
      <c r="C1788" s="13">
        <v>4</v>
      </c>
      <c r="D1788" s="13">
        <v>57</v>
      </c>
      <c r="E1788" t="s">
        <v>23</v>
      </c>
      <c r="F1788" t="s">
        <v>21</v>
      </c>
      <c r="G1788" t="str">
        <f>IF(VentasC15[[#This Row],[Tipo de pago]]='Tablas auxiliares'!$B$6,"Venta física","Venta Online")</f>
        <v>Venta Online</v>
      </c>
      <c r="H1788" t="s">
        <v>29</v>
      </c>
      <c r="I1788" s="37">
        <v>76925</v>
      </c>
      <c r="J1788" s="37">
        <v>88406</v>
      </c>
      <c r="K1788" s="37">
        <v>8067</v>
      </c>
      <c r="L1788" s="37">
        <v>51566</v>
      </c>
      <c r="M1788" s="37">
        <v>77615</v>
      </c>
      <c r="N1788" s="37">
        <f>SUM(VentasC15[[#This Row],[Maquillaje]:[Perfumería]])</f>
        <v>302579</v>
      </c>
      <c r="O1788" s="14">
        <f>AVERAGE(VentasC15[[#This Row],[Maquillaje]:[Perfumería]])</f>
        <v>60515.8</v>
      </c>
      <c r="P1788" t="str">
        <f>INDEX(VentasC15[[#Headers],[Maquillaje]:[Perfumería]],MATCH(MAX(VentasC15[[#This Row],[Maquillaje]:[Perfumería]]),VentasC15[[#This Row],[Maquillaje]:[Perfumería]],0))</f>
        <v>Skincare</v>
      </c>
      <c r="Q1788" t="str">
        <f>INDEX(VentasC15[[#Headers],[Maquillaje]:[Perfumería]],MATCH(MIN(VentasC15[[#This Row],[Maquillaje]:[Perfumería]]),VentasC15[[#This Row],[Maquillaje]:[Perfumería]],0))</f>
        <v>Cabello</v>
      </c>
      <c r="R1788" t="str">
        <f>IF(VentasC15[[#This Row],[Total por vendedor]]&gt;=250000,"SI","NO")</f>
        <v>SI</v>
      </c>
    </row>
    <row r="1789" spans="1:18" x14ac:dyDescent="0.3">
      <c r="A1789" s="17">
        <v>33498909</v>
      </c>
      <c r="B1789" s="13">
        <v>40</v>
      </c>
      <c r="C1789" s="13">
        <v>4</v>
      </c>
      <c r="D1789" s="13">
        <v>85</v>
      </c>
      <c r="E1789" t="s">
        <v>25</v>
      </c>
      <c r="F1789" t="s">
        <v>21</v>
      </c>
      <c r="G1789" t="str">
        <f>IF(VentasC15[[#This Row],[Tipo de pago]]='Tablas auxiliares'!$B$6,"Venta física","Venta Online")</f>
        <v>Venta Online</v>
      </c>
      <c r="H1789" t="s">
        <v>30</v>
      </c>
      <c r="I1789" s="37">
        <v>15748</v>
      </c>
      <c r="J1789" s="37">
        <v>63094</v>
      </c>
      <c r="K1789" s="37">
        <v>98784</v>
      </c>
      <c r="L1789" s="37">
        <v>947</v>
      </c>
      <c r="M1789" s="37">
        <v>56611</v>
      </c>
      <c r="N1789" s="37">
        <f>SUM(VentasC15[[#This Row],[Maquillaje]:[Perfumería]])</f>
        <v>235184</v>
      </c>
      <c r="O1789" s="14">
        <f>AVERAGE(VentasC15[[#This Row],[Maquillaje]:[Perfumería]])</f>
        <v>47036.800000000003</v>
      </c>
      <c r="P1789" t="str">
        <f>INDEX(VentasC15[[#Headers],[Maquillaje]:[Perfumería]],MATCH(MAX(VentasC15[[#This Row],[Maquillaje]:[Perfumería]]),VentasC15[[#This Row],[Maquillaje]:[Perfumería]],0))</f>
        <v>Cabello</v>
      </c>
      <c r="Q1789" t="str">
        <f>INDEX(VentasC15[[#Headers],[Maquillaje]:[Perfumería]],MATCH(MIN(VentasC15[[#This Row],[Maquillaje]:[Perfumería]]),VentasC15[[#This Row],[Maquillaje]:[Perfumería]],0))</f>
        <v>Cuerpo</v>
      </c>
      <c r="R1789" t="str">
        <f>IF(VentasC15[[#This Row],[Total por vendedor]]&gt;=250000,"SI","NO")</f>
        <v>NO</v>
      </c>
    </row>
    <row r="1790" spans="1:18" x14ac:dyDescent="0.3">
      <c r="A1790" s="16">
        <v>33498910</v>
      </c>
      <c r="B1790" s="13">
        <v>63</v>
      </c>
      <c r="C1790" s="13">
        <v>4</v>
      </c>
      <c r="D1790" s="13">
        <v>98</v>
      </c>
      <c r="E1790" t="s">
        <v>23</v>
      </c>
      <c r="F1790" t="s">
        <v>20</v>
      </c>
      <c r="G1790" t="str">
        <f>IF(VentasC15[[#This Row],[Tipo de pago]]='Tablas auxiliares'!$B$6,"Venta física","Venta Online")</f>
        <v>Venta física</v>
      </c>
      <c r="H1790" t="s">
        <v>29</v>
      </c>
      <c r="I1790" s="37">
        <v>98034</v>
      </c>
      <c r="J1790" s="37">
        <v>21436</v>
      </c>
      <c r="K1790" s="37">
        <v>5967</v>
      </c>
      <c r="L1790" s="37">
        <v>53883</v>
      </c>
      <c r="M1790" s="37">
        <v>5182</v>
      </c>
      <c r="N1790" s="37">
        <f>SUM(VentasC15[[#This Row],[Maquillaje]:[Perfumería]])</f>
        <v>184502</v>
      </c>
      <c r="O1790" s="14">
        <f>AVERAGE(VentasC15[[#This Row],[Maquillaje]:[Perfumería]])</f>
        <v>36900.400000000001</v>
      </c>
      <c r="P1790" t="str">
        <f>INDEX(VentasC15[[#Headers],[Maquillaje]:[Perfumería]],MATCH(MAX(VentasC15[[#This Row],[Maquillaje]:[Perfumería]]),VentasC15[[#This Row],[Maquillaje]:[Perfumería]],0))</f>
        <v>Maquillaje</v>
      </c>
      <c r="Q1790" t="str">
        <f>INDEX(VentasC15[[#Headers],[Maquillaje]:[Perfumería]],MATCH(MIN(VentasC15[[#This Row],[Maquillaje]:[Perfumería]]),VentasC15[[#This Row],[Maquillaje]:[Perfumería]],0))</f>
        <v>Perfumería</v>
      </c>
      <c r="R1790" t="str">
        <f>IF(VentasC15[[#This Row],[Total por vendedor]]&gt;=250000,"SI","NO")</f>
        <v>NO</v>
      </c>
    </row>
    <row r="1791" spans="1:18" x14ac:dyDescent="0.3">
      <c r="A1791" s="17">
        <v>33498911</v>
      </c>
      <c r="B1791" s="13">
        <v>72</v>
      </c>
      <c r="C1791" s="13">
        <v>4</v>
      </c>
      <c r="D1791" s="13">
        <v>83</v>
      </c>
      <c r="E1791" t="s">
        <v>23</v>
      </c>
      <c r="F1791" t="s">
        <v>21</v>
      </c>
      <c r="G1791" t="str">
        <f>IF(VentasC15[[#This Row],[Tipo de pago]]='Tablas auxiliares'!$B$6,"Venta física","Venta Online")</f>
        <v>Venta Online</v>
      </c>
      <c r="H1791" t="s">
        <v>30</v>
      </c>
      <c r="I1791" s="37">
        <v>51458</v>
      </c>
      <c r="J1791" s="37">
        <v>34535</v>
      </c>
      <c r="K1791" s="37">
        <v>10471</v>
      </c>
      <c r="L1791" s="37">
        <v>3717</v>
      </c>
      <c r="M1791" s="37">
        <v>27800</v>
      </c>
      <c r="N1791" s="37">
        <f>SUM(VentasC15[[#This Row],[Maquillaje]:[Perfumería]])</f>
        <v>127981</v>
      </c>
      <c r="O1791" s="14">
        <f>AVERAGE(VentasC15[[#This Row],[Maquillaje]:[Perfumería]])</f>
        <v>25596.2</v>
      </c>
      <c r="P1791" t="str">
        <f>INDEX(VentasC15[[#Headers],[Maquillaje]:[Perfumería]],MATCH(MAX(VentasC15[[#This Row],[Maquillaje]:[Perfumería]]),VentasC15[[#This Row],[Maquillaje]:[Perfumería]],0))</f>
        <v>Maquillaje</v>
      </c>
      <c r="Q1791" t="str">
        <f>INDEX(VentasC15[[#Headers],[Maquillaje]:[Perfumería]],MATCH(MIN(VentasC15[[#This Row],[Maquillaje]:[Perfumería]]),VentasC15[[#This Row],[Maquillaje]:[Perfumería]],0))</f>
        <v>Cuerpo</v>
      </c>
      <c r="R1791" t="str">
        <f>IF(VentasC15[[#This Row],[Total por vendedor]]&gt;=250000,"SI","NO")</f>
        <v>NO</v>
      </c>
    </row>
    <row r="1792" spans="1:18" x14ac:dyDescent="0.3">
      <c r="A1792" s="16">
        <v>33498912</v>
      </c>
      <c r="B1792" s="13">
        <v>64</v>
      </c>
      <c r="C1792" s="13">
        <v>4</v>
      </c>
      <c r="D1792" s="13">
        <v>85</v>
      </c>
      <c r="E1792" t="s">
        <v>23</v>
      </c>
      <c r="F1792" t="s">
        <v>21</v>
      </c>
      <c r="G1792" t="str">
        <f>IF(VentasC15[[#This Row],[Tipo de pago]]='Tablas auxiliares'!$B$6,"Venta física","Venta Online")</f>
        <v>Venta Online</v>
      </c>
      <c r="H1792" t="s">
        <v>29</v>
      </c>
      <c r="I1792" s="37">
        <v>41674</v>
      </c>
      <c r="J1792" s="37">
        <v>27492</v>
      </c>
      <c r="K1792" s="37">
        <v>33022</v>
      </c>
      <c r="L1792" s="37">
        <v>88566</v>
      </c>
      <c r="M1792" s="37">
        <v>24273</v>
      </c>
      <c r="N1792" s="37">
        <f>SUM(VentasC15[[#This Row],[Maquillaje]:[Perfumería]])</f>
        <v>215027</v>
      </c>
      <c r="O1792" s="14">
        <f>AVERAGE(VentasC15[[#This Row],[Maquillaje]:[Perfumería]])</f>
        <v>43005.4</v>
      </c>
      <c r="P1792" t="str">
        <f>INDEX(VentasC15[[#Headers],[Maquillaje]:[Perfumería]],MATCH(MAX(VentasC15[[#This Row],[Maquillaje]:[Perfumería]]),VentasC15[[#This Row],[Maquillaje]:[Perfumería]],0))</f>
        <v>Cuerpo</v>
      </c>
      <c r="Q1792" t="str">
        <f>INDEX(VentasC15[[#Headers],[Maquillaje]:[Perfumería]],MATCH(MIN(VentasC15[[#This Row],[Maquillaje]:[Perfumería]]),VentasC15[[#This Row],[Maquillaje]:[Perfumería]],0))</f>
        <v>Perfumería</v>
      </c>
      <c r="R1792" t="str">
        <f>IF(VentasC15[[#This Row],[Total por vendedor]]&gt;=250000,"SI","NO")</f>
        <v>NO</v>
      </c>
    </row>
    <row r="1793" spans="1:18" x14ac:dyDescent="0.3">
      <c r="A1793" s="17">
        <v>33498913</v>
      </c>
      <c r="B1793" s="13">
        <v>60</v>
      </c>
      <c r="C1793" s="13">
        <v>4</v>
      </c>
      <c r="D1793" s="13">
        <v>18</v>
      </c>
      <c r="E1793" t="s">
        <v>24</v>
      </c>
      <c r="F1793" t="s">
        <v>20</v>
      </c>
      <c r="G1793" t="str">
        <f>IF(VentasC15[[#This Row],[Tipo de pago]]='Tablas auxiliares'!$B$6,"Venta física","Venta Online")</f>
        <v>Venta física</v>
      </c>
      <c r="H1793" t="s">
        <v>29</v>
      </c>
      <c r="I1793" s="37">
        <v>17891</v>
      </c>
      <c r="J1793" s="37">
        <v>22853</v>
      </c>
      <c r="K1793" s="37">
        <v>75855</v>
      </c>
      <c r="L1793" s="37">
        <v>7009</v>
      </c>
      <c r="M1793" s="37">
        <v>83888</v>
      </c>
      <c r="N1793" s="37">
        <f>SUM(VentasC15[[#This Row],[Maquillaje]:[Perfumería]])</f>
        <v>207496</v>
      </c>
      <c r="O1793" s="14">
        <f>AVERAGE(VentasC15[[#This Row],[Maquillaje]:[Perfumería]])</f>
        <v>41499.199999999997</v>
      </c>
      <c r="P1793" t="str">
        <f>INDEX(VentasC15[[#Headers],[Maquillaje]:[Perfumería]],MATCH(MAX(VentasC15[[#This Row],[Maquillaje]:[Perfumería]]),VentasC15[[#This Row],[Maquillaje]:[Perfumería]],0))</f>
        <v>Perfumería</v>
      </c>
      <c r="Q1793" t="str">
        <f>INDEX(VentasC15[[#Headers],[Maquillaje]:[Perfumería]],MATCH(MIN(VentasC15[[#This Row],[Maquillaje]:[Perfumería]]),VentasC15[[#This Row],[Maquillaje]:[Perfumería]],0))</f>
        <v>Cuerpo</v>
      </c>
      <c r="R1793" t="str">
        <f>IF(VentasC15[[#This Row],[Total por vendedor]]&gt;=250000,"SI","NO")</f>
        <v>NO</v>
      </c>
    </row>
    <row r="1794" spans="1:18" x14ac:dyDescent="0.3">
      <c r="A1794" s="16">
        <v>33498914</v>
      </c>
      <c r="B1794" s="13">
        <v>61</v>
      </c>
      <c r="C1794" s="13">
        <v>4</v>
      </c>
      <c r="D1794" s="13">
        <v>84</v>
      </c>
      <c r="E1794" t="s">
        <v>24</v>
      </c>
      <c r="F1794" t="s">
        <v>20</v>
      </c>
      <c r="G1794" t="str">
        <f>IF(VentasC15[[#This Row],[Tipo de pago]]='Tablas auxiliares'!$B$6,"Venta física","Venta Online")</f>
        <v>Venta física</v>
      </c>
      <c r="H1794" t="s">
        <v>29</v>
      </c>
      <c r="I1794" s="37">
        <v>94627</v>
      </c>
      <c r="J1794" s="37">
        <v>84853</v>
      </c>
      <c r="K1794" s="37">
        <v>99768</v>
      </c>
      <c r="L1794" s="37">
        <v>54294</v>
      </c>
      <c r="M1794" s="37">
        <v>32437</v>
      </c>
      <c r="N1794" s="37">
        <f>SUM(VentasC15[[#This Row],[Maquillaje]:[Perfumería]])</f>
        <v>365979</v>
      </c>
      <c r="O1794" s="14">
        <f>AVERAGE(VentasC15[[#This Row],[Maquillaje]:[Perfumería]])</f>
        <v>73195.8</v>
      </c>
      <c r="P1794" t="str">
        <f>INDEX(VentasC15[[#Headers],[Maquillaje]:[Perfumería]],MATCH(MAX(VentasC15[[#This Row],[Maquillaje]:[Perfumería]]),VentasC15[[#This Row],[Maquillaje]:[Perfumería]],0))</f>
        <v>Cabello</v>
      </c>
      <c r="Q1794" t="str">
        <f>INDEX(VentasC15[[#Headers],[Maquillaje]:[Perfumería]],MATCH(MIN(VentasC15[[#This Row],[Maquillaje]:[Perfumería]]),VentasC15[[#This Row],[Maquillaje]:[Perfumería]],0))</f>
        <v>Perfumería</v>
      </c>
      <c r="R1794" t="str">
        <f>IF(VentasC15[[#This Row],[Total por vendedor]]&gt;=250000,"SI","NO")</f>
        <v>SI</v>
      </c>
    </row>
    <row r="1795" spans="1:18" x14ac:dyDescent="0.3">
      <c r="A1795" s="17">
        <v>33498915</v>
      </c>
      <c r="B1795" s="13">
        <v>60</v>
      </c>
      <c r="C1795" s="13">
        <v>4</v>
      </c>
      <c r="D1795" s="13">
        <v>79</v>
      </c>
      <c r="E1795" t="s">
        <v>24</v>
      </c>
      <c r="F1795" t="s">
        <v>21</v>
      </c>
      <c r="G1795" t="str">
        <f>IF(VentasC15[[#This Row],[Tipo de pago]]='Tablas auxiliares'!$B$6,"Venta física","Venta Online")</f>
        <v>Venta Online</v>
      </c>
      <c r="H1795" t="s">
        <v>29</v>
      </c>
      <c r="I1795" s="37">
        <v>66149</v>
      </c>
      <c r="J1795" s="37">
        <v>82702</v>
      </c>
      <c r="K1795" s="37">
        <v>47858</v>
      </c>
      <c r="L1795" s="37">
        <v>69953</v>
      </c>
      <c r="M1795" s="37">
        <v>79849</v>
      </c>
      <c r="N1795" s="37">
        <f>SUM(VentasC15[[#This Row],[Maquillaje]:[Perfumería]])</f>
        <v>346511</v>
      </c>
      <c r="O1795" s="14">
        <f>AVERAGE(VentasC15[[#This Row],[Maquillaje]:[Perfumería]])</f>
        <v>69302.2</v>
      </c>
      <c r="P1795" t="str">
        <f>INDEX(VentasC15[[#Headers],[Maquillaje]:[Perfumería]],MATCH(MAX(VentasC15[[#This Row],[Maquillaje]:[Perfumería]]),VentasC15[[#This Row],[Maquillaje]:[Perfumería]],0))</f>
        <v>Skincare</v>
      </c>
      <c r="Q1795" t="str">
        <f>INDEX(VentasC15[[#Headers],[Maquillaje]:[Perfumería]],MATCH(MIN(VentasC15[[#This Row],[Maquillaje]:[Perfumería]]),VentasC15[[#This Row],[Maquillaje]:[Perfumería]],0))</f>
        <v>Cabello</v>
      </c>
      <c r="R1795" t="str">
        <f>IF(VentasC15[[#This Row],[Total por vendedor]]&gt;=250000,"SI","NO")</f>
        <v>SI</v>
      </c>
    </row>
    <row r="1796" spans="1:18" x14ac:dyDescent="0.3">
      <c r="A1796" s="16">
        <v>33498916</v>
      </c>
      <c r="B1796" s="13">
        <v>70</v>
      </c>
      <c r="C1796" s="13">
        <v>4</v>
      </c>
      <c r="D1796" s="13">
        <v>34</v>
      </c>
      <c r="E1796" t="s">
        <v>24</v>
      </c>
      <c r="F1796" t="s">
        <v>20</v>
      </c>
      <c r="G1796" t="str">
        <f>IF(VentasC15[[#This Row],[Tipo de pago]]='Tablas auxiliares'!$B$6,"Venta física","Venta Online")</f>
        <v>Venta física</v>
      </c>
      <c r="H1796" t="s">
        <v>29</v>
      </c>
      <c r="I1796" s="37">
        <v>96790</v>
      </c>
      <c r="J1796" s="37">
        <v>78016</v>
      </c>
      <c r="K1796" s="37">
        <v>18085</v>
      </c>
      <c r="L1796" s="37">
        <v>58452</v>
      </c>
      <c r="M1796" s="37">
        <v>68516</v>
      </c>
      <c r="N1796" s="37">
        <f>SUM(VentasC15[[#This Row],[Maquillaje]:[Perfumería]])</f>
        <v>319859</v>
      </c>
      <c r="O1796" s="14">
        <f>AVERAGE(VentasC15[[#This Row],[Maquillaje]:[Perfumería]])</f>
        <v>63971.8</v>
      </c>
      <c r="P1796" t="str">
        <f>INDEX(VentasC15[[#Headers],[Maquillaje]:[Perfumería]],MATCH(MAX(VentasC15[[#This Row],[Maquillaje]:[Perfumería]]),VentasC15[[#This Row],[Maquillaje]:[Perfumería]],0))</f>
        <v>Maquillaje</v>
      </c>
      <c r="Q1796" t="str">
        <f>INDEX(VentasC15[[#Headers],[Maquillaje]:[Perfumería]],MATCH(MIN(VentasC15[[#This Row],[Maquillaje]:[Perfumería]]),VentasC15[[#This Row],[Maquillaje]:[Perfumería]],0))</f>
        <v>Cabello</v>
      </c>
      <c r="R1796" t="str">
        <f>IF(VentasC15[[#This Row],[Total por vendedor]]&gt;=250000,"SI","NO")</f>
        <v>SI</v>
      </c>
    </row>
    <row r="1797" spans="1:18" x14ac:dyDescent="0.3">
      <c r="A1797" s="17">
        <v>33498917</v>
      </c>
      <c r="B1797" s="13">
        <v>70</v>
      </c>
      <c r="C1797" s="13">
        <v>4</v>
      </c>
      <c r="D1797" s="13">
        <v>62</v>
      </c>
      <c r="E1797" t="s">
        <v>23</v>
      </c>
      <c r="F1797" t="s">
        <v>21</v>
      </c>
      <c r="G1797" t="str">
        <f>IF(VentasC15[[#This Row],[Tipo de pago]]='Tablas auxiliares'!$B$6,"Venta física","Venta Online")</f>
        <v>Venta Online</v>
      </c>
      <c r="H1797" t="s">
        <v>30</v>
      </c>
      <c r="I1797" s="37">
        <v>95435</v>
      </c>
      <c r="J1797" s="37">
        <v>4761</v>
      </c>
      <c r="K1797" s="37">
        <v>38946</v>
      </c>
      <c r="L1797" s="37">
        <v>63921</v>
      </c>
      <c r="M1797" s="37">
        <v>42242</v>
      </c>
      <c r="N1797" s="37">
        <f>SUM(VentasC15[[#This Row],[Maquillaje]:[Perfumería]])</f>
        <v>245305</v>
      </c>
      <c r="O1797" s="14">
        <f>AVERAGE(VentasC15[[#This Row],[Maquillaje]:[Perfumería]])</f>
        <v>49061</v>
      </c>
      <c r="P1797" t="str">
        <f>INDEX(VentasC15[[#Headers],[Maquillaje]:[Perfumería]],MATCH(MAX(VentasC15[[#This Row],[Maquillaje]:[Perfumería]]),VentasC15[[#This Row],[Maquillaje]:[Perfumería]],0))</f>
        <v>Maquillaje</v>
      </c>
      <c r="Q1797" t="str">
        <f>INDEX(VentasC15[[#Headers],[Maquillaje]:[Perfumería]],MATCH(MIN(VentasC15[[#This Row],[Maquillaje]:[Perfumería]]),VentasC15[[#This Row],[Maquillaje]:[Perfumería]],0))</f>
        <v>Skincare</v>
      </c>
      <c r="R1797" t="str">
        <f>IF(VentasC15[[#This Row],[Total por vendedor]]&gt;=250000,"SI","NO")</f>
        <v>NO</v>
      </c>
    </row>
    <row r="1798" spans="1:18" x14ac:dyDescent="0.3">
      <c r="A1798" s="16">
        <v>33498918</v>
      </c>
      <c r="B1798" s="13">
        <v>57</v>
      </c>
      <c r="C1798" s="13">
        <v>4</v>
      </c>
      <c r="D1798" s="13">
        <v>52</v>
      </c>
      <c r="E1798" t="s">
        <v>22</v>
      </c>
      <c r="F1798" t="s">
        <v>20</v>
      </c>
      <c r="G1798" t="str">
        <f>IF(VentasC15[[#This Row],[Tipo de pago]]='Tablas auxiliares'!$B$6,"Venta física","Venta Online")</f>
        <v>Venta física</v>
      </c>
      <c r="H1798" t="s">
        <v>30</v>
      </c>
      <c r="I1798" s="37">
        <v>91356</v>
      </c>
      <c r="J1798" s="37">
        <v>77475</v>
      </c>
      <c r="K1798" s="37">
        <v>12571</v>
      </c>
      <c r="L1798" s="37">
        <v>98887</v>
      </c>
      <c r="M1798" s="37">
        <v>2560</v>
      </c>
      <c r="N1798" s="37">
        <f>SUM(VentasC15[[#This Row],[Maquillaje]:[Perfumería]])</f>
        <v>282849</v>
      </c>
      <c r="O1798" s="14">
        <f>AVERAGE(VentasC15[[#This Row],[Maquillaje]:[Perfumería]])</f>
        <v>56569.8</v>
      </c>
      <c r="P1798" t="str">
        <f>INDEX(VentasC15[[#Headers],[Maquillaje]:[Perfumería]],MATCH(MAX(VentasC15[[#This Row],[Maquillaje]:[Perfumería]]),VentasC15[[#This Row],[Maquillaje]:[Perfumería]],0))</f>
        <v>Cuerpo</v>
      </c>
      <c r="Q1798" t="str">
        <f>INDEX(VentasC15[[#Headers],[Maquillaje]:[Perfumería]],MATCH(MIN(VentasC15[[#This Row],[Maquillaje]:[Perfumería]]),VentasC15[[#This Row],[Maquillaje]:[Perfumería]],0))</f>
        <v>Perfumería</v>
      </c>
      <c r="R1798" t="str">
        <f>IF(VentasC15[[#This Row],[Total por vendedor]]&gt;=250000,"SI","NO")</f>
        <v>SI</v>
      </c>
    </row>
    <row r="1799" spans="1:18" x14ac:dyDescent="0.3">
      <c r="A1799" s="17">
        <v>33498919</v>
      </c>
      <c r="B1799" s="13">
        <v>73</v>
      </c>
      <c r="C1799" s="13">
        <v>4</v>
      </c>
      <c r="D1799" s="13">
        <v>78</v>
      </c>
      <c r="E1799" t="s">
        <v>23</v>
      </c>
      <c r="F1799" t="s">
        <v>21</v>
      </c>
      <c r="G1799" t="str">
        <f>IF(VentasC15[[#This Row],[Tipo de pago]]='Tablas auxiliares'!$B$6,"Venta física","Venta Online")</f>
        <v>Venta Online</v>
      </c>
      <c r="H1799" t="s">
        <v>30</v>
      </c>
      <c r="I1799" s="37">
        <v>78098</v>
      </c>
      <c r="J1799" s="37">
        <v>37964</v>
      </c>
      <c r="K1799" s="37">
        <v>17545</v>
      </c>
      <c r="L1799" s="37">
        <v>95911</v>
      </c>
      <c r="M1799" s="37">
        <v>10145</v>
      </c>
      <c r="N1799" s="37">
        <f>SUM(VentasC15[[#This Row],[Maquillaje]:[Perfumería]])</f>
        <v>239663</v>
      </c>
      <c r="O1799" s="14">
        <f>AVERAGE(VentasC15[[#This Row],[Maquillaje]:[Perfumería]])</f>
        <v>47932.6</v>
      </c>
      <c r="P1799" t="str">
        <f>INDEX(VentasC15[[#Headers],[Maquillaje]:[Perfumería]],MATCH(MAX(VentasC15[[#This Row],[Maquillaje]:[Perfumería]]),VentasC15[[#This Row],[Maquillaje]:[Perfumería]],0))</f>
        <v>Cuerpo</v>
      </c>
      <c r="Q1799" t="str">
        <f>INDEX(VentasC15[[#Headers],[Maquillaje]:[Perfumería]],MATCH(MIN(VentasC15[[#This Row],[Maquillaje]:[Perfumería]]),VentasC15[[#This Row],[Maquillaje]:[Perfumería]],0))</f>
        <v>Perfumería</v>
      </c>
      <c r="R1799" t="str">
        <f>IF(VentasC15[[#This Row],[Total por vendedor]]&gt;=250000,"SI","NO")</f>
        <v>NO</v>
      </c>
    </row>
    <row r="1800" spans="1:18" x14ac:dyDescent="0.3">
      <c r="A1800" s="16">
        <v>33498920</v>
      </c>
      <c r="B1800" s="13">
        <v>32</v>
      </c>
      <c r="C1800" s="13">
        <v>4</v>
      </c>
      <c r="D1800" s="13">
        <v>32</v>
      </c>
      <c r="E1800" t="s">
        <v>23</v>
      </c>
      <c r="F1800" t="s">
        <v>20</v>
      </c>
      <c r="G1800" t="str">
        <f>IF(VentasC15[[#This Row],[Tipo de pago]]='Tablas auxiliares'!$B$6,"Venta física","Venta Online")</f>
        <v>Venta física</v>
      </c>
      <c r="H1800" t="s">
        <v>30</v>
      </c>
      <c r="I1800" s="37">
        <v>37555</v>
      </c>
      <c r="J1800" s="37">
        <v>33463</v>
      </c>
      <c r="K1800" s="37">
        <v>79804</v>
      </c>
      <c r="L1800" s="37">
        <v>88248</v>
      </c>
      <c r="M1800" s="37">
        <v>42724</v>
      </c>
      <c r="N1800" s="37">
        <f>SUM(VentasC15[[#This Row],[Maquillaje]:[Perfumería]])</f>
        <v>281794</v>
      </c>
      <c r="O1800" s="14">
        <f>AVERAGE(VentasC15[[#This Row],[Maquillaje]:[Perfumería]])</f>
        <v>56358.8</v>
      </c>
      <c r="P1800" t="str">
        <f>INDEX(VentasC15[[#Headers],[Maquillaje]:[Perfumería]],MATCH(MAX(VentasC15[[#This Row],[Maquillaje]:[Perfumería]]),VentasC15[[#This Row],[Maquillaje]:[Perfumería]],0))</f>
        <v>Cuerpo</v>
      </c>
      <c r="Q1800" t="str">
        <f>INDEX(VentasC15[[#Headers],[Maquillaje]:[Perfumería]],MATCH(MIN(VentasC15[[#This Row],[Maquillaje]:[Perfumería]]),VentasC15[[#This Row],[Maquillaje]:[Perfumería]],0))</f>
        <v>Skincare</v>
      </c>
      <c r="R1800" t="str">
        <f>IF(VentasC15[[#This Row],[Total por vendedor]]&gt;=250000,"SI","NO")</f>
        <v>SI</v>
      </c>
    </row>
    <row r="1801" spans="1:18" x14ac:dyDescent="0.3">
      <c r="A1801" s="17">
        <v>33498921</v>
      </c>
      <c r="B1801" s="13">
        <v>48</v>
      </c>
      <c r="C1801" s="13">
        <v>4</v>
      </c>
      <c r="D1801" s="13">
        <v>9</v>
      </c>
      <c r="E1801" t="s">
        <v>23</v>
      </c>
      <c r="F1801" t="s">
        <v>20</v>
      </c>
      <c r="G1801" t="str">
        <f>IF(VentasC15[[#This Row],[Tipo de pago]]='Tablas auxiliares'!$B$6,"Venta física","Venta Online")</f>
        <v>Venta física</v>
      </c>
      <c r="H1801" t="s">
        <v>29</v>
      </c>
      <c r="I1801" s="37">
        <v>9824</v>
      </c>
      <c r="J1801" s="37">
        <v>1019</v>
      </c>
      <c r="K1801" s="37">
        <v>13778</v>
      </c>
      <c r="L1801" s="37">
        <v>13432</v>
      </c>
      <c r="M1801" s="37">
        <v>55077</v>
      </c>
      <c r="N1801" s="37">
        <f>SUM(VentasC15[[#This Row],[Maquillaje]:[Perfumería]])</f>
        <v>93130</v>
      </c>
      <c r="O1801" s="14">
        <f>AVERAGE(VentasC15[[#This Row],[Maquillaje]:[Perfumería]])</f>
        <v>18626</v>
      </c>
      <c r="P1801" t="str">
        <f>INDEX(VentasC15[[#Headers],[Maquillaje]:[Perfumería]],MATCH(MAX(VentasC15[[#This Row],[Maquillaje]:[Perfumería]]),VentasC15[[#This Row],[Maquillaje]:[Perfumería]],0))</f>
        <v>Perfumería</v>
      </c>
      <c r="Q1801" t="str">
        <f>INDEX(VentasC15[[#Headers],[Maquillaje]:[Perfumería]],MATCH(MIN(VentasC15[[#This Row],[Maquillaje]:[Perfumería]]),VentasC15[[#This Row],[Maquillaje]:[Perfumería]],0))</f>
        <v>Skincare</v>
      </c>
      <c r="R1801" t="str">
        <f>IF(VentasC15[[#This Row],[Total por vendedor]]&gt;=250000,"SI","NO")</f>
        <v>NO</v>
      </c>
    </row>
    <row r="1802" spans="1:18" x14ac:dyDescent="0.3">
      <c r="A1802" s="16">
        <v>33498922</v>
      </c>
      <c r="B1802" s="13">
        <v>57</v>
      </c>
      <c r="C1802" s="13">
        <v>4</v>
      </c>
      <c r="D1802" s="13">
        <v>79</v>
      </c>
      <c r="E1802" t="s">
        <v>22</v>
      </c>
      <c r="F1802" t="s">
        <v>20</v>
      </c>
      <c r="G1802" t="str">
        <f>IF(VentasC15[[#This Row],[Tipo de pago]]='Tablas auxiliares'!$B$6,"Venta física","Venta Online")</f>
        <v>Venta física</v>
      </c>
      <c r="H1802" t="s">
        <v>29</v>
      </c>
      <c r="I1802" s="37">
        <v>71200</v>
      </c>
      <c r="J1802" s="37">
        <v>40638</v>
      </c>
      <c r="K1802" s="37">
        <v>29395</v>
      </c>
      <c r="L1802" s="37">
        <v>10381</v>
      </c>
      <c r="M1802" s="37">
        <v>48535</v>
      </c>
      <c r="N1802" s="37">
        <f>SUM(VentasC15[[#This Row],[Maquillaje]:[Perfumería]])</f>
        <v>200149</v>
      </c>
      <c r="O1802" s="14">
        <f>AVERAGE(VentasC15[[#This Row],[Maquillaje]:[Perfumería]])</f>
        <v>40029.800000000003</v>
      </c>
      <c r="P1802" t="str">
        <f>INDEX(VentasC15[[#Headers],[Maquillaje]:[Perfumería]],MATCH(MAX(VentasC15[[#This Row],[Maquillaje]:[Perfumería]]),VentasC15[[#This Row],[Maquillaje]:[Perfumería]],0))</f>
        <v>Maquillaje</v>
      </c>
      <c r="Q1802" t="str">
        <f>INDEX(VentasC15[[#Headers],[Maquillaje]:[Perfumería]],MATCH(MIN(VentasC15[[#This Row],[Maquillaje]:[Perfumería]]),VentasC15[[#This Row],[Maquillaje]:[Perfumería]],0))</f>
        <v>Cuerpo</v>
      </c>
      <c r="R1802" t="str">
        <f>IF(VentasC15[[#This Row],[Total por vendedor]]&gt;=250000,"SI","NO")</f>
        <v>NO</v>
      </c>
    </row>
    <row r="1803" spans="1:18" x14ac:dyDescent="0.3">
      <c r="A1803" s="17">
        <v>33498923</v>
      </c>
      <c r="B1803" s="13">
        <v>44</v>
      </c>
      <c r="C1803" s="13">
        <v>4</v>
      </c>
      <c r="D1803" s="13">
        <v>67</v>
      </c>
      <c r="E1803" t="s">
        <v>24</v>
      </c>
      <c r="F1803" t="s">
        <v>20</v>
      </c>
      <c r="G1803" t="str">
        <f>IF(VentasC15[[#This Row],[Tipo de pago]]='Tablas auxiliares'!$B$6,"Venta física","Venta Online")</f>
        <v>Venta física</v>
      </c>
      <c r="H1803" t="s">
        <v>29</v>
      </c>
      <c r="I1803" s="37">
        <v>2091</v>
      </c>
      <c r="J1803" s="37">
        <v>18925</v>
      </c>
      <c r="K1803" s="37">
        <v>43192</v>
      </c>
      <c r="L1803" s="37">
        <v>73962</v>
      </c>
      <c r="M1803" s="37">
        <v>9517</v>
      </c>
      <c r="N1803" s="37">
        <f>SUM(VentasC15[[#This Row],[Maquillaje]:[Perfumería]])</f>
        <v>147687</v>
      </c>
      <c r="O1803" s="14">
        <f>AVERAGE(VentasC15[[#This Row],[Maquillaje]:[Perfumería]])</f>
        <v>29537.4</v>
      </c>
      <c r="P1803" t="str">
        <f>INDEX(VentasC15[[#Headers],[Maquillaje]:[Perfumería]],MATCH(MAX(VentasC15[[#This Row],[Maquillaje]:[Perfumería]]),VentasC15[[#This Row],[Maquillaje]:[Perfumería]],0))</f>
        <v>Cuerpo</v>
      </c>
      <c r="Q1803" t="str">
        <f>INDEX(VentasC15[[#Headers],[Maquillaje]:[Perfumería]],MATCH(MIN(VentasC15[[#This Row],[Maquillaje]:[Perfumería]]),VentasC15[[#This Row],[Maquillaje]:[Perfumería]],0))</f>
        <v>Maquillaje</v>
      </c>
      <c r="R1803" t="str">
        <f>IF(VentasC15[[#This Row],[Total por vendedor]]&gt;=250000,"SI","NO")</f>
        <v>NO</v>
      </c>
    </row>
    <row r="1804" spans="1:18" x14ac:dyDescent="0.3">
      <c r="A1804" s="16">
        <v>33498924</v>
      </c>
      <c r="B1804" s="13">
        <v>46</v>
      </c>
      <c r="C1804" s="13">
        <v>4</v>
      </c>
      <c r="D1804" s="13">
        <v>68</v>
      </c>
      <c r="E1804" t="s">
        <v>23</v>
      </c>
      <c r="F1804" t="s">
        <v>21</v>
      </c>
      <c r="G1804" t="str">
        <f>IF(VentasC15[[#This Row],[Tipo de pago]]='Tablas auxiliares'!$B$6,"Venta física","Venta Online")</f>
        <v>Venta Online</v>
      </c>
      <c r="H1804" t="s">
        <v>29</v>
      </c>
      <c r="I1804" s="37">
        <v>20285</v>
      </c>
      <c r="J1804" s="37">
        <v>55706</v>
      </c>
      <c r="K1804" s="37">
        <v>53712</v>
      </c>
      <c r="L1804" s="37">
        <v>91386</v>
      </c>
      <c r="M1804" s="37">
        <v>84391</v>
      </c>
      <c r="N1804" s="37">
        <f>SUM(VentasC15[[#This Row],[Maquillaje]:[Perfumería]])</f>
        <v>305480</v>
      </c>
      <c r="O1804" s="14">
        <f>AVERAGE(VentasC15[[#This Row],[Maquillaje]:[Perfumería]])</f>
        <v>61096</v>
      </c>
      <c r="P1804" t="str">
        <f>INDEX(VentasC15[[#Headers],[Maquillaje]:[Perfumería]],MATCH(MAX(VentasC15[[#This Row],[Maquillaje]:[Perfumería]]),VentasC15[[#This Row],[Maquillaje]:[Perfumería]],0))</f>
        <v>Cuerpo</v>
      </c>
      <c r="Q1804" t="str">
        <f>INDEX(VentasC15[[#Headers],[Maquillaje]:[Perfumería]],MATCH(MIN(VentasC15[[#This Row],[Maquillaje]:[Perfumería]]),VentasC15[[#This Row],[Maquillaje]:[Perfumería]],0))</f>
        <v>Maquillaje</v>
      </c>
      <c r="R1804" t="str">
        <f>IF(VentasC15[[#This Row],[Total por vendedor]]&gt;=250000,"SI","NO")</f>
        <v>SI</v>
      </c>
    </row>
    <row r="1805" spans="1:18" x14ac:dyDescent="0.3">
      <c r="A1805" s="17">
        <v>33498925</v>
      </c>
      <c r="B1805" s="13">
        <v>29</v>
      </c>
      <c r="C1805" s="13">
        <v>4</v>
      </c>
      <c r="D1805" s="13">
        <v>27</v>
      </c>
      <c r="E1805" t="s">
        <v>25</v>
      </c>
      <c r="F1805" t="s">
        <v>21</v>
      </c>
      <c r="G1805" t="str">
        <f>IF(VentasC15[[#This Row],[Tipo de pago]]='Tablas auxiliares'!$B$6,"Venta física","Venta Online")</f>
        <v>Venta Online</v>
      </c>
      <c r="H1805" t="s">
        <v>30</v>
      </c>
      <c r="I1805" s="37">
        <v>86056</v>
      </c>
      <c r="J1805" s="37">
        <v>39101</v>
      </c>
      <c r="K1805" s="37">
        <v>66840</v>
      </c>
      <c r="L1805" s="37">
        <v>42998</v>
      </c>
      <c r="M1805" s="37">
        <v>26007</v>
      </c>
      <c r="N1805" s="37">
        <f>SUM(VentasC15[[#This Row],[Maquillaje]:[Perfumería]])</f>
        <v>261002</v>
      </c>
      <c r="O1805" s="14">
        <f>AVERAGE(VentasC15[[#This Row],[Maquillaje]:[Perfumería]])</f>
        <v>52200.4</v>
      </c>
      <c r="P1805" t="str">
        <f>INDEX(VentasC15[[#Headers],[Maquillaje]:[Perfumería]],MATCH(MAX(VentasC15[[#This Row],[Maquillaje]:[Perfumería]]),VentasC15[[#This Row],[Maquillaje]:[Perfumería]],0))</f>
        <v>Maquillaje</v>
      </c>
      <c r="Q1805" t="str">
        <f>INDEX(VentasC15[[#Headers],[Maquillaje]:[Perfumería]],MATCH(MIN(VentasC15[[#This Row],[Maquillaje]:[Perfumería]]),VentasC15[[#This Row],[Maquillaje]:[Perfumería]],0))</f>
        <v>Perfumería</v>
      </c>
      <c r="R1805" t="str">
        <f>IF(VentasC15[[#This Row],[Total por vendedor]]&gt;=250000,"SI","NO")</f>
        <v>SI</v>
      </c>
    </row>
    <row r="1806" spans="1:18" x14ac:dyDescent="0.3">
      <c r="A1806" s="16">
        <v>33498926</v>
      </c>
      <c r="B1806" s="13">
        <v>63</v>
      </c>
      <c r="C1806" s="13">
        <v>4</v>
      </c>
      <c r="D1806" s="13">
        <v>67</v>
      </c>
      <c r="E1806" t="s">
        <v>25</v>
      </c>
      <c r="F1806" t="s">
        <v>20</v>
      </c>
      <c r="G1806" t="str">
        <f>IF(VentasC15[[#This Row],[Tipo de pago]]='Tablas auxiliares'!$B$6,"Venta física","Venta Online")</f>
        <v>Venta física</v>
      </c>
      <c r="H1806" t="s">
        <v>30</v>
      </c>
      <c r="I1806" s="37">
        <v>70952</v>
      </c>
      <c r="J1806" s="37">
        <v>33386</v>
      </c>
      <c r="K1806" s="37">
        <v>72456</v>
      </c>
      <c r="L1806" s="37">
        <v>26478</v>
      </c>
      <c r="M1806" s="37">
        <v>85893</v>
      </c>
      <c r="N1806" s="37">
        <f>SUM(VentasC15[[#This Row],[Maquillaje]:[Perfumería]])</f>
        <v>289165</v>
      </c>
      <c r="O1806" s="14">
        <f>AVERAGE(VentasC15[[#This Row],[Maquillaje]:[Perfumería]])</f>
        <v>57833</v>
      </c>
      <c r="P1806" t="str">
        <f>INDEX(VentasC15[[#Headers],[Maquillaje]:[Perfumería]],MATCH(MAX(VentasC15[[#This Row],[Maquillaje]:[Perfumería]]),VentasC15[[#This Row],[Maquillaje]:[Perfumería]],0))</f>
        <v>Perfumería</v>
      </c>
      <c r="Q1806" t="str">
        <f>INDEX(VentasC15[[#Headers],[Maquillaje]:[Perfumería]],MATCH(MIN(VentasC15[[#This Row],[Maquillaje]:[Perfumería]]),VentasC15[[#This Row],[Maquillaje]:[Perfumería]],0))</f>
        <v>Cuerpo</v>
      </c>
      <c r="R1806" t="str">
        <f>IF(VentasC15[[#This Row],[Total por vendedor]]&gt;=250000,"SI","NO")</f>
        <v>SI</v>
      </c>
    </row>
    <row r="1807" spans="1:18" x14ac:dyDescent="0.3">
      <c r="A1807" s="17">
        <v>33498927</v>
      </c>
      <c r="B1807" s="13">
        <v>72</v>
      </c>
      <c r="C1807" s="13">
        <v>4</v>
      </c>
      <c r="D1807" s="13">
        <v>75</v>
      </c>
      <c r="E1807" t="s">
        <v>25</v>
      </c>
      <c r="F1807" t="s">
        <v>20</v>
      </c>
      <c r="G1807" t="str">
        <f>IF(VentasC15[[#This Row],[Tipo de pago]]='Tablas auxiliares'!$B$6,"Venta física","Venta Online")</f>
        <v>Venta física</v>
      </c>
      <c r="H1807" t="s">
        <v>30</v>
      </c>
      <c r="I1807" s="37">
        <v>95735</v>
      </c>
      <c r="J1807" s="37">
        <v>78509</v>
      </c>
      <c r="K1807" s="37">
        <v>81022</v>
      </c>
      <c r="L1807" s="37">
        <v>74280</v>
      </c>
      <c r="M1807" s="37">
        <v>29888</v>
      </c>
      <c r="N1807" s="37">
        <f>SUM(VentasC15[[#This Row],[Maquillaje]:[Perfumería]])</f>
        <v>359434</v>
      </c>
      <c r="O1807" s="14">
        <f>AVERAGE(VentasC15[[#This Row],[Maquillaje]:[Perfumería]])</f>
        <v>71886.8</v>
      </c>
      <c r="P1807" t="str">
        <f>INDEX(VentasC15[[#Headers],[Maquillaje]:[Perfumería]],MATCH(MAX(VentasC15[[#This Row],[Maquillaje]:[Perfumería]]),VentasC15[[#This Row],[Maquillaje]:[Perfumería]],0))</f>
        <v>Maquillaje</v>
      </c>
      <c r="Q1807" t="str">
        <f>INDEX(VentasC15[[#Headers],[Maquillaje]:[Perfumería]],MATCH(MIN(VentasC15[[#This Row],[Maquillaje]:[Perfumería]]),VentasC15[[#This Row],[Maquillaje]:[Perfumería]],0))</f>
        <v>Perfumería</v>
      </c>
      <c r="R1807" t="str">
        <f>IF(VentasC15[[#This Row],[Total por vendedor]]&gt;=250000,"SI","NO")</f>
        <v>SI</v>
      </c>
    </row>
    <row r="1808" spans="1:18" x14ac:dyDescent="0.3">
      <c r="A1808" s="16">
        <v>33498928</v>
      </c>
      <c r="B1808" s="13">
        <v>69</v>
      </c>
      <c r="C1808" s="13">
        <v>4</v>
      </c>
      <c r="D1808" s="13">
        <v>78</v>
      </c>
      <c r="E1808" t="s">
        <v>23</v>
      </c>
      <c r="F1808" t="s">
        <v>20</v>
      </c>
      <c r="G1808" t="str">
        <f>IF(VentasC15[[#This Row],[Tipo de pago]]='Tablas auxiliares'!$B$6,"Venta física","Venta Online")</f>
        <v>Venta física</v>
      </c>
      <c r="H1808" t="s">
        <v>29</v>
      </c>
      <c r="I1808" s="37">
        <v>45390</v>
      </c>
      <c r="J1808" s="37">
        <v>19354</v>
      </c>
      <c r="K1808" s="37">
        <v>24261</v>
      </c>
      <c r="L1808" s="37">
        <v>37369</v>
      </c>
      <c r="M1808" s="37">
        <v>86524</v>
      </c>
      <c r="N1808" s="37">
        <f>SUM(VentasC15[[#This Row],[Maquillaje]:[Perfumería]])</f>
        <v>212898</v>
      </c>
      <c r="O1808" s="14">
        <f>AVERAGE(VentasC15[[#This Row],[Maquillaje]:[Perfumería]])</f>
        <v>42579.6</v>
      </c>
      <c r="P1808" t="str">
        <f>INDEX(VentasC15[[#Headers],[Maquillaje]:[Perfumería]],MATCH(MAX(VentasC15[[#This Row],[Maquillaje]:[Perfumería]]),VentasC15[[#This Row],[Maquillaje]:[Perfumería]],0))</f>
        <v>Perfumería</v>
      </c>
      <c r="Q1808" t="str">
        <f>INDEX(VentasC15[[#Headers],[Maquillaje]:[Perfumería]],MATCH(MIN(VentasC15[[#This Row],[Maquillaje]:[Perfumería]]),VentasC15[[#This Row],[Maquillaje]:[Perfumería]],0))</f>
        <v>Skincare</v>
      </c>
      <c r="R1808" t="str">
        <f>IF(VentasC15[[#This Row],[Total por vendedor]]&gt;=250000,"SI","NO")</f>
        <v>NO</v>
      </c>
    </row>
    <row r="1809" spans="1:18" x14ac:dyDescent="0.3">
      <c r="A1809" s="17">
        <v>33498929</v>
      </c>
      <c r="B1809" s="13">
        <v>65</v>
      </c>
      <c r="C1809" s="13">
        <v>4</v>
      </c>
      <c r="D1809" s="13">
        <v>13</v>
      </c>
      <c r="E1809" t="s">
        <v>24</v>
      </c>
      <c r="F1809" t="s">
        <v>20</v>
      </c>
      <c r="G1809" t="str">
        <f>IF(VentasC15[[#This Row],[Tipo de pago]]='Tablas auxiliares'!$B$6,"Venta física","Venta Online")</f>
        <v>Venta física</v>
      </c>
      <c r="H1809" t="s">
        <v>30</v>
      </c>
      <c r="I1809" s="37">
        <v>36149</v>
      </c>
      <c r="J1809" s="37">
        <v>20443</v>
      </c>
      <c r="K1809" s="37">
        <v>41845</v>
      </c>
      <c r="L1809" s="37">
        <v>84226</v>
      </c>
      <c r="M1809" s="37">
        <v>15688</v>
      </c>
      <c r="N1809" s="37">
        <f>SUM(VentasC15[[#This Row],[Maquillaje]:[Perfumería]])</f>
        <v>198351</v>
      </c>
      <c r="O1809" s="14">
        <f>AVERAGE(VentasC15[[#This Row],[Maquillaje]:[Perfumería]])</f>
        <v>39670.199999999997</v>
      </c>
      <c r="P1809" t="str">
        <f>INDEX(VentasC15[[#Headers],[Maquillaje]:[Perfumería]],MATCH(MAX(VentasC15[[#This Row],[Maquillaje]:[Perfumería]]),VentasC15[[#This Row],[Maquillaje]:[Perfumería]],0))</f>
        <v>Cuerpo</v>
      </c>
      <c r="Q1809" t="str">
        <f>INDEX(VentasC15[[#Headers],[Maquillaje]:[Perfumería]],MATCH(MIN(VentasC15[[#This Row],[Maquillaje]:[Perfumería]]),VentasC15[[#This Row],[Maquillaje]:[Perfumería]],0))</f>
        <v>Perfumería</v>
      </c>
      <c r="R1809" t="str">
        <f>IF(VentasC15[[#This Row],[Total por vendedor]]&gt;=250000,"SI","NO")</f>
        <v>NO</v>
      </c>
    </row>
    <row r="1810" spans="1:18" x14ac:dyDescent="0.3">
      <c r="A1810" s="16">
        <v>33498930</v>
      </c>
      <c r="B1810" s="13">
        <v>52</v>
      </c>
      <c r="C1810" s="13">
        <v>4</v>
      </c>
      <c r="D1810" s="13">
        <v>90</v>
      </c>
      <c r="E1810" t="s">
        <v>22</v>
      </c>
      <c r="F1810" t="s">
        <v>21</v>
      </c>
      <c r="G1810" t="str">
        <f>IF(VentasC15[[#This Row],[Tipo de pago]]='Tablas auxiliares'!$B$6,"Venta física","Venta Online")</f>
        <v>Venta Online</v>
      </c>
      <c r="H1810" t="s">
        <v>29</v>
      </c>
      <c r="I1810" s="37">
        <v>15100</v>
      </c>
      <c r="J1810" s="37">
        <v>58956</v>
      </c>
      <c r="K1810" s="37">
        <v>6364</v>
      </c>
      <c r="L1810" s="37">
        <v>71142</v>
      </c>
      <c r="M1810" s="37">
        <v>74473</v>
      </c>
      <c r="N1810" s="37">
        <f>SUM(VentasC15[[#This Row],[Maquillaje]:[Perfumería]])</f>
        <v>226035</v>
      </c>
      <c r="O1810" s="14">
        <f>AVERAGE(VentasC15[[#This Row],[Maquillaje]:[Perfumería]])</f>
        <v>45207</v>
      </c>
      <c r="P1810" t="str">
        <f>INDEX(VentasC15[[#Headers],[Maquillaje]:[Perfumería]],MATCH(MAX(VentasC15[[#This Row],[Maquillaje]:[Perfumería]]),VentasC15[[#This Row],[Maquillaje]:[Perfumería]],0))</f>
        <v>Perfumería</v>
      </c>
      <c r="Q1810" t="str">
        <f>INDEX(VentasC15[[#Headers],[Maquillaje]:[Perfumería]],MATCH(MIN(VentasC15[[#This Row],[Maquillaje]:[Perfumería]]),VentasC15[[#This Row],[Maquillaje]:[Perfumería]],0))</f>
        <v>Cabello</v>
      </c>
      <c r="R1810" t="str">
        <f>IF(VentasC15[[#This Row],[Total por vendedor]]&gt;=250000,"SI","NO")</f>
        <v>NO</v>
      </c>
    </row>
    <row r="1811" spans="1:18" x14ac:dyDescent="0.3">
      <c r="A1811" s="17">
        <v>33498931</v>
      </c>
      <c r="B1811" s="13">
        <v>35</v>
      </c>
      <c r="C1811" s="13">
        <v>4</v>
      </c>
      <c r="D1811" s="13">
        <v>93</v>
      </c>
      <c r="E1811" t="s">
        <v>25</v>
      </c>
      <c r="F1811" t="s">
        <v>20</v>
      </c>
      <c r="G1811" t="str">
        <f>IF(VentasC15[[#This Row],[Tipo de pago]]='Tablas auxiliares'!$B$6,"Venta física","Venta Online")</f>
        <v>Venta física</v>
      </c>
      <c r="H1811" t="s">
        <v>29</v>
      </c>
      <c r="I1811" s="37">
        <v>99604</v>
      </c>
      <c r="J1811" s="37">
        <v>11680</v>
      </c>
      <c r="K1811" s="37">
        <v>44498</v>
      </c>
      <c r="L1811" s="37">
        <v>66503</v>
      </c>
      <c r="M1811" s="37">
        <v>84813</v>
      </c>
      <c r="N1811" s="37">
        <f>SUM(VentasC15[[#This Row],[Maquillaje]:[Perfumería]])</f>
        <v>307098</v>
      </c>
      <c r="O1811" s="14">
        <f>AVERAGE(VentasC15[[#This Row],[Maquillaje]:[Perfumería]])</f>
        <v>61419.6</v>
      </c>
      <c r="P1811" t="str">
        <f>INDEX(VentasC15[[#Headers],[Maquillaje]:[Perfumería]],MATCH(MAX(VentasC15[[#This Row],[Maquillaje]:[Perfumería]]),VentasC15[[#This Row],[Maquillaje]:[Perfumería]],0))</f>
        <v>Maquillaje</v>
      </c>
      <c r="Q1811" t="str">
        <f>INDEX(VentasC15[[#Headers],[Maquillaje]:[Perfumería]],MATCH(MIN(VentasC15[[#This Row],[Maquillaje]:[Perfumería]]),VentasC15[[#This Row],[Maquillaje]:[Perfumería]],0))</f>
        <v>Skincare</v>
      </c>
      <c r="R1811" t="str">
        <f>IF(VentasC15[[#This Row],[Total por vendedor]]&gt;=250000,"SI","NO")</f>
        <v>SI</v>
      </c>
    </row>
    <row r="1812" spans="1:18" x14ac:dyDescent="0.3">
      <c r="A1812" s="16">
        <v>33498932</v>
      </c>
      <c r="B1812" s="13">
        <v>31</v>
      </c>
      <c r="C1812" s="13">
        <v>4</v>
      </c>
      <c r="D1812" s="13">
        <v>50</v>
      </c>
      <c r="E1812" t="s">
        <v>22</v>
      </c>
      <c r="F1812" t="s">
        <v>20</v>
      </c>
      <c r="G1812" t="str">
        <f>IF(VentasC15[[#This Row],[Tipo de pago]]='Tablas auxiliares'!$B$6,"Venta física","Venta Online")</f>
        <v>Venta física</v>
      </c>
      <c r="H1812" t="s">
        <v>29</v>
      </c>
      <c r="I1812" s="37">
        <v>9999</v>
      </c>
      <c r="J1812" s="37">
        <v>96249</v>
      </c>
      <c r="K1812" s="37">
        <v>19962</v>
      </c>
      <c r="L1812" s="37">
        <v>97723</v>
      </c>
      <c r="M1812" s="37">
        <v>86621</v>
      </c>
      <c r="N1812" s="37">
        <f>SUM(VentasC15[[#This Row],[Maquillaje]:[Perfumería]])</f>
        <v>310554</v>
      </c>
      <c r="O1812" s="14">
        <f>AVERAGE(VentasC15[[#This Row],[Maquillaje]:[Perfumería]])</f>
        <v>62110.8</v>
      </c>
      <c r="P1812" t="str">
        <f>INDEX(VentasC15[[#Headers],[Maquillaje]:[Perfumería]],MATCH(MAX(VentasC15[[#This Row],[Maquillaje]:[Perfumería]]),VentasC15[[#This Row],[Maquillaje]:[Perfumería]],0))</f>
        <v>Cuerpo</v>
      </c>
      <c r="Q1812" t="str">
        <f>INDEX(VentasC15[[#Headers],[Maquillaje]:[Perfumería]],MATCH(MIN(VentasC15[[#This Row],[Maquillaje]:[Perfumería]]),VentasC15[[#This Row],[Maquillaje]:[Perfumería]],0))</f>
        <v>Maquillaje</v>
      </c>
      <c r="R1812" t="str">
        <f>IF(VentasC15[[#This Row],[Total por vendedor]]&gt;=250000,"SI","NO")</f>
        <v>SI</v>
      </c>
    </row>
    <row r="1813" spans="1:18" x14ac:dyDescent="0.3">
      <c r="A1813" s="17">
        <v>33498933</v>
      </c>
      <c r="B1813" s="13">
        <v>56</v>
      </c>
      <c r="C1813" s="13">
        <v>4</v>
      </c>
      <c r="D1813" s="13">
        <v>35</v>
      </c>
      <c r="E1813" t="s">
        <v>22</v>
      </c>
      <c r="F1813" t="s">
        <v>21</v>
      </c>
      <c r="G1813" t="str">
        <f>IF(VentasC15[[#This Row],[Tipo de pago]]='Tablas auxiliares'!$B$6,"Venta física","Venta Online")</f>
        <v>Venta Online</v>
      </c>
      <c r="H1813" t="s">
        <v>30</v>
      </c>
      <c r="I1813" s="37">
        <v>11670</v>
      </c>
      <c r="J1813" s="37">
        <v>70549</v>
      </c>
      <c r="K1813" s="37">
        <v>21587</v>
      </c>
      <c r="L1813" s="37">
        <v>2551</v>
      </c>
      <c r="M1813" s="37">
        <v>76920</v>
      </c>
      <c r="N1813" s="37">
        <f>SUM(VentasC15[[#This Row],[Maquillaje]:[Perfumería]])</f>
        <v>183277</v>
      </c>
      <c r="O1813" s="14">
        <f>AVERAGE(VentasC15[[#This Row],[Maquillaje]:[Perfumería]])</f>
        <v>36655.4</v>
      </c>
      <c r="P1813" t="str">
        <f>INDEX(VentasC15[[#Headers],[Maquillaje]:[Perfumería]],MATCH(MAX(VentasC15[[#This Row],[Maquillaje]:[Perfumería]]),VentasC15[[#This Row],[Maquillaje]:[Perfumería]],0))</f>
        <v>Perfumería</v>
      </c>
      <c r="Q1813" t="str">
        <f>INDEX(VentasC15[[#Headers],[Maquillaje]:[Perfumería]],MATCH(MIN(VentasC15[[#This Row],[Maquillaje]:[Perfumería]]),VentasC15[[#This Row],[Maquillaje]:[Perfumería]],0))</f>
        <v>Cuerpo</v>
      </c>
      <c r="R1813" t="str">
        <f>IF(VentasC15[[#This Row],[Total por vendedor]]&gt;=250000,"SI","NO")</f>
        <v>NO</v>
      </c>
    </row>
    <row r="1814" spans="1:18" x14ac:dyDescent="0.3">
      <c r="A1814" s="16">
        <v>33498934</v>
      </c>
      <c r="B1814" s="13">
        <v>36</v>
      </c>
      <c r="C1814" s="13">
        <v>4</v>
      </c>
      <c r="D1814" s="13">
        <v>59</v>
      </c>
      <c r="E1814" t="s">
        <v>23</v>
      </c>
      <c r="F1814" t="s">
        <v>21</v>
      </c>
      <c r="G1814" t="str">
        <f>IF(VentasC15[[#This Row],[Tipo de pago]]='Tablas auxiliares'!$B$6,"Venta física","Venta Online")</f>
        <v>Venta Online</v>
      </c>
      <c r="H1814" t="s">
        <v>30</v>
      </c>
      <c r="I1814" s="37">
        <v>76299</v>
      </c>
      <c r="J1814" s="37">
        <v>77693</v>
      </c>
      <c r="K1814" s="37">
        <v>81737</v>
      </c>
      <c r="L1814" s="37">
        <v>91655</v>
      </c>
      <c r="M1814" s="37">
        <v>52270</v>
      </c>
      <c r="N1814" s="37">
        <f>SUM(VentasC15[[#This Row],[Maquillaje]:[Perfumería]])</f>
        <v>379654</v>
      </c>
      <c r="O1814" s="14">
        <f>AVERAGE(VentasC15[[#This Row],[Maquillaje]:[Perfumería]])</f>
        <v>75930.8</v>
      </c>
      <c r="P1814" t="str">
        <f>INDEX(VentasC15[[#Headers],[Maquillaje]:[Perfumería]],MATCH(MAX(VentasC15[[#This Row],[Maquillaje]:[Perfumería]]),VentasC15[[#This Row],[Maquillaje]:[Perfumería]],0))</f>
        <v>Cuerpo</v>
      </c>
      <c r="Q1814" t="str">
        <f>INDEX(VentasC15[[#Headers],[Maquillaje]:[Perfumería]],MATCH(MIN(VentasC15[[#This Row],[Maquillaje]:[Perfumería]]),VentasC15[[#This Row],[Maquillaje]:[Perfumería]],0))</f>
        <v>Perfumería</v>
      </c>
      <c r="R1814" t="str">
        <f>IF(VentasC15[[#This Row],[Total por vendedor]]&gt;=250000,"SI","NO")</f>
        <v>SI</v>
      </c>
    </row>
    <row r="1815" spans="1:18" x14ac:dyDescent="0.3">
      <c r="A1815" s="17">
        <v>33498935</v>
      </c>
      <c r="B1815" s="13">
        <v>74</v>
      </c>
      <c r="C1815" s="13">
        <v>4</v>
      </c>
      <c r="D1815" s="13">
        <v>28</v>
      </c>
      <c r="E1815" t="s">
        <v>24</v>
      </c>
      <c r="F1815" t="s">
        <v>21</v>
      </c>
      <c r="G1815" t="str">
        <f>IF(VentasC15[[#This Row],[Tipo de pago]]='Tablas auxiliares'!$B$6,"Venta física","Venta Online")</f>
        <v>Venta Online</v>
      </c>
      <c r="H1815" t="s">
        <v>29</v>
      </c>
      <c r="I1815" s="37">
        <v>94308</v>
      </c>
      <c r="J1815" s="37">
        <v>73150</v>
      </c>
      <c r="K1815" s="37">
        <v>55940</v>
      </c>
      <c r="L1815" s="37">
        <v>97902</v>
      </c>
      <c r="M1815" s="37">
        <v>2331</v>
      </c>
      <c r="N1815" s="37">
        <f>SUM(VentasC15[[#This Row],[Maquillaje]:[Perfumería]])</f>
        <v>323631</v>
      </c>
      <c r="O1815" s="14">
        <f>AVERAGE(VentasC15[[#This Row],[Maquillaje]:[Perfumería]])</f>
        <v>64726.2</v>
      </c>
      <c r="P1815" t="str">
        <f>INDEX(VentasC15[[#Headers],[Maquillaje]:[Perfumería]],MATCH(MAX(VentasC15[[#This Row],[Maquillaje]:[Perfumería]]),VentasC15[[#This Row],[Maquillaje]:[Perfumería]],0))</f>
        <v>Cuerpo</v>
      </c>
      <c r="Q1815" t="str">
        <f>INDEX(VentasC15[[#Headers],[Maquillaje]:[Perfumería]],MATCH(MIN(VentasC15[[#This Row],[Maquillaje]:[Perfumería]]),VentasC15[[#This Row],[Maquillaje]:[Perfumería]],0))</f>
        <v>Perfumería</v>
      </c>
      <c r="R1815" t="str">
        <f>IF(VentasC15[[#This Row],[Total por vendedor]]&gt;=250000,"SI","NO")</f>
        <v>SI</v>
      </c>
    </row>
    <row r="1816" spans="1:18" x14ac:dyDescent="0.3">
      <c r="A1816" s="16">
        <v>33498936</v>
      </c>
      <c r="B1816" s="13">
        <v>50</v>
      </c>
      <c r="C1816" s="13">
        <v>4</v>
      </c>
      <c r="D1816" s="13">
        <v>44</v>
      </c>
      <c r="E1816" t="s">
        <v>23</v>
      </c>
      <c r="F1816" t="s">
        <v>20</v>
      </c>
      <c r="G1816" t="str">
        <f>IF(VentasC15[[#This Row],[Tipo de pago]]='Tablas auxiliares'!$B$6,"Venta física","Venta Online")</f>
        <v>Venta física</v>
      </c>
      <c r="H1816" t="s">
        <v>29</v>
      </c>
      <c r="I1816" s="37">
        <v>38753</v>
      </c>
      <c r="J1816" s="37">
        <v>51863</v>
      </c>
      <c r="K1816" s="37">
        <v>45872</v>
      </c>
      <c r="L1816" s="37">
        <v>89580</v>
      </c>
      <c r="M1816" s="37">
        <v>99446</v>
      </c>
      <c r="N1816" s="37">
        <f>SUM(VentasC15[[#This Row],[Maquillaje]:[Perfumería]])</f>
        <v>325514</v>
      </c>
      <c r="O1816" s="14">
        <f>AVERAGE(VentasC15[[#This Row],[Maquillaje]:[Perfumería]])</f>
        <v>65102.8</v>
      </c>
      <c r="P1816" t="str">
        <f>INDEX(VentasC15[[#Headers],[Maquillaje]:[Perfumería]],MATCH(MAX(VentasC15[[#This Row],[Maquillaje]:[Perfumería]]),VentasC15[[#This Row],[Maquillaje]:[Perfumería]],0))</f>
        <v>Perfumería</v>
      </c>
      <c r="Q1816" t="str">
        <f>INDEX(VentasC15[[#Headers],[Maquillaje]:[Perfumería]],MATCH(MIN(VentasC15[[#This Row],[Maquillaje]:[Perfumería]]),VentasC15[[#This Row],[Maquillaje]:[Perfumería]],0))</f>
        <v>Maquillaje</v>
      </c>
      <c r="R1816" t="str">
        <f>IF(VentasC15[[#This Row],[Total por vendedor]]&gt;=250000,"SI","NO")</f>
        <v>SI</v>
      </c>
    </row>
    <row r="1817" spans="1:18" x14ac:dyDescent="0.3">
      <c r="A1817" s="17">
        <v>33498937</v>
      </c>
      <c r="B1817" s="13">
        <v>49</v>
      </c>
      <c r="C1817" s="13">
        <v>4</v>
      </c>
      <c r="D1817" s="13">
        <v>67</v>
      </c>
      <c r="E1817" t="s">
        <v>23</v>
      </c>
      <c r="F1817" t="s">
        <v>21</v>
      </c>
      <c r="G1817" t="str">
        <f>IF(VentasC15[[#This Row],[Tipo de pago]]='Tablas auxiliares'!$B$6,"Venta física","Venta Online")</f>
        <v>Venta Online</v>
      </c>
      <c r="H1817" t="s">
        <v>29</v>
      </c>
      <c r="I1817" s="37">
        <v>71534</v>
      </c>
      <c r="J1817" s="37">
        <v>77631</v>
      </c>
      <c r="K1817" s="37">
        <v>38449</v>
      </c>
      <c r="L1817" s="37">
        <v>33581</v>
      </c>
      <c r="M1817" s="37">
        <v>98414</v>
      </c>
      <c r="N1817" s="37">
        <f>SUM(VentasC15[[#This Row],[Maquillaje]:[Perfumería]])</f>
        <v>319609</v>
      </c>
      <c r="O1817" s="14">
        <f>AVERAGE(VentasC15[[#This Row],[Maquillaje]:[Perfumería]])</f>
        <v>63921.8</v>
      </c>
      <c r="P1817" t="str">
        <f>INDEX(VentasC15[[#Headers],[Maquillaje]:[Perfumería]],MATCH(MAX(VentasC15[[#This Row],[Maquillaje]:[Perfumería]]),VentasC15[[#This Row],[Maquillaje]:[Perfumería]],0))</f>
        <v>Perfumería</v>
      </c>
      <c r="Q1817" t="str">
        <f>INDEX(VentasC15[[#Headers],[Maquillaje]:[Perfumería]],MATCH(MIN(VentasC15[[#This Row],[Maquillaje]:[Perfumería]]),VentasC15[[#This Row],[Maquillaje]:[Perfumería]],0))</f>
        <v>Cuerpo</v>
      </c>
      <c r="R1817" t="str">
        <f>IF(VentasC15[[#This Row],[Total por vendedor]]&gt;=250000,"SI","NO")</f>
        <v>SI</v>
      </c>
    </row>
    <row r="1818" spans="1:18" x14ac:dyDescent="0.3">
      <c r="A1818" s="16">
        <v>33498938</v>
      </c>
      <c r="B1818" s="13">
        <v>37</v>
      </c>
      <c r="C1818" s="13">
        <v>4</v>
      </c>
      <c r="D1818" s="13">
        <v>63</v>
      </c>
      <c r="E1818" t="s">
        <v>22</v>
      </c>
      <c r="F1818" t="s">
        <v>20</v>
      </c>
      <c r="G1818" t="str">
        <f>IF(VentasC15[[#This Row],[Tipo de pago]]='Tablas auxiliares'!$B$6,"Venta física","Venta Online")</f>
        <v>Venta física</v>
      </c>
      <c r="H1818" t="s">
        <v>29</v>
      </c>
      <c r="I1818" s="37">
        <v>25236</v>
      </c>
      <c r="J1818" s="37">
        <v>61168</v>
      </c>
      <c r="K1818" s="37">
        <v>36849</v>
      </c>
      <c r="L1818" s="37">
        <v>79302</v>
      </c>
      <c r="M1818" s="37">
        <v>1456</v>
      </c>
      <c r="N1818" s="37">
        <f>SUM(VentasC15[[#This Row],[Maquillaje]:[Perfumería]])</f>
        <v>204011</v>
      </c>
      <c r="O1818" s="14">
        <f>AVERAGE(VentasC15[[#This Row],[Maquillaje]:[Perfumería]])</f>
        <v>40802.199999999997</v>
      </c>
      <c r="P1818" t="str">
        <f>INDEX(VentasC15[[#Headers],[Maquillaje]:[Perfumería]],MATCH(MAX(VentasC15[[#This Row],[Maquillaje]:[Perfumería]]),VentasC15[[#This Row],[Maquillaje]:[Perfumería]],0))</f>
        <v>Cuerpo</v>
      </c>
      <c r="Q1818" t="str">
        <f>INDEX(VentasC15[[#Headers],[Maquillaje]:[Perfumería]],MATCH(MIN(VentasC15[[#This Row],[Maquillaje]:[Perfumería]]),VentasC15[[#This Row],[Maquillaje]:[Perfumería]],0))</f>
        <v>Perfumería</v>
      </c>
      <c r="R1818" t="str">
        <f>IF(VentasC15[[#This Row],[Total por vendedor]]&gt;=250000,"SI","NO")</f>
        <v>NO</v>
      </c>
    </row>
    <row r="1819" spans="1:18" x14ac:dyDescent="0.3">
      <c r="A1819" s="17">
        <v>33498939</v>
      </c>
      <c r="B1819" s="13">
        <v>51</v>
      </c>
      <c r="C1819" s="13">
        <v>4</v>
      </c>
      <c r="D1819" s="13">
        <v>70</v>
      </c>
      <c r="E1819" t="s">
        <v>23</v>
      </c>
      <c r="F1819" t="s">
        <v>21</v>
      </c>
      <c r="G1819" t="str">
        <f>IF(VentasC15[[#This Row],[Tipo de pago]]='Tablas auxiliares'!$B$6,"Venta física","Venta Online")</f>
        <v>Venta Online</v>
      </c>
      <c r="H1819" t="s">
        <v>29</v>
      </c>
      <c r="I1819" s="37">
        <v>73711</v>
      </c>
      <c r="J1819" s="37">
        <v>39903</v>
      </c>
      <c r="K1819" s="37">
        <v>97904</v>
      </c>
      <c r="L1819" s="37">
        <v>25750</v>
      </c>
      <c r="M1819" s="37">
        <v>49554</v>
      </c>
      <c r="N1819" s="37">
        <f>SUM(VentasC15[[#This Row],[Maquillaje]:[Perfumería]])</f>
        <v>286822</v>
      </c>
      <c r="O1819" s="14">
        <f>AVERAGE(VentasC15[[#This Row],[Maquillaje]:[Perfumería]])</f>
        <v>57364.4</v>
      </c>
      <c r="P1819" t="str">
        <f>INDEX(VentasC15[[#Headers],[Maquillaje]:[Perfumería]],MATCH(MAX(VentasC15[[#This Row],[Maquillaje]:[Perfumería]]),VentasC15[[#This Row],[Maquillaje]:[Perfumería]],0))</f>
        <v>Cabello</v>
      </c>
      <c r="Q1819" t="str">
        <f>INDEX(VentasC15[[#Headers],[Maquillaje]:[Perfumería]],MATCH(MIN(VentasC15[[#This Row],[Maquillaje]:[Perfumería]]),VentasC15[[#This Row],[Maquillaje]:[Perfumería]],0))</f>
        <v>Cuerpo</v>
      </c>
      <c r="R1819" t="str">
        <f>IF(VentasC15[[#This Row],[Total por vendedor]]&gt;=250000,"SI","NO")</f>
        <v>SI</v>
      </c>
    </row>
    <row r="1820" spans="1:18" x14ac:dyDescent="0.3">
      <c r="A1820" s="16">
        <v>33498940</v>
      </c>
      <c r="B1820" s="13">
        <v>50</v>
      </c>
      <c r="C1820" s="13">
        <v>4</v>
      </c>
      <c r="D1820" s="13">
        <v>14</v>
      </c>
      <c r="E1820" t="s">
        <v>22</v>
      </c>
      <c r="F1820" t="s">
        <v>21</v>
      </c>
      <c r="G1820" t="str">
        <f>IF(VentasC15[[#This Row],[Tipo de pago]]='Tablas auxiliares'!$B$6,"Venta física","Venta Online")</f>
        <v>Venta Online</v>
      </c>
      <c r="H1820" t="s">
        <v>30</v>
      </c>
      <c r="I1820" s="37">
        <v>51885</v>
      </c>
      <c r="J1820" s="37">
        <v>92833</v>
      </c>
      <c r="K1820" s="37">
        <v>98630</v>
      </c>
      <c r="L1820" s="37">
        <v>34280</v>
      </c>
      <c r="M1820" s="37">
        <v>50410</v>
      </c>
      <c r="N1820" s="37">
        <f>SUM(VentasC15[[#This Row],[Maquillaje]:[Perfumería]])</f>
        <v>328038</v>
      </c>
      <c r="O1820" s="14">
        <f>AVERAGE(VentasC15[[#This Row],[Maquillaje]:[Perfumería]])</f>
        <v>65607.600000000006</v>
      </c>
      <c r="P1820" t="str">
        <f>INDEX(VentasC15[[#Headers],[Maquillaje]:[Perfumería]],MATCH(MAX(VentasC15[[#This Row],[Maquillaje]:[Perfumería]]),VentasC15[[#This Row],[Maquillaje]:[Perfumería]],0))</f>
        <v>Cabello</v>
      </c>
      <c r="Q1820" t="str">
        <f>INDEX(VentasC15[[#Headers],[Maquillaje]:[Perfumería]],MATCH(MIN(VentasC15[[#This Row],[Maquillaje]:[Perfumería]]),VentasC15[[#This Row],[Maquillaje]:[Perfumería]],0))</f>
        <v>Cuerpo</v>
      </c>
      <c r="R1820" t="str">
        <f>IF(VentasC15[[#This Row],[Total por vendedor]]&gt;=250000,"SI","NO")</f>
        <v>SI</v>
      </c>
    </row>
    <row r="1821" spans="1:18" x14ac:dyDescent="0.3">
      <c r="A1821" s="17">
        <v>33498941</v>
      </c>
      <c r="B1821" s="13">
        <v>56</v>
      </c>
      <c r="C1821" s="13">
        <v>4</v>
      </c>
      <c r="D1821" s="13">
        <v>51</v>
      </c>
      <c r="E1821" t="s">
        <v>23</v>
      </c>
      <c r="F1821" t="s">
        <v>20</v>
      </c>
      <c r="G1821" t="str">
        <f>IF(VentasC15[[#This Row],[Tipo de pago]]='Tablas auxiliares'!$B$6,"Venta física","Venta Online")</f>
        <v>Venta física</v>
      </c>
      <c r="H1821" t="s">
        <v>30</v>
      </c>
      <c r="I1821" s="37">
        <v>6732</v>
      </c>
      <c r="J1821" s="37">
        <v>92927</v>
      </c>
      <c r="K1821" s="37">
        <v>87861</v>
      </c>
      <c r="L1821" s="37">
        <v>9149</v>
      </c>
      <c r="M1821" s="37">
        <v>60955</v>
      </c>
      <c r="N1821" s="37">
        <f>SUM(VentasC15[[#This Row],[Maquillaje]:[Perfumería]])</f>
        <v>257624</v>
      </c>
      <c r="O1821" s="14">
        <f>AVERAGE(VentasC15[[#This Row],[Maquillaje]:[Perfumería]])</f>
        <v>51524.800000000003</v>
      </c>
      <c r="P1821" t="str">
        <f>INDEX(VentasC15[[#Headers],[Maquillaje]:[Perfumería]],MATCH(MAX(VentasC15[[#This Row],[Maquillaje]:[Perfumería]]),VentasC15[[#This Row],[Maquillaje]:[Perfumería]],0))</f>
        <v>Skincare</v>
      </c>
      <c r="Q1821" t="str">
        <f>INDEX(VentasC15[[#Headers],[Maquillaje]:[Perfumería]],MATCH(MIN(VentasC15[[#This Row],[Maquillaje]:[Perfumería]]),VentasC15[[#This Row],[Maquillaje]:[Perfumería]],0))</f>
        <v>Maquillaje</v>
      </c>
      <c r="R1821" t="str">
        <f>IF(VentasC15[[#This Row],[Total por vendedor]]&gt;=250000,"SI","NO")</f>
        <v>SI</v>
      </c>
    </row>
    <row r="1822" spans="1:18" x14ac:dyDescent="0.3">
      <c r="A1822" s="16">
        <v>33498942</v>
      </c>
      <c r="B1822" s="13">
        <v>35</v>
      </c>
      <c r="C1822" s="13">
        <v>4</v>
      </c>
      <c r="D1822" s="13">
        <v>72</v>
      </c>
      <c r="E1822" t="s">
        <v>23</v>
      </c>
      <c r="F1822" t="s">
        <v>21</v>
      </c>
      <c r="G1822" t="str">
        <f>IF(VentasC15[[#This Row],[Tipo de pago]]='Tablas auxiliares'!$B$6,"Venta física","Venta Online")</f>
        <v>Venta Online</v>
      </c>
      <c r="H1822" t="s">
        <v>30</v>
      </c>
      <c r="I1822" s="37">
        <v>30231</v>
      </c>
      <c r="J1822" s="37">
        <v>63395</v>
      </c>
      <c r="K1822" s="37">
        <v>45614</v>
      </c>
      <c r="L1822" s="37">
        <v>29279</v>
      </c>
      <c r="M1822" s="37">
        <v>12531</v>
      </c>
      <c r="N1822" s="37">
        <f>SUM(VentasC15[[#This Row],[Maquillaje]:[Perfumería]])</f>
        <v>181050</v>
      </c>
      <c r="O1822" s="14">
        <f>AVERAGE(VentasC15[[#This Row],[Maquillaje]:[Perfumería]])</f>
        <v>36210</v>
      </c>
      <c r="P1822" t="str">
        <f>INDEX(VentasC15[[#Headers],[Maquillaje]:[Perfumería]],MATCH(MAX(VentasC15[[#This Row],[Maquillaje]:[Perfumería]]),VentasC15[[#This Row],[Maquillaje]:[Perfumería]],0))</f>
        <v>Skincare</v>
      </c>
      <c r="Q1822" t="str">
        <f>INDEX(VentasC15[[#Headers],[Maquillaje]:[Perfumería]],MATCH(MIN(VentasC15[[#This Row],[Maquillaje]:[Perfumería]]),VentasC15[[#This Row],[Maquillaje]:[Perfumería]],0))</f>
        <v>Perfumería</v>
      </c>
      <c r="R1822" t="str">
        <f>IF(VentasC15[[#This Row],[Total por vendedor]]&gt;=250000,"SI","NO")</f>
        <v>NO</v>
      </c>
    </row>
    <row r="1823" spans="1:18" x14ac:dyDescent="0.3">
      <c r="A1823" s="17">
        <v>33498943</v>
      </c>
      <c r="B1823" s="13">
        <v>42</v>
      </c>
      <c r="C1823" s="13">
        <v>4</v>
      </c>
      <c r="D1823" s="13">
        <v>16</v>
      </c>
      <c r="E1823" t="s">
        <v>23</v>
      </c>
      <c r="F1823" t="s">
        <v>21</v>
      </c>
      <c r="G1823" t="str">
        <f>IF(VentasC15[[#This Row],[Tipo de pago]]='Tablas auxiliares'!$B$6,"Venta física","Venta Online")</f>
        <v>Venta Online</v>
      </c>
      <c r="H1823" t="s">
        <v>29</v>
      </c>
      <c r="I1823" s="37">
        <v>4011</v>
      </c>
      <c r="J1823" s="37">
        <v>10792</v>
      </c>
      <c r="K1823" s="37">
        <v>13002</v>
      </c>
      <c r="L1823" s="37">
        <v>75620</v>
      </c>
      <c r="M1823" s="37">
        <v>36112</v>
      </c>
      <c r="N1823" s="37">
        <f>SUM(VentasC15[[#This Row],[Maquillaje]:[Perfumería]])</f>
        <v>139537</v>
      </c>
      <c r="O1823" s="14">
        <f>AVERAGE(VentasC15[[#This Row],[Maquillaje]:[Perfumería]])</f>
        <v>27907.4</v>
      </c>
      <c r="P1823" t="str">
        <f>INDEX(VentasC15[[#Headers],[Maquillaje]:[Perfumería]],MATCH(MAX(VentasC15[[#This Row],[Maquillaje]:[Perfumería]]),VentasC15[[#This Row],[Maquillaje]:[Perfumería]],0))</f>
        <v>Cuerpo</v>
      </c>
      <c r="Q1823" t="str">
        <f>INDEX(VentasC15[[#Headers],[Maquillaje]:[Perfumería]],MATCH(MIN(VentasC15[[#This Row],[Maquillaje]:[Perfumería]]),VentasC15[[#This Row],[Maquillaje]:[Perfumería]],0))</f>
        <v>Maquillaje</v>
      </c>
      <c r="R1823" t="str">
        <f>IF(VentasC15[[#This Row],[Total por vendedor]]&gt;=250000,"SI","NO")</f>
        <v>NO</v>
      </c>
    </row>
    <row r="1824" spans="1:18" x14ac:dyDescent="0.3">
      <c r="A1824" s="16">
        <v>33498944</v>
      </c>
      <c r="B1824" s="13">
        <v>66</v>
      </c>
      <c r="C1824" s="13">
        <v>4</v>
      </c>
      <c r="D1824" s="13">
        <v>40</v>
      </c>
      <c r="E1824" t="s">
        <v>23</v>
      </c>
      <c r="F1824" t="s">
        <v>21</v>
      </c>
      <c r="G1824" t="str">
        <f>IF(VentasC15[[#This Row],[Tipo de pago]]='Tablas auxiliares'!$B$6,"Venta física","Venta Online")</f>
        <v>Venta Online</v>
      </c>
      <c r="H1824" t="s">
        <v>29</v>
      </c>
      <c r="I1824" s="37">
        <v>3484</v>
      </c>
      <c r="J1824" s="37">
        <v>87101</v>
      </c>
      <c r="K1824" s="37">
        <v>52306</v>
      </c>
      <c r="L1824" s="37">
        <v>98048</v>
      </c>
      <c r="M1824" s="37">
        <v>71000</v>
      </c>
      <c r="N1824" s="37">
        <f>SUM(VentasC15[[#This Row],[Maquillaje]:[Perfumería]])</f>
        <v>311939</v>
      </c>
      <c r="O1824" s="14">
        <f>AVERAGE(VentasC15[[#This Row],[Maquillaje]:[Perfumería]])</f>
        <v>62387.8</v>
      </c>
      <c r="P1824" t="str">
        <f>INDEX(VentasC15[[#Headers],[Maquillaje]:[Perfumería]],MATCH(MAX(VentasC15[[#This Row],[Maquillaje]:[Perfumería]]),VentasC15[[#This Row],[Maquillaje]:[Perfumería]],0))</f>
        <v>Cuerpo</v>
      </c>
      <c r="Q1824" t="str">
        <f>INDEX(VentasC15[[#Headers],[Maquillaje]:[Perfumería]],MATCH(MIN(VentasC15[[#This Row],[Maquillaje]:[Perfumería]]),VentasC15[[#This Row],[Maquillaje]:[Perfumería]],0))</f>
        <v>Maquillaje</v>
      </c>
      <c r="R1824" t="str">
        <f>IF(VentasC15[[#This Row],[Total por vendedor]]&gt;=250000,"SI","NO")</f>
        <v>SI</v>
      </c>
    </row>
    <row r="1825" spans="1:18" x14ac:dyDescent="0.3">
      <c r="A1825" s="17">
        <v>33498945</v>
      </c>
      <c r="B1825" s="13">
        <v>50</v>
      </c>
      <c r="C1825" s="13">
        <v>4</v>
      </c>
      <c r="D1825" s="13">
        <v>42</v>
      </c>
      <c r="E1825" t="s">
        <v>25</v>
      </c>
      <c r="F1825" t="s">
        <v>20</v>
      </c>
      <c r="G1825" t="str">
        <f>IF(VentasC15[[#This Row],[Tipo de pago]]='Tablas auxiliares'!$B$6,"Venta física","Venta Online")</f>
        <v>Venta física</v>
      </c>
      <c r="H1825" t="s">
        <v>30</v>
      </c>
      <c r="I1825" s="37">
        <v>76855</v>
      </c>
      <c r="J1825" s="37">
        <v>98101</v>
      </c>
      <c r="K1825" s="37">
        <v>49634</v>
      </c>
      <c r="L1825" s="37">
        <v>2030</v>
      </c>
      <c r="M1825" s="37">
        <v>48065</v>
      </c>
      <c r="N1825" s="37">
        <f>SUM(VentasC15[[#This Row],[Maquillaje]:[Perfumería]])</f>
        <v>274685</v>
      </c>
      <c r="O1825" s="14">
        <f>AVERAGE(VentasC15[[#This Row],[Maquillaje]:[Perfumería]])</f>
        <v>54937</v>
      </c>
      <c r="P1825" t="str">
        <f>INDEX(VentasC15[[#Headers],[Maquillaje]:[Perfumería]],MATCH(MAX(VentasC15[[#This Row],[Maquillaje]:[Perfumería]]),VentasC15[[#This Row],[Maquillaje]:[Perfumería]],0))</f>
        <v>Skincare</v>
      </c>
      <c r="Q1825" t="str">
        <f>INDEX(VentasC15[[#Headers],[Maquillaje]:[Perfumería]],MATCH(MIN(VentasC15[[#This Row],[Maquillaje]:[Perfumería]]),VentasC15[[#This Row],[Maquillaje]:[Perfumería]],0))</f>
        <v>Cuerpo</v>
      </c>
      <c r="R1825" t="str">
        <f>IF(VentasC15[[#This Row],[Total por vendedor]]&gt;=250000,"SI","NO")</f>
        <v>SI</v>
      </c>
    </row>
    <row r="1826" spans="1:18" x14ac:dyDescent="0.3">
      <c r="A1826" s="16">
        <v>33498946</v>
      </c>
      <c r="B1826" s="13">
        <v>51</v>
      </c>
      <c r="C1826" s="13">
        <v>4</v>
      </c>
      <c r="D1826" s="13">
        <v>63</v>
      </c>
      <c r="E1826" t="s">
        <v>23</v>
      </c>
      <c r="F1826" t="s">
        <v>20</v>
      </c>
      <c r="G1826" t="str">
        <f>IF(VentasC15[[#This Row],[Tipo de pago]]='Tablas auxiliares'!$B$6,"Venta física","Venta Online")</f>
        <v>Venta física</v>
      </c>
      <c r="H1826" t="s">
        <v>29</v>
      </c>
      <c r="I1826" s="37">
        <v>26855</v>
      </c>
      <c r="J1826" s="37">
        <v>85295</v>
      </c>
      <c r="K1826" s="37">
        <v>15346</v>
      </c>
      <c r="L1826" s="37">
        <v>53879</v>
      </c>
      <c r="M1826" s="37">
        <v>58276</v>
      </c>
      <c r="N1826" s="37">
        <f>SUM(VentasC15[[#This Row],[Maquillaje]:[Perfumería]])</f>
        <v>239651</v>
      </c>
      <c r="O1826" s="14">
        <f>AVERAGE(VentasC15[[#This Row],[Maquillaje]:[Perfumería]])</f>
        <v>47930.2</v>
      </c>
      <c r="P1826" t="str">
        <f>INDEX(VentasC15[[#Headers],[Maquillaje]:[Perfumería]],MATCH(MAX(VentasC15[[#This Row],[Maquillaje]:[Perfumería]]),VentasC15[[#This Row],[Maquillaje]:[Perfumería]],0))</f>
        <v>Skincare</v>
      </c>
      <c r="Q1826" t="str">
        <f>INDEX(VentasC15[[#Headers],[Maquillaje]:[Perfumería]],MATCH(MIN(VentasC15[[#This Row],[Maquillaje]:[Perfumería]]),VentasC15[[#This Row],[Maquillaje]:[Perfumería]],0))</f>
        <v>Cabello</v>
      </c>
      <c r="R1826" t="str">
        <f>IF(VentasC15[[#This Row],[Total por vendedor]]&gt;=250000,"SI","NO")</f>
        <v>NO</v>
      </c>
    </row>
    <row r="1827" spans="1:18" x14ac:dyDescent="0.3">
      <c r="A1827" s="17">
        <v>33498947</v>
      </c>
      <c r="B1827" s="13">
        <v>51</v>
      </c>
      <c r="C1827" s="13">
        <v>4</v>
      </c>
      <c r="D1827" s="13">
        <v>35</v>
      </c>
      <c r="E1827" t="s">
        <v>23</v>
      </c>
      <c r="F1827" t="s">
        <v>21</v>
      </c>
      <c r="G1827" t="str">
        <f>IF(VentasC15[[#This Row],[Tipo de pago]]='Tablas auxiliares'!$B$6,"Venta física","Venta Online")</f>
        <v>Venta Online</v>
      </c>
      <c r="H1827" t="s">
        <v>30</v>
      </c>
      <c r="I1827" s="37">
        <v>55667</v>
      </c>
      <c r="J1827" s="37">
        <v>53042</v>
      </c>
      <c r="K1827" s="37">
        <v>55095</v>
      </c>
      <c r="L1827" s="37">
        <v>83457</v>
      </c>
      <c r="M1827" s="37">
        <v>47975</v>
      </c>
      <c r="N1827" s="37">
        <f>SUM(VentasC15[[#This Row],[Maquillaje]:[Perfumería]])</f>
        <v>295236</v>
      </c>
      <c r="O1827" s="14">
        <f>AVERAGE(VentasC15[[#This Row],[Maquillaje]:[Perfumería]])</f>
        <v>59047.199999999997</v>
      </c>
      <c r="P1827" t="str">
        <f>INDEX(VentasC15[[#Headers],[Maquillaje]:[Perfumería]],MATCH(MAX(VentasC15[[#This Row],[Maquillaje]:[Perfumería]]),VentasC15[[#This Row],[Maquillaje]:[Perfumería]],0))</f>
        <v>Cuerpo</v>
      </c>
      <c r="Q1827" t="str">
        <f>INDEX(VentasC15[[#Headers],[Maquillaje]:[Perfumería]],MATCH(MIN(VentasC15[[#This Row],[Maquillaje]:[Perfumería]]),VentasC15[[#This Row],[Maquillaje]:[Perfumería]],0))</f>
        <v>Perfumería</v>
      </c>
      <c r="R1827" t="str">
        <f>IF(VentasC15[[#This Row],[Total por vendedor]]&gt;=250000,"SI","NO")</f>
        <v>SI</v>
      </c>
    </row>
    <row r="1828" spans="1:18" x14ac:dyDescent="0.3">
      <c r="A1828" s="16">
        <v>33498948</v>
      </c>
      <c r="B1828" s="13">
        <v>66</v>
      </c>
      <c r="C1828" s="13">
        <v>4</v>
      </c>
      <c r="D1828" s="13">
        <v>28</v>
      </c>
      <c r="E1828" t="s">
        <v>23</v>
      </c>
      <c r="F1828" t="s">
        <v>21</v>
      </c>
      <c r="G1828" t="str">
        <f>IF(VentasC15[[#This Row],[Tipo de pago]]='Tablas auxiliares'!$B$6,"Venta física","Venta Online")</f>
        <v>Venta Online</v>
      </c>
      <c r="H1828" t="s">
        <v>30</v>
      </c>
      <c r="I1828" s="37">
        <v>15658</v>
      </c>
      <c r="J1828" s="37">
        <v>87537</v>
      </c>
      <c r="K1828" s="37">
        <v>81164</v>
      </c>
      <c r="L1828" s="37">
        <v>43902</v>
      </c>
      <c r="M1828" s="37">
        <v>12362</v>
      </c>
      <c r="N1828" s="37">
        <f>SUM(VentasC15[[#This Row],[Maquillaje]:[Perfumería]])</f>
        <v>240623</v>
      </c>
      <c r="O1828" s="14">
        <f>AVERAGE(VentasC15[[#This Row],[Maquillaje]:[Perfumería]])</f>
        <v>48124.6</v>
      </c>
      <c r="P1828" t="str">
        <f>INDEX(VentasC15[[#Headers],[Maquillaje]:[Perfumería]],MATCH(MAX(VentasC15[[#This Row],[Maquillaje]:[Perfumería]]),VentasC15[[#This Row],[Maquillaje]:[Perfumería]],0))</f>
        <v>Skincare</v>
      </c>
      <c r="Q1828" t="str">
        <f>INDEX(VentasC15[[#Headers],[Maquillaje]:[Perfumería]],MATCH(MIN(VentasC15[[#This Row],[Maquillaje]:[Perfumería]]),VentasC15[[#This Row],[Maquillaje]:[Perfumería]],0))</f>
        <v>Perfumería</v>
      </c>
      <c r="R1828" t="str">
        <f>IF(VentasC15[[#This Row],[Total por vendedor]]&gt;=250000,"SI","NO")</f>
        <v>NO</v>
      </c>
    </row>
    <row r="1829" spans="1:18" x14ac:dyDescent="0.3">
      <c r="A1829" s="17">
        <v>33498949</v>
      </c>
      <c r="B1829" s="13">
        <v>45</v>
      </c>
      <c r="C1829" s="13">
        <v>4</v>
      </c>
      <c r="D1829" s="13">
        <v>14</v>
      </c>
      <c r="E1829" t="s">
        <v>24</v>
      </c>
      <c r="F1829" t="s">
        <v>21</v>
      </c>
      <c r="G1829" t="str">
        <f>IF(VentasC15[[#This Row],[Tipo de pago]]='Tablas auxiliares'!$B$6,"Venta física","Venta Online")</f>
        <v>Venta Online</v>
      </c>
      <c r="H1829" t="s">
        <v>30</v>
      </c>
      <c r="I1829" s="37">
        <v>2637</v>
      </c>
      <c r="J1829" s="37">
        <v>63209</v>
      </c>
      <c r="K1829" s="37">
        <v>68489</v>
      </c>
      <c r="L1829" s="37">
        <v>3267</v>
      </c>
      <c r="M1829" s="37">
        <v>40790</v>
      </c>
      <c r="N1829" s="37">
        <f>SUM(VentasC15[[#This Row],[Maquillaje]:[Perfumería]])</f>
        <v>178392</v>
      </c>
      <c r="O1829" s="14">
        <f>AVERAGE(VentasC15[[#This Row],[Maquillaje]:[Perfumería]])</f>
        <v>35678.400000000001</v>
      </c>
      <c r="P1829" t="str">
        <f>INDEX(VentasC15[[#Headers],[Maquillaje]:[Perfumería]],MATCH(MAX(VentasC15[[#This Row],[Maquillaje]:[Perfumería]]),VentasC15[[#This Row],[Maquillaje]:[Perfumería]],0))</f>
        <v>Cabello</v>
      </c>
      <c r="Q1829" t="str">
        <f>INDEX(VentasC15[[#Headers],[Maquillaje]:[Perfumería]],MATCH(MIN(VentasC15[[#This Row],[Maquillaje]:[Perfumería]]),VentasC15[[#This Row],[Maquillaje]:[Perfumería]],0))</f>
        <v>Maquillaje</v>
      </c>
      <c r="R1829" t="str">
        <f>IF(VentasC15[[#This Row],[Total por vendedor]]&gt;=250000,"SI","NO")</f>
        <v>NO</v>
      </c>
    </row>
    <row r="1830" spans="1:18" x14ac:dyDescent="0.3">
      <c r="A1830" s="16">
        <v>33498950</v>
      </c>
      <c r="B1830" s="13">
        <v>62</v>
      </c>
      <c r="C1830" s="13">
        <v>4</v>
      </c>
      <c r="D1830" s="13">
        <v>37</v>
      </c>
      <c r="E1830" t="s">
        <v>24</v>
      </c>
      <c r="F1830" t="s">
        <v>21</v>
      </c>
      <c r="G1830" t="str">
        <f>IF(VentasC15[[#This Row],[Tipo de pago]]='Tablas auxiliares'!$B$6,"Venta física","Venta Online")</f>
        <v>Venta Online</v>
      </c>
      <c r="H1830" t="s">
        <v>30</v>
      </c>
      <c r="I1830" s="37">
        <v>52224</v>
      </c>
      <c r="J1830" s="37">
        <v>1468</v>
      </c>
      <c r="K1830" s="37">
        <v>99540</v>
      </c>
      <c r="L1830" s="37">
        <v>14413</v>
      </c>
      <c r="M1830" s="37">
        <v>62697</v>
      </c>
      <c r="N1830" s="37">
        <f>SUM(VentasC15[[#This Row],[Maquillaje]:[Perfumería]])</f>
        <v>230342</v>
      </c>
      <c r="O1830" s="14">
        <f>AVERAGE(VentasC15[[#This Row],[Maquillaje]:[Perfumería]])</f>
        <v>46068.4</v>
      </c>
      <c r="P1830" t="str">
        <f>INDEX(VentasC15[[#Headers],[Maquillaje]:[Perfumería]],MATCH(MAX(VentasC15[[#This Row],[Maquillaje]:[Perfumería]]),VentasC15[[#This Row],[Maquillaje]:[Perfumería]],0))</f>
        <v>Cabello</v>
      </c>
      <c r="Q1830" t="str">
        <f>INDEX(VentasC15[[#Headers],[Maquillaje]:[Perfumería]],MATCH(MIN(VentasC15[[#This Row],[Maquillaje]:[Perfumería]]),VentasC15[[#This Row],[Maquillaje]:[Perfumería]],0))</f>
        <v>Skincare</v>
      </c>
      <c r="R1830" t="str">
        <f>IF(VentasC15[[#This Row],[Total por vendedor]]&gt;=250000,"SI","NO")</f>
        <v>NO</v>
      </c>
    </row>
    <row r="1831" spans="1:18" x14ac:dyDescent="0.3">
      <c r="A1831" s="17">
        <v>33498951</v>
      </c>
      <c r="B1831" s="13">
        <v>44</v>
      </c>
      <c r="C1831" s="13">
        <v>4</v>
      </c>
      <c r="D1831" s="13">
        <v>99</v>
      </c>
      <c r="E1831" t="s">
        <v>23</v>
      </c>
      <c r="F1831" t="s">
        <v>20</v>
      </c>
      <c r="G1831" t="str">
        <f>IF(VentasC15[[#This Row],[Tipo de pago]]='Tablas auxiliares'!$B$6,"Venta física","Venta Online")</f>
        <v>Venta física</v>
      </c>
      <c r="H1831" t="s">
        <v>29</v>
      </c>
      <c r="I1831" s="37">
        <v>77629</v>
      </c>
      <c r="J1831" s="37">
        <v>58650</v>
      </c>
      <c r="K1831" s="37">
        <v>44120</v>
      </c>
      <c r="L1831" s="37">
        <v>20491</v>
      </c>
      <c r="M1831" s="37">
        <v>28313</v>
      </c>
      <c r="N1831" s="37">
        <f>SUM(VentasC15[[#This Row],[Maquillaje]:[Perfumería]])</f>
        <v>229203</v>
      </c>
      <c r="O1831" s="14">
        <f>AVERAGE(VentasC15[[#This Row],[Maquillaje]:[Perfumería]])</f>
        <v>45840.6</v>
      </c>
      <c r="P1831" t="str">
        <f>INDEX(VentasC15[[#Headers],[Maquillaje]:[Perfumería]],MATCH(MAX(VentasC15[[#This Row],[Maquillaje]:[Perfumería]]),VentasC15[[#This Row],[Maquillaje]:[Perfumería]],0))</f>
        <v>Maquillaje</v>
      </c>
      <c r="Q1831" t="str">
        <f>INDEX(VentasC15[[#Headers],[Maquillaje]:[Perfumería]],MATCH(MIN(VentasC15[[#This Row],[Maquillaje]:[Perfumería]]),VentasC15[[#This Row],[Maquillaje]:[Perfumería]],0))</f>
        <v>Cuerpo</v>
      </c>
      <c r="R1831" t="str">
        <f>IF(VentasC15[[#This Row],[Total por vendedor]]&gt;=250000,"SI","NO")</f>
        <v>NO</v>
      </c>
    </row>
    <row r="1832" spans="1:18" x14ac:dyDescent="0.3">
      <c r="A1832" s="16">
        <v>33498952</v>
      </c>
      <c r="B1832" s="13">
        <v>64</v>
      </c>
      <c r="C1832" s="13">
        <v>4</v>
      </c>
      <c r="D1832" s="13">
        <v>88</v>
      </c>
      <c r="E1832" t="s">
        <v>25</v>
      </c>
      <c r="F1832" t="s">
        <v>20</v>
      </c>
      <c r="G1832" t="str">
        <f>IF(VentasC15[[#This Row],[Tipo de pago]]='Tablas auxiliares'!$B$6,"Venta física","Venta Online")</f>
        <v>Venta física</v>
      </c>
      <c r="H1832" t="s">
        <v>29</v>
      </c>
      <c r="I1832" s="37">
        <v>18957</v>
      </c>
      <c r="J1832" s="37">
        <v>20065</v>
      </c>
      <c r="K1832" s="37">
        <v>72528</v>
      </c>
      <c r="L1832" s="37">
        <v>52417</v>
      </c>
      <c r="M1832" s="37">
        <v>33801</v>
      </c>
      <c r="N1832" s="37">
        <f>SUM(VentasC15[[#This Row],[Maquillaje]:[Perfumería]])</f>
        <v>197768</v>
      </c>
      <c r="O1832" s="14">
        <f>AVERAGE(VentasC15[[#This Row],[Maquillaje]:[Perfumería]])</f>
        <v>39553.599999999999</v>
      </c>
      <c r="P1832" t="str">
        <f>INDEX(VentasC15[[#Headers],[Maquillaje]:[Perfumería]],MATCH(MAX(VentasC15[[#This Row],[Maquillaje]:[Perfumería]]),VentasC15[[#This Row],[Maquillaje]:[Perfumería]],0))</f>
        <v>Cabello</v>
      </c>
      <c r="Q1832" t="str">
        <f>INDEX(VentasC15[[#Headers],[Maquillaje]:[Perfumería]],MATCH(MIN(VentasC15[[#This Row],[Maquillaje]:[Perfumería]]),VentasC15[[#This Row],[Maquillaje]:[Perfumería]],0))</f>
        <v>Maquillaje</v>
      </c>
      <c r="R1832" t="str">
        <f>IF(VentasC15[[#This Row],[Total por vendedor]]&gt;=250000,"SI","NO")</f>
        <v>NO</v>
      </c>
    </row>
    <row r="1833" spans="1:18" x14ac:dyDescent="0.3">
      <c r="A1833" s="17">
        <v>33498953</v>
      </c>
      <c r="B1833" s="13">
        <v>42</v>
      </c>
      <c r="C1833" s="13">
        <v>4</v>
      </c>
      <c r="D1833" s="13">
        <v>32</v>
      </c>
      <c r="E1833" t="s">
        <v>23</v>
      </c>
      <c r="F1833" t="s">
        <v>20</v>
      </c>
      <c r="G1833" t="str">
        <f>IF(VentasC15[[#This Row],[Tipo de pago]]='Tablas auxiliares'!$B$6,"Venta física","Venta Online")</f>
        <v>Venta física</v>
      </c>
      <c r="H1833" t="s">
        <v>29</v>
      </c>
      <c r="I1833" s="37">
        <v>54126</v>
      </c>
      <c r="J1833" s="37">
        <v>1344</v>
      </c>
      <c r="K1833" s="37">
        <v>14343</v>
      </c>
      <c r="L1833" s="37">
        <v>21526</v>
      </c>
      <c r="M1833" s="37">
        <v>60885</v>
      </c>
      <c r="N1833" s="37">
        <f>SUM(VentasC15[[#This Row],[Maquillaje]:[Perfumería]])</f>
        <v>152224</v>
      </c>
      <c r="O1833" s="14">
        <f>AVERAGE(VentasC15[[#This Row],[Maquillaje]:[Perfumería]])</f>
        <v>30444.799999999999</v>
      </c>
      <c r="P1833" t="str">
        <f>INDEX(VentasC15[[#Headers],[Maquillaje]:[Perfumería]],MATCH(MAX(VentasC15[[#This Row],[Maquillaje]:[Perfumería]]),VentasC15[[#This Row],[Maquillaje]:[Perfumería]],0))</f>
        <v>Perfumería</v>
      </c>
      <c r="Q1833" t="str">
        <f>INDEX(VentasC15[[#Headers],[Maquillaje]:[Perfumería]],MATCH(MIN(VentasC15[[#This Row],[Maquillaje]:[Perfumería]]),VentasC15[[#This Row],[Maquillaje]:[Perfumería]],0))</f>
        <v>Skincare</v>
      </c>
      <c r="R1833" t="str">
        <f>IF(VentasC15[[#This Row],[Total por vendedor]]&gt;=250000,"SI","NO")</f>
        <v>NO</v>
      </c>
    </row>
    <row r="1834" spans="1:18" x14ac:dyDescent="0.3">
      <c r="A1834" s="16">
        <v>33498954</v>
      </c>
      <c r="B1834" s="13">
        <v>55</v>
      </c>
      <c r="C1834" s="13">
        <v>4</v>
      </c>
      <c r="D1834" s="13">
        <v>49</v>
      </c>
      <c r="E1834" t="s">
        <v>24</v>
      </c>
      <c r="F1834" t="s">
        <v>21</v>
      </c>
      <c r="G1834" t="str">
        <f>IF(VentasC15[[#This Row],[Tipo de pago]]='Tablas auxiliares'!$B$6,"Venta física","Venta Online")</f>
        <v>Venta Online</v>
      </c>
      <c r="H1834" t="s">
        <v>29</v>
      </c>
      <c r="I1834" s="37">
        <v>55196</v>
      </c>
      <c r="J1834" s="37">
        <v>85775</v>
      </c>
      <c r="K1834" s="37">
        <v>62841</v>
      </c>
      <c r="L1834" s="37">
        <v>76707</v>
      </c>
      <c r="M1834" s="37">
        <v>78</v>
      </c>
      <c r="N1834" s="37">
        <f>SUM(VentasC15[[#This Row],[Maquillaje]:[Perfumería]])</f>
        <v>280597</v>
      </c>
      <c r="O1834" s="14">
        <f>AVERAGE(VentasC15[[#This Row],[Maquillaje]:[Perfumería]])</f>
        <v>56119.4</v>
      </c>
      <c r="P1834" t="str">
        <f>INDEX(VentasC15[[#Headers],[Maquillaje]:[Perfumería]],MATCH(MAX(VentasC15[[#This Row],[Maquillaje]:[Perfumería]]),VentasC15[[#This Row],[Maquillaje]:[Perfumería]],0))</f>
        <v>Skincare</v>
      </c>
      <c r="Q1834" t="str">
        <f>INDEX(VentasC15[[#Headers],[Maquillaje]:[Perfumería]],MATCH(MIN(VentasC15[[#This Row],[Maquillaje]:[Perfumería]]),VentasC15[[#This Row],[Maquillaje]:[Perfumería]],0))</f>
        <v>Perfumería</v>
      </c>
      <c r="R1834" t="str">
        <f>IF(VentasC15[[#This Row],[Total por vendedor]]&gt;=250000,"SI","NO")</f>
        <v>SI</v>
      </c>
    </row>
    <row r="1835" spans="1:18" x14ac:dyDescent="0.3">
      <c r="A1835" s="17">
        <v>33498955</v>
      </c>
      <c r="B1835" s="13">
        <v>61</v>
      </c>
      <c r="C1835" s="13">
        <v>4</v>
      </c>
      <c r="D1835" s="13">
        <v>28</v>
      </c>
      <c r="E1835" t="s">
        <v>23</v>
      </c>
      <c r="F1835" t="s">
        <v>21</v>
      </c>
      <c r="G1835" t="str">
        <f>IF(VentasC15[[#This Row],[Tipo de pago]]='Tablas auxiliares'!$B$6,"Venta física","Venta Online")</f>
        <v>Venta Online</v>
      </c>
      <c r="H1835" t="s">
        <v>30</v>
      </c>
      <c r="I1835" s="37">
        <v>3804</v>
      </c>
      <c r="J1835" s="37">
        <v>48800</v>
      </c>
      <c r="K1835" s="37">
        <v>51043</v>
      </c>
      <c r="L1835" s="37">
        <v>8601</v>
      </c>
      <c r="M1835" s="37">
        <v>47384</v>
      </c>
      <c r="N1835" s="37">
        <f>SUM(VentasC15[[#This Row],[Maquillaje]:[Perfumería]])</f>
        <v>159632</v>
      </c>
      <c r="O1835" s="14">
        <f>AVERAGE(VentasC15[[#This Row],[Maquillaje]:[Perfumería]])</f>
        <v>31926.400000000001</v>
      </c>
      <c r="P1835" t="str">
        <f>INDEX(VentasC15[[#Headers],[Maquillaje]:[Perfumería]],MATCH(MAX(VentasC15[[#This Row],[Maquillaje]:[Perfumería]]),VentasC15[[#This Row],[Maquillaje]:[Perfumería]],0))</f>
        <v>Cabello</v>
      </c>
      <c r="Q1835" t="str">
        <f>INDEX(VentasC15[[#Headers],[Maquillaje]:[Perfumería]],MATCH(MIN(VentasC15[[#This Row],[Maquillaje]:[Perfumería]]),VentasC15[[#This Row],[Maquillaje]:[Perfumería]],0))</f>
        <v>Maquillaje</v>
      </c>
      <c r="R1835" t="str">
        <f>IF(VentasC15[[#This Row],[Total por vendedor]]&gt;=250000,"SI","NO")</f>
        <v>NO</v>
      </c>
    </row>
    <row r="1836" spans="1:18" x14ac:dyDescent="0.3">
      <c r="A1836" s="16">
        <v>33498956</v>
      </c>
      <c r="B1836" s="13">
        <v>55</v>
      </c>
      <c r="C1836" s="13">
        <v>4</v>
      </c>
      <c r="D1836" s="13">
        <v>71</v>
      </c>
      <c r="E1836" t="s">
        <v>25</v>
      </c>
      <c r="F1836" t="s">
        <v>21</v>
      </c>
      <c r="G1836" t="str">
        <f>IF(VentasC15[[#This Row],[Tipo de pago]]='Tablas auxiliares'!$B$6,"Venta física","Venta Online")</f>
        <v>Venta Online</v>
      </c>
      <c r="H1836" t="s">
        <v>29</v>
      </c>
      <c r="I1836" s="37">
        <v>87159</v>
      </c>
      <c r="J1836" s="37">
        <v>19297</v>
      </c>
      <c r="K1836" s="37">
        <v>61134</v>
      </c>
      <c r="L1836" s="37">
        <v>70954</v>
      </c>
      <c r="M1836" s="37">
        <v>20049</v>
      </c>
      <c r="N1836" s="37">
        <f>SUM(VentasC15[[#This Row],[Maquillaje]:[Perfumería]])</f>
        <v>258593</v>
      </c>
      <c r="O1836" s="14">
        <f>AVERAGE(VentasC15[[#This Row],[Maquillaje]:[Perfumería]])</f>
        <v>51718.6</v>
      </c>
      <c r="P1836" t="str">
        <f>INDEX(VentasC15[[#Headers],[Maquillaje]:[Perfumería]],MATCH(MAX(VentasC15[[#This Row],[Maquillaje]:[Perfumería]]),VentasC15[[#This Row],[Maquillaje]:[Perfumería]],0))</f>
        <v>Maquillaje</v>
      </c>
      <c r="Q1836" t="str">
        <f>INDEX(VentasC15[[#Headers],[Maquillaje]:[Perfumería]],MATCH(MIN(VentasC15[[#This Row],[Maquillaje]:[Perfumería]]),VentasC15[[#This Row],[Maquillaje]:[Perfumería]],0))</f>
        <v>Skincare</v>
      </c>
      <c r="R1836" t="str">
        <f>IF(VentasC15[[#This Row],[Total por vendedor]]&gt;=250000,"SI","NO")</f>
        <v>SI</v>
      </c>
    </row>
    <row r="1837" spans="1:18" x14ac:dyDescent="0.3">
      <c r="A1837" s="17">
        <v>33498957</v>
      </c>
      <c r="B1837" s="13">
        <v>48</v>
      </c>
      <c r="C1837" s="13">
        <v>4</v>
      </c>
      <c r="D1837" s="13">
        <v>46</v>
      </c>
      <c r="E1837" t="s">
        <v>23</v>
      </c>
      <c r="F1837" t="s">
        <v>20</v>
      </c>
      <c r="G1837" t="str">
        <f>IF(VentasC15[[#This Row],[Tipo de pago]]='Tablas auxiliares'!$B$6,"Venta física","Venta Online")</f>
        <v>Venta física</v>
      </c>
      <c r="H1837" t="s">
        <v>30</v>
      </c>
      <c r="I1837" s="37">
        <v>47300</v>
      </c>
      <c r="J1837" s="37">
        <v>76517</v>
      </c>
      <c r="K1837" s="37">
        <v>54802</v>
      </c>
      <c r="L1837" s="37">
        <v>80769</v>
      </c>
      <c r="M1837" s="37">
        <v>81892</v>
      </c>
      <c r="N1837" s="37">
        <f>SUM(VentasC15[[#This Row],[Maquillaje]:[Perfumería]])</f>
        <v>341280</v>
      </c>
      <c r="O1837" s="14">
        <f>AVERAGE(VentasC15[[#This Row],[Maquillaje]:[Perfumería]])</f>
        <v>68256</v>
      </c>
      <c r="P1837" t="str">
        <f>INDEX(VentasC15[[#Headers],[Maquillaje]:[Perfumería]],MATCH(MAX(VentasC15[[#This Row],[Maquillaje]:[Perfumería]]),VentasC15[[#This Row],[Maquillaje]:[Perfumería]],0))</f>
        <v>Perfumería</v>
      </c>
      <c r="Q1837" t="str">
        <f>INDEX(VentasC15[[#Headers],[Maquillaje]:[Perfumería]],MATCH(MIN(VentasC15[[#This Row],[Maquillaje]:[Perfumería]]),VentasC15[[#This Row],[Maquillaje]:[Perfumería]],0))</f>
        <v>Maquillaje</v>
      </c>
      <c r="R1837" t="str">
        <f>IF(VentasC15[[#This Row],[Total por vendedor]]&gt;=250000,"SI","NO")</f>
        <v>SI</v>
      </c>
    </row>
    <row r="1838" spans="1:18" x14ac:dyDescent="0.3">
      <c r="A1838" s="16">
        <v>33498958</v>
      </c>
      <c r="B1838" s="13">
        <v>35</v>
      </c>
      <c r="C1838" s="13">
        <v>4</v>
      </c>
      <c r="D1838" s="13">
        <v>65</v>
      </c>
      <c r="E1838" t="s">
        <v>24</v>
      </c>
      <c r="F1838" t="s">
        <v>20</v>
      </c>
      <c r="G1838" t="str">
        <f>IF(VentasC15[[#This Row],[Tipo de pago]]='Tablas auxiliares'!$B$6,"Venta física","Venta Online")</f>
        <v>Venta física</v>
      </c>
      <c r="H1838" t="s">
        <v>29</v>
      </c>
      <c r="I1838" s="37">
        <v>18589</v>
      </c>
      <c r="J1838" s="37">
        <v>2061</v>
      </c>
      <c r="K1838" s="37">
        <v>21365</v>
      </c>
      <c r="L1838" s="37">
        <v>60925</v>
      </c>
      <c r="M1838" s="37">
        <v>53281</v>
      </c>
      <c r="N1838" s="37">
        <f>SUM(VentasC15[[#This Row],[Maquillaje]:[Perfumería]])</f>
        <v>156221</v>
      </c>
      <c r="O1838" s="14">
        <f>AVERAGE(VentasC15[[#This Row],[Maquillaje]:[Perfumería]])</f>
        <v>31244.2</v>
      </c>
      <c r="P1838" t="str">
        <f>INDEX(VentasC15[[#Headers],[Maquillaje]:[Perfumería]],MATCH(MAX(VentasC15[[#This Row],[Maquillaje]:[Perfumería]]),VentasC15[[#This Row],[Maquillaje]:[Perfumería]],0))</f>
        <v>Cuerpo</v>
      </c>
      <c r="Q1838" t="str">
        <f>INDEX(VentasC15[[#Headers],[Maquillaje]:[Perfumería]],MATCH(MIN(VentasC15[[#This Row],[Maquillaje]:[Perfumería]]),VentasC15[[#This Row],[Maquillaje]:[Perfumería]],0))</f>
        <v>Skincare</v>
      </c>
      <c r="R1838" t="str">
        <f>IF(VentasC15[[#This Row],[Total por vendedor]]&gt;=250000,"SI","NO")</f>
        <v>NO</v>
      </c>
    </row>
    <row r="1839" spans="1:18" x14ac:dyDescent="0.3">
      <c r="A1839" s="17">
        <v>33498959</v>
      </c>
      <c r="B1839" s="13">
        <v>54</v>
      </c>
      <c r="C1839" s="13">
        <v>4</v>
      </c>
      <c r="D1839" s="13">
        <v>50</v>
      </c>
      <c r="E1839" t="s">
        <v>23</v>
      </c>
      <c r="F1839" t="s">
        <v>21</v>
      </c>
      <c r="G1839" t="str">
        <f>IF(VentasC15[[#This Row],[Tipo de pago]]='Tablas auxiliares'!$B$6,"Venta física","Venta Online")</f>
        <v>Venta Online</v>
      </c>
      <c r="H1839" t="s">
        <v>30</v>
      </c>
      <c r="I1839" s="37">
        <v>24777</v>
      </c>
      <c r="J1839" s="37">
        <v>39098</v>
      </c>
      <c r="K1839" s="37">
        <v>13419</v>
      </c>
      <c r="L1839" s="37">
        <v>22630</v>
      </c>
      <c r="M1839" s="37">
        <v>75295</v>
      </c>
      <c r="N1839" s="37">
        <f>SUM(VentasC15[[#This Row],[Maquillaje]:[Perfumería]])</f>
        <v>175219</v>
      </c>
      <c r="O1839" s="14">
        <f>AVERAGE(VentasC15[[#This Row],[Maquillaje]:[Perfumería]])</f>
        <v>35043.800000000003</v>
      </c>
      <c r="P1839" t="str">
        <f>INDEX(VentasC15[[#Headers],[Maquillaje]:[Perfumería]],MATCH(MAX(VentasC15[[#This Row],[Maquillaje]:[Perfumería]]),VentasC15[[#This Row],[Maquillaje]:[Perfumería]],0))</f>
        <v>Perfumería</v>
      </c>
      <c r="Q1839" t="str">
        <f>INDEX(VentasC15[[#Headers],[Maquillaje]:[Perfumería]],MATCH(MIN(VentasC15[[#This Row],[Maquillaje]:[Perfumería]]),VentasC15[[#This Row],[Maquillaje]:[Perfumería]],0))</f>
        <v>Cabello</v>
      </c>
      <c r="R1839" t="str">
        <f>IF(VentasC15[[#This Row],[Total por vendedor]]&gt;=250000,"SI","NO")</f>
        <v>NO</v>
      </c>
    </row>
    <row r="1840" spans="1:18" x14ac:dyDescent="0.3">
      <c r="A1840" s="16">
        <v>33498960</v>
      </c>
      <c r="B1840" s="13">
        <v>30</v>
      </c>
      <c r="C1840" s="13">
        <v>4</v>
      </c>
      <c r="D1840" s="13">
        <v>61</v>
      </c>
      <c r="E1840" t="s">
        <v>25</v>
      </c>
      <c r="F1840" t="s">
        <v>21</v>
      </c>
      <c r="G1840" t="str">
        <f>IF(VentasC15[[#This Row],[Tipo de pago]]='Tablas auxiliares'!$B$6,"Venta física","Venta Online")</f>
        <v>Venta Online</v>
      </c>
      <c r="H1840" t="s">
        <v>30</v>
      </c>
      <c r="I1840" s="37">
        <v>11136</v>
      </c>
      <c r="J1840" s="37">
        <v>66923</v>
      </c>
      <c r="K1840" s="37">
        <v>67424</v>
      </c>
      <c r="L1840" s="37">
        <v>9914</v>
      </c>
      <c r="M1840" s="37">
        <v>56997</v>
      </c>
      <c r="N1840" s="37">
        <f>SUM(VentasC15[[#This Row],[Maquillaje]:[Perfumería]])</f>
        <v>212394</v>
      </c>
      <c r="O1840" s="14">
        <f>AVERAGE(VentasC15[[#This Row],[Maquillaje]:[Perfumería]])</f>
        <v>42478.8</v>
      </c>
      <c r="P1840" t="str">
        <f>INDEX(VentasC15[[#Headers],[Maquillaje]:[Perfumería]],MATCH(MAX(VentasC15[[#This Row],[Maquillaje]:[Perfumería]]),VentasC15[[#This Row],[Maquillaje]:[Perfumería]],0))</f>
        <v>Cabello</v>
      </c>
      <c r="Q1840" t="str">
        <f>INDEX(VentasC15[[#Headers],[Maquillaje]:[Perfumería]],MATCH(MIN(VentasC15[[#This Row],[Maquillaje]:[Perfumería]]),VentasC15[[#This Row],[Maquillaje]:[Perfumería]],0))</f>
        <v>Cuerpo</v>
      </c>
      <c r="R1840" t="str">
        <f>IF(VentasC15[[#This Row],[Total por vendedor]]&gt;=250000,"SI","NO")</f>
        <v>NO</v>
      </c>
    </row>
    <row r="1841" spans="1:18" x14ac:dyDescent="0.3">
      <c r="A1841" s="17">
        <v>33498961</v>
      </c>
      <c r="B1841" s="13">
        <v>52</v>
      </c>
      <c r="C1841" s="13">
        <v>4</v>
      </c>
      <c r="D1841" s="13">
        <v>80</v>
      </c>
      <c r="E1841" t="s">
        <v>23</v>
      </c>
      <c r="F1841" t="s">
        <v>21</v>
      </c>
      <c r="G1841" t="str">
        <f>IF(VentasC15[[#This Row],[Tipo de pago]]='Tablas auxiliares'!$B$6,"Venta física","Venta Online")</f>
        <v>Venta Online</v>
      </c>
      <c r="H1841" t="s">
        <v>29</v>
      </c>
      <c r="I1841" s="37">
        <v>74565</v>
      </c>
      <c r="J1841" s="37">
        <v>19774</v>
      </c>
      <c r="K1841" s="37">
        <v>4437</v>
      </c>
      <c r="L1841" s="37">
        <v>56640</v>
      </c>
      <c r="M1841" s="37">
        <v>85684</v>
      </c>
      <c r="N1841" s="37">
        <f>SUM(VentasC15[[#This Row],[Maquillaje]:[Perfumería]])</f>
        <v>241100</v>
      </c>
      <c r="O1841" s="14">
        <f>AVERAGE(VentasC15[[#This Row],[Maquillaje]:[Perfumería]])</f>
        <v>48220</v>
      </c>
      <c r="P1841" t="str">
        <f>INDEX(VentasC15[[#Headers],[Maquillaje]:[Perfumería]],MATCH(MAX(VentasC15[[#This Row],[Maquillaje]:[Perfumería]]),VentasC15[[#This Row],[Maquillaje]:[Perfumería]],0))</f>
        <v>Perfumería</v>
      </c>
      <c r="Q1841" t="str">
        <f>INDEX(VentasC15[[#Headers],[Maquillaje]:[Perfumería]],MATCH(MIN(VentasC15[[#This Row],[Maquillaje]:[Perfumería]]),VentasC15[[#This Row],[Maquillaje]:[Perfumería]],0))</f>
        <v>Cabello</v>
      </c>
      <c r="R1841" t="str">
        <f>IF(VentasC15[[#This Row],[Total por vendedor]]&gt;=250000,"SI","NO")</f>
        <v>NO</v>
      </c>
    </row>
    <row r="1842" spans="1:18" x14ac:dyDescent="0.3">
      <c r="A1842" s="16">
        <v>33498962</v>
      </c>
      <c r="B1842" s="13">
        <v>35</v>
      </c>
      <c r="C1842" s="13">
        <v>4</v>
      </c>
      <c r="D1842" s="13">
        <v>67</v>
      </c>
      <c r="E1842" t="s">
        <v>25</v>
      </c>
      <c r="F1842" t="s">
        <v>20</v>
      </c>
      <c r="G1842" t="str">
        <f>IF(VentasC15[[#This Row],[Tipo de pago]]='Tablas auxiliares'!$B$6,"Venta física","Venta Online")</f>
        <v>Venta física</v>
      </c>
      <c r="H1842" t="s">
        <v>30</v>
      </c>
      <c r="I1842" s="37">
        <v>22772</v>
      </c>
      <c r="J1842" s="37">
        <v>65091</v>
      </c>
      <c r="K1842" s="37">
        <v>38606</v>
      </c>
      <c r="L1842" s="37">
        <v>49226</v>
      </c>
      <c r="M1842" s="37">
        <v>17672</v>
      </c>
      <c r="N1842" s="37">
        <f>SUM(VentasC15[[#This Row],[Maquillaje]:[Perfumería]])</f>
        <v>193367</v>
      </c>
      <c r="O1842" s="14">
        <f>AVERAGE(VentasC15[[#This Row],[Maquillaje]:[Perfumería]])</f>
        <v>38673.4</v>
      </c>
      <c r="P1842" t="str">
        <f>INDEX(VentasC15[[#Headers],[Maquillaje]:[Perfumería]],MATCH(MAX(VentasC15[[#This Row],[Maquillaje]:[Perfumería]]),VentasC15[[#This Row],[Maquillaje]:[Perfumería]],0))</f>
        <v>Skincare</v>
      </c>
      <c r="Q1842" t="str">
        <f>INDEX(VentasC15[[#Headers],[Maquillaje]:[Perfumería]],MATCH(MIN(VentasC15[[#This Row],[Maquillaje]:[Perfumería]]),VentasC15[[#This Row],[Maquillaje]:[Perfumería]],0))</f>
        <v>Perfumería</v>
      </c>
      <c r="R1842" t="str">
        <f>IF(VentasC15[[#This Row],[Total por vendedor]]&gt;=250000,"SI","NO")</f>
        <v>NO</v>
      </c>
    </row>
    <row r="1843" spans="1:18" x14ac:dyDescent="0.3">
      <c r="A1843" s="17">
        <v>33498963</v>
      </c>
      <c r="B1843" s="13">
        <v>48</v>
      </c>
      <c r="C1843" s="13">
        <v>4</v>
      </c>
      <c r="D1843" s="13">
        <v>19</v>
      </c>
      <c r="E1843" t="s">
        <v>24</v>
      </c>
      <c r="F1843" t="s">
        <v>21</v>
      </c>
      <c r="G1843" t="str">
        <f>IF(VentasC15[[#This Row],[Tipo de pago]]='Tablas auxiliares'!$B$6,"Venta física","Venta Online")</f>
        <v>Venta Online</v>
      </c>
      <c r="H1843" t="s">
        <v>30</v>
      </c>
      <c r="I1843" s="37">
        <v>79236</v>
      </c>
      <c r="J1843" s="37">
        <v>34855</v>
      </c>
      <c r="K1843" s="37">
        <v>65457</v>
      </c>
      <c r="L1843" s="37">
        <v>86484</v>
      </c>
      <c r="M1843" s="37">
        <v>65065</v>
      </c>
      <c r="N1843" s="37">
        <f>SUM(VentasC15[[#This Row],[Maquillaje]:[Perfumería]])</f>
        <v>331097</v>
      </c>
      <c r="O1843" s="14">
        <f>AVERAGE(VentasC15[[#This Row],[Maquillaje]:[Perfumería]])</f>
        <v>66219.399999999994</v>
      </c>
      <c r="P1843" t="str">
        <f>INDEX(VentasC15[[#Headers],[Maquillaje]:[Perfumería]],MATCH(MAX(VentasC15[[#This Row],[Maquillaje]:[Perfumería]]),VentasC15[[#This Row],[Maquillaje]:[Perfumería]],0))</f>
        <v>Cuerpo</v>
      </c>
      <c r="Q1843" t="str">
        <f>INDEX(VentasC15[[#Headers],[Maquillaje]:[Perfumería]],MATCH(MIN(VentasC15[[#This Row],[Maquillaje]:[Perfumería]]),VentasC15[[#This Row],[Maquillaje]:[Perfumería]],0))</f>
        <v>Skincare</v>
      </c>
      <c r="R1843" t="str">
        <f>IF(VentasC15[[#This Row],[Total por vendedor]]&gt;=250000,"SI","NO")</f>
        <v>SI</v>
      </c>
    </row>
    <row r="1844" spans="1:18" x14ac:dyDescent="0.3">
      <c r="A1844" s="16">
        <v>33498964</v>
      </c>
      <c r="B1844" s="13">
        <v>38</v>
      </c>
      <c r="C1844" s="13">
        <v>4</v>
      </c>
      <c r="D1844" s="13">
        <v>68</v>
      </c>
      <c r="E1844" t="s">
        <v>23</v>
      </c>
      <c r="F1844" t="s">
        <v>20</v>
      </c>
      <c r="G1844" t="str">
        <f>IF(VentasC15[[#This Row],[Tipo de pago]]='Tablas auxiliares'!$B$6,"Venta física","Venta Online")</f>
        <v>Venta física</v>
      </c>
      <c r="H1844" t="s">
        <v>29</v>
      </c>
      <c r="I1844" s="37">
        <v>28202</v>
      </c>
      <c r="J1844" s="37">
        <v>43812</v>
      </c>
      <c r="K1844" s="37">
        <v>97978</v>
      </c>
      <c r="L1844" s="37">
        <v>17383</v>
      </c>
      <c r="M1844" s="37">
        <v>70342</v>
      </c>
      <c r="N1844" s="37">
        <f>SUM(VentasC15[[#This Row],[Maquillaje]:[Perfumería]])</f>
        <v>257717</v>
      </c>
      <c r="O1844" s="14">
        <f>AVERAGE(VentasC15[[#This Row],[Maquillaje]:[Perfumería]])</f>
        <v>51543.4</v>
      </c>
      <c r="P1844" t="str">
        <f>INDEX(VentasC15[[#Headers],[Maquillaje]:[Perfumería]],MATCH(MAX(VentasC15[[#This Row],[Maquillaje]:[Perfumería]]),VentasC15[[#This Row],[Maquillaje]:[Perfumería]],0))</f>
        <v>Cabello</v>
      </c>
      <c r="Q1844" t="str">
        <f>INDEX(VentasC15[[#Headers],[Maquillaje]:[Perfumería]],MATCH(MIN(VentasC15[[#This Row],[Maquillaje]:[Perfumería]]),VentasC15[[#This Row],[Maquillaje]:[Perfumería]],0))</f>
        <v>Cuerpo</v>
      </c>
      <c r="R1844" t="str">
        <f>IF(VentasC15[[#This Row],[Total por vendedor]]&gt;=250000,"SI","NO")</f>
        <v>SI</v>
      </c>
    </row>
    <row r="1845" spans="1:18" x14ac:dyDescent="0.3">
      <c r="A1845" s="17">
        <v>33498965</v>
      </c>
      <c r="B1845" s="13">
        <v>33</v>
      </c>
      <c r="C1845" s="13">
        <v>4</v>
      </c>
      <c r="D1845" s="13">
        <v>25</v>
      </c>
      <c r="E1845" t="s">
        <v>24</v>
      </c>
      <c r="F1845" t="s">
        <v>20</v>
      </c>
      <c r="G1845" t="str">
        <f>IF(VentasC15[[#This Row],[Tipo de pago]]='Tablas auxiliares'!$B$6,"Venta física","Venta Online")</f>
        <v>Venta física</v>
      </c>
      <c r="H1845" t="s">
        <v>29</v>
      </c>
      <c r="I1845" s="37">
        <v>26774</v>
      </c>
      <c r="J1845" s="37">
        <v>63601</v>
      </c>
      <c r="K1845" s="37">
        <v>99751</v>
      </c>
      <c r="L1845" s="37">
        <v>13572</v>
      </c>
      <c r="M1845" s="37">
        <v>68054</v>
      </c>
      <c r="N1845" s="37">
        <f>SUM(VentasC15[[#This Row],[Maquillaje]:[Perfumería]])</f>
        <v>271752</v>
      </c>
      <c r="O1845" s="14">
        <f>AVERAGE(VentasC15[[#This Row],[Maquillaje]:[Perfumería]])</f>
        <v>54350.400000000001</v>
      </c>
      <c r="P1845" t="str">
        <f>INDEX(VentasC15[[#Headers],[Maquillaje]:[Perfumería]],MATCH(MAX(VentasC15[[#This Row],[Maquillaje]:[Perfumería]]),VentasC15[[#This Row],[Maquillaje]:[Perfumería]],0))</f>
        <v>Cabello</v>
      </c>
      <c r="Q1845" t="str">
        <f>INDEX(VentasC15[[#Headers],[Maquillaje]:[Perfumería]],MATCH(MIN(VentasC15[[#This Row],[Maquillaje]:[Perfumería]]),VentasC15[[#This Row],[Maquillaje]:[Perfumería]],0))</f>
        <v>Cuerpo</v>
      </c>
      <c r="R1845" t="str">
        <f>IF(VentasC15[[#This Row],[Total por vendedor]]&gt;=250000,"SI","NO")</f>
        <v>SI</v>
      </c>
    </row>
    <row r="1846" spans="1:18" x14ac:dyDescent="0.3">
      <c r="A1846" s="16">
        <v>33498966</v>
      </c>
      <c r="B1846" s="13">
        <v>39</v>
      </c>
      <c r="C1846" s="13">
        <v>4</v>
      </c>
      <c r="D1846" s="13">
        <v>59</v>
      </c>
      <c r="E1846" t="s">
        <v>25</v>
      </c>
      <c r="F1846" t="s">
        <v>21</v>
      </c>
      <c r="G1846" t="str">
        <f>IF(VentasC15[[#This Row],[Tipo de pago]]='Tablas auxiliares'!$B$6,"Venta física","Venta Online")</f>
        <v>Venta Online</v>
      </c>
      <c r="H1846" t="s">
        <v>29</v>
      </c>
      <c r="I1846" s="37">
        <v>97588</v>
      </c>
      <c r="J1846" s="37">
        <v>72066</v>
      </c>
      <c r="K1846" s="37">
        <v>3092</v>
      </c>
      <c r="L1846" s="37">
        <v>95422</v>
      </c>
      <c r="M1846" s="37">
        <v>9734</v>
      </c>
      <c r="N1846" s="37">
        <f>SUM(VentasC15[[#This Row],[Maquillaje]:[Perfumería]])</f>
        <v>277902</v>
      </c>
      <c r="O1846" s="14">
        <f>AVERAGE(VentasC15[[#This Row],[Maquillaje]:[Perfumería]])</f>
        <v>55580.4</v>
      </c>
      <c r="P1846" t="str">
        <f>INDEX(VentasC15[[#Headers],[Maquillaje]:[Perfumería]],MATCH(MAX(VentasC15[[#This Row],[Maquillaje]:[Perfumería]]),VentasC15[[#This Row],[Maquillaje]:[Perfumería]],0))</f>
        <v>Maquillaje</v>
      </c>
      <c r="Q1846" t="str">
        <f>INDEX(VentasC15[[#Headers],[Maquillaje]:[Perfumería]],MATCH(MIN(VentasC15[[#This Row],[Maquillaje]:[Perfumería]]),VentasC15[[#This Row],[Maquillaje]:[Perfumería]],0))</f>
        <v>Cabello</v>
      </c>
      <c r="R1846" t="str">
        <f>IF(VentasC15[[#This Row],[Total por vendedor]]&gt;=250000,"SI","NO")</f>
        <v>SI</v>
      </c>
    </row>
    <row r="1847" spans="1:18" x14ac:dyDescent="0.3">
      <c r="A1847" s="17">
        <v>33498967</v>
      </c>
      <c r="B1847" s="13">
        <v>73</v>
      </c>
      <c r="C1847" s="13">
        <v>4</v>
      </c>
      <c r="D1847" s="13">
        <v>83</v>
      </c>
      <c r="E1847" t="s">
        <v>23</v>
      </c>
      <c r="F1847" t="s">
        <v>20</v>
      </c>
      <c r="G1847" t="str">
        <f>IF(VentasC15[[#This Row],[Tipo de pago]]='Tablas auxiliares'!$B$6,"Venta física","Venta Online")</f>
        <v>Venta física</v>
      </c>
      <c r="H1847" t="s">
        <v>30</v>
      </c>
      <c r="I1847" s="37">
        <v>29691</v>
      </c>
      <c r="J1847" s="37">
        <v>73799</v>
      </c>
      <c r="K1847" s="37">
        <v>33002</v>
      </c>
      <c r="L1847" s="37">
        <v>52488</v>
      </c>
      <c r="M1847" s="37">
        <v>23440</v>
      </c>
      <c r="N1847" s="37">
        <f>SUM(VentasC15[[#This Row],[Maquillaje]:[Perfumería]])</f>
        <v>212420</v>
      </c>
      <c r="O1847" s="14">
        <f>AVERAGE(VentasC15[[#This Row],[Maquillaje]:[Perfumería]])</f>
        <v>42484</v>
      </c>
      <c r="P1847" t="str">
        <f>INDEX(VentasC15[[#Headers],[Maquillaje]:[Perfumería]],MATCH(MAX(VentasC15[[#This Row],[Maquillaje]:[Perfumería]]),VentasC15[[#This Row],[Maquillaje]:[Perfumería]],0))</f>
        <v>Skincare</v>
      </c>
      <c r="Q1847" t="str">
        <f>INDEX(VentasC15[[#Headers],[Maquillaje]:[Perfumería]],MATCH(MIN(VentasC15[[#This Row],[Maquillaje]:[Perfumería]]),VentasC15[[#This Row],[Maquillaje]:[Perfumería]],0))</f>
        <v>Perfumería</v>
      </c>
      <c r="R1847" t="str">
        <f>IF(VentasC15[[#This Row],[Total por vendedor]]&gt;=250000,"SI","NO")</f>
        <v>NO</v>
      </c>
    </row>
    <row r="1848" spans="1:18" x14ac:dyDescent="0.3">
      <c r="A1848" s="16">
        <v>33498968</v>
      </c>
      <c r="B1848" s="13">
        <v>59</v>
      </c>
      <c r="C1848" s="13">
        <v>4</v>
      </c>
      <c r="D1848" s="13">
        <v>72</v>
      </c>
      <c r="E1848" t="s">
        <v>23</v>
      </c>
      <c r="F1848" t="s">
        <v>21</v>
      </c>
      <c r="G1848" t="str">
        <f>IF(VentasC15[[#This Row],[Tipo de pago]]='Tablas auxiliares'!$B$6,"Venta física","Venta Online")</f>
        <v>Venta Online</v>
      </c>
      <c r="H1848" t="s">
        <v>29</v>
      </c>
      <c r="I1848" s="37">
        <v>79000</v>
      </c>
      <c r="J1848" s="37">
        <v>55383</v>
      </c>
      <c r="K1848" s="37">
        <v>15617</v>
      </c>
      <c r="L1848" s="37">
        <v>87278</v>
      </c>
      <c r="M1848" s="37">
        <v>62888</v>
      </c>
      <c r="N1848" s="37">
        <f>SUM(VentasC15[[#This Row],[Maquillaje]:[Perfumería]])</f>
        <v>300166</v>
      </c>
      <c r="O1848" s="14">
        <f>AVERAGE(VentasC15[[#This Row],[Maquillaje]:[Perfumería]])</f>
        <v>60033.2</v>
      </c>
      <c r="P1848" t="str">
        <f>INDEX(VentasC15[[#Headers],[Maquillaje]:[Perfumería]],MATCH(MAX(VentasC15[[#This Row],[Maquillaje]:[Perfumería]]),VentasC15[[#This Row],[Maquillaje]:[Perfumería]],0))</f>
        <v>Cuerpo</v>
      </c>
      <c r="Q1848" t="str">
        <f>INDEX(VentasC15[[#Headers],[Maquillaje]:[Perfumería]],MATCH(MIN(VentasC15[[#This Row],[Maquillaje]:[Perfumería]]),VentasC15[[#This Row],[Maquillaje]:[Perfumería]],0))</f>
        <v>Cabello</v>
      </c>
      <c r="R1848" t="str">
        <f>IF(VentasC15[[#This Row],[Total por vendedor]]&gt;=250000,"SI","NO")</f>
        <v>SI</v>
      </c>
    </row>
    <row r="1849" spans="1:18" x14ac:dyDescent="0.3">
      <c r="A1849" s="17">
        <v>33498969</v>
      </c>
      <c r="B1849" s="13">
        <v>26</v>
      </c>
      <c r="C1849" s="13">
        <v>4</v>
      </c>
      <c r="D1849" s="13">
        <v>83</v>
      </c>
      <c r="E1849" t="s">
        <v>23</v>
      </c>
      <c r="F1849" t="s">
        <v>20</v>
      </c>
      <c r="G1849" t="str">
        <f>IF(VentasC15[[#This Row],[Tipo de pago]]='Tablas auxiliares'!$B$6,"Venta física","Venta Online")</f>
        <v>Venta física</v>
      </c>
      <c r="H1849" t="s">
        <v>30</v>
      </c>
      <c r="I1849" s="37">
        <v>68083</v>
      </c>
      <c r="J1849" s="37">
        <v>20446</v>
      </c>
      <c r="K1849" s="37">
        <v>56483</v>
      </c>
      <c r="L1849" s="37">
        <v>68616</v>
      </c>
      <c r="M1849" s="37">
        <v>56505</v>
      </c>
      <c r="N1849" s="37">
        <f>SUM(VentasC15[[#This Row],[Maquillaje]:[Perfumería]])</f>
        <v>270133</v>
      </c>
      <c r="O1849" s="14">
        <f>AVERAGE(VentasC15[[#This Row],[Maquillaje]:[Perfumería]])</f>
        <v>54026.6</v>
      </c>
      <c r="P1849" t="str">
        <f>INDEX(VentasC15[[#Headers],[Maquillaje]:[Perfumería]],MATCH(MAX(VentasC15[[#This Row],[Maquillaje]:[Perfumería]]),VentasC15[[#This Row],[Maquillaje]:[Perfumería]],0))</f>
        <v>Cuerpo</v>
      </c>
      <c r="Q1849" t="str">
        <f>INDEX(VentasC15[[#Headers],[Maquillaje]:[Perfumería]],MATCH(MIN(VentasC15[[#This Row],[Maquillaje]:[Perfumería]]),VentasC15[[#This Row],[Maquillaje]:[Perfumería]],0))</f>
        <v>Skincare</v>
      </c>
      <c r="R1849" t="str">
        <f>IF(VentasC15[[#This Row],[Total por vendedor]]&gt;=250000,"SI","NO")</f>
        <v>SI</v>
      </c>
    </row>
    <row r="1850" spans="1:18" x14ac:dyDescent="0.3">
      <c r="A1850" s="16">
        <v>33498970</v>
      </c>
      <c r="B1850" s="13">
        <v>66</v>
      </c>
      <c r="C1850" s="13">
        <v>4</v>
      </c>
      <c r="D1850" s="13">
        <v>83</v>
      </c>
      <c r="E1850" t="s">
        <v>22</v>
      </c>
      <c r="F1850" t="s">
        <v>21</v>
      </c>
      <c r="G1850" t="str">
        <f>IF(VentasC15[[#This Row],[Tipo de pago]]='Tablas auxiliares'!$B$6,"Venta física","Venta Online")</f>
        <v>Venta Online</v>
      </c>
      <c r="H1850" t="s">
        <v>29</v>
      </c>
      <c r="I1850" s="37">
        <v>65568</v>
      </c>
      <c r="J1850" s="37">
        <v>31045</v>
      </c>
      <c r="K1850" s="37">
        <v>1496</v>
      </c>
      <c r="L1850" s="37">
        <v>78084</v>
      </c>
      <c r="M1850" s="37">
        <v>94779</v>
      </c>
      <c r="N1850" s="37">
        <f>SUM(VentasC15[[#This Row],[Maquillaje]:[Perfumería]])</f>
        <v>270972</v>
      </c>
      <c r="O1850" s="14">
        <f>AVERAGE(VentasC15[[#This Row],[Maquillaje]:[Perfumería]])</f>
        <v>54194.400000000001</v>
      </c>
      <c r="P1850" t="str">
        <f>INDEX(VentasC15[[#Headers],[Maquillaje]:[Perfumería]],MATCH(MAX(VentasC15[[#This Row],[Maquillaje]:[Perfumería]]),VentasC15[[#This Row],[Maquillaje]:[Perfumería]],0))</f>
        <v>Perfumería</v>
      </c>
      <c r="Q1850" t="str">
        <f>INDEX(VentasC15[[#Headers],[Maquillaje]:[Perfumería]],MATCH(MIN(VentasC15[[#This Row],[Maquillaje]:[Perfumería]]),VentasC15[[#This Row],[Maquillaje]:[Perfumería]],0))</f>
        <v>Cabello</v>
      </c>
      <c r="R1850" t="str">
        <f>IF(VentasC15[[#This Row],[Total por vendedor]]&gt;=250000,"SI","NO")</f>
        <v>SI</v>
      </c>
    </row>
    <row r="1851" spans="1:18" x14ac:dyDescent="0.3">
      <c r="A1851" s="17">
        <v>33498971</v>
      </c>
      <c r="B1851" s="13">
        <v>57</v>
      </c>
      <c r="C1851" s="13">
        <v>4</v>
      </c>
      <c r="D1851" s="13">
        <v>34</v>
      </c>
      <c r="E1851" t="s">
        <v>24</v>
      </c>
      <c r="F1851" t="s">
        <v>20</v>
      </c>
      <c r="G1851" t="str">
        <f>IF(VentasC15[[#This Row],[Tipo de pago]]='Tablas auxiliares'!$B$6,"Venta física","Venta Online")</f>
        <v>Venta física</v>
      </c>
      <c r="H1851" t="s">
        <v>30</v>
      </c>
      <c r="I1851" s="37">
        <v>70267</v>
      </c>
      <c r="J1851" s="37">
        <v>27401</v>
      </c>
      <c r="K1851" s="37">
        <v>7402</v>
      </c>
      <c r="L1851" s="37">
        <v>84175</v>
      </c>
      <c r="M1851" s="37">
        <v>60502</v>
      </c>
      <c r="N1851" s="37">
        <f>SUM(VentasC15[[#This Row],[Maquillaje]:[Perfumería]])</f>
        <v>249747</v>
      </c>
      <c r="O1851" s="14">
        <f>AVERAGE(VentasC15[[#This Row],[Maquillaje]:[Perfumería]])</f>
        <v>49949.4</v>
      </c>
      <c r="P1851" t="str">
        <f>INDEX(VentasC15[[#Headers],[Maquillaje]:[Perfumería]],MATCH(MAX(VentasC15[[#This Row],[Maquillaje]:[Perfumería]]),VentasC15[[#This Row],[Maquillaje]:[Perfumería]],0))</f>
        <v>Cuerpo</v>
      </c>
      <c r="Q1851" t="str">
        <f>INDEX(VentasC15[[#Headers],[Maquillaje]:[Perfumería]],MATCH(MIN(VentasC15[[#This Row],[Maquillaje]:[Perfumería]]),VentasC15[[#This Row],[Maquillaje]:[Perfumería]],0))</f>
        <v>Cabello</v>
      </c>
      <c r="R1851" t="str">
        <f>IF(VentasC15[[#This Row],[Total por vendedor]]&gt;=250000,"SI","NO")</f>
        <v>NO</v>
      </c>
    </row>
    <row r="1852" spans="1:18" x14ac:dyDescent="0.3">
      <c r="A1852" s="16">
        <v>33498972</v>
      </c>
      <c r="B1852" s="13">
        <v>74</v>
      </c>
      <c r="C1852" s="13">
        <v>4</v>
      </c>
      <c r="D1852" s="13">
        <v>100</v>
      </c>
      <c r="E1852" t="s">
        <v>23</v>
      </c>
      <c r="F1852" t="s">
        <v>20</v>
      </c>
      <c r="G1852" t="str">
        <f>IF(VentasC15[[#This Row],[Tipo de pago]]='Tablas auxiliares'!$B$6,"Venta física","Venta Online")</f>
        <v>Venta física</v>
      </c>
      <c r="H1852" t="s">
        <v>30</v>
      </c>
      <c r="I1852" s="37">
        <v>40854</v>
      </c>
      <c r="J1852" s="37">
        <v>88666</v>
      </c>
      <c r="K1852" s="37">
        <v>31918</v>
      </c>
      <c r="L1852" s="37">
        <v>99870</v>
      </c>
      <c r="M1852" s="37">
        <v>65691</v>
      </c>
      <c r="N1852" s="37">
        <f>SUM(VentasC15[[#This Row],[Maquillaje]:[Perfumería]])</f>
        <v>326999</v>
      </c>
      <c r="O1852" s="14">
        <f>AVERAGE(VentasC15[[#This Row],[Maquillaje]:[Perfumería]])</f>
        <v>65399.8</v>
      </c>
      <c r="P1852" t="str">
        <f>INDEX(VentasC15[[#Headers],[Maquillaje]:[Perfumería]],MATCH(MAX(VentasC15[[#This Row],[Maquillaje]:[Perfumería]]),VentasC15[[#This Row],[Maquillaje]:[Perfumería]],0))</f>
        <v>Cuerpo</v>
      </c>
      <c r="Q1852" t="str">
        <f>INDEX(VentasC15[[#Headers],[Maquillaje]:[Perfumería]],MATCH(MIN(VentasC15[[#This Row],[Maquillaje]:[Perfumería]]),VentasC15[[#This Row],[Maquillaje]:[Perfumería]],0))</f>
        <v>Cabello</v>
      </c>
      <c r="R1852" t="str">
        <f>IF(VentasC15[[#This Row],[Total por vendedor]]&gt;=250000,"SI","NO")</f>
        <v>SI</v>
      </c>
    </row>
    <row r="1853" spans="1:18" x14ac:dyDescent="0.3">
      <c r="A1853" s="17">
        <v>33498973</v>
      </c>
      <c r="B1853" s="13">
        <v>66</v>
      </c>
      <c r="C1853" s="13">
        <v>4</v>
      </c>
      <c r="D1853" s="13">
        <v>80</v>
      </c>
      <c r="E1853" t="s">
        <v>23</v>
      </c>
      <c r="F1853" t="s">
        <v>20</v>
      </c>
      <c r="G1853" t="str">
        <f>IF(VentasC15[[#This Row],[Tipo de pago]]='Tablas auxiliares'!$B$6,"Venta física","Venta Online")</f>
        <v>Venta física</v>
      </c>
      <c r="H1853" t="s">
        <v>30</v>
      </c>
      <c r="I1853" s="37">
        <v>86989</v>
      </c>
      <c r="J1853" s="37">
        <v>39706</v>
      </c>
      <c r="K1853" s="37">
        <v>57659</v>
      </c>
      <c r="L1853" s="37">
        <v>21618</v>
      </c>
      <c r="M1853" s="37">
        <v>40013</v>
      </c>
      <c r="N1853" s="37">
        <f>SUM(VentasC15[[#This Row],[Maquillaje]:[Perfumería]])</f>
        <v>245985</v>
      </c>
      <c r="O1853" s="14">
        <f>AVERAGE(VentasC15[[#This Row],[Maquillaje]:[Perfumería]])</f>
        <v>49197</v>
      </c>
      <c r="P1853" t="str">
        <f>INDEX(VentasC15[[#Headers],[Maquillaje]:[Perfumería]],MATCH(MAX(VentasC15[[#This Row],[Maquillaje]:[Perfumería]]),VentasC15[[#This Row],[Maquillaje]:[Perfumería]],0))</f>
        <v>Maquillaje</v>
      </c>
      <c r="Q1853" t="str">
        <f>INDEX(VentasC15[[#Headers],[Maquillaje]:[Perfumería]],MATCH(MIN(VentasC15[[#This Row],[Maquillaje]:[Perfumería]]),VentasC15[[#This Row],[Maquillaje]:[Perfumería]],0))</f>
        <v>Cuerpo</v>
      </c>
      <c r="R1853" t="str">
        <f>IF(VentasC15[[#This Row],[Total por vendedor]]&gt;=250000,"SI","NO")</f>
        <v>NO</v>
      </c>
    </row>
    <row r="1854" spans="1:18" x14ac:dyDescent="0.3">
      <c r="A1854" s="16">
        <v>33498974</v>
      </c>
      <c r="B1854" s="13">
        <v>41</v>
      </c>
      <c r="C1854" s="13">
        <v>4</v>
      </c>
      <c r="D1854" s="13">
        <v>54</v>
      </c>
      <c r="E1854" t="s">
        <v>25</v>
      </c>
      <c r="F1854" t="s">
        <v>21</v>
      </c>
      <c r="G1854" t="str">
        <f>IF(VentasC15[[#This Row],[Tipo de pago]]='Tablas auxiliares'!$B$6,"Venta física","Venta Online")</f>
        <v>Venta Online</v>
      </c>
      <c r="H1854" t="s">
        <v>29</v>
      </c>
      <c r="I1854" s="37">
        <v>35568</v>
      </c>
      <c r="J1854" s="37">
        <v>77957</v>
      </c>
      <c r="K1854" s="37">
        <v>50585</v>
      </c>
      <c r="L1854" s="37">
        <v>26156</v>
      </c>
      <c r="M1854" s="37">
        <v>98051</v>
      </c>
      <c r="N1854" s="37">
        <f>SUM(VentasC15[[#This Row],[Maquillaje]:[Perfumería]])</f>
        <v>288317</v>
      </c>
      <c r="O1854" s="14">
        <f>AVERAGE(VentasC15[[#This Row],[Maquillaje]:[Perfumería]])</f>
        <v>57663.4</v>
      </c>
      <c r="P1854" t="str">
        <f>INDEX(VentasC15[[#Headers],[Maquillaje]:[Perfumería]],MATCH(MAX(VentasC15[[#This Row],[Maquillaje]:[Perfumería]]),VentasC15[[#This Row],[Maquillaje]:[Perfumería]],0))</f>
        <v>Perfumería</v>
      </c>
      <c r="Q1854" t="str">
        <f>INDEX(VentasC15[[#Headers],[Maquillaje]:[Perfumería]],MATCH(MIN(VentasC15[[#This Row],[Maquillaje]:[Perfumería]]),VentasC15[[#This Row],[Maquillaje]:[Perfumería]],0))</f>
        <v>Cuerpo</v>
      </c>
      <c r="R1854" t="str">
        <f>IF(VentasC15[[#This Row],[Total por vendedor]]&gt;=250000,"SI","NO")</f>
        <v>SI</v>
      </c>
    </row>
    <row r="1855" spans="1:18" x14ac:dyDescent="0.3">
      <c r="A1855" s="17">
        <v>33498975</v>
      </c>
      <c r="B1855" s="13">
        <v>71</v>
      </c>
      <c r="C1855" s="13">
        <v>4</v>
      </c>
      <c r="D1855" s="13">
        <v>54</v>
      </c>
      <c r="E1855" t="s">
        <v>23</v>
      </c>
      <c r="F1855" t="s">
        <v>20</v>
      </c>
      <c r="G1855" t="str">
        <f>IF(VentasC15[[#This Row],[Tipo de pago]]='Tablas auxiliares'!$B$6,"Venta física","Venta Online")</f>
        <v>Venta física</v>
      </c>
      <c r="H1855" t="s">
        <v>30</v>
      </c>
      <c r="I1855" s="37">
        <v>4489</v>
      </c>
      <c r="J1855" s="37">
        <v>43701</v>
      </c>
      <c r="K1855" s="37">
        <v>66960</v>
      </c>
      <c r="L1855" s="37">
        <v>32888</v>
      </c>
      <c r="M1855" s="37">
        <v>3692</v>
      </c>
      <c r="N1855" s="37">
        <f>SUM(VentasC15[[#This Row],[Maquillaje]:[Perfumería]])</f>
        <v>151730</v>
      </c>
      <c r="O1855" s="14">
        <f>AVERAGE(VentasC15[[#This Row],[Maquillaje]:[Perfumería]])</f>
        <v>30346</v>
      </c>
      <c r="P1855" t="str">
        <f>INDEX(VentasC15[[#Headers],[Maquillaje]:[Perfumería]],MATCH(MAX(VentasC15[[#This Row],[Maquillaje]:[Perfumería]]),VentasC15[[#This Row],[Maquillaje]:[Perfumería]],0))</f>
        <v>Cabello</v>
      </c>
      <c r="Q1855" t="str">
        <f>INDEX(VentasC15[[#Headers],[Maquillaje]:[Perfumería]],MATCH(MIN(VentasC15[[#This Row],[Maquillaje]:[Perfumería]]),VentasC15[[#This Row],[Maquillaje]:[Perfumería]],0))</f>
        <v>Perfumería</v>
      </c>
      <c r="R1855" t="str">
        <f>IF(VentasC15[[#This Row],[Total por vendedor]]&gt;=250000,"SI","NO")</f>
        <v>NO</v>
      </c>
    </row>
    <row r="1856" spans="1:18" x14ac:dyDescent="0.3">
      <c r="A1856" s="16">
        <v>33498976</v>
      </c>
      <c r="B1856" s="13">
        <v>66</v>
      </c>
      <c r="C1856" s="13">
        <v>4</v>
      </c>
      <c r="D1856" s="13">
        <v>71</v>
      </c>
      <c r="E1856" t="s">
        <v>23</v>
      </c>
      <c r="F1856" t="s">
        <v>21</v>
      </c>
      <c r="G1856" t="str">
        <f>IF(VentasC15[[#This Row],[Tipo de pago]]='Tablas auxiliares'!$B$6,"Venta física","Venta Online")</f>
        <v>Venta Online</v>
      </c>
      <c r="H1856" t="s">
        <v>29</v>
      </c>
      <c r="I1856" s="37">
        <v>18153</v>
      </c>
      <c r="J1856" s="37">
        <v>42824</v>
      </c>
      <c r="K1856" s="37">
        <v>19913</v>
      </c>
      <c r="L1856" s="37">
        <v>48589</v>
      </c>
      <c r="M1856" s="37">
        <v>10687</v>
      </c>
      <c r="N1856" s="37">
        <f>SUM(VentasC15[[#This Row],[Maquillaje]:[Perfumería]])</f>
        <v>140166</v>
      </c>
      <c r="O1856" s="14">
        <f>AVERAGE(VentasC15[[#This Row],[Maquillaje]:[Perfumería]])</f>
        <v>28033.200000000001</v>
      </c>
      <c r="P1856" t="str">
        <f>INDEX(VentasC15[[#Headers],[Maquillaje]:[Perfumería]],MATCH(MAX(VentasC15[[#This Row],[Maquillaje]:[Perfumería]]),VentasC15[[#This Row],[Maquillaje]:[Perfumería]],0))</f>
        <v>Cuerpo</v>
      </c>
      <c r="Q1856" t="str">
        <f>INDEX(VentasC15[[#Headers],[Maquillaje]:[Perfumería]],MATCH(MIN(VentasC15[[#This Row],[Maquillaje]:[Perfumería]]),VentasC15[[#This Row],[Maquillaje]:[Perfumería]],0))</f>
        <v>Perfumería</v>
      </c>
      <c r="R1856" t="str">
        <f>IF(VentasC15[[#This Row],[Total por vendedor]]&gt;=250000,"SI","NO")</f>
        <v>NO</v>
      </c>
    </row>
    <row r="1857" spans="1:18" x14ac:dyDescent="0.3">
      <c r="A1857" s="17">
        <v>33498977</v>
      </c>
      <c r="B1857" s="13">
        <v>69</v>
      </c>
      <c r="C1857" s="13">
        <v>4</v>
      </c>
      <c r="D1857" s="13">
        <v>30</v>
      </c>
      <c r="E1857" t="s">
        <v>24</v>
      </c>
      <c r="F1857" t="s">
        <v>20</v>
      </c>
      <c r="G1857" t="str">
        <f>IF(VentasC15[[#This Row],[Tipo de pago]]='Tablas auxiliares'!$B$6,"Venta física","Venta Online")</f>
        <v>Venta física</v>
      </c>
      <c r="H1857" t="s">
        <v>29</v>
      </c>
      <c r="I1857" s="37">
        <v>20874</v>
      </c>
      <c r="J1857" s="37">
        <v>63059</v>
      </c>
      <c r="K1857" s="37">
        <v>67080</v>
      </c>
      <c r="L1857" s="37">
        <v>75779</v>
      </c>
      <c r="M1857" s="37">
        <v>96130</v>
      </c>
      <c r="N1857" s="37">
        <f>SUM(VentasC15[[#This Row],[Maquillaje]:[Perfumería]])</f>
        <v>322922</v>
      </c>
      <c r="O1857" s="14">
        <f>AVERAGE(VentasC15[[#This Row],[Maquillaje]:[Perfumería]])</f>
        <v>64584.4</v>
      </c>
      <c r="P1857" t="str">
        <f>INDEX(VentasC15[[#Headers],[Maquillaje]:[Perfumería]],MATCH(MAX(VentasC15[[#This Row],[Maquillaje]:[Perfumería]]),VentasC15[[#This Row],[Maquillaje]:[Perfumería]],0))</f>
        <v>Perfumería</v>
      </c>
      <c r="Q1857" t="str">
        <f>INDEX(VentasC15[[#Headers],[Maquillaje]:[Perfumería]],MATCH(MIN(VentasC15[[#This Row],[Maquillaje]:[Perfumería]]),VentasC15[[#This Row],[Maquillaje]:[Perfumería]],0))</f>
        <v>Maquillaje</v>
      </c>
      <c r="R1857" t="str">
        <f>IF(VentasC15[[#This Row],[Total por vendedor]]&gt;=250000,"SI","NO")</f>
        <v>SI</v>
      </c>
    </row>
    <row r="1858" spans="1:18" x14ac:dyDescent="0.3">
      <c r="A1858" s="16">
        <v>33498978</v>
      </c>
      <c r="B1858" s="13">
        <v>33</v>
      </c>
      <c r="C1858" s="13">
        <v>4</v>
      </c>
      <c r="D1858" s="13">
        <v>42</v>
      </c>
      <c r="E1858" t="s">
        <v>25</v>
      </c>
      <c r="F1858" t="s">
        <v>21</v>
      </c>
      <c r="G1858" t="str">
        <f>IF(VentasC15[[#This Row],[Tipo de pago]]='Tablas auxiliares'!$B$6,"Venta física","Venta Online")</f>
        <v>Venta Online</v>
      </c>
      <c r="H1858" t="s">
        <v>30</v>
      </c>
      <c r="I1858" s="37">
        <v>18379</v>
      </c>
      <c r="J1858" s="37">
        <v>71615</v>
      </c>
      <c r="K1858" s="37">
        <v>13652</v>
      </c>
      <c r="L1858" s="37">
        <v>2039</v>
      </c>
      <c r="M1858" s="37">
        <v>94186</v>
      </c>
      <c r="N1858" s="37">
        <f>SUM(VentasC15[[#This Row],[Maquillaje]:[Perfumería]])</f>
        <v>199871</v>
      </c>
      <c r="O1858" s="14">
        <f>AVERAGE(VentasC15[[#This Row],[Maquillaje]:[Perfumería]])</f>
        <v>39974.199999999997</v>
      </c>
      <c r="P1858" t="str">
        <f>INDEX(VentasC15[[#Headers],[Maquillaje]:[Perfumería]],MATCH(MAX(VentasC15[[#This Row],[Maquillaje]:[Perfumería]]),VentasC15[[#This Row],[Maquillaje]:[Perfumería]],0))</f>
        <v>Perfumería</v>
      </c>
      <c r="Q1858" t="str">
        <f>INDEX(VentasC15[[#Headers],[Maquillaje]:[Perfumería]],MATCH(MIN(VentasC15[[#This Row],[Maquillaje]:[Perfumería]]),VentasC15[[#This Row],[Maquillaje]:[Perfumería]],0))</f>
        <v>Cuerpo</v>
      </c>
      <c r="R1858" t="str">
        <f>IF(VentasC15[[#This Row],[Total por vendedor]]&gt;=250000,"SI","NO")</f>
        <v>NO</v>
      </c>
    </row>
    <row r="1859" spans="1:18" x14ac:dyDescent="0.3">
      <c r="A1859" s="17">
        <v>33498979</v>
      </c>
      <c r="B1859" s="13">
        <v>74</v>
      </c>
      <c r="C1859" s="13">
        <v>4</v>
      </c>
      <c r="D1859" s="13">
        <v>78</v>
      </c>
      <c r="E1859" t="s">
        <v>23</v>
      </c>
      <c r="F1859" t="s">
        <v>20</v>
      </c>
      <c r="G1859" t="str">
        <f>IF(VentasC15[[#This Row],[Tipo de pago]]='Tablas auxiliares'!$B$6,"Venta física","Venta Online")</f>
        <v>Venta física</v>
      </c>
      <c r="H1859" t="s">
        <v>29</v>
      </c>
      <c r="I1859" s="37">
        <v>9232</v>
      </c>
      <c r="J1859" s="37">
        <v>5522</v>
      </c>
      <c r="K1859" s="37">
        <v>861</v>
      </c>
      <c r="L1859" s="37">
        <v>15791</v>
      </c>
      <c r="M1859" s="37">
        <v>58849</v>
      </c>
      <c r="N1859" s="37">
        <f>SUM(VentasC15[[#This Row],[Maquillaje]:[Perfumería]])</f>
        <v>90255</v>
      </c>
      <c r="O1859" s="14">
        <f>AVERAGE(VentasC15[[#This Row],[Maquillaje]:[Perfumería]])</f>
        <v>18051</v>
      </c>
      <c r="P1859" t="str">
        <f>INDEX(VentasC15[[#Headers],[Maquillaje]:[Perfumería]],MATCH(MAX(VentasC15[[#This Row],[Maquillaje]:[Perfumería]]),VentasC15[[#This Row],[Maquillaje]:[Perfumería]],0))</f>
        <v>Perfumería</v>
      </c>
      <c r="Q1859" t="str">
        <f>INDEX(VentasC15[[#Headers],[Maquillaje]:[Perfumería]],MATCH(MIN(VentasC15[[#This Row],[Maquillaje]:[Perfumería]]),VentasC15[[#This Row],[Maquillaje]:[Perfumería]],0))</f>
        <v>Cabello</v>
      </c>
      <c r="R1859" t="str">
        <f>IF(VentasC15[[#This Row],[Total por vendedor]]&gt;=250000,"SI","NO")</f>
        <v>NO</v>
      </c>
    </row>
    <row r="1860" spans="1:18" x14ac:dyDescent="0.3">
      <c r="A1860" s="16">
        <v>33498980</v>
      </c>
      <c r="B1860" s="13">
        <v>32</v>
      </c>
      <c r="C1860" s="13">
        <v>4</v>
      </c>
      <c r="D1860" s="13">
        <v>95</v>
      </c>
      <c r="E1860" t="s">
        <v>23</v>
      </c>
      <c r="F1860" t="s">
        <v>20</v>
      </c>
      <c r="G1860" t="str">
        <f>IF(VentasC15[[#This Row],[Tipo de pago]]='Tablas auxiliares'!$B$6,"Venta física","Venta Online")</f>
        <v>Venta física</v>
      </c>
      <c r="H1860" t="s">
        <v>30</v>
      </c>
      <c r="I1860" s="37">
        <v>55172</v>
      </c>
      <c r="J1860" s="37">
        <v>45647</v>
      </c>
      <c r="K1860" s="37">
        <v>91669</v>
      </c>
      <c r="L1860" s="37">
        <v>30722</v>
      </c>
      <c r="M1860" s="37">
        <v>88850</v>
      </c>
      <c r="N1860" s="37">
        <f>SUM(VentasC15[[#This Row],[Maquillaje]:[Perfumería]])</f>
        <v>312060</v>
      </c>
      <c r="O1860" s="14">
        <f>AVERAGE(VentasC15[[#This Row],[Maquillaje]:[Perfumería]])</f>
        <v>62412</v>
      </c>
      <c r="P1860" t="str">
        <f>INDEX(VentasC15[[#Headers],[Maquillaje]:[Perfumería]],MATCH(MAX(VentasC15[[#This Row],[Maquillaje]:[Perfumería]]),VentasC15[[#This Row],[Maquillaje]:[Perfumería]],0))</f>
        <v>Cabello</v>
      </c>
      <c r="Q1860" t="str">
        <f>INDEX(VentasC15[[#Headers],[Maquillaje]:[Perfumería]],MATCH(MIN(VentasC15[[#This Row],[Maquillaje]:[Perfumería]]),VentasC15[[#This Row],[Maquillaje]:[Perfumería]],0))</f>
        <v>Cuerpo</v>
      </c>
      <c r="R1860" t="str">
        <f>IF(VentasC15[[#This Row],[Total por vendedor]]&gt;=250000,"SI","NO")</f>
        <v>SI</v>
      </c>
    </row>
    <row r="1861" spans="1:18" x14ac:dyDescent="0.3">
      <c r="A1861" s="17">
        <v>33498981</v>
      </c>
      <c r="B1861" s="13">
        <v>51</v>
      </c>
      <c r="C1861" s="13">
        <v>4</v>
      </c>
      <c r="D1861" s="13">
        <v>62</v>
      </c>
      <c r="E1861" t="s">
        <v>22</v>
      </c>
      <c r="F1861" t="s">
        <v>21</v>
      </c>
      <c r="G1861" t="str">
        <f>IF(VentasC15[[#This Row],[Tipo de pago]]='Tablas auxiliares'!$B$6,"Venta física","Venta Online")</f>
        <v>Venta Online</v>
      </c>
      <c r="H1861" t="s">
        <v>29</v>
      </c>
      <c r="I1861" s="37">
        <v>37950</v>
      </c>
      <c r="J1861" s="37">
        <v>60334</v>
      </c>
      <c r="K1861" s="37">
        <v>88631</v>
      </c>
      <c r="L1861" s="37">
        <v>90913</v>
      </c>
      <c r="M1861" s="37">
        <v>10347</v>
      </c>
      <c r="N1861" s="37">
        <f>SUM(VentasC15[[#This Row],[Maquillaje]:[Perfumería]])</f>
        <v>288175</v>
      </c>
      <c r="O1861" s="14">
        <f>AVERAGE(VentasC15[[#This Row],[Maquillaje]:[Perfumería]])</f>
        <v>57635</v>
      </c>
      <c r="P1861" t="str">
        <f>INDEX(VentasC15[[#Headers],[Maquillaje]:[Perfumería]],MATCH(MAX(VentasC15[[#This Row],[Maquillaje]:[Perfumería]]),VentasC15[[#This Row],[Maquillaje]:[Perfumería]],0))</f>
        <v>Cuerpo</v>
      </c>
      <c r="Q1861" t="str">
        <f>INDEX(VentasC15[[#Headers],[Maquillaje]:[Perfumería]],MATCH(MIN(VentasC15[[#This Row],[Maquillaje]:[Perfumería]]),VentasC15[[#This Row],[Maquillaje]:[Perfumería]],0))</f>
        <v>Perfumería</v>
      </c>
      <c r="R1861" t="str">
        <f>IF(VentasC15[[#This Row],[Total por vendedor]]&gt;=250000,"SI","NO")</f>
        <v>SI</v>
      </c>
    </row>
    <row r="1862" spans="1:18" x14ac:dyDescent="0.3">
      <c r="A1862" s="16">
        <v>33498982</v>
      </c>
      <c r="B1862" s="13">
        <v>67</v>
      </c>
      <c r="C1862" s="13">
        <v>4</v>
      </c>
      <c r="D1862" s="13">
        <v>42</v>
      </c>
      <c r="E1862" t="s">
        <v>22</v>
      </c>
      <c r="F1862" t="s">
        <v>20</v>
      </c>
      <c r="G1862" t="str">
        <f>IF(VentasC15[[#This Row],[Tipo de pago]]='Tablas auxiliares'!$B$6,"Venta física","Venta Online")</f>
        <v>Venta física</v>
      </c>
      <c r="H1862" t="s">
        <v>29</v>
      </c>
      <c r="I1862" s="37">
        <v>22318</v>
      </c>
      <c r="J1862" s="37">
        <v>56048</v>
      </c>
      <c r="K1862" s="37">
        <v>12423</v>
      </c>
      <c r="L1862" s="37">
        <v>76609</v>
      </c>
      <c r="M1862" s="37">
        <v>16449</v>
      </c>
      <c r="N1862" s="37">
        <f>SUM(VentasC15[[#This Row],[Maquillaje]:[Perfumería]])</f>
        <v>183847</v>
      </c>
      <c r="O1862" s="14">
        <f>AVERAGE(VentasC15[[#This Row],[Maquillaje]:[Perfumería]])</f>
        <v>36769.4</v>
      </c>
      <c r="P1862" t="str">
        <f>INDEX(VentasC15[[#Headers],[Maquillaje]:[Perfumería]],MATCH(MAX(VentasC15[[#This Row],[Maquillaje]:[Perfumería]]),VentasC15[[#This Row],[Maquillaje]:[Perfumería]],0))</f>
        <v>Cuerpo</v>
      </c>
      <c r="Q1862" t="str">
        <f>INDEX(VentasC15[[#Headers],[Maquillaje]:[Perfumería]],MATCH(MIN(VentasC15[[#This Row],[Maquillaje]:[Perfumería]]),VentasC15[[#This Row],[Maquillaje]:[Perfumería]],0))</f>
        <v>Cabello</v>
      </c>
      <c r="R1862" t="str">
        <f>IF(VentasC15[[#This Row],[Total por vendedor]]&gt;=250000,"SI","NO")</f>
        <v>NO</v>
      </c>
    </row>
    <row r="1863" spans="1:18" x14ac:dyDescent="0.3">
      <c r="A1863" s="17">
        <v>33498983</v>
      </c>
      <c r="B1863" s="13">
        <v>41</v>
      </c>
      <c r="C1863" s="13">
        <v>4</v>
      </c>
      <c r="D1863" s="13">
        <v>22</v>
      </c>
      <c r="E1863" t="s">
        <v>24</v>
      </c>
      <c r="F1863" t="s">
        <v>21</v>
      </c>
      <c r="G1863" t="str">
        <f>IF(VentasC15[[#This Row],[Tipo de pago]]='Tablas auxiliares'!$B$6,"Venta física","Venta Online")</f>
        <v>Venta Online</v>
      </c>
      <c r="H1863" t="s">
        <v>29</v>
      </c>
      <c r="I1863" s="37">
        <v>63104</v>
      </c>
      <c r="J1863" s="37">
        <v>7331</v>
      </c>
      <c r="K1863" s="37">
        <v>20415</v>
      </c>
      <c r="L1863" s="37">
        <v>4129</v>
      </c>
      <c r="M1863" s="37">
        <v>4958</v>
      </c>
      <c r="N1863" s="37">
        <f>SUM(VentasC15[[#This Row],[Maquillaje]:[Perfumería]])</f>
        <v>99937</v>
      </c>
      <c r="O1863" s="14">
        <f>AVERAGE(VentasC15[[#This Row],[Maquillaje]:[Perfumería]])</f>
        <v>19987.400000000001</v>
      </c>
      <c r="P1863" t="str">
        <f>INDEX(VentasC15[[#Headers],[Maquillaje]:[Perfumería]],MATCH(MAX(VentasC15[[#This Row],[Maquillaje]:[Perfumería]]),VentasC15[[#This Row],[Maquillaje]:[Perfumería]],0))</f>
        <v>Maquillaje</v>
      </c>
      <c r="Q1863" t="str">
        <f>INDEX(VentasC15[[#Headers],[Maquillaje]:[Perfumería]],MATCH(MIN(VentasC15[[#This Row],[Maquillaje]:[Perfumería]]),VentasC15[[#This Row],[Maquillaje]:[Perfumería]],0))</f>
        <v>Cuerpo</v>
      </c>
      <c r="R1863" t="str">
        <f>IF(VentasC15[[#This Row],[Total por vendedor]]&gt;=250000,"SI","NO")</f>
        <v>NO</v>
      </c>
    </row>
    <row r="1864" spans="1:18" x14ac:dyDescent="0.3">
      <c r="A1864" s="16">
        <v>33498984</v>
      </c>
      <c r="B1864" s="13">
        <v>73</v>
      </c>
      <c r="C1864" s="13">
        <v>4</v>
      </c>
      <c r="D1864" s="13">
        <v>98</v>
      </c>
      <c r="E1864" t="s">
        <v>25</v>
      </c>
      <c r="F1864" t="s">
        <v>20</v>
      </c>
      <c r="G1864" t="str">
        <f>IF(VentasC15[[#This Row],[Tipo de pago]]='Tablas auxiliares'!$B$6,"Venta física","Venta Online")</f>
        <v>Venta física</v>
      </c>
      <c r="H1864" t="s">
        <v>29</v>
      </c>
      <c r="I1864" s="37">
        <v>83959</v>
      </c>
      <c r="J1864" s="37">
        <v>75906</v>
      </c>
      <c r="K1864" s="37">
        <v>45366</v>
      </c>
      <c r="L1864" s="37">
        <v>35990</v>
      </c>
      <c r="M1864" s="37">
        <v>45961</v>
      </c>
      <c r="N1864" s="37">
        <f>SUM(VentasC15[[#This Row],[Maquillaje]:[Perfumería]])</f>
        <v>287182</v>
      </c>
      <c r="O1864" s="14">
        <f>AVERAGE(VentasC15[[#This Row],[Maquillaje]:[Perfumería]])</f>
        <v>57436.4</v>
      </c>
      <c r="P1864" t="str">
        <f>INDEX(VentasC15[[#Headers],[Maquillaje]:[Perfumería]],MATCH(MAX(VentasC15[[#This Row],[Maquillaje]:[Perfumería]]),VentasC15[[#This Row],[Maquillaje]:[Perfumería]],0))</f>
        <v>Maquillaje</v>
      </c>
      <c r="Q1864" t="str">
        <f>INDEX(VentasC15[[#Headers],[Maquillaje]:[Perfumería]],MATCH(MIN(VentasC15[[#This Row],[Maquillaje]:[Perfumería]]),VentasC15[[#This Row],[Maquillaje]:[Perfumería]],0))</f>
        <v>Cuerpo</v>
      </c>
      <c r="R1864" t="str">
        <f>IF(VentasC15[[#This Row],[Total por vendedor]]&gt;=250000,"SI","NO")</f>
        <v>SI</v>
      </c>
    </row>
    <row r="1865" spans="1:18" x14ac:dyDescent="0.3">
      <c r="A1865" s="17">
        <v>33498985</v>
      </c>
      <c r="B1865" s="13">
        <v>31</v>
      </c>
      <c r="C1865" s="13">
        <v>4</v>
      </c>
      <c r="D1865" s="13">
        <v>55</v>
      </c>
      <c r="E1865" t="s">
        <v>22</v>
      </c>
      <c r="F1865" t="s">
        <v>20</v>
      </c>
      <c r="G1865" t="str">
        <f>IF(VentasC15[[#This Row],[Tipo de pago]]='Tablas auxiliares'!$B$6,"Venta física","Venta Online")</f>
        <v>Venta física</v>
      </c>
      <c r="H1865" t="s">
        <v>30</v>
      </c>
      <c r="I1865" s="37">
        <v>26113</v>
      </c>
      <c r="J1865" s="37">
        <v>62728</v>
      </c>
      <c r="K1865" s="37">
        <v>45843</v>
      </c>
      <c r="L1865" s="37">
        <v>56233</v>
      </c>
      <c r="M1865" s="37">
        <v>12760</v>
      </c>
      <c r="N1865" s="37">
        <f>SUM(VentasC15[[#This Row],[Maquillaje]:[Perfumería]])</f>
        <v>203677</v>
      </c>
      <c r="O1865" s="14">
        <f>AVERAGE(VentasC15[[#This Row],[Maquillaje]:[Perfumería]])</f>
        <v>40735.4</v>
      </c>
      <c r="P1865" t="str">
        <f>INDEX(VentasC15[[#Headers],[Maquillaje]:[Perfumería]],MATCH(MAX(VentasC15[[#This Row],[Maquillaje]:[Perfumería]]),VentasC15[[#This Row],[Maquillaje]:[Perfumería]],0))</f>
        <v>Skincare</v>
      </c>
      <c r="Q1865" t="str">
        <f>INDEX(VentasC15[[#Headers],[Maquillaje]:[Perfumería]],MATCH(MIN(VentasC15[[#This Row],[Maquillaje]:[Perfumería]]),VentasC15[[#This Row],[Maquillaje]:[Perfumería]],0))</f>
        <v>Perfumería</v>
      </c>
      <c r="R1865" t="str">
        <f>IF(VentasC15[[#This Row],[Total por vendedor]]&gt;=250000,"SI","NO")</f>
        <v>NO</v>
      </c>
    </row>
    <row r="1866" spans="1:18" x14ac:dyDescent="0.3">
      <c r="A1866" s="16">
        <v>33498986</v>
      </c>
      <c r="B1866" s="13">
        <v>36</v>
      </c>
      <c r="C1866" s="13">
        <v>4</v>
      </c>
      <c r="D1866" s="13">
        <v>34</v>
      </c>
      <c r="E1866" t="s">
        <v>25</v>
      </c>
      <c r="F1866" t="s">
        <v>21</v>
      </c>
      <c r="G1866" t="str">
        <f>IF(VentasC15[[#This Row],[Tipo de pago]]='Tablas auxiliares'!$B$6,"Venta física","Venta Online")</f>
        <v>Venta Online</v>
      </c>
      <c r="H1866" t="s">
        <v>30</v>
      </c>
      <c r="I1866" s="37">
        <v>93780</v>
      </c>
      <c r="J1866" s="37">
        <v>10984</v>
      </c>
      <c r="K1866" s="37">
        <v>17295</v>
      </c>
      <c r="L1866" s="37">
        <v>53374</v>
      </c>
      <c r="M1866" s="37">
        <v>61185</v>
      </c>
      <c r="N1866" s="37">
        <f>SUM(VentasC15[[#This Row],[Maquillaje]:[Perfumería]])</f>
        <v>236618</v>
      </c>
      <c r="O1866" s="14">
        <f>AVERAGE(VentasC15[[#This Row],[Maquillaje]:[Perfumería]])</f>
        <v>47323.6</v>
      </c>
      <c r="P1866" t="str">
        <f>INDEX(VentasC15[[#Headers],[Maquillaje]:[Perfumería]],MATCH(MAX(VentasC15[[#This Row],[Maquillaje]:[Perfumería]]),VentasC15[[#This Row],[Maquillaje]:[Perfumería]],0))</f>
        <v>Maquillaje</v>
      </c>
      <c r="Q1866" t="str">
        <f>INDEX(VentasC15[[#Headers],[Maquillaje]:[Perfumería]],MATCH(MIN(VentasC15[[#This Row],[Maquillaje]:[Perfumería]]),VentasC15[[#This Row],[Maquillaje]:[Perfumería]],0))</f>
        <v>Skincare</v>
      </c>
      <c r="R1866" t="str">
        <f>IF(VentasC15[[#This Row],[Total por vendedor]]&gt;=250000,"SI","NO")</f>
        <v>NO</v>
      </c>
    </row>
    <row r="1867" spans="1:18" x14ac:dyDescent="0.3">
      <c r="A1867" s="17">
        <v>33498987</v>
      </c>
      <c r="B1867" s="13">
        <v>51</v>
      </c>
      <c r="C1867" s="13">
        <v>4</v>
      </c>
      <c r="D1867" s="13">
        <v>61</v>
      </c>
      <c r="E1867" t="s">
        <v>24</v>
      </c>
      <c r="F1867" t="s">
        <v>21</v>
      </c>
      <c r="G1867" t="str">
        <f>IF(VentasC15[[#This Row],[Tipo de pago]]='Tablas auxiliares'!$B$6,"Venta física","Venta Online")</f>
        <v>Venta Online</v>
      </c>
      <c r="H1867" t="s">
        <v>29</v>
      </c>
      <c r="I1867" s="37">
        <v>89980</v>
      </c>
      <c r="J1867" s="37">
        <v>84474</v>
      </c>
      <c r="K1867" s="37">
        <v>24097</v>
      </c>
      <c r="L1867" s="37">
        <v>32811</v>
      </c>
      <c r="M1867" s="37">
        <v>10100</v>
      </c>
      <c r="N1867" s="37">
        <f>SUM(VentasC15[[#This Row],[Maquillaje]:[Perfumería]])</f>
        <v>241462</v>
      </c>
      <c r="O1867" s="14">
        <f>AVERAGE(VentasC15[[#This Row],[Maquillaje]:[Perfumería]])</f>
        <v>48292.4</v>
      </c>
      <c r="P1867" t="str">
        <f>INDEX(VentasC15[[#Headers],[Maquillaje]:[Perfumería]],MATCH(MAX(VentasC15[[#This Row],[Maquillaje]:[Perfumería]]),VentasC15[[#This Row],[Maquillaje]:[Perfumería]],0))</f>
        <v>Maquillaje</v>
      </c>
      <c r="Q1867" t="str">
        <f>INDEX(VentasC15[[#Headers],[Maquillaje]:[Perfumería]],MATCH(MIN(VentasC15[[#This Row],[Maquillaje]:[Perfumería]]),VentasC15[[#This Row],[Maquillaje]:[Perfumería]],0))</f>
        <v>Perfumería</v>
      </c>
      <c r="R1867" t="str">
        <f>IF(VentasC15[[#This Row],[Total por vendedor]]&gt;=250000,"SI","NO")</f>
        <v>NO</v>
      </c>
    </row>
    <row r="1868" spans="1:18" x14ac:dyDescent="0.3">
      <c r="A1868" s="16">
        <v>33498988</v>
      </c>
      <c r="B1868" s="13">
        <v>34</v>
      </c>
      <c r="C1868" s="13">
        <v>4</v>
      </c>
      <c r="D1868" s="13">
        <v>99</v>
      </c>
      <c r="E1868" t="s">
        <v>23</v>
      </c>
      <c r="F1868" t="s">
        <v>21</v>
      </c>
      <c r="G1868" t="str">
        <f>IF(VentasC15[[#This Row],[Tipo de pago]]='Tablas auxiliares'!$B$6,"Venta física","Venta Online")</f>
        <v>Venta Online</v>
      </c>
      <c r="H1868" t="s">
        <v>29</v>
      </c>
      <c r="I1868" s="37">
        <v>66817</v>
      </c>
      <c r="J1868" s="37">
        <v>50705</v>
      </c>
      <c r="K1868" s="37">
        <v>35877</v>
      </c>
      <c r="L1868" s="37">
        <v>96864</v>
      </c>
      <c r="M1868" s="37">
        <v>58192</v>
      </c>
      <c r="N1868" s="37">
        <f>SUM(VentasC15[[#This Row],[Maquillaje]:[Perfumería]])</f>
        <v>308455</v>
      </c>
      <c r="O1868" s="14">
        <f>AVERAGE(VentasC15[[#This Row],[Maquillaje]:[Perfumería]])</f>
        <v>61691</v>
      </c>
      <c r="P1868" t="str">
        <f>INDEX(VentasC15[[#Headers],[Maquillaje]:[Perfumería]],MATCH(MAX(VentasC15[[#This Row],[Maquillaje]:[Perfumería]]),VentasC15[[#This Row],[Maquillaje]:[Perfumería]],0))</f>
        <v>Cuerpo</v>
      </c>
      <c r="Q1868" t="str">
        <f>INDEX(VentasC15[[#Headers],[Maquillaje]:[Perfumería]],MATCH(MIN(VentasC15[[#This Row],[Maquillaje]:[Perfumería]]),VentasC15[[#This Row],[Maquillaje]:[Perfumería]],0))</f>
        <v>Cabello</v>
      </c>
      <c r="R1868" t="str">
        <f>IF(VentasC15[[#This Row],[Total por vendedor]]&gt;=250000,"SI","NO")</f>
        <v>SI</v>
      </c>
    </row>
    <row r="1869" spans="1:18" x14ac:dyDescent="0.3">
      <c r="A1869" s="17">
        <v>33498989</v>
      </c>
      <c r="B1869" s="13">
        <v>59</v>
      </c>
      <c r="C1869" s="13">
        <v>4</v>
      </c>
      <c r="D1869" s="13">
        <v>8</v>
      </c>
      <c r="E1869" t="s">
        <v>23</v>
      </c>
      <c r="F1869" t="s">
        <v>20</v>
      </c>
      <c r="G1869" t="str">
        <f>IF(VentasC15[[#This Row],[Tipo de pago]]='Tablas auxiliares'!$B$6,"Venta física","Venta Online")</f>
        <v>Venta física</v>
      </c>
      <c r="H1869" t="s">
        <v>30</v>
      </c>
      <c r="I1869" s="37">
        <v>64195</v>
      </c>
      <c r="J1869" s="37">
        <v>55073</v>
      </c>
      <c r="K1869" s="37">
        <v>11976</v>
      </c>
      <c r="L1869" s="37">
        <v>31163</v>
      </c>
      <c r="M1869" s="37">
        <v>13149</v>
      </c>
      <c r="N1869" s="37">
        <f>SUM(VentasC15[[#This Row],[Maquillaje]:[Perfumería]])</f>
        <v>175556</v>
      </c>
      <c r="O1869" s="14">
        <f>AVERAGE(VentasC15[[#This Row],[Maquillaje]:[Perfumería]])</f>
        <v>35111.199999999997</v>
      </c>
      <c r="P1869" t="str">
        <f>INDEX(VentasC15[[#Headers],[Maquillaje]:[Perfumería]],MATCH(MAX(VentasC15[[#This Row],[Maquillaje]:[Perfumería]]),VentasC15[[#This Row],[Maquillaje]:[Perfumería]],0))</f>
        <v>Maquillaje</v>
      </c>
      <c r="Q1869" t="str">
        <f>INDEX(VentasC15[[#Headers],[Maquillaje]:[Perfumería]],MATCH(MIN(VentasC15[[#This Row],[Maquillaje]:[Perfumería]]),VentasC15[[#This Row],[Maquillaje]:[Perfumería]],0))</f>
        <v>Cabello</v>
      </c>
      <c r="R1869" t="str">
        <f>IF(VentasC15[[#This Row],[Total por vendedor]]&gt;=250000,"SI","NO")</f>
        <v>NO</v>
      </c>
    </row>
    <row r="1870" spans="1:18" x14ac:dyDescent="0.3">
      <c r="A1870" s="16">
        <v>33498990</v>
      </c>
      <c r="B1870" s="13">
        <v>72</v>
      </c>
      <c r="C1870" s="13">
        <v>4</v>
      </c>
      <c r="D1870" s="13">
        <v>66</v>
      </c>
      <c r="E1870" t="s">
        <v>24</v>
      </c>
      <c r="F1870" t="s">
        <v>20</v>
      </c>
      <c r="G1870" t="str">
        <f>IF(VentasC15[[#This Row],[Tipo de pago]]='Tablas auxiliares'!$B$6,"Venta física","Venta Online")</f>
        <v>Venta física</v>
      </c>
      <c r="H1870" t="s">
        <v>30</v>
      </c>
      <c r="I1870" s="37">
        <v>59324</v>
      </c>
      <c r="J1870" s="37">
        <v>39615</v>
      </c>
      <c r="K1870" s="37">
        <v>30286</v>
      </c>
      <c r="L1870" s="37">
        <v>28107</v>
      </c>
      <c r="M1870" s="37">
        <v>81919</v>
      </c>
      <c r="N1870" s="37">
        <f>SUM(VentasC15[[#This Row],[Maquillaje]:[Perfumería]])</f>
        <v>239251</v>
      </c>
      <c r="O1870" s="14">
        <f>AVERAGE(VentasC15[[#This Row],[Maquillaje]:[Perfumería]])</f>
        <v>47850.2</v>
      </c>
      <c r="P1870" t="str">
        <f>INDEX(VentasC15[[#Headers],[Maquillaje]:[Perfumería]],MATCH(MAX(VentasC15[[#This Row],[Maquillaje]:[Perfumería]]),VentasC15[[#This Row],[Maquillaje]:[Perfumería]],0))</f>
        <v>Perfumería</v>
      </c>
      <c r="Q1870" t="str">
        <f>INDEX(VentasC15[[#Headers],[Maquillaje]:[Perfumería]],MATCH(MIN(VentasC15[[#This Row],[Maquillaje]:[Perfumería]]),VentasC15[[#This Row],[Maquillaje]:[Perfumería]],0))</f>
        <v>Cuerpo</v>
      </c>
      <c r="R1870" t="str">
        <f>IF(VentasC15[[#This Row],[Total por vendedor]]&gt;=250000,"SI","NO")</f>
        <v>NO</v>
      </c>
    </row>
    <row r="1871" spans="1:18" x14ac:dyDescent="0.3">
      <c r="A1871" s="17">
        <v>33498991</v>
      </c>
      <c r="B1871" s="13">
        <v>53</v>
      </c>
      <c r="C1871" s="13">
        <v>4</v>
      </c>
      <c r="D1871" s="13">
        <v>35</v>
      </c>
      <c r="E1871" t="s">
        <v>24</v>
      </c>
      <c r="F1871" t="s">
        <v>20</v>
      </c>
      <c r="G1871" t="str">
        <f>IF(VentasC15[[#This Row],[Tipo de pago]]='Tablas auxiliares'!$B$6,"Venta física","Venta Online")</f>
        <v>Venta física</v>
      </c>
      <c r="H1871" t="s">
        <v>30</v>
      </c>
      <c r="I1871" s="37">
        <v>45099</v>
      </c>
      <c r="J1871" s="37">
        <v>5318</v>
      </c>
      <c r="K1871" s="37">
        <v>94152</v>
      </c>
      <c r="L1871" s="37">
        <v>93941</v>
      </c>
      <c r="M1871" s="37">
        <v>42122</v>
      </c>
      <c r="N1871" s="37">
        <f>SUM(VentasC15[[#This Row],[Maquillaje]:[Perfumería]])</f>
        <v>280632</v>
      </c>
      <c r="O1871" s="14">
        <f>AVERAGE(VentasC15[[#This Row],[Maquillaje]:[Perfumería]])</f>
        <v>56126.400000000001</v>
      </c>
      <c r="P1871" t="str">
        <f>INDEX(VentasC15[[#Headers],[Maquillaje]:[Perfumería]],MATCH(MAX(VentasC15[[#This Row],[Maquillaje]:[Perfumería]]),VentasC15[[#This Row],[Maquillaje]:[Perfumería]],0))</f>
        <v>Cabello</v>
      </c>
      <c r="Q1871" t="str">
        <f>INDEX(VentasC15[[#Headers],[Maquillaje]:[Perfumería]],MATCH(MIN(VentasC15[[#This Row],[Maquillaje]:[Perfumería]]),VentasC15[[#This Row],[Maquillaje]:[Perfumería]],0))</f>
        <v>Skincare</v>
      </c>
      <c r="R1871" t="str">
        <f>IF(VentasC15[[#This Row],[Total por vendedor]]&gt;=250000,"SI","NO")</f>
        <v>SI</v>
      </c>
    </row>
    <row r="1872" spans="1:18" x14ac:dyDescent="0.3">
      <c r="A1872" s="16">
        <v>33498992</v>
      </c>
      <c r="B1872" s="13">
        <v>47</v>
      </c>
      <c r="C1872" s="13">
        <v>4</v>
      </c>
      <c r="D1872" s="13">
        <v>17</v>
      </c>
      <c r="E1872" t="s">
        <v>25</v>
      </c>
      <c r="F1872" t="s">
        <v>21</v>
      </c>
      <c r="G1872" t="str">
        <f>IF(VentasC15[[#This Row],[Tipo de pago]]='Tablas auxiliares'!$B$6,"Venta física","Venta Online")</f>
        <v>Venta Online</v>
      </c>
      <c r="H1872" t="s">
        <v>30</v>
      </c>
      <c r="I1872" s="37">
        <v>13038</v>
      </c>
      <c r="J1872" s="37">
        <v>98553</v>
      </c>
      <c r="K1872" s="37">
        <v>74568</v>
      </c>
      <c r="L1872" s="37">
        <v>6280</v>
      </c>
      <c r="M1872" s="37">
        <v>2880</v>
      </c>
      <c r="N1872" s="37">
        <f>SUM(VentasC15[[#This Row],[Maquillaje]:[Perfumería]])</f>
        <v>195319</v>
      </c>
      <c r="O1872" s="14">
        <f>AVERAGE(VentasC15[[#This Row],[Maquillaje]:[Perfumería]])</f>
        <v>39063.800000000003</v>
      </c>
      <c r="P1872" t="str">
        <f>INDEX(VentasC15[[#Headers],[Maquillaje]:[Perfumería]],MATCH(MAX(VentasC15[[#This Row],[Maquillaje]:[Perfumería]]),VentasC15[[#This Row],[Maquillaje]:[Perfumería]],0))</f>
        <v>Skincare</v>
      </c>
      <c r="Q1872" t="str">
        <f>INDEX(VentasC15[[#Headers],[Maquillaje]:[Perfumería]],MATCH(MIN(VentasC15[[#This Row],[Maquillaje]:[Perfumería]]),VentasC15[[#This Row],[Maquillaje]:[Perfumería]],0))</f>
        <v>Perfumería</v>
      </c>
      <c r="R1872" t="str">
        <f>IF(VentasC15[[#This Row],[Total por vendedor]]&gt;=250000,"SI","NO")</f>
        <v>NO</v>
      </c>
    </row>
    <row r="1873" spans="1:18" x14ac:dyDescent="0.3">
      <c r="A1873" s="17">
        <v>33498993</v>
      </c>
      <c r="B1873" s="13">
        <v>58</v>
      </c>
      <c r="C1873" s="13">
        <v>4</v>
      </c>
      <c r="D1873" s="13">
        <v>45</v>
      </c>
      <c r="E1873" t="s">
        <v>25</v>
      </c>
      <c r="F1873" t="s">
        <v>20</v>
      </c>
      <c r="G1873" t="str">
        <f>IF(VentasC15[[#This Row],[Tipo de pago]]='Tablas auxiliares'!$B$6,"Venta física","Venta Online")</f>
        <v>Venta física</v>
      </c>
      <c r="H1873" t="s">
        <v>29</v>
      </c>
      <c r="I1873" s="37">
        <v>67877</v>
      </c>
      <c r="J1873" s="37">
        <v>11447</v>
      </c>
      <c r="K1873" s="37">
        <v>50759</v>
      </c>
      <c r="L1873" s="37">
        <v>49921</v>
      </c>
      <c r="M1873" s="37">
        <v>42726</v>
      </c>
      <c r="N1873" s="37">
        <f>SUM(VentasC15[[#This Row],[Maquillaje]:[Perfumería]])</f>
        <v>222730</v>
      </c>
      <c r="O1873" s="14">
        <f>AVERAGE(VentasC15[[#This Row],[Maquillaje]:[Perfumería]])</f>
        <v>44546</v>
      </c>
      <c r="P1873" t="str">
        <f>INDEX(VentasC15[[#Headers],[Maquillaje]:[Perfumería]],MATCH(MAX(VentasC15[[#This Row],[Maquillaje]:[Perfumería]]),VentasC15[[#This Row],[Maquillaje]:[Perfumería]],0))</f>
        <v>Maquillaje</v>
      </c>
      <c r="Q1873" t="str">
        <f>INDEX(VentasC15[[#Headers],[Maquillaje]:[Perfumería]],MATCH(MIN(VentasC15[[#This Row],[Maquillaje]:[Perfumería]]),VentasC15[[#This Row],[Maquillaje]:[Perfumería]],0))</f>
        <v>Skincare</v>
      </c>
      <c r="R1873" t="str">
        <f>IF(VentasC15[[#This Row],[Total por vendedor]]&gt;=250000,"SI","NO")</f>
        <v>NO</v>
      </c>
    </row>
    <row r="1874" spans="1:18" x14ac:dyDescent="0.3">
      <c r="A1874" s="16">
        <v>33498994</v>
      </c>
      <c r="B1874" s="13">
        <v>50</v>
      </c>
      <c r="C1874" s="13">
        <v>4</v>
      </c>
      <c r="D1874" s="13">
        <v>72</v>
      </c>
      <c r="E1874" t="s">
        <v>25</v>
      </c>
      <c r="F1874" t="s">
        <v>21</v>
      </c>
      <c r="G1874" t="str">
        <f>IF(VentasC15[[#This Row],[Tipo de pago]]='Tablas auxiliares'!$B$6,"Venta física","Venta Online")</f>
        <v>Venta Online</v>
      </c>
      <c r="H1874" t="s">
        <v>29</v>
      </c>
      <c r="I1874" s="37">
        <v>22514</v>
      </c>
      <c r="J1874" s="37">
        <v>11496</v>
      </c>
      <c r="K1874" s="37">
        <v>71335</v>
      </c>
      <c r="L1874" s="37">
        <v>92997</v>
      </c>
      <c r="M1874" s="37">
        <v>69680</v>
      </c>
      <c r="N1874" s="37">
        <f>SUM(VentasC15[[#This Row],[Maquillaje]:[Perfumería]])</f>
        <v>268022</v>
      </c>
      <c r="O1874" s="14">
        <f>AVERAGE(VentasC15[[#This Row],[Maquillaje]:[Perfumería]])</f>
        <v>53604.4</v>
      </c>
      <c r="P1874" t="str">
        <f>INDEX(VentasC15[[#Headers],[Maquillaje]:[Perfumería]],MATCH(MAX(VentasC15[[#This Row],[Maquillaje]:[Perfumería]]),VentasC15[[#This Row],[Maquillaje]:[Perfumería]],0))</f>
        <v>Cuerpo</v>
      </c>
      <c r="Q1874" t="str">
        <f>INDEX(VentasC15[[#Headers],[Maquillaje]:[Perfumería]],MATCH(MIN(VentasC15[[#This Row],[Maquillaje]:[Perfumería]]),VentasC15[[#This Row],[Maquillaje]:[Perfumería]],0))</f>
        <v>Skincare</v>
      </c>
      <c r="R1874" t="str">
        <f>IF(VentasC15[[#This Row],[Total por vendedor]]&gt;=250000,"SI","NO")</f>
        <v>SI</v>
      </c>
    </row>
    <row r="1875" spans="1:18" x14ac:dyDescent="0.3">
      <c r="A1875" s="17">
        <v>33498995</v>
      </c>
      <c r="B1875" s="13">
        <v>70</v>
      </c>
      <c r="C1875" s="13">
        <v>4</v>
      </c>
      <c r="D1875" s="13">
        <v>14</v>
      </c>
      <c r="E1875" t="s">
        <v>25</v>
      </c>
      <c r="F1875" t="s">
        <v>21</v>
      </c>
      <c r="G1875" t="str">
        <f>IF(VentasC15[[#This Row],[Tipo de pago]]='Tablas auxiliares'!$B$6,"Venta física","Venta Online")</f>
        <v>Venta Online</v>
      </c>
      <c r="H1875" t="s">
        <v>30</v>
      </c>
      <c r="I1875" s="37">
        <v>37447</v>
      </c>
      <c r="J1875" s="37">
        <v>80620</v>
      </c>
      <c r="K1875" s="37">
        <v>6389</v>
      </c>
      <c r="L1875" s="37">
        <v>46263</v>
      </c>
      <c r="M1875" s="37">
        <v>58354</v>
      </c>
      <c r="N1875" s="37">
        <f>SUM(VentasC15[[#This Row],[Maquillaje]:[Perfumería]])</f>
        <v>229073</v>
      </c>
      <c r="O1875" s="14">
        <f>AVERAGE(VentasC15[[#This Row],[Maquillaje]:[Perfumería]])</f>
        <v>45814.6</v>
      </c>
      <c r="P1875" t="str">
        <f>INDEX(VentasC15[[#Headers],[Maquillaje]:[Perfumería]],MATCH(MAX(VentasC15[[#This Row],[Maquillaje]:[Perfumería]]),VentasC15[[#This Row],[Maquillaje]:[Perfumería]],0))</f>
        <v>Skincare</v>
      </c>
      <c r="Q1875" t="str">
        <f>INDEX(VentasC15[[#Headers],[Maquillaje]:[Perfumería]],MATCH(MIN(VentasC15[[#This Row],[Maquillaje]:[Perfumería]]),VentasC15[[#This Row],[Maquillaje]:[Perfumería]],0))</f>
        <v>Cabello</v>
      </c>
      <c r="R1875" t="str">
        <f>IF(VentasC15[[#This Row],[Total por vendedor]]&gt;=250000,"SI","NO")</f>
        <v>NO</v>
      </c>
    </row>
    <row r="1876" spans="1:18" x14ac:dyDescent="0.3">
      <c r="A1876" s="16">
        <v>33498996</v>
      </c>
      <c r="B1876" s="13">
        <v>61</v>
      </c>
      <c r="C1876" s="13">
        <v>4</v>
      </c>
      <c r="D1876" s="13">
        <v>14</v>
      </c>
      <c r="E1876" t="s">
        <v>22</v>
      </c>
      <c r="F1876" t="s">
        <v>21</v>
      </c>
      <c r="G1876" t="str">
        <f>IF(VentasC15[[#This Row],[Tipo de pago]]='Tablas auxiliares'!$B$6,"Venta física","Venta Online")</f>
        <v>Venta Online</v>
      </c>
      <c r="H1876" t="s">
        <v>30</v>
      </c>
      <c r="I1876" s="37">
        <v>31141</v>
      </c>
      <c r="J1876" s="37">
        <v>37465</v>
      </c>
      <c r="K1876" s="37">
        <v>53957</v>
      </c>
      <c r="L1876" s="37">
        <v>46185</v>
      </c>
      <c r="M1876" s="37">
        <v>64478</v>
      </c>
      <c r="N1876" s="37">
        <f>SUM(VentasC15[[#This Row],[Maquillaje]:[Perfumería]])</f>
        <v>233226</v>
      </c>
      <c r="O1876" s="14">
        <f>AVERAGE(VentasC15[[#This Row],[Maquillaje]:[Perfumería]])</f>
        <v>46645.2</v>
      </c>
      <c r="P1876" t="str">
        <f>INDEX(VentasC15[[#Headers],[Maquillaje]:[Perfumería]],MATCH(MAX(VentasC15[[#This Row],[Maquillaje]:[Perfumería]]),VentasC15[[#This Row],[Maquillaje]:[Perfumería]],0))</f>
        <v>Perfumería</v>
      </c>
      <c r="Q1876" t="str">
        <f>INDEX(VentasC15[[#Headers],[Maquillaje]:[Perfumería]],MATCH(MIN(VentasC15[[#This Row],[Maquillaje]:[Perfumería]]),VentasC15[[#This Row],[Maquillaje]:[Perfumería]],0))</f>
        <v>Maquillaje</v>
      </c>
      <c r="R1876" t="str">
        <f>IF(VentasC15[[#This Row],[Total por vendedor]]&gt;=250000,"SI","NO")</f>
        <v>NO</v>
      </c>
    </row>
    <row r="1877" spans="1:18" x14ac:dyDescent="0.3">
      <c r="A1877" s="17">
        <v>33498997</v>
      </c>
      <c r="B1877" s="13">
        <v>50</v>
      </c>
      <c r="C1877" s="13">
        <v>4</v>
      </c>
      <c r="D1877" s="13">
        <v>95</v>
      </c>
      <c r="E1877" t="s">
        <v>24</v>
      </c>
      <c r="F1877" t="s">
        <v>20</v>
      </c>
      <c r="G1877" t="str">
        <f>IF(VentasC15[[#This Row],[Tipo de pago]]='Tablas auxiliares'!$B$6,"Venta física","Venta Online")</f>
        <v>Venta física</v>
      </c>
      <c r="H1877" t="s">
        <v>30</v>
      </c>
      <c r="I1877" s="37">
        <v>57022</v>
      </c>
      <c r="J1877" s="37">
        <v>84407</v>
      </c>
      <c r="K1877" s="37">
        <v>82471</v>
      </c>
      <c r="L1877" s="37">
        <v>42891</v>
      </c>
      <c r="M1877" s="37">
        <v>32395</v>
      </c>
      <c r="N1877" s="37">
        <f>SUM(VentasC15[[#This Row],[Maquillaje]:[Perfumería]])</f>
        <v>299186</v>
      </c>
      <c r="O1877" s="14">
        <f>AVERAGE(VentasC15[[#This Row],[Maquillaje]:[Perfumería]])</f>
        <v>59837.2</v>
      </c>
      <c r="P1877" t="str">
        <f>INDEX(VentasC15[[#Headers],[Maquillaje]:[Perfumería]],MATCH(MAX(VentasC15[[#This Row],[Maquillaje]:[Perfumería]]),VentasC15[[#This Row],[Maquillaje]:[Perfumería]],0))</f>
        <v>Skincare</v>
      </c>
      <c r="Q1877" t="str">
        <f>INDEX(VentasC15[[#Headers],[Maquillaje]:[Perfumería]],MATCH(MIN(VentasC15[[#This Row],[Maquillaje]:[Perfumería]]),VentasC15[[#This Row],[Maquillaje]:[Perfumería]],0))</f>
        <v>Perfumería</v>
      </c>
      <c r="R1877" t="str">
        <f>IF(VentasC15[[#This Row],[Total por vendedor]]&gt;=250000,"SI","NO")</f>
        <v>SI</v>
      </c>
    </row>
    <row r="1878" spans="1:18" x14ac:dyDescent="0.3">
      <c r="A1878" s="16">
        <v>33498998</v>
      </c>
      <c r="B1878" s="13">
        <v>59</v>
      </c>
      <c r="C1878" s="13">
        <v>4</v>
      </c>
      <c r="D1878" s="13">
        <v>24</v>
      </c>
      <c r="E1878" t="s">
        <v>25</v>
      </c>
      <c r="F1878" t="s">
        <v>21</v>
      </c>
      <c r="G1878" t="str">
        <f>IF(VentasC15[[#This Row],[Tipo de pago]]='Tablas auxiliares'!$B$6,"Venta física","Venta Online")</f>
        <v>Venta Online</v>
      </c>
      <c r="H1878" t="s">
        <v>29</v>
      </c>
      <c r="I1878" s="37">
        <v>92211</v>
      </c>
      <c r="J1878" s="37">
        <v>89019</v>
      </c>
      <c r="K1878" s="37">
        <v>33761</v>
      </c>
      <c r="L1878" s="37">
        <v>60902</v>
      </c>
      <c r="M1878" s="37">
        <v>84145</v>
      </c>
      <c r="N1878" s="37">
        <f>SUM(VentasC15[[#This Row],[Maquillaje]:[Perfumería]])</f>
        <v>360038</v>
      </c>
      <c r="O1878" s="14">
        <f>AVERAGE(VentasC15[[#This Row],[Maquillaje]:[Perfumería]])</f>
        <v>72007.600000000006</v>
      </c>
      <c r="P1878" t="str">
        <f>INDEX(VentasC15[[#Headers],[Maquillaje]:[Perfumería]],MATCH(MAX(VentasC15[[#This Row],[Maquillaje]:[Perfumería]]),VentasC15[[#This Row],[Maquillaje]:[Perfumería]],0))</f>
        <v>Maquillaje</v>
      </c>
      <c r="Q1878" t="str">
        <f>INDEX(VentasC15[[#Headers],[Maquillaje]:[Perfumería]],MATCH(MIN(VentasC15[[#This Row],[Maquillaje]:[Perfumería]]),VentasC15[[#This Row],[Maquillaje]:[Perfumería]],0))</f>
        <v>Cabello</v>
      </c>
      <c r="R1878" t="str">
        <f>IF(VentasC15[[#This Row],[Total por vendedor]]&gt;=250000,"SI","NO")</f>
        <v>SI</v>
      </c>
    </row>
    <row r="1879" spans="1:18" x14ac:dyDescent="0.3">
      <c r="A1879" s="17">
        <v>33498999</v>
      </c>
      <c r="B1879" s="13">
        <v>41</v>
      </c>
      <c r="C1879" s="13">
        <v>4</v>
      </c>
      <c r="D1879" s="13">
        <v>100</v>
      </c>
      <c r="E1879" t="s">
        <v>23</v>
      </c>
      <c r="F1879" t="s">
        <v>21</v>
      </c>
      <c r="G1879" t="str">
        <f>IF(VentasC15[[#This Row],[Tipo de pago]]='Tablas auxiliares'!$B$6,"Venta física","Venta Online")</f>
        <v>Venta Online</v>
      </c>
      <c r="H1879" t="s">
        <v>29</v>
      </c>
      <c r="I1879" s="37">
        <v>59657</v>
      </c>
      <c r="J1879" s="37">
        <v>1807</v>
      </c>
      <c r="K1879" s="37">
        <v>54728</v>
      </c>
      <c r="L1879" s="37">
        <v>31713</v>
      </c>
      <c r="M1879" s="37">
        <v>48075</v>
      </c>
      <c r="N1879" s="37">
        <f>SUM(VentasC15[[#This Row],[Maquillaje]:[Perfumería]])</f>
        <v>195980</v>
      </c>
      <c r="O1879" s="14">
        <f>AVERAGE(VentasC15[[#This Row],[Maquillaje]:[Perfumería]])</f>
        <v>39196</v>
      </c>
      <c r="P1879" t="str">
        <f>INDEX(VentasC15[[#Headers],[Maquillaje]:[Perfumería]],MATCH(MAX(VentasC15[[#This Row],[Maquillaje]:[Perfumería]]),VentasC15[[#This Row],[Maquillaje]:[Perfumería]],0))</f>
        <v>Maquillaje</v>
      </c>
      <c r="Q1879" t="str">
        <f>INDEX(VentasC15[[#Headers],[Maquillaje]:[Perfumería]],MATCH(MIN(VentasC15[[#This Row],[Maquillaje]:[Perfumería]]),VentasC15[[#This Row],[Maquillaje]:[Perfumería]],0))</f>
        <v>Skincare</v>
      </c>
      <c r="R1879" t="str">
        <f>IF(VentasC15[[#This Row],[Total por vendedor]]&gt;=250000,"SI","NO")</f>
        <v>NO</v>
      </c>
    </row>
    <row r="1880" spans="1:18" x14ac:dyDescent="0.3">
      <c r="A1880" s="16">
        <v>33499000</v>
      </c>
      <c r="B1880" s="13">
        <v>40</v>
      </c>
      <c r="C1880" s="13">
        <v>4</v>
      </c>
      <c r="D1880" s="13">
        <v>44</v>
      </c>
      <c r="E1880" t="s">
        <v>23</v>
      </c>
      <c r="F1880" t="s">
        <v>21</v>
      </c>
      <c r="G1880" t="str">
        <f>IF(VentasC15[[#This Row],[Tipo de pago]]='Tablas auxiliares'!$B$6,"Venta física","Venta Online")</f>
        <v>Venta Online</v>
      </c>
      <c r="H1880" t="s">
        <v>30</v>
      </c>
      <c r="I1880" s="37">
        <v>55283</v>
      </c>
      <c r="J1880" s="37">
        <v>12121</v>
      </c>
      <c r="K1880" s="37">
        <v>22942</v>
      </c>
      <c r="L1880" s="37">
        <v>90321</v>
      </c>
      <c r="M1880" s="37">
        <v>61343</v>
      </c>
      <c r="N1880" s="37">
        <f>SUM(VentasC15[[#This Row],[Maquillaje]:[Perfumería]])</f>
        <v>242010</v>
      </c>
      <c r="O1880" s="14">
        <f>AVERAGE(VentasC15[[#This Row],[Maquillaje]:[Perfumería]])</f>
        <v>48402</v>
      </c>
      <c r="P1880" t="str">
        <f>INDEX(VentasC15[[#Headers],[Maquillaje]:[Perfumería]],MATCH(MAX(VentasC15[[#This Row],[Maquillaje]:[Perfumería]]),VentasC15[[#This Row],[Maquillaje]:[Perfumería]],0))</f>
        <v>Cuerpo</v>
      </c>
      <c r="Q1880" t="str">
        <f>INDEX(VentasC15[[#Headers],[Maquillaje]:[Perfumería]],MATCH(MIN(VentasC15[[#This Row],[Maquillaje]:[Perfumería]]),VentasC15[[#This Row],[Maquillaje]:[Perfumería]],0))</f>
        <v>Skincare</v>
      </c>
      <c r="R1880" t="str">
        <f>IF(VentasC15[[#This Row],[Total por vendedor]]&gt;=250000,"SI","NO")</f>
        <v>NO</v>
      </c>
    </row>
    <row r="1881" spans="1:18" x14ac:dyDescent="0.3">
      <c r="A1881" s="17">
        <v>33499001</v>
      </c>
      <c r="B1881" s="13">
        <v>46</v>
      </c>
      <c r="C1881" s="13">
        <v>4</v>
      </c>
      <c r="D1881" s="13">
        <v>43</v>
      </c>
      <c r="E1881" t="s">
        <v>22</v>
      </c>
      <c r="F1881" t="s">
        <v>21</v>
      </c>
      <c r="G1881" t="str">
        <f>IF(VentasC15[[#This Row],[Tipo de pago]]='Tablas auxiliares'!$B$6,"Venta física","Venta Online")</f>
        <v>Venta Online</v>
      </c>
      <c r="H1881" t="s">
        <v>30</v>
      </c>
      <c r="I1881" s="37">
        <v>79777</v>
      </c>
      <c r="J1881" s="37">
        <v>34448</v>
      </c>
      <c r="K1881" s="37">
        <v>12657</v>
      </c>
      <c r="L1881" s="37">
        <v>23344</v>
      </c>
      <c r="M1881" s="37">
        <v>35526</v>
      </c>
      <c r="N1881" s="37">
        <f>SUM(VentasC15[[#This Row],[Maquillaje]:[Perfumería]])</f>
        <v>185752</v>
      </c>
      <c r="O1881" s="14">
        <f>AVERAGE(VentasC15[[#This Row],[Maquillaje]:[Perfumería]])</f>
        <v>37150.400000000001</v>
      </c>
      <c r="P1881" t="str">
        <f>INDEX(VentasC15[[#Headers],[Maquillaje]:[Perfumería]],MATCH(MAX(VentasC15[[#This Row],[Maquillaje]:[Perfumería]]),VentasC15[[#This Row],[Maquillaje]:[Perfumería]],0))</f>
        <v>Maquillaje</v>
      </c>
      <c r="Q1881" t="str">
        <f>INDEX(VentasC15[[#Headers],[Maquillaje]:[Perfumería]],MATCH(MIN(VentasC15[[#This Row],[Maquillaje]:[Perfumería]]),VentasC15[[#This Row],[Maquillaje]:[Perfumería]],0))</f>
        <v>Cabello</v>
      </c>
      <c r="R1881" t="str">
        <f>IF(VentasC15[[#This Row],[Total por vendedor]]&gt;=250000,"SI","NO")</f>
        <v>NO</v>
      </c>
    </row>
    <row r="1882" spans="1:18" x14ac:dyDescent="0.3">
      <c r="A1882" s="16">
        <v>33499002</v>
      </c>
      <c r="B1882" s="13">
        <v>75</v>
      </c>
      <c r="C1882" s="13">
        <v>4</v>
      </c>
      <c r="D1882" s="13">
        <v>29</v>
      </c>
      <c r="E1882" t="s">
        <v>22</v>
      </c>
      <c r="F1882" t="s">
        <v>21</v>
      </c>
      <c r="G1882" t="str">
        <f>IF(VentasC15[[#This Row],[Tipo de pago]]='Tablas auxiliares'!$B$6,"Venta física","Venta Online")</f>
        <v>Venta Online</v>
      </c>
      <c r="H1882" t="s">
        <v>29</v>
      </c>
      <c r="I1882" s="37">
        <v>89626</v>
      </c>
      <c r="J1882" s="37">
        <v>43831</v>
      </c>
      <c r="K1882" s="37">
        <v>22649</v>
      </c>
      <c r="L1882" s="37">
        <v>31210</v>
      </c>
      <c r="M1882" s="37">
        <v>88229</v>
      </c>
      <c r="N1882" s="37">
        <f>SUM(VentasC15[[#This Row],[Maquillaje]:[Perfumería]])</f>
        <v>275545</v>
      </c>
      <c r="O1882" s="14">
        <f>AVERAGE(VentasC15[[#This Row],[Maquillaje]:[Perfumería]])</f>
        <v>55109</v>
      </c>
      <c r="P1882" t="str">
        <f>INDEX(VentasC15[[#Headers],[Maquillaje]:[Perfumería]],MATCH(MAX(VentasC15[[#This Row],[Maquillaje]:[Perfumería]]),VentasC15[[#This Row],[Maquillaje]:[Perfumería]],0))</f>
        <v>Maquillaje</v>
      </c>
      <c r="Q1882" t="str">
        <f>INDEX(VentasC15[[#Headers],[Maquillaje]:[Perfumería]],MATCH(MIN(VentasC15[[#This Row],[Maquillaje]:[Perfumería]]),VentasC15[[#This Row],[Maquillaje]:[Perfumería]],0))</f>
        <v>Cabello</v>
      </c>
      <c r="R1882" t="str">
        <f>IF(VentasC15[[#This Row],[Total por vendedor]]&gt;=250000,"SI","NO")</f>
        <v>SI</v>
      </c>
    </row>
    <row r="1883" spans="1:18" x14ac:dyDescent="0.3">
      <c r="A1883" s="17">
        <v>33499003</v>
      </c>
      <c r="B1883" s="13">
        <v>37</v>
      </c>
      <c r="C1883" s="13">
        <v>4</v>
      </c>
      <c r="D1883" s="13">
        <v>52</v>
      </c>
      <c r="E1883" t="s">
        <v>23</v>
      </c>
      <c r="F1883" t="s">
        <v>21</v>
      </c>
      <c r="G1883" t="str">
        <f>IF(VentasC15[[#This Row],[Tipo de pago]]='Tablas auxiliares'!$B$6,"Venta física","Venta Online")</f>
        <v>Venta Online</v>
      </c>
      <c r="H1883" t="s">
        <v>29</v>
      </c>
      <c r="I1883" s="37">
        <v>65962</v>
      </c>
      <c r="J1883" s="37">
        <v>15819</v>
      </c>
      <c r="K1883" s="37">
        <v>86157</v>
      </c>
      <c r="L1883" s="37">
        <v>8506</v>
      </c>
      <c r="M1883" s="37">
        <v>42781</v>
      </c>
      <c r="N1883" s="37">
        <f>SUM(VentasC15[[#This Row],[Maquillaje]:[Perfumería]])</f>
        <v>219225</v>
      </c>
      <c r="O1883" s="14">
        <f>AVERAGE(VentasC15[[#This Row],[Maquillaje]:[Perfumería]])</f>
        <v>43845</v>
      </c>
      <c r="P1883" t="str">
        <f>INDEX(VentasC15[[#Headers],[Maquillaje]:[Perfumería]],MATCH(MAX(VentasC15[[#This Row],[Maquillaje]:[Perfumería]]),VentasC15[[#This Row],[Maquillaje]:[Perfumería]],0))</f>
        <v>Cabello</v>
      </c>
      <c r="Q1883" t="str">
        <f>INDEX(VentasC15[[#Headers],[Maquillaje]:[Perfumería]],MATCH(MIN(VentasC15[[#This Row],[Maquillaje]:[Perfumería]]),VentasC15[[#This Row],[Maquillaje]:[Perfumería]],0))</f>
        <v>Cuerpo</v>
      </c>
      <c r="R1883" t="str">
        <f>IF(VentasC15[[#This Row],[Total por vendedor]]&gt;=250000,"SI","NO")</f>
        <v>NO</v>
      </c>
    </row>
    <row r="1884" spans="1:18" x14ac:dyDescent="0.3">
      <c r="A1884" s="16">
        <v>33499004</v>
      </c>
      <c r="B1884" s="13">
        <v>57</v>
      </c>
      <c r="C1884" s="13">
        <v>4</v>
      </c>
      <c r="D1884" s="13">
        <v>61</v>
      </c>
      <c r="E1884" t="s">
        <v>24</v>
      </c>
      <c r="F1884" t="s">
        <v>20</v>
      </c>
      <c r="G1884" t="str">
        <f>IF(VentasC15[[#This Row],[Tipo de pago]]='Tablas auxiliares'!$B$6,"Venta física","Venta Online")</f>
        <v>Venta física</v>
      </c>
      <c r="H1884" t="s">
        <v>30</v>
      </c>
      <c r="I1884" s="37">
        <v>77064</v>
      </c>
      <c r="J1884" s="37">
        <v>63389</v>
      </c>
      <c r="K1884" s="37">
        <v>80377</v>
      </c>
      <c r="L1884" s="37">
        <v>73200</v>
      </c>
      <c r="M1884" s="37">
        <v>57965</v>
      </c>
      <c r="N1884" s="37">
        <f>SUM(VentasC15[[#This Row],[Maquillaje]:[Perfumería]])</f>
        <v>351995</v>
      </c>
      <c r="O1884" s="14">
        <f>AVERAGE(VentasC15[[#This Row],[Maquillaje]:[Perfumería]])</f>
        <v>70399</v>
      </c>
      <c r="P1884" t="str">
        <f>INDEX(VentasC15[[#Headers],[Maquillaje]:[Perfumería]],MATCH(MAX(VentasC15[[#This Row],[Maquillaje]:[Perfumería]]),VentasC15[[#This Row],[Maquillaje]:[Perfumería]],0))</f>
        <v>Cabello</v>
      </c>
      <c r="Q1884" t="str">
        <f>INDEX(VentasC15[[#Headers],[Maquillaje]:[Perfumería]],MATCH(MIN(VentasC15[[#This Row],[Maquillaje]:[Perfumería]]),VentasC15[[#This Row],[Maquillaje]:[Perfumería]],0))</f>
        <v>Perfumería</v>
      </c>
      <c r="R1884" t="str">
        <f>IF(VentasC15[[#This Row],[Total por vendedor]]&gt;=250000,"SI","NO")</f>
        <v>SI</v>
      </c>
    </row>
    <row r="1885" spans="1:18" x14ac:dyDescent="0.3">
      <c r="A1885" s="17">
        <v>33499005</v>
      </c>
      <c r="B1885" s="13">
        <v>61</v>
      </c>
      <c r="C1885" s="13">
        <v>4</v>
      </c>
      <c r="D1885" s="13">
        <v>54</v>
      </c>
      <c r="E1885" t="s">
        <v>22</v>
      </c>
      <c r="F1885" t="s">
        <v>21</v>
      </c>
      <c r="G1885" t="str">
        <f>IF(VentasC15[[#This Row],[Tipo de pago]]='Tablas auxiliares'!$B$6,"Venta física","Venta Online")</f>
        <v>Venta Online</v>
      </c>
      <c r="H1885" t="s">
        <v>30</v>
      </c>
      <c r="I1885" s="37">
        <v>31520</v>
      </c>
      <c r="J1885" s="37">
        <v>67132</v>
      </c>
      <c r="K1885" s="37">
        <v>70377</v>
      </c>
      <c r="L1885" s="37">
        <v>86157</v>
      </c>
      <c r="M1885" s="37">
        <v>69734</v>
      </c>
      <c r="N1885" s="37">
        <f>SUM(VentasC15[[#This Row],[Maquillaje]:[Perfumería]])</f>
        <v>324920</v>
      </c>
      <c r="O1885" s="14">
        <f>AVERAGE(VentasC15[[#This Row],[Maquillaje]:[Perfumería]])</f>
        <v>64984</v>
      </c>
      <c r="P1885" t="str">
        <f>INDEX(VentasC15[[#Headers],[Maquillaje]:[Perfumería]],MATCH(MAX(VentasC15[[#This Row],[Maquillaje]:[Perfumería]]),VentasC15[[#This Row],[Maquillaje]:[Perfumería]],0))</f>
        <v>Cuerpo</v>
      </c>
      <c r="Q1885" t="str">
        <f>INDEX(VentasC15[[#Headers],[Maquillaje]:[Perfumería]],MATCH(MIN(VentasC15[[#This Row],[Maquillaje]:[Perfumería]]),VentasC15[[#This Row],[Maquillaje]:[Perfumería]],0))</f>
        <v>Maquillaje</v>
      </c>
      <c r="R1885" t="str">
        <f>IF(VentasC15[[#This Row],[Total por vendedor]]&gt;=250000,"SI","NO")</f>
        <v>SI</v>
      </c>
    </row>
    <row r="1886" spans="1:18" x14ac:dyDescent="0.3">
      <c r="A1886" s="16">
        <v>33499006</v>
      </c>
      <c r="B1886" s="13">
        <v>30</v>
      </c>
      <c r="C1886" s="13">
        <v>4</v>
      </c>
      <c r="D1886" s="13">
        <v>34</v>
      </c>
      <c r="E1886" t="s">
        <v>24</v>
      </c>
      <c r="F1886" t="s">
        <v>20</v>
      </c>
      <c r="G1886" t="str">
        <f>IF(VentasC15[[#This Row],[Tipo de pago]]='Tablas auxiliares'!$B$6,"Venta física","Venta Online")</f>
        <v>Venta física</v>
      </c>
      <c r="H1886" t="s">
        <v>29</v>
      </c>
      <c r="I1886" s="37">
        <v>17002</v>
      </c>
      <c r="J1886" s="37">
        <v>4080</v>
      </c>
      <c r="K1886" s="37">
        <v>51294</v>
      </c>
      <c r="L1886" s="37">
        <v>65364</v>
      </c>
      <c r="M1886" s="37">
        <v>16289</v>
      </c>
      <c r="N1886" s="37">
        <f>SUM(VentasC15[[#This Row],[Maquillaje]:[Perfumería]])</f>
        <v>154029</v>
      </c>
      <c r="O1886" s="14">
        <f>AVERAGE(VentasC15[[#This Row],[Maquillaje]:[Perfumería]])</f>
        <v>30805.8</v>
      </c>
      <c r="P1886" t="str">
        <f>INDEX(VentasC15[[#Headers],[Maquillaje]:[Perfumería]],MATCH(MAX(VentasC15[[#This Row],[Maquillaje]:[Perfumería]]),VentasC15[[#This Row],[Maquillaje]:[Perfumería]],0))</f>
        <v>Cuerpo</v>
      </c>
      <c r="Q1886" t="str">
        <f>INDEX(VentasC15[[#Headers],[Maquillaje]:[Perfumería]],MATCH(MIN(VentasC15[[#This Row],[Maquillaje]:[Perfumería]]),VentasC15[[#This Row],[Maquillaje]:[Perfumería]],0))</f>
        <v>Skincare</v>
      </c>
      <c r="R1886" t="str">
        <f>IF(VentasC15[[#This Row],[Total por vendedor]]&gt;=250000,"SI","NO")</f>
        <v>NO</v>
      </c>
    </row>
    <row r="1887" spans="1:18" x14ac:dyDescent="0.3">
      <c r="A1887" s="17">
        <v>33499007</v>
      </c>
      <c r="B1887" s="13">
        <v>69</v>
      </c>
      <c r="C1887" s="13">
        <v>4</v>
      </c>
      <c r="D1887" s="13">
        <v>62</v>
      </c>
      <c r="E1887" t="s">
        <v>23</v>
      </c>
      <c r="F1887" t="s">
        <v>21</v>
      </c>
      <c r="G1887" t="str">
        <f>IF(VentasC15[[#This Row],[Tipo de pago]]='Tablas auxiliares'!$B$6,"Venta física","Venta Online")</f>
        <v>Venta Online</v>
      </c>
      <c r="H1887" t="s">
        <v>30</v>
      </c>
      <c r="I1887" s="37">
        <v>24883</v>
      </c>
      <c r="J1887" s="37">
        <v>38468</v>
      </c>
      <c r="K1887" s="37">
        <v>873</v>
      </c>
      <c r="L1887" s="37">
        <v>87892</v>
      </c>
      <c r="M1887" s="37">
        <v>76382</v>
      </c>
      <c r="N1887" s="37">
        <f>SUM(VentasC15[[#This Row],[Maquillaje]:[Perfumería]])</f>
        <v>228498</v>
      </c>
      <c r="O1887" s="14">
        <f>AVERAGE(VentasC15[[#This Row],[Maquillaje]:[Perfumería]])</f>
        <v>45699.6</v>
      </c>
      <c r="P1887" t="str">
        <f>INDEX(VentasC15[[#Headers],[Maquillaje]:[Perfumería]],MATCH(MAX(VentasC15[[#This Row],[Maquillaje]:[Perfumería]]),VentasC15[[#This Row],[Maquillaje]:[Perfumería]],0))</f>
        <v>Cuerpo</v>
      </c>
      <c r="Q1887" t="str">
        <f>INDEX(VentasC15[[#Headers],[Maquillaje]:[Perfumería]],MATCH(MIN(VentasC15[[#This Row],[Maquillaje]:[Perfumería]]),VentasC15[[#This Row],[Maquillaje]:[Perfumería]],0))</f>
        <v>Cabello</v>
      </c>
      <c r="R1887" t="str">
        <f>IF(VentasC15[[#This Row],[Total por vendedor]]&gt;=250000,"SI","NO")</f>
        <v>NO</v>
      </c>
    </row>
    <row r="1888" spans="1:18" x14ac:dyDescent="0.3">
      <c r="A1888" s="16">
        <v>33499008</v>
      </c>
      <c r="B1888" s="13">
        <v>38</v>
      </c>
      <c r="C1888" s="13">
        <v>4</v>
      </c>
      <c r="D1888" s="13">
        <v>73</v>
      </c>
      <c r="E1888" t="s">
        <v>23</v>
      </c>
      <c r="F1888" t="s">
        <v>21</v>
      </c>
      <c r="G1888" t="str">
        <f>IF(VentasC15[[#This Row],[Tipo de pago]]='Tablas auxiliares'!$B$6,"Venta física","Venta Online")</f>
        <v>Venta Online</v>
      </c>
      <c r="H1888" t="s">
        <v>30</v>
      </c>
      <c r="I1888" s="37">
        <v>37374</v>
      </c>
      <c r="J1888" s="37">
        <v>47416</v>
      </c>
      <c r="K1888" s="37">
        <v>39156</v>
      </c>
      <c r="L1888" s="37">
        <v>89005</v>
      </c>
      <c r="M1888" s="37">
        <v>19443</v>
      </c>
      <c r="N1888" s="37">
        <f>SUM(VentasC15[[#This Row],[Maquillaje]:[Perfumería]])</f>
        <v>232394</v>
      </c>
      <c r="O1888" s="14">
        <f>AVERAGE(VentasC15[[#This Row],[Maquillaje]:[Perfumería]])</f>
        <v>46478.8</v>
      </c>
      <c r="P1888" t="str">
        <f>INDEX(VentasC15[[#Headers],[Maquillaje]:[Perfumería]],MATCH(MAX(VentasC15[[#This Row],[Maquillaje]:[Perfumería]]),VentasC15[[#This Row],[Maquillaje]:[Perfumería]],0))</f>
        <v>Cuerpo</v>
      </c>
      <c r="Q1888" t="str">
        <f>INDEX(VentasC15[[#Headers],[Maquillaje]:[Perfumería]],MATCH(MIN(VentasC15[[#This Row],[Maquillaje]:[Perfumería]]),VentasC15[[#This Row],[Maquillaje]:[Perfumería]],0))</f>
        <v>Perfumería</v>
      </c>
      <c r="R1888" t="str">
        <f>IF(VentasC15[[#This Row],[Total por vendedor]]&gt;=250000,"SI","NO")</f>
        <v>NO</v>
      </c>
    </row>
    <row r="1889" spans="1:18" x14ac:dyDescent="0.3">
      <c r="A1889" s="17">
        <v>33499009</v>
      </c>
      <c r="B1889" s="13">
        <v>30</v>
      </c>
      <c r="C1889" s="13">
        <v>4</v>
      </c>
      <c r="D1889" s="13">
        <v>17</v>
      </c>
      <c r="E1889" t="s">
        <v>22</v>
      </c>
      <c r="F1889" t="s">
        <v>21</v>
      </c>
      <c r="G1889" t="str">
        <f>IF(VentasC15[[#This Row],[Tipo de pago]]='Tablas auxiliares'!$B$6,"Venta física","Venta Online")</f>
        <v>Venta Online</v>
      </c>
      <c r="H1889" t="s">
        <v>29</v>
      </c>
      <c r="I1889" s="37">
        <v>37720</v>
      </c>
      <c r="J1889" s="37">
        <v>19850</v>
      </c>
      <c r="K1889" s="37">
        <v>29579</v>
      </c>
      <c r="L1889" s="37">
        <v>92417</v>
      </c>
      <c r="M1889" s="37">
        <v>35270</v>
      </c>
      <c r="N1889" s="37">
        <f>SUM(VentasC15[[#This Row],[Maquillaje]:[Perfumería]])</f>
        <v>214836</v>
      </c>
      <c r="O1889" s="14">
        <f>AVERAGE(VentasC15[[#This Row],[Maquillaje]:[Perfumería]])</f>
        <v>42967.199999999997</v>
      </c>
      <c r="P1889" t="str">
        <f>INDEX(VentasC15[[#Headers],[Maquillaje]:[Perfumería]],MATCH(MAX(VentasC15[[#This Row],[Maquillaje]:[Perfumería]]),VentasC15[[#This Row],[Maquillaje]:[Perfumería]],0))</f>
        <v>Cuerpo</v>
      </c>
      <c r="Q1889" t="str">
        <f>INDEX(VentasC15[[#Headers],[Maquillaje]:[Perfumería]],MATCH(MIN(VentasC15[[#This Row],[Maquillaje]:[Perfumería]]),VentasC15[[#This Row],[Maquillaje]:[Perfumería]],0))</f>
        <v>Skincare</v>
      </c>
      <c r="R1889" t="str">
        <f>IF(VentasC15[[#This Row],[Total por vendedor]]&gt;=250000,"SI","NO")</f>
        <v>NO</v>
      </c>
    </row>
    <row r="1890" spans="1:18" x14ac:dyDescent="0.3">
      <c r="A1890" s="16">
        <v>33499010</v>
      </c>
      <c r="B1890" s="13">
        <v>46</v>
      </c>
      <c r="C1890" s="13">
        <v>4</v>
      </c>
      <c r="D1890" s="13">
        <v>96</v>
      </c>
      <c r="E1890" t="s">
        <v>23</v>
      </c>
      <c r="F1890" t="s">
        <v>20</v>
      </c>
      <c r="G1890" t="str">
        <f>IF(VentasC15[[#This Row],[Tipo de pago]]='Tablas auxiliares'!$B$6,"Venta física","Venta Online")</f>
        <v>Venta física</v>
      </c>
      <c r="H1890" t="s">
        <v>29</v>
      </c>
      <c r="I1890" s="37">
        <v>2356</v>
      </c>
      <c r="J1890" s="37">
        <v>11737</v>
      </c>
      <c r="K1890" s="37">
        <v>53045</v>
      </c>
      <c r="L1890" s="37">
        <v>80708</v>
      </c>
      <c r="M1890" s="37">
        <v>80209</v>
      </c>
      <c r="N1890" s="37">
        <f>SUM(VentasC15[[#This Row],[Maquillaje]:[Perfumería]])</f>
        <v>228055</v>
      </c>
      <c r="O1890" s="14">
        <f>AVERAGE(VentasC15[[#This Row],[Maquillaje]:[Perfumería]])</f>
        <v>45611</v>
      </c>
      <c r="P1890" t="str">
        <f>INDEX(VentasC15[[#Headers],[Maquillaje]:[Perfumería]],MATCH(MAX(VentasC15[[#This Row],[Maquillaje]:[Perfumería]]),VentasC15[[#This Row],[Maquillaje]:[Perfumería]],0))</f>
        <v>Cuerpo</v>
      </c>
      <c r="Q1890" t="str">
        <f>INDEX(VentasC15[[#Headers],[Maquillaje]:[Perfumería]],MATCH(MIN(VentasC15[[#This Row],[Maquillaje]:[Perfumería]]),VentasC15[[#This Row],[Maquillaje]:[Perfumería]],0))</f>
        <v>Maquillaje</v>
      </c>
      <c r="R1890" t="str">
        <f>IF(VentasC15[[#This Row],[Total por vendedor]]&gt;=250000,"SI","NO")</f>
        <v>NO</v>
      </c>
    </row>
    <row r="1891" spans="1:18" x14ac:dyDescent="0.3">
      <c r="A1891" s="17">
        <v>33499011</v>
      </c>
      <c r="B1891" s="13">
        <v>39</v>
      </c>
      <c r="C1891" s="13">
        <v>4</v>
      </c>
      <c r="D1891" s="13">
        <v>50</v>
      </c>
      <c r="E1891" t="s">
        <v>24</v>
      </c>
      <c r="F1891" t="s">
        <v>20</v>
      </c>
      <c r="G1891" t="str">
        <f>IF(VentasC15[[#This Row],[Tipo de pago]]='Tablas auxiliares'!$B$6,"Venta física","Venta Online")</f>
        <v>Venta física</v>
      </c>
      <c r="H1891" t="s">
        <v>30</v>
      </c>
      <c r="I1891" s="37">
        <v>88147</v>
      </c>
      <c r="J1891" s="37">
        <v>84805</v>
      </c>
      <c r="K1891" s="37">
        <v>99286</v>
      </c>
      <c r="L1891" s="37">
        <v>33314</v>
      </c>
      <c r="M1891" s="37">
        <v>14166</v>
      </c>
      <c r="N1891" s="37">
        <f>SUM(VentasC15[[#This Row],[Maquillaje]:[Perfumería]])</f>
        <v>319718</v>
      </c>
      <c r="O1891" s="14">
        <f>AVERAGE(VentasC15[[#This Row],[Maquillaje]:[Perfumería]])</f>
        <v>63943.6</v>
      </c>
      <c r="P1891" t="str">
        <f>INDEX(VentasC15[[#Headers],[Maquillaje]:[Perfumería]],MATCH(MAX(VentasC15[[#This Row],[Maquillaje]:[Perfumería]]),VentasC15[[#This Row],[Maquillaje]:[Perfumería]],0))</f>
        <v>Cabello</v>
      </c>
      <c r="Q1891" t="str">
        <f>INDEX(VentasC15[[#Headers],[Maquillaje]:[Perfumería]],MATCH(MIN(VentasC15[[#This Row],[Maquillaje]:[Perfumería]]),VentasC15[[#This Row],[Maquillaje]:[Perfumería]],0))</f>
        <v>Perfumería</v>
      </c>
      <c r="R1891" t="str">
        <f>IF(VentasC15[[#This Row],[Total por vendedor]]&gt;=250000,"SI","NO")</f>
        <v>SI</v>
      </c>
    </row>
    <row r="1892" spans="1:18" x14ac:dyDescent="0.3">
      <c r="A1892" s="16">
        <v>33499012</v>
      </c>
      <c r="B1892" s="13">
        <v>54</v>
      </c>
      <c r="C1892" s="13">
        <v>4</v>
      </c>
      <c r="D1892" s="13">
        <v>54</v>
      </c>
      <c r="E1892" t="s">
        <v>25</v>
      </c>
      <c r="F1892" t="s">
        <v>20</v>
      </c>
      <c r="G1892" t="str">
        <f>IF(VentasC15[[#This Row],[Tipo de pago]]='Tablas auxiliares'!$B$6,"Venta física","Venta Online")</f>
        <v>Venta física</v>
      </c>
      <c r="H1892" t="s">
        <v>29</v>
      </c>
      <c r="I1892" s="37">
        <v>11526</v>
      </c>
      <c r="J1892" s="37">
        <v>71937</v>
      </c>
      <c r="K1892" s="37">
        <v>79113</v>
      </c>
      <c r="L1892" s="37">
        <v>39313</v>
      </c>
      <c r="M1892" s="37">
        <v>9870</v>
      </c>
      <c r="N1892" s="37">
        <f>SUM(VentasC15[[#This Row],[Maquillaje]:[Perfumería]])</f>
        <v>211759</v>
      </c>
      <c r="O1892" s="14">
        <f>AVERAGE(VentasC15[[#This Row],[Maquillaje]:[Perfumería]])</f>
        <v>42351.8</v>
      </c>
      <c r="P1892" t="str">
        <f>INDEX(VentasC15[[#Headers],[Maquillaje]:[Perfumería]],MATCH(MAX(VentasC15[[#This Row],[Maquillaje]:[Perfumería]]),VentasC15[[#This Row],[Maquillaje]:[Perfumería]],0))</f>
        <v>Cabello</v>
      </c>
      <c r="Q1892" t="str">
        <f>INDEX(VentasC15[[#Headers],[Maquillaje]:[Perfumería]],MATCH(MIN(VentasC15[[#This Row],[Maquillaje]:[Perfumería]]),VentasC15[[#This Row],[Maquillaje]:[Perfumería]],0))</f>
        <v>Perfumería</v>
      </c>
      <c r="R1892" t="str">
        <f>IF(VentasC15[[#This Row],[Total por vendedor]]&gt;=250000,"SI","NO")</f>
        <v>NO</v>
      </c>
    </row>
    <row r="1893" spans="1:18" x14ac:dyDescent="0.3">
      <c r="A1893" s="17">
        <v>33499013</v>
      </c>
      <c r="B1893" s="13">
        <v>74</v>
      </c>
      <c r="C1893" s="13">
        <v>4</v>
      </c>
      <c r="D1893" s="13">
        <v>85</v>
      </c>
      <c r="E1893" t="s">
        <v>23</v>
      </c>
      <c r="F1893" t="s">
        <v>20</v>
      </c>
      <c r="G1893" t="str">
        <f>IF(VentasC15[[#This Row],[Tipo de pago]]='Tablas auxiliares'!$B$6,"Venta física","Venta Online")</f>
        <v>Venta física</v>
      </c>
      <c r="H1893" t="s">
        <v>29</v>
      </c>
      <c r="I1893" s="37">
        <v>54449</v>
      </c>
      <c r="J1893" s="37">
        <v>54266</v>
      </c>
      <c r="K1893" s="37">
        <v>21458</v>
      </c>
      <c r="L1893" s="37">
        <v>6155</v>
      </c>
      <c r="M1893" s="37">
        <v>3929</v>
      </c>
      <c r="N1893" s="37">
        <f>SUM(VentasC15[[#This Row],[Maquillaje]:[Perfumería]])</f>
        <v>140257</v>
      </c>
      <c r="O1893" s="14">
        <f>AVERAGE(VentasC15[[#This Row],[Maquillaje]:[Perfumería]])</f>
        <v>28051.4</v>
      </c>
      <c r="P1893" t="str">
        <f>INDEX(VentasC15[[#Headers],[Maquillaje]:[Perfumería]],MATCH(MAX(VentasC15[[#This Row],[Maquillaje]:[Perfumería]]),VentasC15[[#This Row],[Maquillaje]:[Perfumería]],0))</f>
        <v>Maquillaje</v>
      </c>
      <c r="Q1893" t="str">
        <f>INDEX(VentasC15[[#Headers],[Maquillaje]:[Perfumería]],MATCH(MIN(VentasC15[[#This Row],[Maquillaje]:[Perfumería]]),VentasC15[[#This Row],[Maquillaje]:[Perfumería]],0))</f>
        <v>Perfumería</v>
      </c>
      <c r="R1893" t="str">
        <f>IF(VentasC15[[#This Row],[Total por vendedor]]&gt;=250000,"SI","NO")</f>
        <v>NO</v>
      </c>
    </row>
    <row r="1894" spans="1:18" x14ac:dyDescent="0.3">
      <c r="A1894" s="16">
        <v>33499014</v>
      </c>
      <c r="B1894" s="13">
        <v>51</v>
      </c>
      <c r="C1894" s="13">
        <v>4</v>
      </c>
      <c r="D1894" s="13">
        <v>68</v>
      </c>
      <c r="E1894" t="s">
        <v>23</v>
      </c>
      <c r="F1894" t="s">
        <v>21</v>
      </c>
      <c r="G1894" t="str">
        <f>IF(VentasC15[[#This Row],[Tipo de pago]]='Tablas auxiliares'!$B$6,"Venta física","Venta Online")</f>
        <v>Venta Online</v>
      </c>
      <c r="H1894" t="s">
        <v>29</v>
      </c>
      <c r="I1894" s="37">
        <v>30350</v>
      </c>
      <c r="J1894" s="37">
        <v>68002</v>
      </c>
      <c r="K1894" s="37">
        <v>29408</v>
      </c>
      <c r="L1894" s="37">
        <v>31456</v>
      </c>
      <c r="M1894" s="37">
        <v>79178</v>
      </c>
      <c r="N1894" s="37">
        <f>SUM(VentasC15[[#This Row],[Maquillaje]:[Perfumería]])</f>
        <v>238394</v>
      </c>
      <c r="O1894" s="14">
        <f>AVERAGE(VentasC15[[#This Row],[Maquillaje]:[Perfumería]])</f>
        <v>47678.8</v>
      </c>
      <c r="P1894" t="str">
        <f>INDEX(VentasC15[[#Headers],[Maquillaje]:[Perfumería]],MATCH(MAX(VentasC15[[#This Row],[Maquillaje]:[Perfumería]]),VentasC15[[#This Row],[Maquillaje]:[Perfumería]],0))</f>
        <v>Perfumería</v>
      </c>
      <c r="Q1894" t="str">
        <f>INDEX(VentasC15[[#Headers],[Maquillaje]:[Perfumería]],MATCH(MIN(VentasC15[[#This Row],[Maquillaje]:[Perfumería]]),VentasC15[[#This Row],[Maquillaje]:[Perfumería]],0))</f>
        <v>Cabello</v>
      </c>
      <c r="R1894" t="str">
        <f>IF(VentasC15[[#This Row],[Total por vendedor]]&gt;=250000,"SI","NO")</f>
        <v>NO</v>
      </c>
    </row>
    <row r="1895" spans="1:18" x14ac:dyDescent="0.3">
      <c r="A1895" s="17">
        <v>33499015</v>
      </c>
      <c r="B1895" s="13">
        <v>47</v>
      </c>
      <c r="C1895" s="13">
        <v>4</v>
      </c>
      <c r="D1895" s="13">
        <v>68</v>
      </c>
      <c r="E1895" t="s">
        <v>23</v>
      </c>
      <c r="F1895" t="s">
        <v>20</v>
      </c>
      <c r="G1895" t="str">
        <f>IF(VentasC15[[#This Row],[Tipo de pago]]='Tablas auxiliares'!$B$6,"Venta física","Venta Online")</f>
        <v>Venta física</v>
      </c>
      <c r="H1895" t="s">
        <v>29</v>
      </c>
      <c r="I1895" s="37">
        <v>28586</v>
      </c>
      <c r="J1895" s="37">
        <v>52554</v>
      </c>
      <c r="K1895" s="37">
        <v>20735</v>
      </c>
      <c r="L1895" s="37">
        <v>5131</v>
      </c>
      <c r="M1895" s="37">
        <v>54169</v>
      </c>
      <c r="N1895" s="37">
        <f>SUM(VentasC15[[#This Row],[Maquillaje]:[Perfumería]])</f>
        <v>161175</v>
      </c>
      <c r="O1895" s="14">
        <f>AVERAGE(VentasC15[[#This Row],[Maquillaje]:[Perfumería]])</f>
        <v>32235</v>
      </c>
      <c r="P1895" t="str">
        <f>INDEX(VentasC15[[#Headers],[Maquillaje]:[Perfumería]],MATCH(MAX(VentasC15[[#This Row],[Maquillaje]:[Perfumería]]),VentasC15[[#This Row],[Maquillaje]:[Perfumería]],0))</f>
        <v>Perfumería</v>
      </c>
      <c r="Q1895" t="str">
        <f>INDEX(VentasC15[[#Headers],[Maquillaje]:[Perfumería]],MATCH(MIN(VentasC15[[#This Row],[Maquillaje]:[Perfumería]]),VentasC15[[#This Row],[Maquillaje]:[Perfumería]],0))</f>
        <v>Cuerpo</v>
      </c>
      <c r="R1895" t="str">
        <f>IF(VentasC15[[#This Row],[Total por vendedor]]&gt;=250000,"SI","NO")</f>
        <v>NO</v>
      </c>
    </row>
    <row r="1896" spans="1:18" x14ac:dyDescent="0.3">
      <c r="A1896" s="16">
        <v>33499016</v>
      </c>
      <c r="B1896" s="13">
        <v>35</v>
      </c>
      <c r="C1896" s="13">
        <v>4</v>
      </c>
      <c r="D1896" s="13">
        <v>94</v>
      </c>
      <c r="E1896" t="s">
        <v>22</v>
      </c>
      <c r="F1896" t="s">
        <v>20</v>
      </c>
      <c r="G1896" t="str">
        <f>IF(VentasC15[[#This Row],[Tipo de pago]]='Tablas auxiliares'!$B$6,"Venta física","Venta Online")</f>
        <v>Venta física</v>
      </c>
      <c r="H1896" t="s">
        <v>29</v>
      </c>
      <c r="I1896" s="37">
        <v>65402</v>
      </c>
      <c r="J1896" s="37">
        <v>98429</v>
      </c>
      <c r="K1896" s="37">
        <v>25934</v>
      </c>
      <c r="L1896" s="37">
        <v>88334</v>
      </c>
      <c r="M1896" s="37">
        <v>31907</v>
      </c>
      <c r="N1896" s="37">
        <f>SUM(VentasC15[[#This Row],[Maquillaje]:[Perfumería]])</f>
        <v>310006</v>
      </c>
      <c r="O1896" s="14">
        <f>AVERAGE(VentasC15[[#This Row],[Maquillaje]:[Perfumería]])</f>
        <v>62001.2</v>
      </c>
      <c r="P1896" t="str">
        <f>INDEX(VentasC15[[#Headers],[Maquillaje]:[Perfumería]],MATCH(MAX(VentasC15[[#This Row],[Maquillaje]:[Perfumería]]),VentasC15[[#This Row],[Maquillaje]:[Perfumería]],0))</f>
        <v>Skincare</v>
      </c>
      <c r="Q1896" t="str">
        <f>INDEX(VentasC15[[#Headers],[Maquillaje]:[Perfumería]],MATCH(MIN(VentasC15[[#This Row],[Maquillaje]:[Perfumería]]),VentasC15[[#This Row],[Maquillaje]:[Perfumería]],0))</f>
        <v>Cabello</v>
      </c>
      <c r="R1896" t="str">
        <f>IF(VentasC15[[#This Row],[Total por vendedor]]&gt;=250000,"SI","NO")</f>
        <v>SI</v>
      </c>
    </row>
    <row r="1897" spans="1:18" x14ac:dyDescent="0.3">
      <c r="A1897" s="17">
        <v>33499017</v>
      </c>
      <c r="B1897" s="13">
        <v>25</v>
      </c>
      <c r="C1897" s="13">
        <v>4</v>
      </c>
      <c r="D1897" s="13">
        <v>97</v>
      </c>
      <c r="E1897" t="s">
        <v>22</v>
      </c>
      <c r="F1897" t="s">
        <v>20</v>
      </c>
      <c r="G1897" t="str">
        <f>IF(VentasC15[[#This Row],[Tipo de pago]]='Tablas auxiliares'!$B$6,"Venta física","Venta Online")</f>
        <v>Venta física</v>
      </c>
      <c r="H1897" t="s">
        <v>30</v>
      </c>
      <c r="I1897" s="37">
        <v>20827</v>
      </c>
      <c r="J1897" s="37">
        <v>13574</v>
      </c>
      <c r="K1897" s="37">
        <v>77417</v>
      </c>
      <c r="L1897" s="37">
        <v>69752</v>
      </c>
      <c r="M1897" s="37">
        <v>87802</v>
      </c>
      <c r="N1897" s="37">
        <f>SUM(VentasC15[[#This Row],[Maquillaje]:[Perfumería]])</f>
        <v>269372</v>
      </c>
      <c r="O1897" s="14">
        <f>AVERAGE(VentasC15[[#This Row],[Maquillaje]:[Perfumería]])</f>
        <v>53874.400000000001</v>
      </c>
      <c r="P1897" t="str">
        <f>INDEX(VentasC15[[#Headers],[Maquillaje]:[Perfumería]],MATCH(MAX(VentasC15[[#This Row],[Maquillaje]:[Perfumería]]),VentasC15[[#This Row],[Maquillaje]:[Perfumería]],0))</f>
        <v>Perfumería</v>
      </c>
      <c r="Q1897" t="str">
        <f>INDEX(VentasC15[[#Headers],[Maquillaje]:[Perfumería]],MATCH(MIN(VentasC15[[#This Row],[Maquillaje]:[Perfumería]]),VentasC15[[#This Row],[Maquillaje]:[Perfumería]],0))</f>
        <v>Skincare</v>
      </c>
      <c r="R1897" t="str">
        <f>IF(VentasC15[[#This Row],[Total por vendedor]]&gt;=250000,"SI","NO")</f>
        <v>SI</v>
      </c>
    </row>
    <row r="1898" spans="1:18" x14ac:dyDescent="0.3">
      <c r="A1898" s="16">
        <v>33499018</v>
      </c>
      <c r="B1898" s="13">
        <v>39</v>
      </c>
      <c r="C1898" s="13">
        <v>4</v>
      </c>
      <c r="D1898" s="13">
        <v>31</v>
      </c>
      <c r="E1898" t="s">
        <v>23</v>
      </c>
      <c r="F1898" t="s">
        <v>21</v>
      </c>
      <c r="G1898" t="str">
        <f>IF(VentasC15[[#This Row],[Tipo de pago]]='Tablas auxiliares'!$B$6,"Venta física","Venta Online")</f>
        <v>Venta Online</v>
      </c>
      <c r="H1898" t="s">
        <v>29</v>
      </c>
      <c r="I1898" s="37">
        <v>18634</v>
      </c>
      <c r="J1898" s="37">
        <v>73705</v>
      </c>
      <c r="K1898" s="37">
        <v>61495</v>
      </c>
      <c r="L1898" s="37">
        <v>83165</v>
      </c>
      <c r="M1898" s="37">
        <v>68496</v>
      </c>
      <c r="N1898" s="37">
        <f>SUM(VentasC15[[#This Row],[Maquillaje]:[Perfumería]])</f>
        <v>305495</v>
      </c>
      <c r="O1898" s="14">
        <f>AVERAGE(VentasC15[[#This Row],[Maquillaje]:[Perfumería]])</f>
        <v>61099</v>
      </c>
      <c r="P1898" t="str">
        <f>INDEX(VentasC15[[#Headers],[Maquillaje]:[Perfumería]],MATCH(MAX(VentasC15[[#This Row],[Maquillaje]:[Perfumería]]),VentasC15[[#This Row],[Maquillaje]:[Perfumería]],0))</f>
        <v>Cuerpo</v>
      </c>
      <c r="Q1898" t="str">
        <f>INDEX(VentasC15[[#Headers],[Maquillaje]:[Perfumería]],MATCH(MIN(VentasC15[[#This Row],[Maquillaje]:[Perfumería]]),VentasC15[[#This Row],[Maquillaje]:[Perfumería]],0))</f>
        <v>Maquillaje</v>
      </c>
      <c r="R1898" t="str">
        <f>IF(VentasC15[[#This Row],[Total por vendedor]]&gt;=250000,"SI","NO")</f>
        <v>SI</v>
      </c>
    </row>
    <row r="1899" spans="1:18" x14ac:dyDescent="0.3">
      <c r="A1899" s="17">
        <v>33499019</v>
      </c>
      <c r="B1899" s="13">
        <v>51</v>
      </c>
      <c r="C1899" s="13">
        <v>4</v>
      </c>
      <c r="D1899" s="13">
        <v>13</v>
      </c>
      <c r="E1899" t="s">
        <v>23</v>
      </c>
      <c r="F1899" t="s">
        <v>21</v>
      </c>
      <c r="G1899" t="str">
        <f>IF(VentasC15[[#This Row],[Tipo de pago]]='Tablas auxiliares'!$B$6,"Venta física","Venta Online")</f>
        <v>Venta Online</v>
      </c>
      <c r="H1899" t="s">
        <v>29</v>
      </c>
      <c r="I1899" s="37">
        <v>8650</v>
      </c>
      <c r="J1899" s="37">
        <v>64559</v>
      </c>
      <c r="K1899" s="37">
        <v>90331</v>
      </c>
      <c r="L1899" s="37">
        <v>22223</v>
      </c>
      <c r="M1899" s="37">
        <v>57285</v>
      </c>
      <c r="N1899" s="37">
        <f>SUM(VentasC15[[#This Row],[Maquillaje]:[Perfumería]])</f>
        <v>243048</v>
      </c>
      <c r="O1899" s="14">
        <f>AVERAGE(VentasC15[[#This Row],[Maquillaje]:[Perfumería]])</f>
        <v>48609.599999999999</v>
      </c>
      <c r="P1899" t="str">
        <f>INDEX(VentasC15[[#Headers],[Maquillaje]:[Perfumería]],MATCH(MAX(VentasC15[[#This Row],[Maquillaje]:[Perfumería]]),VentasC15[[#This Row],[Maquillaje]:[Perfumería]],0))</f>
        <v>Cabello</v>
      </c>
      <c r="Q1899" t="str">
        <f>INDEX(VentasC15[[#Headers],[Maquillaje]:[Perfumería]],MATCH(MIN(VentasC15[[#This Row],[Maquillaje]:[Perfumería]]),VentasC15[[#This Row],[Maquillaje]:[Perfumería]],0))</f>
        <v>Maquillaje</v>
      </c>
      <c r="R1899" t="str">
        <f>IF(VentasC15[[#This Row],[Total por vendedor]]&gt;=250000,"SI","NO")</f>
        <v>NO</v>
      </c>
    </row>
    <row r="1900" spans="1:18" x14ac:dyDescent="0.3">
      <c r="A1900" s="16">
        <v>33499020</v>
      </c>
      <c r="B1900" s="13">
        <v>43</v>
      </c>
      <c r="C1900" s="13">
        <v>4</v>
      </c>
      <c r="D1900" s="13">
        <v>97</v>
      </c>
      <c r="E1900" t="s">
        <v>24</v>
      </c>
      <c r="F1900" t="s">
        <v>20</v>
      </c>
      <c r="G1900" t="str">
        <f>IF(VentasC15[[#This Row],[Tipo de pago]]='Tablas auxiliares'!$B$6,"Venta física","Venta Online")</f>
        <v>Venta física</v>
      </c>
      <c r="H1900" t="s">
        <v>29</v>
      </c>
      <c r="I1900" s="37">
        <v>99089</v>
      </c>
      <c r="J1900" s="37">
        <v>80848</v>
      </c>
      <c r="K1900" s="37">
        <v>35237</v>
      </c>
      <c r="L1900" s="37">
        <v>21572</v>
      </c>
      <c r="M1900" s="37">
        <v>83409</v>
      </c>
      <c r="N1900" s="37">
        <f>SUM(VentasC15[[#This Row],[Maquillaje]:[Perfumería]])</f>
        <v>320155</v>
      </c>
      <c r="O1900" s="14">
        <f>AVERAGE(VentasC15[[#This Row],[Maquillaje]:[Perfumería]])</f>
        <v>64031</v>
      </c>
      <c r="P1900" t="str">
        <f>INDEX(VentasC15[[#Headers],[Maquillaje]:[Perfumería]],MATCH(MAX(VentasC15[[#This Row],[Maquillaje]:[Perfumería]]),VentasC15[[#This Row],[Maquillaje]:[Perfumería]],0))</f>
        <v>Maquillaje</v>
      </c>
      <c r="Q1900" t="str">
        <f>INDEX(VentasC15[[#Headers],[Maquillaje]:[Perfumería]],MATCH(MIN(VentasC15[[#This Row],[Maquillaje]:[Perfumería]]),VentasC15[[#This Row],[Maquillaje]:[Perfumería]],0))</f>
        <v>Cuerpo</v>
      </c>
      <c r="R1900" t="str">
        <f>IF(VentasC15[[#This Row],[Total por vendedor]]&gt;=250000,"SI","NO")</f>
        <v>SI</v>
      </c>
    </row>
    <row r="1901" spans="1:18" x14ac:dyDescent="0.3">
      <c r="A1901" s="17">
        <v>33499021</v>
      </c>
      <c r="B1901" s="13">
        <v>29</v>
      </c>
      <c r="C1901" s="13">
        <v>4</v>
      </c>
      <c r="D1901" s="13">
        <v>15</v>
      </c>
      <c r="E1901" t="s">
        <v>23</v>
      </c>
      <c r="F1901" t="s">
        <v>21</v>
      </c>
      <c r="G1901" t="str">
        <f>IF(VentasC15[[#This Row],[Tipo de pago]]='Tablas auxiliares'!$B$6,"Venta física","Venta Online")</f>
        <v>Venta Online</v>
      </c>
      <c r="H1901" t="s">
        <v>30</v>
      </c>
      <c r="I1901" s="37">
        <v>44961</v>
      </c>
      <c r="J1901" s="37">
        <v>64901</v>
      </c>
      <c r="K1901" s="37">
        <v>40745</v>
      </c>
      <c r="L1901" s="37">
        <v>84693</v>
      </c>
      <c r="M1901" s="37">
        <v>88759</v>
      </c>
      <c r="N1901" s="37">
        <f>SUM(VentasC15[[#This Row],[Maquillaje]:[Perfumería]])</f>
        <v>324059</v>
      </c>
      <c r="O1901" s="14">
        <f>AVERAGE(VentasC15[[#This Row],[Maquillaje]:[Perfumería]])</f>
        <v>64811.8</v>
      </c>
      <c r="P1901" t="str">
        <f>INDEX(VentasC15[[#Headers],[Maquillaje]:[Perfumería]],MATCH(MAX(VentasC15[[#This Row],[Maquillaje]:[Perfumería]]),VentasC15[[#This Row],[Maquillaje]:[Perfumería]],0))</f>
        <v>Perfumería</v>
      </c>
      <c r="Q1901" t="str">
        <f>INDEX(VentasC15[[#Headers],[Maquillaje]:[Perfumería]],MATCH(MIN(VentasC15[[#This Row],[Maquillaje]:[Perfumería]]),VentasC15[[#This Row],[Maquillaje]:[Perfumería]],0))</f>
        <v>Cabello</v>
      </c>
      <c r="R1901" t="str">
        <f>IF(VentasC15[[#This Row],[Total por vendedor]]&gt;=250000,"SI","NO")</f>
        <v>SI</v>
      </c>
    </row>
    <row r="1902" spans="1:18" x14ac:dyDescent="0.3">
      <c r="A1902" s="16">
        <v>33499022</v>
      </c>
      <c r="B1902" s="13">
        <v>35</v>
      </c>
      <c r="C1902" s="13">
        <v>4</v>
      </c>
      <c r="D1902" s="13">
        <v>31</v>
      </c>
      <c r="E1902" t="s">
        <v>23</v>
      </c>
      <c r="F1902" t="s">
        <v>21</v>
      </c>
      <c r="G1902" t="str">
        <f>IF(VentasC15[[#This Row],[Tipo de pago]]='Tablas auxiliares'!$B$6,"Venta física","Venta Online")</f>
        <v>Venta Online</v>
      </c>
      <c r="H1902" t="s">
        <v>29</v>
      </c>
      <c r="I1902" s="37">
        <v>21836</v>
      </c>
      <c r="J1902" s="37">
        <v>63663</v>
      </c>
      <c r="K1902" s="37">
        <v>67819</v>
      </c>
      <c r="L1902" s="37">
        <v>36014</v>
      </c>
      <c r="M1902" s="37">
        <v>67238</v>
      </c>
      <c r="N1902" s="37">
        <f>SUM(VentasC15[[#This Row],[Maquillaje]:[Perfumería]])</f>
        <v>256570</v>
      </c>
      <c r="O1902" s="14">
        <f>AVERAGE(VentasC15[[#This Row],[Maquillaje]:[Perfumería]])</f>
        <v>51314</v>
      </c>
      <c r="P1902" t="str">
        <f>INDEX(VentasC15[[#Headers],[Maquillaje]:[Perfumería]],MATCH(MAX(VentasC15[[#This Row],[Maquillaje]:[Perfumería]]),VentasC15[[#This Row],[Maquillaje]:[Perfumería]],0))</f>
        <v>Cabello</v>
      </c>
      <c r="Q1902" t="str">
        <f>INDEX(VentasC15[[#Headers],[Maquillaje]:[Perfumería]],MATCH(MIN(VentasC15[[#This Row],[Maquillaje]:[Perfumería]]),VentasC15[[#This Row],[Maquillaje]:[Perfumería]],0))</f>
        <v>Maquillaje</v>
      </c>
      <c r="R1902" t="str">
        <f>IF(VentasC15[[#This Row],[Total por vendedor]]&gt;=250000,"SI","NO")</f>
        <v>SI</v>
      </c>
    </row>
    <row r="1903" spans="1:18" x14ac:dyDescent="0.3">
      <c r="A1903" s="17">
        <v>33499023</v>
      </c>
      <c r="B1903" s="13">
        <v>25</v>
      </c>
      <c r="C1903" s="13">
        <v>4</v>
      </c>
      <c r="D1903" s="13">
        <v>30</v>
      </c>
      <c r="E1903" t="s">
        <v>24</v>
      </c>
      <c r="F1903" t="s">
        <v>20</v>
      </c>
      <c r="G1903" t="str">
        <f>IF(VentasC15[[#This Row],[Tipo de pago]]='Tablas auxiliares'!$B$6,"Venta física","Venta Online")</f>
        <v>Venta física</v>
      </c>
      <c r="H1903" t="s">
        <v>30</v>
      </c>
      <c r="I1903" s="37">
        <v>42873</v>
      </c>
      <c r="J1903" s="37">
        <v>97902</v>
      </c>
      <c r="K1903" s="37">
        <v>46398</v>
      </c>
      <c r="L1903" s="37">
        <v>49106</v>
      </c>
      <c r="M1903" s="37">
        <v>28142</v>
      </c>
      <c r="N1903" s="37">
        <f>SUM(VentasC15[[#This Row],[Maquillaje]:[Perfumería]])</f>
        <v>264421</v>
      </c>
      <c r="O1903" s="14">
        <f>AVERAGE(VentasC15[[#This Row],[Maquillaje]:[Perfumería]])</f>
        <v>52884.2</v>
      </c>
      <c r="P1903" t="str">
        <f>INDEX(VentasC15[[#Headers],[Maquillaje]:[Perfumería]],MATCH(MAX(VentasC15[[#This Row],[Maquillaje]:[Perfumería]]),VentasC15[[#This Row],[Maquillaje]:[Perfumería]],0))</f>
        <v>Skincare</v>
      </c>
      <c r="Q1903" t="str">
        <f>INDEX(VentasC15[[#Headers],[Maquillaje]:[Perfumería]],MATCH(MIN(VentasC15[[#This Row],[Maquillaje]:[Perfumería]]),VentasC15[[#This Row],[Maquillaje]:[Perfumería]],0))</f>
        <v>Perfumería</v>
      </c>
      <c r="R1903" t="str">
        <f>IF(VentasC15[[#This Row],[Total por vendedor]]&gt;=250000,"SI","NO")</f>
        <v>SI</v>
      </c>
    </row>
    <row r="1904" spans="1:18" x14ac:dyDescent="0.3">
      <c r="A1904" s="16">
        <v>33499024</v>
      </c>
      <c r="B1904" s="13">
        <v>32</v>
      </c>
      <c r="C1904" s="13">
        <v>4</v>
      </c>
      <c r="D1904" s="13">
        <v>96</v>
      </c>
      <c r="E1904" t="s">
        <v>22</v>
      </c>
      <c r="F1904" t="s">
        <v>20</v>
      </c>
      <c r="G1904" t="str">
        <f>IF(VentasC15[[#This Row],[Tipo de pago]]='Tablas auxiliares'!$B$6,"Venta física","Venta Online")</f>
        <v>Venta física</v>
      </c>
      <c r="H1904" t="s">
        <v>30</v>
      </c>
      <c r="I1904" s="37">
        <v>26840</v>
      </c>
      <c r="J1904" s="37">
        <v>29297</v>
      </c>
      <c r="K1904" s="37">
        <v>4316</v>
      </c>
      <c r="L1904" s="37">
        <v>14055</v>
      </c>
      <c r="M1904" s="37">
        <v>18854</v>
      </c>
      <c r="N1904" s="37">
        <f>SUM(VentasC15[[#This Row],[Maquillaje]:[Perfumería]])</f>
        <v>93362</v>
      </c>
      <c r="O1904" s="14">
        <f>AVERAGE(VentasC15[[#This Row],[Maquillaje]:[Perfumería]])</f>
        <v>18672.400000000001</v>
      </c>
      <c r="P1904" t="str">
        <f>INDEX(VentasC15[[#Headers],[Maquillaje]:[Perfumería]],MATCH(MAX(VentasC15[[#This Row],[Maquillaje]:[Perfumería]]),VentasC15[[#This Row],[Maquillaje]:[Perfumería]],0))</f>
        <v>Skincare</v>
      </c>
      <c r="Q1904" t="str">
        <f>INDEX(VentasC15[[#Headers],[Maquillaje]:[Perfumería]],MATCH(MIN(VentasC15[[#This Row],[Maquillaje]:[Perfumería]]),VentasC15[[#This Row],[Maquillaje]:[Perfumería]],0))</f>
        <v>Cabello</v>
      </c>
      <c r="R1904" t="str">
        <f>IF(VentasC15[[#This Row],[Total por vendedor]]&gt;=250000,"SI","NO")</f>
        <v>NO</v>
      </c>
    </row>
    <row r="1905" spans="1:18" x14ac:dyDescent="0.3">
      <c r="A1905" s="17">
        <v>33499025</v>
      </c>
      <c r="B1905" s="13">
        <v>32</v>
      </c>
      <c r="C1905" s="13">
        <v>4</v>
      </c>
      <c r="D1905" s="13">
        <v>68</v>
      </c>
      <c r="E1905" t="s">
        <v>25</v>
      </c>
      <c r="F1905" t="s">
        <v>21</v>
      </c>
      <c r="G1905" t="str">
        <f>IF(VentasC15[[#This Row],[Tipo de pago]]='Tablas auxiliares'!$B$6,"Venta física","Venta Online")</f>
        <v>Venta Online</v>
      </c>
      <c r="H1905" t="s">
        <v>30</v>
      </c>
      <c r="I1905" s="37">
        <v>76222</v>
      </c>
      <c r="J1905" s="37">
        <v>93230</v>
      </c>
      <c r="K1905" s="37">
        <v>97141</v>
      </c>
      <c r="L1905" s="37">
        <v>25997</v>
      </c>
      <c r="M1905" s="37">
        <v>96723</v>
      </c>
      <c r="N1905" s="37">
        <f>SUM(VentasC15[[#This Row],[Maquillaje]:[Perfumería]])</f>
        <v>389313</v>
      </c>
      <c r="O1905" s="14">
        <f>AVERAGE(VentasC15[[#This Row],[Maquillaje]:[Perfumería]])</f>
        <v>77862.600000000006</v>
      </c>
      <c r="P1905" t="str">
        <f>INDEX(VentasC15[[#Headers],[Maquillaje]:[Perfumería]],MATCH(MAX(VentasC15[[#This Row],[Maquillaje]:[Perfumería]]),VentasC15[[#This Row],[Maquillaje]:[Perfumería]],0))</f>
        <v>Cabello</v>
      </c>
      <c r="Q1905" t="str">
        <f>INDEX(VentasC15[[#Headers],[Maquillaje]:[Perfumería]],MATCH(MIN(VentasC15[[#This Row],[Maquillaje]:[Perfumería]]),VentasC15[[#This Row],[Maquillaje]:[Perfumería]],0))</f>
        <v>Cuerpo</v>
      </c>
      <c r="R1905" t="str">
        <f>IF(VentasC15[[#This Row],[Total por vendedor]]&gt;=250000,"SI","NO")</f>
        <v>SI</v>
      </c>
    </row>
    <row r="1906" spans="1:18" x14ac:dyDescent="0.3">
      <c r="A1906" s="16">
        <v>33499026</v>
      </c>
      <c r="B1906" s="13">
        <v>46</v>
      </c>
      <c r="C1906" s="13">
        <v>4</v>
      </c>
      <c r="D1906" s="13">
        <v>47</v>
      </c>
      <c r="E1906" t="s">
        <v>24</v>
      </c>
      <c r="F1906" t="s">
        <v>20</v>
      </c>
      <c r="G1906" t="str">
        <f>IF(VentasC15[[#This Row],[Tipo de pago]]='Tablas auxiliares'!$B$6,"Venta física","Venta Online")</f>
        <v>Venta física</v>
      </c>
      <c r="H1906" t="s">
        <v>30</v>
      </c>
      <c r="I1906" s="37">
        <v>80100</v>
      </c>
      <c r="J1906" s="37">
        <v>1744</v>
      </c>
      <c r="K1906" s="37">
        <v>41216</v>
      </c>
      <c r="L1906" s="37">
        <v>17917</v>
      </c>
      <c r="M1906" s="37">
        <v>76639</v>
      </c>
      <c r="N1906" s="37">
        <f>SUM(VentasC15[[#This Row],[Maquillaje]:[Perfumería]])</f>
        <v>217616</v>
      </c>
      <c r="O1906" s="14">
        <f>AVERAGE(VentasC15[[#This Row],[Maquillaje]:[Perfumería]])</f>
        <v>43523.199999999997</v>
      </c>
      <c r="P1906" t="str">
        <f>INDEX(VentasC15[[#Headers],[Maquillaje]:[Perfumería]],MATCH(MAX(VentasC15[[#This Row],[Maquillaje]:[Perfumería]]),VentasC15[[#This Row],[Maquillaje]:[Perfumería]],0))</f>
        <v>Maquillaje</v>
      </c>
      <c r="Q1906" t="str">
        <f>INDEX(VentasC15[[#Headers],[Maquillaje]:[Perfumería]],MATCH(MIN(VentasC15[[#This Row],[Maquillaje]:[Perfumería]]),VentasC15[[#This Row],[Maquillaje]:[Perfumería]],0))</f>
        <v>Skincare</v>
      </c>
      <c r="R1906" t="str">
        <f>IF(VentasC15[[#This Row],[Total por vendedor]]&gt;=250000,"SI","NO")</f>
        <v>NO</v>
      </c>
    </row>
    <row r="1907" spans="1:18" x14ac:dyDescent="0.3">
      <c r="A1907" s="17">
        <v>33499027</v>
      </c>
      <c r="B1907" s="13">
        <v>27</v>
      </c>
      <c r="C1907" s="13">
        <v>4</v>
      </c>
      <c r="D1907" s="13">
        <v>9</v>
      </c>
      <c r="E1907" t="s">
        <v>24</v>
      </c>
      <c r="F1907" t="s">
        <v>20</v>
      </c>
      <c r="G1907" t="str">
        <f>IF(VentasC15[[#This Row],[Tipo de pago]]='Tablas auxiliares'!$B$6,"Venta física","Venta Online")</f>
        <v>Venta física</v>
      </c>
      <c r="H1907" t="s">
        <v>30</v>
      </c>
      <c r="I1907" s="37">
        <v>26021</v>
      </c>
      <c r="J1907" s="37">
        <v>988</v>
      </c>
      <c r="K1907" s="37">
        <v>28402</v>
      </c>
      <c r="L1907" s="37">
        <v>57159</v>
      </c>
      <c r="M1907" s="37">
        <v>94688</v>
      </c>
      <c r="N1907" s="37">
        <f>SUM(VentasC15[[#This Row],[Maquillaje]:[Perfumería]])</f>
        <v>207258</v>
      </c>
      <c r="O1907" s="14">
        <f>AVERAGE(VentasC15[[#This Row],[Maquillaje]:[Perfumería]])</f>
        <v>41451.599999999999</v>
      </c>
      <c r="P1907" t="str">
        <f>INDEX(VentasC15[[#Headers],[Maquillaje]:[Perfumería]],MATCH(MAX(VentasC15[[#This Row],[Maquillaje]:[Perfumería]]),VentasC15[[#This Row],[Maquillaje]:[Perfumería]],0))</f>
        <v>Perfumería</v>
      </c>
      <c r="Q1907" t="str">
        <f>INDEX(VentasC15[[#Headers],[Maquillaje]:[Perfumería]],MATCH(MIN(VentasC15[[#This Row],[Maquillaje]:[Perfumería]]),VentasC15[[#This Row],[Maquillaje]:[Perfumería]],0))</f>
        <v>Skincare</v>
      </c>
      <c r="R1907" t="str">
        <f>IF(VentasC15[[#This Row],[Total por vendedor]]&gt;=250000,"SI","NO")</f>
        <v>NO</v>
      </c>
    </row>
    <row r="1908" spans="1:18" x14ac:dyDescent="0.3">
      <c r="A1908" s="16">
        <v>33499028</v>
      </c>
      <c r="B1908" s="13">
        <v>51</v>
      </c>
      <c r="C1908" s="13">
        <v>4</v>
      </c>
      <c r="D1908" s="13">
        <v>91</v>
      </c>
      <c r="E1908" t="s">
        <v>25</v>
      </c>
      <c r="F1908" t="s">
        <v>20</v>
      </c>
      <c r="G1908" t="str">
        <f>IF(VentasC15[[#This Row],[Tipo de pago]]='Tablas auxiliares'!$B$6,"Venta física","Venta Online")</f>
        <v>Venta física</v>
      </c>
      <c r="H1908" t="s">
        <v>29</v>
      </c>
      <c r="I1908" s="37">
        <v>92300</v>
      </c>
      <c r="J1908" s="37">
        <v>29251</v>
      </c>
      <c r="K1908" s="37">
        <v>11746</v>
      </c>
      <c r="L1908" s="37">
        <v>45346</v>
      </c>
      <c r="M1908" s="37">
        <v>23182</v>
      </c>
      <c r="N1908" s="37">
        <f>SUM(VentasC15[[#This Row],[Maquillaje]:[Perfumería]])</f>
        <v>201825</v>
      </c>
      <c r="O1908" s="14">
        <f>AVERAGE(VentasC15[[#This Row],[Maquillaje]:[Perfumería]])</f>
        <v>40365</v>
      </c>
      <c r="P1908" t="str">
        <f>INDEX(VentasC15[[#Headers],[Maquillaje]:[Perfumería]],MATCH(MAX(VentasC15[[#This Row],[Maquillaje]:[Perfumería]]),VentasC15[[#This Row],[Maquillaje]:[Perfumería]],0))</f>
        <v>Maquillaje</v>
      </c>
      <c r="Q1908" t="str">
        <f>INDEX(VentasC15[[#Headers],[Maquillaje]:[Perfumería]],MATCH(MIN(VentasC15[[#This Row],[Maquillaje]:[Perfumería]]),VentasC15[[#This Row],[Maquillaje]:[Perfumería]],0))</f>
        <v>Cabello</v>
      </c>
      <c r="R1908" t="str">
        <f>IF(VentasC15[[#This Row],[Total por vendedor]]&gt;=250000,"SI","NO")</f>
        <v>NO</v>
      </c>
    </row>
    <row r="1909" spans="1:18" x14ac:dyDescent="0.3">
      <c r="A1909" s="17">
        <v>33499029</v>
      </c>
      <c r="B1909" s="13">
        <v>56</v>
      </c>
      <c r="C1909" s="13">
        <v>4</v>
      </c>
      <c r="D1909" s="13">
        <v>68</v>
      </c>
      <c r="E1909" t="s">
        <v>22</v>
      </c>
      <c r="F1909" t="s">
        <v>20</v>
      </c>
      <c r="G1909" t="str">
        <f>IF(VentasC15[[#This Row],[Tipo de pago]]='Tablas auxiliares'!$B$6,"Venta física","Venta Online")</f>
        <v>Venta física</v>
      </c>
      <c r="H1909" t="s">
        <v>30</v>
      </c>
      <c r="I1909" s="37">
        <v>34298</v>
      </c>
      <c r="J1909" s="37">
        <v>58800</v>
      </c>
      <c r="K1909" s="37">
        <v>83606</v>
      </c>
      <c r="L1909" s="37">
        <v>25876</v>
      </c>
      <c r="M1909" s="37">
        <v>12946</v>
      </c>
      <c r="N1909" s="37">
        <f>SUM(VentasC15[[#This Row],[Maquillaje]:[Perfumería]])</f>
        <v>215526</v>
      </c>
      <c r="O1909" s="14">
        <f>AVERAGE(VentasC15[[#This Row],[Maquillaje]:[Perfumería]])</f>
        <v>43105.2</v>
      </c>
      <c r="P1909" t="str">
        <f>INDEX(VentasC15[[#Headers],[Maquillaje]:[Perfumería]],MATCH(MAX(VentasC15[[#This Row],[Maquillaje]:[Perfumería]]),VentasC15[[#This Row],[Maquillaje]:[Perfumería]],0))</f>
        <v>Cabello</v>
      </c>
      <c r="Q1909" t="str">
        <f>INDEX(VentasC15[[#Headers],[Maquillaje]:[Perfumería]],MATCH(MIN(VentasC15[[#This Row],[Maquillaje]:[Perfumería]]),VentasC15[[#This Row],[Maquillaje]:[Perfumería]],0))</f>
        <v>Perfumería</v>
      </c>
      <c r="R1909" t="str">
        <f>IF(VentasC15[[#This Row],[Total por vendedor]]&gt;=250000,"SI","NO")</f>
        <v>NO</v>
      </c>
    </row>
    <row r="1910" spans="1:18" x14ac:dyDescent="0.3">
      <c r="A1910" s="16">
        <v>33499030</v>
      </c>
      <c r="B1910" s="13">
        <v>34</v>
      </c>
      <c r="C1910" s="13">
        <v>4</v>
      </c>
      <c r="D1910" s="13">
        <v>23</v>
      </c>
      <c r="E1910" t="s">
        <v>23</v>
      </c>
      <c r="F1910" t="s">
        <v>21</v>
      </c>
      <c r="G1910" t="str">
        <f>IF(VentasC15[[#This Row],[Tipo de pago]]='Tablas auxiliares'!$B$6,"Venta física","Venta Online")</f>
        <v>Venta Online</v>
      </c>
      <c r="H1910" t="s">
        <v>29</v>
      </c>
      <c r="I1910" s="37">
        <v>91386</v>
      </c>
      <c r="J1910" s="37">
        <v>6070</v>
      </c>
      <c r="K1910" s="37">
        <v>5005</v>
      </c>
      <c r="L1910" s="37">
        <v>10291</v>
      </c>
      <c r="M1910" s="37">
        <v>42821</v>
      </c>
      <c r="N1910" s="37">
        <f>SUM(VentasC15[[#This Row],[Maquillaje]:[Perfumería]])</f>
        <v>155573</v>
      </c>
      <c r="O1910" s="14">
        <f>AVERAGE(VentasC15[[#This Row],[Maquillaje]:[Perfumería]])</f>
        <v>31114.6</v>
      </c>
      <c r="P1910" t="str">
        <f>INDEX(VentasC15[[#Headers],[Maquillaje]:[Perfumería]],MATCH(MAX(VentasC15[[#This Row],[Maquillaje]:[Perfumería]]),VentasC15[[#This Row],[Maquillaje]:[Perfumería]],0))</f>
        <v>Maquillaje</v>
      </c>
      <c r="Q1910" t="str">
        <f>INDEX(VentasC15[[#Headers],[Maquillaje]:[Perfumería]],MATCH(MIN(VentasC15[[#This Row],[Maquillaje]:[Perfumería]]),VentasC15[[#This Row],[Maquillaje]:[Perfumería]],0))</f>
        <v>Cabello</v>
      </c>
      <c r="R1910" t="str">
        <f>IF(VentasC15[[#This Row],[Total por vendedor]]&gt;=250000,"SI","NO")</f>
        <v>NO</v>
      </c>
    </row>
    <row r="1911" spans="1:18" x14ac:dyDescent="0.3">
      <c r="A1911" s="17">
        <v>33499031</v>
      </c>
      <c r="B1911" s="13">
        <v>46</v>
      </c>
      <c r="C1911" s="13">
        <v>4</v>
      </c>
      <c r="D1911" s="13">
        <v>61</v>
      </c>
      <c r="E1911" t="s">
        <v>25</v>
      </c>
      <c r="F1911" t="s">
        <v>21</v>
      </c>
      <c r="G1911" t="str">
        <f>IF(VentasC15[[#This Row],[Tipo de pago]]='Tablas auxiliares'!$B$6,"Venta física","Venta Online")</f>
        <v>Venta Online</v>
      </c>
      <c r="H1911" t="s">
        <v>30</v>
      </c>
      <c r="I1911" s="37">
        <v>97885</v>
      </c>
      <c r="J1911" s="37">
        <v>75295</v>
      </c>
      <c r="K1911" s="37">
        <v>91427</v>
      </c>
      <c r="L1911" s="37">
        <v>42662</v>
      </c>
      <c r="M1911" s="37">
        <v>42906</v>
      </c>
      <c r="N1911" s="37">
        <f>SUM(VentasC15[[#This Row],[Maquillaje]:[Perfumería]])</f>
        <v>350175</v>
      </c>
      <c r="O1911" s="14">
        <f>AVERAGE(VentasC15[[#This Row],[Maquillaje]:[Perfumería]])</f>
        <v>70035</v>
      </c>
      <c r="P1911" t="str">
        <f>INDEX(VentasC15[[#Headers],[Maquillaje]:[Perfumería]],MATCH(MAX(VentasC15[[#This Row],[Maquillaje]:[Perfumería]]),VentasC15[[#This Row],[Maquillaje]:[Perfumería]],0))</f>
        <v>Maquillaje</v>
      </c>
      <c r="Q1911" t="str">
        <f>INDEX(VentasC15[[#Headers],[Maquillaje]:[Perfumería]],MATCH(MIN(VentasC15[[#This Row],[Maquillaje]:[Perfumería]]),VentasC15[[#This Row],[Maquillaje]:[Perfumería]],0))</f>
        <v>Cuerpo</v>
      </c>
      <c r="R1911" t="str">
        <f>IF(VentasC15[[#This Row],[Total por vendedor]]&gt;=250000,"SI","NO")</f>
        <v>SI</v>
      </c>
    </row>
    <row r="1912" spans="1:18" x14ac:dyDescent="0.3">
      <c r="A1912" s="16">
        <v>33499032</v>
      </c>
      <c r="B1912" s="13">
        <v>51</v>
      </c>
      <c r="C1912" s="13">
        <v>4</v>
      </c>
      <c r="D1912" s="13">
        <v>29</v>
      </c>
      <c r="E1912" t="s">
        <v>24</v>
      </c>
      <c r="F1912" t="s">
        <v>21</v>
      </c>
      <c r="G1912" t="str">
        <f>IF(VentasC15[[#This Row],[Tipo de pago]]='Tablas auxiliares'!$B$6,"Venta física","Venta Online")</f>
        <v>Venta Online</v>
      </c>
      <c r="H1912" t="s">
        <v>30</v>
      </c>
      <c r="I1912" s="37">
        <v>68093</v>
      </c>
      <c r="J1912" s="37">
        <v>31436</v>
      </c>
      <c r="K1912" s="37">
        <v>14192</v>
      </c>
      <c r="L1912" s="37">
        <v>19715</v>
      </c>
      <c r="M1912" s="37">
        <v>30821</v>
      </c>
      <c r="N1912" s="37">
        <f>SUM(VentasC15[[#This Row],[Maquillaje]:[Perfumería]])</f>
        <v>164257</v>
      </c>
      <c r="O1912" s="14">
        <f>AVERAGE(VentasC15[[#This Row],[Maquillaje]:[Perfumería]])</f>
        <v>32851.4</v>
      </c>
      <c r="P1912" t="str">
        <f>INDEX(VentasC15[[#Headers],[Maquillaje]:[Perfumería]],MATCH(MAX(VentasC15[[#This Row],[Maquillaje]:[Perfumería]]),VentasC15[[#This Row],[Maquillaje]:[Perfumería]],0))</f>
        <v>Maquillaje</v>
      </c>
      <c r="Q1912" t="str">
        <f>INDEX(VentasC15[[#Headers],[Maquillaje]:[Perfumería]],MATCH(MIN(VentasC15[[#This Row],[Maquillaje]:[Perfumería]]),VentasC15[[#This Row],[Maquillaje]:[Perfumería]],0))</f>
        <v>Cabello</v>
      </c>
      <c r="R1912" t="str">
        <f>IF(VentasC15[[#This Row],[Total por vendedor]]&gt;=250000,"SI","NO")</f>
        <v>NO</v>
      </c>
    </row>
    <row r="1913" spans="1:18" x14ac:dyDescent="0.3">
      <c r="A1913" s="17">
        <v>33499033</v>
      </c>
      <c r="B1913" s="13">
        <v>75</v>
      </c>
      <c r="C1913" s="13">
        <v>4</v>
      </c>
      <c r="D1913" s="13">
        <v>60</v>
      </c>
      <c r="E1913" t="s">
        <v>25</v>
      </c>
      <c r="F1913" t="s">
        <v>21</v>
      </c>
      <c r="G1913" t="str">
        <f>IF(VentasC15[[#This Row],[Tipo de pago]]='Tablas auxiliares'!$B$6,"Venta física","Venta Online")</f>
        <v>Venta Online</v>
      </c>
      <c r="H1913" t="s">
        <v>30</v>
      </c>
      <c r="I1913" s="37">
        <v>30615</v>
      </c>
      <c r="J1913" s="37">
        <v>64553</v>
      </c>
      <c r="K1913" s="37">
        <v>72347</v>
      </c>
      <c r="L1913" s="37">
        <v>62399</v>
      </c>
      <c r="M1913" s="37">
        <v>76141</v>
      </c>
      <c r="N1913" s="37">
        <f>SUM(VentasC15[[#This Row],[Maquillaje]:[Perfumería]])</f>
        <v>306055</v>
      </c>
      <c r="O1913" s="14">
        <f>AVERAGE(VentasC15[[#This Row],[Maquillaje]:[Perfumería]])</f>
        <v>61211</v>
      </c>
      <c r="P1913" t="str">
        <f>INDEX(VentasC15[[#Headers],[Maquillaje]:[Perfumería]],MATCH(MAX(VentasC15[[#This Row],[Maquillaje]:[Perfumería]]),VentasC15[[#This Row],[Maquillaje]:[Perfumería]],0))</f>
        <v>Perfumería</v>
      </c>
      <c r="Q1913" t="str">
        <f>INDEX(VentasC15[[#Headers],[Maquillaje]:[Perfumería]],MATCH(MIN(VentasC15[[#This Row],[Maquillaje]:[Perfumería]]),VentasC15[[#This Row],[Maquillaje]:[Perfumería]],0))</f>
        <v>Maquillaje</v>
      </c>
      <c r="R1913" t="str">
        <f>IF(VentasC15[[#This Row],[Total por vendedor]]&gt;=250000,"SI","NO")</f>
        <v>SI</v>
      </c>
    </row>
    <row r="1914" spans="1:18" x14ac:dyDescent="0.3">
      <c r="A1914" s="16">
        <v>33499034</v>
      </c>
      <c r="B1914" s="13">
        <v>40</v>
      </c>
      <c r="C1914" s="13">
        <v>4</v>
      </c>
      <c r="D1914" s="13">
        <v>21</v>
      </c>
      <c r="E1914" t="s">
        <v>22</v>
      </c>
      <c r="F1914" t="s">
        <v>20</v>
      </c>
      <c r="G1914" t="str">
        <f>IF(VentasC15[[#This Row],[Tipo de pago]]='Tablas auxiliares'!$B$6,"Venta física","Venta Online")</f>
        <v>Venta física</v>
      </c>
      <c r="H1914" t="s">
        <v>30</v>
      </c>
      <c r="I1914" s="37">
        <v>18801</v>
      </c>
      <c r="J1914" s="37">
        <v>80609</v>
      </c>
      <c r="K1914" s="37">
        <v>71154</v>
      </c>
      <c r="L1914" s="37">
        <v>97583</v>
      </c>
      <c r="M1914" s="37">
        <v>52346</v>
      </c>
      <c r="N1914" s="37">
        <f>SUM(VentasC15[[#This Row],[Maquillaje]:[Perfumería]])</f>
        <v>320493</v>
      </c>
      <c r="O1914" s="14">
        <f>AVERAGE(VentasC15[[#This Row],[Maquillaje]:[Perfumería]])</f>
        <v>64098.6</v>
      </c>
      <c r="P1914" t="str">
        <f>INDEX(VentasC15[[#Headers],[Maquillaje]:[Perfumería]],MATCH(MAX(VentasC15[[#This Row],[Maquillaje]:[Perfumería]]),VentasC15[[#This Row],[Maquillaje]:[Perfumería]],0))</f>
        <v>Cuerpo</v>
      </c>
      <c r="Q1914" t="str">
        <f>INDEX(VentasC15[[#Headers],[Maquillaje]:[Perfumería]],MATCH(MIN(VentasC15[[#This Row],[Maquillaje]:[Perfumería]]),VentasC15[[#This Row],[Maquillaje]:[Perfumería]],0))</f>
        <v>Maquillaje</v>
      </c>
      <c r="R1914" t="str">
        <f>IF(VentasC15[[#This Row],[Total por vendedor]]&gt;=250000,"SI","NO")</f>
        <v>SI</v>
      </c>
    </row>
    <row r="1915" spans="1:18" x14ac:dyDescent="0.3">
      <c r="A1915" s="17">
        <v>33499035</v>
      </c>
      <c r="B1915" s="13">
        <v>60</v>
      </c>
      <c r="C1915" s="13">
        <v>4</v>
      </c>
      <c r="D1915" s="13">
        <v>46</v>
      </c>
      <c r="E1915" t="s">
        <v>23</v>
      </c>
      <c r="F1915" t="s">
        <v>21</v>
      </c>
      <c r="G1915" t="str">
        <f>IF(VentasC15[[#This Row],[Tipo de pago]]='Tablas auxiliares'!$B$6,"Venta física","Venta Online")</f>
        <v>Venta Online</v>
      </c>
      <c r="H1915" t="s">
        <v>30</v>
      </c>
      <c r="I1915" s="37">
        <v>65522</v>
      </c>
      <c r="J1915" s="37">
        <v>85236</v>
      </c>
      <c r="K1915" s="37">
        <v>23135</v>
      </c>
      <c r="L1915" s="37">
        <v>86158</v>
      </c>
      <c r="M1915" s="37">
        <v>32001</v>
      </c>
      <c r="N1915" s="37">
        <f>SUM(VentasC15[[#This Row],[Maquillaje]:[Perfumería]])</f>
        <v>292052</v>
      </c>
      <c r="O1915" s="14">
        <f>AVERAGE(VentasC15[[#This Row],[Maquillaje]:[Perfumería]])</f>
        <v>58410.400000000001</v>
      </c>
      <c r="P1915" t="str">
        <f>INDEX(VentasC15[[#Headers],[Maquillaje]:[Perfumería]],MATCH(MAX(VentasC15[[#This Row],[Maquillaje]:[Perfumería]]),VentasC15[[#This Row],[Maquillaje]:[Perfumería]],0))</f>
        <v>Cuerpo</v>
      </c>
      <c r="Q1915" t="str">
        <f>INDEX(VentasC15[[#Headers],[Maquillaje]:[Perfumería]],MATCH(MIN(VentasC15[[#This Row],[Maquillaje]:[Perfumería]]),VentasC15[[#This Row],[Maquillaje]:[Perfumería]],0))</f>
        <v>Cabello</v>
      </c>
      <c r="R1915" t="str">
        <f>IF(VentasC15[[#This Row],[Total por vendedor]]&gt;=250000,"SI","NO")</f>
        <v>SI</v>
      </c>
    </row>
    <row r="1916" spans="1:18" x14ac:dyDescent="0.3">
      <c r="A1916" s="16">
        <v>33499036</v>
      </c>
      <c r="B1916" s="13">
        <v>29</v>
      </c>
      <c r="C1916" s="13">
        <v>4</v>
      </c>
      <c r="D1916" s="13">
        <v>98</v>
      </c>
      <c r="E1916" t="s">
        <v>23</v>
      </c>
      <c r="F1916" t="s">
        <v>20</v>
      </c>
      <c r="G1916" t="str">
        <f>IF(VentasC15[[#This Row],[Tipo de pago]]='Tablas auxiliares'!$B$6,"Venta física","Venta Online")</f>
        <v>Venta física</v>
      </c>
      <c r="H1916" t="s">
        <v>30</v>
      </c>
      <c r="I1916" s="37">
        <v>65329</v>
      </c>
      <c r="J1916" s="37">
        <v>29278</v>
      </c>
      <c r="K1916" s="37">
        <v>48259</v>
      </c>
      <c r="L1916" s="37">
        <v>18138</v>
      </c>
      <c r="M1916" s="37">
        <v>44208</v>
      </c>
      <c r="N1916" s="37">
        <f>SUM(VentasC15[[#This Row],[Maquillaje]:[Perfumería]])</f>
        <v>205212</v>
      </c>
      <c r="O1916" s="14">
        <f>AVERAGE(VentasC15[[#This Row],[Maquillaje]:[Perfumería]])</f>
        <v>41042.400000000001</v>
      </c>
      <c r="P1916" t="str">
        <f>INDEX(VentasC15[[#Headers],[Maquillaje]:[Perfumería]],MATCH(MAX(VentasC15[[#This Row],[Maquillaje]:[Perfumería]]),VentasC15[[#This Row],[Maquillaje]:[Perfumería]],0))</f>
        <v>Maquillaje</v>
      </c>
      <c r="Q1916" t="str">
        <f>INDEX(VentasC15[[#Headers],[Maquillaje]:[Perfumería]],MATCH(MIN(VentasC15[[#This Row],[Maquillaje]:[Perfumería]]),VentasC15[[#This Row],[Maquillaje]:[Perfumería]],0))</f>
        <v>Cuerpo</v>
      </c>
      <c r="R1916" t="str">
        <f>IF(VentasC15[[#This Row],[Total por vendedor]]&gt;=250000,"SI","NO")</f>
        <v>NO</v>
      </c>
    </row>
    <row r="1917" spans="1:18" x14ac:dyDescent="0.3">
      <c r="A1917" s="17">
        <v>33499037</v>
      </c>
      <c r="B1917" s="13">
        <v>29</v>
      </c>
      <c r="C1917" s="13">
        <v>4</v>
      </c>
      <c r="D1917" s="13">
        <v>11</v>
      </c>
      <c r="E1917" t="s">
        <v>22</v>
      </c>
      <c r="F1917" t="s">
        <v>21</v>
      </c>
      <c r="G1917" t="str">
        <f>IF(VentasC15[[#This Row],[Tipo de pago]]='Tablas auxiliares'!$B$6,"Venta física","Venta Online")</f>
        <v>Venta Online</v>
      </c>
      <c r="H1917" t="s">
        <v>29</v>
      </c>
      <c r="I1917" s="37">
        <v>45558</v>
      </c>
      <c r="J1917" s="37">
        <v>48112</v>
      </c>
      <c r="K1917" s="37">
        <v>21453</v>
      </c>
      <c r="L1917" s="37">
        <v>63555</v>
      </c>
      <c r="M1917" s="37">
        <v>51860</v>
      </c>
      <c r="N1917" s="37">
        <f>SUM(VentasC15[[#This Row],[Maquillaje]:[Perfumería]])</f>
        <v>230538</v>
      </c>
      <c r="O1917" s="14">
        <f>AVERAGE(VentasC15[[#This Row],[Maquillaje]:[Perfumería]])</f>
        <v>46107.6</v>
      </c>
      <c r="P1917" t="str">
        <f>INDEX(VentasC15[[#Headers],[Maquillaje]:[Perfumería]],MATCH(MAX(VentasC15[[#This Row],[Maquillaje]:[Perfumería]]),VentasC15[[#This Row],[Maquillaje]:[Perfumería]],0))</f>
        <v>Cuerpo</v>
      </c>
      <c r="Q1917" t="str">
        <f>INDEX(VentasC15[[#Headers],[Maquillaje]:[Perfumería]],MATCH(MIN(VentasC15[[#This Row],[Maquillaje]:[Perfumería]]),VentasC15[[#This Row],[Maquillaje]:[Perfumería]],0))</f>
        <v>Cabello</v>
      </c>
      <c r="R1917" t="str">
        <f>IF(VentasC15[[#This Row],[Total por vendedor]]&gt;=250000,"SI","NO")</f>
        <v>NO</v>
      </c>
    </row>
    <row r="1918" spans="1:18" x14ac:dyDescent="0.3">
      <c r="A1918" s="16">
        <v>33499038</v>
      </c>
      <c r="B1918" s="13">
        <v>75</v>
      </c>
      <c r="C1918" s="13">
        <v>4</v>
      </c>
      <c r="D1918" s="13">
        <v>12</v>
      </c>
      <c r="E1918" t="s">
        <v>23</v>
      </c>
      <c r="F1918" t="s">
        <v>20</v>
      </c>
      <c r="G1918" t="str">
        <f>IF(VentasC15[[#This Row],[Tipo de pago]]='Tablas auxiliares'!$B$6,"Venta física","Venta Online")</f>
        <v>Venta física</v>
      </c>
      <c r="H1918" t="s">
        <v>29</v>
      </c>
      <c r="I1918" s="37">
        <v>42315</v>
      </c>
      <c r="J1918" s="37">
        <v>44891</v>
      </c>
      <c r="K1918" s="37">
        <v>53</v>
      </c>
      <c r="L1918" s="37">
        <v>12773</v>
      </c>
      <c r="M1918" s="37">
        <v>61442</v>
      </c>
      <c r="N1918" s="37">
        <f>SUM(VentasC15[[#This Row],[Maquillaje]:[Perfumería]])</f>
        <v>161474</v>
      </c>
      <c r="O1918" s="14">
        <f>AVERAGE(VentasC15[[#This Row],[Maquillaje]:[Perfumería]])</f>
        <v>32294.799999999999</v>
      </c>
      <c r="P1918" t="str">
        <f>INDEX(VentasC15[[#Headers],[Maquillaje]:[Perfumería]],MATCH(MAX(VentasC15[[#This Row],[Maquillaje]:[Perfumería]]),VentasC15[[#This Row],[Maquillaje]:[Perfumería]],0))</f>
        <v>Perfumería</v>
      </c>
      <c r="Q1918" t="str">
        <f>INDEX(VentasC15[[#Headers],[Maquillaje]:[Perfumería]],MATCH(MIN(VentasC15[[#This Row],[Maquillaje]:[Perfumería]]),VentasC15[[#This Row],[Maquillaje]:[Perfumería]],0))</f>
        <v>Cabello</v>
      </c>
      <c r="R1918" t="str">
        <f>IF(VentasC15[[#This Row],[Total por vendedor]]&gt;=250000,"SI","NO")</f>
        <v>NO</v>
      </c>
    </row>
    <row r="1919" spans="1:18" x14ac:dyDescent="0.3">
      <c r="A1919" s="17">
        <v>33499039</v>
      </c>
      <c r="B1919" s="13">
        <v>75</v>
      </c>
      <c r="C1919" s="13">
        <v>4</v>
      </c>
      <c r="D1919" s="13">
        <v>56</v>
      </c>
      <c r="E1919" t="s">
        <v>25</v>
      </c>
      <c r="F1919" t="s">
        <v>20</v>
      </c>
      <c r="G1919" t="str">
        <f>IF(VentasC15[[#This Row],[Tipo de pago]]='Tablas auxiliares'!$B$6,"Venta física","Venta Online")</f>
        <v>Venta física</v>
      </c>
      <c r="H1919" t="s">
        <v>29</v>
      </c>
      <c r="I1919" s="37">
        <v>69537</v>
      </c>
      <c r="J1919" s="37">
        <v>67024</v>
      </c>
      <c r="K1919" s="37">
        <v>16258</v>
      </c>
      <c r="L1919" s="37">
        <v>68314</v>
      </c>
      <c r="M1919" s="37">
        <v>94528</v>
      </c>
      <c r="N1919" s="37">
        <f>SUM(VentasC15[[#This Row],[Maquillaje]:[Perfumería]])</f>
        <v>315661</v>
      </c>
      <c r="O1919" s="14">
        <f>AVERAGE(VentasC15[[#This Row],[Maquillaje]:[Perfumería]])</f>
        <v>63132.2</v>
      </c>
      <c r="P1919" t="str">
        <f>INDEX(VentasC15[[#Headers],[Maquillaje]:[Perfumería]],MATCH(MAX(VentasC15[[#This Row],[Maquillaje]:[Perfumería]]),VentasC15[[#This Row],[Maquillaje]:[Perfumería]],0))</f>
        <v>Perfumería</v>
      </c>
      <c r="Q1919" t="str">
        <f>INDEX(VentasC15[[#Headers],[Maquillaje]:[Perfumería]],MATCH(MIN(VentasC15[[#This Row],[Maquillaje]:[Perfumería]]),VentasC15[[#This Row],[Maquillaje]:[Perfumería]],0))</f>
        <v>Cabello</v>
      </c>
      <c r="R1919" t="str">
        <f>IF(VentasC15[[#This Row],[Total por vendedor]]&gt;=250000,"SI","NO")</f>
        <v>SI</v>
      </c>
    </row>
    <row r="1920" spans="1:18" x14ac:dyDescent="0.3">
      <c r="A1920" s="16">
        <v>33499040</v>
      </c>
      <c r="B1920" s="13">
        <v>28</v>
      </c>
      <c r="C1920" s="13">
        <v>4</v>
      </c>
      <c r="D1920" s="13">
        <v>70</v>
      </c>
      <c r="E1920" t="s">
        <v>25</v>
      </c>
      <c r="F1920" t="s">
        <v>20</v>
      </c>
      <c r="G1920" t="str">
        <f>IF(VentasC15[[#This Row],[Tipo de pago]]='Tablas auxiliares'!$B$6,"Venta física","Venta Online")</f>
        <v>Venta física</v>
      </c>
      <c r="H1920" t="s">
        <v>30</v>
      </c>
      <c r="I1920" s="37">
        <v>90649</v>
      </c>
      <c r="J1920" s="37">
        <v>76033</v>
      </c>
      <c r="K1920" s="37">
        <v>28286</v>
      </c>
      <c r="L1920" s="37">
        <v>52046</v>
      </c>
      <c r="M1920" s="37">
        <v>29510</v>
      </c>
      <c r="N1920" s="37">
        <f>SUM(VentasC15[[#This Row],[Maquillaje]:[Perfumería]])</f>
        <v>276524</v>
      </c>
      <c r="O1920" s="14">
        <f>AVERAGE(VentasC15[[#This Row],[Maquillaje]:[Perfumería]])</f>
        <v>55304.800000000003</v>
      </c>
      <c r="P1920" t="str">
        <f>INDEX(VentasC15[[#Headers],[Maquillaje]:[Perfumería]],MATCH(MAX(VentasC15[[#This Row],[Maquillaje]:[Perfumería]]),VentasC15[[#This Row],[Maquillaje]:[Perfumería]],0))</f>
        <v>Maquillaje</v>
      </c>
      <c r="Q1920" t="str">
        <f>INDEX(VentasC15[[#Headers],[Maquillaje]:[Perfumería]],MATCH(MIN(VentasC15[[#This Row],[Maquillaje]:[Perfumería]]),VentasC15[[#This Row],[Maquillaje]:[Perfumería]],0))</f>
        <v>Cabello</v>
      </c>
      <c r="R1920" t="str">
        <f>IF(VentasC15[[#This Row],[Total por vendedor]]&gt;=250000,"SI","NO")</f>
        <v>SI</v>
      </c>
    </row>
    <row r="1921" spans="1:18" x14ac:dyDescent="0.3">
      <c r="A1921" s="17">
        <v>33499041</v>
      </c>
      <c r="B1921" s="13">
        <v>30</v>
      </c>
      <c r="C1921" s="13">
        <v>4</v>
      </c>
      <c r="D1921" s="13">
        <v>25</v>
      </c>
      <c r="E1921" t="s">
        <v>24</v>
      </c>
      <c r="F1921" t="s">
        <v>21</v>
      </c>
      <c r="G1921" t="str">
        <f>IF(VentasC15[[#This Row],[Tipo de pago]]='Tablas auxiliares'!$B$6,"Venta física","Venta Online")</f>
        <v>Venta Online</v>
      </c>
      <c r="H1921" t="s">
        <v>29</v>
      </c>
      <c r="I1921" s="37">
        <v>64103</v>
      </c>
      <c r="J1921" s="37">
        <v>23457</v>
      </c>
      <c r="K1921" s="37">
        <v>7531</v>
      </c>
      <c r="L1921" s="37">
        <v>79941</v>
      </c>
      <c r="M1921" s="37">
        <v>4004</v>
      </c>
      <c r="N1921" s="37">
        <f>SUM(VentasC15[[#This Row],[Maquillaje]:[Perfumería]])</f>
        <v>179036</v>
      </c>
      <c r="O1921" s="14">
        <f>AVERAGE(VentasC15[[#This Row],[Maquillaje]:[Perfumería]])</f>
        <v>35807.199999999997</v>
      </c>
      <c r="P1921" t="str">
        <f>INDEX(VentasC15[[#Headers],[Maquillaje]:[Perfumería]],MATCH(MAX(VentasC15[[#This Row],[Maquillaje]:[Perfumería]]),VentasC15[[#This Row],[Maquillaje]:[Perfumería]],0))</f>
        <v>Cuerpo</v>
      </c>
      <c r="Q1921" t="str">
        <f>INDEX(VentasC15[[#Headers],[Maquillaje]:[Perfumería]],MATCH(MIN(VentasC15[[#This Row],[Maquillaje]:[Perfumería]]),VentasC15[[#This Row],[Maquillaje]:[Perfumería]],0))</f>
        <v>Perfumería</v>
      </c>
      <c r="R1921" t="str">
        <f>IF(VentasC15[[#This Row],[Total por vendedor]]&gt;=250000,"SI","NO")</f>
        <v>NO</v>
      </c>
    </row>
    <row r="1922" spans="1:18" x14ac:dyDescent="0.3">
      <c r="A1922" s="16">
        <v>33499042</v>
      </c>
      <c r="B1922" s="13">
        <v>71</v>
      </c>
      <c r="C1922" s="13">
        <v>4</v>
      </c>
      <c r="D1922" s="13">
        <v>9</v>
      </c>
      <c r="E1922" t="s">
        <v>22</v>
      </c>
      <c r="F1922" t="s">
        <v>20</v>
      </c>
      <c r="G1922" t="str">
        <f>IF(VentasC15[[#This Row],[Tipo de pago]]='Tablas auxiliares'!$B$6,"Venta física","Venta Online")</f>
        <v>Venta física</v>
      </c>
      <c r="H1922" t="s">
        <v>29</v>
      </c>
      <c r="I1922" s="37">
        <v>28044</v>
      </c>
      <c r="J1922" s="37">
        <v>31600</v>
      </c>
      <c r="K1922" s="37">
        <v>43739</v>
      </c>
      <c r="L1922" s="37">
        <v>62003</v>
      </c>
      <c r="M1922" s="37">
        <v>54892</v>
      </c>
      <c r="N1922" s="37">
        <f>SUM(VentasC15[[#This Row],[Maquillaje]:[Perfumería]])</f>
        <v>220278</v>
      </c>
      <c r="O1922" s="14">
        <f>AVERAGE(VentasC15[[#This Row],[Maquillaje]:[Perfumería]])</f>
        <v>44055.6</v>
      </c>
      <c r="P1922" t="str">
        <f>INDEX(VentasC15[[#Headers],[Maquillaje]:[Perfumería]],MATCH(MAX(VentasC15[[#This Row],[Maquillaje]:[Perfumería]]),VentasC15[[#This Row],[Maquillaje]:[Perfumería]],0))</f>
        <v>Cuerpo</v>
      </c>
      <c r="Q1922" t="str">
        <f>INDEX(VentasC15[[#Headers],[Maquillaje]:[Perfumería]],MATCH(MIN(VentasC15[[#This Row],[Maquillaje]:[Perfumería]]),VentasC15[[#This Row],[Maquillaje]:[Perfumería]],0))</f>
        <v>Maquillaje</v>
      </c>
      <c r="R1922" t="str">
        <f>IF(VentasC15[[#This Row],[Total por vendedor]]&gt;=250000,"SI","NO")</f>
        <v>NO</v>
      </c>
    </row>
    <row r="1923" spans="1:18" x14ac:dyDescent="0.3">
      <c r="A1923" s="17">
        <v>33499043</v>
      </c>
      <c r="B1923" s="13">
        <v>62</v>
      </c>
      <c r="C1923" s="13">
        <v>4</v>
      </c>
      <c r="D1923" s="13">
        <v>95</v>
      </c>
      <c r="E1923" t="s">
        <v>22</v>
      </c>
      <c r="F1923" t="s">
        <v>20</v>
      </c>
      <c r="G1923" t="str">
        <f>IF(VentasC15[[#This Row],[Tipo de pago]]='Tablas auxiliares'!$B$6,"Venta física","Venta Online")</f>
        <v>Venta física</v>
      </c>
      <c r="H1923" t="s">
        <v>29</v>
      </c>
      <c r="I1923" s="37">
        <v>89426</v>
      </c>
      <c r="J1923" s="37">
        <v>54099</v>
      </c>
      <c r="K1923" s="37">
        <v>59347</v>
      </c>
      <c r="L1923" s="37">
        <v>16748</v>
      </c>
      <c r="M1923" s="37">
        <v>11686</v>
      </c>
      <c r="N1923" s="37">
        <f>SUM(VentasC15[[#This Row],[Maquillaje]:[Perfumería]])</f>
        <v>231306</v>
      </c>
      <c r="O1923" s="14">
        <f>AVERAGE(VentasC15[[#This Row],[Maquillaje]:[Perfumería]])</f>
        <v>46261.2</v>
      </c>
      <c r="P1923" t="str">
        <f>INDEX(VentasC15[[#Headers],[Maquillaje]:[Perfumería]],MATCH(MAX(VentasC15[[#This Row],[Maquillaje]:[Perfumería]]),VentasC15[[#This Row],[Maquillaje]:[Perfumería]],0))</f>
        <v>Maquillaje</v>
      </c>
      <c r="Q1923" t="str">
        <f>INDEX(VentasC15[[#Headers],[Maquillaje]:[Perfumería]],MATCH(MIN(VentasC15[[#This Row],[Maquillaje]:[Perfumería]]),VentasC15[[#This Row],[Maquillaje]:[Perfumería]],0))</f>
        <v>Perfumería</v>
      </c>
      <c r="R1923" t="str">
        <f>IF(VentasC15[[#This Row],[Total por vendedor]]&gt;=250000,"SI","NO")</f>
        <v>NO</v>
      </c>
    </row>
    <row r="1924" spans="1:18" x14ac:dyDescent="0.3">
      <c r="A1924" s="16">
        <v>33499044</v>
      </c>
      <c r="B1924" s="13">
        <v>61</v>
      </c>
      <c r="C1924" s="13">
        <v>4</v>
      </c>
      <c r="D1924" s="13">
        <v>39</v>
      </c>
      <c r="E1924" t="s">
        <v>24</v>
      </c>
      <c r="F1924" t="s">
        <v>20</v>
      </c>
      <c r="G1924" t="str">
        <f>IF(VentasC15[[#This Row],[Tipo de pago]]='Tablas auxiliares'!$B$6,"Venta física","Venta Online")</f>
        <v>Venta física</v>
      </c>
      <c r="H1924" t="s">
        <v>29</v>
      </c>
      <c r="I1924" s="37">
        <v>14788</v>
      </c>
      <c r="J1924" s="37">
        <v>34637</v>
      </c>
      <c r="K1924" s="37">
        <v>70012</v>
      </c>
      <c r="L1924" s="37">
        <v>32133</v>
      </c>
      <c r="M1924" s="37">
        <v>475</v>
      </c>
      <c r="N1924" s="37">
        <f>SUM(VentasC15[[#This Row],[Maquillaje]:[Perfumería]])</f>
        <v>152045</v>
      </c>
      <c r="O1924" s="14">
        <f>AVERAGE(VentasC15[[#This Row],[Maquillaje]:[Perfumería]])</f>
        <v>30409</v>
      </c>
      <c r="P1924" t="str">
        <f>INDEX(VentasC15[[#Headers],[Maquillaje]:[Perfumería]],MATCH(MAX(VentasC15[[#This Row],[Maquillaje]:[Perfumería]]),VentasC15[[#This Row],[Maquillaje]:[Perfumería]],0))</f>
        <v>Cabello</v>
      </c>
      <c r="Q1924" t="str">
        <f>INDEX(VentasC15[[#Headers],[Maquillaje]:[Perfumería]],MATCH(MIN(VentasC15[[#This Row],[Maquillaje]:[Perfumería]]),VentasC15[[#This Row],[Maquillaje]:[Perfumería]],0))</f>
        <v>Perfumería</v>
      </c>
      <c r="R1924" t="str">
        <f>IF(VentasC15[[#This Row],[Total por vendedor]]&gt;=250000,"SI","NO")</f>
        <v>NO</v>
      </c>
    </row>
    <row r="1925" spans="1:18" x14ac:dyDescent="0.3">
      <c r="A1925" s="17">
        <v>33499045</v>
      </c>
      <c r="B1925" s="13">
        <v>74</v>
      </c>
      <c r="C1925" s="13">
        <v>4</v>
      </c>
      <c r="D1925" s="13">
        <v>30</v>
      </c>
      <c r="E1925" t="s">
        <v>23</v>
      </c>
      <c r="F1925" t="s">
        <v>21</v>
      </c>
      <c r="G1925" t="str">
        <f>IF(VentasC15[[#This Row],[Tipo de pago]]='Tablas auxiliares'!$B$6,"Venta física","Venta Online")</f>
        <v>Venta Online</v>
      </c>
      <c r="H1925" t="s">
        <v>30</v>
      </c>
      <c r="I1925" s="37">
        <v>1383</v>
      </c>
      <c r="J1925" s="37">
        <v>99020</v>
      </c>
      <c r="K1925" s="37">
        <v>431</v>
      </c>
      <c r="L1925" s="37">
        <v>25619</v>
      </c>
      <c r="M1925" s="37">
        <v>62640</v>
      </c>
      <c r="N1925" s="37">
        <f>SUM(VentasC15[[#This Row],[Maquillaje]:[Perfumería]])</f>
        <v>189093</v>
      </c>
      <c r="O1925" s="14">
        <f>AVERAGE(VentasC15[[#This Row],[Maquillaje]:[Perfumería]])</f>
        <v>37818.6</v>
      </c>
      <c r="P1925" t="str">
        <f>INDEX(VentasC15[[#Headers],[Maquillaje]:[Perfumería]],MATCH(MAX(VentasC15[[#This Row],[Maquillaje]:[Perfumería]]),VentasC15[[#This Row],[Maquillaje]:[Perfumería]],0))</f>
        <v>Skincare</v>
      </c>
      <c r="Q1925" t="str">
        <f>INDEX(VentasC15[[#Headers],[Maquillaje]:[Perfumería]],MATCH(MIN(VentasC15[[#This Row],[Maquillaje]:[Perfumería]]),VentasC15[[#This Row],[Maquillaje]:[Perfumería]],0))</f>
        <v>Cabello</v>
      </c>
      <c r="R1925" t="str">
        <f>IF(VentasC15[[#This Row],[Total por vendedor]]&gt;=250000,"SI","NO")</f>
        <v>NO</v>
      </c>
    </row>
    <row r="1926" spans="1:18" x14ac:dyDescent="0.3">
      <c r="A1926" s="16">
        <v>33499046</v>
      </c>
      <c r="B1926" s="13">
        <v>30</v>
      </c>
      <c r="C1926" s="13">
        <v>4</v>
      </c>
      <c r="D1926" s="13">
        <v>20</v>
      </c>
      <c r="E1926" t="s">
        <v>23</v>
      </c>
      <c r="F1926" t="s">
        <v>20</v>
      </c>
      <c r="G1926" t="str">
        <f>IF(VentasC15[[#This Row],[Tipo de pago]]='Tablas auxiliares'!$B$6,"Venta física","Venta Online")</f>
        <v>Venta física</v>
      </c>
      <c r="H1926" t="s">
        <v>30</v>
      </c>
      <c r="I1926" s="37">
        <v>4105</v>
      </c>
      <c r="J1926" s="37">
        <v>90816</v>
      </c>
      <c r="K1926" s="37">
        <v>34438</v>
      </c>
      <c r="L1926" s="37">
        <v>9387</v>
      </c>
      <c r="M1926" s="37">
        <v>83698</v>
      </c>
      <c r="N1926" s="37">
        <f>SUM(VentasC15[[#This Row],[Maquillaje]:[Perfumería]])</f>
        <v>222444</v>
      </c>
      <c r="O1926" s="14">
        <f>AVERAGE(VentasC15[[#This Row],[Maquillaje]:[Perfumería]])</f>
        <v>44488.800000000003</v>
      </c>
      <c r="P1926" t="str">
        <f>INDEX(VentasC15[[#Headers],[Maquillaje]:[Perfumería]],MATCH(MAX(VentasC15[[#This Row],[Maquillaje]:[Perfumería]]),VentasC15[[#This Row],[Maquillaje]:[Perfumería]],0))</f>
        <v>Skincare</v>
      </c>
      <c r="Q1926" t="str">
        <f>INDEX(VentasC15[[#Headers],[Maquillaje]:[Perfumería]],MATCH(MIN(VentasC15[[#This Row],[Maquillaje]:[Perfumería]]),VentasC15[[#This Row],[Maquillaje]:[Perfumería]],0))</f>
        <v>Maquillaje</v>
      </c>
      <c r="R1926" t="str">
        <f>IF(VentasC15[[#This Row],[Total por vendedor]]&gt;=250000,"SI","NO")</f>
        <v>NO</v>
      </c>
    </row>
    <row r="1927" spans="1:18" x14ac:dyDescent="0.3">
      <c r="A1927" s="17">
        <v>33499047</v>
      </c>
      <c r="B1927" s="13">
        <v>52</v>
      </c>
      <c r="C1927" s="13">
        <v>4</v>
      </c>
      <c r="D1927" s="13">
        <v>44</v>
      </c>
      <c r="E1927" t="s">
        <v>23</v>
      </c>
      <c r="F1927" t="s">
        <v>20</v>
      </c>
      <c r="G1927" t="str">
        <f>IF(VentasC15[[#This Row],[Tipo de pago]]='Tablas auxiliares'!$B$6,"Venta física","Venta Online")</f>
        <v>Venta física</v>
      </c>
      <c r="H1927" t="s">
        <v>29</v>
      </c>
      <c r="I1927" s="37">
        <v>15911</v>
      </c>
      <c r="J1927" s="37">
        <v>75488</v>
      </c>
      <c r="K1927" s="37">
        <v>522</v>
      </c>
      <c r="L1927" s="37">
        <v>97856</v>
      </c>
      <c r="M1927" s="37">
        <v>81591</v>
      </c>
      <c r="N1927" s="37">
        <f>SUM(VentasC15[[#This Row],[Maquillaje]:[Perfumería]])</f>
        <v>271368</v>
      </c>
      <c r="O1927" s="14">
        <f>AVERAGE(VentasC15[[#This Row],[Maquillaje]:[Perfumería]])</f>
        <v>54273.599999999999</v>
      </c>
      <c r="P1927" t="str">
        <f>INDEX(VentasC15[[#Headers],[Maquillaje]:[Perfumería]],MATCH(MAX(VentasC15[[#This Row],[Maquillaje]:[Perfumería]]),VentasC15[[#This Row],[Maquillaje]:[Perfumería]],0))</f>
        <v>Cuerpo</v>
      </c>
      <c r="Q1927" t="str">
        <f>INDEX(VentasC15[[#Headers],[Maquillaje]:[Perfumería]],MATCH(MIN(VentasC15[[#This Row],[Maquillaje]:[Perfumería]]),VentasC15[[#This Row],[Maquillaje]:[Perfumería]],0))</f>
        <v>Cabello</v>
      </c>
      <c r="R1927" t="str">
        <f>IF(VentasC15[[#This Row],[Total por vendedor]]&gt;=250000,"SI","NO")</f>
        <v>SI</v>
      </c>
    </row>
    <row r="1928" spans="1:18" x14ac:dyDescent="0.3">
      <c r="A1928" s="16">
        <v>33499048</v>
      </c>
      <c r="B1928" s="13">
        <v>25</v>
      </c>
      <c r="C1928" s="13">
        <v>4</v>
      </c>
      <c r="D1928" s="13">
        <v>68</v>
      </c>
      <c r="E1928" t="s">
        <v>23</v>
      </c>
      <c r="F1928" t="s">
        <v>20</v>
      </c>
      <c r="G1928" t="str">
        <f>IF(VentasC15[[#This Row],[Tipo de pago]]='Tablas auxiliares'!$B$6,"Venta física","Venta Online")</f>
        <v>Venta física</v>
      </c>
      <c r="H1928" t="s">
        <v>30</v>
      </c>
      <c r="I1928" s="37">
        <v>19328</v>
      </c>
      <c r="J1928" s="37">
        <v>1121</v>
      </c>
      <c r="K1928" s="37">
        <v>55117</v>
      </c>
      <c r="L1928" s="37">
        <v>37858</v>
      </c>
      <c r="M1928" s="37">
        <v>23028</v>
      </c>
      <c r="N1928" s="37">
        <f>SUM(VentasC15[[#This Row],[Maquillaje]:[Perfumería]])</f>
        <v>136452</v>
      </c>
      <c r="O1928" s="14">
        <f>AVERAGE(VentasC15[[#This Row],[Maquillaje]:[Perfumería]])</f>
        <v>27290.400000000001</v>
      </c>
      <c r="P1928" t="str">
        <f>INDEX(VentasC15[[#Headers],[Maquillaje]:[Perfumería]],MATCH(MAX(VentasC15[[#This Row],[Maquillaje]:[Perfumería]]),VentasC15[[#This Row],[Maquillaje]:[Perfumería]],0))</f>
        <v>Cabello</v>
      </c>
      <c r="Q1928" t="str">
        <f>INDEX(VentasC15[[#Headers],[Maquillaje]:[Perfumería]],MATCH(MIN(VentasC15[[#This Row],[Maquillaje]:[Perfumería]]),VentasC15[[#This Row],[Maquillaje]:[Perfumería]],0))</f>
        <v>Skincare</v>
      </c>
      <c r="R1928" t="str">
        <f>IF(VentasC15[[#This Row],[Total por vendedor]]&gt;=250000,"SI","NO")</f>
        <v>NO</v>
      </c>
    </row>
    <row r="1929" spans="1:18" x14ac:dyDescent="0.3">
      <c r="A1929" s="17">
        <v>33499049</v>
      </c>
      <c r="B1929" s="13">
        <v>33</v>
      </c>
      <c r="C1929" s="13">
        <v>4</v>
      </c>
      <c r="D1929" s="13">
        <v>32</v>
      </c>
      <c r="E1929" t="s">
        <v>23</v>
      </c>
      <c r="F1929" t="s">
        <v>20</v>
      </c>
      <c r="G1929" t="str">
        <f>IF(VentasC15[[#This Row],[Tipo de pago]]='Tablas auxiliares'!$B$6,"Venta física","Venta Online")</f>
        <v>Venta física</v>
      </c>
      <c r="H1929" t="s">
        <v>29</v>
      </c>
      <c r="I1929" s="37">
        <v>67391</v>
      </c>
      <c r="J1929" s="37">
        <v>15529</v>
      </c>
      <c r="K1929" s="37">
        <v>20386</v>
      </c>
      <c r="L1929" s="37">
        <v>30919</v>
      </c>
      <c r="M1929" s="37">
        <v>719</v>
      </c>
      <c r="N1929" s="37">
        <f>SUM(VentasC15[[#This Row],[Maquillaje]:[Perfumería]])</f>
        <v>134944</v>
      </c>
      <c r="O1929" s="14">
        <f>AVERAGE(VentasC15[[#This Row],[Maquillaje]:[Perfumería]])</f>
        <v>26988.799999999999</v>
      </c>
      <c r="P1929" t="str">
        <f>INDEX(VentasC15[[#Headers],[Maquillaje]:[Perfumería]],MATCH(MAX(VentasC15[[#This Row],[Maquillaje]:[Perfumería]]),VentasC15[[#This Row],[Maquillaje]:[Perfumería]],0))</f>
        <v>Maquillaje</v>
      </c>
      <c r="Q1929" t="str">
        <f>INDEX(VentasC15[[#Headers],[Maquillaje]:[Perfumería]],MATCH(MIN(VentasC15[[#This Row],[Maquillaje]:[Perfumería]]),VentasC15[[#This Row],[Maquillaje]:[Perfumería]],0))</f>
        <v>Perfumería</v>
      </c>
      <c r="R1929" t="str">
        <f>IF(VentasC15[[#This Row],[Total por vendedor]]&gt;=250000,"SI","NO")</f>
        <v>NO</v>
      </c>
    </row>
    <row r="1930" spans="1:18" x14ac:dyDescent="0.3">
      <c r="A1930" s="16">
        <v>33499050</v>
      </c>
      <c r="B1930" s="13">
        <v>74</v>
      </c>
      <c r="C1930" s="13">
        <v>4</v>
      </c>
      <c r="D1930" s="13">
        <v>59</v>
      </c>
      <c r="E1930" t="s">
        <v>24</v>
      </c>
      <c r="F1930" t="s">
        <v>21</v>
      </c>
      <c r="G1930" t="str">
        <f>IF(VentasC15[[#This Row],[Tipo de pago]]='Tablas auxiliares'!$B$6,"Venta física","Venta Online")</f>
        <v>Venta Online</v>
      </c>
      <c r="H1930" t="s">
        <v>30</v>
      </c>
      <c r="I1930" s="37">
        <v>14796</v>
      </c>
      <c r="J1930" s="37">
        <v>42388</v>
      </c>
      <c r="K1930" s="37">
        <v>44772</v>
      </c>
      <c r="L1930" s="37">
        <v>74060</v>
      </c>
      <c r="M1930" s="37">
        <v>56687</v>
      </c>
      <c r="N1930" s="37">
        <f>SUM(VentasC15[[#This Row],[Maquillaje]:[Perfumería]])</f>
        <v>232703</v>
      </c>
      <c r="O1930" s="14">
        <f>AVERAGE(VentasC15[[#This Row],[Maquillaje]:[Perfumería]])</f>
        <v>46540.6</v>
      </c>
      <c r="P1930" t="str">
        <f>INDEX(VentasC15[[#Headers],[Maquillaje]:[Perfumería]],MATCH(MAX(VentasC15[[#This Row],[Maquillaje]:[Perfumería]]),VentasC15[[#This Row],[Maquillaje]:[Perfumería]],0))</f>
        <v>Cuerpo</v>
      </c>
      <c r="Q1930" t="str">
        <f>INDEX(VentasC15[[#Headers],[Maquillaje]:[Perfumería]],MATCH(MIN(VentasC15[[#This Row],[Maquillaje]:[Perfumería]]),VentasC15[[#This Row],[Maquillaje]:[Perfumería]],0))</f>
        <v>Maquillaje</v>
      </c>
      <c r="R1930" t="str">
        <f>IF(VentasC15[[#This Row],[Total por vendedor]]&gt;=250000,"SI","NO")</f>
        <v>NO</v>
      </c>
    </row>
    <row r="1931" spans="1:18" x14ac:dyDescent="0.3">
      <c r="A1931" s="17">
        <v>33499051</v>
      </c>
      <c r="B1931" s="13">
        <v>63</v>
      </c>
      <c r="C1931" s="13">
        <v>4</v>
      </c>
      <c r="D1931" s="13">
        <v>71</v>
      </c>
      <c r="E1931" t="s">
        <v>22</v>
      </c>
      <c r="F1931" t="s">
        <v>20</v>
      </c>
      <c r="G1931" t="str">
        <f>IF(VentasC15[[#This Row],[Tipo de pago]]='Tablas auxiliares'!$B$6,"Venta física","Venta Online")</f>
        <v>Venta física</v>
      </c>
      <c r="H1931" t="s">
        <v>30</v>
      </c>
      <c r="I1931" s="37">
        <v>9916</v>
      </c>
      <c r="J1931" s="37">
        <v>81803</v>
      </c>
      <c r="K1931" s="37">
        <v>11963</v>
      </c>
      <c r="L1931" s="37">
        <v>46965</v>
      </c>
      <c r="M1931" s="37">
        <v>78582</v>
      </c>
      <c r="N1931" s="37">
        <f>SUM(VentasC15[[#This Row],[Maquillaje]:[Perfumería]])</f>
        <v>229229</v>
      </c>
      <c r="O1931" s="14">
        <f>AVERAGE(VentasC15[[#This Row],[Maquillaje]:[Perfumería]])</f>
        <v>45845.8</v>
      </c>
      <c r="P1931" t="str">
        <f>INDEX(VentasC15[[#Headers],[Maquillaje]:[Perfumería]],MATCH(MAX(VentasC15[[#This Row],[Maquillaje]:[Perfumería]]),VentasC15[[#This Row],[Maquillaje]:[Perfumería]],0))</f>
        <v>Skincare</v>
      </c>
      <c r="Q1931" t="str">
        <f>INDEX(VentasC15[[#Headers],[Maquillaje]:[Perfumería]],MATCH(MIN(VentasC15[[#This Row],[Maquillaje]:[Perfumería]]),VentasC15[[#This Row],[Maquillaje]:[Perfumería]],0))</f>
        <v>Maquillaje</v>
      </c>
      <c r="R1931" t="str">
        <f>IF(VentasC15[[#This Row],[Total por vendedor]]&gt;=250000,"SI","NO")</f>
        <v>NO</v>
      </c>
    </row>
    <row r="1932" spans="1:18" x14ac:dyDescent="0.3">
      <c r="A1932" s="16">
        <v>33499052</v>
      </c>
      <c r="B1932" s="13">
        <v>68</v>
      </c>
      <c r="C1932" s="13">
        <v>4</v>
      </c>
      <c r="D1932" s="13">
        <v>77</v>
      </c>
      <c r="E1932" t="s">
        <v>23</v>
      </c>
      <c r="F1932" t="s">
        <v>20</v>
      </c>
      <c r="G1932" t="str">
        <f>IF(VentasC15[[#This Row],[Tipo de pago]]='Tablas auxiliares'!$B$6,"Venta física","Venta Online")</f>
        <v>Venta física</v>
      </c>
      <c r="H1932" t="s">
        <v>30</v>
      </c>
      <c r="I1932" s="37">
        <v>44901</v>
      </c>
      <c r="J1932" s="37">
        <v>74831</v>
      </c>
      <c r="K1932" s="37">
        <v>14564</v>
      </c>
      <c r="L1932" s="37">
        <v>66829</v>
      </c>
      <c r="M1932" s="37">
        <v>93080</v>
      </c>
      <c r="N1932" s="37">
        <f>SUM(VentasC15[[#This Row],[Maquillaje]:[Perfumería]])</f>
        <v>294205</v>
      </c>
      <c r="O1932" s="14">
        <f>AVERAGE(VentasC15[[#This Row],[Maquillaje]:[Perfumería]])</f>
        <v>58841</v>
      </c>
      <c r="P1932" t="str">
        <f>INDEX(VentasC15[[#Headers],[Maquillaje]:[Perfumería]],MATCH(MAX(VentasC15[[#This Row],[Maquillaje]:[Perfumería]]),VentasC15[[#This Row],[Maquillaje]:[Perfumería]],0))</f>
        <v>Perfumería</v>
      </c>
      <c r="Q1932" t="str">
        <f>INDEX(VentasC15[[#Headers],[Maquillaje]:[Perfumería]],MATCH(MIN(VentasC15[[#This Row],[Maquillaje]:[Perfumería]]),VentasC15[[#This Row],[Maquillaje]:[Perfumería]],0))</f>
        <v>Cabello</v>
      </c>
      <c r="R1932" t="str">
        <f>IF(VentasC15[[#This Row],[Total por vendedor]]&gt;=250000,"SI","NO")</f>
        <v>SI</v>
      </c>
    </row>
    <row r="1933" spans="1:18" x14ac:dyDescent="0.3">
      <c r="A1933" s="17">
        <v>33499053</v>
      </c>
      <c r="B1933" s="13">
        <v>41</v>
      </c>
      <c r="C1933" s="13">
        <v>4</v>
      </c>
      <c r="D1933" s="13">
        <v>85</v>
      </c>
      <c r="E1933" t="s">
        <v>25</v>
      </c>
      <c r="F1933" t="s">
        <v>21</v>
      </c>
      <c r="G1933" t="str">
        <f>IF(VentasC15[[#This Row],[Tipo de pago]]='Tablas auxiliares'!$B$6,"Venta física","Venta Online")</f>
        <v>Venta Online</v>
      </c>
      <c r="H1933" t="s">
        <v>30</v>
      </c>
      <c r="I1933" s="37">
        <v>11494</v>
      </c>
      <c r="J1933" s="37">
        <v>2045</v>
      </c>
      <c r="K1933" s="37">
        <v>29560</v>
      </c>
      <c r="L1933" s="37">
        <v>47341</v>
      </c>
      <c r="M1933" s="37">
        <v>95856</v>
      </c>
      <c r="N1933" s="37">
        <f>SUM(VentasC15[[#This Row],[Maquillaje]:[Perfumería]])</f>
        <v>186296</v>
      </c>
      <c r="O1933" s="14">
        <f>AVERAGE(VentasC15[[#This Row],[Maquillaje]:[Perfumería]])</f>
        <v>37259.199999999997</v>
      </c>
      <c r="P1933" t="str">
        <f>INDEX(VentasC15[[#Headers],[Maquillaje]:[Perfumería]],MATCH(MAX(VentasC15[[#This Row],[Maquillaje]:[Perfumería]]),VentasC15[[#This Row],[Maquillaje]:[Perfumería]],0))</f>
        <v>Perfumería</v>
      </c>
      <c r="Q1933" t="str">
        <f>INDEX(VentasC15[[#Headers],[Maquillaje]:[Perfumería]],MATCH(MIN(VentasC15[[#This Row],[Maquillaje]:[Perfumería]]),VentasC15[[#This Row],[Maquillaje]:[Perfumería]],0))</f>
        <v>Skincare</v>
      </c>
      <c r="R1933" t="str">
        <f>IF(VentasC15[[#This Row],[Total por vendedor]]&gt;=250000,"SI","NO")</f>
        <v>NO</v>
      </c>
    </row>
    <row r="1934" spans="1:18" x14ac:dyDescent="0.3">
      <c r="A1934" s="16">
        <v>33499054</v>
      </c>
      <c r="B1934" s="13">
        <v>67</v>
      </c>
      <c r="C1934" s="13">
        <v>4</v>
      </c>
      <c r="D1934" s="13">
        <v>22</v>
      </c>
      <c r="E1934" t="s">
        <v>24</v>
      </c>
      <c r="F1934" t="s">
        <v>21</v>
      </c>
      <c r="G1934" t="str">
        <f>IF(VentasC15[[#This Row],[Tipo de pago]]='Tablas auxiliares'!$B$6,"Venta física","Venta Online")</f>
        <v>Venta Online</v>
      </c>
      <c r="H1934" t="s">
        <v>30</v>
      </c>
      <c r="I1934" s="37">
        <v>82989</v>
      </c>
      <c r="J1934" s="37">
        <v>64306</v>
      </c>
      <c r="K1934" s="37">
        <v>77175</v>
      </c>
      <c r="L1934" s="37">
        <v>50283</v>
      </c>
      <c r="M1934" s="37">
        <v>87607</v>
      </c>
      <c r="N1934" s="37">
        <f>SUM(VentasC15[[#This Row],[Maquillaje]:[Perfumería]])</f>
        <v>362360</v>
      </c>
      <c r="O1934" s="14">
        <f>AVERAGE(VentasC15[[#This Row],[Maquillaje]:[Perfumería]])</f>
        <v>72472</v>
      </c>
      <c r="P1934" t="str">
        <f>INDEX(VentasC15[[#Headers],[Maquillaje]:[Perfumería]],MATCH(MAX(VentasC15[[#This Row],[Maquillaje]:[Perfumería]]),VentasC15[[#This Row],[Maquillaje]:[Perfumería]],0))</f>
        <v>Perfumería</v>
      </c>
      <c r="Q1934" t="str">
        <f>INDEX(VentasC15[[#Headers],[Maquillaje]:[Perfumería]],MATCH(MIN(VentasC15[[#This Row],[Maquillaje]:[Perfumería]]),VentasC15[[#This Row],[Maquillaje]:[Perfumería]],0))</f>
        <v>Cuerpo</v>
      </c>
      <c r="R1934" t="str">
        <f>IF(VentasC15[[#This Row],[Total por vendedor]]&gt;=250000,"SI","NO")</f>
        <v>SI</v>
      </c>
    </row>
    <row r="1935" spans="1:18" x14ac:dyDescent="0.3">
      <c r="A1935" s="17">
        <v>33499055</v>
      </c>
      <c r="B1935" s="13">
        <v>57</v>
      </c>
      <c r="C1935" s="13">
        <v>4</v>
      </c>
      <c r="D1935" s="13">
        <v>71</v>
      </c>
      <c r="E1935" t="s">
        <v>23</v>
      </c>
      <c r="F1935" t="s">
        <v>20</v>
      </c>
      <c r="G1935" t="str">
        <f>IF(VentasC15[[#This Row],[Tipo de pago]]='Tablas auxiliares'!$B$6,"Venta física","Venta Online")</f>
        <v>Venta física</v>
      </c>
      <c r="H1935" t="s">
        <v>29</v>
      </c>
      <c r="I1935" s="37">
        <v>12045</v>
      </c>
      <c r="J1935" s="37">
        <v>96822</v>
      </c>
      <c r="K1935" s="37">
        <v>40397</v>
      </c>
      <c r="L1935" s="37">
        <v>77010</v>
      </c>
      <c r="M1935" s="37">
        <v>89656</v>
      </c>
      <c r="N1935" s="37">
        <f>SUM(VentasC15[[#This Row],[Maquillaje]:[Perfumería]])</f>
        <v>315930</v>
      </c>
      <c r="O1935" s="14">
        <f>AVERAGE(VentasC15[[#This Row],[Maquillaje]:[Perfumería]])</f>
        <v>63186</v>
      </c>
      <c r="P1935" t="str">
        <f>INDEX(VentasC15[[#Headers],[Maquillaje]:[Perfumería]],MATCH(MAX(VentasC15[[#This Row],[Maquillaje]:[Perfumería]]),VentasC15[[#This Row],[Maquillaje]:[Perfumería]],0))</f>
        <v>Skincare</v>
      </c>
      <c r="Q1935" t="str">
        <f>INDEX(VentasC15[[#Headers],[Maquillaje]:[Perfumería]],MATCH(MIN(VentasC15[[#This Row],[Maquillaje]:[Perfumería]]),VentasC15[[#This Row],[Maquillaje]:[Perfumería]],0))</f>
        <v>Maquillaje</v>
      </c>
      <c r="R1935" t="str">
        <f>IF(VentasC15[[#This Row],[Total por vendedor]]&gt;=250000,"SI","NO")</f>
        <v>SI</v>
      </c>
    </row>
    <row r="1936" spans="1:18" x14ac:dyDescent="0.3">
      <c r="A1936" s="16">
        <v>33499056</v>
      </c>
      <c r="B1936" s="13">
        <v>41</v>
      </c>
      <c r="C1936" s="13">
        <v>4</v>
      </c>
      <c r="D1936" s="13">
        <v>99</v>
      </c>
      <c r="E1936" t="s">
        <v>23</v>
      </c>
      <c r="F1936" t="s">
        <v>21</v>
      </c>
      <c r="G1936" t="str">
        <f>IF(VentasC15[[#This Row],[Tipo de pago]]='Tablas auxiliares'!$B$6,"Venta física","Venta Online")</f>
        <v>Venta Online</v>
      </c>
      <c r="H1936" t="s">
        <v>29</v>
      </c>
      <c r="I1936" s="37">
        <v>77553</v>
      </c>
      <c r="J1936" s="37">
        <v>73982</v>
      </c>
      <c r="K1936" s="37">
        <v>7081</v>
      </c>
      <c r="L1936" s="37">
        <v>70764</v>
      </c>
      <c r="M1936" s="37">
        <v>51310</v>
      </c>
      <c r="N1936" s="37">
        <f>SUM(VentasC15[[#This Row],[Maquillaje]:[Perfumería]])</f>
        <v>280690</v>
      </c>
      <c r="O1936" s="14">
        <f>AVERAGE(VentasC15[[#This Row],[Maquillaje]:[Perfumería]])</f>
        <v>56138</v>
      </c>
      <c r="P1936" t="str">
        <f>INDEX(VentasC15[[#Headers],[Maquillaje]:[Perfumería]],MATCH(MAX(VentasC15[[#This Row],[Maquillaje]:[Perfumería]]),VentasC15[[#This Row],[Maquillaje]:[Perfumería]],0))</f>
        <v>Maquillaje</v>
      </c>
      <c r="Q1936" t="str">
        <f>INDEX(VentasC15[[#Headers],[Maquillaje]:[Perfumería]],MATCH(MIN(VentasC15[[#This Row],[Maquillaje]:[Perfumería]]),VentasC15[[#This Row],[Maquillaje]:[Perfumería]],0))</f>
        <v>Cabello</v>
      </c>
      <c r="R1936" t="str">
        <f>IF(VentasC15[[#This Row],[Total por vendedor]]&gt;=250000,"SI","NO")</f>
        <v>SI</v>
      </c>
    </row>
    <row r="1937" spans="1:18" x14ac:dyDescent="0.3">
      <c r="A1937" s="17">
        <v>33499057</v>
      </c>
      <c r="B1937" s="13">
        <v>69</v>
      </c>
      <c r="C1937" s="13">
        <v>4</v>
      </c>
      <c r="D1937" s="13">
        <v>52</v>
      </c>
      <c r="E1937" t="s">
        <v>23</v>
      </c>
      <c r="F1937" t="s">
        <v>20</v>
      </c>
      <c r="G1937" t="str">
        <f>IF(VentasC15[[#This Row],[Tipo de pago]]='Tablas auxiliares'!$B$6,"Venta física","Venta Online")</f>
        <v>Venta física</v>
      </c>
      <c r="H1937" t="s">
        <v>30</v>
      </c>
      <c r="I1937" s="37">
        <v>42832</v>
      </c>
      <c r="J1937" s="37">
        <v>70874</v>
      </c>
      <c r="K1937" s="37">
        <v>82240</v>
      </c>
      <c r="L1937" s="37">
        <v>80422</v>
      </c>
      <c r="M1937" s="37">
        <v>43158</v>
      </c>
      <c r="N1937" s="37">
        <f>SUM(VentasC15[[#This Row],[Maquillaje]:[Perfumería]])</f>
        <v>319526</v>
      </c>
      <c r="O1937" s="14">
        <f>AVERAGE(VentasC15[[#This Row],[Maquillaje]:[Perfumería]])</f>
        <v>63905.2</v>
      </c>
      <c r="P1937" t="str">
        <f>INDEX(VentasC15[[#Headers],[Maquillaje]:[Perfumería]],MATCH(MAX(VentasC15[[#This Row],[Maquillaje]:[Perfumería]]),VentasC15[[#This Row],[Maquillaje]:[Perfumería]],0))</f>
        <v>Cabello</v>
      </c>
      <c r="Q1937" t="str">
        <f>INDEX(VentasC15[[#Headers],[Maquillaje]:[Perfumería]],MATCH(MIN(VentasC15[[#This Row],[Maquillaje]:[Perfumería]]),VentasC15[[#This Row],[Maquillaje]:[Perfumería]],0))</f>
        <v>Maquillaje</v>
      </c>
      <c r="R1937" t="str">
        <f>IF(VentasC15[[#This Row],[Total por vendedor]]&gt;=250000,"SI","NO")</f>
        <v>SI</v>
      </c>
    </row>
    <row r="1938" spans="1:18" x14ac:dyDescent="0.3">
      <c r="A1938" s="16">
        <v>33499058</v>
      </c>
      <c r="B1938" s="13">
        <v>44</v>
      </c>
      <c r="C1938" s="13">
        <v>4</v>
      </c>
      <c r="D1938" s="13">
        <v>67</v>
      </c>
      <c r="E1938" t="s">
        <v>23</v>
      </c>
      <c r="F1938" t="s">
        <v>20</v>
      </c>
      <c r="G1938" t="str">
        <f>IF(VentasC15[[#This Row],[Tipo de pago]]='Tablas auxiliares'!$B$6,"Venta física","Venta Online")</f>
        <v>Venta física</v>
      </c>
      <c r="H1938" t="s">
        <v>29</v>
      </c>
      <c r="I1938" s="37">
        <v>98789</v>
      </c>
      <c r="J1938" s="37">
        <v>10227</v>
      </c>
      <c r="K1938" s="37">
        <v>88085</v>
      </c>
      <c r="L1938" s="37">
        <v>60483</v>
      </c>
      <c r="M1938" s="37">
        <v>38196</v>
      </c>
      <c r="N1938" s="37">
        <f>SUM(VentasC15[[#This Row],[Maquillaje]:[Perfumería]])</f>
        <v>295780</v>
      </c>
      <c r="O1938" s="14">
        <f>AVERAGE(VentasC15[[#This Row],[Maquillaje]:[Perfumería]])</f>
        <v>59156</v>
      </c>
      <c r="P1938" t="str">
        <f>INDEX(VentasC15[[#Headers],[Maquillaje]:[Perfumería]],MATCH(MAX(VentasC15[[#This Row],[Maquillaje]:[Perfumería]]),VentasC15[[#This Row],[Maquillaje]:[Perfumería]],0))</f>
        <v>Maquillaje</v>
      </c>
      <c r="Q1938" t="str">
        <f>INDEX(VentasC15[[#Headers],[Maquillaje]:[Perfumería]],MATCH(MIN(VentasC15[[#This Row],[Maquillaje]:[Perfumería]]),VentasC15[[#This Row],[Maquillaje]:[Perfumería]],0))</f>
        <v>Skincare</v>
      </c>
      <c r="R1938" t="str">
        <f>IF(VentasC15[[#This Row],[Total por vendedor]]&gt;=250000,"SI","NO")</f>
        <v>SI</v>
      </c>
    </row>
    <row r="1939" spans="1:18" x14ac:dyDescent="0.3">
      <c r="A1939" s="17">
        <v>33499059</v>
      </c>
      <c r="B1939" s="13">
        <v>57</v>
      </c>
      <c r="C1939" s="13">
        <v>4</v>
      </c>
      <c r="D1939" s="13">
        <v>5</v>
      </c>
      <c r="E1939" t="s">
        <v>25</v>
      </c>
      <c r="F1939" t="s">
        <v>21</v>
      </c>
      <c r="G1939" t="str">
        <f>IF(VentasC15[[#This Row],[Tipo de pago]]='Tablas auxiliares'!$B$6,"Venta física","Venta Online")</f>
        <v>Venta Online</v>
      </c>
      <c r="H1939" t="s">
        <v>30</v>
      </c>
      <c r="I1939" s="37">
        <v>75830</v>
      </c>
      <c r="J1939" s="37">
        <v>83089</v>
      </c>
      <c r="K1939" s="37">
        <v>70661</v>
      </c>
      <c r="L1939" s="37">
        <v>17768</v>
      </c>
      <c r="M1939" s="37">
        <v>69869</v>
      </c>
      <c r="N1939" s="37">
        <f>SUM(VentasC15[[#This Row],[Maquillaje]:[Perfumería]])</f>
        <v>317217</v>
      </c>
      <c r="O1939" s="14">
        <f>AVERAGE(VentasC15[[#This Row],[Maquillaje]:[Perfumería]])</f>
        <v>63443.4</v>
      </c>
      <c r="P1939" t="str">
        <f>INDEX(VentasC15[[#Headers],[Maquillaje]:[Perfumería]],MATCH(MAX(VentasC15[[#This Row],[Maquillaje]:[Perfumería]]),VentasC15[[#This Row],[Maquillaje]:[Perfumería]],0))</f>
        <v>Skincare</v>
      </c>
      <c r="Q1939" t="str">
        <f>INDEX(VentasC15[[#Headers],[Maquillaje]:[Perfumería]],MATCH(MIN(VentasC15[[#This Row],[Maquillaje]:[Perfumería]]),VentasC15[[#This Row],[Maquillaje]:[Perfumería]],0))</f>
        <v>Cuerpo</v>
      </c>
      <c r="R1939" t="str">
        <f>IF(VentasC15[[#This Row],[Total por vendedor]]&gt;=250000,"SI","NO")</f>
        <v>SI</v>
      </c>
    </row>
    <row r="1940" spans="1:18" x14ac:dyDescent="0.3">
      <c r="A1940" s="16">
        <v>33499060</v>
      </c>
      <c r="B1940" s="13">
        <v>48</v>
      </c>
      <c r="C1940" s="13">
        <v>4</v>
      </c>
      <c r="D1940" s="13">
        <v>28</v>
      </c>
      <c r="E1940" t="s">
        <v>22</v>
      </c>
      <c r="F1940" t="s">
        <v>20</v>
      </c>
      <c r="G1940" t="str">
        <f>IF(VentasC15[[#This Row],[Tipo de pago]]='Tablas auxiliares'!$B$6,"Venta física","Venta Online")</f>
        <v>Venta física</v>
      </c>
      <c r="H1940" t="s">
        <v>30</v>
      </c>
      <c r="I1940" s="37">
        <v>33138</v>
      </c>
      <c r="J1940" s="37">
        <v>51518</v>
      </c>
      <c r="K1940" s="37">
        <v>55865</v>
      </c>
      <c r="L1940" s="37">
        <v>29888</v>
      </c>
      <c r="M1940" s="37">
        <v>78139</v>
      </c>
      <c r="N1940" s="37">
        <f>SUM(VentasC15[[#This Row],[Maquillaje]:[Perfumería]])</f>
        <v>248548</v>
      </c>
      <c r="O1940" s="14">
        <f>AVERAGE(VentasC15[[#This Row],[Maquillaje]:[Perfumería]])</f>
        <v>49709.599999999999</v>
      </c>
      <c r="P1940" t="str">
        <f>INDEX(VentasC15[[#Headers],[Maquillaje]:[Perfumería]],MATCH(MAX(VentasC15[[#This Row],[Maquillaje]:[Perfumería]]),VentasC15[[#This Row],[Maquillaje]:[Perfumería]],0))</f>
        <v>Perfumería</v>
      </c>
      <c r="Q1940" t="str">
        <f>INDEX(VentasC15[[#Headers],[Maquillaje]:[Perfumería]],MATCH(MIN(VentasC15[[#This Row],[Maquillaje]:[Perfumería]]),VentasC15[[#This Row],[Maquillaje]:[Perfumería]],0))</f>
        <v>Cuerpo</v>
      </c>
      <c r="R1940" t="str">
        <f>IF(VentasC15[[#This Row],[Total por vendedor]]&gt;=250000,"SI","NO")</f>
        <v>NO</v>
      </c>
    </row>
    <row r="1941" spans="1:18" x14ac:dyDescent="0.3">
      <c r="A1941" s="17">
        <v>33499061</v>
      </c>
      <c r="B1941" s="13">
        <v>58</v>
      </c>
      <c r="C1941" s="13">
        <v>4</v>
      </c>
      <c r="D1941" s="13">
        <v>78</v>
      </c>
      <c r="E1941" t="s">
        <v>23</v>
      </c>
      <c r="F1941" t="s">
        <v>21</v>
      </c>
      <c r="G1941" t="str">
        <f>IF(VentasC15[[#This Row],[Tipo de pago]]='Tablas auxiliares'!$B$6,"Venta física","Venta Online")</f>
        <v>Venta Online</v>
      </c>
      <c r="H1941" t="s">
        <v>29</v>
      </c>
      <c r="I1941" s="37">
        <v>78535</v>
      </c>
      <c r="J1941" s="37">
        <v>93354</v>
      </c>
      <c r="K1941" s="37">
        <v>6712</v>
      </c>
      <c r="L1941" s="37">
        <v>34156</v>
      </c>
      <c r="M1941" s="37">
        <v>27864</v>
      </c>
      <c r="N1941" s="37">
        <f>SUM(VentasC15[[#This Row],[Maquillaje]:[Perfumería]])</f>
        <v>240621</v>
      </c>
      <c r="O1941" s="14">
        <f>AVERAGE(VentasC15[[#This Row],[Maquillaje]:[Perfumería]])</f>
        <v>48124.2</v>
      </c>
      <c r="P1941" t="str">
        <f>INDEX(VentasC15[[#Headers],[Maquillaje]:[Perfumería]],MATCH(MAX(VentasC15[[#This Row],[Maquillaje]:[Perfumería]]),VentasC15[[#This Row],[Maquillaje]:[Perfumería]],0))</f>
        <v>Skincare</v>
      </c>
      <c r="Q1941" t="str">
        <f>INDEX(VentasC15[[#Headers],[Maquillaje]:[Perfumería]],MATCH(MIN(VentasC15[[#This Row],[Maquillaje]:[Perfumería]]),VentasC15[[#This Row],[Maquillaje]:[Perfumería]],0))</f>
        <v>Cabello</v>
      </c>
      <c r="R1941" t="str">
        <f>IF(VentasC15[[#This Row],[Total por vendedor]]&gt;=250000,"SI","NO")</f>
        <v>NO</v>
      </c>
    </row>
    <row r="1942" spans="1:18" x14ac:dyDescent="0.3">
      <c r="A1942" s="16">
        <v>33499062</v>
      </c>
      <c r="B1942" s="13">
        <v>36</v>
      </c>
      <c r="C1942" s="13">
        <v>4</v>
      </c>
      <c r="D1942" s="13">
        <v>60</v>
      </c>
      <c r="E1942" t="s">
        <v>24</v>
      </c>
      <c r="F1942" t="s">
        <v>21</v>
      </c>
      <c r="G1942" t="str">
        <f>IF(VentasC15[[#This Row],[Tipo de pago]]='Tablas auxiliares'!$B$6,"Venta física","Venta Online")</f>
        <v>Venta Online</v>
      </c>
      <c r="H1942" t="s">
        <v>30</v>
      </c>
      <c r="I1942" s="37">
        <v>2758</v>
      </c>
      <c r="J1942" s="37">
        <v>99115</v>
      </c>
      <c r="K1942" s="37">
        <v>43738</v>
      </c>
      <c r="L1942" s="37">
        <v>63832</v>
      </c>
      <c r="M1942" s="37">
        <v>73348</v>
      </c>
      <c r="N1942" s="37">
        <f>SUM(VentasC15[[#This Row],[Maquillaje]:[Perfumería]])</f>
        <v>282791</v>
      </c>
      <c r="O1942" s="14">
        <f>AVERAGE(VentasC15[[#This Row],[Maquillaje]:[Perfumería]])</f>
        <v>56558.2</v>
      </c>
      <c r="P1942" t="str">
        <f>INDEX(VentasC15[[#Headers],[Maquillaje]:[Perfumería]],MATCH(MAX(VentasC15[[#This Row],[Maquillaje]:[Perfumería]]),VentasC15[[#This Row],[Maquillaje]:[Perfumería]],0))</f>
        <v>Skincare</v>
      </c>
      <c r="Q1942" t="str">
        <f>INDEX(VentasC15[[#Headers],[Maquillaje]:[Perfumería]],MATCH(MIN(VentasC15[[#This Row],[Maquillaje]:[Perfumería]]),VentasC15[[#This Row],[Maquillaje]:[Perfumería]],0))</f>
        <v>Maquillaje</v>
      </c>
      <c r="R1942" t="str">
        <f>IF(VentasC15[[#This Row],[Total por vendedor]]&gt;=250000,"SI","NO")</f>
        <v>SI</v>
      </c>
    </row>
    <row r="1943" spans="1:18" x14ac:dyDescent="0.3">
      <c r="A1943" s="17">
        <v>33499063</v>
      </c>
      <c r="B1943" s="13">
        <v>35</v>
      </c>
      <c r="C1943" s="13">
        <v>4</v>
      </c>
      <c r="D1943" s="13">
        <v>55</v>
      </c>
      <c r="E1943" t="s">
        <v>23</v>
      </c>
      <c r="F1943" t="s">
        <v>21</v>
      </c>
      <c r="G1943" t="str">
        <f>IF(VentasC15[[#This Row],[Tipo de pago]]='Tablas auxiliares'!$B$6,"Venta física","Venta Online")</f>
        <v>Venta Online</v>
      </c>
      <c r="H1943" t="s">
        <v>30</v>
      </c>
      <c r="I1943" s="37">
        <v>30627</v>
      </c>
      <c r="J1943" s="37">
        <v>41516</v>
      </c>
      <c r="K1943" s="37">
        <v>10941</v>
      </c>
      <c r="L1943" s="37">
        <v>6596</v>
      </c>
      <c r="M1943" s="37">
        <v>58801</v>
      </c>
      <c r="N1943" s="37">
        <f>SUM(VentasC15[[#This Row],[Maquillaje]:[Perfumería]])</f>
        <v>148481</v>
      </c>
      <c r="O1943" s="14">
        <f>AVERAGE(VentasC15[[#This Row],[Maquillaje]:[Perfumería]])</f>
        <v>29696.2</v>
      </c>
      <c r="P1943" t="str">
        <f>INDEX(VentasC15[[#Headers],[Maquillaje]:[Perfumería]],MATCH(MAX(VentasC15[[#This Row],[Maquillaje]:[Perfumería]]),VentasC15[[#This Row],[Maquillaje]:[Perfumería]],0))</f>
        <v>Perfumería</v>
      </c>
      <c r="Q1943" t="str">
        <f>INDEX(VentasC15[[#Headers],[Maquillaje]:[Perfumería]],MATCH(MIN(VentasC15[[#This Row],[Maquillaje]:[Perfumería]]),VentasC15[[#This Row],[Maquillaje]:[Perfumería]],0))</f>
        <v>Cuerpo</v>
      </c>
      <c r="R1943" t="str">
        <f>IF(VentasC15[[#This Row],[Total por vendedor]]&gt;=250000,"SI","NO")</f>
        <v>NO</v>
      </c>
    </row>
    <row r="1944" spans="1:18" x14ac:dyDescent="0.3">
      <c r="A1944" s="16">
        <v>33499064</v>
      </c>
      <c r="B1944" s="13">
        <v>66</v>
      </c>
      <c r="C1944" s="13">
        <v>4</v>
      </c>
      <c r="D1944" s="13">
        <v>53</v>
      </c>
      <c r="E1944" t="s">
        <v>22</v>
      </c>
      <c r="F1944" t="s">
        <v>21</v>
      </c>
      <c r="G1944" t="str">
        <f>IF(VentasC15[[#This Row],[Tipo de pago]]='Tablas auxiliares'!$B$6,"Venta física","Venta Online")</f>
        <v>Venta Online</v>
      </c>
      <c r="H1944" t="s">
        <v>29</v>
      </c>
      <c r="I1944" s="37">
        <v>485</v>
      </c>
      <c r="J1944" s="37">
        <v>37205</v>
      </c>
      <c r="K1944" s="37">
        <v>20439</v>
      </c>
      <c r="L1944" s="37">
        <v>71672</v>
      </c>
      <c r="M1944" s="37">
        <v>46363</v>
      </c>
      <c r="N1944" s="37">
        <f>SUM(VentasC15[[#This Row],[Maquillaje]:[Perfumería]])</f>
        <v>176164</v>
      </c>
      <c r="O1944" s="14">
        <f>AVERAGE(VentasC15[[#This Row],[Maquillaje]:[Perfumería]])</f>
        <v>35232.800000000003</v>
      </c>
      <c r="P1944" t="str">
        <f>INDEX(VentasC15[[#Headers],[Maquillaje]:[Perfumería]],MATCH(MAX(VentasC15[[#This Row],[Maquillaje]:[Perfumería]]),VentasC15[[#This Row],[Maquillaje]:[Perfumería]],0))</f>
        <v>Cuerpo</v>
      </c>
      <c r="Q1944" t="str">
        <f>INDEX(VentasC15[[#Headers],[Maquillaje]:[Perfumería]],MATCH(MIN(VentasC15[[#This Row],[Maquillaje]:[Perfumería]]),VentasC15[[#This Row],[Maquillaje]:[Perfumería]],0))</f>
        <v>Maquillaje</v>
      </c>
      <c r="R1944" t="str">
        <f>IF(VentasC15[[#This Row],[Total por vendedor]]&gt;=250000,"SI","NO")</f>
        <v>NO</v>
      </c>
    </row>
    <row r="1945" spans="1:18" x14ac:dyDescent="0.3">
      <c r="A1945" s="17">
        <v>33499065</v>
      </c>
      <c r="B1945" s="13">
        <v>74</v>
      </c>
      <c r="C1945" s="13">
        <v>4</v>
      </c>
      <c r="D1945" s="13">
        <v>18</v>
      </c>
      <c r="E1945" t="s">
        <v>24</v>
      </c>
      <c r="F1945" t="s">
        <v>20</v>
      </c>
      <c r="G1945" t="str">
        <f>IF(VentasC15[[#This Row],[Tipo de pago]]='Tablas auxiliares'!$B$6,"Venta física","Venta Online")</f>
        <v>Venta física</v>
      </c>
      <c r="H1945" t="s">
        <v>29</v>
      </c>
      <c r="I1945" s="37">
        <v>78579</v>
      </c>
      <c r="J1945" s="37">
        <v>69649</v>
      </c>
      <c r="K1945" s="37">
        <v>28815</v>
      </c>
      <c r="L1945" s="37">
        <v>41046</v>
      </c>
      <c r="M1945" s="37">
        <v>17499</v>
      </c>
      <c r="N1945" s="37">
        <f>SUM(VentasC15[[#This Row],[Maquillaje]:[Perfumería]])</f>
        <v>235588</v>
      </c>
      <c r="O1945" s="14">
        <f>AVERAGE(VentasC15[[#This Row],[Maquillaje]:[Perfumería]])</f>
        <v>47117.599999999999</v>
      </c>
      <c r="P1945" t="str">
        <f>INDEX(VentasC15[[#Headers],[Maquillaje]:[Perfumería]],MATCH(MAX(VentasC15[[#This Row],[Maquillaje]:[Perfumería]]),VentasC15[[#This Row],[Maquillaje]:[Perfumería]],0))</f>
        <v>Maquillaje</v>
      </c>
      <c r="Q1945" t="str">
        <f>INDEX(VentasC15[[#Headers],[Maquillaje]:[Perfumería]],MATCH(MIN(VentasC15[[#This Row],[Maquillaje]:[Perfumería]]),VentasC15[[#This Row],[Maquillaje]:[Perfumería]],0))</f>
        <v>Perfumería</v>
      </c>
      <c r="R1945" t="str">
        <f>IF(VentasC15[[#This Row],[Total por vendedor]]&gt;=250000,"SI","NO")</f>
        <v>NO</v>
      </c>
    </row>
    <row r="1946" spans="1:18" x14ac:dyDescent="0.3">
      <c r="A1946" s="16">
        <v>33499066</v>
      </c>
      <c r="B1946" s="13">
        <v>63</v>
      </c>
      <c r="C1946" s="13">
        <v>4</v>
      </c>
      <c r="D1946" s="13">
        <v>61</v>
      </c>
      <c r="E1946" t="s">
        <v>23</v>
      </c>
      <c r="F1946" t="s">
        <v>21</v>
      </c>
      <c r="G1946" t="str">
        <f>IF(VentasC15[[#This Row],[Tipo de pago]]='Tablas auxiliares'!$B$6,"Venta física","Venta Online")</f>
        <v>Venta Online</v>
      </c>
      <c r="H1946" t="s">
        <v>30</v>
      </c>
      <c r="I1946" s="37">
        <v>47995</v>
      </c>
      <c r="J1946" s="37">
        <v>12404</v>
      </c>
      <c r="K1946" s="37">
        <v>87877</v>
      </c>
      <c r="L1946" s="37">
        <v>50201</v>
      </c>
      <c r="M1946" s="37">
        <v>7331</v>
      </c>
      <c r="N1946" s="37">
        <f>SUM(VentasC15[[#This Row],[Maquillaje]:[Perfumería]])</f>
        <v>205808</v>
      </c>
      <c r="O1946" s="14">
        <f>AVERAGE(VentasC15[[#This Row],[Maquillaje]:[Perfumería]])</f>
        <v>41161.599999999999</v>
      </c>
      <c r="P1946" t="str">
        <f>INDEX(VentasC15[[#Headers],[Maquillaje]:[Perfumería]],MATCH(MAX(VentasC15[[#This Row],[Maquillaje]:[Perfumería]]),VentasC15[[#This Row],[Maquillaje]:[Perfumería]],0))</f>
        <v>Cabello</v>
      </c>
      <c r="Q1946" t="str">
        <f>INDEX(VentasC15[[#Headers],[Maquillaje]:[Perfumería]],MATCH(MIN(VentasC15[[#This Row],[Maquillaje]:[Perfumería]]),VentasC15[[#This Row],[Maquillaje]:[Perfumería]],0))</f>
        <v>Perfumería</v>
      </c>
      <c r="R1946" t="str">
        <f>IF(VentasC15[[#This Row],[Total por vendedor]]&gt;=250000,"SI","NO")</f>
        <v>NO</v>
      </c>
    </row>
    <row r="1947" spans="1:18" x14ac:dyDescent="0.3">
      <c r="A1947" s="17">
        <v>33499067</v>
      </c>
      <c r="B1947" s="13">
        <v>60</v>
      </c>
      <c r="C1947" s="13">
        <v>4</v>
      </c>
      <c r="D1947" s="13">
        <v>83</v>
      </c>
      <c r="E1947" t="s">
        <v>25</v>
      </c>
      <c r="F1947" t="s">
        <v>21</v>
      </c>
      <c r="G1947" t="str">
        <f>IF(VentasC15[[#This Row],[Tipo de pago]]='Tablas auxiliares'!$B$6,"Venta física","Venta Online")</f>
        <v>Venta Online</v>
      </c>
      <c r="H1947" t="s">
        <v>30</v>
      </c>
      <c r="I1947" s="37">
        <v>41727</v>
      </c>
      <c r="J1947" s="37">
        <v>47610</v>
      </c>
      <c r="K1947" s="37">
        <v>6518</v>
      </c>
      <c r="L1947" s="37">
        <v>24881</v>
      </c>
      <c r="M1947" s="37">
        <v>81583</v>
      </c>
      <c r="N1947" s="37">
        <f>SUM(VentasC15[[#This Row],[Maquillaje]:[Perfumería]])</f>
        <v>202319</v>
      </c>
      <c r="O1947" s="14">
        <f>AVERAGE(VentasC15[[#This Row],[Maquillaje]:[Perfumería]])</f>
        <v>40463.800000000003</v>
      </c>
      <c r="P1947" t="str">
        <f>INDEX(VentasC15[[#Headers],[Maquillaje]:[Perfumería]],MATCH(MAX(VentasC15[[#This Row],[Maquillaje]:[Perfumería]]),VentasC15[[#This Row],[Maquillaje]:[Perfumería]],0))</f>
        <v>Perfumería</v>
      </c>
      <c r="Q1947" t="str">
        <f>INDEX(VentasC15[[#Headers],[Maquillaje]:[Perfumería]],MATCH(MIN(VentasC15[[#This Row],[Maquillaje]:[Perfumería]]),VentasC15[[#This Row],[Maquillaje]:[Perfumería]],0))</f>
        <v>Cabello</v>
      </c>
      <c r="R1947" t="str">
        <f>IF(VentasC15[[#This Row],[Total por vendedor]]&gt;=250000,"SI","NO")</f>
        <v>NO</v>
      </c>
    </row>
    <row r="1948" spans="1:18" x14ac:dyDescent="0.3">
      <c r="A1948" s="16">
        <v>33499068</v>
      </c>
      <c r="B1948" s="13">
        <v>74</v>
      </c>
      <c r="C1948" s="13">
        <v>4</v>
      </c>
      <c r="D1948" s="13">
        <v>28</v>
      </c>
      <c r="E1948" t="s">
        <v>23</v>
      </c>
      <c r="F1948" t="s">
        <v>21</v>
      </c>
      <c r="G1948" t="str">
        <f>IF(VentasC15[[#This Row],[Tipo de pago]]='Tablas auxiliares'!$B$6,"Venta física","Venta Online")</f>
        <v>Venta Online</v>
      </c>
      <c r="H1948" t="s">
        <v>29</v>
      </c>
      <c r="I1948" s="37">
        <v>60099</v>
      </c>
      <c r="J1948" s="37">
        <v>86592</v>
      </c>
      <c r="K1948" s="37">
        <v>65377</v>
      </c>
      <c r="L1948" s="37">
        <v>52733</v>
      </c>
      <c r="M1948" s="37">
        <v>25809</v>
      </c>
      <c r="N1948" s="37">
        <f>SUM(VentasC15[[#This Row],[Maquillaje]:[Perfumería]])</f>
        <v>290610</v>
      </c>
      <c r="O1948" s="14">
        <f>AVERAGE(VentasC15[[#This Row],[Maquillaje]:[Perfumería]])</f>
        <v>58122</v>
      </c>
      <c r="P1948" t="str">
        <f>INDEX(VentasC15[[#Headers],[Maquillaje]:[Perfumería]],MATCH(MAX(VentasC15[[#This Row],[Maquillaje]:[Perfumería]]),VentasC15[[#This Row],[Maquillaje]:[Perfumería]],0))</f>
        <v>Skincare</v>
      </c>
      <c r="Q1948" t="str">
        <f>INDEX(VentasC15[[#Headers],[Maquillaje]:[Perfumería]],MATCH(MIN(VentasC15[[#This Row],[Maquillaje]:[Perfumería]]),VentasC15[[#This Row],[Maquillaje]:[Perfumería]],0))</f>
        <v>Perfumería</v>
      </c>
      <c r="R1948" t="str">
        <f>IF(VentasC15[[#This Row],[Total por vendedor]]&gt;=250000,"SI","NO")</f>
        <v>SI</v>
      </c>
    </row>
    <row r="1949" spans="1:18" x14ac:dyDescent="0.3">
      <c r="A1949" s="17">
        <v>33499069</v>
      </c>
      <c r="B1949" s="13">
        <v>66</v>
      </c>
      <c r="C1949" s="13">
        <v>4</v>
      </c>
      <c r="D1949" s="13">
        <v>7</v>
      </c>
      <c r="E1949" t="s">
        <v>23</v>
      </c>
      <c r="F1949" t="s">
        <v>21</v>
      </c>
      <c r="G1949" t="str">
        <f>IF(VentasC15[[#This Row],[Tipo de pago]]='Tablas auxiliares'!$B$6,"Venta física","Venta Online")</f>
        <v>Venta Online</v>
      </c>
      <c r="H1949" t="s">
        <v>29</v>
      </c>
      <c r="I1949" s="37">
        <v>77114</v>
      </c>
      <c r="J1949" s="37">
        <v>15493</v>
      </c>
      <c r="K1949" s="37">
        <v>8988</v>
      </c>
      <c r="L1949" s="37">
        <v>22801</v>
      </c>
      <c r="M1949" s="37">
        <v>17499</v>
      </c>
      <c r="N1949" s="37">
        <f>SUM(VentasC15[[#This Row],[Maquillaje]:[Perfumería]])</f>
        <v>141895</v>
      </c>
      <c r="O1949" s="14">
        <f>AVERAGE(VentasC15[[#This Row],[Maquillaje]:[Perfumería]])</f>
        <v>28379</v>
      </c>
      <c r="P1949" t="str">
        <f>INDEX(VentasC15[[#Headers],[Maquillaje]:[Perfumería]],MATCH(MAX(VentasC15[[#This Row],[Maquillaje]:[Perfumería]]),VentasC15[[#This Row],[Maquillaje]:[Perfumería]],0))</f>
        <v>Maquillaje</v>
      </c>
      <c r="Q1949" t="str">
        <f>INDEX(VentasC15[[#Headers],[Maquillaje]:[Perfumería]],MATCH(MIN(VentasC15[[#This Row],[Maquillaje]:[Perfumería]]),VentasC15[[#This Row],[Maquillaje]:[Perfumería]],0))</f>
        <v>Cabello</v>
      </c>
      <c r="R1949" t="str">
        <f>IF(VentasC15[[#This Row],[Total por vendedor]]&gt;=250000,"SI","NO")</f>
        <v>NO</v>
      </c>
    </row>
    <row r="1950" spans="1:18" x14ac:dyDescent="0.3">
      <c r="A1950" s="16">
        <v>33499070</v>
      </c>
      <c r="B1950" s="13">
        <v>73</v>
      </c>
      <c r="C1950" s="13">
        <v>4</v>
      </c>
      <c r="D1950" s="13">
        <v>67</v>
      </c>
      <c r="E1950" t="s">
        <v>24</v>
      </c>
      <c r="F1950" t="s">
        <v>20</v>
      </c>
      <c r="G1950" t="str">
        <f>IF(VentasC15[[#This Row],[Tipo de pago]]='Tablas auxiliares'!$B$6,"Venta física","Venta Online")</f>
        <v>Venta física</v>
      </c>
      <c r="H1950" t="s">
        <v>30</v>
      </c>
      <c r="I1950" s="37">
        <v>96286</v>
      </c>
      <c r="J1950" s="37">
        <v>8697</v>
      </c>
      <c r="K1950" s="37">
        <v>98700</v>
      </c>
      <c r="L1950" s="37">
        <v>5220</v>
      </c>
      <c r="M1950" s="37">
        <v>21261</v>
      </c>
      <c r="N1950" s="37">
        <f>SUM(VentasC15[[#This Row],[Maquillaje]:[Perfumería]])</f>
        <v>230164</v>
      </c>
      <c r="O1950" s="14">
        <f>AVERAGE(VentasC15[[#This Row],[Maquillaje]:[Perfumería]])</f>
        <v>46032.800000000003</v>
      </c>
      <c r="P1950" t="str">
        <f>INDEX(VentasC15[[#Headers],[Maquillaje]:[Perfumería]],MATCH(MAX(VentasC15[[#This Row],[Maquillaje]:[Perfumería]]),VentasC15[[#This Row],[Maquillaje]:[Perfumería]],0))</f>
        <v>Cabello</v>
      </c>
      <c r="Q1950" t="str">
        <f>INDEX(VentasC15[[#Headers],[Maquillaje]:[Perfumería]],MATCH(MIN(VentasC15[[#This Row],[Maquillaje]:[Perfumería]]),VentasC15[[#This Row],[Maquillaje]:[Perfumería]],0))</f>
        <v>Cuerpo</v>
      </c>
      <c r="R1950" t="str">
        <f>IF(VentasC15[[#This Row],[Total por vendedor]]&gt;=250000,"SI","NO")</f>
        <v>NO</v>
      </c>
    </row>
    <row r="1951" spans="1:18" x14ac:dyDescent="0.3">
      <c r="A1951" s="17">
        <v>33499071</v>
      </c>
      <c r="B1951" s="13">
        <v>45</v>
      </c>
      <c r="C1951" s="13">
        <v>4</v>
      </c>
      <c r="D1951" s="13">
        <v>22</v>
      </c>
      <c r="E1951" t="s">
        <v>22</v>
      </c>
      <c r="F1951" t="s">
        <v>21</v>
      </c>
      <c r="G1951" t="str">
        <f>IF(VentasC15[[#This Row],[Tipo de pago]]='Tablas auxiliares'!$B$6,"Venta física","Venta Online")</f>
        <v>Venta Online</v>
      </c>
      <c r="H1951" t="s">
        <v>30</v>
      </c>
      <c r="I1951" s="37">
        <v>26298</v>
      </c>
      <c r="J1951" s="37">
        <v>51310</v>
      </c>
      <c r="K1951" s="37">
        <v>14377</v>
      </c>
      <c r="L1951" s="37">
        <v>9873</v>
      </c>
      <c r="M1951" s="37">
        <v>81662</v>
      </c>
      <c r="N1951" s="37">
        <f>SUM(VentasC15[[#This Row],[Maquillaje]:[Perfumería]])</f>
        <v>183520</v>
      </c>
      <c r="O1951" s="14">
        <f>AVERAGE(VentasC15[[#This Row],[Maquillaje]:[Perfumería]])</f>
        <v>36704</v>
      </c>
      <c r="P1951" t="str">
        <f>INDEX(VentasC15[[#Headers],[Maquillaje]:[Perfumería]],MATCH(MAX(VentasC15[[#This Row],[Maquillaje]:[Perfumería]]),VentasC15[[#This Row],[Maquillaje]:[Perfumería]],0))</f>
        <v>Perfumería</v>
      </c>
      <c r="Q1951" t="str">
        <f>INDEX(VentasC15[[#Headers],[Maquillaje]:[Perfumería]],MATCH(MIN(VentasC15[[#This Row],[Maquillaje]:[Perfumería]]),VentasC15[[#This Row],[Maquillaje]:[Perfumería]],0))</f>
        <v>Cuerpo</v>
      </c>
      <c r="R1951" t="str">
        <f>IF(VentasC15[[#This Row],[Total por vendedor]]&gt;=250000,"SI","NO")</f>
        <v>NO</v>
      </c>
    </row>
    <row r="1952" spans="1:18" x14ac:dyDescent="0.3">
      <c r="A1952" s="16">
        <v>33499072</v>
      </c>
      <c r="B1952" s="13">
        <v>62</v>
      </c>
      <c r="C1952" s="13">
        <v>4</v>
      </c>
      <c r="D1952" s="13">
        <v>13</v>
      </c>
      <c r="E1952" t="s">
        <v>25</v>
      </c>
      <c r="F1952" t="s">
        <v>21</v>
      </c>
      <c r="G1952" t="str">
        <f>IF(VentasC15[[#This Row],[Tipo de pago]]='Tablas auxiliares'!$B$6,"Venta física","Venta Online")</f>
        <v>Venta Online</v>
      </c>
      <c r="H1952" t="s">
        <v>29</v>
      </c>
      <c r="I1952" s="37">
        <v>85263</v>
      </c>
      <c r="J1952" s="37">
        <v>98953</v>
      </c>
      <c r="K1952" s="37">
        <v>48012</v>
      </c>
      <c r="L1952" s="37">
        <v>65601</v>
      </c>
      <c r="M1952" s="37">
        <v>2017</v>
      </c>
      <c r="N1952" s="37">
        <f>SUM(VentasC15[[#This Row],[Maquillaje]:[Perfumería]])</f>
        <v>299846</v>
      </c>
      <c r="O1952" s="14">
        <f>AVERAGE(VentasC15[[#This Row],[Maquillaje]:[Perfumería]])</f>
        <v>59969.2</v>
      </c>
      <c r="P1952" t="str">
        <f>INDEX(VentasC15[[#Headers],[Maquillaje]:[Perfumería]],MATCH(MAX(VentasC15[[#This Row],[Maquillaje]:[Perfumería]]),VentasC15[[#This Row],[Maquillaje]:[Perfumería]],0))</f>
        <v>Skincare</v>
      </c>
      <c r="Q1952" t="str">
        <f>INDEX(VentasC15[[#Headers],[Maquillaje]:[Perfumería]],MATCH(MIN(VentasC15[[#This Row],[Maquillaje]:[Perfumería]]),VentasC15[[#This Row],[Maquillaje]:[Perfumería]],0))</f>
        <v>Perfumería</v>
      </c>
      <c r="R1952" t="str">
        <f>IF(VentasC15[[#This Row],[Total por vendedor]]&gt;=250000,"SI","NO")</f>
        <v>SI</v>
      </c>
    </row>
    <row r="1953" spans="1:18" x14ac:dyDescent="0.3">
      <c r="A1953" s="17">
        <v>33499073</v>
      </c>
      <c r="B1953" s="13">
        <v>32</v>
      </c>
      <c r="C1953" s="13">
        <v>4</v>
      </c>
      <c r="D1953" s="13">
        <v>53</v>
      </c>
      <c r="E1953" t="s">
        <v>24</v>
      </c>
      <c r="F1953" t="s">
        <v>20</v>
      </c>
      <c r="G1953" t="str">
        <f>IF(VentasC15[[#This Row],[Tipo de pago]]='Tablas auxiliares'!$B$6,"Venta física","Venta Online")</f>
        <v>Venta física</v>
      </c>
      <c r="H1953" t="s">
        <v>30</v>
      </c>
      <c r="I1953" s="37">
        <v>84623</v>
      </c>
      <c r="J1953" s="37">
        <v>36184</v>
      </c>
      <c r="K1953" s="37">
        <v>30843</v>
      </c>
      <c r="L1953" s="37">
        <v>69873</v>
      </c>
      <c r="M1953" s="37">
        <v>83259</v>
      </c>
      <c r="N1953" s="37">
        <f>SUM(VentasC15[[#This Row],[Maquillaje]:[Perfumería]])</f>
        <v>304782</v>
      </c>
      <c r="O1953" s="14">
        <f>AVERAGE(VentasC15[[#This Row],[Maquillaje]:[Perfumería]])</f>
        <v>60956.4</v>
      </c>
      <c r="P1953" t="str">
        <f>INDEX(VentasC15[[#Headers],[Maquillaje]:[Perfumería]],MATCH(MAX(VentasC15[[#This Row],[Maquillaje]:[Perfumería]]),VentasC15[[#This Row],[Maquillaje]:[Perfumería]],0))</f>
        <v>Maquillaje</v>
      </c>
      <c r="Q1953" t="str">
        <f>INDEX(VentasC15[[#Headers],[Maquillaje]:[Perfumería]],MATCH(MIN(VentasC15[[#This Row],[Maquillaje]:[Perfumería]]),VentasC15[[#This Row],[Maquillaje]:[Perfumería]],0))</f>
        <v>Cabello</v>
      </c>
      <c r="R1953" t="str">
        <f>IF(VentasC15[[#This Row],[Total por vendedor]]&gt;=250000,"SI","NO")</f>
        <v>SI</v>
      </c>
    </row>
    <row r="1954" spans="1:18" x14ac:dyDescent="0.3">
      <c r="A1954" s="16">
        <v>33499074</v>
      </c>
      <c r="B1954" s="13">
        <v>64</v>
      </c>
      <c r="C1954" s="13">
        <v>4</v>
      </c>
      <c r="D1954" s="13">
        <v>61</v>
      </c>
      <c r="E1954" t="s">
        <v>23</v>
      </c>
      <c r="F1954" t="s">
        <v>20</v>
      </c>
      <c r="G1954" t="str">
        <f>IF(VentasC15[[#This Row],[Tipo de pago]]='Tablas auxiliares'!$B$6,"Venta física","Venta Online")</f>
        <v>Venta física</v>
      </c>
      <c r="H1954" t="s">
        <v>29</v>
      </c>
      <c r="I1954" s="37">
        <v>92819</v>
      </c>
      <c r="J1954" s="37">
        <v>10737</v>
      </c>
      <c r="K1954" s="37">
        <v>98783</v>
      </c>
      <c r="L1954" s="37">
        <v>81401</v>
      </c>
      <c r="M1954" s="37">
        <v>12067</v>
      </c>
      <c r="N1954" s="37">
        <f>SUM(VentasC15[[#This Row],[Maquillaje]:[Perfumería]])</f>
        <v>295807</v>
      </c>
      <c r="O1954" s="14">
        <f>AVERAGE(VentasC15[[#This Row],[Maquillaje]:[Perfumería]])</f>
        <v>59161.4</v>
      </c>
      <c r="P1954" t="str">
        <f>INDEX(VentasC15[[#Headers],[Maquillaje]:[Perfumería]],MATCH(MAX(VentasC15[[#This Row],[Maquillaje]:[Perfumería]]),VentasC15[[#This Row],[Maquillaje]:[Perfumería]],0))</f>
        <v>Cabello</v>
      </c>
      <c r="Q1954" t="str">
        <f>INDEX(VentasC15[[#Headers],[Maquillaje]:[Perfumería]],MATCH(MIN(VentasC15[[#This Row],[Maquillaje]:[Perfumería]]),VentasC15[[#This Row],[Maquillaje]:[Perfumería]],0))</f>
        <v>Skincare</v>
      </c>
      <c r="R1954" t="str">
        <f>IF(VentasC15[[#This Row],[Total por vendedor]]&gt;=250000,"SI","NO")</f>
        <v>SI</v>
      </c>
    </row>
    <row r="1955" spans="1:18" x14ac:dyDescent="0.3">
      <c r="A1955" s="17">
        <v>33499075</v>
      </c>
      <c r="B1955" s="13">
        <v>51</v>
      </c>
      <c r="C1955" s="13">
        <v>4</v>
      </c>
      <c r="D1955" s="13">
        <v>21</v>
      </c>
      <c r="E1955" t="s">
        <v>24</v>
      </c>
      <c r="F1955" t="s">
        <v>21</v>
      </c>
      <c r="G1955" t="str">
        <f>IF(VentasC15[[#This Row],[Tipo de pago]]='Tablas auxiliares'!$B$6,"Venta física","Venta Online")</f>
        <v>Venta Online</v>
      </c>
      <c r="H1955" t="s">
        <v>30</v>
      </c>
      <c r="I1955" s="37">
        <v>19972</v>
      </c>
      <c r="J1955" s="37">
        <v>52445</v>
      </c>
      <c r="K1955" s="37">
        <v>55064</v>
      </c>
      <c r="L1955" s="37">
        <v>3460</v>
      </c>
      <c r="M1955" s="37">
        <v>64398</v>
      </c>
      <c r="N1955" s="37">
        <f>SUM(VentasC15[[#This Row],[Maquillaje]:[Perfumería]])</f>
        <v>195339</v>
      </c>
      <c r="O1955" s="14">
        <f>AVERAGE(VentasC15[[#This Row],[Maquillaje]:[Perfumería]])</f>
        <v>39067.800000000003</v>
      </c>
      <c r="P1955" t="str">
        <f>INDEX(VentasC15[[#Headers],[Maquillaje]:[Perfumería]],MATCH(MAX(VentasC15[[#This Row],[Maquillaje]:[Perfumería]]),VentasC15[[#This Row],[Maquillaje]:[Perfumería]],0))</f>
        <v>Perfumería</v>
      </c>
      <c r="Q1955" t="str">
        <f>INDEX(VentasC15[[#Headers],[Maquillaje]:[Perfumería]],MATCH(MIN(VentasC15[[#This Row],[Maquillaje]:[Perfumería]]),VentasC15[[#This Row],[Maquillaje]:[Perfumería]],0))</f>
        <v>Cuerpo</v>
      </c>
      <c r="R1955" t="str">
        <f>IF(VentasC15[[#This Row],[Total por vendedor]]&gt;=250000,"SI","NO")</f>
        <v>NO</v>
      </c>
    </row>
    <row r="1956" spans="1:18" x14ac:dyDescent="0.3">
      <c r="A1956" s="16">
        <v>33499076</v>
      </c>
      <c r="B1956" s="13">
        <v>60</v>
      </c>
      <c r="C1956" s="13">
        <v>4</v>
      </c>
      <c r="D1956" s="13">
        <v>15</v>
      </c>
      <c r="E1956" t="s">
        <v>24</v>
      </c>
      <c r="F1956" t="s">
        <v>20</v>
      </c>
      <c r="G1956" t="str">
        <f>IF(VentasC15[[#This Row],[Tipo de pago]]='Tablas auxiliares'!$B$6,"Venta física","Venta Online")</f>
        <v>Venta física</v>
      </c>
      <c r="H1956" t="s">
        <v>30</v>
      </c>
      <c r="I1956" s="37">
        <v>33758</v>
      </c>
      <c r="J1956" s="37">
        <v>71333</v>
      </c>
      <c r="K1956" s="37">
        <v>34288</v>
      </c>
      <c r="L1956" s="37">
        <v>26139</v>
      </c>
      <c r="M1956" s="37">
        <v>67672</v>
      </c>
      <c r="N1956" s="37">
        <f>SUM(VentasC15[[#This Row],[Maquillaje]:[Perfumería]])</f>
        <v>233190</v>
      </c>
      <c r="O1956" s="14">
        <f>AVERAGE(VentasC15[[#This Row],[Maquillaje]:[Perfumería]])</f>
        <v>46638</v>
      </c>
      <c r="P1956" t="str">
        <f>INDEX(VentasC15[[#Headers],[Maquillaje]:[Perfumería]],MATCH(MAX(VentasC15[[#This Row],[Maquillaje]:[Perfumería]]),VentasC15[[#This Row],[Maquillaje]:[Perfumería]],0))</f>
        <v>Skincare</v>
      </c>
      <c r="Q1956" t="str">
        <f>INDEX(VentasC15[[#Headers],[Maquillaje]:[Perfumería]],MATCH(MIN(VentasC15[[#This Row],[Maquillaje]:[Perfumería]]),VentasC15[[#This Row],[Maquillaje]:[Perfumería]],0))</f>
        <v>Cuerpo</v>
      </c>
      <c r="R1956" t="str">
        <f>IF(VentasC15[[#This Row],[Total por vendedor]]&gt;=250000,"SI","NO")</f>
        <v>NO</v>
      </c>
    </row>
    <row r="1957" spans="1:18" x14ac:dyDescent="0.3">
      <c r="A1957" s="17">
        <v>33499077</v>
      </c>
      <c r="B1957" s="13">
        <v>45</v>
      </c>
      <c r="C1957" s="13">
        <v>4</v>
      </c>
      <c r="D1957" s="13">
        <v>80</v>
      </c>
      <c r="E1957" t="s">
        <v>23</v>
      </c>
      <c r="F1957" t="s">
        <v>20</v>
      </c>
      <c r="G1957" t="str">
        <f>IF(VentasC15[[#This Row],[Tipo de pago]]='Tablas auxiliares'!$B$6,"Venta física","Venta Online")</f>
        <v>Venta física</v>
      </c>
      <c r="H1957" t="s">
        <v>30</v>
      </c>
      <c r="I1957" s="37">
        <v>39538</v>
      </c>
      <c r="J1957" s="37">
        <v>8420</v>
      </c>
      <c r="K1957" s="37">
        <v>22247</v>
      </c>
      <c r="L1957" s="37">
        <v>5713</v>
      </c>
      <c r="M1957" s="37">
        <v>76675</v>
      </c>
      <c r="N1957" s="37">
        <f>SUM(VentasC15[[#This Row],[Maquillaje]:[Perfumería]])</f>
        <v>152593</v>
      </c>
      <c r="O1957" s="14">
        <f>AVERAGE(VentasC15[[#This Row],[Maquillaje]:[Perfumería]])</f>
        <v>30518.6</v>
      </c>
      <c r="P1957" t="str">
        <f>INDEX(VentasC15[[#Headers],[Maquillaje]:[Perfumería]],MATCH(MAX(VentasC15[[#This Row],[Maquillaje]:[Perfumería]]),VentasC15[[#This Row],[Maquillaje]:[Perfumería]],0))</f>
        <v>Perfumería</v>
      </c>
      <c r="Q1957" t="str">
        <f>INDEX(VentasC15[[#Headers],[Maquillaje]:[Perfumería]],MATCH(MIN(VentasC15[[#This Row],[Maquillaje]:[Perfumería]]),VentasC15[[#This Row],[Maquillaje]:[Perfumería]],0))</f>
        <v>Cuerpo</v>
      </c>
      <c r="R1957" t="str">
        <f>IF(VentasC15[[#This Row],[Total por vendedor]]&gt;=250000,"SI","NO")</f>
        <v>NO</v>
      </c>
    </row>
    <row r="1958" spans="1:18" x14ac:dyDescent="0.3">
      <c r="A1958" s="16">
        <v>33499078</v>
      </c>
      <c r="B1958" s="13">
        <v>69</v>
      </c>
      <c r="C1958" s="13">
        <v>4</v>
      </c>
      <c r="D1958" s="13">
        <v>97</v>
      </c>
      <c r="E1958" t="s">
        <v>22</v>
      </c>
      <c r="F1958" t="s">
        <v>20</v>
      </c>
      <c r="G1958" t="str">
        <f>IF(VentasC15[[#This Row],[Tipo de pago]]='Tablas auxiliares'!$B$6,"Venta física","Venta Online")</f>
        <v>Venta física</v>
      </c>
      <c r="H1958" t="s">
        <v>30</v>
      </c>
      <c r="I1958" s="37">
        <v>29705</v>
      </c>
      <c r="J1958" s="37">
        <v>1456</v>
      </c>
      <c r="K1958" s="37">
        <v>28861</v>
      </c>
      <c r="L1958" s="37">
        <v>68288</v>
      </c>
      <c r="M1958" s="37">
        <v>41943</v>
      </c>
      <c r="N1958" s="37">
        <f>SUM(VentasC15[[#This Row],[Maquillaje]:[Perfumería]])</f>
        <v>170253</v>
      </c>
      <c r="O1958" s="14">
        <f>AVERAGE(VentasC15[[#This Row],[Maquillaje]:[Perfumería]])</f>
        <v>34050.6</v>
      </c>
      <c r="P1958" t="str">
        <f>INDEX(VentasC15[[#Headers],[Maquillaje]:[Perfumería]],MATCH(MAX(VentasC15[[#This Row],[Maquillaje]:[Perfumería]]),VentasC15[[#This Row],[Maquillaje]:[Perfumería]],0))</f>
        <v>Cuerpo</v>
      </c>
      <c r="Q1958" t="str">
        <f>INDEX(VentasC15[[#Headers],[Maquillaje]:[Perfumería]],MATCH(MIN(VentasC15[[#This Row],[Maquillaje]:[Perfumería]]),VentasC15[[#This Row],[Maquillaje]:[Perfumería]],0))</f>
        <v>Skincare</v>
      </c>
      <c r="R1958" t="str">
        <f>IF(VentasC15[[#This Row],[Total por vendedor]]&gt;=250000,"SI","NO")</f>
        <v>NO</v>
      </c>
    </row>
    <row r="1959" spans="1:18" x14ac:dyDescent="0.3">
      <c r="A1959" s="17">
        <v>33499079</v>
      </c>
      <c r="B1959" s="13">
        <v>47</v>
      </c>
      <c r="C1959" s="13">
        <v>4</v>
      </c>
      <c r="D1959" s="13">
        <v>17</v>
      </c>
      <c r="E1959" t="s">
        <v>24</v>
      </c>
      <c r="F1959" t="s">
        <v>21</v>
      </c>
      <c r="G1959" t="str">
        <f>IF(VentasC15[[#This Row],[Tipo de pago]]='Tablas auxiliares'!$B$6,"Venta física","Venta Online")</f>
        <v>Venta Online</v>
      </c>
      <c r="H1959" t="s">
        <v>29</v>
      </c>
      <c r="I1959" s="37">
        <v>19089</v>
      </c>
      <c r="J1959" s="37">
        <v>34410</v>
      </c>
      <c r="K1959" s="37">
        <v>90517</v>
      </c>
      <c r="L1959" s="37">
        <v>12483</v>
      </c>
      <c r="M1959" s="37">
        <v>73391</v>
      </c>
      <c r="N1959" s="37">
        <f>SUM(VentasC15[[#This Row],[Maquillaje]:[Perfumería]])</f>
        <v>229890</v>
      </c>
      <c r="O1959" s="14">
        <f>AVERAGE(VentasC15[[#This Row],[Maquillaje]:[Perfumería]])</f>
        <v>45978</v>
      </c>
      <c r="P1959" t="str">
        <f>INDEX(VentasC15[[#Headers],[Maquillaje]:[Perfumería]],MATCH(MAX(VentasC15[[#This Row],[Maquillaje]:[Perfumería]]),VentasC15[[#This Row],[Maquillaje]:[Perfumería]],0))</f>
        <v>Cabello</v>
      </c>
      <c r="Q1959" t="str">
        <f>INDEX(VentasC15[[#Headers],[Maquillaje]:[Perfumería]],MATCH(MIN(VentasC15[[#This Row],[Maquillaje]:[Perfumería]]),VentasC15[[#This Row],[Maquillaje]:[Perfumería]],0))</f>
        <v>Cuerpo</v>
      </c>
      <c r="R1959" t="str">
        <f>IF(VentasC15[[#This Row],[Total por vendedor]]&gt;=250000,"SI","NO")</f>
        <v>NO</v>
      </c>
    </row>
    <row r="1960" spans="1:18" x14ac:dyDescent="0.3">
      <c r="A1960" s="16">
        <v>33499080</v>
      </c>
      <c r="B1960" s="13">
        <v>74</v>
      </c>
      <c r="C1960" s="13">
        <v>4</v>
      </c>
      <c r="D1960" s="13">
        <v>25</v>
      </c>
      <c r="E1960" t="s">
        <v>22</v>
      </c>
      <c r="F1960" t="s">
        <v>21</v>
      </c>
      <c r="G1960" t="str">
        <f>IF(VentasC15[[#This Row],[Tipo de pago]]='Tablas auxiliares'!$B$6,"Venta física","Venta Online")</f>
        <v>Venta Online</v>
      </c>
      <c r="H1960" t="s">
        <v>29</v>
      </c>
      <c r="I1960" s="37">
        <v>98630</v>
      </c>
      <c r="J1960" s="37">
        <v>50705</v>
      </c>
      <c r="K1960" s="37">
        <v>23154</v>
      </c>
      <c r="L1960" s="37">
        <v>1530</v>
      </c>
      <c r="M1960" s="37">
        <v>23005</v>
      </c>
      <c r="N1960" s="37">
        <f>SUM(VentasC15[[#This Row],[Maquillaje]:[Perfumería]])</f>
        <v>197024</v>
      </c>
      <c r="O1960" s="14">
        <f>AVERAGE(VentasC15[[#This Row],[Maquillaje]:[Perfumería]])</f>
        <v>39404.800000000003</v>
      </c>
      <c r="P1960" t="str">
        <f>INDEX(VentasC15[[#Headers],[Maquillaje]:[Perfumería]],MATCH(MAX(VentasC15[[#This Row],[Maquillaje]:[Perfumería]]),VentasC15[[#This Row],[Maquillaje]:[Perfumería]],0))</f>
        <v>Maquillaje</v>
      </c>
      <c r="Q1960" t="str">
        <f>INDEX(VentasC15[[#Headers],[Maquillaje]:[Perfumería]],MATCH(MIN(VentasC15[[#This Row],[Maquillaje]:[Perfumería]]),VentasC15[[#This Row],[Maquillaje]:[Perfumería]],0))</f>
        <v>Cuerpo</v>
      </c>
      <c r="R1960" t="str">
        <f>IF(VentasC15[[#This Row],[Total por vendedor]]&gt;=250000,"SI","NO")</f>
        <v>NO</v>
      </c>
    </row>
    <row r="1961" spans="1:18" x14ac:dyDescent="0.3">
      <c r="A1961" s="17">
        <v>33499081</v>
      </c>
      <c r="B1961" s="13">
        <v>48</v>
      </c>
      <c r="C1961" s="13">
        <v>4</v>
      </c>
      <c r="D1961" s="13">
        <v>45</v>
      </c>
      <c r="E1961" t="s">
        <v>23</v>
      </c>
      <c r="F1961" t="s">
        <v>20</v>
      </c>
      <c r="G1961" t="str">
        <f>IF(VentasC15[[#This Row],[Tipo de pago]]='Tablas auxiliares'!$B$6,"Venta física","Venta Online")</f>
        <v>Venta física</v>
      </c>
      <c r="H1961" t="s">
        <v>30</v>
      </c>
      <c r="I1961" s="37">
        <v>7784</v>
      </c>
      <c r="J1961" s="37">
        <v>21467</v>
      </c>
      <c r="K1961" s="37">
        <v>79239</v>
      </c>
      <c r="L1961" s="37">
        <v>31344</v>
      </c>
      <c r="M1961" s="37">
        <v>12713</v>
      </c>
      <c r="N1961" s="37">
        <f>SUM(VentasC15[[#This Row],[Maquillaje]:[Perfumería]])</f>
        <v>152547</v>
      </c>
      <c r="O1961" s="14">
        <f>AVERAGE(VentasC15[[#This Row],[Maquillaje]:[Perfumería]])</f>
        <v>30509.4</v>
      </c>
      <c r="P1961" t="str">
        <f>INDEX(VentasC15[[#Headers],[Maquillaje]:[Perfumería]],MATCH(MAX(VentasC15[[#This Row],[Maquillaje]:[Perfumería]]),VentasC15[[#This Row],[Maquillaje]:[Perfumería]],0))</f>
        <v>Cabello</v>
      </c>
      <c r="Q1961" t="str">
        <f>INDEX(VentasC15[[#Headers],[Maquillaje]:[Perfumería]],MATCH(MIN(VentasC15[[#This Row],[Maquillaje]:[Perfumería]]),VentasC15[[#This Row],[Maquillaje]:[Perfumería]],0))</f>
        <v>Maquillaje</v>
      </c>
      <c r="R1961" t="str">
        <f>IF(VentasC15[[#This Row],[Total por vendedor]]&gt;=250000,"SI","NO")</f>
        <v>NO</v>
      </c>
    </row>
    <row r="1962" spans="1:18" x14ac:dyDescent="0.3">
      <c r="A1962" s="16">
        <v>33499082</v>
      </c>
      <c r="B1962" s="13">
        <v>74</v>
      </c>
      <c r="C1962" s="13">
        <v>4</v>
      </c>
      <c r="D1962" s="13">
        <v>27</v>
      </c>
      <c r="E1962" t="s">
        <v>23</v>
      </c>
      <c r="F1962" t="s">
        <v>20</v>
      </c>
      <c r="G1962" t="str">
        <f>IF(VentasC15[[#This Row],[Tipo de pago]]='Tablas auxiliares'!$B$6,"Venta física","Venta Online")</f>
        <v>Venta física</v>
      </c>
      <c r="H1962" t="s">
        <v>29</v>
      </c>
      <c r="I1962" s="37">
        <v>96520</v>
      </c>
      <c r="J1962" s="37">
        <v>87970</v>
      </c>
      <c r="K1962" s="37">
        <v>50792</v>
      </c>
      <c r="L1962" s="37">
        <v>76484</v>
      </c>
      <c r="M1962" s="37">
        <v>61857</v>
      </c>
      <c r="N1962" s="37">
        <f>SUM(VentasC15[[#This Row],[Maquillaje]:[Perfumería]])</f>
        <v>373623</v>
      </c>
      <c r="O1962" s="14">
        <f>AVERAGE(VentasC15[[#This Row],[Maquillaje]:[Perfumería]])</f>
        <v>74724.600000000006</v>
      </c>
      <c r="P1962" t="str">
        <f>INDEX(VentasC15[[#Headers],[Maquillaje]:[Perfumería]],MATCH(MAX(VentasC15[[#This Row],[Maquillaje]:[Perfumería]]),VentasC15[[#This Row],[Maquillaje]:[Perfumería]],0))</f>
        <v>Maquillaje</v>
      </c>
      <c r="Q1962" t="str">
        <f>INDEX(VentasC15[[#Headers],[Maquillaje]:[Perfumería]],MATCH(MIN(VentasC15[[#This Row],[Maquillaje]:[Perfumería]]),VentasC15[[#This Row],[Maquillaje]:[Perfumería]],0))</f>
        <v>Cabello</v>
      </c>
      <c r="R1962" t="str">
        <f>IF(VentasC15[[#This Row],[Total por vendedor]]&gt;=250000,"SI","NO")</f>
        <v>SI</v>
      </c>
    </row>
    <row r="1963" spans="1:18" x14ac:dyDescent="0.3">
      <c r="A1963" s="17">
        <v>33499083</v>
      </c>
      <c r="B1963" s="13">
        <v>27</v>
      </c>
      <c r="C1963" s="13">
        <v>4</v>
      </c>
      <c r="D1963" s="13">
        <v>68</v>
      </c>
      <c r="E1963" t="s">
        <v>24</v>
      </c>
      <c r="F1963" t="s">
        <v>20</v>
      </c>
      <c r="G1963" t="str">
        <f>IF(VentasC15[[#This Row],[Tipo de pago]]='Tablas auxiliares'!$B$6,"Venta física","Venta Online")</f>
        <v>Venta física</v>
      </c>
      <c r="H1963" t="s">
        <v>29</v>
      </c>
      <c r="I1963" s="37">
        <v>11035</v>
      </c>
      <c r="J1963" s="37">
        <v>67986</v>
      </c>
      <c r="K1963" s="37">
        <v>29328</v>
      </c>
      <c r="L1963" s="37">
        <v>77598</v>
      </c>
      <c r="M1963" s="37">
        <v>32167</v>
      </c>
      <c r="N1963" s="37">
        <f>SUM(VentasC15[[#This Row],[Maquillaje]:[Perfumería]])</f>
        <v>218114</v>
      </c>
      <c r="O1963" s="14">
        <f>AVERAGE(VentasC15[[#This Row],[Maquillaje]:[Perfumería]])</f>
        <v>43622.8</v>
      </c>
      <c r="P1963" t="str">
        <f>INDEX(VentasC15[[#Headers],[Maquillaje]:[Perfumería]],MATCH(MAX(VentasC15[[#This Row],[Maquillaje]:[Perfumería]]),VentasC15[[#This Row],[Maquillaje]:[Perfumería]],0))</f>
        <v>Cuerpo</v>
      </c>
      <c r="Q1963" t="str">
        <f>INDEX(VentasC15[[#Headers],[Maquillaje]:[Perfumería]],MATCH(MIN(VentasC15[[#This Row],[Maquillaje]:[Perfumería]]),VentasC15[[#This Row],[Maquillaje]:[Perfumería]],0))</f>
        <v>Maquillaje</v>
      </c>
      <c r="R1963" t="str">
        <f>IF(VentasC15[[#This Row],[Total por vendedor]]&gt;=250000,"SI","NO")</f>
        <v>NO</v>
      </c>
    </row>
    <row r="1964" spans="1:18" x14ac:dyDescent="0.3">
      <c r="A1964" s="16">
        <v>33499084</v>
      </c>
      <c r="B1964" s="13">
        <v>67</v>
      </c>
      <c r="C1964" s="13">
        <v>4</v>
      </c>
      <c r="D1964" s="13">
        <v>43</v>
      </c>
      <c r="E1964" t="s">
        <v>24</v>
      </c>
      <c r="F1964" t="s">
        <v>21</v>
      </c>
      <c r="G1964" t="str">
        <f>IF(VentasC15[[#This Row],[Tipo de pago]]='Tablas auxiliares'!$B$6,"Venta física","Venta Online")</f>
        <v>Venta Online</v>
      </c>
      <c r="H1964" t="s">
        <v>30</v>
      </c>
      <c r="I1964" s="37">
        <v>64753</v>
      </c>
      <c r="J1964" s="37">
        <v>11093</v>
      </c>
      <c r="K1964" s="37">
        <v>25653</v>
      </c>
      <c r="L1964" s="37">
        <v>42660</v>
      </c>
      <c r="M1964" s="37">
        <v>41771</v>
      </c>
      <c r="N1964" s="37">
        <f>SUM(VentasC15[[#This Row],[Maquillaje]:[Perfumería]])</f>
        <v>185930</v>
      </c>
      <c r="O1964" s="14">
        <f>AVERAGE(VentasC15[[#This Row],[Maquillaje]:[Perfumería]])</f>
        <v>37186</v>
      </c>
      <c r="P1964" t="str">
        <f>INDEX(VentasC15[[#Headers],[Maquillaje]:[Perfumería]],MATCH(MAX(VentasC15[[#This Row],[Maquillaje]:[Perfumería]]),VentasC15[[#This Row],[Maquillaje]:[Perfumería]],0))</f>
        <v>Maquillaje</v>
      </c>
      <c r="Q1964" t="str">
        <f>INDEX(VentasC15[[#Headers],[Maquillaje]:[Perfumería]],MATCH(MIN(VentasC15[[#This Row],[Maquillaje]:[Perfumería]]),VentasC15[[#This Row],[Maquillaje]:[Perfumería]],0))</f>
        <v>Skincare</v>
      </c>
      <c r="R1964" t="str">
        <f>IF(VentasC15[[#This Row],[Total por vendedor]]&gt;=250000,"SI","NO")</f>
        <v>NO</v>
      </c>
    </row>
    <row r="1965" spans="1:18" x14ac:dyDescent="0.3">
      <c r="A1965" s="17">
        <v>33499085</v>
      </c>
      <c r="B1965" s="13">
        <v>52</v>
      </c>
      <c r="C1965" s="13">
        <v>4</v>
      </c>
      <c r="D1965" s="13">
        <v>49</v>
      </c>
      <c r="E1965" t="s">
        <v>23</v>
      </c>
      <c r="F1965" t="s">
        <v>21</v>
      </c>
      <c r="G1965" t="str">
        <f>IF(VentasC15[[#This Row],[Tipo de pago]]='Tablas auxiliares'!$B$6,"Venta física","Venta Online")</f>
        <v>Venta Online</v>
      </c>
      <c r="H1965" t="s">
        <v>30</v>
      </c>
      <c r="I1965" s="37">
        <v>56257</v>
      </c>
      <c r="J1965" s="37">
        <v>91151</v>
      </c>
      <c r="K1965" s="37">
        <v>49939</v>
      </c>
      <c r="L1965" s="37">
        <v>14679</v>
      </c>
      <c r="M1965" s="37">
        <v>66708</v>
      </c>
      <c r="N1965" s="37">
        <f>SUM(VentasC15[[#This Row],[Maquillaje]:[Perfumería]])</f>
        <v>278734</v>
      </c>
      <c r="O1965" s="14">
        <f>AVERAGE(VentasC15[[#This Row],[Maquillaje]:[Perfumería]])</f>
        <v>55746.8</v>
      </c>
      <c r="P1965" t="str">
        <f>INDEX(VentasC15[[#Headers],[Maquillaje]:[Perfumería]],MATCH(MAX(VentasC15[[#This Row],[Maquillaje]:[Perfumería]]),VentasC15[[#This Row],[Maquillaje]:[Perfumería]],0))</f>
        <v>Skincare</v>
      </c>
      <c r="Q1965" t="str">
        <f>INDEX(VentasC15[[#Headers],[Maquillaje]:[Perfumería]],MATCH(MIN(VentasC15[[#This Row],[Maquillaje]:[Perfumería]]),VentasC15[[#This Row],[Maquillaje]:[Perfumería]],0))</f>
        <v>Cuerpo</v>
      </c>
      <c r="R1965" t="str">
        <f>IF(VentasC15[[#This Row],[Total por vendedor]]&gt;=250000,"SI","NO")</f>
        <v>SI</v>
      </c>
    </row>
    <row r="1966" spans="1:18" x14ac:dyDescent="0.3">
      <c r="A1966" s="16">
        <v>33499086</v>
      </c>
      <c r="B1966" s="13">
        <v>34</v>
      </c>
      <c r="C1966" s="13">
        <v>4</v>
      </c>
      <c r="D1966" s="13">
        <v>22</v>
      </c>
      <c r="E1966" t="s">
        <v>24</v>
      </c>
      <c r="F1966" t="s">
        <v>20</v>
      </c>
      <c r="G1966" t="str">
        <f>IF(VentasC15[[#This Row],[Tipo de pago]]='Tablas auxiliares'!$B$6,"Venta física","Venta Online")</f>
        <v>Venta física</v>
      </c>
      <c r="H1966" t="s">
        <v>29</v>
      </c>
      <c r="I1966" s="37">
        <v>99035</v>
      </c>
      <c r="J1966" s="37">
        <v>25775</v>
      </c>
      <c r="K1966" s="37">
        <v>17675</v>
      </c>
      <c r="L1966" s="37">
        <v>40914</v>
      </c>
      <c r="M1966" s="37">
        <v>18769</v>
      </c>
      <c r="N1966" s="37">
        <f>SUM(VentasC15[[#This Row],[Maquillaje]:[Perfumería]])</f>
        <v>202168</v>
      </c>
      <c r="O1966" s="14">
        <f>AVERAGE(VentasC15[[#This Row],[Maquillaje]:[Perfumería]])</f>
        <v>40433.599999999999</v>
      </c>
      <c r="P1966" t="str">
        <f>INDEX(VentasC15[[#Headers],[Maquillaje]:[Perfumería]],MATCH(MAX(VentasC15[[#This Row],[Maquillaje]:[Perfumería]]),VentasC15[[#This Row],[Maquillaje]:[Perfumería]],0))</f>
        <v>Maquillaje</v>
      </c>
      <c r="Q1966" t="str">
        <f>INDEX(VentasC15[[#Headers],[Maquillaje]:[Perfumería]],MATCH(MIN(VentasC15[[#This Row],[Maquillaje]:[Perfumería]]),VentasC15[[#This Row],[Maquillaje]:[Perfumería]],0))</f>
        <v>Cabello</v>
      </c>
      <c r="R1966" t="str">
        <f>IF(VentasC15[[#This Row],[Total por vendedor]]&gt;=250000,"SI","NO")</f>
        <v>NO</v>
      </c>
    </row>
    <row r="1967" spans="1:18" x14ac:dyDescent="0.3">
      <c r="A1967" s="17">
        <v>33499087</v>
      </c>
      <c r="B1967" s="13">
        <v>39</v>
      </c>
      <c r="C1967" s="13">
        <v>4</v>
      </c>
      <c r="D1967" s="13">
        <v>51</v>
      </c>
      <c r="E1967" t="s">
        <v>23</v>
      </c>
      <c r="F1967" t="s">
        <v>21</v>
      </c>
      <c r="G1967" t="str">
        <f>IF(VentasC15[[#This Row],[Tipo de pago]]='Tablas auxiliares'!$B$6,"Venta física","Venta Online")</f>
        <v>Venta Online</v>
      </c>
      <c r="H1967" t="s">
        <v>29</v>
      </c>
      <c r="I1967" s="37">
        <v>44597</v>
      </c>
      <c r="J1967" s="37">
        <v>6989</v>
      </c>
      <c r="K1967" s="37">
        <v>14701</v>
      </c>
      <c r="L1967" s="37">
        <v>77179</v>
      </c>
      <c r="M1967" s="37">
        <v>63558</v>
      </c>
      <c r="N1967" s="37">
        <f>SUM(VentasC15[[#This Row],[Maquillaje]:[Perfumería]])</f>
        <v>207024</v>
      </c>
      <c r="O1967" s="14">
        <f>AVERAGE(VentasC15[[#This Row],[Maquillaje]:[Perfumería]])</f>
        <v>41404.800000000003</v>
      </c>
      <c r="P1967" t="str">
        <f>INDEX(VentasC15[[#Headers],[Maquillaje]:[Perfumería]],MATCH(MAX(VentasC15[[#This Row],[Maquillaje]:[Perfumería]]),VentasC15[[#This Row],[Maquillaje]:[Perfumería]],0))</f>
        <v>Cuerpo</v>
      </c>
      <c r="Q1967" t="str">
        <f>INDEX(VentasC15[[#Headers],[Maquillaje]:[Perfumería]],MATCH(MIN(VentasC15[[#This Row],[Maquillaje]:[Perfumería]]),VentasC15[[#This Row],[Maquillaje]:[Perfumería]],0))</f>
        <v>Skincare</v>
      </c>
      <c r="R1967" t="str">
        <f>IF(VentasC15[[#This Row],[Total por vendedor]]&gt;=250000,"SI","NO")</f>
        <v>NO</v>
      </c>
    </row>
    <row r="1968" spans="1:18" x14ac:dyDescent="0.3">
      <c r="A1968" s="16">
        <v>33499088</v>
      </c>
      <c r="B1968" s="13">
        <v>32</v>
      </c>
      <c r="C1968" s="13">
        <v>4</v>
      </c>
      <c r="D1968" s="13">
        <v>10</v>
      </c>
      <c r="E1968" t="s">
        <v>23</v>
      </c>
      <c r="F1968" t="s">
        <v>20</v>
      </c>
      <c r="G1968" t="str">
        <f>IF(VentasC15[[#This Row],[Tipo de pago]]='Tablas auxiliares'!$B$6,"Venta física","Venta Online")</f>
        <v>Venta física</v>
      </c>
      <c r="H1968" t="s">
        <v>29</v>
      </c>
      <c r="I1968" s="37">
        <v>54029</v>
      </c>
      <c r="J1968" s="37">
        <v>19444</v>
      </c>
      <c r="K1968" s="37">
        <v>91483</v>
      </c>
      <c r="L1968" s="37">
        <v>66292</v>
      </c>
      <c r="M1968" s="37">
        <v>89763</v>
      </c>
      <c r="N1968" s="37">
        <f>SUM(VentasC15[[#This Row],[Maquillaje]:[Perfumería]])</f>
        <v>321011</v>
      </c>
      <c r="O1968" s="14">
        <f>AVERAGE(VentasC15[[#This Row],[Maquillaje]:[Perfumería]])</f>
        <v>64202.2</v>
      </c>
      <c r="P1968" t="str">
        <f>INDEX(VentasC15[[#Headers],[Maquillaje]:[Perfumería]],MATCH(MAX(VentasC15[[#This Row],[Maquillaje]:[Perfumería]]),VentasC15[[#This Row],[Maquillaje]:[Perfumería]],0))</f>
        <v>Cabello</v>
      </c>
      <c r="Q1968" t="str">
        <f>INDEX(VentasC15[[#Headers],[Maquillaje]:[Perfumería]],MATCH(MIN(VentasC15[[#This Row],[Maquillaje]:[Perfumería]]),VentasC15[[#This Row],[Maquillaje]:[Perfumería]],0))</f>
        <v>Skincare</v>
      </c>
      <c r="R1968" t="str">
        <f>IF(VentasC15[[#This Row],[Total por vendedor]]&gt;=250000,"SI","NO")</f>
        <v>SI</v>
      </c>
    </row>
    <row r="1969" spans="1:18" x14ac:dyDescent="0.3">
      <c r="A1969" s="17">
        <v>33499089</v>
      </c>
      <c r="B1969" s="13">
        <v>61</v>
      </c>
      <c r="C1969" s="13">
        <v>4</v>
      </c>
      <c r="D1969" s="13">
        <v>42</v>
      </c>
      <c r="E1969" t="s">
        <v>23</v>
      </c>
      <c r="F1969" t="s">
        <v>20</v>
      </c>
      <c r="G1969" t="str">
        <f>IF(VentasC15[[#This Row],[Tipo de pago]]='Tablas auxiliares'!$B$6,"Venta física","Venta Online")</f>
        <v>Venta física</v>
      </c>
      <c r="H1969" t="s">
        <v>29</v>
      </c>
      <c r="I1969" s="37">
        <v>13097</v>
      </c>
      <c r="J1969" s="37">
        <v>53802</v>
      </c>
      <c r="K1969" s="37">
        <v>79830</v>
      </c>
      <c r="L1969" s="37">
        <v>94723</v>
      </c>
      <c r="M1969" s="37">
        <v>70118</v>
      </c>
      <c r="N1969" s="37">
        <f>SUM(VentasC15[[#This Row],[Maquillaje]:[Perfumería]])</f>
        <v>311570</v>
      </c>
      <c r="O1969" s="14">
        <f>AVERAGE(VentasC15[[#This Row],[Maquillaje]:[Perfumería]])</f>
        <v>62314</v>
      </c>
      <c r="P1969" t="str">
        <f>INDEX(VentasC15[[#Headers],[Maquillaje]:[Perfumería]],MATCH(MAX(VentasC15[[#This Row],[Maquillaje]:[Perfumería]]),VentasC15[[#This Row],[Maquillaje]:[Perfumería]],0))</f>
        <v>Cuerpo</v>
      </c>
      <c r="Q1969" t="str">
        <f>INDEX(VentasC15[[#Headers],[Maquillaje]:[Perfumería]],MATCH(MIN(VentasC15[[#This Row],[Maquillaje]:[Perfumería]]),VentasC15[[#This Row],[Maquillaje]:[Perfumería]],0))</f>
        <v>Maquillaje</v>
      </c>
      <c r="R1969" t="str">
        <f>IF(VentasC15[[#This Row],[Total por vendedor]]&gt;=250000,"SI","NO")</f>
        <v>SI</v>
      </c>
    </row>
    <row r="1970" spans="1:18" x14ac:dyDescent="0.3">
      <c r="A1970" s="16">
        <v>33499090</v>
      </c>
      <c r="B1970" s="13">
        <v>55</v>
      </c>
      <c r="C1970" s="13">
        <v>4</v>
      </c>
      <c r="D1970" s="13">
        <v>50</v>
      </c>
      <c r="E1970" t="s">
        <v>23</v>
      </c>
      <c r="F1970" t="s">
        <v>21</v>
      </c>
      <c r="G1970" t="str">
        <f>IF(VentasC15[[#This Row],[Tipo de pago]]='Tablas auxiliares'!$B$6,"Venta física","Venta Online")</f>
        <v>Venta Online</v>
      </c>
      <c r="H1970" t="s">
        <v>29</v>
      </c>
      <c r="I1970" s="37">
        <v>41794</v>
      </c>
      <c r="J1970" s="37">
        <v>82374</v>
      </c>
      <c r="K1970" s="37">
        <v>75177</v>
      </c>
      <c r="L1970" s="37">
        <v>34280</v>
      </c>
      <c r="M1970" s="37">
        <v>4859</v>
      </c>
      <c r="N1970" s="37">
        <f>SUM(VentasC15[[#This Row],[Maquillaje]:[Perfumería]])</f>
        <v>238484</v>
      </c>
      <c r="O1970" s="14">
        <f>AVERAGE(VentasC15[[#This Row],[Maquillaje]:[Perfumería]])</f>
        <v>47696.800000000003</v>
      </c>
      <c r="P1970" t="str">
        <f>INDEX(VentasC15[[#Headers],[Maquillaje]:[Perfumería]],MATCH(MAX(VentasC15[[#This Row],[Maquillaje]:[Perfumería]]),VentasC15[[#This Row],[Maquillaje]:[Perfumería]],0))</f>
        <v>Skincare</v>
      </c>
      <c r="Q1970" t="str">
        <f>INDEX(VentasC15[[#Headers],[Maquillaje]:[Perfumería]],MATCH(MIN(VentasC15[[#This Row],[Maquillaje]:[Perfumería]]),VentasC15[[#This Row],[Maquillaje]:[Perfumería]],0))</f>
        <v>Perfumería</v>
      </c>
      <c r="R1970" t="str">
        <f>IF(VentasC15[[#This Row],[Total por vendedor]]&gt;=250000,"SI","NO")</f>
        <v>NO</v>
      </c>
    </row>
    <row r="1971" spans="1:18" x14ac:dyDescent="0.3">
      <c r="A1971" s="17">
        <v>33499091</v>
      </c>
      <c r="B1971" s="13">
        <v>51</v>
      </c>
      <c r="C1971" s="13">
        <v>4</v>
      </c>
      <c r="D1971" s="13">
        <v>8</v>
      </c>
      <c r="E1971" t="s">
        <v>22</v>
      </c>
      <c r="F1971" t="s">
        <v>20</v>
      </c>
      <c r="G1971" t="str">
        <f>IF(VentasC15[[#This Row],[Tipo de pago]]='Tablas auxiliares'!$B$6,"Venta física","Venta Online")</f>
        <v>Venta física</v>
      </c>
      <c r="H1971" t="s">
        <v>29</v>
      </c>
      <c r="I1971" s="37">
        <v>84468</v>
      </c>
      <c r="J1971" s="37">
        <v>50502</v>
      </c>
      <c r="K1971" s="37">
        <v>71273</v>
      </c>
      <c r="L1971" s="37">
        <v>53810</v>
      </c>
      <c r="M1971" s="37">
        <v>98672</v>
      </c>
      <c r="N1971" s="37">
        <f>SUM(VentasC15[[#This Row],[Maquillaje]:[Perfumería]])</f>
        <v>358725</v>
      </c>
      <c r="O1971" s="14">
        <f>AVERAGE(VentasC15[[#This Row],[Maquillaje]:[Perfumería]])</f>
        <v>71745</v>
      </c>
      <c r="P1971" t="str">
        <f>INDEX(VentasC15[[#Headers],[Maquillaje]:[Perfumería]],MATCH(MAX(VentasC15[[#This Row],[Maquillaje]:[Perfumería]]),VentasC15[[#This Row],[Maquillaje]:[Perfumería]],0))</f>
        <v>Perfumería</v>
      </c>
      <c r="Q1971" t="str">
        <f>INDEX(VentasC15[[#Headers],[Maquillaje]:[Perfumería]],MATCH(MIN(VentasC15[[#This Row],[Maquillaje]:[Perfumería]]),VentasC15[[#This Row],[Maquillaje]:[Perfumería]],0))</f>
        <v>Skincare</v>
      </c>
      <c r="R1971" t="str">
        <f>IF(VentasC15[[#This Row],[Total por vendedor]]&gt;=250000,"SI","NO")</f>
        <v>SI</v>
      </c>
    </row>
    <row r="1972" spans="1:18" x14ac:dyDescent="0.3">
      <c r="A1972" s="16">
        <v>33499092</v>
      </c>
      <c r="B1972" s="13">
        <v>57</v>
      </c>
      <c r="C1972" s="13">
        <v>4</v>
      </c>
      <c r="D1972" s="13">
        <v>57</v>
      </c>
      <c r="E1972" t="s">
        <v>24</v>
      </c>
      <c r="F1972" t="s">
        <v>21</v>
      </c>
      <c r="G1972" t="str">
        <f>IF(VentasC15[[#This Row],[Tipo de pago]]='Tablas auxiliares'!$B$6,"Venta física","Venta Online")</f>
        <v>Venta Online</v>
      </c>
      <c r="H1972" t="s">
        <v>30</v>
      </c>
      <c r="I1972" s="37">
        <v>85917</v>
      </c>
      <c r="J1972" s="37">
        <v>32445</v>
      </c>
      <c r="K1972" s="37">
        <v>98355</v>
      </c>
      <c r="L1972" s="37">
        <v>41650</v>
      </c>
      <c r="M1972" s="37">
        <v>38208</v>
      </c>
      <c r="N1972" s="37">
        <f>SUM(VentasC15[[#This Row],[Maquillaje]:[Perfumería]])</f>
        <v>296575</v>
      </c>
      <c r="O1972" s="14">
        <f>AVERAGE(VentasC15[[#This Row],[Maquillaje]:[Perfumería]])</f>
        <v>59315</v>
      </c>
      <c r="P1972" t="str">
        <f>INDEX(VentasC15[[#Headers],[Maquillaje]:[Perfumería]],MATCH(MAX(VentasC15[[#This Row],[Maquillaje]:[Perfumería]]),VentasC15[[#This Row],[Maquillaje]:[Perfumería]],0))</f>
        <v>Cabello</v>
      </c>
      <c r="Q1972" t="str">
        <f>INDEX(VentasC15[[#Headers],[Maquillaje]:[Perfumería]],MATCH(MIN(VentasC15[[#This Row],[Maquillaje]:[Perfumería]]),VentasC15[[#This Row],[Maquillaje]:[Perfumería]],0))</f>
        <v>Skincare</v>
      </c>
      <c r="R1972" t="str">
        <f>IF(VentasC15[[#This Row],[Total por vendedor]]&gt;=250000,"SI","NO")</f>
        <v>SI</v>
      </c>
    </row>
    <row r="1973" spans="1:18" x14ac:dyDescent="0.3">
      <c r="A1973" s="17">
        <v>33499093</v>
      </c>
      <c r="B1973" s="13">
        <v>50</v>
      </c>
      <c r="C1973" s="13">
        <v>4</v>
      </c>
      <c r="D1973" s="13">
        <v>62</v>
      </c>
      <c r="E1973" t="s">
        <v>23</v>
      </c>
      <c r="F1973" t="s">
        <v>21</v>
      </c>
      <c r="G1973" t="str">
        <f>IF(VentasC15[[#This Row],[Tipo de pago]]='Tablas auxiliares'!$B$6,"Venta física","Venta Online")</f>
        <v>Venta Online</v>
      </c>
      <c r="H1973" t="s">
        <v>29</v>
      </c>
      <c r="I1973" s="37">
        <v>83346</v>
      </c>
      <c r="J1973" s="37">
        <v>58314</v>
      </c>
      <c r="K1973" s="37">
        <v>70627</v>
      </c>
      <c r="L1973" s="37">
        <v>45962</v>
      </c>
      <c r="M1973" s="37">
        <v>84647</v>
      </c>
      <c r="N1973" s="37">
        <f>SUM(VentasC15[[#This Row],[Maquillaje]:[Perfumería]])</f>
        <v>342896</v>
      </c>
      <c r="O1973" s="14">
        <f>AVERAGE(VentasC15[[#This Row],[Maquillaje]:[Perfumería]])</f>
        <v>68579.199999999997</v>
      </c>
      <c r="P1973" t="str">
        <f>INDEX(VentasC15[[#Headers],[Maquillaje]:[Perfumería]],MATCH(MAX(VentasC15[[#This Row],[Maquillaje]:[Perfumería]]),VentasC15[[#This Row],[Maquillaje]:[Perfumería]],0))</f>
        <v>Perfumería</v>
      </c>
      <c r="Q1973" t="str">
        <f>INDEX(VentasC15[[#Headers],[Maquillaje]:[Perfumería]],MATCH(MIN(VentasC15[[#This Row],[Maquillaje]:[Perfumería]]),VentasC15[[#This Row],[Maquillaje]:[Perfumería]],0))</f>
        <v>Cuerpo</v>
      </c>
      <c r="R1973" t="str">
        <f>IF(VentasC15[[#This Row],[Total por vendedor]]&gt;=250000,"SI","NO")</f>
        <v>SI</v>
      </c>
    </row>
    <row r="1974" spans="1:18" x14ac:dyDescent="0.3">
      <c r="A1974" s="16">
        <v>33499094</v>
      </c>
      <c r="B1974" s="13">
        <v>43</v>
      </c>
      <c r="C1974" s="13">
        <v>4</v>
      </c>
      <c r="D1974" s="13">
        <v>9</v>
      </c>
      <c r="E1974" t="s">
        <v>24</v>
      </c>
      <c r="F1974" t="s">
        <v>20</v>
      </c>
      <c r="G1974" t="str">
        <f>IF(VentasC15[[#This Row],[Tipo de pago]]='Tablas auxiliares'!$B$6,"Venta física","Venta Online")</f>
        <v>Venta física</v>
      </c>
      <c r="H1974" t="s">
        <v>30</v>
      </c>
      <c r="I1974" s="37">
        <v>64766</v>
      </c>
      <c r="J1974" s="37">
        <v>44554</v>
      </c>
      <c r="K1974" s="37">
        <v>41355</v>
      </c>
      <c r="L1974" s="37">
        <v>7713</v>
      </c>
      <c r="M1974" s="37">
        <v>21220</v>
      </c>
      <c r="N1974" s="37">
        <f>SUM(VentasC15[[#This Row],[Maquillaje]:[Perfumería]])</f>
        <v>179608</v>
      </c>
      <c r="O1974" s="14">
        <f>AVERAGE(VentasC15[[#This Row],[Maquillaje]:[Perfumería]])</f>
        <v>35921.599999999999</v>
      </c>
      <c r="P1974" t="str">
        <f>INDEX(VentasC15[[#Headers],[Maquillaje]:[Perfumería]],MATCH(MAX(VentasC15[[#This Row],[Maquillaje]:[Perfumería]]),VentasC15[[#This Row],[Maquillaje]:[Perfumería]],0))</f>
        <v>Maquillaje</v>
      </c>
      <c r="Q1974" t="str">
        <f>INDEX(VentasC15[[#Headers],[Maquillaje]:[Perfumería]],MATCH(MIN(VentasC15[[#This Row],[Maquillaje]:[Perfumería]]),VentasC15[[#This Row],[Maquillaje]:[Perfumería]],0))</f>
        <v>Cuerpo</v>
      </c>
      <c r="R1974" t="str">
        <f>IF(VentasC15[[#This Row],[Total por vendedor]]&gt;=250000,"SI","NO")</f>
        <v>NO</v>
      </c>
    </row>
    <row r="1975" spans="1:18" x14ac:dyDescent="0.3">
      <c r="A1975" s="17">
        <v>33499095</v>
      </c>
      <c r="B1975" s="13">
        <v>48</v>
      </c>
      <c r="C1975" s="13">
        <v>4</v>
      </c>
      <c r="D1975" s="13">
        <v>41</v>
      </c>
      <c r="E1975" t="s">
        <v>24</v>
      </c>
      <c r="F1975" t="s">
        <v>20</v>
      </c>
      <c r="G1975" t="str">
        <f>IF(VentasC15[[#This Row],[Tipo de pago]]='Tablas auxiliares'!$B$6,"Venta física","Venta Online")</f>
        <v>Venta física</v>
      </c>
      <c r="H1975" t="s">
        <v>29</v>
      </c>
      <c r="I1975" s="37">
        <v>54479</v>
      </c>
      <c r="J1975" s="37">
        <v>87858</v>
      </c>
      <c r="K1975" s="37">
        <v>59236</v>
      </c>
      <c r="L1975" s="37">
        <v>13917</v>
      </c>
      <c r="M1975" s="37">
        <v>45474</v>
      </c>
      <c r="N1975" s="37">
        <f>SUM(VentasC15[[#This Row],[Maquillaje]:[Perfumería]])</f>
        <v>260964</v>
      </c>
      <c r="O1975" s="14">
        <f>AVERAGE(VentasC15[[#This Row],[Maquillaje]:[Perfumería]])</f>
        <v>52192.800000000003</v>
      </c>
      <c r="P1975" t="str">
        <f>INDEX(VentasC15[[#Headers],[Maquillaje]:[Perfumería]],MATCH(MAX(VentasC15[[#This Row],[Maquillaje]:[Perfumería]]),VentasC15[[#This Row],[Maquillaje]:[Perfumería]],0))</f>
        <v>Skincare</v>
      </c>
      <c r="Q1975" t="str">
        <f>INDEX(VentasC15[[#Headers],[Maquillaje]:[Perfumería]],MATCH(MIN(VentasC15[[#This Row],[Maquillaje]:[Perfumería]]),VentasC15[[#This Row],[Maquillaje]:[Perfumería]],0))</f>
        <v>Cuerpo</v>
      </c>
      <c r="R1975" t="str">
        <f>IF(VentasC15[[#This Row],[Total por vendedor]]&gt;=250000,"SI","NO")</f>
        <v>SI</v>
      </c>
    </row>
    <row r="1976" spans="1:18" x14ac:dyDescent="0.3">
      <c r="A1976" s="16">
        <v>33499096</v>
      </c>
      <c r="B1976" s="13">
        <v>46</v>
      </c>
      <c r="C1976" s="13">
        <v>4</v>
      </c>
      <c r="D1976" s="13">
        <v>52</v>
      </c>
      <c r="E1976" t="s">
        <v>24</v>
      </c>
      <c r="F1976" t="s">
        <v>21</v>
      </c>
      <c r="G1976" t="str">
        <f>IF(VentasC15[[#This Row],[Tipo de pago]]='Tablas auxiliares'!$B$6,"Venta física","Venta Online")</f>
        <v>Venta Online</v>
      </c>
      <c r="H1976" t="s">
        <v>30</v>
      </c>
      <c r="I1976" s="37">
        <v>33351</v>
      </c>
      <c r="J1976" s="37">
        <v>58829</v>
      </c>
      <c r="K1976" s="37">
        <v>31476</v>
      </c>
      <c r="L1976" s="37">
        <v>5301</v>
      </c>
      <c r="M1976" s="37">
        <v>87326</v>
      </c>
      <c r="N1976" s="37">
        <f>SUM(VentasC15[[#This Row],[Maquillaje]:[Perfumería]])</f>
        <v>216283</v>
      </c>
      <c r="O1976" s="14">
        <f>AVERAGE(VentasC15[[#This Row],[Maquillaje]:[Perfumería]])</f>
        <v>43256.6</v>
      </c>
      <c r="P1976" t="str">
        <f>INDEX(VentasC15[[#Headers],[Maquillaje]:[Perfumería]],MATCH(MAX(VentasC15[[#This Row],[Maquillaje]:[Perfumería]]),VentasC15[[#This Row],[Maquillaje]:[Perfumería]],0))</f>
        <v>Perfumería</v>
      </c>
      <c r="Q1976" t="str">
        <f>INDEX(VentasC15[[#Headers],[Maquillaje]:[Perfumería]],MATCH(MIN(VentasC15[[#This Row],[Maquillaje]:[Perfumería]]),VentasC15[[#This Row],[Maquillaje]:[Perfumería]],0))</f>
        <v>Cuerpo</v>
      </c>
      <c r="R1976" t="str">
        <f>IF(VentasC15[[#This Row],[Total por vendedor]]&gt;=250000,"SI","NO")</f>
        <v>NO</v>
      </c>
    </row>
    <row r="1977" spans="1:18" x14ac:dyDescent="0.3">
      <c r="A1977" s="17">
        <v>33499097</v>
      </c>
      <c r="B1977" s="13">
        <v>30</v>
      </c>
      <c r="C1977" s="13">
        <v>4</v>
      </c>
      <c r="D1977" s="13">
        <v>77</v>
      </c>
      <c r="E1977" t="s">
        <v>22</v>
      </c>
      <c r="F1977" t="s">
        <v>20</v>
      </c>
      <c r="G1977" t="str">
        <f>IF(VentasC15[[#This Row],[Tipo de pago]]='Tablas auxiliares'!$B$6,"Venta física","Venta Online")</f>
        <v>Venta física</v>
      </c>
      <c r="H1977" t="s">
        <v>29</v>
      </c>
      <c r="I1977" s="37">
        <v>5278</v>
      </c>
      <c r="J1977" s="37">
        <v>90770</v>
      </c>
      <c r="K1977" s="37">
        <v>17460</v>
      </c>
      <c r="L1977" s="37">
        <v>49773</v>
      </c>
      <c r="M1977" s="37">
        <v>93130</v>
      </c>
      <c r="N1977" s="37">
        <f>SUM(VentasC15[[#This Row],[Maquillaje]:[Perfumería]])</f>
        <v>256411</v>
      </c>
      <c r="O1977" s="14">
        <f>AVERAGE(VentasC15[[#This Row],[Maquillaje]:[Perfumería]])</f>
        <v>51282.2</v>
      </c>
      <c r="P1977" t="str">
        <f>INDEX(VentasC15[[#Headers],[Maquillaje]:[Perfumería]],MATCH(MAX(VentasC15[[#This Row],[Maquillaje]:[Perfumería]]),VentasC15[[#This Row],[Maquillaje]:[Perfumería]],0))</f>
        <v>Perfumería</v>
      </c>
      <c r="Q1977" t="str">
        <f>INDEX(VentasC15[[#Headers],[Maquillaje]:[Perfumería]],MATCH(MIN(VentasC15[[#This Row],[Maquillaje]:[Perfumería]]),VentasC15[[#This Row],[Maquillaje]:[Perfumería]],0))</f>
        <v>Maquillaje</v>
      </c>
      <c r="R1977" t="str">
        <f>IF(VentasC15[[#This Row],[Total por vendedor]]&gt;=250000,"SI","NO")</f>
        <v>SI</v>
      </c>
    </row>
    <row r="1978" spans="1:18" x14ac:dyDescent="0.3">
      <c r="A1978" s="16">
        <v>33499098</v>
      </c>
      <c r="B1978" s="13">
        <v>43</v>
      </c>
      <c r="C1978" s="13">
        <v>4</v>
      </c>
      <c r="D1978" s="13">
        <v>30</v>
      </c>
      <c r="E1978" t="s">
        <v>23</v>
      </c>
      <c r="F1978" t="s">
        <v>20</v>
      </c>
      <c r="G1978" t="str">
        <f>IF(VentasC15[[#This Row],[Tipo de pago]]='Tablas auxiliares'!$B$6,"Venta física","Venta Online")</f>
        <v>Venta física</v>
      </c>
      <c r="H1978" t="s">
        <v>29</v>
      </c>
      <c r="I1978" s="37">
        <v>14674</v>
      </c>
      <c r="J1978" s="37">
        <v>60835</v>
      </c>
      <c r="K1978" s="37">
        <v>67678</v>
      </c>
      <c r="L1978" s="37">
        <v>63345</v>
      </c>
      <c r="M1978" s="37">
        <v>53102</v>
      </c>
      <c r="N1978" s="37">
        <f>SUM(VentasC15[[#This Row],[Maquillaje]:[Perfumería]])</f>
        <v>259634</v>
      </c>
      <c r="O1978" s="14">
        <f>AVERAGE(VentasC15[[#This Row],[Maquillaje]:[Perfumería]])</f>
        <v>51926.8</v>
      </c>
      <c r="P1978" t="str">
        <f>INDEX(VentasC15[[#Headers],[Maquillaje]:[Perfumería]],MATCH(MAX(VentasC15[[#This Row],[Maquillaje]:[Perfumería]]),VentasC15[[#This Row],[Maquillaje]:[Perfumería]],0))</f>
        <v>Cabello</v>
      </c>
      <c r="Q1978" t="str">
        <f>INDEX(VentasC15[[#Headers],[Maquillaje]:[Perfumería]],MATCH(MIN(VentasC15[[#This Row],[Maquillaje]:[Perfumería]]),VentasC15[[#This Row],[Maquillaje]:[Perfumería]],0))</f>
        <v>Maquillaje</v>
      </c>
      <c r="R1978" t="str">
        <f>IF(VentasC15[[#This Row],[Total por vendedor]]&gt;=250000,"SI","NO")</f>
        <v>SI</v>
      </c>
    </row>
    <row r="1979" spans="1:18" x14ac:dyDescent="0.3">
      <c r="A1979" s="17">
        <v>33499099</v>
      </c>
      <c r="B1979" s="13">
        <v>39</v>
      </c>
      <c r="C1979" s="13">
        <v>4</v>
      </c>
      <c r="D1979" s="13">
        <v>45</v>
      </c>
      <c r="E1979" t="s">
        <v>24</v>
      </c>
      <c r="F1979" t="s">
        <v>20</v>
      </c>
      <c r="G1979" t="str">
        <f>IF(VentasC15[[#This Row],[Tipo de pago]]='Tablas auxiliares'!$B$6,"Venta física","Venta Online")</f>
        <v>Venta física</v>
      </c>
      <c r="H1979" t="s">
        <v>29</v>
      </c>
      <c r="I1979" s="37">
        <v>76893</v>
      </c>
      <c r="J1979" s="37">
        <v>98518</v>
      </c>
      <c r="K1979" s="37">
        <v>85192</v>
      </c>
      <c r="L1979" s="37">
        <v>78640</v>
      </c>
      <c r="M1979" s="37">
        <v>24835</v>
      </c>
      <c r="N1979" s="37">
        <f>SUM(VentasC15[[#This Row],[Maquillaje]:[Perfumería]])</f>
        <v>364078</v>
      </c>
      <c r="O1979" s="14">
        <f>AVERAGE(VentasC15[[#This Row],[Maquillaje]:[Perfumería]])</f>
        <v>72815.600000000006</v>
      </c>
      <c r="P1979" t="str">
        <f>INDEX(VentasC15[[#Headers],[Maquillaje]:[Perfumería]],MATCH(MAX(VentasC15[[#This Row],[Maquillaje]:[Perfumería]]),VentasC15[[#This Row],[Maquillaje]:[Perfumería]],0))</f>
        <v>Skincare</v>
      </c>
      <c r="Q1979" t="str">
        <f>INDEX(VentasC15[[#Headers],[Maquillaje]:[Perfumería]],MATCH(MIN(VentasC15[[#This Row],[Maquillaje]:[Perfumería]]),VentasC15[[#This Row],[Maquillaje]:[Perfumería]],0))</f>
        <v>Perfumería</v>
      </c>
      <c r="R1979" t="str">
        <f>IF(VentasC15[[#This Row],[Total por vendedor]]&gt;=250000,"SI","NO")</f>
        <v>SI</v>
      </c>
    </row>
    <row r="1980" spans="1:18" x14ac:dyDescent="0.3">
      <c r="A1980" s="16">
        <v>33499100</v>
      </c>
      <c r="B1980" s="13">
        <v>71</v>
      </c>
      <c r="C1980" s="13">
        <v>4</v>
      </c>
      <c r="D1980" s="13">
        <v>31</v>
      </c>
      <c r="E1980" t="s">
        <v>24</v>
      </c>
      <c r="F1980" t="s">
        <v>21</v>
      </c>
      <c r="G1980" t="str">
        <f>IF(VentasC15[[#This Row],[Tipo de pago]]='Tablas auxiliares'!$B$6,"Venta física","Venta Online")</f>
        <v>Venta Online</v>
      </c>
      <c r="H1980" t="s">
        <v>29</v>
      </c>
      <c r="I1980" s="37">
        <v>93563</v>
      </c>
      <c r="J1980" s="37">
        <v>52824</v>
      </c>
      <c r="K1980" s="37">
        <v>51253</v>
      </c>
      <c r="L1980" s="37">
        <v>26577</v>
      </c>
      <c r="M1980" s="37">
        <v>54053</v>
      </c>
      <c r="N1980" s="37">
        <f>SUM(VentasC15[[#This Row],[Maquillaje]:[Perfumería]])</f>
        <v>278270</v>
      </c>
      <c r="O1980" s="14">
        <f>AVERAGE(VentasC15[[#This Row],[Maquillaje]:[Perfumería]])</f>
        <v>55654</v>
      </c>
      <c r="P1980" t="str">
        <f>INDEX(VentasC15[[#Headers],[Maquillaje]:[Perfumería]],MATCH(MAX(VentasC15[[#This Row],[Maquillaje]:[Perfumería]]),VentasC15[[#This Row],[Maquillaje]:[Perfumería]],0))</f>
        <v>Maquillaje</v>
      </c>
      <c r="Q1980" t="str">
        <f>INDEX(VentasC15[[#Headers],[Maquillaje]:[Perfumería]],MATCH(MIN(VentasC15[[#This Row],[Maquillaje]:[Perfumería]]),VentasC15[[#This Row],[Maquillaje]:[Perfumería]],0))</f>
        <v>Cuerpo</v>
      </c>
      <c r="R1980" t="str">
        <f>IF(VentasC15[[#This Row],[Total por vendedor]]&gt;=250000,"SI","NO")</f>
        <v>SI</v>
      </c>
    </row>
    <row r="1981" spans="1:18" x14ac:dyDescent="0.3">
      <c r="A1981" s="17">
        <v>33499101</v>
      </c>
      <c r="B1981" s="13">
        <v>40</v>
      </c>
      <c r="C1981" s="13">
        <v>4</v>
      </c>
      <c r="D1981" s="13">
        <v>6</v>
      </c>
      <c r="E1981" t="s">
        <v>24</v>
      </c>
      <c r="F1981" t="s">
        <v>21</v>
      </c>
      <c r="G1981" t="str">
        <f>IF(VentasC15[[#This Row],[Tipo de pago]]='Tablas auxiliares'!$B$6,"Venta física","Venta Online")</f>
        <v>Venta Online</v>
      </c>
      <c r="H1981" t="s">
        <v>29</v>
      </c>
      <c r="I1981" s="37">
        <v>3652</v>
      </c>
      <c r="J1981" s="37">
        <v>23111</v>
      </c>
      <c r="K1981" s="37">
        <v>36170</v>
      </c>
      <c r="L1981" s="37">
        <v>97126</v>
      </c>
      <c r="M1981" s="37">
        <v>63412</v>
      </c>
      <c r="N1981" s="37">
        <f>SUM(VentasC15[[#This Row],[Maquillaje]:[Perfumería]])</f>
        <v>223471</v>
      </c>
      <c r="O1981" s="14">
        <f>AVERAGE(VentasC15[[#This Row],[Maquillaje]:[Perfumería]])</f>
        <v>44694.2</v>
      </c>
      <c r="P1981" t="str">
        <f>INDEX(VentasC15[[#Headers],[Maquillaje]:[Perfumería]],MATCH(MAX(VentasC15[[#This Row],[Maquillaje]:[Perfumería]]),VentasC15[[#This Row],[Maquillaje]:[Perfumería]],0))</f>
        <v>Cuerpo</v>
      </c>
      <c r="Q1981" t="str">
        <f>INDEX(VentasC15[[#Headers],[Maquillaje]:[Perfumería]],MATCH(MIN(VentasC15[[#This Row],[Maquillaje]:[Perfumería]]),VentasC15[[#This Row],[Maquillaje]:[Perfumería]],0))</f>
        <v>Maquillaje</v>
      </c>
      <c r="R1981" t="str">
        <f>IF(VentasC15[[#This Row],[Total por vendedor]]&gt;=250000,"SI","NO")</f>
        <v>NO</v>
      </c>
    </row>
    <row r="1982" spans="1:18" x14ac:dyDescent="0.3">
      <c r="A1982" s="16">
        <v>33499102</v>
      </c>
      <c r="B1982" s="13">
        <v>27</v>
      </c>
      <c r="C1982" s="13">
        <v>4</v>
      </c>
      <c r="D1982" s="13">
        <v>48</v>
      </c>
      <c r="E1982" t="s">
        <v>22</v>
      </c>
      <c r="F1982" t="s">
        <v>20</v>
      </c>
      <c r="G1982" t="str">
        <f>IF(VentasC15[[#This Row],[Tipo de pago]]='Tablas auxiliares'!$B$6,"Venta física","Venta Online")</f>
        <v>Venta física</v>
      </c>
      <c r="H1982" t="s">
        <v>30</v>
      </c>
      <c r="I1982" s="37">
        <v>17045</v>
      </c>
      <c r="J1982" s="37">
        <v>16337</v>
      </c>
      <c r="K1982" s="37">
        <v>79142</v>
      </c>
      <c r="L1982" s="37">
        <v>13328</v>
      </c>
      <c r="M1982" s="37">
        <v>84287</v>
      </c>
      <c r="N1982" s="37">
        <f>SUM(VentasC15[[#This Row],[Maquillaje]:[Perfumería]])</f>
        <v>210139</v>
      </c>
      <c r="O1982" s="14">
        <f>AVERAGE(VentasC15[[#This Row],[Maquillaje]:[Perfumería]])</f>
        <v>42027.8</v>
      </c>
      <c r="P1982" t="str">
        <f>INDEX(VentasC15[[#Headers],[Maquillaje]:[Perfumería]],MATCH(MAX(VentasC15[[#This Row],[Maquillaje]:[Perfumería]]),VentasC15[[#This Row],[Maquillaje]:[Perfumería]],0))</f>
        <v>Perfumería</v>
      </c>
      <c r="Q1982" t="str">
        <f>INDEX(VentasC15[[#Headers],[Maquillaje]:[Perfumería]],MATCH(MIN(VentasC15[[#This Row],[Maquillaje]:[Perfumería]]),VentasC15[[#This Row],[Maquillaje]:[Perfumería]],0))</f>
        <v>Cuerpo</v>
      </c>
      <c r="R1982" t="str">
        <f>IF(VentasC15[[#This Row],[Total por vendedor]]&gt;=250000,"SI","NO")</f>
        <v>NO</v>
      </c>
    </row>
    <row r="1983" spans="1:18" x14ac:dyDescent="0.3">
      <c r="A1983" s="17">
        <v>33499103</v>
      </c>
      <c r="B1983" s="13">
        <v>74</v>
      </c>
      <c r="C1983" s="13">
        <v>4</v>
      </c>
      <c r="D1983" s="13">
        <v>51</v>
      </c>
      <c r="E1983" t="s">
        <v>24</v>
      </c>
      <c r="F1983" t="s">
        <v>21</v>
      </c>
      <c r="G1983" t="str">
        <f>IF(VentasC15[[#This Row],[Tipo de pago]]='Tablas auxiliares'!$B$6,"Venta física","Venta Online")</f>
        <v>Venta Online</v>
      </c>
      <c r="H1983" t="s">
        <v>30</v>
      </c>
      <c r="I1983" s="37">
        <v>11924</v>
      </c>
      <c r="J1983" s="37">
        <v>93310</v>
      </c>
      <c r="K1983" s="37">
        <v>75018</v>
      </c>
      <c r="L1983" s="37">
        <v>62336</v>
      </c>
      <c r="M1983" s="37">
        <v>86535</v>
      </c>
      <c r="N1983" s="37">
        <f>SUM(VentasC15[[#This Row],[Maquillaje]:[Perfumería]])</f>
        <v>329123</v>
      </c>
      <c r="O1983" s="14">
        <f>AVERAGE(VentasC15[[#This Row],[Maquillaje]:[Perfumería]])</f>
        <v>65824.600000000006</v>
      </c>
      <c r="P1983" t="str">
        <f>INDEX(VentasC15[[#Headers],[Maquillaje]:[Perfumería]],MATCH(MAX(VentasC15[[#This Row],[Maquillaje]:[Perfumería]]),VentasC15[[#This Row],[Maquillaje]:[Perfumería]],0))</f>
        <v>Skincare</v>
      </c>
      <c r="Q1983" t="str">
        <f>INDEX(VentasC15[[#Headers],[Maquillaje]:[Perfumería]],MATCH(MIN(VentasC15[[#This Row],[Maquillaje]:[Perfumería]]),VentasC15[[#This Row],[Maquillaje]:[Perfumería]],0))</f>
        <v>Maquillaje</v>
      </c>
      <c r="R1983" t="str">
        <f>IF(VentasC15[[#This Row],[Total por vendedor]]&gt;=250000,"SI","NO")</f>
        <v>SI</v>
      </c>
    </row>
    <row r="1984" spans="1:18" x14ac:dyDescent="0.3">
      <c r="A1984" s="16">
        <v>33499104</v>
      </c>
      <c r="B1984" s="13">
        <v>51</v>
      </c>
      <c r="C1984" s="13">
        <v>4</v>
      </c>
      <c r="D1984" s="13">
        <v>93</v>
      </c>
      <c r="E1984" t="s">
        <v>23</v>
      </c>
      <c r="F1984" t="s">
        <v>21</v>
      </c>
      <c r="G1984" t="str">
        <f>IF(VentasC15[[#This Row],[Tipo de pago]]='Tablas auxiliares'!$B$6,"Venta física","Venta Online")</f>
        <v>Venta Online</v>
      </c>
      <c r="H1984" t="s">
        <v>29</v>
      </c>
      <c r="I1984" s="37">
        <v>53177</v>
      </c>
      <c r="J1984" s="37">
        <v>83614</v>
      </c>
      <c r="K1984" s="37">
        <v>77851</v>
      </c>
      <c r="L1984" s="37">
        <v>27381</v>
      </c>
      <c r="M1984" s="37">
        <v>81700</v>
      </c>
      <c r="N1984" s="37">
        <f>SUM(VentasC15[[#This Row],[Maquillaje]:[Perfumería]])</f>
        <v>323723</v>
      </c>
      <c r="O1984" s="14">
        <f>AVERAGE(VentasC15[[#This Row],[Maquillaje]:[Perfumería]])</f>
        <v>64744.6</v>
      </c>
      <c r="P1984" t="str">
        <f>INDEX(VentasC15[[#Headers],[Maquillaje]:[Perfumería]],MATCH(MAX(VentasC15[[#This Row],[Maquillaje]:[Perfumería]]),VentasC15[[#This Row],[Maquillaje]:[Perfumería]],0))</f>
        <v>Skincare</v>
      </c>
      <c r="Q1984" t="str">
        <f>INDEX(VentasC15[[#Headers],[Maquillaje]:[Perfumería]],MATCH(MIN(VentasC15[[#This Row],[Maquillaje]:[Perfumería]]),VentasC15[[#This Row],[Maquillaje]:[Perfumería]],0))</f>
        <v>Cuerpo</v>
      </c>
      <c r="R1984" t="str">
        <f>IF(VentasC15[[#This Row],[Total por vendedor]]&gt;=250000,"SI","NO")</f>
        <v>SI</v>
      </c>
    </row>
    <row r="1985" spans="1:18" x14ac:dyDescent="0.3">
      <c r="A1985" s="17">
        <v>33499105</v>
      </c>
      <c r="B1985" s="13">
        <v>32</v>
      </c>
      <c r="C1985" s="13">
        <v>4</v>
      </c>
      <c r="D1985" s="13">
        <v>68</v>
      </c>
      <c r="E1985" t="s">
        <v>23</v>
      </c>
      <c r="F1985" t="s">
        <v>20</v>
      </c>
      <c r="G1985" t="str">
        <f>IF(VentasC15[[#This Row],[Tipo de pago]]='Tablas auxiliares'!$B$6,"Venta física","Venta Online")</f>
        <v>Venta física</v>
      </c>
      <c r="H1985" t="s">
        <v>30</v>
      </c>
      <c r="I1985" s="37">
        <v>13185</v>
      </c>
      <c r="J1985" s="37">
        <v>4465</v>
      </c>
      <c r="K1985" s="37">
        <v>34029</v>
      </c>
      <c r="L1985" s="37">
        <v>64935</v>
      </c>
      <c r="M1985" s="37">
        <v>84924</v>
      </c>
      <c r="N1985" s="37">
        <f>SUM(VentasC15[[#This Row],[Maquillaje]:[Perfumería]])</f>
        <v>201538</v>
      </c>
      <c r="O1985" s="14">
        <f>AVERAGE(VentasC15[[#This Row],[Maquillaje]:[Perfumería]])</f>
        <v>40307.599999999999</v>
      </c>
      <c r="P1985" t="str">
        <f>INDEX(VentasC15[[#Headers],[Maquillaje]:[Perfumería]],MATCH(MAX(VentasC15[[#This Row],[Maquillaje]:[Perfumería]]),VentasC15[[#This Row],[Maquillaje]:[Perfumería]],0))</f>
        <v>Perfumería</v>
      </c>
      <c r="Q1985" t="str">
        <f>INDEX(VentasC15[[#Headers],[Maquillaje]:[Perfumería]],MATCH(MIN(VentasC15[[#This Row],[Maquillaje]:[Perfumería]]),VentasC15[[#This Row],[Maquillaje]:[Perfumería]],0))</f>
        <v>Skincare</v>
      </c>
      <c r="R1985" t="str">
        <f>IF(VentasC15[[#This Row],[Total por vendedor]]&gt;=250000,"SI","NO")</f>
        <v>NO</v>
      </c>
    </row>
    <row r="1986" spans="1:18" x14ac:dyDescent="0.3">
      <c r="A1986" s="16">
        <v>33499106</v>
      </c>
      <c r="B1986" s="13">
        <v>41</v>
      </c>
      <c r="C1986" s="13">
        <v>4</v>
      </c>
      <c r="D1986" s="13">
        <v>64</v>
      </c>
      <c r="E1986" t="s">
        <v>25</v>
      </c>
      <c r="F1986" t="s">
        <v>20</v>
      </c>
      <c r="G1986" t="str">
        <f>IF(VentasC15[[#This Row],[Tipo de pago]]='Tablas auxiliares'!$B$6,"Venta física","Venta Online")</f>
        <v>Venta física</v>
      </c>
      <c r="H1986" t="s">
        <v>30</v>
      </c>
      <c r="I1986" s="37">
        <v>1042</v>
      </c>
      <c r="J1986" s="37">
        <v>43613</v>
      </c>
      <c r="K1986" s="37">
        <v>21967</v>
      </c>
      <c r="L1986" s="37">
        <v>96894</v>
      </c>
      <c r="M1986" s="37">
        <v>22664</v>
      </c>
      <c r="N1986" s="37">
        <f>SUM(VentasC15[[#This Row],[Maquillaje]:[Perfumería]])</f>
        <v>186180</v>
      </c>
      <c r="O1986" s="14">
        <f>AVERAGE(VentasC15[[#This Row],[Maquillaje]:[Perfumería]])</f>
        <v>37236</v>
      </c>
      <c r="P1986" t="str">
        <f>INDEX(VentasC15[[#Headers],[Maquillaje]:[Perfumería]],MATCH(MAX(VentasC15[[#This Row],[Maquillaje]:[Perfumería]]),VentasC15[[#This Row],[Maquillaje]:[Perfumería]],0))</f>
        <v>Cuerpo</v>
      </c>
      <c r="Q1986" t="str">
        <f>INDEX(VentasC15[[#Headers],[Maquillaje]:[Perfumería]],MATCH(MIN(VentasC15[[#This Row],[Maquillaje]:[Perfumería]]),VentasC15[[#This Row],[Maquillaje]:[Perfumería]],0))</f>
        <v>Maquillaje</v>
      </c>
      <c r="R1986" t="str">
        <f>IF(VentasC15[[#This Row],[Total por vendedor]]&gt;=250000,"SI","NO")</f>
        <v>NO</v>
      </c>
    </row>
    <row r="1987" spans="1:18" x14ac:dyDescent="0.3">
      <c r="A1987" s="17">
        <v>33499107</v>
      </c>
      <c r="B1987" s="13">
        <v>74</v>
      </c>
      <c r="C1987" s="13">
        <v>4</v>
      </c>
      <c r="D1987" s="13">
        <v>48</v>
      </c>
      <c r="E1987" t="s">
        <v>24</v>
      </c>
      <c r="F1987" t="s">
        <v>21</v>
      </c>
      <c r="G1987" t="str">
        <f>IF(VentasC15[[#This Row],[Tipo de pago]]='Tablas auxiliares'!$B$6,"Venta física","Venta Online")</f>
        <v>Venta Online</v>
      </c>
      <c r="H1987" t="s">
        <v>30</v>
      </c>
      <c r="I1987" s="37">
        <v>72556</v>
      </c>
      <c r="J1987" s="37">
        <v>21787</v>
      </c>
      <c r="K1987" s="37">
        <v>55634</v>
      </c>
      <c r="L1987" s="37">
        <v>91499</v>
      </c>
      <c r="M1987" s="37">
        <v>71548</v>
      </c>
      <c r="N1987" s="37">
        <f>SUM(VentasC15[[#This Row],[Maquillaje]:[Perfumería]])</f>
        <v>313024</v>
      </c>
      <c r="O1987" s="14">
        <f>AVERAGE(VentasC15[[#This Row],[Maquillaje]:[Perfumería]])</f>
        <v>62604.800000000003</v>
      </c>
      <c r="P1987" t="str">
        <f>INDEX(VentasC15[[#Headers],[Maquillaje]:[Perfumería]],MATCH(MAX(VentasC15[[#This Row],[Maquillaje]:[Perfumería]]),VentasC15[[#This Row],[Maquillaje]:[Perfumería]],0))</f>
        <v>Cuerpo</v>
      </c>
      <c r="Q1987" t="str">
        <f>INDEX(VentasC15[[#Headers],[Maquillaje]:[Perfumería]],MATCH(MIN(VentasC15[[#This Row],[Maquillaje]:[Perfumería]]),VentasC15[[#This Row],[Maquillaje]:[Perfumería]],0))</f>
        <v>Skincare</v>
      </c>
      <c r="R1987" t="str">
        <f>IF(VentasC15[[#This Row],[Total por vendedor]]&gt;=250000,"SI","NO")</f>
        <v>SI</v>
      </c>
    </row>
    <row r="1988" spans="1:18" x14ac:dyDescent="0.3">
      <c r="A1988" s="16">
        <v>33499108</v>
      </c>
      <c r="B1988" s="13">
        <v>47</v>
      </c>
      <c r="C1988" s="13">
        <v>4</v>
      </c>
      <c r="D1988" s="13">
        <v>75</v>
      </c>
      <c r="E1988" t="s">
        <v>22</v>
      </c>
      <c r="F1988" t="s">
        <v>21</v>
      </c>
      <c r="G1988" t="str">
        <f>IF(VentasC15[[#This Row],[Tipo de pago]]='Tablas auxiliares'!$B$6,"Venta física","Venta Online")</f>
        <v>Venta Online</v>
      </c>
      <c r="H1988" t="s">
        <v>29</v>
      </c>
      <c r="I1988" s="37">
        <v>87941</v>
      </c>
      <c r="J1988" s="37">
        <v>85438</v>
      </c>
      <c r="K1988" s="37">
        <v>52728</v>
      </c>
      <c r="L1988" s="37">
        <v>22053</v>
      </c>
      <c r="M1988" s="37">
        <v>70898</v>
      </c>
      <c r="N1988" s="37">
        <f>SUM(VentasC15[[#This Row],[Maquillaje]:[Perfumería]])</f>
        <v>319058</v>
      </c>
      <c r="O1988" s="14">
        <f>AVERAGE(VentasC15[[#This Row],[Maquillaje]:[Perfumería]])</f>
        <v>63811.6</v>
      </c>
      <c r="P1988" t="str">
        <f>INDEX(VentasC15[[#Headers],[Maquillaje]:[Perfumería]],MATCH(MAX(VentasC15[[#This Row],[Maquillaje]:[Perfumería]]),VentasC15[[#This Row],[Maquillaje]:[Perfumería]],0))</f>
        <v>Maquillaje</v>
      </c>
      <c r="Q1988" t="str">
        <f>INDEX(VentasC15[[#Headers],[Maquillaje]:[Perfumería]],MATCH(MIN(VentasC15[[#This Row],[Maquillaje]:[Perfumería]]),VentasC15[[#This Row],[Maquillaje]:[Perfumería]],0))</f>
        <v>Cuerpo</v>
      </c>
      <c r="R1988" t="str">
        <f>IF(VentasC15[[#This Row],[Total por vendedor]]&gt;=250000,"SI","NO")</f>
        <v>SI</v>
      </c>
    </row>
    <row r="1989" spans="1:18" x14ac:dyDescent="0.3">
      <c r="A1989" s="17">
        <v>33499109</v>
      </c>
      <c r="B1989" s="13">
        <v>33</v>
      </c>
      <c r="C1989" s="13">
        <v>4</v>
      </c>
      <c r="D1989" s="13">
        <v>38</v>
      </c>
      <c r="E1989" t="s">
        <v>24</v>
      </c>
      <c r="F1989" t="s">
        <v>21</v>
      </c>
      <c r="G1989" t="str">
        <f>IF(VentasC15[[#This Row],[Tipo de pago]]='Tablas auxiliares'!$B$6,"Venta física","Venta Online")</f>
        <v>Venta Online</v>
      </c>
      <c r="H1989" t="s">
        <v>30</v>
      </c>
      <c r="I1989" s="37">
        <v>54884</v>
      </c>
      <c r="J1989" s="37">
        <v>80922</v>
      </c>
      <c r="K1989" s="37">
        <v>20723</v>
      </c>
      <c r="L1989" s="37">
        <v>24003</v>
      </c>
      <c r="M1989" s="37">
        <v>71498</v>
      </c>
      <c r="N1989" s="37">
        <f>SUM(VentasC15[[#This Row],[Maquillaje]:[Perfumería]])</f>
        <v>252030</v>
      </c>
      <c r="O1989" s="14">
        <f>AVERAGE(VentasC15[[#This Row],[Maquillaje]:[Perfumería]])</f>
        <v>50406</v>
      </c>
      <c r="P1989" t="str">
        <f>INDEX(VentasC15[[#Headers],[Maquillaje]:[Perfumería]],MATCH(MAX(VentasC15[[#This Row],[Maquillaje]:[Perfumería]]),VentasC15[[#This Row],[Maquillaje]:[Perfumería]],0))</f>
        <v>Skincare</v>
      </c>
      <c r="Q1989" t="str">
        <f>INDEX(VentasC15[[#Headers],[Maquillaje]:[Perfumería]],MATCH(MIN(VentasC15[[#This Row],[Maquillaje]:[Perfumería]]),VentasC15[[#This Row],[Maquillaje]:[Perfumería]],0))</f>
        <v>Cabello</v>
      </c>
      <c r="R1989" t="str">
        <f>IF(VentasC15[[#This Row],[Total por vendedor]]&gt;=250000,"SI","NO")</f>
        <v>SI</v>
      </c>
    </row>
    <row r="1990" spans="1:18" x14ac:dyDescent="0.3">
      <c r="A1990" s="16">
        <v>33499110</v>
      </c>
      <c r="B1990" s="13">
        <v>27</v>
      </c>
      <c r="C1990" s="13">
        <v>4</v>
      </c>
      <c r="D1990" s="13">
        <v>56</v>
      </c>
      <c r="E1990" t="s">
        <v>23</v>
      </c>
      <c r="F1990" t="s">
        <v>20</v>
      </c>
      <c r="G1990" t="str">
        <f>IF(VentasC15[[#This Row],[Tipo de pago]]='Tablas auxiliares'!$B$6,"Venta física","Venta Online")</f>
        <v>Venta física</v>
      </c>
      <c r="H1990" t="s">
        <v>29</v>
      </c>
      <c r="I1990" s="37">
        <v>5696</v>
      </c>
      <c r="J1990" s="37">
        <v>19264</v>
      </c>
      <c r="K1990" s="37">
        <v>55901</v>
      </c>
      <c r="L1990" s="37">
        <v>30376</v>
      </c>
      <c r="M1990" s="37">
        <v>47091</v>
      </c>
      <c r="N1990" s="37">
        <f>SUM(VentasC15[[#This Row],[Maquillaje]:[Perfumería]])</f>
        <v>158328</v>
      </c>
      <c r="O1990" s="14">
        <f>AVERAGE(VentasC15[[#This Row],[Maquillaje]:[Perfumería]])</f>
        <v>31665.599999999999</v>
      </c>
      <c r="P1990" t="str">
        <f>INDEX(VentasC15[[#Headers],[Maquillaje]:[Perfumería]],MATCH(MAX(VentasC15[[#This Row],[Maquillaje]:[Perfumería]]),VentasC15[[#This Row],[Maquillaje]:[Perfumería]],0))</f>
        <v>Cabello</v>
      </c>
      <c r="Q1990" t="str">
        <f>INDEX(VentasC15[[#Headers],[Maquillaje]:[Perfumería]],MATCH(MIN(VentasC15[[#This Row],[Maquillaje]:[Perfumería]]),VentasC15[[#This Row],[Maquillaje]:[Perfumería]],0))</f>
        <v>Maquillaje</v>
      </c>
      <c r="R1990" t="str">
        <f>IF(VentasC15[[#This Row],[Total por vendedor]]&gt;=250000,"SI","NO")</f>
        <v>NO</v>
      </c>
    </row>
    <row r="1991" spans="1:18" x14ac:dyDescent="0.3">
      <c r="A1991" s="17">
        <v>33499111</v>
      </c>
      <c r="B1991" s="13">
        <v>33</v>
      </c>
      <c r="C1991" s="13">
        <v>4</v>
      </c>
      <c r="D1991" s="13">
        <v>19</v>
      </c>
      <c r="E1991" t="s">
        <v>22</v>
      </c>
      <c r="F1991" t="s">
        <v>20</v>
      </c>
      <c r="G1991" t="str">
        <f>IF(VentasC15[[#This Row],[Tipo de pago]]='Tablas auxiliares'!$B$6,"Venta física","Venta Online")</f>
        <v>Venta física</v>
      </c>
      <c r="H1991" t="s">
        <v>29</v>
      </c>
      <c r="I1991" s="37">
        <v>8218</v>
      </c>
      <c r="J1991" s="37">
        <v>30387</v>
      </c>
      <c r="K1991" s="37">
        <v>11370</v>
      </c>
      <c r="L1991" s="37">
        <v>2677</v>
      </c>
      <c r="M1991" s="37">
        <v>95897</v>
      </c>
      <c r="N1991" s="37">
        <f>SUM(VentasC15[[#This Row],[Maquillaje]:[Perfumería]])</f>
        <v>148549</v>
      </c>
      <c r="O1991" s="14">
        <f>AVERAGE(VentasC15[[#This Row],[Maquillaje]:[Perfumería]])</f>
        <v>29709.8</v>
      </c>
      <c r="P1991" t="str">
        <f>INDEX(VentasC15[[#Headers],[Maquillaje]:[Perfumería]],MATCH(MAX(VentasC15[[#This Row],[Maquillaje]:[Perfumería]]),VentasC15[[#This Row],[Maquillaje]:[Perfumería]],0))</f>
        <v>Perfumería</v>
      </c>
      <c r="Q1991" t="str">
        <f>INDEX(VentasC15[[#Headers],[Maquillaje]:[Perfumería]],MATCH(MIN(VentasC15[[#This Row],[Maquillaje]:[Perfumería]]),VentasC15[[#This Row],[Maquillaje]:[Perfumería]],0))</f>
        <v>Cuerpo</v>
      </c>
      <c r="R1991" t="str">
        <f>IF(VentasC15[[#This Row],[Total por vendedor]]&gt;=250000,"SI","NO")</f>
        <v>NO</v>
      </c>
    </row>
    <row r="1992" spans="1:18" x14ac:dyDescent="0.3">
      <c r="A1992" s="16">
        <v>33499112</v>
      </c>
      <c r="B1992" s="13">
        <v>56</v>
      </c>
      <c r="C1992" s="13">
        <v>4</v>
      </c>
      <c r="D1992" s="13">
        <v>72</v>
      </c>
      <c r="E1992" t="s">
        <v>22</v>
      </c>
      <c r="F1992" t="s">
        <v>21</v>
      </c>
      <c r="G1992" t="str">
        <f>IF(VentasC15[[#This Row],[Tipo de pago]]='Tablas auxiliares'!$B$6,"Venta física","Venta Online")</f>
        <v>Venta Online</v>
      </c>
      <c r="H1992" t="s">
        <v>29</v>
      </c>
      <c r="I1992" s="37">
        <v>72513</v>
      </c>
      <c r="J1992" s="37">
        <v>91745</v>
      </c>
      <c r="K1992" s="37">
        <v>13839</v>
      </c>
      <c r="L1992" s="37">
        <v>32182</v>
      </c>
      <c r="M1992" s="37">
        <v>27470</v>
      </c>
      <c r="N1992" s="37">
        <f>SUM(VentasC15[[#This Row],[Maquillaje]:[Perfumería]])</f>
        <v>237749</v>
      </c>
      <c r="O1992" s="14">
        <f>AVERAGE(VentasC15[[#This Row],[Maquillaje]:[Perfumería]])</f>
        <v>47549.8</v>
      </c>
      <c r="P1992" t="str">
        <f>INDEX(VentasC15[[#Headers],[Maquillaje]:[Perfumería]],MATCH(MAX(VentasC15[[#This Row],[Maquillaje]:[Perfumería]]),VentasC15[[#This Row],[Maquillaje]:[Perfumería]],0))</f>
        <v>Skincare</v>
      </c>
      <c r="Q1992" t="str">
        <f>INDEX(VentasC15[[#Headers],[Maquillaje]:[Perfumería]],MATCH(MIN(VentasC15[[#This Row],[Maquillaje]:[Perfumería]]),VentasC15[[#This Row],[Maquillaje]:[Perfumería]],0))</f>
        <v>Cabello</v>
      </c>
      <c r="R1992" t="str">
        <f>IF(VentasC15[[#This Row],[Total por vendedor]]&gt;=250000,"SI","NO")</f>
        <v>NO</v>
      </c>
    </row>
    <row r="1993" spans="1:18" x14ac:dyDescent="0.3">
      <c r="A1993" s="17">
        <v>33499113</v>
      </c>
      <c r="B1993" s="13">
        <v>44</v>
      </c>
      <c r="C1993" s="13">
        <v>4</v>
      </c>
      <c r="D1993" s="13">
        <v>92</v>
      </c>
      <c r="E1993" t="s">
        <v>23</v>
      </c>
      <c r="F1993" t="s">
        <v>20</v>
      </c>
      <c r="G1993" t="str">
        <f>IF(VentasC15[[#This Row],[Tipo de pago]]='Tablas auxiliares'!$B$6,"Venta física","Venta Online")</f>
        <v>Venta física</v>
      </c>
      <c r="H1993" t="s">
        <v>29</v>
      </c>
      <c r="I1993" s="37">
        <v>6090</v>
      </c>
      <c r="J1993" s="37">
        <v>95377</v>
      </c>
      <c r="K1993" s="37">
        <v>70583</v>
      </c>
      <c r="L1993" s="37">
        <v>48287</v>
      </c>
      <c r="M1993" s="37">
        <v>82679</v>
      </c>
      <c r="N1993" s="37">
        <f>SUM(VentasC15[[#This Row],[Maquillaje]:[Perfumería]])</f>
        <v>303016</v>
      </c>
      <c r="O1993" s="14">
        <f>AVERAGE(VentasC15[[#This Row],[Maquillaje]:[Perfumería]])</f>
        <v>60603.199999999997</v>
      </c>
      <c r="P1993" t="str">
        <f>INDEX(VentasC15[[#Headers],[Maquillaje]:[Perfumería]],MATCH(MAX(VentasC15[[#This Row],[Maquillaje]:[Perfumería]]),VentasC15[[#This Row],[Maquillaje]:[Perfumería]],0))</f>
        <v>Skincare</v>
      </c>
      <c r="Q1993" t="str">
        <f>INDEX(VentasC15[[#Headers],[Maquillaje]:[Perfumería]],MATCH(MIN(VentasC15[[#This Row],[Maquillaje]:[Perfumería]]),VentasC15[[#This Row],[Maquillaje]:[Perfumería]],0))</f>
        <v>Maquillaje</v>
      </c>
      <c r="R1993" t="str">
        <f>IF(VentasC15[[#This Row],[Total por vendedor]]&gt;=250000,"SI","NO")</f>
        <v>SI</v>
      </c>
    </row>
    <row r="1994" spans="1:18" x14ac:dyDescent="0.3">
      <c r="A1994" s="16">
        <v>33499114</v>
      </c>
      <c r="B1994" s="13">
        <v>41</v>
      </c>
      <c r="C1994" s="13">
        <v>4</v>
      </c>
      <c r="D1994" s="13">
        <v>33</v>
      </c>
      <c r="E1994" t="s">
        <v>22</v>
      </c>
      <c r="F1994" t="s">
        <v>21</v>
      </c>
      <c r="G1994" t="str">
        <f>IF(VentasC15[[#This Row],[Tipo de pago]]='Tablas auxiliares'!$B$6,"Venta física","Venta Online")</f>
        <v>Venta Online</v>
      </c>
      <c r="H1994" t="s">
        <v>29</v>
      </c>
      <c r="I1994" s="37">
        <v>22439</v>
      </c>
      <c r="J1994" s="37">
        <v>28924</v>
      </c>
      <c r="K1994" s="37">
        <v>94248</v>
      </c>
      <c r="L1994" s="37">
        <v>13692</v>
      </c>
      <c r="M1994" s="37">
        <v>75832</v>
      </c>
      <c r="N1994" s="37">
        <f>SUM(VentasC15[[#This Row],[Maquillaje]:[Perfumería]])</f>
        <v>235135</v>
      </c>
      <c r="O1994" s="14">
        <f>AVERAGE(VentasC15[[#This Row],[Maquillaje]:[Perfumería]])</f>
        <v>47027</v>
      </c>
      <c r="P1994" t="str">
        <f>INDEX(VentasC15[[#Headers],[Maquillaje]:[Perfumería]],MATCH(MAX(VentasC15[[#This Row],[Maquillaje]:[Perfumería]]),VentasC15[[#This Row],[Maquillaje]:[Perfumería]],0))</f>
        <v>Cabello</v>
      </c>
      <c r="Q1994" t="str">
        <f>INDEX(VentasC15[[#Headers],[Maquillaje]:[Perfumería]],MATCH(MIN(VentasC15[[#This Row],[Maquillaje]:[Perfumería]]),VentasC15[[#This Row],[Maquillaje]:[Perfumería]],0))</f>
        <v>Cuerpo</v>
      </c>
      <c r="R1994" t="str">
        <f>IF(VentasC15[[#This Row],[Total por vendedor]]&gt;=250000,"SI","NO")</f>
        <v>NO</v>
      </c>
    </row>
    <row r="1995" spans="1:18" x14ac:dyDescent="0.3">
      <c r="A1995" s="17">
        <v>33499115</v>
      </c>
      <c r="B1995" s="13">
        <v>60</v>
      </c>
      <c r="C1995" s="13">
        <v>4</v>
      </c>
      <c r="D1995" s="13">
        <v>87</v>
      </c>
      <c r="E1995" t="s">
        <v>24</v>
      </c>
      <c r="F1995" t="s">
        <v>20</v>
      </c>
      <c r="G1995" t="str">
        <f>IF(VentasC15[[#This Row],[Tipo de pago]]='Tablas auxiliares'!$B$6,"Venta física","Venta Online")</f>
        <v>Venta física</v>
      </c>
      <c r="H1995" t="s">
        <v>29</v>
      </c>
      <c r="I1995" s="37">
        <v>74278</v>
      </c>
      <c r="J1995" s="37">
        <v>77418</v>
      </c>
      <c r="K1995" s="37">
        <v>93046</v>
      </c>
      <c r="L1995" s="37">
        <v>86063</v>
      </c>
      <c r="M1995" s="37">
        <v>63016</v>
      </c>
      <c r="N1995" s="37">
        <f>SUM(VentasC15[[#This Row],[Maquillaje]:[Perfumería]])</f>
        <v>393821</v>
      </c>
      <c r="O1995" s="14">
        <f>AVERAGE(VentasC15[[#This Row],[Maquillaje]:[Perfumería]])</f>
        <v>78764.2</v>
      </c>
      <c r="P1995" t="str">
        <f>INDEX(VentasC15[[#Headers],[Maquillaje]:[Perfumería]],MATCH(MAX(VentasC15[[#This Row],[Maquillaje]:[Perfumería]]),VentasC15[[#This Row],[Maquillaje]:[Perfumería]],0))</f>
        <v>Cabello</v>
      </c>
      <c r="Q1995" t="str">
        <f>INDEX(VentasC15[[#Headers],[Maquillaje]:[Perfumería]],MATCH(MIN(VentasC15[[#This Row],[Maquillaje]:[Perfumería]]),VentasC15[[#This Row],[Maquillaje]:[Perfumería]],0))</f>
        <v>Perfumería</v>
      </c>
      <c r="R1995" t="str">
        <f>IF(VentasC15[[#This Row],[Total por vendedor]]&gt;=250000,"SI","NO")</f>
        <v>SI</v>
      </c>
    </row>
    <row r="1996" spans="1:18" x14ac:dyDescent="0.3">
      <c r="A1996" s="16">
        <v>33499116</v>
      </c>
      <c r="B1996" s="13">
        <v>62</v>
      </c>
      <c r="C1996" s="13">
        <v>4</v>
      </c>
      <c r="D1996" s="13">
        <v>63</v>
      </c>
      <c r="E1996" t="s">
        <v>22</v>
      </c>
      <c r="F1996" t="s">
        <v>21</v>
      </c>
      <c r="G1996" t="str">
        <f>IF(VentasC15[[#This Row],[Tipo de pago]]='Tablas auxiliares'!$B$6,"Venta física","Venta Online")</f>
        <v>Venta Online</v>
      </c>
      <c r="H1996" t="s">
        <v>29</v>
      </c>
      <c r="I1996" s="37">
        <v>78618</v>
      </c>
      <c r="J1996" s="37">
        <v>57579</v>
      </c>
      <c r="K1996" s="37">
        <v>52823</v>
      </c>
      <c r="L1996" s="37">
        <v>63796</v>
      </c>
      <c r="M1996" s="37">
        <v>96219</v>
      </c>
      <c r="N1996" s="37">
        <f>SUM(VentasC15[[#This Row],[Maquillaje]:[Perfumería]])</f>
        <v>349035</v>
      </c>
      <c r="O1996" s="14">
        <f>AVERAGE(VentasC15[[#This Row],[Maquillaje]:[Perfumería]])</f>
        <v>69807</v>
      </c>
      <c r="P1996" t="str">
        <f>INDEX(VentasC15[[#Headers],[Maquillaje]:[Perfumería]],MATCH(MAX(VentasC15[[#This Row],[Maquillaje]:[Perfumería]]),VentasC15[[#This Row],[Maquillaje]:[Perfumería]],0))</f>
        <v>Perfumería</v>
      </c>
      <c r="Q1996" t="str">
        <f>INDEX(VentasC15[[#Headers],[Maquillaje]:[Perfumería]],MATCH(MIN(VentasC15[[#This Row],[Maquillaje]:[Perfumería]]),VentasC15[[#This Row],[Maquillaje]:[Perfumería]],0))</f>
        <v>Cabello</v>
      </c>
      <c r="R1996" t="str">
        <f>IF(VentasC15[[#This Row],[Total por vendedor]]&gt;=250000,"SI","NO")</f>
        <v>SI</v>
      </c>
    </row>
    <row r="1997" spans="1:18" x14ac:dyDescent="0.3">
      <c r="A1997" s="17">
        <v>33499117</v>
      </c>
      <c r="B1997" s="13">
        <v>31</v>
      </c>
      <c r="C1997" s="13">
        <v>4</v>
      </c>
      <c r="D1997" s="13">
        <v>99</v>
      </c>
      <c r="E1997" t="s">
        <v>24</v>
      </c>
      <c r="F1997" t="s">
        <v>21</v>
      </c>
      <c r="G1997" t="str">
        <f>IF(VentasC15[[#This Row],[Tipo de pago]]='Tablas auxiliares'!$B$6,"Venta física","Venta Online")</f>
        <v>Venta Online</v>
      </c>
      <c r="H1997" t="s">
        <v>30</v>
      </c>
      <c r="I1997" s="37">
        <v>41798</v>
      </c>
      <c r="J1997" s="37">
        <v>42280</v>
      </c>
      <c r="K1997" s="37">
        <v>21006</v>
      </c>
      <c r="L1997" s="37">
        <v>2760</v>
      </c>
      <c r="M1997" s="37">
        <v>85155</v>
      </c>
      <c r="N1997" s="37">
        <f>SUM(VentasC15[[#This Row],[Maquillaje]:[Perfumería]])</f>
        <v>192999</v>
      </c>
      <c r="O1997" s="14">
        <f>AVERAGE(VentasC15[[#This Row],[Maquillaje]:[Perfumería]])</f>
        <v>38599.800000000003</v>
      </c>
      <c r="P1997" t="str">
        <f>INDEX(VentasC15[[#Headers],[Maquillaje]:[Perfumería]],MATCH(MAX(VentasC15[[#This Row],[Maquillaje]:[Perfumería]]),VentasC15[[#This Row],[Maquillaje]:[Perfumería]],0))</f>
        <v>Perfumería</v>
      </c>
      <c r="Q1997" t="str">
        <f>INDEX(VentasC15[[#Headers],[Maquillaje]:[Perfumería]],MATCH(MIN(VentasC15[[#This Row],[Maquillaje]:[Perfumería]]),VentasC15[[#This Row],[Maquillaje]:[Perfumería]],0))</f>
        <v>Cuerpo</v>
      </c>
      <c r="R1997" t="str">
        <f>IF(VentasC15[[#This Row],[Total por vendedor]]&gt;=250000,"SI","NO")</f>
        <v>NO</v>
      </c>
    </row>
    <row r="1998" spans="1:18" x14ac:dyDescent="0.3">
      <c r="A1998" s="16">
        <v>33499118</v>
      </c>
      <c r="B1998" s="13">
        <v>28</v>
      </c>
      <c r="C1998" s="13">
        <v>4</v>
      </c>
      <c r="D1998" s="13">
        <v>87</v>
      </c>
      <c r="E1998" t="s">
        <v>22</v>
      </c>
      <c r="F1998" t="s">
        <v>20</v>
      </c>
      <c r="G1998" t="str">
        <f>IF(VentasC15[[#This Row],[Tipo de pago]]='Tablas auxiliares'!$B$6,"Venta física","Venta Online")</f>
        <v>Venta física</v>
      </c>
      <c r="H1998" t="s">
        <v>29</v>
      </c>
      <c r="I1998" s="37">
        <v>35042</v>
      </c>
      <c r="J1998" s="37">
        <v>55080</v>
      </c>
      <c r="K1998" s="37">
        <v>72257</v>
      </c>
      <c r="L1998" s="37">
        <v>64235</v>
      </c>
      <c r="M1998" s="37">
        <v>2621</v>
      </c>
      <c r="N1998" s="37">
        <f>SUM(VentasC15[[#This Row],[Maquillaje]:[Perfumería]])</f>
        <v>229235</v>
      </c>
      <c r="O1998" s="14">
        <f>AVERAGE(VentasC15[[#This Row],[Maquillaje]:[Perfumería]])</f>
        <v>45847</v>
      </c>
      <c r="P1998" t="str">
        <f>INDEX(VentasC15[[#Headers],[Maquillaje]:[Perfumería]],MATCH(MAX(VentasC15[[#This Row],[Maquillaje]:[Perfumería]]),VentasC15[[#This Row],[Maquillaje]:[Perfumería]],0))</f>
        <v>Cabello</v>
      </c>
      <c r="Q1998" t="str">
        <f>INDEX(VentasC15[[#Headers],[Maquillaje]:[Perfumería]],MATCH(MIN(VentasC15[[#This Row],[Maquillaje]:[Perfumería]]),VentasC15[[#This Row],[Maquillaje]:[Perfumería]],0))</f>
        <v>Perfumería</v>
      </c>
      <c r="R1998" t="str">
        <f>IF(VentasC15[[#This Row],[Total por vendedor]]&gt;=250000,"SI","NO")</f>
        <v>NO</v>
      </c>
    </row>
    <row r="1999" spans="1:18" x14ac:dyDescent="0.3">
      <c r="A1999" s="17">
        <v>33499119</v>
      </c>
      <c r="B1999" s="13">
        <v>48</v>
      </c>
      <c r="C1999" s="13">
        <v>4</v>
      </c>
      <c r="D1999" s="13">
        <v>69</v>
      </c>
      <c r="E1999" t="s">
        <v>23</v>
      </c>
      <c r="F1999" t="s">
        <v>21</v>
      </c>
      <c r="G1999" t="str">
        <f>IF(VentasC15[[#This Row],[Tipo de pago]]='Tablas auxiliares'!$B$6,"Venta física","Venta Online")</f>
        <v>Venta Online</v>
      </c>
      <c r="H1999" t="s">
        <v>29</v>
      </c>
      <c r="I1999" s="37">
        <v>52166</v>
      </c>
      <c r="J1999" s="37">
        <v>98739</v>
      </c>
      <c r="K1999" s="37">
        <v>12748</v>
      </c>
      <c r="L1999" s="37">
        <v>45548</v>
      </c>
      <c r="M1999" s="37">
        <v>70226</v>
      </c>
      <c r="N1999" s="37">
        <f>SUM(VentasC15[[#This Row],[Maquillaje]:[Perfumería]])</f>
        <v>279427</v>
      </c>
      <c r="O1999" s="14">
        <f>AVERAGE(VentasC15[[#This Row],[Maquillaje]:[Perfumería]])</f>
        <v>55885.4</v>
      </c>
      <c r="P1999" t="str">
        <f>INDEX(VentasC15[[#Headers],[Maquillaje]:[Perfumería]],MATCH(MAX(VentasC15[[#This Row],[Maquillaje]:[Perfumería]]),VentasC15[[#This Row],[Maquillaje]:[Perfumería]],0))</f>
        <v>Skincare</v>
      </c>
      <c r="Q1999" t="str">
        <f>INDEX(VentasC15[[#Headers],[Maquillaje]:[Perfumería]],MATCH(MIN(VentasC15[[#This Row],[Maquillaje]:[Perfumería]]),VentasC15[[#This Row],[Maquillaje]:[Perfumería]],0))</f>
        <v>Cabello</v>
      </c>
      <c r="R1999" t="str">
        <f>IF(VentasC15[[#This Row],[Total por vendedor]]&gt;=250000,"SI","NO")</f>
        <v>SI</v>
      </c>
    </row>
    <row r="2000" spans="1:18" x14ac:dyDescent="0.3">
      <c r="A2000" s="16">
        <v>33499120</v>
      </c>
      <c r="B2000" s="13">
        <v>52</v>
      </c>
      <c r="C2000" s="13">
        <v>4</v>
      </c>
      <c r="D2000" s="13">
        <v>28</v>
      </c>
      <c r="E2000" t="s">
        <v>22</v>
      </c>
      <c r="F2000" t="s">
        <v>21</v>
      </c>
      <c r="G2000" t="str">
        <f>IF(VentasC15[[#This Row],[Tipo de pago]]='Tablas auxiliares'!$B$6,"Venta física","Venta Online")</f>
        <v>Venta Online</v>
      </c>
      <c r="H2000" t="s">
        <v>30</v>
      </c>
      <c r="I2000" s="37">
        <v>64707</v>
      </c>
      <c r="J2000" s="37">
        <v>73962</v>
      </c>
      <c r="K2000" s="37">
        <v>6971</v>
      </c>
      <c r="L2000" s="37">
        <v>36284</v>
      </c>
      <c r="M2000" s="37">
        <v>44042</v>
      </c>
      <c r="N2000" s="37">
        <f>SUM(VentasC15[[#This Row],[Maquillaje]:[Perfumería]])</f>
        <v>225966</v>
      </c>
      <c r="O2000" s="14">
        <f>AVERAGE(VentasC15[[#This Row],[Maquillaje]:[Perfumería]])</f>
        <v>45193.2</v>
      </c>
      <c r="P2000" t="str">
        <f>INDEX(VentasC15[[#Headers],[Maquillaje]:[Perfumería]],MATCH(MAX(VentasC15[[#This Row],[Maquillaje]:[Perfumería]]),VentasC15[[#This Row],[Maquillaje]:[Perfumería]],0))</f>
        <v>Skincare</v>
      </c>
      <c r="Q2000" t="str">
        <f>INDEX(VentasC15[[#Headers],[Maquillaje]:[Perfumería]],MATCH(MIN(VentasC15[[#This Row],[Maquillaje]:[Perfumería]]),VentasC15[[#This Row],[Maquillaje]:[Perfumería]],0))</f>
        <v>Cabello</v>
      </c>
      <c r="R2000" t="str">
        <f>IF(VentasC15[[#This Row],[Total por vendedor]]&gt;=250000,"SI","NO")</f>
        <v>NO</v>
      </c>
    </row>
    <row r="2001" spans="1:18" x14ac:dyDescent="0.3">
      <c r="A2001" s="17">
        <v>33499121</v>
      </c>
      <c r="B2001" s="13">
        <v>33</v>
      </c>
      <c r="C2001" s="13">
        <v>4</v>
      </c>
      <c r="D2001" s="13">
        <v>21</v>
      </c>
      <c r="E2001" t="s">
        <v>23</v>
      </c>
      <c r="F2001" t="s">
        <v>20</v>
      </c>
      <c r="G2001" t="str">
        <f>IF(VentasC15[[#This Row],[Tipo de pago]]='Tablas auxiliares'!$B$6,"Venta física","Venta Online")</f>
        <v>Venta física</v>
      </c>
      <c r="H2001" t="s">
        <v>29</v>
      </c>
      <c r="I2001" s="37">
        <v>23737</v>
      </c>
      <c r="J2001" s="37">
        <v>52996</v>
      </c>
      <c r="K2001" s="37">
        <v>41450</v>
      </c>
      <c r="L2001" s="37">
        <v>59737</v>
      </c>
      <c r="M2001" s="37">
        <v>1001</v>
      </c>
      <c r="N2001" s="37">
        <f>SUM(VentasC15[[#This Row],[Maquillaje]:[Perfumería]])</f>
        <v>178921</v>
      </c>
      <c r="O2001" s="14">
        <f>AVERAGE(VentasC15[[#This Row],[Maquillaje]:[Perfumería]])</f>
        <v>35784.199999999997</v>
      </c>
      <c r="P2001" t="str">
        <f>INDEX(VentasC15[[#Headers],[Maquillaje]:[Perfumería]],MATCH(MAX(VentasC15[[#This Row],[Maquillaje]:[Perfumería]]),VentasC15[[#This Row],[Maquillaje]:[Perfumería]],0))</f>
        <v>Cuerpo</v>
      </c>
      <c r="Q2001" t="str">
        <f>INDEX(VentasC15[[#Headers],[Maquillaje]:[Perfumería]],MATCH(MIN(VentasC15[[#This Row],[Maquillaje]:[Perfumería]]),VentasC15[[#This Row],[Maquillaje]:[Perfumería]],0))</f>
        <v>Perfumería</v>
      </c>
      <c r="R2001" t="str">
        <f>IF(VentasC15[[#This Row],[Total por vendedor]]&gt;=250000,"SI","NO")</f>
        <v>NO</v>
      </c>
    </row>
    <row r="2002" spans="1:18" x14ac:dyDescent="0.3">
      <c r="A2002" s="16">
        <v>33499122</v>
      </c>
      <c r="B2002" s="13">
        <v>52</v>
      </c>
      <c r="C2002" s="13">
        <v>4</v>
      </c>
      <c r="D2002" s="13">
        <v>22</v>
      </c>
      <c r="E2002" t="s">
        <v>23</v>
      </c>
      <c r="F2002" t="s">
        <v>21</v>
      </c>
      <c r="G2002" t="str">
        <f>IF(VentasC15[[#This Row],[Tipo de pago]]='Tablas auxiliares'!$B$6,"Venta física","Venta Online")</f>
        <v>Venta Online</v>
      </c>
      <c r="H2002" t="s">
        <v>30</v>
      </c>
      <c r="I2002" s="37">
        <v>9142</v>
      </c>
      <c r="J2002" s="37">
        <v>74784</v>
      </c>
      <c r="K2002" s="37">
        <v>41274</v>
      </c>
      <c r="L2002" s="37">
        <v>76223</v>
      </c>
      <c r="M2002" s="37">
        <v>97381</v>
      </c>
      <c r="N2002" s="37">
        <f>SUM(VentasC15[[#This Row],[Maquillaje]:[Perfumería]])</f>
        <v>298804</v>
      </c>
      <c r="O2002" s="14">
        <f>AVERAGE(VentasC15[[#This Row],[Maquillaje]:[Perfumería]])</f>
        <v>59760.800000000003</v>
      </c>
      <c r="P2002" t="str">
        <f>INDEX(VentasC15[[#Headers],[Maquillaje]:[Perfumería]],MATCH(MAX(VentasC15[[#This Row],[Maquillaje]:[Perfumería]]),VentasC15[[#This Row],[Maquillaje]:[Perfumería]],0))</f>
        <v>Perfumería</v>
      </c>
      <c r="Q2002" t="str">
        <f>INDEX(VentasC15[[#Headers],[Maquillaje]:[Perfumería]],MATCH(MIN(VentasC15[[#This Row],[Maquillaje]:[Perfumería]]),VentasC15[[#This Row],[Maquillaje]:[Perfumería]],0))</f>
        <v>Maquillaje</v>
      </c>
      <c r="R2002" t="str">
        <f>IF(VentasC15[[#This Row],[Total por vendedor]]&gt;=250000,"SI","NO")</f>
        <v>SI</v>
      </c>
    </row>
    <row r="2003" spans="1:18" x14ac:dyDescent="0.3">
      <c r="A2003" s="17">
        <v>33499123</v>
      </c>
      <c r="B2003" s="13">
        <v>70</v>
      </c>
      <c r="C2003" s="13">
        <v>4</v>
      </c>
      <c r="D2003" s="13">
        <v>87</v>
      </c>
      <c r="E2003" t="s">
        <v>25</v>
      </c>
      <c r="F2003" t="s">
        <v>20</v>
      </c>
      <c r="G2003" t="str">
        <f>IF(VentasC15[[#This Row],[Tipo de pago]]='Tablas auxiliares'!$B$6,"Venta física","Venta Online")</f>
        <v>Venta física</v>
      </c>
      <c r="H2003" t="s">
        <v>29</v>
      </c>
      <c r="I2003" s="37">
        <v>82089</v>
      </c>
      <c r="J2003" s="37">
        <v>1757</v>
      </c>
      <c r="K2003" s="37">
        <v>40902</v>
      </c>
      <c r="L2003" s="37">
        <v>41595</v>
      </c>
      <c r="M2003" s="37">
        <v>33703</v>
      </c>
      <c r="N2003" s="37">
        <f>SUM(VentasC15[[#This Row],[Maquillaje]:[Perfumería]])</f>
        <v>200046</v>
      </c>
      <c r="O2003" s="14">
        <f>AVERAGE(VentasC15[[#This Row],[Maquillaje]:[Perfumería]])</f>
        <v>40009.199999999997</v>
      </c>
      <c r="P2003" t="str">
        <f>INDEX(VentasC15[[#Headers],[Maquillaje]:[Perfumería]],MATCH(MAX(VentasC15[[#This Row],[Maquillaje]:[Perfumería]]),VentasC15[[#This Row],[Maquillaje]:[Perfumería]],0))</f>
        <v>Maquillaje</v>
      </c>
      <c r="Q2003" t="str">
        <f>INDEX(VentasC15[[#Headers],[Maquillaje]:[Perfumería]],MATCH(MIN(VentasC15[[#This Row],[Maquillaje]:[Perfumería]]),VentasC15[[#This Row],[Maquillaje]:[Perfumería]],0))</f>
        <v>Skincare</v>
      </c>
      <c r="R2003" t="str">
        <f>IF(VentasC15[[#This Row],[Total por vendedor]]&gt;=250000,"SI","NO")</f>
        <v>NO</v>
      </c>
    </row>
    <row r="2004" spans="1:18" x14ac:dyDescent="0.3">
      <c r="A2004" s="16">
        <v>33499124</v>
      </c>
      <c r="B2004" s="13">
        <v>54</v>
      </c>
      <c r="C2004" s="13">
        <v>4</v>
      </c>
      <c r="D2004" s="13">
        <v>9</v>
      </c>
      <c r="E2004" t="s">
        <v>23</v>
      </c>
      <c r="F2004" t="s">
        <v>20</v>
      </c>
      <c r="G2004" t="str">
        <f>IF(VentasC15[[#This Row],[Tipo de pago]]='Tablas auxiliares'!$B$6,"Venta física","Venta Online")</f>
        <v>Venta física</v>
      </c>
      <c r="H2004" t="s">
        <v>29</v>
      </c>
      <c r="I2004" s="37">
        <v>82443</v>
      </c>
      <c r="J2004" s="37">
        <v>82939</v>
      </c>
      <c r="K2004" s="37">
        <v>34169</v>
      </c>
      <c r="L2004" s="37">
        <v>65293</v>
      </c>
      <c r="M2004" s="37">
        <v>9526</v>
      </c>
      <c r="N2004" s="37">
        <f>SUM(VentasC15[[#This Row],[Maquillaje]:[Perfumería]])</f>
        <v>274370</v>
      </c>
      <c r="O2004" s="14">
        <f>AVERAGE(VentasC15[[#This Row],[Maquillaje]:[Perfumería]])</f>
        <v>54874</v>
      </c>
      <c r="P2004" t="str">
        <f>INDEX(VentasC15[[#Headers],[Maquillaje]:[Perfumería]],MATCH(MAX(VentasC15[[#This Row],[Maquillaje]:[Perfumería]]),VentasC15[[#This Row],[Maquillaje]:[Perfumería]],0))</f>
        <v>Skincare</v>
      </c>
      <c r="Q2004" t="str">
        <f>INDEX(VentasC15[[#Headers],[Maquillaje]:[Perfumería]],MATCH(MIN(VentasC15[[#This Row],[Maquillaje]:[Perfumería]]),VentasC15[[#This Row],[Maquillaje]:[Perfumería]],0))</f>
        <v>Perfumería</v>
      </c>
      <c r="R2004" t="str">
        <f>IF(VentasC15[[#This Row],[Total por vendedor]]&gt;=250000,"SI","NO")</f>
        <v>SI</v>
      </c>
    </row>
    <row r="2005" spans="1:18" x14ac:dyDescent="0.3">
      <c r="A2005" s="17">
        <v>33499125</v>
      </c>
      <c r="B2005" s="13">
        <v>39</v>
      </c>
      <c r="C2005" s="13">
        <v>4</v>
      </c>
      <c r="D2005" s="13">
        <v>83</v>
      </c>
      <c r="E2005" t="s">
        <v>22</v>
      </c>
      <c r="F2005" t="s">
        <v>20</v>
      </c>
      <c r="G2005" t="str">
        <f>IF(VentasC15[[#This Row],[Tipo de pago]]='Tablas auxiliares'!$B$6,"Venta física","Venta Online")</f>
        <v>Venta física</v>
      </c>
      <c r="H2005" t="s">
        <v>30</v>
      </c>
      <c r="I2005" s="37">
        <v>5297</v>
      </c>
      <c r="J2005" s="37">
        <v>68774</v>
      </c>
      <c r="K2005" s="37">
        <v>32521</v>
      </c>
      <c r="L2005" s="37">
        <v>47237</v>
      </c>
      <c r="M2005" s="37">
        <v>64445</v>
      </c>
      <c r="N2005" s="37">
        <f>SUM(VentasC15[[#This Row],[Maquillaje]:[Perfumería]])</f>
        <v>218274</v>
      </c>
      <c r="O2005" s="14">
        <f>AVERAGE(VentasC15[[#This Row],[Maquillaje]:[Perfumería]])</f>
        <v>43654.8</v>
      </c>
      <c r="P2005" t="str">
        <f>INDEX(VentasC15[[#Headers],[Maquillaje]:[Perfumería]],MATCH(MAX(VentasC15[[#This Row],[Maquillaje]:[Perfumería]]),VentasC15[[#This Row],[Maquillaje]:[Perfumería]],0))</f>
        <v>Skincare</v>
      </c>
      <c r="Q2005" t="str">
        <f>INDEX(VentasC15[[#Headers],[Maquillaje]:[Perfumería]],MATCH(MIN(VentasC15[[#This Row],[Maquillaje]:[Perfumería]]),VentasC15[[#This Row],[Maquillaje]:[Perfumería]],0))</f>
        <v>Maquillaje</v>
      </c>
      <c r="R2005" t="str">
        <f>IF(VentasC15[[#This Row],[Total por vendedor]]&gt;=250000,"SI","NO")</f>
        <v>NO</v>
      </c>
    </row>
    <row r="2006" spans="1:18" x14ac:dyDescent="0.3">
      <c r="A2006" s="16">
        <v>33499126</v>
      </c>
      <c r="B2006" s="13">
        <v>30</v>
      </c>
      <c r="C2006" s="13">
        <v>4</v>
      </c>
      <c r="D2006" s="13">
        <v>62</v>
      </c>
      <c r="E2006" t="s">
        <v>24</v>
      </c>
      <c r="F2006" t="s">
        <v>20</v>
      </c>
      <c r="G2006" t="str">
        <f>IF(VentasC15[[#This Row],[Tipo de pago]]='Tablas auxiliares'!$B$6,"Venta física","Venta Online")</f>
        <v>Venta física</v>
      </c>
      <c r="H2006" t="s">
        <v>29</v>
      </c>
      <c r="I2006" s="37">
        <v>66811</v>
      </c>
      <c r="J2006" s="37">
        <v>42740</v>
      </c>
      <c r="K2006" s="37">
        <v>46938</v>
      </c>
      <c r="L2006" s="37">
        <v>67290</v>
      </c>
      <c r="M2006" s="37">
        <v>47385</v>
      </c>
      <c r="N2006" s="37">
        <f>SUM(VentasC15[[#This Row],[Maquillaje]:[Perfumería]])</f>
        <v>271164</v>
      </c>
      <c r="O2006" s="14">
        <f>AVERAGE(VentasC15[[#This Row],[Maquillaje]:[Perfumería]])</f>
        <v>54232.800000000003</v>
      </c>
      <c r="P2006" t="str">
        <f>INDEX(VentasC15[[#Headers],[Maquillaje]:[Perfumería]],MATCH(MAX(VentasC15[[#This Row],[Maquillaje]:[Perfumería]]),VentasC15[[#This Row],[Maquillaje]:[Perfumería]],0))</f>
        <v>Cuerpo</v>
      </c>
      <c r="Q2006" t="str">
        <f>INDEX(VentasC15[[#Headers],[Maquillaje]:[Perfumería]],MATCH(MIN(VentasC15[[#This Row],[Maquillaje]:[Perfumería]]),VentasC15[[#This Row],[Maquillaje]:[Perfumería]],0))</f>
        <v>Skincare</v>
      </c>
      <c r="R2006" t="str">
        <f>IF(VentasC15[[#This Row],[Total por vendedor]]&gt;=250000,"SI","NO")</f>
        <v>SI</v>
      </c>
    </row>
    <row r="2007" spans="1:18" x14ac:dyDescent="0.3">
      <c r="A2007" s="17">
        <v>33499127</v>
      </c>
      <c r="B2007" s="13">
        <v>57</v>
      </c>
      <c r="C2007" s="13">
        <v>4</v>
      </c>
      <c r="D2007" s="13">
        <v>50</v>
      </c>
      <c r="E2007" t="s">
        <v>22</v>
      </c>
      <c r="F2007" t="s">
        <v>20</v>
      </c>
      <c r="G2007" t="str">
        <f>IF(VentasC15[[#This Row],[Tipo de pago]]='Tablas auxiliares'!$B$6,"Venta física","Venta Online")</f>
        <v>Venta física</v>
      </c>
      <c r="H2007" t="s">
        <v>30</v>
      </c>
      <c r="I2007" s="37">
        <v>32882</v>
      </c>
      <c r="J2007" s="37">
        <v>88880</v>
      </c>
      <c r="K2007" s="37">
        <v>24449</v>
      </c>
      <c r="L2007" s="37">
        <v>71113</v>
      </c>
      <c r="M2007" s="37">
        <v>35580</v>
      </c>
      <c r="N2007" s="37">
        <f>SUM(VentasC15[[#This Row],[Maquillaje]:[Perfumería]])</f>
        <v>252904</v>
      </c>
      <c r="O2007" s="14">
        <f>AVERAGE(VentasC15[[#This Row],[Maquillaje]:[Perfumería]])</f>
        <v>50580.800000000003</v>
      </c>
      <c r="P2007" t="str">
        <f>INDEX(VentasC15[[#Headers],[Maquillaje]:[Perfumería]],MATCH(MAX(VentasC15[[#This Row],[Maquillaje]:[Perfumería]]),VentasC15[[#This Row],[Maquillaje]:[Perfumería]],0))</f>
        <v>Skincare</v>
      </c>
      <c r="Q2007" t="str">
        <f>INDEX(VentasC15[[#Headers],[Maquillaje]:[Perfumería]],MATCH(MIN(VentasC15[[#This Row],[Maquillaje]:[Perfumería]]),VentasC15[[#This Row],[Maquillaje]:[Perfumería]],0))</f>
        <v>Cabello</v>
      </c>
      <c r="R2007" t="str">
        <f>IF(VentasC15[[#This Row],[Total por vendedor]]&gt;=250000,"SI","NO")</f>
        <v>SI</v>
      </c>
    </row>
    <row r="2008" spans="1:18" x14ac:dyDescent="0.3">
      <c r="A2008" s="16">
        <v>33499128</v>
      </c>
      <c r="B2008" s="13">
        <v>27</v>
      </c>
      <c r="C2008" s="13">
        <v>4</v>
      </c>
      <c r="D2008" s="13">
        <v>93</v>
      </c>
      <c r="E2008" t="s">
        <v>23</v>
      </c>
      <c r="F2008" t="s">
        <v>21</v>
      </c>
      <c r="G2008" t="str">
        <f>IF(VentasC15[[#This Row],[Tipo de pago]]='Tablas auxiliares'!$B$6,"Venta física","Venta Online")</f>
        <v>Venta Online</v>
      </c>
      <c r="H2008" t="s">
        <v>30</v>
      </c>
      <c r="I2008" s="37">
        <v>64470</v>
      </c>
      <c r="J2008" s="37">
        <v>59802</v>
      </c>
      <c r="K2008" s="37">
        <v>15578</v>
      </c>
      <c r="L2008" s="37">
        <v>58615</v>
      </c>
      <c r="M2008" s="37">
        <v>57208</v>
      </c>
      <c r="N2008" s="37">
        <f>SUM(VentasC15[[#This Row],[Maquillaje]:[Perfumería]])</f>
        <v>255673</v>
      </c>
      <c r="O2008" s="14">
        <f>AVERAGE(VentasC15[[#This Row],[Maquillaje]:[Perfumería]])</f>
        <v>51134.6</v>
      </c>
      <c r="P2008" t="str">
        <f>INDEX(VentasC15[[#Headers],[Maquillaje]:[Perfumería]],MATCH(MAX(VentasC15[[#This Row],[Maquillaje]:[Perfumería]]),VentasC15[[#This Row],[Maquillaje]:[Perfumería]],0))</f>
        <v>Maquillaje</v>
      </c>
      <c r="Q2008" t="str">
        <f>INDEX(VentasC15[[#Headers],[Maquillaje]:[Perfumería]],MATCH(MIN(VentasC15[[#This Row],[Maquillaje]:[Perfumería]]),VentasC15[[#This Row],[Maquillaje]:[Perfumería]],0))</f>
        <v>Cabello</v>
      </c>
      <c r="R2008" t="str">
        <f>IF(VentasC15[[#This Row],[Total por vendedor]]&gt;=250000,"SI","NO")</f>
        <v>SI</v>
      </c>
    </row>
    <row r="2009" spans="1:18" x14ac:dyDescent="0.3">
      <c r="A2009" s="17">
        <v>33499129</v>
      </c>
      <c r="B2009" s="13">
        <v>30</v>
      </c>
      <c r="C2009" s="13">
        <v>4</v>
      </c>
      <c r="D2009" s="13">
        <v>90</v>
      </c>
      <c r="E2009" t="s">
        <v>25</v>
      </c>
      <c r="F2009" t="s">
        <v>21</v>
      </c>
      <c r="G2009" t="str">
        <f>IF(VentasC15[[#This Row],[Tipo de pago]]='Tablas auxiliares'!$B$6,"Venta física","Venta Online")</f>
        <v>Venta Online</v>
      </c>
      <c r="H2009" t="s">
        <v>29</v>
      </c>
      <c r="I2009" s="37">
        <v>59008</v>
      </c>
      <c r="J2009" s="37">
        <v>48536</v>
      </c>
      <c r="K2009" s="37">
        <v>11118</v>
      </c>
      <c r="L2009" s="37">
        <v>53296</v>
      </c>
      <c r="M2009" s="37">
        <v>86904</v>
      </c>
      <c r="N2009" s="37">
        <f>SUM(VentasC15[[#This Row],[Maquillaje]:[Perfumería]])</f>
        <v>258862</v>
      </c>
      <c r="O2009" s="14">
        <f>AVERAGE(VentasC15[[#This Row],[Maquillaje]:[Perfumería]])</f>
        <v>51772.4</v>
      </c>
      <c r="P2009" t="str">
        <f>INDEX(VentasC15[[#Headers],[Maquillaje]:[Perfumería]],MATCH(MAX(VentasC15[[#This Row],[Maquillaje]:[Perfumería]]),VentasC15[[#This Row],[Maquillaje]:[Perfumería]],0))</f>
        <v>Perfumería</v>
      </c>
      <c r="Q2009" t="str">
        <f>INDEX(VentasC15[[#Headers],[Maquillaje]:[Perfumería]],MATCH(MIN(VentasC15[[#This Row],[Maquillaje]:[Perfumería]]),VentasC15[[#This Row],[Maquillaje]:[Perfumería]],0))</f>
        <v>Cabello</v>
      </c>
      <c r="R2009" t="str">
        <f>IF(VentasC15[[#This Row],[Total por vendedor]]&gt;=250000,"SI","NO")</f>
        <v>SI</v>
      </c>
    </row>
    <row r="2010" spans="1:18" x14ac:dyDescent="0.3">
      <c r="A2010" s="16">
        <v>33499130</v>
      </c>
      <c r="B2010" s="13">
        <v>37</v>
      </c>
      <c r="C2010" s="13">
        <v>4</v>
      </c>
      <c r="D2010" s="13">
        <v>64</v>
      </c>
      <c r="E2010" t="s">
        <v>24</v>
      </c>
      <c r="F2010" t="s">
        <v>21</v>
      </c>
      <c r="G2010" t="str">
        <f>IF(VentasC15[[#This Row],[Tipo de pago]]='Tablas auxiliares'!$B$6,"Venta física","Venta Online")</f>
        <v>Venta Online</v>
      </c>
      <c r="H2010" t="s">
        <v>30</v>
      </c>
      <c r="I2010" s="37">
        <v>89488</v>
      </c>
      <c r="J2010" s="37">
        <v>98299</v>
      </c>
      <c r="K2010" s="37">
        <v>33652</v>
      </c>
      <c r="L2010" s="37">
        <v>62744</v>
      </c>
      <c r="M2010" s="37">
        <v>37925</v>
      </c>
      <c r="N2010" s="37">
        <f>SUM(VentasC15[[#This Row],[Maquillaje]:[Perfumería]])</f>
        <v>322108</v>
      </c>
      <c r="O2010" s="14">
        <f>AVERAGE(VentasC15[[#This Row],[Maquillaje]:[Perfumería]])</f>
        <v>64421.599999999999</v>
      </c>
      <c r="P2010" t="str">
        <f>INDEX(VentasC15[[#Headers],[Maquillaje]:[Perfumería]],MATCH(MAX(VentasC15[[#This Row],[Maquillaje]:[Perfumería]]),VentasC15[[#This Row],[Maquillaje]:[Perfumería]],0))</f>
        <v>Skincare</v>
      </c>
      <c r="Q2010" t="str">
        <f>INDEX(VentasC15[[#Headers],[Maquillaje]:[Perfumería]],MATCH(MIN(VentasC15[[#This Row],[Maquillaje]:[Perfumería]]),VentasC15[[#This Row],[Maquillaje]:[Perfumería]],0))</f>
        <v>Cabello</v>
      </c>
      <c r="R2010" t="str">
        <f>IF(VentasC15[[#This Row],[Total por vendedor]]&gt;=250000,"SI","NO")</f>
        <v>SI</v>
      </c>
    </row>
    <row r="2011" spans="1:18" x14ac:dyDescent="0.3">
      <c r="A2011" s="17">
        <v>33499131</v>
      </c>
      <c r="B2011" s="13">
        <v>49</v>
      </c>
      <c r="C2011" s="13">
        <v>5</v>
      </c>
      <c r="D2011" s="13">
        <v>92</v>
      </c>
      <c r="E2011" t="s">
        <v>22</v>
      </c>
      <c r="F2011" t="s">
        <v>21</v>
      </c>
      <c r="G2011" t="str">
        <f>IF(VentasC15[[#This Row],[Tipo de pago]]='Tablas auxiliares'!$B$6,"Venta física","Venta Online")</f>
        <v>Venta Online</v>
      </c>
      <c r="H2011" t="s">
        <v>29</v>
      </c>
      <c r="I2011" s="37">
        <v>3826</v>
      </c>
      <c r="J2011" s="37">
        <v>97469</v>
      </c>
      <c r="K2011" s="37">
        <v>22408</v>
      </c>
      <c r="L2011" s="37">
        <v>99317</v>
      </c>
      <c r="M2011" s="37">
        <v>83588</v>
      </c>
      <c r="N2011" s="37">
        <f>SUM(VentasC15[[#This Row],[Maquillaje]:[Perfumería]])</f>
        <v>306608</v>
      </c>
      <c r="O2011" s="14">
        <f>AVERAGE(VentasC15[[#This Row],[Maquillaje]:[Perfumería]])</f>
        <v>61321.599999999999</v>
      </c>
      <c r="P2011" t="str">
        <f>INDEX(VentasC15[[#Headers],[Maquillaje]:[Perfumería]],MATCH(MAX(VentasC15[[#This Row],[Maquillaje]:[Perfumería]]),VentasC15[[#This Row],[Maquillaje]:[Perfumería]],0))</f>
        <v>Cuerpo</v>
      </c>
      <c r="Q2011" t="str">
        <f>INDEX(VentasC15[[#Headers],[Maquillaje]:[Perfumería]],MATCH(MIN(VentasC15[[#This Row],[Maquillaje]:[Perfumería]]),VentasC15[[#This Row],[Maquillaje]:[Perfumería]],0))</f>
        <v>Maquillaje</v>
      </c>
      <c r="R2011" t="str">
        <f>IF(VentasC15[[#This Row],[Total por vendedor]]&gt;=250000,"SI","NO")</f>
        <v>SI</v>
      </c>
    </row>
    <row r="2012" spans="1:18" x14ac:dyDescent="0.3">
      <c r="A2012" s="16">
        <v>33499132</v>
      </c>
      <c r="B2012" s="13">
        <v>54</v>
      </c>
      <c r="C2012" s="13">
        <v>5</v>
      </c>
      <c r="D2012" s="13">
        <v>90</v>
      </c>
      <c r="E2012" t="s">
        <v>23</v>
      </c>
      <c r="F2012" t="s">
        <v>21</v>
      </c>
      <c r="G2012" t="str">
        <f>IF(VentasC15[[#This Row],[Tipo de pago]]='Tablas auxiliares'!$B$6,"Venta física","Venta Online")</f>
        <v>Venta Online</v>
      </c>
      <c r="H2012" t="s">
        <v>29</v>
      </c>
      <c r="I2012" s="37">
        <v>59874</v>
      </c>
      <c r="J2012" s="37">
        <v>30066</v>
      </c>
      <c r="K2012" s="37">
        <v>7011</v>
      </c>
      <c r="L2012" s="37">
        <v>29303</v>
      </c>
      <c r="M2012" s="37">
        <v>33290</v>
      </c>
      <c r="N2012" s="37">
        <f>SUM(VentasC15[[#This Row],[Maquillaje]:[Perfumería]])</f>
        <v>159544</v>
      </c>
      <c r="O2012" s="14">
        <f>AVERAGE(VentasC15[[#This Row],[Maquillaje]:[Perfumería]])</f>
        <v>31908.799999999999</v>
      </c>
      <c r="P2012" t="str">
        <f>INDEX(VentasC15[[#Headers],[Maquillaje]:[Perfumería]],MATCH(MAX(VentasC15[[#This Row],[Maquillaje]:[Perfumería]]),VentasC15[[#This Row],[Maquillaje]:[Perfumería]],0))</f>
        <v>Maquillaje</v>
      </c>
      <c r="Q2012" t="str">
        <f>INDEX(VentasC15[[#Headers],[Maquillaje]:[Perfumería]],MATCH(MIN(VentasC15[[#This Row],[Maquillaje]:[Perfumería]]),VentasC15[[#This Row],[Maquillaje]:[Perfumería]],0))</f>
        <v>Cabello</v>
      </c>
      <c r="R2012" t="str">
        <f>IF(VentasC15[[#This Row],[Total por vendedor]]&gt;=250000,"SI","NO")</f>
        <v>NO</v>
      </c>
    </row>
    <row r="2013" spans="1:18" x14ac:dyDescent="0.3">
      <c r="A2013" s="17">
        <v>33499133</v>
      </c>
      <c r="B2013" s="13">
        <v>29</v>
      </c>
      <c r="C2013" s="13">
        <v>5</v>
      </c>
      <c r="D2013" s="13">
        <v>52</v>
      </c>
      <c r="E2013" t="s">
        <v>22</v>
      </c>
      <c r="F2013" t="s">
        <v>20</v>
      </c>
      <c r="G2013" t="str">
        <f>IF(VentasC15[[#This Row],[Tipo de pago]]='Tablas auxiliares'!$B$6,"Venta física","Venta Online")</f>
        <v>Venta física</v>
      </c>
      <c r="H2013" t="s">
        <v>30</v>
      </c>
      <c r="I2013" s="37">
        <v>59720</v>
      </c>
      <c r="J2013" s="37">
        <v>18023</v>
      </c>
      <c r="K2013" s="37">
        <v>50949</v>
      </c>
      <c r="L2013" s="37">
        <v>4422</v>
      </c>
      <c r="M2013" s="37">
        <v>10073</v>
      </c>
      <c r="N2013" s="37">
        <f>SUM(VentasC15[[#This Row],[Maquillaje]:[Perfumería]])</f>
        <v>143187</v>
      </c>
      <c r="O2013" s="14">
        <f>AVERAGE(VentasC15[[#This Row],[Maquillaje]:[Perfumería]])</f>
        <v>28637.4</v>
      </c>
      <c r="P2013" t="str">
        <f>INDEX(VentasC15[[#Headers],[Maquillaje]:[Perfumería]],MATCH(MAX(VentasC15[[#This Row],[Maquillaje]:[Perfumería]]),VentasC15[[#This Row],[Maquillaje]:[Perfumería]],0))</f>
        <v>Maquillaje</v>
      </c>
      <c r="Q2013" t="str">
        <f>INDEX(VentasC15[[#Headers],[Maquillaje]:[Perfumería]],MATCH(MIN(VentasC15[[#This Row],[Maquillaje]:[Perfumería]]),VentasC15[[#This Row],[Maquillaje]:[Perfumería]],0))</f>
        <v>Cuerpo</v>
      </c>
      <c r="R2013" t="str">
        <f>IF(VentasC15[[#This Row],[Total por vendedor]]&gt;=250000,"SI","NO")</f>
        <v>NO</v>
      </c>
    </row>
    <row r="2014" spans="1:18" x14ac:dyDescent="0.3">
      <c r="A2014" s="16">
        <v>33499134</v>
      </c>
      <c r="B2014" s="13">
        <v>73</v>
      </c>
      <c r="C2014" s="13">
        <v>5</v>
      </c>
      <c r="D2014" s="13">
        <v>16</v>
      </c>
      <c r="E2014" t="s">
        <v>25</v>
      </c>
      <c r="F2014" t="s">
        <v>21</v>
      </c>
      <c r="G2014" t="str">
        <f>IF(VentasC15[[#This Row],[Tipo de pago]]='Tablas auxiliares'!$B$6,"Venta física","Venta Online")</f>
        <v>Venta Online</v>
      </c>
      <c r="H2014" t="s">
        <v>30</v>
      </c>
      <c r="I2014" s="37">
        <v>74871</v>
      </c>
      <c r="J2014" s="37">
        <v>1461</v>
      </c>
      <c r="K2014" s="37">
        <v>74917</v>
      </c>
      <c r="L2014" s="37">
        <v>69560</v>
      </c>
      <c r="M2014" s="37">
        <v>77522</v>
      </c>
      <c r="N2014" s="37">
        <f>SUM(VentasC15[[#This Row],[Maquillaje]:[Perfumería]])</f>
        <v>298331</v>
      </c>
      <c r="O2014" s="14">
        <f>AVERAGE(VentasC15[[#This Row],[Maquillaje]:[Perfumería]])</f>
        <v>59666.2</v>
      </c>
      <c r="P2014" t="str">
        <f>INDEX(VentasC15[[#Headers],[Maquillaje]:[Perfumería]],MATCH(MAX(VentasC15[[#This Row],[Maquillaje]:[Perfumería]]),VentasC15[[#This Row],[Maquillaje]:[Perfumería]],0))</f>
        <v>Perfumería</v>
      </c>
      <c r="Q2014" t="str">
        <f>INDEX(VentasC15[[#Headers],[Maquillaje]:[Perfumería]],MATCH(MIN(VentasC15[[#This Row],[Maquillaje]:[Perfumería]]),VentasC15[[#This Row],[Maquillaje]:[Perfumería]],0))</f>
        <v>Skincare</v>
      </c>
      <c r="R2014" t="str">
        <f>IF(VentasC15[[#This Row],[Total por vendedor]]&gt;=250000,"SI","NO")</f>
        <v>SI</v>
      </c>
    </row>
    <row r="2015" spans="1:18" x14ac:dyDescent="0.3">
      <c r="A2015" s="17">
        <v>33499135</v>
      </c>
      <c r="B2015" s="13">
        <v>47</v>
      </c>
      <c r="C2015" s="13">
        <v>5</v>
      </c>
      <c r="D2015" s="13">
        <v>22</v>
      </c>
      <c r="E2015" t="s">
        <v>24</v>
      </c>
      <c r="F2015" t="s">
        <v>20</v>
      </c>
      <c r="G2015" t="str">
        <f>IF(VentasC15[[#This Row],[Tipo de pago]]='Tablas auxiliares'!$B$6,"Venta física","Venta Online")</f>
        <v>Venta física</v>
      </c>
      <c r="H2015" t="s">
        <v>30</v>
      </c>
      <c r="I2015" s="37">
        <v>31500</v>
      </c>
      <c r="J2015" s="37">
        <v>87491</v>
      </c>
      <c r="K2015" s="37">
        <v>70987</v>
      </c>
      <c r="L2015" s="37">
        <v>7807</v>
      </c>
      <c r="M2015" s="37">
        <v>17184</v>
      </c>
      <c r="N2015" s="37">
        <f>SUM(VentasC15[[#This Row],[Maquillaje]:[Perfumería]])</f>
        <v>214969</v>
      </c>
      <c r="O2015" s="14">
        <f>AVERAGE(VentasC15[[#This Row],[Maquillaje]:[Perfumería]])</f>
        <v>42993.8</v>
      </c>
      <c r="P2015" t="str">
        <f>INDEX(VentasC15[[#Headers],[Maquillaje]:[Perfumería]],MATCH(MAX(VentasC15[[#This Row],[Maquillaje]:[Perfumería]]),VentasC15[[#This Row],[Maquillaje]:[Perfumería]],0))</f>
        <v>Skincare</v>
      </c>
      <c r="Q2015" t="str">
        <f>INDEX(VentasC15[[#Headers],[Maquillaje]:[Perfumería]],MATCH(MIN(VentasC15[[#This Row],[Maquillaje]:[Perfumería]]),VentasC15[[#This Row],[Maquillaje]:[Perfumería]],0))</f>
        <v>Cuerpo</v>
      </c>
      <c r="R2015" t="str">
        <f>IF(VentasC15[[#This Row],[Total por vendedor]]&gt;=250000,"SI","NO")</f>
        <v>NO</v>
      </c>
    </row>
    <row r="2016" spans="1:18" x14ac:dyDescent="0.3">
      <c r="A2016" s="16">
        <v>33499136</v>
      </c>
      <c r="B2016" s="13">
        <v>39</v>
      </c>
      <c r="C2016" s="13">
        <v>5</v>
      </c>
      <c r="D2016" s="13">
        <v>70</v>
      </c>
      <c r="E2016" t="s">
        <v>23</v>
      </c>
      <c r="F2016" t="s">
        <v>20</v>
      </c>
      <c r="G2016" t="str">
        <f>IF(VentasC15[[#This Row],[Tipo de pago]]='Tablas auxiliares'!$B$6,"Venta física","Venta Online")</f>
        <v>Venta física</v>
      </c>
      <c r="H2016" t="s">
        <v>30</v>
      </c>
      <c r="I2016" s="37">
        <v>96060</v>
      </c>
      <c r="J2016" s="37">
        <v>44935</v>
      </c>
      <c r="K2016" s="37">
        <v>70116</v>
      </c>
      <c r="L2016" s="37">
        <v>54912</v>
      </c>
      <c r="M2016" s="37">
        <v>29723</v>
      </c>
      <c r="N2016" s="37">
        <f>SUM(VentasC15[[#This Row],[Maquillaje]:[Perfumería]])</f>
        <v>295746</v>
      </c>
      <c r="O2016" s="14">
        <f>AVERAGE(VentasC15[[#This Row],[Maquillaje]:[Perfumería]])</f>
        <v>59149.2</v>
      </c>
      <c r="P2016" t="str">
        <f>INDEX(VentasC15[[#Headers],[Maquillaje]:[Perfumería]],MATCH(MAX(VentasC15[[#This Row],[Maquillaje]:[Perfumería]]),VentasC15[[#This Row],[Maquillaje]:[Perfumería]],0))</f>
        <v>Maquillaje</v>
      </c>
      <c r="Q2016" t="str">
        <f>INDEX(VentasC15[[#Headers],[Maquillaje]:[Perfumería]],MATCH(MIN(VentasC15[[#This Row],[Maquillaje]:[Perfumería]]),VentasC15[[#This Row],[Maquillaje]:[Perfumería]],0))</f>
        <v>Perfumería</v>
      </c>
      <c r="R2016" t="str">
        <f>IF(VentasC15[[#This Row],[Total por vendedor]]&gt;=250000,"SI","NO")</f>
        <v>SI</v>
      </c>
    </row>
    <row r="2017" spans="1:18" x14ac:dyDescent="0.3">
      <c r="A2017" s="17">
        <v>33499137</v>
      </c>
      <c r="B2017" s="13">
        <v>68</v>
      </c>
      <c r="C2017" s="13">
        <v>5</v>
      </c>
      <c r="D2017" s="13">
        <v>79</v>
      </c>
      <c r="E2017" t="s">
        <v>24</v>
      </c>
      <c r="F2017" t="s">
        <v>21</v>
      </c>
      <c r="G2017" t="str">
        <f>IF(VentasC15[[#This Row],[Tipo de pago]]='Tablas auxiliares'!$B$6,"Venta física","Venta Online")</f>
        <v>Venta Online</v>
      </c>
      <c r="H2017" t="s">
        <v>30</v>
      </c>
      <c r="I2017" s="37">
        <v>48080</v>
      </c>
      <c r="J2017" s="37">
        <v>8443</v>
      </c>
      <c r="K2017" s="37">
        <v>4550</v>
      </c>
      <c r="L2017" s="37">
        <v>44245</v>
      </c>
      <c r="M2017" s="37">
        <v>44238</v>
      </c>
      <c r="N2017" s="37">
        <f>SUM(VentasC15[[#This Row],[Maquillaje]:[Perfumería]])</f>
        <v>149556</v>
      </c>
      <c r="O2017" s="14">
        <f>AVERAGE(VentasC15[[#This Row],[Maquillaje]:[Perfumería]])</f>
        <v>29911.200000000001</v>
      </c>
      <c r="P2017" t="str">
        <f>INDEX(VentasC15[[#Headers],[Maquillaje]:[Perfumería]],MATCH(MAX(VentasC15[[#This Row],[Maquillaje]:[Perfumería]]),VentasC15[[#This Row],[Maquillaje]:[Perfumería]],0))</f>
        <v>Maquillaje</v>
      </c>
      <c r="Q2017" t="str">
        <f>INDEX(VentasC15[[#Headers],[Maquillaje]:[Perfumería]],MATCH(MIN(VentasC15[[#This Row],[Maquillaje]:[Perfumería]]),VentasC15[[#This Row],[Maquillaje]:[Perfumería]],0))</f>
        <v>Cabello</v>
      </c>
      <c r="R2017" t="str">
        <f>IF(VentasC15[[#This Row],[Total por vendedor]]&gt;=250000,"SI","NO")</f>
        <v>NO</v>
      </c>
    </row>
    <row r="2018" spans="1:18" x14ac:dyDescent="0.3">
      <c r="A2018" s="16">
        <v>33499138</v>
      </c>
      <c r="B2018" s="13">
        <v>45</v>
      </c>
      <c r="C2018" s="13">
        <v>5</v>
      </c>
      <c r="D2018" s="13">
        <v>58</v>
      </c>
      <c r="E2018" t="s">
        <v>23</v>
      </c>
      <c r="F2018" t="s">
        <v>21</v>
      </c>
      <c r="G2018" t="str">
        <f>IF(VentasC15[[#This Row],[Tipo de pago]]='Tablas auxiliares'!$B$6,"Venta física","Venta Online")</f>
        <v>Venta Online</v>
      </c>
      <c r="H2018" t="s">
        <v>29</v>
      </c>
      <c r="I2018" s="37">
        <v>3982</v>
      </c>
      <c r="J2018" s="37">
        <v>67969</v>
      </c>
      <c r="K2018" s="37">
        <v>39689</v>
      </c>
      <c r="L2018" s="37">
        <v>38709</v>
      </c>
      <c r="M2018" s="37">
        <v>71850</v>
      </c>
      <c r="N2018" s="37">
        <f>SUM(VentasC15[[#This Row],[Maquillaje]:[Perfumería]])</f>
        <v>222199</v>
      </c>
      <c r="O2018" s="14">
        <f>AVERAGE(VentasC15[[#This Row],[Maquillaje]:[Perfumería]])</f>
        <v>44439.8</v>
      </c>
      <c r="P2018" t="str">
        <f>INDEX(VentasC15[[#Headers],[Maquillaje]:[Perfumería]],MATCH(MAX(VentasC15[[#This Row],[Maquillaje]:[Perfumería]]),VentasC15[[#This Row],[Maquillaje]:[Perfumería]],0))</f>
        <v>Perfumería</v>
      </c>
      <c r="Q2018" t="str">
        <f>INDEX(VentasC15[[#Headers],[Maquillaje]:[Perfumería]],MATCH(MIN(VentasC15[[#This Row],[Maquillaje]:[Perfumería]]),VentasC15[[#This Row],[Maquillaje]:[Perfumería]],0))</f>
        <v>Maquillaje</v>
      </c>
      <c r="R2018" t="str">
        <f>IF(VentasC15[[#This Row],[Total por vendedor]]&gt;=250000,"SI","NO")</f>
        <v>NO</v>
      </c>
    </row>
    <row r="2019" spans="1:18" x14ac:dyDescent="0.3">
      <c r="A2019" s="17">
        <v>33499139</v>
      </c>
      <c r="B2019" s="13">
        <v>60</v>
      </c>
      <c r="C2019" s="13">
        <v>5</v>
      </c>
      <c r="D2019" s="13">
        <v>53</v>
      </c>
      <c r="E2019" t="s">
        <v>24</v>
      </c>
      <c r="F2019" t="s">
        <v>20</v>
      </c>
      <c r="G2019" t="str">
        <f>IF(VentasC15[[#This Row],[Tipo de pago]]='Tablas auxiliares'!$B$6,"Venta física","Venta Online")</f>
        <v>Venta física</v>
      </c>
      <c r="H2019" t="s">
        <v>30</v>
      </c>
      <c r="I2019" s="37">
        <v>30540</v>
      </c>
      <c r="J2019" s="37">
        <v>75708</v>
      </c>
      <c r="K2019" s="37">
        <v>87041</v>
      </c>
      <c r="L2019" s="37">
        <v>30035</v>
      </c>
      <c r="M2019" s="37">
        <v>21089</v>
      </c>
      <c r="N2019" s="37">
        <f>SUM(VentasC15[[#This Row],[Maquillaje]:[Perfumería]])</f>
        <v>244413</v>
      </c>
      <c r="O2019" s="14">
        <f>AVERAGE(VentasC15[[#This Row],[Maquillaje]:[Perfumería]])</f>
        <v>48882.6</v>
      </c>
      <c r="P2019" t="str">
        <f>INDEX(VentasC15[[#Headers],[Maquillaje]:[Perfumería]],MATCH(MAX(VentasC15[[#This Row],[Maquillaje]:[Perfumería]]),VentasC15[[#This Row],[Maquillaje]:[Perfumería]],0))</f>
        <v>Cabello</v>
      </c>
      <c r="Q2019" t="str">
        <f>INDEX(VentasC15[[#Headers],[Maquillaje]:[Perfumería]],MATCH(MIN(VentasC15[[#This Row],[Maquillaje]:[Perfumería]]),VentasC15[[#This Row],[Maquillaje]:[Perfumería]],0))</f>
        <v>Perfumería</v>
      </c>
      <c r="R2019" t="str">
        <f>IF(VentasC15[[#This Row],[Total por vendedor]]&gt;=250000,"SI","NO")</f>
        <v>NO</v>
      </c>
    </row>
    <row r="2020" spans="1:18" x14ac:dyDescent="0.3">
      <c r="A2020" s="16">
        <v>33499140</v>
      </c>
      <c r="B2020" s="13">
        <v>65</v>
      </c>
      <c r="C2020" s="13">
        <v>5</v>
      </c>
      <c r="D2020" s="13">
        <v>38</v>
      </c>
      <c r="E2020" t="s">
        <v>23</v>
      </c>
      <c r="F2020" t="s">
        <v>20</v>
      </c>
      <c r="G2020" t="str">
        <f>IF(VentasC15[[#This Row],[Tipo de pago]]='Tablas auxiliares'!$B$6,"Venta física","Venta Online")</f>
        <v>Venta física</v>
      </c>
      <c r="H2020" t="s">
        <v>29</v>
      </c>
      <c r="I2020" s="37">
        <v>15101</v>
      </c>
      <c r="J2020" s="37">
        <v>28618</v>
      </c>
      <c r="K2020" s="37">
        <v>76084</v>
      </c>
      <c r="L2020" s="37">
        <v>9732</v>
      </c>
      <c r="M2020" s="37">
        <v>3559</v>
      </c>
      <c r="N2020" s="37">
        <f>SUM(VentasC15[[#This Row],[Maquillaje]:[Perfumería]])</f>
        <v>133094</v>
      </c>
      <c r="O2020" s="14">
        <f>AVERAGE(VentasC15[[#This Row],[Maquillaje]:[Perfumería]])</f>
        <v>26618.799999999999</v>
      </c>
      <c r="P2020" t="str">
        <f>INDEX(VentasC15[[#Headers],[Maquillaje]:[Perfumería]],MATCH(MAX(VentasC15[[#This Row],[Maquillaje]:[Perfumería]]),VentasC15[[#This Row],[Maquillaje]:[Perfumería]],0))</f>
        <v>Cabello</v>
      </c>
      <c r="Q2020" t="str">
        <f>INDEX(VentasC15[[#Headers],[Maquillaje]:[Perfumería]],MATCH(MIN(VentasC15[[#This Row],[Maquillaje]:[Perfumería]]),VentasC15[[#This Row],[Maquillaje]:[Perfumería]],0))</f>
        <v>Perfumería</v>
      </c>
      <c r="R2020" t="str">
        <f>IF(VentasC15[[#This Row],[Total por vendedor]]&gt;=250000,"SI","NO")</f>
        <v>NO</v>
      </c>
    </row>
    <row r="2021" spans="1:18" x14ac:dyDescent="0.3">
      <c r="A2021" s="17">
        <v>33499141</v>
      </c>
      <c r="B2021" s="13">
        <v>32</v>
      </c>
      <c r="C2021" s="13">
        <v>5</v>
      </c>
      <c r="D2021" s="13">
        <v>50</v>
      </c>
      <c r="E2021" t="s">
        <v>24</v>
      </c>
      <c r="F2021" t="s">
        <v>20</v>
      </c>
      <c r="G2021" t="str">
        <f>IF(VentasC15[[#This Row],[Tipo de pago]]='Tablas auxiliares'!$B$6,"Venta física","Venta Online")</f>
        <v>Venta física</v>
      </c>
      <c r="H2021" t="s">
        <v>29</v>
      </c>
      <c r="I2021" s="37">
        <v>29517</v>
      </c>
      <c r="J2021" s="37">
        <v>94594</v>
      </c>
      <c r="K2021" s="37">
        <v>44096</v>
      </c>
      <c r="L2021" s="37">
        <v>39611</v>
      </c>
      <c r="M2021" s="37">
        <v>60574</v>
      </c>
      <c r="N2021" s="37">
        <f>SUM(VentasC15[[#This Row],[Maquillaje]:[Perfumería]])</f>
        <v>268392</v>
      </c>
      <c r="O2021" s="14">
        <f>AVERAGE(VentasC15[[#This Row],[Maquillaje]:[Perfumería]])</f>
        <v>53678.400000000001</v>
      </c>
      <c r="P2021" t="str">
        <f>INDEX(VentasC15[[#Headers],[Maquillaje]:[Perfumería]],MATCH(MAX(VentasC15[[#This Row],[Maquillaje]:[Perfumería]]),VentasC15[[#This Row],[Maquillaje]:[Perfumería]],0))</f>
        <v>Skincare</v>
      </c>
      <c r="Q2021" t="str">
        <f>INDEX(VentasC15[[#Headers],[Maquillaje]:[Perfumería]],MATCH(MIN(VentasC15[[#This Row],[Maquillaje]:[Perfumería]]),VentasC15[[#This Row],[Maquillaje]:[Perfumería]],0))</f>
        <v>Maquillaje</v>
      </c>
      <c r="R2021" t="str">
        <f>IF(VentasC15[[#This Row],[Total por vendedor]]&gt;=250000,"SI","NO")</f>
        <v>SI</v>
      </c>
    </row>
    <row r="2022" spans="1:18" x14ac:dyDescent="0.3">
      <c r="A2022" s="16">
        <v>33499142</v>
      </c>
      <c r="B2022" s="13">
        <v>33</v>
      </c>
      <c r="C2022" s="13">
        <v>5</v>
      </c>
      <c r="D2022" s="13">
        <v>45</v>
      </c>
      <c r="E2022" t="s">
        <v>25</v>
      </c>
      <c r="F2022" t="s">
        <v>20</v>
      </c>
      <c r="G2022" t="str">
        <f>IF(VentasC15[[#This Row],[Tipo de pago]]='Tablas auxiliares'!$B$6,"Venta física","Venta Online")</f>
        <v>Venta física</v>
      </c>
      <c r="H2022" t="s">
        <v>30</v>
      </c>
      <c r="I2022" s="37">
        <v>89317</v>
      </c>
      <c r="J2022" s="37">
        <v>75853</v>
      </c>
      <c r="K2022" s="37">
        <v>9011</v>
      </c>
      <c r="L2022" s="37">
        <v>49928</v>
      </c>
      <c r="M2022" s="37">
        <v>45525</v>
      </c>
      <c r="N2022" s="37">
        <f>SUM(VentasC15[[#This Row],[Maquillaje]:[Perfumería]])</f>
        <v>269634</v>
      </c>
      <c r="O2022" s="14">
        <f>AVERAGE(VentasC15[[#This Row],[Maquillaje]:[Perfumería]])</f>
        <v>53926.8</v>
      </c>
      <c r="P2022" t="str">
        <f>INDEX(VentasC15[[#Headers],[Maquillaje]:[Perfumería]],MATCH(MAX(VentasC15[[#This Row],[Maquillaje]:[Perfumería]]),VentasC15[[#This Row],[Maquillaje]:[Perfumería]],0))</f>
        <v>Maquillaje</v>
      </c>
      <c r="Q2022" t="str">
        <f>INDEX(VentasC15[[#Headers],[Maquillaje]:[Perfumería]],MATCH(MIN(VentasC15[[#This Row],[Maquillaje]:[Perfumería]]),VentasC15[[#This Row],[Maquillaje]:[Perfumería]],0))</f>
        <v>Cabello</v>
      </c>
      <c r="R2022" t="str">
        <f>IF(VentasC15[[#This Row],[Total por vendedor]]&gt;=250000,"SI","NO")</f>
        <v>SI</v>
      </c>
    </row>
    <row r="2023" spans="1:18" x14ac:dyDescent="0.3">
      <c r="A2023" s="17">
        <v>33499143</v>
      </c>
      <c r="B2023" s="13">
        <v>35</v>
      </c>
      <c r="C2023" s="13">
        <v>5</v>
      </c>
      <c r="D2023" s="13">
        <v>99</v>
      </c>
      <c r="E2023" t="s">
        <v>23</v>
      </c>
      <c r="F2023" t="s">
        <v>21</v>
      </c>
      <c r="G2023" t="str">
        <f>IF(VentasC15[[#This Row],[Tipo de pago]]='Tablas auxiliares'!$B$6,"Venta física","Venta Online")</f>
        <v>Venta Online</v>
      </c>
      <c r="H2023" t="s">
        <v>30</v>
      </c>
      <c r="I2023" s="37">
        <v>47832</v>
      </c>
      <c r="J2023" s="37">
        <v>89512</v>
      </c>
      <c r="K2023" s="37">
        <v>67872</v>
      </c>
      <c r="L2023" s="37">
        <v>69066</v>
      </c>
      <c r="M2023" s="37">
        <v>86292</v>
      </c>
      <c r="N2023" s="37">
        <f>SUM(VentasC15[[#This Row],[Maquillaje]:[Perfumería]])</f>
        <v>360574</v>
      </c>
      <c r="O2023" s="14">
        <f>AVERAGE(VentasC15[[#This Row],[Maquillaje]:[Perfumería]])</f>
        <v>72114.8</v>
      </c>
      <c r="P2023" t="str">
        <f>INDEX(VentasC15[[#Headers],[Maquillaje]:[Perfumería]],MATCH(MAX(VentasC15[[#This Row],[Maquillaje]:[Perfumería]]),VentasC15[[#This Row],[Maquillaje]:[Perfumería]],0))</f>
        <v>Skincare</v>
      </c>
      <c r="Q2023" t="str">
        <f>INDEX(VentasC15[[#Headers],[Maquillaje]:[Perfumería]],MATCH(MIN(VentasC15[[#This Row],[Maquillaje]:[Perfumería]]),VentasC15[[#This Row],[Maquillaje]:[Perfumería]],0))</f>
        <v>Maquillaje</v>
      </c>
      <c r="R2023" t="str">
        <f>IF(VentasC15[[#This Row],[Total por vendedor]]&gt;=250000,"SI","NO")</f>
        <v>SI</v>
      </c>
    </row>
    <row r="2024" spans="1:18" x14ac:dyDescent="0.3">
      <c r="A2024" s="16">
        <v>33499144</v>
      </c>
      <c r="B2024" s="13">
        <v>55</v>
      </c>
      <c r="C2024" s="13">
        <v>5</v>
      </c>
      <c r="D2024" s="13">
        <v>47</v>
      </c>
      <c r="E2024" t="s">
        <v>24</v>
      </c>
      <c r="F2024" t="s">
        <v>20</v>
      </c>
      <c r="G2024" t="str">
        <f>IF(VentasC15[[#This Row],[Tipo de pago]]='Tablas auxiliares'!$B$6,"Venta física","Venta Online")</f>
        <v>Venta física</v>
      </c>
      <c r="H2024" t="s">
        <v>30</v>
      </c>
      <c r="I2024" s="37">
        <v>39837</v>
      </c>
      <c r="J2024" s="37">
        <v>43091</v>
      </c>
      <c r="K2024" s="37">
        <v>2167</v>
      </c>
      <c r="L2024" s="37">
        <v>69536</v>
      </c>
      <c r="M2024" s="37">
        <v>74432</v>
      </c>
      <c r="N2024" s="37">
        <f>SUM(VentasC15[[#This Row],[Maquillaje]:[Perfumería]])</f>
        <v>229063</v>
      </c>
      <c r="O2024" s="14">
        <f>AVERAGE(VentasC15[[#This Row],[Maquillaje]:[Perfumería]])</f>
        <v>45812.6</v>
      </c>
      <c r="P2024" t="str">
        <f>INDEX(VentasC15[[#Headers],[Maquillaje]:[Perfumería]],MATCH(MAX(VentasC15[[#This Row],[Maquillaje]:[Perfumería]]),VentasC15[[#This Row],[Maquillaje]:[Perfumería]],0))</f>
        <v>Perfumería</v>
      </c>
      <c r="Q2024" t="str">
        <f>INDEX(VentasC15[[#Headers],[Maquillaje]:[Perfumería]],MATCH(MIN(VentasC15[[#This Row],[Maquillaje]:[Perfumería]]),VentasC15[[#This Row],[Maquillaje]:[Perfumería]],0))</f>
        <v>Cabello</v>
      </c>
      <c r="R2024" t="str">
        <f>IF(VentasC15[[#This Row],[Total por vendedor]]&gt;=250000,"SI","NO")</f>
        <v>NO</v>
      </c>
    </row>
    <row r="2025" spans="1:18" x14ac:dyDescent="0.3">
      <c r="A2025" s="17">
        <v>33499145</v>
      </c>
      <c r="B2025" s="13">
        <v>62</v>
      </c>
      <c r="C2025" s="13">
        <v>5</v>
      </c>
      <c r="D2025" s="13">
        <v>53</v>
      </c>
      <c r="E2025" t="s">
        <v>23</v>
      </c>
      <c r="F2025" t="s">
        <v>20</v>
      </c>
      <c r="G2025" t="str">
        <f>IF(VentasC15[[#This Row],[Tipo de pago]]='Tablas auxiliares'!$B$6,"Venta física","Venta Online")</f>
        <v>Venta física</v>
      </c>
      <c r="H2025" t="s">
        <v>29</v>
      </c>
      <c r="I2025" s="37">
        <v>47119</v>
      </c>
      <c r="J2025" s="37">
        <v>67171</v>
      </c>
      <c r="K2025" s="37">
        <v>73226</v>
      </c>
      <c r="L2025" s="37">
        <v>47076</v>
      </c>
      <c r="M2025" s="37">
        <v>89156</v>
      </c>
      <c r="N2025" s="37">
        <f>SUM(VentasC15[[#This Row],[Maquillaje]:[Perfumería]])</f>
        <v>323748</v>
      </c>
      <c r="O2025" s="14">
        <f>AVERAGE(VentasC15[[#This Row],[Maquillaje]:[Perfumería]])</f>
        <v>64749.599999999999</v>
      </c>
      <c r="P2025" t="str">
        <f>INDEX(VentasC15[[#Headers],[Maquillaje]:[Perfumería]],MATCH(MAX(VentasC15[[#This Row],[Maquillaje]:[Perfumería]]),VentasC15[[#This Row],[Maquillaje]:[Perfumería]],0))</f>
        <v>Perfumería</v>
      </c>
      <c r="Q2025" t="str">
        <f>INDEX(VentasC15[[#Headers],[Maquillaje]:[Perfumería]],MATCH(MIN(VentasC15[[#This Row],[Maquillaje]:[Perfumería]]),VentasC15[[#This Row],[Maquillaje]:[Perfumería]],0))</f>
        <v>Cuerpo</v>
      </c>
      <c r="R2025" t="str">
        <f>IF(VentasC15[[#This Row],[Total por vendedor]]&gt;=250000,"SI","NO")</f>
        <v>SI</v>
      </c>
    </row>
    <row r="2026" spans="1:18" x14ac:dyDescent="0.3">
      <c r="A2026" s="16">
        <v>33499146</v>
      </c>
      <c r="B2026" s="13">
        <v>75</v>
      </c>
      <c r="C2026" s="13">
        <v>5</v>
      </c>
      <c r="D2026" s="13">
        <v>47</v>
      </c>
      <c r="E2026" t="s">
        <v>22</v>
      </c>
      <c r="F2026" t="s">
        <v>20</v>
      </c>
      <c r="G2026" t="str">
        <f>IF(VentasC15[[#This Row],[Tipo de pago]]='Tablas auxiliares'!$B$6,"Venta física","Venta Online")</f>
        <v>Venta física</v>
      </c>
      <c r="H2026" t="s">
        <v>29</v>
      </c>
      <c r="I2026" s="37">
        <v>34561</v>
      </c>
      <c r="J2026" s="37">
        <v>57169</v>
      </c>
      <c r="K2026" s="37">
        <v>49324</v>
      </c>
      <c r="L2026" s="37">
        <v>71395</v>
      </c>
      <c r="M2026" s="37">
        <v>47144</v>
      </c>
      <c r="N2026" s="37">
        <f>SUM(VentasC15[[#This Row],[Maquillaje]:[Perfumería]])</f>
        <v>259593</v>
      </c>
      <c r="O2026" s="14">
        <f>AVERAGE(VentasC15[[#This Row],[Maquillaje]:[Perfumería]])</f>
        <v>51918.6</v>
      </c>
      <c r="P2026" t="str">
        <f>INDEX(VentasC15[[#Headers],[Maquillaje]:[Perfumería]],MATCH(MAX(VentasC15[[#This Row],[Maquillaje]:[Perfumería]]),VentasC15[[#This Row],[Maquillaje]:[Perfumería]],0))</f>
        <v>Cuerpo</v>
      </c>
      <c r="Q2026" t="str">
        <f>INDEX(VentasC15[[#Headers],[Maquillaje]:[Perfumería]],MATCH(MIN(VentasC15[[#This Row],[Maquillaje]:[Perfumería]]),VentasC15[[#This Row],[Maquillaje]:[Perfumería]],0))</f>
        <v>Maquillaje</v>
      </c>
      <c r="R2026" t="str">
        <f>IF(VentasC15[[#This Row],[Total por vendedor]]&gt;=250000,"SI","NO")</f>
        <v>SI</v>
      </c>
    </row>
    <row r="2027" spans="1:18" x14ac:dyDescent="0.3">
      <c r="A2027" s="17">
        <v>33499147</v>
      </c>
      <c r="B2027" s="13">
        <v>35</v>
      </c>
      <c r="C2027" s="13">
        <v>5</v>
      </c>
      <c r="D2027" s="13">
        <v>72</v>
      </c>
      <c r="E2027" t="s">
        <v>24</v>
      </c>
      <c r="F2027" t="s">
        <v>21</v>
      </c>
      <c r="G2027" t="str">
        <f>IF(VentasC15[[#This Row],[Tipo de pago]]='Tablas auxiliares'!$B$6,"Venta física","Venta Online")</f>
        <v>Venta Online</v>
      </c>
      <c r="H2027" t="s">
        <v>29</v>
      </c>
      <c r="I2027" s="37">
        <v>15439</v>
      </c>
      <c r="J2027" s="37">
        <v>14775</v>
      </c>
      <c r="K2027" s="37">
        <v>5462</v>
      </c>
      <c r="L2027" s="37">
        <v>51136</v>
      </c>
      <c r="M2027" s="37">
        <v>50085</v>
      </c>
      <c r="N2027" s="37">
        <f>SUM(VentasC15[[#This Row],[Maquillaje]:[Perfumería]])</f>
        <v>136897</v>
      </c>
      <c r="O2027" s="14">
        <f>AVERAGE(VentasC15[[#This Row],[Maquillaje]:[Perfumería]])</f>
        <v>27379.4</v>
      </c>
      <c r="P2027" t="str">
        <f>INDEX(VentasC15[[#Headers],[Maquillaje]:[Perfumería]],MATCH(MAX(VentasC15[[#This Row],[Maquillaje]:[Perfumería]]),VentasC15[[#This Row],[Maquillaje]:[Perfumería]],0))</f>
        <v>Cuerpo</v>
      </c>
      <c r="Q2027" t="str">
        <f>INDEX(VentasC15[[#Headers],[Maquillaje]:[Perfumería]],MATCH(MIN(VentasC15[[#This Row],[Maquillaje]:[Perfumería]]),VentasC15[[#This Row],[Maquillaje]:[Perfumería]],0))</f>
        <v>Cabello</v>
      </c>
      <c r="R2027" t="str">
        <f>IF(VentasC15[[#This Row],[Total por vendedor]]&gt;=250000,"SI","NO")</f>
        <v>NO</v>
      </c>
    </row>
    <row r="2028" spans="1:18" x14ac:dyDescent="0.3">
      <c r="A2028" s="16">
        <v>33499148</v>
      </c>
      <c r="B2028" s="13">
        <v>28</v>
      </c>
      <c r="C2028" s="13">
        <v>5</v>
      </c>
      <c r="D2028" s="13">
        <v>69</v>
      </c>
      <c r="E2028" t="s">
        <v>24</v>
      </c>
      <c r="F2028" t="s">
        <v>21</v>
      </c>
      <c r="G2028" t="str">
        <f>IF(VentasC15[[#This Row],[Tipo de pago]]='Tablas auxiliares'!$B$6,"Venta física","Venta Online")</f>
        <v>Venta Online</v>
      </c>
      <c r="H2028" t="s">
        <v>29</v>
      </c>
      <c r="I2028" s="37">
        <v>44116</v>
      </c>
      <c r="J2028" s="37">
        <v>84040</v>
      </c>
      <c r="K2028" s="37">
        <v>81400</v>
      </c>
      <c r="L2028" s="37">
        <v>61525</v>
      </c>
      <c r="M2028" s="37">
        <v>44569</v>
      </c>
      <c r="N2028" s="37">
        <f>SUM(VentasC15[[#This Row],[Maquillaje]:[Perfumería]])</f>
        <v>315650</v>
      </c>
      <c r="O2028" s="14">
        <f>AVERAGE(VentasC15[[#This Row],[Maquillaje]:[Perfumería]])</f>
        <v>63130</v>
      </c>
      <c r="P2028" t="str">
        <f>INDEX(VentasC15[[#Headers],[Maquillaje]:[Perfumería]],MATCH(MAX(VentasC15[[#This Row],[Maquillaje]:[Perfumería]]),VentasC15[[#This Row],[Maquillaje]:[Perfumería]],0))</f>
        <v>Skincare</v>
      </c>
      <c r="Q2028" t="str">
        <f>INDEX(VentasC15[[#Headers],[Maquillaje]:[Perfumería]],MATCH(MIN(VentasC15[[#This Row],[Maquillaje]:[Perfumería]]),VentasC15[[#This Row],[Maquillaje]:[Perfumería]],0))</f>
        <v>Maquillaje</v>
      </c>
      <c r="R2028" t="str">
        <f>IF(VentasC15[[#This Row],[Total por vendedor]]&gt;=250000,"SI","NO")</f>
        <v>SI</v>
      </c>
    </row>
    <row r="2029" spans="1:18" x14ac:dyDescent="0.3">
      <c r="A2029" s="17">
        <v>33499149</v>
      </c>
      <c r="B2029" s="13">
        <v>59</v>
      </c>
      <c r="C2029" s="13">
        <v>5</v>
      </c>
      <c r="D2029" s="13">
        <v>69</v>
      </c>
      <c r="E2029" t="s">
        <v>25</v>
      </c>
      <c r="F2029" t="s">
        <v>20</v>
      </c>
      <c r="G2029" t="str">
        <f>IF(VentasC15[[#This Row],[Tipo de pago]]='Tablas auxiliares'!$B$6,"Venta física","Venta Online")</f>
        <v>Venta física</v>
      </c>
      <c r="H2029" t="s">
        <v>30</v>
      </c>
      <c r="I2029" s="37">
        <v>17784</v>
      </c>
      <c r="J2029" s="37">
        <v>61371</v>
      </c>
      <c r="K2029" s="37">
        <v>49384</v>
      </c>
      <c r="L2029" s="37">
        <v>48759</v>
      </c>
      <c r="M2029" s="37">
        <v>60031</v>
      </c>
      <c r="N2029" s="37">
        <f>SUM(VentasC15[[#This Row],[Maquillaje]:[Perfumería]])</f>
        <v>237329</v>
      </c>
      <c r="O2029" s="14">
        <f>AVERAGE(VentasC15[[#This Row],[Maquillaje]:[Perfumería]])</f>
        <v>47465.8</v>
      </c>
      <c r="P2029" t="str">
        <f>INDEX(VentasC15[[#Headers],[Maquillaje]:[Perfumería]],MATCH(MAX(VentasC15[[#This Row],[Maquillaje]:[Perfumería]]),VentasC15[[#This Row],[Maquillaje]:[Perfumería]],0))</f>
        <v>Skincare</v>
      </c>
      <c r="Q2029" t="str">
        <f>INDEX(VentasC15[[#Headers],[Maquillaje]:[Perfumería]],MATCH(MIN(VentasC15[[#This Row],[Maquillaje]:[Perfumería]]),VentasC15[[#This Row],[Maquillaje]:[Perfumería]],0))</f>
        <v>Maquillaje</v>
      </c>
      <c r="R2029" t="str">
        <f>IF(VentasC15[[#This Row],[Total por vendedor]]&gt;=250000,"SI","NO")</f>
        <v>NO</v>
      </c>
    </row>
    <row r="2030" spans="1:18" x14ac:dyDescent="0.3">
      <c r="A2030" s="16">
        <v>33499150</v>
      </c>
      <c r="B2030" s="13">
        <v>44</v>
      </c>
      <c r="C2030" s="13">
        <v>5</v>
      </c>
      <c r="D2030" s="13">
        <v>53</v>
      </c>
      <c r="E2030" t="s">
        <v>24</v>
      </c>
      <c r="F2030" t="s">
        <v>21</v>
      </c>
      <c r="G2030" t="str">
        <f>IF(VentasC15[[#This Row],[Tipo de pago]]='Tablas auxiliares'!$B$6,"Venta física","Venta Online")</f>
        <v>Venta Online</v>
      </c>
      <c r="H2030" t="s">
        <v>29</v>
      </c>
      <c r="I2030" s="37">
        <v>12914</v>
      </c>
      <c r="J2030" s="37">
        <v>43152</v>
      </c>
      <c r="K2030" s="37">
        <v>49195</v>
      </c>
      <c r="L2030" s="37">
        <v>82928</v>
      </c>
      <c r="M2030" s="37">
        <v>17621</v>
      </c>
      <c r="N2030" s="37">
        <f>SUM(VentasC15[[#This Row],[Maquillaje]:[Perfumería]])</f>
        <v>205810</v>
      </c>
      <c r="O2030" s="14">
        <f>AVERAGE(VentasC15[[#This Row],[Maquillaje]:[Perfumería]])</f>
        <v>41162</v>
      </c>
      <c r="P2030" t="str">
        <f>INDEX(VentasC15[[#Headers],[Maquillaje]:[Perfumería]],MATCH(MAX(VentasC15[[#This Row],[Maquillaje]:[Perfumería]]),VentasC15[[#This Row],[Maquillaje]:[Perfumería]],0))</f>
        <v>Cuerpo</v>
      </c>
      <c r="Q2030" t="str">
        <f>INDEX(VentasC15[[#Headers],[Maquillaje]:[Perfumería]],MATCH(MIN(VentasC15[[#This Row],[Maquillaje]:[Perfumería]]),VentasC15[[#This Row],[Maquillaje]:[Perfumería]],0))</f>
        <v>Maquillaje</v>
      </c>
      <c r="R2030" t="str">
        <f>IF(VentasC15[[#This Row],[Total por vendedor]]&gt;=250000,"SI","NO")</f>
        <v>NO</v>
      </c>
    </row>
    <row r="2031" spans="1:18" x14ac:dyDescent="0.3">
      <c r="A2031" s="17">
        <v>33499151</v>
      </c>
      <c r="B2031" s="13">
        <v>54</v>
      </c>
      <c r="C2031" s="13">
        <v>5</v>
      </c>
      <c r="D2031" s="13">
        <v>31</v>
      </c>
      <c r="E2031" t="s">
        <v>23</v>
      </c>
      <c r="F2031" t="s">
        <v>20</v>
      </c>
      <c r="G2031" t="str">
        <f>IF(VentasC15[[#This Row],[Tipo de pago]]='Tablas auxiliares'!$B$6,"Venta física","Venta Online")</f>
        <v>Venta física</v>
      </c>
      <c r="H2031" t="s">
        <v>30</v>
      </c>
      <c r="I2031" s="37">
        <v>1692</v>
      </c>
      <c r="J2031" s="37">
        <v>85906</v>
      </c>
      <c r="K2031" s="37">
        <v>26207</v>
      </c>
      <c r="L2031" s="37">
        <v>87533</v>
      </c>
      <c r="M2031" s="37">
        <v>50789</v>
      </c>
      <c r="N2031" s="37">
        <f>SUM(VentasC15[[#This Row],[Maquillaje]:[Perfumería]])</f>
        <v>252127</v>
      </c>
      <c r="O2031" s="14">
        <f>AVERAGE(VentasC15[[#This Row],[Maquillaje]:[Perfumería]])</f>
        <v>50425.4</v>
      </c>
      <c r="P2031" t="str">
        <f>INDEX(VentasC15[[#Headers],[Maquillaje]:[Perfumería]],MATCH(MAX(VentasC15[[#This Row],[Maquillaje]:[Perfumería]]),VentasC15[[#This Row],[Maquillaje]:[Perfumería]],0))</f>
        <v>Cuerpo</v>
      </c>
      <c r="Q2031" t="str">
        <f>INDEX(VentasC15[[#Headers],[Maquillaje]:[Perfumería]],MATCH(MIN(VentasC15[[#This Row],[Maquillaje]:[Perfumería]]),VentasC15[[#This Row],[Maquillaje]:[Perfumería]],0))</f>
        <v>Maquillaje</v>
      </c>
      <c r="R2031" t="str">
        <f>IF(VentasC15[[#This Row],[Total por vendedor]]&gt;=250000,"SI","NO")</f>
        <v>SI</v>
      </c>
    </row>
    <row r="2032" spans="1:18" x14ac:dyDescent="0.3">
      <c r="A2032" s="16">
        <v>33499152</v>
      </c>
      <c r="B2032" s="13">
        <v>58</v>
      </c>
      <c r="C2032" s="13">
        <v>5</v>
      </c>
      <c r="D2032" s="13">
        <v>45</v>
      </c>
      <c r="E2032" t="s">
        <v>22</v>
      </c>
      <c r="F2032" t="s">
        <v>20</v>
      </c>
      <c r="G2032" t="str">
        <f>IF(VentasC15[[#This Row],[Tipo de pago]]='Tablas auxiliares'!$B$6,"Venta física","Venta Online")</f>
        <v>Venta física</v>
      </c>
      <c r="H2032" t="s">
        <v>29</v>
      </c>
      <c r="I2032" s="37">
        <v>4555</v>
      </c>
      <c r="J2032" s="37">
        <v>34861</v>
      </c>
      <c r="K2032" s="37">
        <v>66063</v>
      </c>
      <c r="L2032" s="37">
        <v>1413</v>
      </c>
      <c r="M2032" s="37">
        <v>26296</v>
      </c>
      <c r="N2032" s="37">
        <f>SUM(VentasC15[[#This Row],[Maquillaje]:[Perfumería]])</f>
        <v>133188</v>
      </c>
      <c r="O2032" s="14">
        <f>AVERAGE(VentasC15[[#This Row],[Maquillaje]:[Perfumería]])</f>
        <v>26637.599999999999</v>
      </c>
      <c r="P2032" t="str">
        <f>INDEX(VentasC15[[#Headers],[Maquillaje]:[Perfumería]],MATCH(MAX(VentasC15[[#This Row],[Maquillaje]:[Perfumería]]),VentasC15[[#This Row],[Maquillaje]:[Perfumería]],0))</f>
        <v>Cabello</v>
      </c>
      <c r="Q2032" t="str">
        <f>INDEX(VentasC15[[#Headers],[Maquillaje]:[Perfumería]],MATCH(MIN(VentasC15[[#This Row],[Maquillaje]:[Perfumería]]),VentasC15[[#This Row],[Maquillaje]:[Perfumería]],0))</f>
        <v>Cuerpo</v>
      </c>
      <c r="R2032" t="str">
        <f>IF(VentasC15[[#This Row],[Total por vendedor]]&gt;=250000,"SI","NO")</f>
        <v>NO</v>
      </c>
    </row>
    <row r="2033" spans="1:18" x14ac:dyDescent="0.3">
      <c r="A2033" s="17">
        <v>33499153</v>
      </c>
      <c r="B2033" s="13">
        <v>47</v>
      </c>
      <c r="C2033" s="13">
        <v>5</v>
      </c>
      <c r="D2033" s="13">
        <v>61</v>
      </c>
      <c r="E2033" t="s">
        <v>22</v>
      </c>
      <c r="F2033" t="s">
        <v>20</v>
      </c>
      <c r="G2033" t="str">
        <f>IF(VentasC15[[#This Row],[Tipo de pago]]='Tablas auxiliares'!$B$6,"Venta física","Venta Online")</f>
        <v>Venta física</v>
      </c>
      <c r="H2033" t="s">
        <v>29</v>
      </c>
      <c r="I2033" s="37">
        <v>19033</v>
      </c>
      <c r="J2033" s="37">
        <v>5674</v>
      </c>
      <c r="K2033" s="37">
        <v>96669</v>
      </c>
      <c r="L2033" s="37">
        <v>71057</v>
      </c>
      <c r="M2033" s="37">
        <v>72554</v>
      </c>
      <c r="N2033" s="37">
        <f>SUM(VentasC15[[#This Row],[Maquillaje]:[Perfumería]])</f>
        <v>264987</v>
      </c>
      <c r="O2033" s="14">
        <f>AVERAGE(VentasC15[[#This Row],[Maquillaje]:[Perfumería]])</f>
        <v>52997.4</v>
      </c>
      <c r="P2033" t="str">
        <f>INDEX(VentasC15[[#Headers],[Maquillaje]:[Perfumería]],MATCH(MAX(VentasC15[[#This Row],[Maquillaje]:[Perfumería]]),VentasC15[[#This Row],[Maquillaje]:[Perfumería]],0))</f>
        <v>Cabello</v>
      </c>
      <c r="Q2033" t="str">
        <f>INDEX(VentasC15[[#Headers],[Maquillaje]:[Perfumería]],MATCH(MIN(VentasC15[[#This Row],[Maquillaje]:[Perfumería]]),VentasC15[[#This Row],[Maquillaje]:[Perfumería]],0))</f>
        <v>Skincare</v>
      </c>
      <c r="R2033" t="str">
        <f>IF(VentasC15[[#This Row],[Total por vendedor]]&gt;=250000,"SI","NO")</f>
        <v>SI</v>
      </c>
    </row>
    <row r="2034" spans="1:18" x14ac:dyDescent="0.3">
      <c r="A2034" s="16">
        <v>33499154</v>
      </c>
      <c r="B2034" s="13">
        <v>71</v>
      </c>
      <c r="C2034" s="13">
        <v>5</v>
      </c>
      <c r="D2034" s="13">
        <v>62</v>
      </c>
      <c r="E2034" t="s">
        <v>24</v>
      </c>
      <c r="F2034" t="s">
        <v>21</v>
      </c>
      <c r="G2034" t="str">
        <f>IF(VentasC15[[#This Row],[Tipo de pago]]='Tablas auxiliares'!$B$6,"Venta física","Venta Online")</f>
        <v>Venta Online</v>
      </c>
      <c r="H2034" t="s">
        <v>29</v>
      </c>
      <c r="I2034" s="37">
        <v>62675</v>
      </c>
      <c r="J2034" s="37">
        <v>20372</v>
      </c>
      <c r="K2034" s="37">
        <v>50702</v>
      </c>
      <c r="L2034" s="37">
        <v>31896</v>
      </c>
      <c r="M2034" s="37">
        <v>53255</v>
      </c>
      <c r="N2034" s="37">
        <f>SUM(VentasC15[[#This Row],[Maquillaje]:[Perfumería]])</f>
        <v>218900</v>
      </c>
      <c r="O2034" s="14">
        <f>AVERAGE(VentasC15[[#This Row],[Maquillaje]:[Perfumería]])</f>
        <v>43780</v>
      </c>
      <c r="P2034" t="str">
        <f>INDEX(VentasC15[[#Headers],[Maquillaje]:[Perfumería]],MATCH(MAX(VentasC15[[#This Row],[Maquillaje]:[Perfumería]]),VentasC15[[#This Row],[Maquillaje]:[Perfumería]],0))</f>
        <v>Maquillaje</v>
      </c>
      <c r="Q2034" t="str">
        <f>INDEX(VentasC15[[#Headers],[Maquillaje]:[Perfumería]],MATCH(MIN(VentasC15[[#This Row],[Maquillaje]:[Perfumería]]),VentasC15[[#This Row],[Maquillaje]:[Perfumería]],0))</f>
        <v>Skincare</v>
      </c>
      <c r="R2034" t="str">
        <f>IF(VentasC15[[#This Row],[Total por vendedor]]&gt;=250000,"SI","NO")</f>
        <v>NO</v>
      </c>
    </row>
    <row r="2035" spans="1:18" x14ac:dyDescent="0.3">
      <c r="A2035" s="17">
        <v>33499155</v>
      </c>
      <c r="B2035" s="13">
        <v>51</v>
      </c>
      <c r="C2035" s="13">
        <v>5</v>
      </c>
      <c r="D2035" s="13">
        <v>24</v>
      </c>
      <c r="E2035" t="s">
        <v>23</v>
      </c>
      <c r="F2035" t="s">
        <v>20</v>
      </c>
      <c r="G2035" t="str">
        <f>IF(VentasC15[[#This Row],[Tipo de pago]]='Tablas auxiliares'!$B$6,"Venta física","Venta Online")</f>
        <v>Venta física</v>
      </c>
      <c r="H2035" t="s">
        <v>29</v>
      </c>
      <c r="I2035" s="37">
        <v>44331</v>
      </c>
      <c r="J2035" s="37">
        <v>94658</v>
      </c>
      <c r="K2035" s="37">
        <v>50335</v>
      </c>
      <c r="L2035" s="37">
        <v>41594</v>
      </c>
      <c r="M2035" s="37">
        <v>42331</v>
      </c>
      <c r="N2035" s="37">
        <f>SUM(VentasC15[[#This Row],[Maquillaje]:[Perfumería]])</f>
        <v>273249</v>
      </c>
      <c r="O2035" s="14">
        <f>AVERAGE(VentasC15[[#This Row],[Maquillaje]:[Perfumería]])</f>
        <v>54649.8</v>
      </c>
      <c r="P2035" t="str">
        <f>INDEX(VentasC15[[#Headers],[Maquillaje]:[Perfumería]],MATCH(MAX(VentasC15[[#This Row],[Maquillaje]:[Perfumería]]),VentasC15[[#This Row],[Maquillaje]:[Perfumería]],0))</f>
        <v>Skincare</v>
      </c>
      <c r="Q2035" t="str">
        <f>INDEX(VentasC15[[#Headers],[Maquillaje]:[Perfumería]],MATCH(MIN(VentasC15[[#This Row],[Maquillaje]:[Perfumería]]),VentasC15[[#This Row],[Maquillaje]:[Perfumería]],0))</f>
        <v>Cuerpo</v>
      </c>
      <c r="R2035" t="str">
        <f>IF(VentasC15[[#This Row],[Total por vendedor]]&gt;=250000,"SI","NO")</f>
        <v>SI</v>
      </c>
    </row>
    <row r="2036" spans="1:18" x14ac:dyDescent="0.3">
      <c r="A2036" s="16">
        <v>33499156</v>
      </c>
      <c r="B2036" s="13">
        <v>57</v>
      </c>
      <c r="C2036" s="13">
        <v>5</v>
      </c>
      <c r="D2036" s="13">
        <v>70</v>
      </c>
      <c r="E2036" t="s">
        <v>25</v>
      </c>
      <c r="F2036" t="s">
        <v>20</v>
      </c>
      <c r="G2036" t="str">
        <f>IF(VentasC15[[#This Row],[Tipo de pago]]='Tablas auxiliares'!$B$6,"Venta física","Venta Online")</f>
        <v>Venta física</v>
      </c>
      <c r="H2036" t="s">
        <v>30</v>
      </c>
      <c r="I2036" s="37">
        <v>41628</v>
      </c>
      <c r="J2036" s="37">
        <v>3868</v>
      </c>
      <c r="K2036" s="37">
        <v>8481</v>
      </c>
      <c r="L2036" s="37">
        <v>84809</v>
      </c>
      <c r="M2036" s="37">
        <v>53924</v>
      </c>
      <c r="N2036" s="37">
        <f>SUM(VentasC15[[#This Row],[Maquillaje]:[Perfumería]])</f>
        <v>192710</v>
      </c>
      <c r="O2036" s="14">
        <f>AVERAGE(VentasC15[[#This Row],[Maquillaje]:[Perfumería]])</f>
        <v>38542</v>
      </c>
      <c r="P2036" t="str">
        <f>INDEX(VentasC15[[#Headers],[Maquillaje]:[Perfumería]],MATCH(MAX(VentasC15[[#This Row],[Maquillaje]:[Perfumería]]),VentasC15[[#This Row],[Maquillaje]:[Perfumería]],0))</f>
        <v>Cuerpo</v>
      </c>
      <c r="Q2036" t="str">
        <f>INDEX(VentasC15[[#Headers],[Maquillaje]:[Perfumería]],MATCH(MIN(VentasC15[[#This Row],[Maquillaje]:[Perfumería]]),VentasC15[[#This Row],[Maquillaje]:[Perfumería]],0))</f>
        <v>Skincare</v>
      </c>
      <c r="R2036" t="str">
        <f>IF(VentasC15[[#This Row],[Total por vendedor]]&gt;=250000,"SI","NO")</f>
        <v>NO</v>
      </c>
    </row>
    <row r="2037" spans="1:18" x14ac:dyDescent="0.3">
      <c r="A2037" s="17">
        <v>33499157</v>
      </c>
      <c r="B2037" s="13">
        <v>38</v>
      </c>
      <c r="C2037" s="13">
        <v>5</v>
      </c>
      <c r="D2037" s="13">
        <v>34</v>
      </c>
      <c r="E2037" t="s">
        <v>23</v>
      </c>
      <c r="F2037" t="s">
        <v>20</v>
      </c>
      <c r="G2037" t="str">
        <f>IF(VentasC15[[#This Row],[Tipo de pago]]='Tablas auxiliares'!$B$6,"Venta física","Venta Online")</f>
        <v>Venta física</v>
      </c>
      <c r="H2037" t="s">
        <v>29</v>
      </c>
      <c r="I2037" s="37">
        <v>82486</v>
      </c>
      <c r="J2037" s="37">
        <v>3905</v>
      </c>
      <c r="K2037" s="37">
        <v>19983</v>
      </c>
      <c r="L2037" s="37">
        <v>50201</v>
      </c>
      <c r="M2037" s="37">
        <v>84289</v>
      </c>
      <c r="N2037" s="37">
        <f>SUM(VentasC15[[#This Row],[Maquillaje]:[Perfumería]])</f>
        <v>240864</v>
      </c>
      <c r="O2037" s="14">
        <f>AVERAGE(VentasC15[[#This Row],[Maquillaje]:[Perfumería]])</f>
        <v>48172.800000000003</v>
      </c>
      <c r="P2037" t="str">
        <f>INDEX(VentasC15[[#Headers],[Maquillaje]:[Perfumería]],MATCH(MAX(VentasC15[[#This Row],[Maquillaje]:[Perfumería]]),VentasC15[[#This Row],[Maquillaje]:[Perfumería]],0))</f>
        <v>Perfumería</v>
      </c>
      <c r="Q2037" t="str">
        <f>INDEX(VentasC15[[#Headers],[Maquillaje]:[Perfumería]],MATCH(MIN(VentasC15[[#This Row],[Maquillaje]:[Perfumería]]),VentasC15[[#This Row],[Maquillaje]:[Perfumería]],0))</f>
        <v>Skincare</v>
      </c>
      <c r="R2037" t="str">
        <f>IF(VentasC15[[#This Row],[Total por vendedor]]&gt;=250000,"SI","NO")</f>
        <v>NO</v>
      </c>
    </row>
    <row r="2038" spans="1:18" x14ac:dyDescent="0.3">
      <c r="A2038" s="16">
        <v>33499158</v>
      </c>
      <c r="B2038" s="13">
        <v>55</v>
      </c>
      <c r="C2038" s="13">
        <v>5</v>
      </c>
      <c r="D2038" s="13">
        <v>90</v>
      </c>
      <c r="E2038" t="s">
        <v>25</v>
      </c>
      <c r="F2038" t="s">
        <v>21</v>
      </c>
      <c r="G2038" t="str">
        <f>IF(VentasC15[[#This Row],[Tipo de pago]]='Tablas auxiliares'!$B$6,"Venta física","Venta Online")</f>
        <v>Venta Online</v>
      </c>
      <c r="H2038" t="s">
        <v>29</v>
      </c>
      <c r="I2038" s="37">
        <v>96931</v>
      </c>
      <c r="J2038" s="37">
        <v>66065</v>
      </c>
      <c r="K2038" s="37">
        <v>19113</v>
      </c>
      <c r="L2038" s="37">
        <v>90983</v>
      </c>
      <c r="M2038" s="37">
        <v>88229</v>
      </c>
      <c r="N2038" s="37">
        <f>SUM(VentasC15[[#This Row],[Maquillaje]:[Perfumería]])</f>
        <v>361321</v>
      </c>
      <c r="O2038" s="14">
        <f>AVERAGE(VentasC15[[#This Row],[Maquillaje]:[Perfumería]])</f>
        <v>72264.2</v>
      </c>
      <c r="P2038" t="str">
        <f>INDEX(VentasC15[[#Headers],[Maquillaje]:[Perfumería]],MATCH(MAX(VentasC15[[#This Row],[Maquillaje]:[Perfumería]]),VentasC15[[#This Row],[Maquillaje]:[Perfumería]],0))</f>
        <v>Maquillaje</v>
      </c>
      <c r="Q2038" t="str">
        <f>INDEX(VentasC15[[#Headers],[Maquillaje]:[Perfumería]],MATCH(MIN(VentasC15[[#This Row],[Maquillaje]:[Perfumería]]),VentasC15[[#This Row],[Maquillaje]:[Perfumería]],0))</f>
        <v>Cabello</v>
      </c>
      <c r="R2038" t="str">
        <f>IF(VentasC15[[#This Row],[Total por vendedor]]&gt;=250000,"SI","NO")</f>
        <v>SI</v>
      </c>
    </row>
    <row r="2039" spans="1:18" x14ac:dyDescent="0.3">
      <c r="A2039" s="17">
        <v>33499159</v>
      </c>
      <c r="B2039" s="13">
        <v>48</v>
      </c>
      <c r="C2039" s="13">
        <v>5</v>
      </c>
      <c r="D2039" s="13">
        <v>85</v>
      </c>
      <c r="E2039" t="s">
        <v>24</v>
      </c>
      <c r="F2039" t="s">
        <v>21</v>
      </c>
      <c r="G2039" t="str">
        <f>IF(VentasC15[[#This Row],[Tipo de pago]]='Tablas auxiliares'!$B$6,"Venta física","Venta Online")</f>
        <v>Venta Online</v>
      </c>
      <c r="H2039" t="s">
        <v>29</v>
      </c>
      <c r="I2039" s="37">
        <v>63576</v>
      </c>
      <c r="J2039" s="37">
        <v>92596</v>
      </c>
      <c r="K2039" s="37">
        <v>51557</v>
      </c>
      <c r="L2039" s="37">
        <v>66164</v>
      </c>
      <c r="M2039" s="37">
        <v>59220</v>
      </c>
      <c r="N2039" s="37">
        <f>SUM(VentasC15[[#This Row],[Maquillaje]:[Perfumería]])</f>
        <v>333113</v>
      </c>
      <c r="O2039" s="14">
        <f>AVERAGE(VentasC15[[#This Row],[Maquillaje]:[Perfumería]])</f>
        <v>66622.600000000006</v>
      </c>
      <c r="P2039" t="str">
        <f>INDEX(VentasC15[[#Headers],[Maquillaje]:[Perfumería]],MATCH(MAX(VentasC15[[#This Row],[Maquillaje]:[Perfumería]]),VentasC15[[#This Row],[Maquillaje]:[Perfumería]],0))</f>
        <v>Skincare</v>
      </c>
      <c r="Q2039" t="str">
        <f>INDEX(VentasC15[[#Headers],[Maquillaje]:[Perfumería]],MATCH(MIN(VentasC15[[#This Row],[Maquillaje]:[Perfumería]]),VentasC15[[#This Row],[Maquillaje]:[Perfumería]],0))</f>
        <v>Cabello</v>
      </c>
      <c r="R2039" t="str">
        <f>IF(VentasC15[[#This Row],[Total por vendedor]]&gt;=250000,"SI","NO")</f>
        <v>SI</v>
      </c>
    </row>
    <row r="2040" spans="1:18" x14ac:dyDescent="0.3">
      <c r="A2040" s="16">
        <v>33499160</v>
      </c>
      <c r="B2040" s="13">
        <v>57</v>
      </c>
      <c r="C2040" s="13">
        <v>5</v>
      </c>
      <c r="D2040" s="13">
        <v>66</v>
      </c>
      <c r="E2040" t="s">
        <v>25</v>
      </c>
      <c r="F2040" t="s">
        <v>21</v>
      </c>
      <c r="G2040" t="str">
        <f>IF(VentasC15[[#This Row],[Tipo de pago]]='Tablas auxiliares'!$B$6,"Venta física","Venta Online")</f>
        <v>Venta Online</v>
      </c>
      <c r="H2040" t="s">
        <v>30</v>
      </c>
      <c r="I2040" s="37">
        <v>73504</v>
      </c>
      <c r="J2040" s="37">
        <v>27974</v>
      </c>
      <c r="K2040" s="37">
        <v>12426</v>
      </c>
      <c r="L2040" s="37">
        <v>45821</v>
      </c>
      <c r="M2040" s="37">
        <v>2813</v>
      </c>
      <c r="N2040" s="37">
        <f>SUM(VentasC15[[#This Row],[Maquillaje]:[Perfumería]])</f>
        <v>162538</v>
      </c>
      <c r="O2040" s="14">
        <f>AVERAGE(VentasC15[[#This Row],[Maquillaje]:[Perfumería]])</f>
        <v>32507.599999999999</v>
      </c>
      <c r="P2040" t="str">
        <f>INDEX(VentasC15[[#Headers],[Maquillaje]:[Perfumería]],MATCH(MAX(VentasC15[[#This Row],[Maquillaje]:[Perfumería]]),VentasC15[[#This Row],[Maquillaje]:[Perfumería]],0))</f>
        <v>Maquillaje</v>
      </c>
      <c r="Q2040" t="str">
        <f>INDEX(VentasC15[[#Headers],[Maquillaje]:[Perfumería]],MATCH(MIN(VentasC15[[#This Row],[Maquillaje]:[Perfumería]]),VentasC15[[#This Row],[Maquillaje]:[Perfumería]],0))</f>
        <v>Perfumería</v>
      </c>
      <c r="R2040" t="str">
        <f>IF(VentasC15[[#This Row],[Total por vendedor]]&gt;=250000,"SI","NO")</f>
        <v>NO</v>
      </c>
    </row>
    <row r="2041" spans="1:18" x14ac:dyDescent="0.3">
      <c r="A2041" s="17">
        <v>33499161</v>
      </c>
      <c r="B2041" s="13">
        <v>25</v>
      </c>
      <c r="C2041" s="13">
        <v>5</v>
      </c>
      <c r="D2041" s="13">
        <v>75</v>
      </c>
      <c r="E2041" t="s">
        <v>23</v>
      </c>
      <c r="F2041" t="s">
        <v>21</v>
      </c>
      <c r="G2041" t="str">
        <f>IF(VentasC15[[#This Row],[Tipo de pago]]='Tablas auxiliares'!$B$6,"Venta física","Venta Online")</f>
        <v>Venta Online</v>
      </c>
      <c r="H2041" t="s">
        <v>30</v>
      </c>
      <c r="I2041" s="37">
        <v>64162</v>
      </c>
      <c r="J2041" s="37">
        <v>94937</v>
      </c>
      <c r="K2041" s="37">
        <v>23334</v>
      </c>
      <c r="L2041" s="37">
        <v>19414</v>
      </c>
      <c r="M2041" s="37">
        <v>689</v>
      </c>
      <c r="N2041" s="37">
        <f>SUM(VentasC15[[#This Row],[Maquillaje]:[Perfumería]])</f>
        <v>202536</v>
      </c>
      <c r="O2041" s="14">
        <f>AVERAGE(VentasC15[[#This Row],[Maquillaje]:[Perfumería]])</f>
        <v>40507.199999999997</v>
      </c>
      <c r="P2041" t="str">
        <f>INDEX(VentasC15[[#Headers],[Maquillaje]:[Perfumería]],MATCH(MAX(VentasC15[[#This Row],[Maquillaje]:[Perfumería]]),VentasC15[[#This Row],[Maquillaje]:[Perfumería]],0))</f>
        <v>Skincare</v>
      </c>
      <c r="Q2041" t="str">
        <f>INDEX(VentasC15[[#Headers],[Maquillaje]:[Perfumería]],MATCH(MIN(VentasC15[[#This Row],[Maquillaje]:[Perfumería]]),VentasC15[[#This Row],[Maquillaje]:[Perfumería]],0))</f>
        <v>Perfumería</v>
      </c>
      <c r="R2041" t="str">
        <f>IF(VentasC15[[#This Row],[Total por vendedor]]&gt;=250000,"SI","NO")</f>
        <v>NO</v>
      </c>
    </row>
    <row r="2042" spans="1:18" x14ac:dyDescent="0.3">
      <c r="A2042" s="16">
        <v>33499162</v>
      </c>
      <c r="B2042" s="13">
        <v>49</v>
      </c>
      <c r="C2042" s="13">
        <v>5</v>
      </c>
      <c r="D2042" s="13">
        <v>47</v>
      </c>
      <c r="E2042" t="s">
        <v>23</v>
      </c>
      <c r="F2042" t="s">
        <v>21</v>
      </c>
      <c r="G2042" t="str">
        <f>IF(VentasC15[[#This Row],[Tipo de pago]]='Tablas auxiliares'!$B$6,"Venta física","Venta Online")</f>
        <v>Venta Online</v>
      </c>
      <c r="H2042" t="s">
        <v>30</v>
      </c>
      <c r="I2042" s="37">
        <v>49213</v>
      </c>
      <c r="J2042" s="37">
        <v>96805</v>
      </c>
      <c r="K2042" s="37">
        <v>85760</v>
      </c>
      <c r="L2042" s="37">
        <v>2008</v>
      </c>
      <c r="M2042" s="37">
        <v>75759</v>
      </c>
      <c r="N2042" s="37">
        <f>SUM(VentasC15[[#This Row],[Maquillaje]:[Perfumería]])</f>
        <v>309545</v>
      </c>
      <c r="O2042" s="14">
        <f>AVERAGE(VentasC15[[#This Row],[Maquillaje]:[Perfumería]])</f>
        <v>61909</v>
      </c>
      <c r="P2042" t="str">
        <f>INDEX(VentasC15[[#Headers],[Maquillaje]:[Perfumería]],MATCH(MAX(VentasC15[[#This Row],[Maquillaje]:[Perfumería]]),VentasC15[[#This Row],[Maquillaje]:[Perfumería]],0))</f>
        <v>Skincare</v>
      </c>
      <c r="Q2042" t="str">
        <f>INDEX(VentasC15[[#Headers],[Maquillaje]:[Perfumería]],MATCH(MIN(VentasC15[[#This Row],[Maquillaje]:[Perfumería]]),VentasC15[[#This Row],[Maquillaje]:[Perfumería]],0))</f>
        <v>Cuerpo</v>
      </c>
      <c r="R2042" t="str">
        <f>IF(VentasC15[[#This Row],[Total por vendedor]]&gt;=250000,"SI","NO")</f>
        <v>SI</v>
      </c>
    </row>
    <row r="2043" spans="1:18" x14ac:dyDescent="0.3">
      <c r="A2043" s="17">
        <v>33499163</v>
      </c>
      <c r="B2043" s="13">
        <v>63</v>
      </c>
      <c r="C2043" s="13">
        <v>5</v>
      </c>
      <c r="D2043" s="13">
        <v>72</v>
      </c>
      <c r="E2043" t="s">
        <v>24</v>
      </c>
      <c r="F2043" t="s">
        <v>21</v>
      </c>
      <c r="G2043" t="str">
        <f>IF(VentasC15[[#This Row],[Tipo de pago]]='Tablas auxiliares'!$B$6,"Venta física","Venta Online")</f>
        <v>Venta Online</v>
      </c>
      <c r="H2043" t="s">
        <v>30</v>
      </c>
      <c r="I2043" s="37">
        <v>33404</v>
      </c>
      <c r="J2043" s="37">
        <v>51328</v>
      </c>
      <c r="K2043" s="37">
        <v>36657</v>
      </c>
      <c r="L2043" s="37">
        <v>15970</v>
      </c>
      <c r="M2043" s="37">
        <v>56564</v>
      </c>
      <c r="N2043" s="37">
        <f>SUM(VentasC15[[#This Row],[Maquillaje]:[Perfumería]])</f>
        <v>193923</v>
      </c>
      <c r="O2043" s="14">
        <f>AVERAGE(VentasC15[[#This Row],[Maquillaje]:[Perfumería]])</f>
        <v>38784.6</v>
      </c>
      <c r="P2043" t="str">
        <f>INDEX(VentasC15[[#Headers],[Maquillaje]:[Perfumería]],MATCH(MAX(VentasC15[[#This Row],[Maquillaje]:[Perfumería]]),VentasC15[[#This Row],[Maquillaje]:[Perfumería]],0))</f>
        <v>Perfumería</v>
      </c>
      <c r="Q2043" t="str">
        <f>INDEX(VentasC15[[#Headers],[Maquillaje]:[Perfumería]],MATCH(MIN(VentasC15[[#This Row],[Maquillaje]:[Perfumería]]),VentasC15[[#This Row],[Maquillaje]:[Perfumería]],0))</f>
        <v>Cuerpo</v>
      </c>
      <c r="R2043" t="str">
        <f>IF(VentasC15[[#This Row],[Total por vendedor]]&gt;=250000,"SI","NO")</f>
        <v>NO</v>
      </c>
    </row>
    <row r="2044" spans="1:18" x14ac:dyDescent="0.3">
      <c r="A2044" s="16">
        <v>33499164</v>
      </c>
      <c r="B2044" s="13">
        <v>33</v>
      </c>
      <c r="C2044" s="13">
        <v>5</v>
      </c>
      <c r="D2044" s="13">
        <v>76</v>
      </c>
      <c r="E2044" t="s">
        <v>23</v>
      </c>
      <c r="F2044" t="s">
        <v>20</v>
      </c>
      <c r="G2044" t="str">
        <f>IF(VentasC15[[#This Row],[Tipo de pago]]='Tablas auxiliares'!$B$6,"Venta física","Venta Online")</f>
        <v>Venta física</v>
      </c>
      <c r="H2044" t="s">
        <v>30</v>
      </c>
      <c r="I2044" s="37">
        <v>53032</v>
      </c>
      <c r="J2044" s="37">
        <v>51051</v>
      </c>
      <c r="K2044" s="37">
        <v>40587</v>
      </c>
      <c r="L2044" s="37">
        <v>23725</v>
      </c>
      <c r="M2044" s="37">
        <v>88892</v>
      </c>
      <c r="N2044" s="37">
        <f>SUM(VentasC15[[#This Row],[Maquillaje]:[Perfumería]])</f>
        <v>257287</v>
      </c>
      <c r="O2044" s="14">
        <f>AVERAGE(VentasC15[[#This Row],[Maquillaje]:[Perfumería]])</f>
        <v>51457.4</v>
      </c>
      <c r="P2044" t="str">
        <f>INDEX(VentasC15[[#Headers],[Maquillaje]:[Perfumería]],MATCH(MAX(VentasC15[[#This Row],[Maquillaje]:[Perfumería]]),VentasC15[[#This Row],[Maquillaje]:[Perfumería]],0))</f>
        <v>Perfumería</v>
      </c>
      <c r="Q2044" t="str">
        <f>INDEX(VentasC15[[#Headers],[Maquillaje]:[Perfumería]],MATCH(MIN(VentasC15[[#This Row],[Maquillaje]:[Perfumería]]),VentasC15[[#This Row],[Maquillaje]:[Perfumería]],0))</f>
        <v>Cuerpo</v>
      </c>
      <c r="R2044" t="str">
        <f>IF(VentasC15[[#This Row],[Total por vendedor]]&gt;=250000,"SI","NO")</f>
        <v>SI</v>
      </c>
    </row>
    <row r="2045" spans="1:18" x14ac:dyDescent="0.3">
      <c r="A2045" s="17">
        <v>33499165</v>
      </c>
      <c r="B2045" s="13">
        <v>35</v>
      </c>
      <c r="C2045" s="13">
        <v>5</v>
      </c>
      <c r="D2045" s="13">
        <v>36</v>
      </c>
      <c r="E2045" t="s">
        <v>23</v>
      </c>
      <c r="F2045" t="s">
        <v>20</v>
      </c>
      <c r="G2045" t="str">
        <f>IF(VentasC15[[#This Row],[Tipo de pago]]='Tablas auxiliares'!$B$6,"Venta física","Venta Online")</f>
        <v>Venta física</v>
      </c>
      <c r="H2045" t="s">
        <v>29</v>
      </c>
      <c r="I2045" s="37">
        <v>86235</v>
      </c>
      <c r="J2045" s="37">
        <v>26730</v>
      </c>
      <c r="K2045" s="37">
        <v>54029</v>
      </c>
      <c r="L2045" s="37">
        <v>21176</v>
      </c>
      <c r="M2045" s="37">
        <v>85246</v>
      </c>
      <c r="N2045" s="37">
        <f>SUM(VentasC15[[#This Row],[Maquillaje]:[Perfumería]])</f>
        <v>273416</v>
      </c>
      <c r="O2045" s="14">
        <f>AVERAGE(VentasC15[[#This Row],[Maquillaje]:[Perfumería]])</f>
        <v>54683.199999999997</v>
      </c>
      <c r="P2045" t="str">
        <f>INDEX(VentasC15[[#Headers],[Maquillaje]:[Perfumería]],MATCH(MAX(VentasC15[[#This Row],[Maquillaje]:[Perfumería]]),VentasC15[[#This Row],[Maquillaje]:[Perfumería]],0))</f>
        <v>Maquillaje</v>
      </c>
      <c r="Q2045" t="str">
        <f>INDEX(VentasC15[[#Headers],[Maquillaje]:[Perfumería]],MATCH(MIN(VentasC15[[#This Row],[Maquillaje]:[Perfumería]]),VentasC15[[#This Row],[Maquillaje]:[Perfumería]],0))</f>
        <v>Cuerpo</v>
      </c>
      <c r="R2045" t="str">
        <f>IF(VentasC15[[#This Row],[Total por vendedor]]&gt;=250000,"SI","NO")</f>
        <v>SI</v>
      </c>
    </row>
    <row r="2046" spans="1:18" x14ac:dyDescent="0.3">
      <c r="A2046" s="16">
        <v>33499166</v>
      </c>
      <c r="B2046" s="13">
        <v>69</v>
      </c>
      <c r="C2046" s="13">
        <v>5</v>
      </c>
      <c r="D2046" s="13">
        <v>37</v>
      </c>
      <c r="E2046" t="s">
        <v>22</v>
      </c>
      <c r="F2046" t="s">
        <v>21</v>
      </c>
      <c r="G2046" t="str">
        <f>IF(VentasC15[[#This Row],[Tipo de pago]]='Tablas auxiliares'!$B$6,"Venta física","Venta Online")</f>
        <v>Venta Online</v>
      </c>
      <c r="H2046" t="s">
        <v>30</v>
      </c>
      <c r="I2046" s="37">
        <v>84052</v>
      </c>
      <c r="J2046" s="37">
        <v>58746</v>
      </c>
      <c r="K2046" s="37">
        <v>78258</v>
      </c>
      <c r="L2046" s="37">
        <v>1660</v>
      </c>
      <c r="M2046" s="37">
        <v>57859</v>
      </c>
      <c r="N2046" s="37">
        <f>SUM(VentasC15[[#This Row],[Maquillaje]:[Perfumería]])</f>
        <v>280575</v>
      </c>
      <c r="O2046" s="14">
        <f>AVERAGE(VentasC15[[#This Row],[Maquillaje]:[Perfumería]])</f>
        <v>56115</v>
      </c>
      <c r="P2046" t="str">
        <f>INDEX(VentasC15[[#Headers],[Maquillaje]:[Perfumería]],MATCH(MAX(VentasC15[[#This Row],[Maquillaje]:[Perfumería]]),VentasC15[[#This Row],[Maquillaje]:[Perfumería]],0))</f>
        <v>Maquillaje</v>
      </c>
      <c r="Q2046" t="str">
        <f>INDEX(VentasC15[[#Headers],[Maquillaje]:[Perfumería]],MATCH(MIN(VentasC15[[#This Row],[Maquillaje]:[Perfumería]]),VentasC15[[#This Row],[Maquillaje]:[Perfumería]],0))</f>
        <v>Cuerpo</v>
      </c>
      <c r="R2046" t="str">
        <f>IF(VentasC15[[#This Row],[Total por vendedor]]&gt;=250000,"SI","NO")</f>
        <v>SI</v>
      </c>
    </row>
    <row r="2047" spans="1:18" x14ac:dyDescent="0.3">
      <c r="A2047" s="17">
        <v>33499167</v>
      </c>
      <c r="B2047" s="13">
        <v>59</v>
      </c>
      <c r="C2047" s="13">
        <v>5</v>
      </c>
      <c r="D2047" s="13">
        <v>65</v>
      </c>
      <c r="E2047" t="s">
        <v>23</v>
      </c>
      <c r="F2047" t="s">
        <v>20</v>
      </c>
      <c r="G2047" t="str">
        <f>IF(VentasC15[[#This Row],[Tipo de pago]]='Tablas auxiliares'!$B$6,"Venta física","Venta Online")</f>
        <v>Venta física</v>
      </c>
      <c r="H2047" t="s">
        <v>29</v>
      </c>
      <c r="I2047" s="37">
        <v>35042</v>
      </c>
      <c r="J2047" s="37">
        <v>40974</v>
      </c>
      <c r="K2047" s="37">
        <v>56069</v>
      </c>
      <c r="L2047" s="37">
        <v>83796</v>
      </c>
      <c r="M2047" s="37">
        <v>85770</v>
      </c>
      <c r="N2047" s="37">
        <f>SUM(VentasC15[[#This Row],[Maquillaje]:[Perfumería]])</f>
        <v>301651</v>
      </c>
      <c r="O2047" s="14">
        <f>AVERAGE(VentasC15[[#This Row],[Maquillaje]:[Perfumería]])</f>
        <v>60330.2</v>
      </c>
      <c r="P2047" t="str">
        <f>INDEX(VentasC15[[#Headers],[Maquillaje]:[Perfumería]],MATCH(MAX(VentasC15[[#This Row],[Maquillaje]:[Perfumería]]),VentasC15[[#This Row],[Maquillaje]:[Perfumería]],0))</f>
        <v>Perfumería</v>
      </c>
      <c r="Q2047" t="str">
        <f>INDEX(VentasC15[[#Headers],[Maquillaje]:[Perfumería]],MATCH(MIN(VentasC15[[#This Row],[Maquillaje]:[Perfumería]]),VentasC15[[#This Row],[Maquillaje]:[Perfumería]],0))</f>
        <v>Maquillaje</v>
      </c>
      <c r="R2047" t="str">
        <f>IF(VentasC15[[#This Row],[Total por vendedor]]&gt;=250000,"SI","NO")</f>
        <v>SI</v>
      </c>
    </row>
    <row r="2048" spans="1:18" x14ac:dyDescent="0.3">
      <c r="A2048" s="16">
        <v>33499168</v>
      </c>
      <c r="B2048" s="13">
        <v>26</v>
      </c>
      <c r="C2048" s="13">
        <v>5</v>
      </c>
      <c r="D2048" s="13">
        <v>9</v>
      </c>
      <c r="E2048" t="s">
        <v>23</v>
      </c>
      <c r="F2048" t="s">
        <v>20</v>
      </c>
      <c r="G2048" t="str">
        <f>IF(VentasC15[[#This Row],[Tipo de pago]]='Tablas auxiliares'!$B$6,"Venta física","Venta Online")</f>
        <v>Venta física</v>
      </c>
      <c r="H2048" t="s">
        <v>30</v>
      </c>
      <c r="I2048" s="37">
        <v>28551</v>
      </c>
      <c r="J2048" s="37">
        <v>86409</v>
      </c>
      <c r="K2048" s="37">
        <v>90847</v>
      </c>
      <c r="L2048" s="37">
        <v>69878</v>
      </c>
      <c r="M2048" s="37">
        <v>53633</v>
      </c>
      <c r="N2048" s="37">
        <f>SUM(VentasC15[[#This Row],[Maquillaje]:[Perfumería]])</f>
        <v>329318</v>
      </c>
      <c r="O2048" s="14">
        <f>AVERAGE(VentasC15[[#This Row],[Maquillaje]:[Perfumería]])</f>
        <v>65863.600000000006</v>
      </c>
      <c r="P2048" t="str">
        <f>INDEX(VentasC15[[#Headers],[Maquillaje]:[Perfumería]],MATCH(MAX(VentasC15[[#This Row],[Maquillaje]:[Perfumería]]),VentasC15[[#This Row],[Maquillaje]:[Perfumería]],0))</f>
        <v>Cabello</v>
      </c>
      <c r="Q2048" t="str">
        <f>INDEX(VentasC15[[#Headers],[Maquillaje]:[Perfumería]],MATCH(MIN(VentasC15[[#This Row],[Maquillaje]:[Perfumería]]),VentasC15[[#This Row],[Maquillaje]:[Perfumería]],0))</f>
        <v>Maquillaje</v>
      </c>
      <c r="R2048" t="str">
        <f>IF(VentasC15[[#This Row],[Total por vendedor]]&gt;=250000,"SI","NO")</f>
        <v>SI</v>
      </c>
    </row>
    <row r="2049" spans="1:18" x14ac:dyDescent="0.3">
      <c r="A2049" s="17">
        <v>33499169</v>
      </c>
      <c r="B2049" s="13">
        <v>54</v>
      </c>
      <c r="C2049" s="13">
        <v>5</v>
      </c>
      <c r="D2049" s="13">
        <v>59</v>
      </c>
      <c r="E2049" t="s">
        <v>24</v>
      </c>
      <c r="F2049" t="s">
        <v>20</v>
      </c>
      <c r="G2049" t="str">
        <f>IF(VentasC15[[#This Row],[Tipo de pago]]='Tablas auxiliares'!$B$6,"Venta física","Venta Online")</f>
        <v>Venta física</v>
      </c>
      <c r="H2049" t="s">
        <v>30</v>
      </c>
      <c r="I2049" s="37">
        <v>57512</v>
      </c>
      <c r="J2049" s="37">
        <v>54006</v>
      </c>
      <c r="K2049" s="37">
        <v>11820</v>
      </c>
      <c r="L2049" s="37">
        <v>38011</v>
      </c>
      <c r="M2049" s="37">
        <v>66039</v>
      </c>
      <c r="N2049" s="37">
        <f>SUM(VentasC15[[#This Row],[Maquillaje]:[Perfumería]])</f>
        <v>227388</v>
      </c>
      <c r="O2049" s="14">
        <f>AVERAGE(VentasC15[[#This Row],[Maquillaje]:[Perfumería]])</f>
        <v>45477.599999999999</v>
      </c>
      <c r="P2049" t="str">
        <f>INDEX(VentasC15[[#Headers],[Maquillaje]:[Perfumería]],MATCH(MAX(VentasC15[[#This Row],[Maquillaje]:[Perfumería]]),VentasC15[[#This Row],[Maquillaje]:[Perfumería]],0))</f>
        <v>Perfumería</v>
      </c>
      <c r="Q2049" t="str">
        <f>INDEX(VentasC15[[#Headers],[Maquillaje]:[Perfumería]],MATCH(MIN(VentasC15[[#This Row],[Maquillaje]:[Perfumería]]),VentasC15[[#This Row],[Maquillaje]:[Perfumería]],0))</f>
        <v>Cabello</v>
      </c>
      <c r="R2049" t="str">
        <f>IF(VentasC15[[#This Row],[Total por vendedor]]&gt;=250000,"SI","NO")</f>
        <v>NO</v>
      </c>
    </row>
    <row r="2050" spans="1:18" x14ac:dyDescent="0.3">
      <c r="A2050" s="16">
        <v>33499170</v>
      </c>
      <c r="B2050" s="13">
        <v>75</v>
      </c>
      <c r="C2050" s="13">
        <v>5</v>
      </c>
      <c r="D2050" s="13">
        <v>14</v>
      </c>
      <c r="E2050" t="s">
        <v>22</v>
      </c>
      <c r="F2050" t="s">
        <v>20</v>
      </c>
      <c r="G2050" t="str">
        <f>IF(VentasC15[[#This Row],[Tipo de pago]]='Tablas auxiliares'!$B$6,"Venta física","Venta Online")</f>
        <v>Venta física</v>
      </c>
      <c r="H2050" t="s">
        <v>30</v>
      </c>
      <c r="I2050" s="37">
        <v>61535</v>
      </c>
      <c r="J2050" s="37">
        <v>28546</v>
      </c>
      <c r="K2050" s="37">
        <v>35032</v>
      </c>
      <c r="L2050" s="37">
        <v>71668</v>
      </c>
      <c r="M2050" s="37">
        <v>13527</v>
      </c>
      <c r="N2050" s="37">
        <f>SUM(VentasC15[[#This Row],[Maquillaje]:[Perfumería]])</f>
        <v>210308</v>
      </c>
      <c r="O2050" s="14">
        <f>AVERAGE(VentasC15[[#This Row],[Maquillaje]:[Perfumería]])</f>
        <v>42061.599999999999</v>
      </c>
      <c r="P2050" t="str">
        <f>INDEX(VentasC15[[#Headers],[Maquillaje]:[Perfumería]],MATCH(MAX(VentasC15[[#This Row],[Maquillaje]:[Perfumería]]),VentasC15[[#This Row],[Maquillaje]:[Perfumería]],0))</f>
        <v>Cuerpo</v>
      </c>
      <c r="Q2050" t="str">
        <f>INDEX(VentasC15[[#Headers],[Maquillaje]:[Perfumería]],MATCH(MIN(VentasC15[[#This Row],[Maquillaje]:[Perfumería]]),VentasC15[[#This Row],[Maquillaje]:[Perfumería]],0))</f>
        <v>Perfumería</v>
      </c>
      <c r="R2050" t="str">
        <f>IF(VentasC15[[#This Row],[Total por vendedor]]&gt;=250000,"SI","NO")</f>
        <v>NO</v>
      </c>
    </row>
    <row r="2051" spans="1:18" x14ac:dyDescent="0.3">
      <c r="A2051" s="17">
        <v>33499171</v>
      </c>
      <c r="B2051" s="13">
        <v>39</v>
      </c>
      <c r="C2051" s="13">
        <v>5</v>
      </c>
      <c r="D2051" s="13">
        <v>63</v>
      </c>
      <c r="E2051" t="s">
        <v>24</v>
      </c>
      <c r="F2051" t="s">
        <v>21</v>
      </c>
      <c r="G2051" t="str">
        <f>IF(VentasC15[[#This Row],[Tipo de pago]]='Tablas auxiliares'!$B$6,"Venta física","Venta Online")</f>
        <v>Venta Online</v>
      </c>
      <c r="H2051" t="s">
        <v>30</v>
      </c>
      <c r="I2051" s="37">
        <v>45714</v>
      </c>
      <c r="J2051" s="37">
        <v>37757</v>
      </c>
      <c r="K2051" s="37">
        <v>45470</v>
      </c>
      <c r="L2051" s="37">
        <v>52969</v>
      </c>
      <c r="M2051" s="37">
        <v>36403</v>
      </c>
      <c r="N2051" s="37">
        <f>SUM(VentasC15[[#This Row],[Maquillaje]:[Perfumería]])</f>
        <v>218313</v>
      </c>
      <c r="O2051" s="14">
        <f>AVERAGE(VentasC15[[#This Row],[Maquillaje]:[Perfumería]])</f>
        <v>43662.6</v>
      </c>
      <c r="P2051" t="str">
        <f>INDEX(VentasC15[[#Headers],[Maquillaje]:[Perfumería]],MATCH(MAX(VentasC15[[#This Row],[Maquillaje]:[Perfumería]]),VentasC15[[#This Row],[Maquillaje]:[Perfumería]],0))</f>
        <v>Cuerpo</v>
      </c>
      <c r="Q2051" t="str">
        <f>INDEX(VentasC15[[#Headers],[Maquillaje]:[Perfumería]],MATCH(MIN(VentasC15[[#This Row],[Maquillaje]:[Perfumería]]),VentasC15[[#This Row],[Maquillaje]:[Perfumería]],0))</f>
        <v>Perfumería</v>
      </c>
      <c r="R2051" t="str">
        <f>IF(VentasC15[[#This Row],[Total por vendedor]]&gt;=250000,"SI","NO")</f>
        <v>NO</v>
      </c>
    </row>
    <row r="2052" spans="1:18" x14ac:dyDescent="0.3">
      <c r="A2052" s="16">
        <v>33499172</v>
      </c>
      <c r="B2052" s="13">
        <v>71</v>
      </c>
      <c r="C2052" s="13">
        <v>5</v>
      </c>
      <c r="D2052" s="13">
        <v>61</v>
      </c>
      <c r="E2052" t="s">
        <v>23</v>
      </c>
      <c r="F2052" t="s">
        <v>20</v>
      </c>
      <c r="G2052" t="str">
        <f>IF(VentasC15[[#This Row],[Tipo de pago]]='Tablas auxiliares'!$B$6,"Venta física","Venta Online")</f>
        <v>Venta física</v>
      </c>
      <c r="H2052" t="s">
        <v>29</v>
      </c>
      <c r="I2052" s="37">
        <v>30621</v>
      </c>
      <c r="J2052" s="37">
        <v>69194</v>
      </c>
      <c r="K2052" s="37">
        <v>56172</v>
      </c>
      <c r="L2052" s="37">
        <v>62694</v>
      </c>
      <c r="M2052" s="37">
        <v>36038</v>
      </c>
      <c r="N2052" s="37">
        <f>SUM(VentasC15[[#This Row],[Maquillaje]:[Perfumería]])</f>
        <v>254719</v>
      </c>
      <c r="O2052" s="14">
        <f>AVERAGE(VentasC15[[#This Row],[Maquillaje]:[Perfumería]])</f>
        <v>50943.8</v>
      </c>
      <c r="P2052" t="str">
        <f>INDEX(VentasC15[[#Headers],[Maquillaje]:[Perfumería]],MATCH(MAX(VentasC15[[#This Row],[Maquillaje]:[Perfumería]]),VentasC15[[#This Row],[Maquillaje]:[Perfumería]],0))</f>
        <v>Skincare</v>
      </c>
      <c r="Q2052" t="str">
        <f>INDEX(VentasC15[[#Headers],[Maquillaje]:[Perfumería]],MATCH(MIN(VentasC15[[#This Row],[Maquillaje]:[Perfumería]]),VentasC15[[#This Row],[Maquillaje]:[Perfumería]],0))</f>
        <v>Maquillaje</v>
      </c>
      <c r="R2052" t="str">
        <f>IF(VentasC15[[#This Row],[Total por vendedor]]&gt;=250000,"SI","NO")</f>
        <v>SI</v>
      </c>
    </row>
    <row r="2053" spans="1:18" x14ac:dyDescent="0.3">
      <c r="A2053" s="17">
        <v>33499173</v>
      </c>
      <c r="B2053" s="13">
        <v>69</v>
      </c>
      <c r="C2053" s="13">
        <v>5</v>
      </c>
      <c r="D2053" s="13">
        <v>24</v>
      </c>
      <c r="E2053" t="s">
        <v>23</v>
      </c>
      <c r="F2053" t="s">
        <v>20</v>
      </c>
      <c r="G2053" t="str">
        <f>IF(VentasC15[[#This Row],[Tipo de pago]]='Tablas auxiliares'!$B$6,"Venta física","Venta Online")</f>
        <v>Venta física</v>
      </c>
      <c r="H2053" t="s">
        <v>30</v>
      </c>
      <c r="I2053" s="37">
        <v>98684</v>
      </c>
      <c r="J2053" s="37">
        <v>88988</v>
      </c>
      <c r="K2053" s="37">
        <v>81585</v>
      </c>
      <c r="L2053" s="37">
        <v>34795</v>
      </c>
      <c r="M2053" s="37">
        <v>69650</v>
      </c>
      <c r="N2053" s="37">
        <f>SUM(VentasC15[[#This Row],[Maquillaje]:[Perfumería]])</f>
        <v>373702</v>
      </c>
      <c r="O2053" s="14">
        <f>AVERAGE(VentasC15[[#This Row],[Maquillaje]:[Perfumería]])</f>
        <v>74740.399999999994</v>
      </c>
      <c r="P2053" t="str">
        <f>INDEX(VentasC15[[#Headers],[Maquillaje]:[Perfumería]],MATCH(MAX(VentasC15[[#This Row],[Maquillaje]:[Perfumería]]),VentasC15[[#This Row],[Maquillaje]:[Perfumería]],0))</f>
        <v>Maquillaje</v>
      </c>
      <c r="Q2053" t="str">
        <f>INDEX(VentasC15[[#Headers],[Maquillaje]:[Perfumería]],MATCH(MIN(VentasC15[[#This Row],[Maquillaje]:[Perfumería]]),VentasC15[[#This Row],[Maquillaje]:[Perfumería]],0))</f>
        <v>Cuerpo</v>
      </c>
      <c r="R2053" t="str">
        <f>IF(VentasC15[[#This Row],[Total por vendedor]]&gt;=250000,"SI","NO")</f>
        <v>SI</v>
      </c>
    </row>
    <row r="2054" spans="1:18" x14ac:dyDescent="0.3">
      <c r="A2054" s="16">
        <v>33499174</v>
      </c>
      <c r="B2054" s="13">
        <v>43</v>
      </c>
      <c r="C2054" s="13">
        <v>5</v>
      </c>
      <c r="D2054" s="13">
        <v>60</v>
      </c>
      <c r="E2054" t="s">
        <v>25</v>
      </c>
      <c r="F2054" t="s">
        <v>21</v>
      </c>
      <c r="G2054" t="str">
        <f>IF(VentasC15[[#This Row],[Tipo de pago]]='Tablas auxiliares'!$B$6,"Venta física","Venta Online")</f>
        <v>Venta Online</v>
      </c>
      <c r="H2054" t="s">
        <v>29</v>
      </c>
      <c r="I2054" s="37">
        <v>90275</v>
      </c>
      <c r="J2054" s="37">
        <v>39850</v>
      </c>
      <c r="K2054" s="37">
        <v>26574</v>
      </c>
      <c r="L2054" s="37">
        <v>66150</v>
      </c>
      <c r="M2054" s="37">
        <v>6642</v>
      </c>
      <c r="N2054" s="37">
        <f>SUM(VentasC15[[#This Row],[Maquillaje]:[Perfumería]])</f>
        <v>229491</v>
      </c>
      <c r="O2054" s="14">
        <f>AVERAGE(VentasC15[[#This Row],[Maquillaje]:[Perfumería]])</f>
        <v>45898.2</v>
      </c>
      <c r="P2054" t="str">
        <f>INDEX(VentasC15[[#Headers],[Maquillaje]:[Perfumería]],MATCH(MAX(VentasC15[[#This Row],[Maquillaje]:[Perfumería]]),VentasC15[[#This Row],[Maquillaje]:[Perfumería]],0))</f>
        <v>Maquillaje</v>
      </c>
      <c r="Q2054" t="str">
        <f>INDEX(VentasC15[[#Headers],[Maquillaje]:[Perfumería]],MATCH(MIN(VentasC15[[#This Row],[Maquillaje]:[Perfumería]]),VentasC15[[#This Row],[Maquillaje]:[Perfumería]],0))</f>
        <v>Perfumería</v>
      </c>
      <c r="R2054" t="str">
        <f>IF(VentasC15[[#This Row],[Total por vendedor]]&gt;=250000,"SI","NO")</f>
        <v>NO</v>
      </c>
    </row>
    <row r="2055" spans="1:18" x14ac:dyDescent="0.3">
      <c r="A2055" s="17">
        <v>33499175</v>
      </c>
      <c r="B2055" s="13">
        <v>41</v>
      </c>
      <c r="C2055" s="13">
        <v>5</v>
      </c>
      <c r="D2055" s="13">
        <v>96</v>
      </c>
      <c r="E2055" t="s">
        <v>23</v>
      </c>
      <c r="F2055" t="s">
        <v>20</v>
      </c>
      <c r="G2055" t="str">
        <f>IF(VentasC15[[#This Row],[Tipo de pago]]='Tablas auxiliares'!$B$6,"Venta física","Venta Online")</f>
        <v>Venta física</v>
      </c>
      <c r="H2055" t="s">
        <v>29</v>
      </c>
      <c r="I2055" s="37">
        <v>80397</v>
      </c>
      <c r="J2055" s="37">
        <v>36031</v>
      </c>
      <c r="K2055" s="37">
        <v>48075</v>
      </c>
      <c r="L2055" s="37">
        <v>98044</v>
      </c>
      <c r="M2055" s="37">
        <v>18093</v>
      </c>
      <c r="N2055" s="37">
        <f>SUM(VentasC15[[#This Row],[Maquillaje]:[Perfumería]])</f>
        <v>280640</v>
      </c>
      <c r="O2055" s="14">
        <f>AVERAGE(VentasC15[[#This Row],[Maquillaje]:[Perfumería]])</f>
        <v>56128</v>
      </c>
      <c r="P2055" t="str">
        <f>INDEX(VentasC15[[#Headers],[Maquillaje]:[Perfumería]],MATCH(MAX(VentasC15[[#This Row],[Maquillaje]:[Perfumería]]),VentasC15[[#This Row],[Maquillaje]:[Perfumería]],0))</f>
        <v>Cuerpo</v>
      </c>
      <c r="Q2055" t="str">
        <f>INDEX(VentasC15[[#Headers],[Maquillaje]:[Perfumería]],MATCH(MIN(VentasC15[[#This Row],[Maquillaje]:[Perfumería]]),VentasC15[[#This Row],[Maquillaje]:[Perfumería]],0))</f>
        <v>Perfumería</v>
      </c>
      <c r="R2055" t="str">
        <f>IF(VentasC15[[#This Row],[Total por vendedor]]&gt;=250000,"SI","NO")</f>
        <v>SI</v>
      </c>
    </row>
    <row r="2056" spans="1:18" x14ac:dyDescent="0.3">
      <c r="A2056" s="16">
        <v>33499176</v>
      </c>
      <c r="B2056" s="13">
        <v>51</v>
      </c>
      <c r="C2056" s="13">
        <v>5</v>
      </c>
      <c r="D2056" s="13">
        <v>93</v>
      </c>
      <c r="E2056" t="s">
        <v>22</v>
      </c>
      <c r="F2056" t="s">
        <v>21</v>
      </c>
      <c r="G2056" t="str">
        <f>IF(VentasC15[[#This Row],[Tipo de pago]]='Tablas auxiliares'!$B$6,"Venta física","Venta Online")</f>
        <v>Venta Online</v>
      </c>
      <c r="H2056" t="s">
        <v>30</v>
      </c>
      <c r="I2056" s="37">
        <v>38846</v>
      </c>
      <c r="J2056" s="37">
        <v>75726</v>
      </c>
      <c r="K2056" s="37">
        <v>1855</v>
      </c>
      <c r="L2056" s="37">
        <v>36026</v>
      </c>
      <c r="M2056" s="37">
        <v>33612</v>
      </c>
      <c r="N2056" s="37">
        <f>SUM(VentasC15[[#This Row],[Maquillaje]:[Perfumería]])</f>
        <v>186065</v>
      </c>
      <c r="O2056" s="14">
        <f>AVERAGE(VentasC15[[#This Row],[Maquillaje]:[Perfumería]])</f>
        <v>37213</v>
      </c>
      <c r="P2056" t="str">
        <f>INDEX(VentasC15[[#Headers],[Maquillaje]:[Perfumería]],MATCH(MAX(VentasC15[[#This Row],[Maquillaje]:[Perfumería]]),VentasC15[[#This Row],[Maquillaje]:[Perfumería]],0))</f>
        <v>Skincare</v>
      </c>
      <c r="Q2056" t="str">
        <f>INDEX(VentasC15[[#Headers],[Maquillaje]:[Perfumería]],MATCH(MIN(VentasC15[[#This Row],[Maquillaje]:[Perfumería]]),VentasC15[[#This Row],[Maquillaje]:[Perfumería]],0))</f>
        <v>Cabello</v>
      </c>
      <c r="R2056" t="str">
        <f>IF(VentasC15[[#This Row],[Total por vendedor]]&gt;=250000,"SI","NO")</f>
        <v>NO</v>
      </c>
    </row>
    <row r="2057" spans="1:18" x14ac:dyDescent="0.3">
      <c r="A2057" s="17">
        <v>33499177</v>
      </c>
      <c r="B2057" s="13">
        <v>63</v>
      </c>
      <c r="C2057" s="13">
        <v>5</v>
      </c>
      <c r="D2057" s="13">
        <v>40</v>
      </c>
      <c r="E2057" t="s">
        <v>25</v>
      </c>
      <c r="F2057" t="s">
        <v>20</v>
      </c>
      <c r="G2057" t="str">
        <f>IF(VentasC15[[#This Row],[Tipo de pago]]='Tablas auxiliares'!$B$6,"Venta física","Venta Online")</f>
        <v>Venta física</v>
      </c>
      <c r="H2057" t="s">
        <v>30</v>
      </c>
      <c r="I2057" s="37">
        <v>13137</v>
      </c>
      <c r="J2057" s="37">
        <v>84093</v>
      </c>
      <c r="K2057" s="37">
        <v>22796</v>
      </c>
      <c r="L2057" s="37">
        <v>34173</v>
      </c>
      <c r="M2057" s="37">
        <v>76344</v>
      </c>
      <c r="N2057" s="37">
        <f>SUM(VentasC15[[#This Row],[Maquillaje]:[Perfumería]])</f>
        <v>230543</v>
      </c>
      <c r="O2057" s="14">
        <f>AVERAGE(VentasC15[[#This Row],[Maquillaje]:[Perfumería]])</f>
        <v>46108.6</v>
      </c>
      <c r="P2057" t="str">
        <f>INDEX(VentasC15[[#Headers],[Maquillaje]:[Perfumería]],MATCH(MAX(VentasC15[[#This Row],[Maquillaje]:[Perfumería]]),VentasC15[[#This Row],[Maquillaje]:[Perfumería]],0))</f>
        <v>Skincare</v>
      </c>
      <c r="Q2057" t="str">
        <f>INDEX(VentasC15[[#Headers],[Maquillaje]:[Perfumería]],MATCH(MIN(VentasC15[[#This Row],[Maquillaje]:[Perfumería]]),VentasC15[[#This Row],[Maquillaje]:[Perfumería]],0))</f>
        <v>Maquillaje</v>
      </c>
      <c r="R2057" t="str">
        <f>IF(VentasC15[[#This Row],[Total por vendedor]]&gt;=250000,"SI","NO")</f>
        <v>NO</v>
      </c>
    </row>
    <row r="2058" spans="1:18" x14ac:dyDescent="0.3">
      <c r="A2058" s="16">
        <v>33499178</v>
      </c>
      <c r="B2058" s="13">
        <v>74</v>
      </c>
      <c r="C2058" s="13">
        <v>5</v>
      </c>
      <c r="D2058" s="13">
        <v>60</v>
      </c>
      <c r="E2058" t="s">
        <v>23</v>
      </c>
      <c r="F2058" t="s">
        <v>21</v>
      </c>
      <c r="G2058" t="str">
        <f>IF(VentasC15[[#This Row],[Tipo de pago]]='Tablas auxiliares'!$B$6,"Venta física","Venta Online")</f>
        <v>Venta Online</v>
      </c>
      <c r="H2058" t="s">
        <v>30</v>
      </c>
      <c r="I2058" s="37">
        <v>23224</v>
      </c>
      <c r="J2058" s="37">
        <v>9394</v>
      </c>
      <c r="K2058" s="37">
        <v>28016</v>
      </c>
      <c r="L2058" s="37">
        <v>74590</v>
      </c>
      <c r="M2058" s="37">
        <v>46923</v>
      </c>
      <c r="N2058" s="37">
        <f>SUM(VentasC15[[#This Row],[Maquillaje]:[Perfumería]])</f>
        <v>182147</v>
      </c>
      <c r="O2058" s="14">
        <f>AVERAGE(VentasC15[[#This Row],[Maquillaje]:[Perfumería]])</f>
        <v>36429.4</v>
      </c>
      <c r="P2058" t="str">
        <f>INDEX(VentasC15[[#Headers],[Maquillaje]:[Perfumería]],MATCH(MAX(VentasC15[[#This Row],[Maquillaje]:[Perfumería]]),VentasC15[[#This Row],[Maquillaje]:[Perfumería]],0))</f>
        <v>Cuerpo</v>
      </c>
      <c r="Q2058" t="str">
        <f>INDEX(VentasC15[[#Headers],[Maquillaje]:[Perfumería]],MATCH(MIN(VentasC15[[#This Row],[Maquillaje]:[Perfumería]]),VentasC15[[#This Row],[Maquillaje]:[Perfumería]],0))</f>
        <v>Skincare</v>
      </c>
      <c r="R2058" t="str">
        <f>IF(VentasC15[[#This Row],[Total por vendedor]]&gt;=250000,"SI","NO")</f>
        <v>NO</v>
      </c>
    </row>
    <row r="2059" spans="1:18" x14ac:dyDescent="0.3">
      <c r="A2059" s="17">
        <v>33499179</v>
      </c>
      <c r="B2059" s="13">
        <v>36</v>
      </c>
      <c r="C2059" s="13">
        <v>5</v>
      </c>
      <c r="D2059" s="13">
        <v>30</v>
      </c>
      <c r="E2059" t="s">
        <v>22</v>
      </c>
      <c r="F2059" t="s">
        <v>21</v>
      </c>
      <c r="G2059" t="str">
        <f>IF(VentasC15[[#This Row],[Tipo de pago]]='Tablas auxiliares'!$B$6,"Venta física","Venta Online")</f>
        <v>Venta Online</v>
      </c>
      <c r="H2059" t="s">
        <v>29</v>
      </c>
      <c r="I2059" s="37">
        <v>56847</v>
      </c>
      <c r="J2059" s="37">
        <v>4987</v>
      </c>
      <c r="K2059" s="37">
        <v>74166</v>
      </c>
      <c r="L2059" s="37">
        <v>51342</v>
      </c>
      <c r="M2059" s="37">
        <v>72563</v>
      </c>
      <c r="N2059" s="37">
        <f>SUM(VentasC15[[#This Row],[Maquillaje]:[Perfumería]])</f>
        <v>259905</v>
      </c>
      <c r="O2059" s="14">
        <f>AVERAGE(VentasC15[[#This Row],[Maquillaje]:[Perfumería]])</f>
        <v>51981</v>
      </c>
      <c r="P2059" t="str">
        <f>INDEX(VentasC15[[#Headers],[Maquillaje]:[Perfumería]],MATCH(MAX(VentasC15[[#This Row],[Maquillaje]:[Perfumería]]),VentasC15[[#This Row],[Maquillaje]:[Perfumería]],0))</f>
        <v>Cabello</v>
      </c>
      <c r="Q2059" t="str">
        <f>INDEX(VentasC15[[#Headers],[Maquillaje]:[Perfumería]],MATCH(MIN(VentasC15[[#This Row],[Maquillaje]:[Perfumería]]),VentasC15[[#This Row],[Maquillaje]:[Perfumería]],0))</f>
        <v>Skincare</v>
      </c>
      <c r="R2059" t="str">
        <f>IF(VentasC15[[#This Row],[Total por vendedor]]&gt;=250000,"SI","NO")</f>
        <v>SI</v>
      </c>
    </row>
    <row r="2060" spans="1:18" x14ac:dyDescent="0.3">
      <c r="A2060" s="16">
        <v>33499180</v>
      </c>
      <c r="B2060" s="13">
        <v>61</v>
      </c>
      <c r="C2060" s="13">
        <v>5</v>
      </c>
      <c r="D2060" s="13">
        <v>45</v>
      </c>
      <c r="E2060" t="s">
        <v>22</v>
      </c>
      <c r="F2060" t="s">
        <v>20</v>
      </c>
      <c r="G2060" t="str">
        <f>IF(VentasC15[[#This Row],[Tipo de pago]]='Tablas auxiliares'!$B$6,"Venta física","Venta Online")</f>
        <v>Venta física</v>
      </c>
      <c r="H2060" t="s">
        <v>30</v>
      </c>
      <c r="I2060" s="37">
        <v>20845</v>
      </c>
      <c r="J2060" s="37">
        <v>23370</v>
      </c>
      <c r="K2060" s="37">
        <v>71748</v>
      </c>
      <c r="L2060" s="37">
        <v>5134</v>
      </c>
      <c r="M2060" s="37">
        <v>71266</v>
      </c>
      <c r="N2060" s="37">
        <f>SUM(VentasC15[[#This Row],[Maquillaje]:[Perfumería]])</f>
        <v>192363</v>
      </c>
      <c r="O2060" s="14">
        <f>AVERAGE(VentasC15[[#This Row],[Maquillaje]:[Perfumería]])</f>
        <v>38472.6</v>
      </c>
      <c r="P2060" t="str">
        <f>INDEX(VentasC15[[#Headers],[Maquillaje]:[Perfumería]],MATCH(MAX(VentasC15[[#This Row],[Maquillaje]:[Perfumería]]),VentasC15[[#This Row],[Maquillaje]:[Perfumería]],0))</f>
        <v>Cabello</v>
      </c>
      <c r="Q2060" t="str">
        <f>INDEX(VentasC15[[#Headers],[Maquillaje]:[Perfumería]],MATCH(MIN(VentasC15[[#This Row],[Maquillaje]:[Perfumería]]),VentasC15[[#This Row],[Maquillaje]:[Perfumería]],0))</f>
        <v>Cuerpo</v>
      </c>
      <c r="R2060" t="str">
        <f>IF(VentasC15[[#This Row],[Total por vendedor]]&gt;=250000,"SI","NO")</f>
        <v>NO</v>
      </c>
    </row>
    <row r="2061" spans="1:18" x14ac:dyDescent="0.3">
      <c r="A2061" s="17">
        <v>33499181</v>
      </c>
      <c r="B2061" s="13">
        <v>62</v>
      </c>
      <c r="C2061" s="13">
        <v>5</v>
      </c>
      <c r="D2061" s="13">
        <v>63</v>
      </c>
      <c r="E2061" t="s">
        <v>23</v>
      </c>
      <c r="F2061" t="s">
        <v>21</v>
      </c>
      <c r="G2061" t="str">
        <f>IF(VentasC15[[#This Row],[Tipo de pago]]='Tablas auxiliares'!$B$6,"Venta física","Venta Online")</f>
        <v>Venta Online</v>
      </c>
      <c r="H2061" t="s">
        <v>30</v>
      </c>
      <c r="I2061" s="37">
        <v>59603</v>
      </c>
      <c r="J2061" s="37">
        <v>62932</v>
      </c>
      <c r="K2061" s="37">
        <v>33634</v>
      </c>
      <c r="L2061" s="37">
        <v>86758</v>
      </c>
      <c r="M2061" s="37">
        <v>43608</v>
      </c>
      <c r="N2061" s="37">
        <f>SUM(VentasC15[[#This Row],[Maquillaje]:[Perfumería]])</f>
        <v>286535</v>
      </c>
      <c r="O2061" s="14">
        <f>AVERAGE(VentasC15[[#This Row],[Maquillaje]:[Perfumería]])</f>
        <v>57307</v>
      </c>
      <c r="P2061" t="str">
        <f>INDEX(VentasC15[[#Headers],[Maquillaje]:[Perfumería]],MATCH(MAX(VentasC15[[#This Row],[Maquillaje]:[Perfumería]]),VentasC15[[#This Row],[Maquillaje]:[Perfumería]],0))</f>
        <v>Cuerpo</v>
      </c>
      <c r="Q2061" t="str">
        <f>INDEX(VentasC15[[#Headers],[Maquillaje]:[Perfumería]],MATCH(MIN(VentasC15[[#This Row],[Maquillaje]:[Perfumería]]),VentasC15[[#This Row],[Maquillaje]:[Perfumería]],0))</f>
        <v>Cabello</v>
      </c>
      <c r="R2061" t="str">
        <f>IF(VentasC15[[#This Row],[Total por vendedor]]&gt;=250000,"SI","NO")</f>
        <v>SI</v>
      </c>
    </row>
    <row r="2062" spans="1:18" x14ac:dyDescent="0.3">
      <c r="A2062" s="16">
        <v>33499182</v>
      </c>
      <c r="B2062" s="13">
        <v>29</v>
      </c>
      <c r="C2062" s="13">
        <v>5</v>
      </c>
      <c r="D2062" s="13">
        <v>57</v>
      </c>
      <c r="E2062" t="s">
        <v>24</v>
      </c>
      <c r="F2062" t="s">
        <v>21</v>
      </c>
      <c r="G2062" t="str">
        <f>IF(VentasC15[[#This Row],[Tipo de pago]]='Tablas auxiliares'!$B$6,"Venta física","Venta Online")</f>
        <v>Venta Online</v>
      </c>
      <c r="H2062" t="s">
        <v>30</v>
      </c>
      <c r="I2062" s="37">
        <v>65707</v>
      </c>
      <c r="J2062" s="37">
        <v>80848</v>
      </c>
      <c r="K2062" s="37">
        <v>63239</v>
      </c>
      <c r="L2062" s="37">
        <v>24238</v>
      </c>
      <c r="M2062" s="37">
        <v>87162</v>
      </c>
      <c r="N2062" s="37">
        <f>SUM(VentasC15[[#This Row],[Maquillaje]:[Perfumería]])</f>
        <v>321194</v>
      </c>
      <c r="O2062" s="14">
        <f>AVERAGE(VentasC15[[#This Row],[Maquillaje]:[Perfumería]])</f>
        <v>64238.8</v>
      </c>
      <c r="P2062" t="str">
        <f>INDEX(VentasC15[[#Headers],[Maquillaje]:[Perfumería]],MATCH(MAX(VentasC15[[#This Row],[Maquillaje]:[Perfumería]]),VentasC15[[#This Row],[Maquillaje]:[Perfumería]],0))</f>
        <v>Perfumería</v>
      </c>
      <c r="Q2062" t="str">
        <f>INDEX(VentasC15[[#Headers],[Maquillaje]:[Perfumería]],MATCH(MIN(VentasC15[[#This Row],[Maquillaje]:[Perfumería]]),VentasC15[[#This Row],[Maquillaje]:[Perfumería]],0))</f>
        <v>Cuerpo</v>
      </c>
      <c r="R2062" t="str">
        <f>IF(VentasC15[[#This Row],[Total por vendedor]]&gt;=250000,"SI","NO")</f>
        <v>SI</v>
      </c>
    </row>
    <row r="2063" spans="1:18" x14ac:dyDescent="0.3">
      <c r="A2063" s="17">
        <v>33499183</v>
      </c>
      <c r="B2063" s="13">
        <v>46</v>
      </c>
      <c r="C2063" s="13">
        <v>5</v>
      </c>
      <c r="D2063" s="13">
        <v>46</v>
      </c>
      <c r="E2063" t="s">
        <v>24</v>
      </c>
      <c r="F2063" t="s">
        <v>21</v>
      </c>
      <c r="G2063" t="str">
        <f>IF(VentasC15[[#This Row],[Tipo de pago]]='Tablas auxiliares'!$B$6,"Venta física","Venta Online")</f>
        <v>Venta Online</v>
      </c>
      <c r="H2063" t="s">
        <v>30</v>
      </c>
      <c r="I2063" s="37">
        <v>83679</v>
      </c>
      <c r="J2063" s="37">
        <v>64219</v>
      </c>
      <c r="K2063" s="37">
        <v>32250</v>
      </c>
      <c r="L2063" s="37">
        <v>59280</v>
      </c>
      <c r="M2063" s="37">
        <v>31579</v>
      </c>
      <c r="N2063" s="37">
        <f>SUM(VentasC15[[#This Row],[Maquillaje]:[Perfumería]])</f>
        <v>271007</v>
      </c>
      <c r="O2063" s="14">
        <f>AVERAGE(VentasC15[[#This Row],[Maquillaje]:[Perfumería]])</f>
        <v>54201.4</v>
      </c>
      <c r="P2063" t="str">
        <f>INDEX(VentasC15[[#Headers],[Maquillaje]:[Perfumería]],MATCH(MAX(VentasC15[[#This Row],[Maquillaje]:[Perfumería]]),VentasC15[[#This Row],[Maquillaje]:[Perfumería]],0))</f>
        <v>Maquillaje</v>
      </c>
      <c r="Q2063" t="str">
        <f>INDEX(VentasC15[[#Headers],[Maquillaje]:[Perfumería]],MATCH(MIN(VentasC15[[#This Row],[Maquillaje]:[Perfumería]]),VentasC15[[#This Row],[Maquillaje]:[Perfumería]],0))</f>
        <v>Perfumería</v>
      </c>
      <c r="R2063" t="str">
        <f>IF(VentasC15[[#This Row],[Total por vendedor]]&gt;=250000,"SI","NO")</f>
        <v>SI</v>
      </c>
    </row>
    <row r="2064" spans="1:18" x14ac:dyDescent="0.3">
      <c r="A2064" s="16">
        <v>33499184</v>
      </c>
      <c r="B2064" s="13">
        <v>32</v>
      </c>
      <c r="C2064" s="13">
        <v>5</v>
      </c>
      <c r="D2064" s="13">
        <v>28</v>
      </c>
      <c r="E2064" t="s">
        <v>22</v>
      </c>
      <c r="F2064" t="s">
        <v>21</v>
      </c>
      <c r="G2064" t="str">
        <f>IF(VentasC15[[#This Row],[Tipo de pago]]='Tablas auxiliares'!$B$6,"Venta física","Venta Online")</f>
        <v>Venta Online</v>
      </c>
      <c r="H2064" t="s">
        <v>29</v>
      </c>
      <c r="I2064" s="37">
        <v>57026</v>
      </c>
      <c r="J2064" s="37">
        <v>27287</v>
      </c>
      <c r="K2064" s="37">
        <v>76267</v>
      </c>
      <c r="L2064" s="37">
        <v>34754</v>
      </c>
      <c r="M2064" s="37">
        <v>21145</v>
      </c>
      <c r="N2064" s="37">
        <f>SUM(VentasC15[[#This Row],[Maquillaje]:[Perfumería]])</f>
        <v>216479</v>
      </c>
      <c r="O2064" s="14">
        <f>AVERAGE(VentasC15[[#This Row],[Maquillaje]:[Perfumería]])</f>
        <v>43295.8</v>
      </c>
      <c r="P2064" t="str">
        <f>INDEX(VentasC15[[#Headers],[Maquillaje]:[Perfumería]],MATCH(MAX(VentasC15[[#This Row],[Maquillaje]:[Perfumería]]),VentasC15[[#This Row],[Maquillaje]:[Perfumería]],0))</f>
        <v>Cabello</v>
      </c>
      <c r="Q2064" t="str">
        <f>INDEX(VentasC15[[#Headers],[Maquillaje]:[Perfumería]],MATCH(MIN(VentasC15[[#This Row],[Maquillaje]:[Perfumería]]),VentasC15[[#This Row],[Maquillaje]:[Perfumería]],0))</f>
        <v>Perfumería</v>
      </c>
      <c r="R2064" t="str">
        <f>IF(VentasC15[[#This Row],[Total por vendedor]]&gt;=250000,"SI","NO")</f>
        <v>NO</v>
      </c>
    </row>
    <row r="2065" spans="1:18" x14ac:dyDescent="0.3">
      <c r="A2065" s="17">
        <v>33499185</v>
      </c>
      <c r="B2065" s="13">
        <v>49</v>
      </c>
      <c r="C2065" s="13">
        <v>5</v>
      </c>
      <c r="D2065" s="13">
        <v>19</v>
      </c>
      <c r="E2065" t="s">
        <v>24</v>
      </c>
      <c r="F2065" t="s">
        <v>20</v>
      </c>
      <c r="G2065" t="str">
        <f>IF(VentasC15[[#This Row],[Tipo de pago]]='Tablas auxiliares'!$B$6,"Venta física","Venta Online")</f>
        <v>Venta física</v>
      </c>
      <c r="H2065" t="s">
        <v>29</v>
      </c>
      <c r="I2065" s="37">
        <v>84892</v>
      </c>
      <c r="J2065" s="37">
        <v>16056</v>
      </c>
      <c r="K2065" s="37">
        <v>90726</v>
      </c>
      <c r="L2065" s="37">
        <v>16026</v>
      </c>
      <c r="M2065" s="37">
        <v>98720</v>
      </c>
      <c r="N2065" s="37">
        <f>SUM(VentasC15[[#This Row],[Maquillaje]:[Perfumería]])</f>
        <v>306420</v>
      </c>
      <c r="O2065" s="14">
        <f>AVERAGE(VentasC15[[#This Row],[Maquillaje]:[Perfumería]])</f>
        <v>61284</v>
      </c>
      <c r="P2065" t="str">
        <f>INDEX(VentasC15[[#Headers],[Maquillaje]:[Perfumería]],MATCH(MAX(VentasC15[[#This Row],[Maquillaje]:[Perfumería]]),VentasC15[[#This Row],[Maquillaje]:[Perfumería]],0))</f>
        <v>Perfumería</v>
      </c>
      <c r="Q2065" t="str">
        <f>INDEX(VentasC15[[#Headers],[Maquillaje]:[Perfumería]],MATCH(MIN(VentasC15[[#This Row],[Maquillaje]:[Perfumería]]),VentasC15[[#This Row],[Maquillaje]:[Perfumería]],0))</f>
        <v>Cuerpo</v>
      </c>
      <c r="R2065" t="str">
        <f>IF(VentasC15[[#This Row],[Total por vendedor]]&gt;=250000,"SI","NO")</f>
        <v>SI</v>
      </c>
    </row>
    <row r="2066" spans="1:18" x14ac:dyDescent="0.3">
      <c r="A2066" s="16">
        <v>33499186</v>
      </c>
      <c r="B2066" s="13">
        <v>34</v>
      </c>
      <c r="C2066" s="13">
        <v>5</v>
      </c>
      <c r="D2066" s="13">
        <v>30</v>
      </c>
      <c r="E2066" t="s">
        <v>22</v>
      </c>
      <c r="F2066" t="s">
        <v>20</v>
      </c>
      <c r="G2066" t="str">
        <f>IF(VentasC15[[#This Row],[Tipo de pago]]='Tablas auxiliares'!$B$6,"Venta física","Venta Online")</f>
        <v>Venta física</v>
      </c>
      <c r="H2066" t="s">
        <v>29</v>
      </c>
      <c r="I2066" s="37">
        <v>40254</v>
      </c>
      <c r="J2066" s="37">
        <v>68699</v>
      </c>
      <c r="K2066" s="37">
        <v>74418</v>
      </c>
      <c r="L2066" s="37">
        <v>99670</v>
      </c>
      <c r="M2066" s="37">
        <v>14374</v>
      </c>
      <c r="N2066" s="37">
        <f>SUM(VentasC15[[#This Row],[Maquillaje]:[Perfumería]])</f>
        <v>297415</v>
      </c>
      <c r="O2066" s="14">
        <f>AVERAGE(VentasC15[[#This Row],[Maquillaje]:[Perfumería]])</f>
        <v>59483</v>
      </c>
      <c r="P2066" t="str">
        <f>INDEX(VentasC15[[#Headers],[Maquillaje]:[Perfumería]],MATCH(MAX(VentasC15[[#This Row],[Maquillaje]:[Perfumería]]),VentasC15[[#This Row],[Maquillaje]:[Perfumería]],0))</f>
        <v>Cuerpo</v>
      </c>
      <c r="Q2066" t="str">
        <f>INDEX(VentasC15[[#Headers],[Maquillaje]:[Perfumería]],MATCH(MIN(VentasC15[[#This Row],[Maquillaje]:[Perfumería]]),VentasC15[[#This Row],[Maquillaje]:[Perfumería]],0))</f>
        <v>Perfumería</v>
      </c>
      <c r="R2066" t="str">
        <f>IF(VentasC15[[#This Row],[Total por vendedor]]&gt;=250000,"SI","NO")</f>
        <v>SI</v>
      </c>
    </row>
    <row r="2067" spans="1:18" x14ac:dyDescent="0.3">
      <c r="A2067" s="17">
        <v>33499187</v>
      </c>
      <c r="B2067" s="13">
        <v>37</v>
      </c>
      <c r="C2067" s="13">
        <v>5</v>
      </c>
      <c r="D2067" s="13">
        <v>22</v>
      </c>
      <c r="E2067" t="s">
        <v>24</v>
      </c>
      <c r="F2067" t="s">
        <v>21</v>
      </c>
      <c r="G2067" t="str">
        <f>IF(VentasC15[[#This Row],[Tipo de pago]]='Tablas auxiliares'!$B$6,"Venta física","Venta Online")</f>
        <v>Venta Online</v>
      </c>
      <c r="H2067" t="s">
        <v>29</v>
      </c>
      <c r="I2067" s="37">
        <v>75900</v>
      </c>
      <c r="J2067" s="37">
        <v>37286</v>
      </c>
      <c r="K2067" s="37">
        <v>56499</v>
      </c>
      <c r="L2067" s="37">
        <v>37876</v>
      </c>
      <c r="M2067" s="37">
        <v>89762</v>
      </c>
      <c r="N2067" s="37">
        <f>SUM(VentasC15[[#This Row],[Maquillaje]:[Perfumería]])</f>
        <v>297323</v>
      </c>
      <c r="O2067" s="14">
        <f>AVERAGE(VentasC15[[#This Row],[Maquillaje]:[Perfumería]])</f>
        <v>59464.6</v>
      </c>
      <c r="P2067" t="str">
        <f>INDEX(VentasC15[[#Headers],[Maquillaje]:[Perfumería]],MATCH(MAX(VentasC15[[#This Row],[Maquillaje]:[Perfumería]]),VentasC15[[#This Row],[Maquillaje]:[Perfumería]],0))</f>
        <v>Perfumería</v>
      </c>
      <c r="Q2067" t="str">
        <f>INDEX(VentasC15[[#Headers],[Maquillaje]:[Perfumería]],MATCH(MIN(VentasC15[[#This Row],[Maquillaje]:[Perfumería]]),VentasC15[[#This Row],[Maquillaje]:[Perfumería]],0))</f>
        <v>Skincare</v>
      </c>
      <c r="R2067" t="str">
        <f>IF(VentasC15[[#This Row],[Total por vendedor]]&gt;=250000,"SI","NO")</f>
        <v>SI</v>
      </c>
    </row>
    <row r="2068" spans="1:18" x14ac:dyDescent="0.3">
      <c r="A2068" s="16">
        <v>33499188</v>
      </c>
      <c r="B2068" s="13">
        <v>60</v>
      </c>
      <c r="C2068" s="13">
        <v>5</v>
      </c>
      <c r="D2068" s="13">
        <v>73</v>
      </c>
      <c r="E2068" t="s">
        <v>22</v>
      </c>
      <c r="F2068" t="s">
        <v>21</v>
      </c>
      <c r="G2068" t="str">
        <f>IF(VentasC15[[#This Row],[Tipo de pago]]='Tablas auxiliares'!$B$6,"Venta física","Venta Online")</f>
        <v>Venta Online</v>
      </c>
      <c r="H2068" t="s">
        <v>29</v>
      </c>
      <c r="I2068" s="37">
        <v>89497</v>
      </c>
      <c r="J2068" s="37">
        <v>6329</v>
      </c>
      <c r="K2068" s="37">
        <v>7138</v>
      </c>
      <c r="L2068" s="37">
        <v>76594</v>
      </c>
      <c r="M2068" s="37">
        <v>90105</v>
      </c>
      <c r="N2068" s="37">
        <f>SUM(VentasC15[[#This Row],[Maquillaje]:[Perfumería]])</f>
        <v>269663</v>
      </c>
      <c r="O2068" s="14">
        <f>AVERAGE(VentasC15[[#This Row],[Maquillaje]:[Perfumería]])</f>
        <v>53932.6</v>
      </c>
      <c r="P2068" t="str">
        <f>INDEX(VentasC15[[#Headers],[Maquillaje]:[Perfumería]],MATCH(MAX(VentasC15[[#This Row],[Maquillaje]:[Perfumería]]),VentasC15[[#This Row],[Maquillaje]:[Perfumería]],0))</f>
        <v>Perfumería</v>
      </c>
      <c r="Q2068" t="str">
        <f>INDEX(VentasC15[[#Headers],[Maquillaje]:[Perfumería]],MATCH(MIN(VentasC15[[#This Row],[Maquillaje]:[Perfumería]]),VentasC15[[#This Row],[Maquillaje]:[Perfumería]],0))</f>
        <v>Skincare</v>
      </c>
      <c r="R2068" t="str">
        <f>IF(VentasC15[[#This Row],[Total por vendedor]]&gt;=250000,"SI","NO")</f>
        <v>SI</v>
      </c>
    </row>
    <row r="2069" spans="1:18" x14ac:dyDescent="0.3">
      <c r="A2069" s="17">
        <v>33499189</v>
      </c>
      <c r="B2069" s="13">
        <v>28</v>
      </c>
      <c r="C2069" s="13">
        <v>5</v>
      </c>
      <c r="D2069" s="13">
        <v>94</v>
      </c>
      <c r="E2069" t="s">
        <v>24</v>
      </c>
      <c r="F2069" t="s">
        <v>21</v>
      </c>
      <c r="G2069" t="str">
        <f>IF(VentasC15[[#This Row],[Tipo de pago]]='Tablas auxiliares'!$B$6,"Venta física","Venta Online")</f>
        <v>Venta Online</v>
      </c>
      <c r="H2069" t="s">
        <v>30</v>
      </c>
      <c r="I2069" s="37">
        <v>29291</v>
      </c>
      <c r="J2069" s="37">
        <v>59432</v>
      </c>
      <c r="K2069" s="37">
        <v>64614</v>
      </c>
      <c r="L2069" s="37">
        <v>33545</v>
      </c>
      <c r="M2069" s="37">
        <v>43129</v>
      </c>
      <c r="N2069" s="37">
        <f>SUM(VentasC15[[#This Row],[Maquillaje]:[Perfumería]])</f>
        <v>230011</v>
      </c>
      <c r="O2069" s="14">
        <f>AVERAGE(VentasC15[[#This Row],[Maquillaje]:[Perfumería]])</f>
        <v>46002.2</v>
      </c>
      <c r="P2069" t="str">
        <f>INDEX(VentasC15[[#Headers],[Maquillaje]:[Perfumería]],MATCH(MAX(VentasC15[[#This Row],[Maquillaje]:[Perfumería]]),VentasC15[[#This Row],[Maquillaje]:[Perfumería]],0))</f>
        <v>Cabello</v>
      </c>
      <c r="Q2069" t="str">
        <f>INDEX(VentasC15[[#Headers],[Maquillaje]:[Perfumería]],MATCH(MIN(VentasC15[[#This Row],[Maquillaje]:[Perfumería]]),VentasC15[[#This Row],[Maquillaje]:[Perfumería]],0))</f>
        <v>Maquillaje</v>
      </c>
      <c r="R2069" t="str">
        <f>IF(VentasC15[[#This Row],[Total por vendedor]]&gt;=250000,"SI","NO")</f>
        <v>NO</v>
      </c>
    </row>
    <row r="2070" spans="1:18" x14ac:dyDescent="0.3">
      <c r="A2070" s="16">
        <v>33499190</v>
      </c>
      <c r="B2070" s="13">
        <v>64</v>
      </c>
      <c r="C2070" s="13">
        <v>5</v>
      </c>
      <c r="D2070" s="13">
        <v>26</v>
      </c>
      <c r="E2070" t="s">
        <v>24</v>
      </c>
      <c r="F2070" t="s">
        <v>21</v>
      </c>
      <c r="G2070" t="str">
        <f>IF(VentasC15[[#This Row],[Tipo de pago]]='Tablas auxiliares'!$B$6,"Venta física","Venta Online")</f>
        <v>Venta Online</v>
      </c>
      <c r="H2070" t="s">
        <v>30</v>
      </c>
      <c r="I2070" s="37">
        <v>65809</v>
      </c>
      <c r="J2070" s="37">
        <v>12965</v>
      </c>
      <c r="K2070" s="37">
        <v>10143</v>
      </c>
      <c r="L2070" s="37">
        <v>47569</v>
      </c>
      <c r="M2070" s="37">
        <v>82257</v>
      </c>
      <c r="N2070" s="37">
        <f>SUM(VentasC15[[#This Row],[Maquillaje]:[Perfumería]])</f>
        <v>218743</v>
      </c>
      <c r="O2070" s="14">
        <f>AVERAGE(VentasC15[[#This Row],[Maquillaje]:[Perfumería]])</f>
        <v>43748.6</v>
      </c>
      <c r="P2070" t="str">
        <f>INDEX(VentasC15[[#Headers],[Maquillaje]:[Perfumería]],MATCH(MAX(VentasC15[[#This Row],[Maquillaje]:[Perfumería]]),VentasC15[[#This Row],[Maquillaje]:[Perfumería]],0))</f>
        <v>Perfumería</v>
      </c>
      <c r="Q2070" t="str">
        <f>INDEX(VentasC15[[#Headers],[Maquillaje]:[Perfumería]],MATCH(MIN(VentasC15[[#This Row],[Maquillaje]:[Perfumería]]),VentasC15[[#This Row],[Maquillaje]:[Perfumería]],0))</f>
        <v>Cabello</v>
      </c>
      <c r="R2070" t="str">
        <f>IF(VentasC15[[#This Row],[Total por vendedor]]&gt;=250000,"SI","NO")</f>
        <v>NO</v>
      </c>
    </row>
    <row r="2071" spans="1:18" x14ac:dyDescent="0.3">
      <c r="A2071" s="17">
        <v>33499191</v>
      </c>
      <c r="B2071" s="13">
        <v>51</v>
      </c>
      <c r="C2071" s="13">
        <v>5</v>
      </c>
      <c r="D2071" s="13">
        <v>89</v>
      </c>
      <c r="E2071" t="s">
        <v>22</v>
      </c>
      <c r="F2071" t="s">
        <v>20</v>
      </c>
      <c r="G2071" t="str">
        <f>IF(VentasC15[[#This Row],[Tipo de pago]]='Tablas auxiliares'!$B$6,"Venta física","Venta Online")</f>
        <v>Venta física</v>
      </c>
      <c r="H2071" t="s">
        <v>30</v>
      </c>
      <c r="I2071" s="37">
        <v>66232</v>
      </c>
      <c r="J2071" s="37">
        <v>91679</v>
      </c>
      <c r="K2071" s="37">
        <v>83118</v>
      </c>
      <c r="L2071" s="37">
        <v>483</v>
      </c>
      <c r="M2071" s="37">
        <v>89451</v>
      </c>
      <c r="N2071" s="37">
        <f>SUM(VentasC15[[#This Row],[Maquillaje]:[Perfumería]])</f>
        <v>330963</v>
      </c>
      <c r="O2071" s="14">
        <f>AVERAGE(VentasC15[[#This Row],[Maquillaje]:[Perfumería]])</f>
        <v>66192.600000000006</v>
      </c>
      <c r="P2071" t="str">
        <f>INDEX(VentasC15[[#Headers],[Maquillaje]:[Perfumería]],MATCH(MAX(VentasC15[[#This Row],[Maquillaje]:[Perfumería]]),VentasC15[[#This Row],[Maquillaje]:[Perfumería]],0))</f>
        <v>Skincare</v>
      </c>
      <c r="Q2071" t="str">
        <f>INDEX(VentasC15[[#Headers],[Maquillaje]:[Perfumería]],MATCH(MIN(VentasC15[[#This Row],[Maquillaje]:[Perfumería]]),VentasC15[[#This Row],[Maquillaje]:[Perfumería]],0))</f>
        <v>Cuerpo</v>
      </c>
      <c r="R2071" t="str">
        <f>IF(VentasC15[[#This Row],[Total por vendedor]]&gt;=250000,"SI","NO")</f>
        <v>SI</v>
      </c>
    </row>
    <row r="2072" spans="1:18" x14ac:dyDescent="0.3">
      <c r="A2072" s="16">
        <v>33499192</v>
      </c>
      <c r="B2072" s="13">
        <v>57</v>
      </c>
      <c r="C2072" s="13">
        <v>5</v>
      </c>
      <c r="D2072" s="13">
        <v>32</v>
      </c>
      <c r="E2072" t="s">
        <v>22</v>
      </c>
      <c r="F2072" t="s">
        <v>20</v>
      </c>
      <c r="G2072" t="str">
        <f>IF(VentasC15[[#This Row],[Tipo de pago]]='Tablas auxiliares'!$B$6,"Venta física","Venta Online")</f>
        <v>Venta física</v>
      </c>
      <c r="H2072" t="s">
        <v>30</v>
      </c>
      <c r="I2072" s="37">
        <v>99841</v>
      </c>
      <c r="J2072" s="37">
        <v>8222</v>
      </c>
      <c r="K2072" s="37">
        <v>39245</v>
      </c>
      <c r="L2072" s="37">
        <v>91178</v>
      </c>
      <c r="M2072" s="37">
        <v>90662</v>
      </c>
      <c r="N2072" s="37">
        <f>SUM(VentasC15[[#This Row],[Maquillaje]:[Perfumería]])</f>
        <v>329148</v>
      </c>
      <c r="O2072" s="14">
        <f>AVERAGE(VentasC15[[#This Row],[Maquillaje]:[Perfumería]])</f>
        <v>65829.600000000006</v>
      </c>
      <c r="P2072" t="str">
        <f>INDEX(VentasC15[[#Headers],[Maquillaje]:[Perfumería]],MATCH(MAX(VentasC15[[#This Row],[Maquillaje]:[Perfumería]]),VentasC15[[#This Row],[Maquillaje]:[Perfumería]],0))</f>
        <v>Maquillaje</v>
      </c>
      <c r="Q2072" t="str">
        <f>INDEX(VentasC15[[#Headers],[Maquillaje]:[Perfumería]],MATCH(MIN(VentasC15[[#This Row],[Maquillaje]:[Perfumería]]),VentasC15[[#This Row],[Maquillaje]:[Perfumería]],0))</f>
        <v>Skincare</v>
      </c>
      <c r="R2072" t="str">
        <f>IF(VentasC15[[#This Row],[Total por vendedor]]&gt;=250000,"SI","NO")</f>
        <v>SI</v>
      </c>
    </row>
    <row r="2073" spans="1:18" x14ac:dyDescent="0.3">
      <c r="A2073" s="17">
        <v>33499193</v>
      </c>
      <c r="B2073" s="13">
        <v>39</v>
      </c>
      <c r="C2073" s="13">
        <v>5</v>
      </c>
      <c r="D2073" s="13">
        <v>68</v>
      </c>
      <c r="E2073" t="s">
        <v>25</v>
      </c>
      <c r="F2073" t="s">
        <v>21</v>
      </c>
      <c r="G2073" t="str">
        <f>IF(VentasC15[[#This Row],[Tipo de pago]]='Tablas auxiliares'!$B$6,"Venta física","Venta Online")</f>
        <v>Venta Online</v>
      </c>
      <c r="H2073" t="s">
        <v>29</v>
      </c>
      <c r="I2073" s="37">
        <v>72709</v>
      </c>
      <c r="J2073" s="37">
        <v>77981</v>
      </c>
      <c r="K2073" s="37">
        <v>14384</v>
      </c>
      <c r="L2073" s="37">
        <v>87207</v>
      </c>
      <c r="M2073" s="37">
        <v>71747</v>
      </c>
      <c r="N2073" s="37">
        <f>SUM(VentasC15[[#This Row],[Maquillaje]:[Perfumería]])</f>
        <v>324028</v>
      </c>
      <c r="O2073" s="14">
        <f>AVERAGE(VentasC15[[#This Row],[Maquillaje]:[Perfumería]])</f>
        <v>64805.599999999999</v>
      </c>
      <c r="P2073" t="str">
        <f>INDEX(VentasC15[[#Headers],[Maquillaje]:[Perfumería]],MATCH(MAX(VentasC15[[#This Row],[Maquillaje]:[Perfumería]]),VentasC15[[#This Row],[Maquillaje]:[Perfumería]],0))</f>
        <v>Cuerpo</v>
      </c>
      <c r="Q2073" t="str">
        <f>INDEX(VentasC15[[#Headers],[Maquillaje]:[Perfumería]],MATCH(MIN(VentasC15[[#This Row],[Maquillaje]:[Perfumería]]),VentasC15[[#This Row],[Maquillaje]:[Perfumería]],0))</f>
        <v>Cabello</v>
      </c>
      <c r="R2073" t="str">
        <f>IF(VentasC15[[#This Row],[Total por vendedor]]&gt;=250000,"SI","NO")</f>
        <v>SI</v>
      </c>
    </row>
    <row r="2074" spans="1:18" x14ac:dyDescent="0.3">
      <c r="A2074" s="16">
        <v>33499194</v>
      </c>
      <c r="B2074" s="13">
        <v>55</v>
      </c>
      <c r="C2074" s="13">
        <v>5</v>
      </c>
      <c r="D2074" s="13">
        <v>76</v>
      </c>
      <c r="E2074" t="s">
        <v>23</v>
      </c>
      <c r="F2074" t="s">
        <v>21</v>
      </c>
      <c r="G2074" t="str">
        <f>IF(VentasC15[[#This Row],[Tipo de pago]]='Tablas auxiliares'!$B$6,"Venta física","Venta Online")</f>
        <v>Venta Online</v>
      </c>
      <c r="H2074" t="s">
        <v>29</v>
      </c>
      <c r="I2074" s="37">
        <v>39389</v>
      </c>
      <c r="J2074" s="37">
        <v>97209</v>
      </c>
      <c r="K2074" s="37">
        <v>88083</v>
      </c>
      <c r="L2074" s="37">
        <v>1792</v>
      </c>
      <c r="M2074" s="37">
        <v>47055</v>
      </c>
      <c r="N2074" s="37">
        <f>SUM(VentasC15[[#This Row],[Maquillaje]:[Perfumería]])</f>
        <v>273528</v>
      </c>
      <c r="O2074" s="14">
        <f>AVERAGE(VentasC15[[#This Row],[Maquillaje]:[Perfumería]])</f>
        <v>54705.599999999999</v>
      </c>
      <c r="P2074" t="str">
        <f>INDEX(VentasC15[[#Headers],[Maquillaje]:[Perfumería]],MATCH(MAX(VentasC15[[#This Row],[Maquillaje]:[Perfumería]]),VentasC15[[#This Row],[Maquillaje]:[Perfumería]],0))</f>
        <v>Skincare</v>
      </c>
      <c r="Q2074" t="str">
        <f>INDEX(VentasC15[[#Headers],[Maquillaje]:[Perfumería]],MATCH(MIN(VentasC15[[#This Row],[Maquillaje]:[Perfumería]]),VentasC15[[#This Row],[Maquillaje]:[Perfumería]],0))</f>
        <v>Cuerpo</v>
      </c>
      <c r="R2074" t="str">
        <f>IF(VentasC15[[#This Row],[Total por vendedor]]&gt;=250000,"SI","NO")</f>
        <v>SI</v>
      </c>
    </row>
    <row r="2075" spans="1:18" x14ac:dyDescent="0.3">
      <c r="A2075" s="17">
        <v>33499195</v>
      </c>
      <c r="B2075" s="13">
        <v>46</v>
      </c>
      <c r="C2075" s="13">
        <v>5</v>
      </c>
      <c r="D2075" s="13">
        <v>98</v>
      </c>
      <c r="E2075" t="s">
        <v>24</v>
      </c>
      <c r="F2075" t="s">
        <v>21</v>
      </c>
      <c r="G2075" t="str">
        <f>IF(VentasC15[[#This Row],[Tipo de pago]]='Tablas auxiliares'!$B$6,"Venta física","Venta Online")</f>
        <v>Venta Online</v>
      </c>
      <c r="H2075" t="s">
        <v>29</v>
      </c>
      <c r="I2075" s="37">
        <v>24060</v>
      </c>
      <c r="J2075" s="37">
        <v>45908</v>
      </c>
      <c r="K2075" s="37">
        <v>64226</v>
      </c>
      <c r="L2075" s="37">
        <v>27513</v>
      </c>
      <c r="M2075" s="37">
        <v>96905</v>
      </c>
      <c r="N2075" s="37">
        <f>SUM(VentasC15[[#This Row],[Maquillaje]:[Perfumería]])</f>
        <v>258612</v>
      </c>
      <c r="O2075" s="14">
        <f>AVERAGE(VentasC15[[#This Row],[Maquillaje]:[Perfumería]])</f>
        <v>51722.400000000001</v>
      </c>
      <c r="P2075" t="str">
        <f>INDEX(VentasC15[[#Headers],[Maquillaje]:[Perfumería]],MATCH(MAX(VentasC15[[#This Row],[Maquillaje]:[Perfumería]]),VentasC15[[#This Row],[Maquillaje]:[Perfumería]],0))</f>
        <v>Perfumería</v>
      </c>
      <c r="Q2075" t="str">
        <f>INDEX(VentasC15[[#Headers],[Maquillaje]:[Perfumería]],MATCH(MIN(VentasC15[[#This Row],[Maquillaje]:[Perfumería]]),VentasC15[[#This Row],[Maquillaje]:[Perfumería]],0))</f>
        <v>Maquillaje</v>
      </c>
      <c r="R2075" t="str">
        <f>IF(VentasC15[[#This Row],[Total por vendedor]]&gt;=250000,"SI","NO")</f>
        <v>SI</v>
      </c>
    </row>
    <row r="2076" spans="1:18" x14ac:dyDescent="0.3">
      <c r="A2076" s="16">
        <v>33499196</v>
      </c>
      <c r="B2076" s="13">
        <v>25</v>
      </c>
      <c r="C2076" s="13">
        <v>5</v>
      </c>
      <c r="D2076" s="13">
        <v>60</v>
      </c>
      <c r="E2076" t="s">
        <v>22</v>
      </c>
      <c r="F2076" t="s">
        <v>21</v>
      </c>
      <c r="G2076" t="str">
        <f>IF(VentasC15[[#This Row],[Tipo de pago]]='Tablas auxiliares'!$B$6,"Venta física","Venta Online")</f>
        <v>Venta Online</v>
      </c>
      <c r="H2076" t="s">
        <v>30</v>
      </c>
      <c r="I2076" s="37">
        <v>23193</v>
      </c>
      <c r="J2076" s="37">
        <v>25348</v>
      </c>
      <c r="K2076" s="37">
        <v>2324</v>
      </c>
      <c r="L2076" s="37">
        <v>60366</v>
      </c>
      <c r="M2076" s="37">
        <v>7762</v>
      </c>
      <c r="N2076" s="37">
        <f>SUM(VentasC15[[#This Row],[Maquillaje]:[Perfumería]])</f>
        <v>118993</v>
      </c>
      <c r="O2076" s="14">
        <f>AVERAGE(VentasC15[[#This Row],[Maquillaje]:[Perfumería]])</f>
        <v>23798.6</v>
      </c>
      <c r="P2076" t="str">
        <f>INDEX(VentasC15[[#Headers],[Maquillaje]:[Perfumería]],MATCH(MAX(VentasC15[[#This Row],[Maquillaje]:[Perfumería]]),VentasC15[[#This Row],[Maquillaje]:[Perfumería]],0))</f>
        <v>Cuerpo</v>
      </c>
      <c r="Q2076" t="str">
        <f>INDEX(VentasC15[[#Headers],[Maquillaje]:[Perfumería]],MATCH(MIN(VentasC15[[#This Row],[Maquillaje]:[Perfumería]]),VentasC15[[#This Row],[Maquillaje]:[Perfumería]],0))</f>
        <v>Cabello</v>
      </c>
      <c r="R2076" t="str">
        <f>IF(VentasC15[[#This Row],[Total por vendedor]]&gt;=250000,"SI","NO")</f>
        <v>NO</v>
      </c>
    </row>
    <row r="2077" spans="1:18" x14ac:dyDescent="0.3">
      <c r="A2077" s="17">
        <v>33499197</v>
      </c>
      <c r="B2077" s="13">
        <v>60</v>
      </c>
      <c r="C2077" s="13">
        <v>5</v>
      </c>
      <c r="D2077" s="13">
        <v>23</v>
      </c>
      <c r="E2077" t="s">
        <v>23</v>
      </c>
      <c r="F2077" t="s">
        <v>20</v>
      </c>
      <c r="G2077" t="str">
        <f>IF(VentasC15[[#This Row],[Tipo de pago]]='Tablas auxiliares'!$B$6,"Venta física","Venta Online")</f>
        <v>Venta física</v>
      </c>
      <c r="H2077" t="s">
        <v>30</v>
      </c>
      <c r="I2077" s="37">
        <v>22290</v>
      </c>
      <c r="J2077" s="37">
        <v>29991</v>
      </c>
      <c r="K2077" s="37">
        <v>56687</v>
      </c>
      <c r="L2077" s="37">
        <v>44776</v>
      </c>
      <c r="M2077" s="37">
        <v>46940</v>
      </c>
      <c r="N2077" s="37">
        <f>SUM(VentasC15[[#This Row],[Maquillaje]:[Perfumería]])</f>
        <v>200684</v>
      </c>
      <c r="O2077" s="14">
        <f>AVERAGE(VentasC15[[#This Row],[Maquillaje]:[Perfumería]])</f>
        <v>40136.800000000003</v>
      </c>
      <c r="P2077" t="str">
        <f>INDEX(VentasC15[[#Headers],[Maquillaje]:[Perfumería]],MATCH(MAX(VentasC15[[#This Row],[Maquillaje]:[Perfumería]]),VentasC15[[#This Row],[Maquillaje]:[Perfumería]],0))</f>
        <v>Cabello</v>
      </c>
      <c r="Q2077" t="str">
        <f>INDEX(VentasC15[[#Headers],[Maquillaje]:[Perfumería]],MATCH(MIN(VentasC15[[#This Row],[Maquillaje]:[Perfumería]]),VentasC15[[#This Row],[Maquillaje]:[Perfumería]],0))</f>
        <v>Maquillaje</v>
      </c>
      <c r="R2077" t="str">
        <f>IF(VentasC15[[#This Row],[Total por vendedor]]&gt;=250000,"SI","NO")</f>
        <v>NO</v>
      </c>
    </row>
    <row r="2078" spans="1:18" x14ac:dyDescent="0.3">
      <c r="A2078" s="16">
        <v>33499198</v>
      </c>
      <c r="B2078" s="13">
        <v>27</v>
      </c>
      <c r="C2078" s="13">
        <v>5</v>
      </c>
      <c r="D2078" s="13">
        <v>11</v>
      </c>
      <c r="E2078" t="s">
        <v>23</v>
      </c>
      <c r="F2078" t="s">
        <v>20</v>
      </c>
      <c r="G2078" t="str">
        <f>IF(VentasC15[[#This Row],[Tipo de pago]]='Tablas auxiliares'!$B$6,"Venta física","Venta Online")</f>
        <v>Venta física</v>
      </c>
      <c r="H2078" t="s">
        <v>29</v>
      </c>
      <c r="I2078" s="37">
        <v>70104</v>
      </c>
      <c r="J2078" s="37">
        <v>29760</v>
      </c>
      <c r="K2078" s="37">
        <v>32656</v>
      </c>
      <c r="L2078" s="37">
        <v>20828</v>
      </c>
      <c r="M2078" s="37">
        <v>63242</v>
      </c>
      <c r="N2078" s="37">
        <f>SUM(VentasC15[[#This Row],[Maquillaje]:[Perfumería]])</f>
        <v>216590</v>
      </c>
      <c r="O2078" s="14">
        <f>AVERAGE(VentasC15[[#This Row],[Maquillaje]:[Perfumería]])</f>
        <v>43318</v>
      </c>
      <c r="P2078" t="str">
        <f>INDEX(VentasC15[[#Headers],[Maquillaje]:[Perfumería]],MATCH(MAX(VentasC15[[#This Row],[Maquillaje]:[Perfumería]]),VentasC15[[#This Row],[Maquillaje]:[Perfumería]],0))</f>
        <v>Maquillaje</v>
      </c>
      <c r="Q2078" t="str">
        <f>INDEX(VentasC15[[#Headers],[Maquillaje]:[Perfumería]],MATCH(MIN(VentasC15[[#This Row],[Maquillaje]:[Perfumería]]),VentasC15[[#This Row],[Maquillaje]:[Perfumería]],0))</f>
        <v>Cuerpo</v>
      </c>
      <c r="R2078" t="str">
        <f>IF(VentasC15[[#This Row],[Total por vendedor]]&gt;=250000,"SI","NO")</f>
        <v>NO</v>
      </c>
    </row>
    <row r="2079" spans="1:18" x14ac:dyDescent="0.3">
      <c r="A2079" s="17">
        <v>33499199</v>
      </c>
      <c r="B2079" s="13">
        <v>50</v>
      </c>
      <c r="C2079" s="13">
        <v>5</v>
      </c>
      <c r="D2079" s="13">
        <v>50</v>
      </c>
      <c r="E2079" t="s">
        <v>24</v>
      </c>
      <c r="F2079" t="s">
        <v>20</v>
      </c>
      <c r="G2079" t="str">
        <f>IF(VentasC15[[#This Row],[Tipo de pago]]='Tablas auxiliares'!$B$6,"Venta física","Venta Online")</f>
        <v>Venta física</v>
      </c>
      <c r="H2079" t="s">
        <v>30</v>
      </c>
      <c r="I2079" s="37">
        <v>9944</v>
      </c>
      <c r="J2079" s="37">
        <v>79460</v>
      </c>
      <c r="K2079" s="37">
        <v>49588</v>
      </c>
      <c r="L2079" s="37">
        <v>64231</v>
      </c>
      <c r="M2079" s="37">
        <v>70810</v>
      </c>
      <c r="N2079" s="37">
        <f>SUM(VentasC15[[#This Row],[Maquillaje]:[Perfumería]])</f>
        <v>274033</v>
      </c>
      <c r="O2079" s="14">
        <f>AVERAGE(VentasC15[[#This Row],[Maquillaje]:[Perfumería]])</f>
        <v>54806.6</v>
      </c>
      <c r="P2079" t="str">
        <f>INDEX(VentasC15[[#Headers],[Maquillaje]:[Perfumería]],MATCH(MAX(VentasC15[[#This Row],[Maquillaje]:[Perfumería]]),VentasC15[[#This Row],[Maquillaje]:[Perfumería]],0))</f>
        <v>Skincare</v>
      </c>
      <c r="Q2079" t="str">
        <f>INDEX(VentasC15[[#Headers],[Maquillaje]:[Perfumería]],MATCH(MIN(VentasC15[[#This Row],[Maquillaje]:[Perfumería]]),VentasC15[[#This Row],[Maquillaje]:[Perfumería]],0))</f>
        <v>Maquillaje</v>
      </c>
      <c r="R2079" t="str">
        <f>IF(VentasC15[[#This Row],[Total por vendedor]]&gt;=250000,"SI","NO")</f>
        <v>SI</v>
      </c>
    </row>
    <row r="2080" spans="1:18" x14ac:dyDescent="0.3">
      <c r="A2080" s="16">
        <v>33499200</v>
      </c>
      <c r="B2080" s="13">
        <v>47</v>
      </c>
      <c r="C2080" s="13">
        <v>5</v>
      </c>
      <c r="D2080" s="13">
        <v>72</v>
      </c>
      <c r="E2080" t="s">
        <v>24</v>
      </c>
      <c r="F2080" t="s">
        <v>21</v>
      </c>
      <c r="G2080" t="str">
        <f>IF(VentasC15[[#This Row],[Tipo de pago]]='Tablas auxiliares'!$B$6,"Venta física","Venta Online")</f>
        <v>Venta Online</v>
      </c>
      <c r="H2080" t="s">
        <v>30</v>
      </c>
      <c r="I2080" s="37">
        <v>60469</v>
      </c>
      <c r="J2080" s="37">
        <v>44135</v>
      </c>
      <c r="K2080" s="37">
        <v>93050</v>
      </c>
      <c r="L2080" s="37">
        <v>17140</v>
      </c>
      <c r="M2080" s="37">
        <v>16798</v>
      </c>
      <c r="N2080" s="37">
        <f>SUM(VentasC15[[#This Row],[Maquillaje]:[Perfumería]])</f>
        <v>231592</v>
      </c>
      <c r="O2080" s="14">
        <f>AVERAGE(VentasC15[[#This Row],[Maquillaje]:[Perfumería]])</f>
        <v>46318.400000000001</v>
      </c>
      <c r="P2080" t="str">
        <f>INDEX(VentasC15[[#Headers],[Maquillaje]:[Perfumería]],MATCH(MAX(VentasC15[[#This Row],[Maquillaje]:[Perfumería]]),VentasC15[[#This Row],[Maquillaje]:[Perfumería]],0))</f>
        <v>Cabello</v>
      </c>
      <c r="Q2080" t="str">
        <f>INDEX(VentasC15[[#Headers],[Maquillaje]:[Perfumería]],MATCH(MIN(VentasC15[[#This Row],[Maquillaje]:[Perfumería]]),VentasC15[[#This Row],[Maquillaje]:[Perfumería]],0))</f>
        <v>Perfumería</v>
      </c>
      <c r="R2080" t="str">
        <f>IF(VentasC15[[#This Row],[Total por vendedor]]&gt;=250000,"SI","NO")</f>
        <v>NO</v>
      </c>
    </row>
    <row r="2081" spans="1:18" x14ac:dyDescent="0.3">
      <c r="A2081" s="17">
        <v>33499201</v>
      </c>
      <c r="B2081" s="13">
        <v>51</v>
      </c>
      <c r="C2081" s="13">
        <v>5</v>
      </c>
      <c r="D2081" s="13">
        <v>18</v>
      </c>
      <c r="E2081" t="s">
        <v>24</v>
      </c>
      <c r="F2081" t="s">
        <v>20</v>
      </c>
      <c r="G2081" t="str">
        <f>IF(VentasC15[[#This Row],[Tipo de pago]]='Tablas auxiliares'!$B$6,"Venta física","Venta Online")</f>
        <v>Venta física</v>
      </c>
      <c r="H2081" t="s">
        <v>29</v>
      </c>
      <c r="I2081" s="37">
        <v>65309</v>
      </c>
      <c r="J2081" s="37">
        <v>51792</v>
      </c>
      <c r="K2081" s="37">
        <v>72791</v>
      </c>
      <c r="L2081" s="37">
        <v>22708</v>
      </c>
      <c r="M2081" s="37">
        <v>49877</v>
      </c>
      <c r="N2081" s="37">
        <f>SUM(VentasC15[[#This Row],[Maquillaje]:[Perfumería]])</f>
        <v>262477</v>
      </c>
      <c r="O2081" s="14">
        <f>AVERAGE(VentasC15[[#This Row],[Maquillaje]:[Perfumería]])</f>
        <v>52495.4</v>
      </c>
      <c r="P2081" t="str">
        <f>INDEX(VentasC15[[#Headers],[Maquillaje]:[Perfumería]],MATCH(MAX(VentasC15[[#This Row],[Maquillaje]:[Perfumería]]),VentasC15[[#This Row],[Maquillaje]:[Perfumería]],0))</f>
        <v>Cabello</v>
      </c>
      <c r="Q2081" t="str">
        <f>INDEX(VentasC15[[#Headers],[Maquillaje]:[Perfumería]],MATCH(MIN(VentasC15[[#This Row],[Maquillaje]:[Perfumería]]),VentasC15[[#This Row],[Maquillaje]:[Perfumería]],0))</f>
        <v>Cuerpo</v>
      </c>
      <c r="R2081" t="str">
        <f>IF(VentasC15[[#This Row],[Total por vendedor]]&gt;=250000,"SI","NO")</f>
        <v>SI</v>
      </c>
    </row>
    <row r="2082" spans="1:18" x14ac:dyDescent="0.3">
      <c r="A2082" s="16">
        <v>33499202</v>
      </c>
      <c r="B2082" s="13">
        <v>47</v>
      </c>
      <c r="C2082" s="13">
        <v>5</v>
      </c>
      <c r="D2082" s="13">
        <v>57</v>
      </c>
      <c r="E2082" t="s">
        <v>23</v>
      </c>
      <c r="F2082" t="s">
        <v>20</v>
      </c>
      <c r="G2082" t="str">
        <f>IF(VentasC15[[#This Row],[Tipo de pago]]='Tablas auxiliares'!$B$6,"Venta física","Venta Online")</f>
        <v>Venta física</v>
      </c>
      <c r="H2082" t="s">
        <v>30</v>
      </c>
      <c r="I2082" s="37">
        <v>79531</v>
      </c>
      <c r="J2082" s="37">
        <v>48159</v>
      </c>
      <c r="K2082" s="37">
        <v>45326</v>
      </c>
      <c r="L2082" s="37">
        <v>82818</v>
      </c>
      <c r="M2082" s="37">
        <v>19966</v>
      </c>
      <c r="N2082" s="37">
        <f>SUM(VentasC15[[#This Row],[Maquillaje]:[Perfumería]])</f>
        <v>275800</v>
      </c>
      <c r="O2082" s="14">
        <f>AVERAGE(VentasC15[[#This Row],[Maquillaje]:[Perfumería]])</f>
        <v>55160</v>
      </c>
      <c r="P2082" t="str">
        <f>INDEX(VentasC15[[#Headers],[Maquillaje]:[Perfumería]],MATCH(MAX(VentasC15[[#This Row],[Maquillaje]:[Perfumería]]),VentasC15[[#This Row],[Maquillaje]:[Perfumería]],0))</f>
        <v>Cuerpo</v>
      </c>
      <c r="Q2082" t="str">
        <f>INDEX(VentasC15[[#Headers],[Maquillaje]:[Perfumería]],MATCH(MIN(VentasC15[[#This Row],[Maquillaje]:[Perfumería]]),VentasC15[[#This Row],[Maquillaje]:[Perfumería]],0))</f>
        <v>Perfumería</v>
      </c>
      <c r="R2082" t="str">
        <f>IF(VentasC15[[#This Row],[Total por vendedor]]&gt;=250000,"SI","NO")</f>
        <v>SI</v>
      </c>
    </row>
    <row r="2083" spans="1:18" x14ac:dyDescent="0.3">
      <c r="A2083" s="17">
        <v>33499203</v>
      </c>
      <c r="B2083" s="13">
        <v>44</v>
      </c>
      <c r="C2083" s="13">
        <v>5</v>
      </c>
      <c r="D2083" s="13">
        <v>58</v>
      </c>
      <c r="E2083" t="s">
        <v>25</v>
      </c>
      <c r="F2083" t="s">
        <v>20</v>
      </c>
      <c r="G2083" t="str">
        <f>IF(VentasC15[[#This Row],[Tipo de pago]]='Tablas auxiliares'!$B$6,"Venta física","Venta Online")</f>
        <v>Venta física</v>
      </c>
      <c r="H2083" t="s">
        <v>30</v>
      </c>
      <c r="I2083" s="37">
        <v>11889</v>
      </c>
      <c r="J2083" s="37">
        <v>62128</v>
      </c>
      <c r="K2083" s="37">
        <v>5718</v>
      </c>
      <c r="L2083" s="37">
        <v>8798</v>
      </c>
      <c r="M2083" s="37">
        <v>84857</v>
      </c>
      <c r="N2083" s="37">
        <f>SUM(VentasC15[[#This Row],[Maquillaje]:[Perfumería]])</f>
        <v>173390</v>
      </c>
      <c r="O2083" s="14">
        <f>AVERAGE(VentasC15[[#This Row],[Maquillaje]:[Perfumería]])</f>
        <v>34678</v>
      </c>
      <c r="P2083" t="str">
        <f>INDEX(VentasC15[[#Headers],[Maquillaje]:[Perfumería]],MATCH(MAX(VentasC15[[#This Row],[Maquillaje]:[Perfumería]]),VentasC15[[#This Row],[Maquillaje]:[Perfumería]],0))</f>
        <v>Perfumería</v>
      </c>
      <c r="Q2083" t="str">
        <f>INDEX(VentasC15[[#Headers],[Maquillaje]:[Perfumería]],MATCH(MIN(VentasC15[[#This Row],[Maquillaje]:[Perfumería]]),VentasC15[[#This Row],[Maquillaje]:[Perfumería]],0))</f>
        <v>Cabello</v>
      </c>
      <c r="R2083" t="str">
        <f>IF(VentasC15[[#This Row],[Total por vendedor]]&gt;=250000,"SI","NO")</f>
        <v>NO</v>
      </c>
    </row>
    <row r="2084" spans="1:18" x14ac:dyDescent="0.3">
      <c r="A2084" s="16">
        <v>33499204</v>
      </c>
      <c r="B2084" s="13">
        <v>65</v>
      </c>
      <c r="C2084" s="13">
        <v>5</v>
      </c>
      <c r="D2084" s="13">
        <v>85</v>
      </c>
      <c r="E2084" t="s">
        <v>23</v>
      </c>
      <c r="F2084" t="s">
        <v>21</v>
      </c>
      <c r="G2084" t="str">
        <f>IF(VentasC15[[#This Row],[Tipo de pago]]='Tablas auxiliares'!$B$6,"Venta física","Venta Online")</f>
        <v>Venta Online</v>
      </c>
      <c r="H2084" t="s">
        <v>30</v>
      </c>
      <c r="I2084" s="37">
        <v>25079</v>
      </c>
      <c r="J2084" s="37">
        <v>81755</v>
      </c>
      <c r="K2084" s="37">
        <v>61008</v>
      </c>
      <c r="L2084" s="37">
        <v>14445</v>
      </c>
      <c r="M2084" s="37">
        <v>2645</v>
      </c>
      <c r="N2084" s="37">
        <f>SUM(VentasC15[[#This Row],[Maquillaje]:[Perfumería]])</f>
        <v>184932</v>
      </c>
      <c r="O2084" s="14">
        <f>AVERAGE(VentasC15[[#This Row],[Maquillaje]:[Perfumería]])</f>
        <v>36986.400000000001</v>
      </c>
      <c r="P2084" t="str">
        <f>INDEX(VentasC15[[#Headers],[Maquillaje]:[Perfumería]],MATCH(MAX(VentasC15[[#This Row],[Maquillaje]:[Perfumería]]),VentasC15[[#This Row],[Maquillaje]:[Perfumería]],0))</f>
        <v>Skincare</v>
      </c>
      <c r="Q2084" t="str">
        <f>INDEX(VentasC15[[#Headers],[Maquillaje]:[Perfumería]],MATCH(MIN(VentasC15[[#This Row],[Maquillaje]:[Perfumería]]),VentasC15[[#This Row],[Maquillaje]:[Perfumería]],0))</f>
        <v>Perfumería</v>
      </c>
      <c r="R2084" t="str">
        <f>IF(VentasC15[[#This Row],[Total por vendedor]]&gt;=250000,"SI","NO")</f>
        <v>NO</v>
      </c>
    </row>
    <row r="2085" spans="1:18" x14ac:dyDescent="0.3">
      <c r="A2085" s="17">
        <v>33499205</v>
      </c>
      <c r="B2085" s="13">
        <v>73</v>
      </c>
      <c r="C2085" s="13">
        <v>5</v>
      </c>
      <c r="D2085" s="13">
        <v>45</v>
      </c>
      <c r="E2085" t="s">
        <v>25</v>
      </c>
      <c r="F2085" t="s">
        <v>20</v>
      </c>
      <c r="G2085" t="str">
        <f>IF(VentasC15[[#This Row],[Tipo de pago]]='Tablas auxiliares'!$B$6,"Venta física","Venta Online")</f>
        <v>Venta física</v>
      </c>
      <c r="H2085" t="s">
        <v>29</v>
      </c>
      <c r="I2085" s="37">
        <v>52339</v>
      </c>
      <c r="J2085" s="37">
        <v>7793</v>
      </c>
      <c r="K2085" s="37">
        <v>95743</v>
      </c>
      <c r="L2085" s="37">
        <v>24188</v>
      </c>
      <c r="M2085" s="37">
        <v>14893</v>
      </c>
      <c r="N2085" s="37">
        <f>SUM(VentasC15[[#This Row],[Maquillaje]:[Perfumería]])</f>
        <v>194956</v>
      </c>
      <c r="O2085" s="14">
        <f>AVERAGE(VentasC15[[#This Row],[Maquillaje]:[Perfumería]])</f>
        <v>38991.199999999997</v>
      </c>
      <c r="P2085" t="str">
        <f>INDEX(VentasC15[[#Headers],[Maquillaje]:[Perfumería]],MATCH(MAX(VentasC15[[#This Row],[Maquillaje]:[Perfumería]]),VentasC15[[#This Row],[Maquillaje]:[Perfumería]],0))</f>
        <v>Cabello</v>
      </c>
      <c r="Q2085" t="str">
        <f>INDEX(VentasC15[[#Headers],[Maquillaje]:[Perfumería]],MATCH(MIN(VentasC15[[#This Row],[Maquillaje]:[Perfumería]]),VentasC15[[#This Row],[Maquillaje]:[Perfumería]],0))</f>
        <v>Skincare</v>
      </c>
      <c r="R2085" t="str">
        <f>IF(VentasC15[[#This Row],[Total por vendedor]]&gt;=250000,"SI","NO")</f>
        <v>NO</v>
      </c>
    </row>
    <row r="2086" spans="1:18" x14ac:dyDescent="0.3">
      <c r="A2086" s="16">
        <v>33499206</v>
      </c>
      <c r="B2086" s="13">
        <v>33</v>
      </c>
      <c r="C2086" s="13">
        <v>5</v>
      </c>
      <c r="D2086" s="13">
        <v>54</v>
      </c>
      <c r="E2086" t="s">
        <v>24</v>
      </c>
      <c r="F2086" t="s">
        <v>21</v>
      </c>
      <c r="G2086" t="str">
        <f>IF(VentasC15[[#This Row],[Tipo de pago]]='Tablas auxiliares'!$B$6,"Venta física","Venta Online")</f>
        <v>Venta Online</v>
      </c>
      <c r="H2086" t="s">
        <v>30</v>
      </c>
      <c r="I2086" s="37">
        <v>52852</v>
      </c>
      <c r="J2086" s="37">
        <v>76627</v>
      </c>
      <c r="K2086" s="37">
        <v>86908</v>
      </c>
      <c r="L2086" s="37">
        <v>97869</v>
      </c>
      <c r="M2086" s="37">
        <v>36396</v>
      </c>
      <c r="N2086" s="37">
        <f>SUM(VentasC15[[#This Row],[Maquillaje]:[Perfumería]])</f>
        <v>350652</v>
      </c>
      <c r="O2086" s="14">
        <f>AVERAGE(VentasC15[[#This Row],[Maquillaje]:[Perfumería]])</f>
        <v>70130.399999999994</v>
      </c>
      <c r="P2086" t="str">
        <f>INDEX(VentasC15[[#Headers],[Maquillaje]:[Perfumería]],MATCH(MAX(VentasC15[[#This Row],[Maquillaje]:[Perfumería]]),VentasC15[[#This Row],[Maquillaje]:[Perfumería]],0))</f>
        <v>Cuerpo</v>
      </c>
      <c r="Q2086" t="str">
        <f>INDEX(VentasC15[[#Headers],[Maquillaje]:[Perfumería]],MATCH(MIN(VentasC15[[#This Row],[Maquillaje]:[Perfumería]]),VentasC15[[#This Row],[Maquillaje]:[Perfumería]],0))</f>
        <v>Perfumería</v>
      </c>
      <c r="R2086" t="str">
        <f>IF(VentasC15[[#This Row],[Total por vendedor]]&gt;=250000,"SI","NO")</f>
        <v>SI</v>
      </c>
    </row>
    <row r="2087" spans="1:18" x14ac:dyDescent="0.3">
      <c r="A2087" s="17">
        <v>33499207</v>
      </c>
      <c r="B2087" s="13">
        <v>32</v>
      </c>
      <c r="C2087" s="13">
        <v>5</v>
      </c>
      <c r="D2087" s="13">
        <v>60</v>
      </c>
      <c r="E2087" t="s">
        <v>23</v>
      </c>
      <c r="F2087" t="s">
        <v>20</v>
      </c>
      <c r="G2087" t="str">
        <f>IF(VentasC15[[#This Row],[Tipo de pago]]='Tablas auxiliares'!$B$6,"Venta física","Venta Online")</f>
        <v>Venta física</v>
      </c>
      <c r="H2087" t="s">
        <v>29</v>
      </c>
      <c r="I2087" s="37">
        <v>93659</v>
      </c>
      <c r="J2087" s="37">
        <v>20844</v>
      </c>
      <c r="K2087" s="37">
        <v>31871</v>
      </c>
      <c r="L2087" s="37">
        <v>37554</v>
      </c>
      <c r="M2087" s="37">
        <v>55235</v>
      </c>
      <c r="N2087" s="37">
        <f>SUM(VentasC15[[#This Row],[Maquillaje]:[Perfumería]])</f>
        <v>239163</v>
      </c>
      <c r="O2087" s="14">
        <f>AVERAGE(VentasC15[[#This Row],[Maquillaje]:[Perfumería]])</f>
        <v>47832.6</v>
      </c>
      <c r="P2087" t="str">
        <f>INDEX(VentasC15[[#Headers],[Maquillaje]:[Perfumería]],MATCH(MAX(VentasC15[[#This Row],[Maquillaje]:[Perfumería]]),VentasC15[[#This Row],[Maquillaje]:[Perfumería]],0))</f>
        <v>Maquillaje</v>
      </c>
      <c r="Q2087" t="str">
        <f>INDEX(VentasC15[[#Headers],[Maquillaje]:[Perfumería]],MATCH(MIN(VentasC15[[#This Row],[Maquillaje]:[Perfumería]]),VentasC15[[#This Row],[Maquillaje]:[Perfumería]],0))</f>
        <v>Skincare</v>
      </c>
      <c r="R2087" t="str">
        <f>IF(VentasC15[[#This Row],[Total por vendedor]]&gt;=250000,"SI","NO")</f>
        <v>NO</v>
      </c>
    </row>
    <row r="2088" spans="1:18" x14ac:dyDescent="0.3">
      <c r="A2088" s="16">
        <v>33499208</v>
      </c>
      <c r="B2088" s="13">
        <v>49</v>
      </c>
      <c r="C2088" s="13">
        <v>5</v>
      </c>
      <c r="D2088" s="13">
        <v>81</v>
      </c>
      <c r="E2088" t="s">
        <v>23</v>
      </c>
      <c r="F2088" t="s">
        <v>21</v>
      </c>
      <c r="G2088" t="str">
        <f>IF(VentasC15[[#This Row],[Tipo de pago]]='Tablas auxiliares'!$B$6,"Venta física","Venta Online")</f>
        <v>Venta Online</v>
      </c>
      <c r="H2088" t="s">
        <v>29</v>
      </c>
      <c r="I2088" s="37">
        <v>48087</v>
      </c>
      <c r="J2088" s="37">
        <v>54805</v>
      </c>
      <c r="K2088" s="37">
        <v>91300</v>
      </c>
      <c r="L2088" s="37">
        <v>1249</v>
      </c>
      <c r="M2088" s="37">
        <v>41863</v>
      </c>
      <c r="N2088" s="37">
        <f>SUM(VentasC15[[#This Row],[Maquillaje]:[Perfumería]])</f>
        <v>237304</v>
      </c>
      <c r="O2088" s="14">
        <f>AVERAGE(VentasC15[[#This Row],[Maquillaje]:[Perfumería]])</f>
        <v>47460.800000000003</v>
      </c>
      <c r="P2088" t="str">
        <f>INDEX(VentasC15[[#Headers],[Maquillaje]:[Perfumería]],MATCH(MAX(VentasC15[[#This Row],[Maquillaje]:[Perfumería]]),VentasC15[[#This Row],[Maquillaje]:[Perfumería]],0))</f>
        <v>Cabello</v>
      </c>
      <c r="Q2088" t="str">
        <f>INDEX(VentasC15[[#Headers],[Maquillaje]:[Perfumería]],MATCH(MIN(VentasC15[[#This Row],[Maquillaje]:[Perfumería]]),VentasC15[[#This Row],[Maquillaje]:[Perfumería]],0))</f>
        <v>Cuerpo</v>
      </c>
      <c r="R2088" t="str">
        <f>IF(VentasC15[[#This Row],[Total por vendedor]]&gt;=250000,"SI","NO")</f>
        <v>NO</v>
      </c>
    </row>
    <row r="2089" spans="1:18" x14ac:dyDescent="0.3">
      <c r="A2089" s="17">
        <v>33499209</v>
      </c>
      <c r="B2089" s="13">
        <v>43</v>
      </c>
      <c r="C2089" s="13">
        <v>5</v>
      </c>
      <c r="D2089" s="13">
        <v>8</v>
      </c>
      <c r="E2089" t="s">
        <v>24</v>
      </c>
      <c r="F2089" t="s">
        <v>21</v>
      </c>
      <c r="G2089" t="str">
        <f>IF(VentasC15[[#This Row],[Tipo de pago]]='Tablas auxiliares'!$B$6,"Venta física","Venta Online")</f>
        <v>Venta Online</v>
      </c>
      <c r="H2089" t="s">
        <v>30</v>
      </c>
      <c r="I2089" s="37">
        <v>64504</v>
      </c>
      <c r="J2089" s="37">
        <v>37671</v>
      </c>
      <c r="K2089" s="37">
        <v>63906</v>
      </c>
      <c r="L2089" s="37">
        <v>87130</v>
      </c>
      <c r="M2089" s="37">
        <v>73741</v>
      </c>
      <c r="N2089" s="37">
        <f>SUM(VentasC15[[#This Row],[Maquillaje]:[Perfumería]])</f>
        <v>326952</v>
      </c>
      <c r="O2089" s="14">
        <f>AVERAGE(VentasC15[[#This Row],[Maquillaje]:[Perfumería]])</f>
        <v>65390.400000000001</v>
      </c>
      <c r="P2089" t="str">
        <f>INDEX(VentasC15[[#Headers],[Maquillaje]:[Perfumería]],MATCH(MAX(VentasC15[[#This Row],[Maquillaje]:[Perfumería]]),VentasC15[[#This Row],[Maquillaje]:[Perfumería]],0))</f>
        <v>Cuerpo</v>
      </c>
      <c r="Q2089" t="str">
        <f>INDEX(VentasC15[[#Headers],[Maquillaje]:[Perfumería]],MATCH(MIN(VentasC15[[#This Row],[Maquillaje]:[Perfumería]]),VentasC15[[#This Row],[Maquillaje]:[Perfumería]],0))</f>
        <v>Skincare</v>
      </c>
      <c r="R2089" t="str">
        <f>IF(VentasC15[[#This Row],[Total por vendedor]]&gt;=250000,"SI","NO")</f>
        <v>SI</v>
      </c>
    </row>
    <row r="2090" spans="1:18" x14ac:dyDescent="0.3">
      <c r="A2090" s="16">
        <v>33499210</v>
      </c>
      <c r="B2090" s="13">
        <v>42</v>
      </c>
      <c r="C2090" s="13">
        <v>5</v>
      </c>
      <c r="D2090" s="13">
        <v>75</v>
      </c>
      <c r="E2090" t="s">
        <v>24</v>
      </c>
      <c r="F2090" t="s">
        <v>21</v>
      </c>
      <c r="G2090" t="str">
        <f>IF(VentasC15[[#This Row],[Tipo de pago]]='Tablas auxiliares'!$B$6,"Venta física","Venta Online")</f>
        <v>Venta Online</v>
      </c>
      <c r="H2090" t="s">
        <v>29</v>
      </c>
      <c r="I2090" s="37">
        <v>29390</v>
      </c>
      <c r="J2090" s="37">
        <v>98649</v>
      </c>
      <c r="K2090" s="37">
        <v>19907</v>
      </c>
      <c r="L2090" s="37">
        <v>12288</v>
      </c>
      <c r="M2090" s="37">
        <v>72508</v>
      </c>
      <c r="N2090" s="37">
        <f>SUM(VentasC15[[#This Row],[Maquillaje]:[Perfumería]])</f>
        <v>232742</v>
      </c>
      <c r="O2090" s="14">
        <f>AVERAGE(VentasC15[[#This Row],[Maquillaje]:[Perfumería]])</f>
        <v>46548.4</v>
      </c>
      <c r="P2090" t="str">
        <f>INDEX(VentasC15[[#Headers],[Maquillaje]:[Perfumería]],MATCH(MAX(VentasC15[[#This Row],[Maquillaje]:[Perfumería]]),VentasC15[[#This Row],[Maquillaje]:[Perfumería]],0))</f>
        <v>Skincare</v>
      </c>
      <c r="Q2090" t="str">
        <f>INDEX(VentasC15[[#Headers],[Maquillaje]:[Perfumería]],MATCH(MIN(VentasC15[[#This Row],[Maquillaje]:[Perfumería]]),VentasC15[[#This Row],[Maquillaje]:[Perfumería]],0))</f>
        <v>Cuerpo</v>
      </c>
      <c r="R2090" t="str">
        <f>IF(VentasC15[[#This Row],[Total por vendedor]]&gt;=250000,"SI","NO")</f>
        <v>NO</v>
      </c>
    </row>
    <row r="2091" spans="1:18" x14ac:dyDescent="0.3">
      <c r="A2091" s="17">
        <v>33499211</v>
      </c>
      <c r="B2091" s="13">
        <v>62</v>
      </c>
      <c r="C2091" s="13">
        <v>5</v>
      </c>
      <c r="D2091" s="13">
        <v>6</v>
      </c>
      <c r="E2091" t="s">
        <v>23</v>
      </c>
      <c r="F2091" t="s">
        <v>21</v>
      </c>
      <c r="G2091" t="str">
        <f>IF(VentasC15[[#This Row],[Tipo de pago]]='Tablas auxiliares'!$B$6,"Venta física","Venta Online")</f>
        <v>Venta Online</v>
      </c>
      <c r="H2091" t="s">
        <v>30</v>
      </c>
      <c r="I2091" s="37">
        <v>51359</v>
      </c>
      <c r="J2091" s="37">
        <v>91163</v>
      </c>
      <c r="K2091" s="37">
        <v>70054</v>
      </c>
      <c r="L2091" s="37">
        <v>84658</v>
      </c>
      <c r="M2091" s="37">
        <v>21225</v>
      </c>
      <c r="N2091" s="37">
        <f>SUM(VentasC15[[#This Row],[Maquillaje]:[Perfumería]])</f>
        <v>318459</v>
      </c>
      <c r="O2091" s="14">
        <f>AVERAGE(VentasC15[[#This Row],[Maquillaje]:[Perfumería]])</f>
        <v>63691.8</v>
      </c>
      <c r="P2091" t="str">
        <f>INDEX(VentasC15[[#Headers],[Maquillaje]:[Perfumería]],MATCH(MAX(VentasC15[[#This Row],[Maquillaje]:[Perfumería]]),VentasC15[[#This Row],[Maquillaje]:[Perfumería]],0))</f>
        <v>Skincare</v>
      </c>
      <c r="Q2091" t="str">
        <f>INDEX(VentasC15[[#Headers],[Maquillaje]:[Perfumería]],MATCH(MIN(VentasC15[[#This Row],[Maquillaje]:[Perfumería]]),VentasC15[[#This Row],[Maquillaje]:[Perfumería]],0))</f>
        <v>Perfumería</v>
      </c>
      <c r="R2091" t="str">
        <f>IF(VentasC15[[#This Row],[Total por vendedor]]&gt;=250000,"SI","NO")</f>
        <v>SI</v>
      </c>
    </row>
    <row r="2092" spans="1:18" x14ac:dyDescent="0.3">
      <c r="A2092" s="16">
        <v>33499212</v>
      </c>
      <c r="B2092" s="13">
        <v>52</v>
      </c>
      <c r="C2092" s="13">
        <v>5</v>
      </c>
      <c r="D2092" s="13">
        <v>20</v>
      </c>
      <c r="E2092" t="s">
        <v>23</v>
      </c>
      <c r="F2092" t="s">
        <v>20</v>
      </c>
      <c r="G2092" t="str">
        <f>IF(VentasC15[[#This Row],[Tipo de pago]]='Tablas auxiliares'!$B$6,"Venta física","Venta Online")</f>
        <v>Venta física</v>
      </c>
      <c r="H2092" t="s">
        <v>30</v>
      </c>
      <c r="I2092" s="37">
        <v>65548</v>
      </c>
      <c r="J2092" s="37">
        <v>13153</v>
      </c>
      <c r="K2092" s="37">
        <v>7787</v>
      </c>
      <c r="L2092" s="37">
        <v>88632</v>
      </c>
      <c r="M2092" s="37">
        <v>42026</v>
      </c>
      <c r="N2092" s="37">
        <f>SUM(VentasC15[[#This Row],[Maquillaje]:[Perfumería]])</f>
        <v>217146</v>
      </c>
      <c r="O2092" s="14">
        <f>AVERAGE(VentasC15[[#This Row],[Maquillaje]:[Perfumería]])</f>
        <v>43429.2</v>
      </c>
      <c r="P2092" t="str">
        <f>INDEX(VentasC15[[#Headers],[Maquillaje]:[Perfumería]],MATCH(MAX(VentasC15[[#This Row],[Maquillaje]:[Perfumería]]),VentasC15[[#This Row],[Maquillaje]:[Perfumería]],0))</f>
        <v>Cuerpo</v>
      </c>
      <c r="Q2092" t="str">
        <f>INDEX(VentasC15[[#Headers],[Maquillaje]:[Perfumería]],MATCH(MIN(VentasC15[[#This Row],[Maquillaje]:[Perfumería]]),VentasC15[[#This Row],[Maquillaje]:[Perfumería]],0))</f>
        <v>Cabello</v>
      </c>
      <c r="R2092" t="str">
        <f>IF(VentasC15[[#This Row],[Total por vendedor]]&gt;=250000,"SI","NO")</f>
        <v>NO</v>
      </c>
    </row>
    <row r="2093" spans="1:18" x14ac:dyDescent="0.3">
      <c r="A2093" s="17">
        <v>33499213</v>
      </c>
      <c r="B2093" s="13">
        <v>60</v>
      </c>
      <c r="C2093" s="13">
        <v>5</v>
      </c>
      <c r="D2093" s="13">
        <v>35</v>
      </c>
      <c r="E2093" t="s">
        <v>24</v>
      </c>
      <c r="F2093" t="s">
        <v>21</v>
      </c>
      <c r="G2093" t="str">
        <f>IF(VentasC15[[#This Row],[Tipo de pago]]='Tablas auxiliares'!$B$6,"Venta física","Venta Online")</f>
        <v>Venta Online</v>
      </c>
      <c r="H2093" t="s">
        <v>30</v>
      </c>
      <c r="I2093" s="37">
        <v>70502</v>
      </c>
      <c r="J2093" s="37">
        <v>91895</v>
      </c>
      <c r="K2093" s="37">
        <v>41157</v>
      </c>
      <c r="L2093" s="37">
        <v>51513</v>
      </c>
      <c r="M2093" s="37">
        <v>57896</v>
      </c>
      <c r="N2093" s="37">
        <f>SUM(VentasC15[[#This Row],[Maquillaje]:[Perfumería]])</f>
        <v>312963</v>
      </c>
      <c r="O2093" s="14">
        <f>AVERAGE(VentasC15[[#This Row],[Maquillaje]:[Perfumería]])</f>
        <v>62592.6</v>
      </c>
      <c r="P2093" t="str">
        <f>INDEX(VentasC15[[#Headers],[Maquillaje]:[Perfumería]],MATCH(MAX(VentasC15[[#This Row],[Maquillaje]:[Perfumería]]),VentasC15[[#This Row],[Maquillaje]:[Perfumería]],0))</f>
        <v>Skincare</v>
      </c>
      <c r="Q2093" t="str">
        <f>INDEX(VentasC15[[#Headers],[Maquillaje]:[Perfumería]],MATCH(MIN(VentasC15[[#This Row],[Maquillaje]:[Perfumería]]),VentasC15[[#This Row],[Maquillaje]:[Perfumería]],0))</f>
        <v>Cabello</v>
      </c>
      <c r="R2093" t="str">
        <f>IF(VentasC15[[#This Row],[Total por vendedor]]&gt;=250000,"SI","NO")</f>
        <v>SI</v>
      </c>
    </row>
    <row r="2094" spans="1:18" x14ac:dyDescent="0.3">
      <c r="A2094" s="16">
        <v>33499214</v>
      </c>
      <c r="B2094" s="13">
        <v>41</v>
      </c>
      <c r="C2094" s="13">
        <v>5</v>
      </c>
      <c r="D2094" s="13">
        <v>50</v>
      </c>
      <c r="E2094" t="s">
        <v>24</v>
      </c>
      <c r="F2094" t="s">
        <v>21</v>
      </c>
      <c r="G2094" t="str">
        <f>IF(VentasC15[[#This Row],[Tipo de pago]]='Tablas auxiliares'!$B$6,"Venta física","Venta Online")</f>
        <v>Venta Online</v>
      </c>
      <c r="H2094" t="s">
        <v>29</v>
      </c>
      <c r="I2094" s="37">
        <v>69492</v>
      </c>
      <c r="J2094" s="37">
        <v>76913</v>
      </c>
      <c r="K2094" s="37">
        <v>76420</v>
      </c>
      <c r="L2094" s="37">
        <v>46785</v>
      </c>
      <c r="M2094" s="37">
        <v>67282</v>
      </c>
      <c r="N2094" s="37">
        <f>SUM(VentasC15[[#This Row],[Maquillaje]:[Perfumería]])</f>
        <v>336892</v>
      </c>
      <c r="O2094" s="14">
        <f>AVERAGE(VentasC15[[#This Row],[Maquillaje]:[Perfumería]])</f>
        <v>67378.399999999994</v>
      </c>
      <c r="P2094" t="str">
        <f>INDEX(VentasC15[[#Headers],[Maquillaje]:[Perfumería]],MATCH(MAX(VentasC15[[#This Row],[Maquillaje]:[Perfumería]]),VentasC15[[#This Row],[Maquillaje]:[Perfumería]],0))</f>
        <v>Skincare</v>
      </c>
      <c r="Q2094" t="str">
        <f>INDEX(VentasC15[[#Headers],[Maquillaje]:[Perfumería]],MATCH(MIN(VentasC15[[#This Row],[Maquillaje]:[Perfumería]]),VentasC15[[#This Row],[Maquillaje]:[Perfumería]],0))</f>
        <v>Cuerpo</v>
      </c>
      <c r="R2094" t="str">
        <f>IF(VentasC15[[#This Row],[Total por vendedor]]&gt;=250000,"SI","NO")</f>
        <v>SI</v>
      </c>
    </row>
    <row r="2095" spans="1:18" x14ac:dyDescent="0.3">
      <c r="A2095" s="17">
        <v>33499215</v>
      </c>
      <c r="B2095" s="13">
        <v>31</v>
      </c>
      <c r="C2095" s="13">
        <v>5</v>
      </c>
      <c r="D2095" s="13">
        <v>43</v>
      </c>
      <c r="E2095" t="s">
        <v>23</v>
      </c>
      <c r="F2095" t="s">
        <v>20</v>
      </c>
      <c r="G2095" t="str">
        <f>IF(VentasC15[[#This Row],[Tipo de pago]]='Tablas auxiliares'!$B$6,"Venta física","Venta Online")</f>
        <v>Venta física</v>
      </c>
      <c r="H2095" t="s">
        <v>30</v>
      </c>
      <c r="I2095" s="37">
        <v>83786</v>
      </c>
      <c r="J2095" s="37">
        <v>22841</v>
      </c>
      <c r="K2095" s="37">
        <v>20457</v>
      </c>
      <c r="L2095" s="37">
        <v>88265</v>
      </c>
      <c r="M2095" s="37">
        <v>71843</v>
      </c>
      <c r="N2095" s="37">
        <f>SUM(VentasC15[[#This Row],[Maquillaje]:[Perfumería]])</f>
        <v>287192</v>
      </c>
      <c r="O2095" s="14">
        <f>AVERAGE(VentasC15[[#This Row],[Maquillaje]:[Perfumería]])</f>
        <v>57438.400000000001</v>
      </c>
      <c r="P2095" t="str">
        <f>INDEX(VentasC15[[#Headers],[Maquillaje]:[Perfumería]],MATCH(MAX(VentasC15[[#This Row],[Maquillaje]:[Perfumería]]),VentasC15[[#This Row],[Maquillaje]:[Perfumería]],0))</f>
        <v>Cuerpo</v>
      </c>
      <c r="Q2095" t="str">
        <f>INDEX(VentasC15[[#Headers],[Maquillaje]:[Perfumería]],MATCH(MIN(VentasC15[[#This Row],[Maquillaje]:[Perfumería]]),VentasC15[[#This Row],[Maquillaje]:[Perfumería]],0))</f>
        <v>Cabello</v>
      </c>
      <c r="R2095" t="str">
        <f>IF(VentasC15[[#This Row],[Total por vendedor]]&gt;=250000,"SI","NO")</f>
        <v>SI</v>
      </c>
    </row>
    <row r="2096" spans="1:18" x14ac:dyDescent="0.3">
      <c r="A2096" s="16">
        <v>33499216</v>
      </c>
      <c r="B2096" s="13">
        <v>43</v>
      </c>
      <c r="C2096" s="13">
        <v>5</v>
      </c>
      <c r="D2096" s="13">
        <v>92</v>
      </c>
      <c r="E2096" t="s">
        <v>23</v>
      </c>
      <c r="F2096" t="s">
        <v>21</v>
      </c>
      <c r="G2096" t="str">
        <f>IF(VentasC15[[#This Row],[Tipo de pago]]='Tablas auxiliares'!$B$6,"Venta física","Venta Online")</f>
        <v>Venta Online</v>
      </c>
      <c r="H2096" t="s">
        <v>30</v>
      </c>
      <c r="I2096" s="37">
        <v>78379</v>
      </c>
      <c r="J2096" s="37">
        <v>85860</v>
      </c>
      <c r="K2096" s="37">
        <v>54610</v>
      </c>
      <c r="L2096" s="37">
        <v>60993</v>
      </c>
      <c r="M2096" s="37">
        <v>50712</v>
      </c>
      <c r="N2096" s="37">
        <f>SUM(VentasC15[[#This Row],[Maquillaje]:[Perfumería]])</f>
        <v>330554</v>
      </c>
      <c r="O2096" s="14">
        <f>AVERAGE(VentasC15[[#This Row],[Maquillaje]:[Perfumería]])</f>
        <v>66110.8</v>
      </c>
      <c r="P2096" t="str">
        <f>INDEX(VentasC15[[#Headers],[Maquillaje]:[Perfumería]],MATCH(MAX(VentasC15[[#This Row],[Maquillaje]:[Perfumería]]),VentasC15[[#This Row],[Maquillaje]:[Perfumería]],0))</f>
        <v>Skincare</v>
      </c>
      <c r="Q2096" t="str">
        <f>INDEX(VentasC15[[#Headers],[Maquillaje]:[Perfumería]],MATCH(MIN(VentasC15[[#This Row],[Maquillaje]:[Perfumería]]),VentasC15[[#This Row],[Maquillaje]:[Perfumería]],0))</f>
        <v>Perfumería</v>
      </c>
      <c r="R2096" t="str">
        <f>IF(VentasC15[[#This Row],[Total por vendedor]]&gt;=250000,"SI","NO")</f>
        <v>SI</v>
      </c>
    </row>
    <row r="2097" spans="1:18" x14ac:dyDescent="0.3">
      <c r="A2097" s="17">
        <v>33499217</v>
      </c>
      <c r="B2097" s="13">
        <v>70</v>
      </c>
      <c r="C2097" s="13">
        <v>5</v>
      </c>
      <c r="D2097" s="13">
        <v>13</v>
      </c>
      <c r="E2097" t="s">
        <v>22</v>
      </c>
      <c r="F2097" t="s">
        <v>20</v>
      </c>
      <c r="G2097" t="str">
        <f>IF(VentasC15[[#This Row],[Tipo de pago]]='Tablas auxiliares'!$B$6,"Venta física","Venta Online")</f>
        <v>Venta física</v>
      </c>
      <c r="H2097" t="s">
        <v>29</v>
      </c>
      <c r="I2097" s="37">
        <v>64917</v>
      </c>
      <c r="J2097" s="37">
        <v>94260</v>
      </c>
      <c r="K2097" s="37">
        <v>39014</v>
      </c>
      <c r="L2097" s="37">
        <v>6495</v>
      </c>
      <c r="M2097" s="37">
        <v>80543</v>
      </c>
      <c r="N2097" s="37">
        <f>SUM(VentasC15[[#This Row],[Maquillaje]:[Perfumería]])</f>
        <v>285229</v>
      </c>
      <c r="O2097" s="14">
        <f>AVERAGE(VentasC15[[#This Row],[Maquillaje]:[Perfumería]])</f>
        <v>57045.8</v>
      </c>
      <c r="P2097" t="str">
        <f>INDEX(VentasC15[[#Headers],[Maquillaje]:[Perfumería]],MATCH(MAX(VentasC15[[#This Row],[Maquillaje]:[Perfumería]]),VentasC15[[#This Row],[Maquillaje]:[Perfumería]],0))</f>
        <v>Skincare</v>
      </c>
      <c r="Q2097" t="str">
        <f>INDEX(VentasC15[[#Headers],[Maquillaje]:[Perfumería]],MATCH(MIN(VentasC15[[#This Row],[Maquillaje]:[Perfumería]]),VentasC15[[#This Row],[Maquillaje]:[Perfumería]],0))</f>
        <v>Cuerpo</v>
      </c>
      <c r="R2097" t="str">
        <f>IF(VentasC15[[#This Row],[Total por vendedor]]&gt;=250000,"SI","NO")</f>
        <v>SI</v>
      </c>
    </row>
    <row r="2098" spans="1:18" x14ac:dyDescent="0.3">
      <c r="A2098" s="16">
        <v>33499218</v>
      </c>
      <c r="B2098" s="13">
        <v>26</v>
      </c>
      <c r="C2098" s="13">
        <v>5</v>
      </c>
      <c r="D2098" s="13">
        <v>89</v>
      </c>
      <c r="E2098" t="s">
        <v>23</v>
      </c>
      <c r="F2098" t="s">
        <v>21</v>
      </c>
      <c r="G2098" t="str">
        <f>IF(VentasC15[[#This Row],[Tipo de pago]]='Tablas auxiliares'!$B$6,"Venta física","Venta Online")</f>
        <v>Venta Online</v>
      </c>
      <c r="H2098" t="s">
        <v>30</v>
      </c>
      <c r="I2098" s="37">
        <v>33363</v>
      </c>
      <c r="J2098" s="37">
        <v>17386</v>
      </c>
      <c r="K2098" s="37">
        <v>16251</v>
      </c>
      <c r="L2098" s="37">
        <v>6868</v>
      </c>
      <c r="M2098" s="37">
        <v>63776</v>
      </c>
      <c r="N2098" s="37">
        <f>SUM(VentasC15[[#This Row],[Maquillaje]:[Perfumería]])</f>
        <v>137644</v>
      </c>
      <c r="O2098" s="14">
        <f>AVERAGE(VentasC15[[#This Row],[Maquillaje]:[Perfumería]])</f>
        <v>27528.799999999999</v>
      </c>
      <c r="P2098" t="str">
        <f>INDEX(VentasC15[[#Headers],[Maquillaje]:[Perfumería]],MATCH(MAX(VentasC15[[#This Row],[Maquillaje]:[Perfumería]]),VentasC15[[#This Row],[Maquillaje]:[Perfumería]],0))</f>
        <v>Perfumería</v>
      </c>
      <c r="Q2098" t="str">
        <f>INDEX(VentasC15[[#Headers],[Maquillaje]:[Perfumería]],MATCH(MIN(VentasC15[[#This Row],[Maquillaje]:[Perfumería]]),VentasC15[[#This Row],[Maquillaje]:[Perfumería]],0))</f>
        <v>Cuerpo</v>
      </c>
      <c r="R2098" t="str">
        <f>IF(VentasC15[[#This Row],[Total por vendedor]]&gt;=250000,"SI","NO")</f>
        <v>NO</v>
      </c>
    </row>
    <row r="2099" spans="1:18" x14ac:dyDescent="0.3">
      <c r="A2099" s="17">
        <v>33499219</v>
      </c>
      <c r="B2099" s="13">
        <v>66</v>
      </c>
      <c r="C2099" s="13">
        <v>5</v>
      </c>
      <c r="D2099" s="13">
        <v>99</v>
      </c>
      <c r="E2099" t="s">
        <v>24</v>
      </c>
      <c r="F2099" t="s">
        <v>20</v>
      </c>
      <c r="G2099" t="str">
        <f>IF(VentasC15[[#This Row],[Tipo de pago]]='Tablas auxiliares'!$B$6,"Venta física","Venta Online")</f>
        <v>Venta física</v>
      </c>
      <c r="H2099" t="s">
        <v>29</v>
      </c>
      <c r="I2099" s="37">
        <v>11467</v>
      </c>
      <c r="J2099" s="37">
        <v>4249</v>
      </c>
      <c r="K2099" s="37">
        <v>17481</v>
      </c>
      <c r="L2099" s="37">
        <v>55205</v>
      </c>
      <c r="M2099" s="37">
        <v>14287</v>
      </c>
      <c r="N2099" s="37">
        <f>SUM(VentasC15[[#This Row],[Maquillaje]:[Perfumería]])</f>
        <v>102689</v>
      </c>
      <c r="O2099" s="14">
        <f>AVERAGE(VentasC15[[#This Row],[Maquillaje]:[Perfumería]])</f>
        <v>20537.8</v>
      </c>
      <c r="P2099" t="str">
        <f>INDEX(VentasC15[[#Headers],[Maquillaje]:[Perfumería]],MATCH(MAX(VentasC15[[#This Row],[Maquillaje]:[Perfumería]]),VentasC15[[#This Row],[Maquillaje]:[Perfumería]],0))</f>
        <v>Cuerpo</v>
      </c>
      <c r="Q2099" t="str">
        <f>INDEX(VentasC15[[#Headers],[Maquillaje]:[Perfumería]],MATCH(MIN(VentasC15[[#This Row],[Maquillaje]:[Perfumería]]),VentasC15[[#This Row],[Maquillaje]:[Perfumería]],0))</f>
        <v>Skincare</v>
      </c>
      <c r="R2099" t="str">
        <f>IF(VentasC15[[#This Row],[Total por vendedor]]&gt;=250000,"SI","NO")</f>
        <v>NO</v>
      </c>
    </row>
    <row r="2100" spans="1:18" x14ac:dyDescent="0.3">
      <c r="A2100" s="16">
        <v>33499220</v>
      </c>
      <c r="B2100" s="13">
        <v>25</v>
      </c>
      <c r="C2100" s="13">
        <v>5</v>
      </c>
      <c r="D2100" s="13">
        <v>16</v>
      </c>
      <c r="E2100" t="s">
        <v>25</v>
      </c>
      <c r="F2100" t="s">
        <v>20</v>
      </c>
      <c r="G2100" t="str">
        <f>IF(VentasC15[[#This Row],[Tipo de pago]]='Tablas auxiliares'!$B$6,"Venta física","Venta Online")</f>
        <v>Venta física</v>
      </c>
      <c r="H2100" t="s">
        <v>29</v>
      </c>
      <c r="I2100" s="37">
        <v>61885</v>
      </c>
      <c r="J2100" s="37">
        <v>90581</v>
      </c>
      <c r="K2100" s="37">
        <v>78622</v>
      </c>
      <c r="L2100" s="37">
        <v>54045</v>
      </c>
      <c r="M2100" s="37">
        <v>34602</v>
      </c>
      <c r="N2100" s="37">
        <f>SUM(VentasC15[[#This Row],[Maquillaje]:[Perfumería]])</f>
        <v>319735</v>
      </c>
      <c r="O2100" s="14">
        <f>AVERAGE(VentasC15[[#This Row],[Maquillaje]:[Perfumería]])</f>
        <v>63947</v>
      </c>
      <c r="P2100" t="str">
        <f>INDEX(VentasC15[[#Headers],[Maquillaje]:[Perfumería]],MATCH(MAX(VentasC15[[#This Row],[Maquillaje]:[Perfumería]]),VentasC15[[#This Row],[Maquillaje]:[Perfumería]],0))</f>
        <v>Skincare</v>
      </c>
      <c r="Q2100" t="str">
        <f>INDEX(VentasC15[[#Headers],[Maquillaje]:[Perfumería]],MATCH(MIN(VentasC15[[#This Row],[Maquillaje]:[Perfumería]]),VentasC15[[#This Row],[Maquillaje]:[Perfumería]],0))</f>
        <v>Perfumería</v>
      </c>
      <c r="R2100" t="str">
        <f>IF(VentasC15[[#This Row],[Total por vendedor]]&gt;=250000,"SI","NO")</f>
        <v>SI</v>
      </c>
    </row>
    <row r="2101" spans="1:18" x14ac:dyDescent="0.3">
      <c r="A2101" s="17">
        <v>33499221</v>
      </c>
      <c r="B2101" s="13">
        <v>68</v>
      </c>
      <c r="C2101" s="13">
        <v>5</v>
      </c>
      <c r="D2101" s="13">
        <v>66</v>
      </c>
      <c r="E2101" t="s">
        <v>22</v>
      </c>
      <c r="F2101" t="s">
        <v>21</v>
      </c>
      <c r="G2101" t="str">
        <f>IF(VentasC15[[#This Row],[Tipo de pago]]='Tablas auxiliares'!$B$6,"Venta física","Venta Online")</f>
        <v>Venta Online</v>
      </c>
      <c r="H2101" t="s">
        <v>30</v>
      </c>
      <c r="I2101" s="37">
        <v>64994</v>
      </c>
      <c r="J2101" s="37">
        <v>15986</v>
      </c>
      <c r="K2101" s="37">
        <v>22900</v>
      </c>
      <c r="L2101" s="37">
        <v>77105</v>
      </c>
      <c r="M2101" s="37">
        <v>87430</v>
      </c>
      <c r="N2101" s="37">
        <f>SUM(VentasC15[[#This Row],[Maquillaje]:[Perfumería]])</f>
        <v>268415</v>
      </c>
      <c r="O2101" s="14">
        <f>AVERAGE(VentasC15[[#This Row],[Maquillaje]:[Perfumería]])</f>
        <v>53683</v>
      </c>
      <c r="P2101" t="str">
        <f>INDEX(VentasC15[[#Headers],[Maquillaje]:[Perfumería]],MATCH(MAX(VentasC15[[#This Row],[Maquillaje]:[Perfumería]]),VentasC15[[#This Row],[Maquillaje]:[Perfumería]],0))</f>
        <v>Perfumería</v>
      </c>
      <c r="Q2101" t="str">
        <f>INDEX(VentasC15[[#Headers],[Maquillaje]:[Perfumería]],MATCH(MIN(VentasC15[[#This Row],[Maquillaje]:[Perfumería]]),VentasC15[[#This Row],[Maquillaje]:[Perfumería]],0))</f>
        <v>Skincare</v>
      </c>
      <c r="R2101" t="str">
        <f>IF(VentasC15[[#This Row],[Total por vendedor]]&gt;=250000,"SI","NO")</f>
        <v>SI</v>
      </c>
    </row>
    <row r="2102" spans="1:18" x14ac:dyDescent="0.3">
      <c r="A2102" s="16">
        <v>33499222</v>
      </c>
      <c r="B2102" s="13">
        <v>75</v>
      </c>
      <c r="C2102" s="13">
        <v>5</v>
      </c>
      <c r="D2102" s="13">
        <v>45</v>
      </c>
      <c r="E2102" t="s">
        <v>22</v>
      </c>
      <c r="F2102" t="s">
        <v>21</v>
      </c>
      <c r="G2102" t="str">
        <f>IF(VentasC15[[#This Row],[Tipo de pago]]='Tablas auxiliares'!$B$6,"Venta física","Venta Online")</f>
        <v>Venta Online</v>
      </c>
      <c r="H2102" t="s">
        <v>29</v>
      </c>
      <c r="I2102" s="37">
        <v>32875</v>
      </c>
      <c r="J2102" s="37">
        <v>52405</v>
      </c>
      <c r="K2102" s="37">
        <v>73124</v>
      </c>
      <c r="L2102" s="37">
        <v>93463</v>
      </c>
      <c r="M2102" s="37">
        <v>69069</v>
      </c>
      <c r="N2102" s="37">
        <f>SUM(VentasC15[[#This Row],[Maquillaje]:[Perfumería]])</f>
        <v>320936</v>
      </c>
      <c r="O2102" s="14">
        <f>AVERAGE(VentasC15[[#This Row],[Maquillaje]:[Perfumería]])</f>
        <v>64187.199999999997</v>
      </c>
      <c r="P2102" t="str">
        <f>INDEX(VentasC15[[#Headers],[Maquillaje]:[Perfumería]],MATCH(MAX(VentasC15[[#This Row],[Maquillaje]:[Perfumería]]),VentasC15[[#This Row],[Maquillaje]:[Perfumería]],0))</f>
        <v>Cuerpo</v>
      </c>
      <c r="Q2102" t="str">
        <f>INDEX(VentasC15[[#Headers],[Maquillaje]:[Perfumería]],MATCH(MIN(VentasC15[[#This Row],[Maquillaje]:[Perfumería]]),VentasC15[[#This Row],[Maquillaje]:[Perfumería]],0))</f>
        <v>Maquillaje</v>
      </c>
      <c r="R2102" t="str">
        <f>IF(VentasC15[[#This Row],[Total por vendedor]]&gt;=250000,"SI","NO")</f>
        <v>SI</v>
      </c>
    </row>
    <row r="2103" spans="1:18" x14ac:dyDescent="0.3">
      <c r="A2103" s="17">
        <v>33499223</v>
      </c>
      <c r="B2103" s="13">
        <v>41</v>
      </c>
      <c r="C2103" s="13">
        <v>5</v>
      </c>
      <c r="D2103" s="13">
        <v>47</v>
      </c>
      <c r="E2103" t="s">
        <v>22</v>
      </c>
      <c r="F2103" t="s">
        <v>20</v>
      </c>
      <c r="G2103" t="str">
        <f>IF(VentasC15[[#This Row],[Tipo de pago]]='Tablas auxiliares'!$B$6,"Venta física","Venta Online")</f>
        <v>Venta física</v>
      </c>
      <c r="H2103" t="s">
        <v>29</v>
      </c>
      <c r="I2103" s="37">
        <v>22696</v>
      </c>
      <c r="J2103" s="37">
        <v>41295</v>
      </c>
      <c r="K2103" s="37">
        <v>58397</v>
      </c>
      <c r="L2103" s="37">
        <v>67345</v>
      </c>
      <c r="M2103" s="37">
        <v>33224</v>
      </c>
      <c r="N2103" s="37">
        <f>SUM(VentasC15[[#This Row],[Maquillaje]:[Perfumería]])</f>
        <v>222957</v>
      </c>
      <c r="O2103" s="14">
        <f>AVERAGE(VentasC15[[#This Row],[Maquillaje]:[Perfumería]])</f>
        <v>44591.4</v>
      </c>
      <c r="P2103" t="str">
        <f>INDEX(VentasC15[[#Headers],[Maquillaje]:[Perfumería]],MATCH(MAX(VentasC15[[#This Row],[Maquillaje]:[Perfumería]]),VentasC15[[#This Row],[Maquillaje]:[Perfumería]],0))</f>
        <v>Cuerpo</v>
      </c>
      <c r="Q2103" t="str">
        <f>INDEX(VentasC15[[#Headers],[Maquillaje]:[Perfumería]],MATCH(MIN(VentasC15[[#This Row],[Maquillaje]:[Perfumería]]),VentasC15[[#This Row],[Maquillaje]:[Perfumería]],0))</f>
        <v>Maquillaje</v>
      </c>
      <c r="R2103" t="str">
        <f>IF(VentasC15[[#This Row],[Total por vendedor]]&gt;=250000,"SI","NO")</f>
        <v>NO</v>
      </c>
    </row>
    <row r="2104" spans="1:18" x14ac:dyDescent="0.3">
      <c r="A2104" s="16">
        <v>33499224</v>
      </c>
      <c r="B2104" s="13">
        <v>75</v>
      </c>
      <c r="C2104" s="13">
        <v>5</v>
      </c>
      <c r="D2104" s="13">
        <v>93</v>
      </c>
      <c r="E2104" t="s">
        <v>24</v>
      </c>
      <c r="F2104" t="s">
        <v>20</v>
      </c>
      <c r="G2104" t="str">
        <f>IF(VentasC15[[#This Row],[Tipo de pago]]='Tablas auxiliares'!$B$6,"Venta física","Venta Online")</f>
        <v>Venta física</v>
      </c>
      <c r="H2104" t="s">
        <v>30</v>
      </c>
      <c r="I2104" s="37">
        <v>88599</v>
      </c>
      <c r="J2104" s="37">
        <v>74483</v>
      </c>
      <c r="K2104" s="37">
        <v>41720</v>
      </c>
      <c r="L2104" s="37">
        <v>24580</v>
      </c>
      <c r="M2104" s="37">
        <v>27776</v>
      </c>
      <c r="N2104" s="37">
        <f>SUM(VentasC15[[#This Row],[Maquillaje]:[Perfumería]])</f>
        <v>257158</v>
      </c>
      <c r="O2104" s="14">
        <f>AVERAGE(VentasC15[[#This Row],[Maquillaje]:[Perfumería]])</f>
        <v>51431.6</v>
      </c>
      <c r="P2104" t="str">
        <f>INDEX(VentasC15[[#Headers],[Maquillaje]:[Perfumería]],MATCH(MAX(VentasC15[[#This Row],[Maquillaje]:[Perfumería]]),VentasC15[[#This Row],[Maquillaje]:[Perfumería]],0))</f>
        <v>Maquillaje</v>
      </c>
      <c r="Q2104" t="str">
        <f>INDEX(VentasC15[[#Headers],[Maquillaje]:[Perfumería]],MATCH(MIN(VentasC15[[#This Row],[Maquillaje]:[Perfumería]]),VentasC15[[#This Row],[Maquillaje]:[Perfumería]],0))</f>
        <v>Cuerpo</v>
      </c>
      <c r="R2104" t="str">
        <f>IF(VentasC15[[#This Row],[Total por vendedor]]&gt;=250000,"SI","NO")</f>
        <v>SI</v>
      </c>
    </row>
    <row r="2105" spans="1:18" x14ac:dyDescent="0.3">
      <c r="A2105" s="17">
        <v>33499225</v>
      </c>
      <c r="B2105" s="13">
        <v>75</v>
      </c>
      <c r="C2105" s="13">
        <v>5</v>
      </c>
      <c r="D2105" s="13">
        <v>63</v>
      </c>
      <c r="E2105" t="s">
        <v>22</v>
      </c>
      <c r="F2105" t="s">
        <v>21</v>
      </c>
      <c r="G2105" t="str">
        <f>IF(VentasC15[[#This Row],[Tipo de pago]]='Tablas auxiliares'!$B$6,"Venta física","Venta Online")</f>
        <v>Venta Online</v>
      </c>
      <c r="H2105" t="s">
        <v>30</v>
      </c>
      <c r="I2105" s="37">
        <v>88997</v>
      </c>
      <c r="J2105" s="37">
        <v>39110</v>
      </c>
      <c r="K2105" s="37">
        <v>43196</v>
      </c>
      <c r="L2105" s="37">
        <v>48821</v>
      </c>
      <c r="M2105" s="37">
        <v>87808</v>
      </c>
      <c r="N2105" s="37">
        <f>SUM(VentasC15[[#This Row],[Maquillaje]:[Perfumería]])</f>
        <v>307932</v>
      </c>
      <c r="O2105" s="14">
        <f>AVERAGE(VentasC15[[#This Row],[Maquillaje]:[Perfumería]])</f>
        <v>61586.400000000001</v>
      </c>
      <c r="P2105" t="str">
        <f>INDEX(VentasC15[[#Headers],[Maquillaje]:[Perfumería]],MATCH(MAX(VentasC15[[#This Row],[Maquillaje]:[Perfumería]]),VentasC15[[#This Row],[Maquillaje]:[Perfumería]],0))</f>
        <v>Maquillaje</v>
      </c>
      <c r="Q2105" t="str">
        <f>INDEX(VentasC15[[#Headers],[Maquillaje]:[Perfumería]],MATCH(MIN(VentasC15[[#This Row],[Maquillaje]:[Perfumería]]),VentasC15[[#This Row],[Maquillaje]:[Perfumería]],0))</f>
        <v>Skincare</v>
      </c>
      <c r="R2105" t="str">
        <f>IF(VentasC15[[#This Row],[Total por vendedor]]&gt;=250000,"SI","NO")</f>
        <v>SI</v>
      </c>
    </row>
    <row r="2106" spans="1:18" x14ac:dyDescent="0.3">
      <c r="A2106" s="16">
        <v>33499226</v>
      </c>
      <c r="B2106" s="13">
        <v>40</v>
      </c>
      <c r="C2106" s="13">
        <v>5</v>
      </c>
      <c r="D2106" s="13">
        <v>72</v>
      </c>
      <c r="E2106" t="s">
        <v>22</v>
      </c>
      <c r="F2106" t="s">
        <v>20</v>
      </c>
      <c r="G2106" t="str">
        <f>IF(VentasC15[[#This Row],[Tipo de pago]]='Tablas auxiliares'!$B$6,"Venta física","Venta Online")</f>
        <v>Venta física</v>
      </c>
      <c r="H2106" t="s">
        <v>30</v>
      </c>
      <c r="I2106" s="37">
        <v>26935</v>
      </c>
      <c r="J2106" s="37">
        <v>8448</v>
      </c>
      <c r="K2106" s="37">
        <v>96050</v>
      </c>
      <c r="L2106" s="37">
        <v>11795</v>
      </c>
      <c r="M2106" s="37">
        <v>7145</v>
      </c>
      <c r="N2106" s="37">
        <f>SUM(VentasC15[[#This Row],[Maquillaje]:[Perfumería]])</f>
        <v>150373</v>
      </c>
      <c r="O2106" s="14">
        <f>AVERAGE(VentasC15[[#This Row],[Maquillaje]:[Perfumería]])</f>
        <v>30074.6</v>
      </c>
      <c r="P2106" t="str">
        <f>INDEX(VentasC15[[#Headers],[Maquillaje]:[Perfumería]],MATCH(MAX(VentasC15[[#This Row],[Maquillaje]:[Perfumería]]),VentasC15[[#This Row],[Maquillaje]:[Perfumería]],0))</f>
        <v>Cabello</v>
      </c>
      <c r="Q2106" t="str">
        <f>INDEX(VentasC15[[#Headers],[Maquillaje]:[Perfumería]],MATCH(MIN(VentasC15[[#This Row],[Maquillaje]:[Perfumería]]),VentasC15[[#This Row],[Maquillaje]:[Perfumería]],0))</f>
        <v>Perfumería</v>
      </c>
      <c r="R2106" t="str">
        <f>IF(VentasC15[[#This Row],[Total por vendedor]]&gt;=250000,"SI","NO")</f>
        <v>NO</v>
      </c>
    </row>
    <row r="2107" spans="1:18" x14ac:dyDescent="0.3">
      <c r="A2107" s="17">
        <v>33499227</v>
      </c>
      <c r="B2107" s="13">
        <v>37</v>
      </c>
      <c r="C2107" s="13">
        <v>5</v>
      </c>
      <c r="D2107" s="13">
        <v>49</v>
      </c>
      <c r="E2107" t="s">
        <v>23</v>
      </c>
      <c r="F2107" t="s">
        <v>21</v>
      </c>
      <c r="G2107" t="str">
        <f>IF(VentasC15[[#This Row],[Tipo de pago]]='Tablas auxiliares'!$B$6,"Venta física","Venta Online")</f>
        <v>Venta Online</v>
      </c>
      <c r="H2107" t="s">
        <v>29</v>
      </c>
      <c r="I2107" s="37">
        <v>22611</v>
      </c>
      <c r="J2107" s="37">
        <v>61121</v>
      </c>
      <c r="K2107" s="37">
        <v>843</v>
      </c>
      <c r="L2107" s="37">
        <v>41611</v>
      </c>
      <c r="M2107" s="37">
        <v>92516</v>
      </c>
      <c r="N2107" s="37">
        <f>SUM(VentasC15[[#This Row],[Maquillaje]:[Perfumería]])</f>
        <v>218702</v>
      </c>
      <c r="O2107" s="14">
        <f>AVERAGE(VentasC15[[#This Row],[Maquillaje]:[Perfumería]])</f>
        <v>43740.4</v>
      </c>
      <c r="P2107" t="str">
        <f>INDEX(VentasC15[[#Headers],[Maquillaje]:[Perfumería]],MATCH(MAX(VentasC15[[#This Row],[Maquillaje]:[Perfumería]]),VentasC15[[#This Row],[Maquillaje]:[Perfumería]],0))</f>
        <v>Perfumería</v>
      </c>
      <c r="Q2107" t="str">
        <f>INDEX(VentasC15[[#Headers],[Maquillaje]:[Perfumería]],MATCH(MIN(VentasC15[[#This Row],[Maquillaje]:[Perfumería]]),VentasC15[[#This Row],[Maquillaje]:[Perfumería]],0))</f>
        <v>Cabello</v>
      </c>
      <c r="R2107" t="str">
        <f>IF(VentasC15[[#This Row],[Total por vendedor]]&gt;=250000,"SI","NO")</f>
        <v>NO</v>
      </c>
    </row>
    <row r="2108" spans="1:18" x14ac:dyDescent="0.3">
      <c r="A2108" s="16">
        <v>33499228</v>
      </c>
      <c r="B2108" s="13">
        <v>42</v>
      </c>
      <c r="C2108" s="13">
        <v>5</v>
      </c>
      <c r="D2108" s="13">
        <v>93</v>
      </c>
      <c r="E2108" t="s">
        <v>24</v>
      </c>
      <c r="F2108" t="s">
        <v>21</v>
      </c>
      <c r="G2108" t="str">
        <f>IF(VentasC15[[#This Row],[Tipo de pago]]='Tablas auxiliares'!$B$6,"Venta física","Venta Online")</f>
        <v>Venta Online</v>
      </c>
      <c r="H2108" t="s">
        <v>30</v>
      </c>
      <c r="I2108" s="37">
        <v>2178</v>
      </c>
      <c r="J2108" s="37">
        <v>69666</v>
      </c>
      <c r="K2108" s="37">
        <v>1572</v>
      </c>
      <c r="L2108" s="37">
        <v>23984</v>
      </c>
      <c r="M2108" s="37">
        <v>60352</v>
      </c>
      <c r="N2108" s="37">
        <f>SUM(VentasC15[[#This Row],[Maquillaje]:[Perfumería]])</f>
        <v>157752</v>
      </c>
      <c r="O2108" s="14">
        <f>AVERAGE(VentasC15[[#This Row],[Maquillaje]:[Perfumería]])</f>
        <v>31550.400000000001</v>
      </c>
      <c r="P2108" t="str">
        <f>INDEX(VentasC15[[#Headers],[Maquillaje]:[Perfumería]],MATCH(MAX(VentasC15[[#This Row],[Maquillaje]:[Perfumería]]),VentasC15[[#This Row],[Maquillaje]:[Perfumería]],0))</f>
        <v>Skincare</v>
      </c>
      <c r="Q2108" t="str">
        <f>INDEX(VentasC15[[#Headers],[Maquillaje]:[Perfumería]],MATCH(MIN(VentasC15[[#This Row],[Maquillaje]:[Perfumería]]),VentasC15[[#This Row],[Maquillaje]:[Perfumería]],0))</f>
        <v>Cabello</v>
      </c>
      <c r="R2108" t="str">
        <f>IF(VentasC15[[#This Row],[Total por vendedor]]&gt;=250000,"SI","NO")</f>
        <v>NO</v>
      </c>
    </row>
    <row r="2109" spans="1:18" x14ac:dyDescent="0.3">
      <c r="A2109" s="17">
        <v>33499229</v>
      </c>
      <c r="B2109" s="13">
        <v>61</v>
      </c>
      <c r="C2109" s="13">
        <v>5</v>
      </c>
      <c r="D2109" s="13">
        <v>69</v>
      </c>
      <c r="E2109" t="s">
        <v>22</v>
      </c>
      <c r="F2109" t="s">
        <v>20</v>
      </c>
      <c r="G2109" t="str">
        <f>IF(VentasC15[[#This Row],[Tipo de pago]]='Tablas auxiliares'!$B$6,"Venta física","Venta Online")</f>
        <v>Venta física</v>
      </c>
      <c r="H2109" t="s">
        <v>30</v>
      </c>
      <c r="I2109" s="37">
        <v>19139</v>
      </c>
      <c r="J2109" s="37">
        <v>20045</v>
      </c>
      <c r="K2109" s="37">
        <v>17428</v>
      </c>
      <c r="L2109" s="37">
        <v>70649</v>
      </c>
      <c r="M2109" s="37">
        <v>93668</v>
      </c>
      <c r="N2109" s="37">
        <f>SUM(VentasC15[[#This Row],[Maquillaje]:[Perfumería]])</f>
        <v>220929</v>
      </c>
      <c r="O2109" s="14">
        <f>AVERAGE(VentasC15[[#This Row],[Maquillaje]:[Perfumería]])</f>
        <v>44185.8</v>
      </c>
      <c r="P2109" t="str">
        <f>INDEX(VentasC15[[#Headers],[Maquillaje]:[Perfumería]],MATCH(MAX(VentasC15[[#This Row],[Maquillaje]:[Perfumería]]),VentasC15[[#This Row],[Maquillaje]:[Perfumería]],0))</f>
        <v>Perfumería</v>
      </c>
      <c r="Q2109" t="str">
        <f>INDEX(VentasC15[[#Headers],[Maquillaje]:[Perfumería]],MATCH(MIN(VentasC15[[#This Row],[Maquillaje]:[Perfumería]]),VentasC15[[#This Row],[Maquillaje]:[Perfumería]],0))</f>
        <v>Cabello</v>
      </c>
      <c r="R2109" t="str">
        <f>IF(VentasC15[[#This Row],[Total por vendedor]]&gt;=250000,"SI","NO")</f>
        <v>NO</v>
      </c>
    </row>
    <row r="2110" spans="1:18" x14ac:dyDescent="0.3">
      <c r="A2110" s="16">
        <v>33499230</v>
      </c>
      <c r="B2110" s="13">
        <v>32</v>
      </c>
      <c r="C2110" s="13">
        <v>5</v>
      </c>
      <c r="D2110" s="13">
        <v>99</v>
      </c>
      <c r="E2110" t="s">
        <v>23</v>
      </c>
      <c r="F2110" t="s">
        <v>21</v>
      </c>
      <c r="G2110" t="str">
        <f>IF(VentasC15[[#This Row],[Tipo de pago]]='Tablas auxiliares'!$B$6,"Venta física","Venta Online")</f>
        <v>Venta Online</v>
      </c>
      <c r="H2110" t="s">
        <v>30</v>
      </c>
      <c r="I2110" s="37">
        <v>60192</v>
      </c>
      <c r="J2110" s="37">
        <v>89586</v>
      </c>
      <c r="K2110" s="37">
        <v>43310</v>
      </c>
      <c r="L2110" s="37">
        <v>24389</v>
      </c>
      <c r="M2110" s="37">
        <v>17674</v>
      </c>
      <c r="N2110" s="37">
        <f>SUM(VentasC15[[#This Row],[Maquillaje]:[Perfumería]])</f>
        <v>235151</v>
      </c>
      <c r="O2110" s="14">
        <f>AVERAGE(VentasC15[[#This Row],[Maquillaje]:[Perfumería]])</f>
        <v>47030.2</v>
      </c>
      <c r="P2110" t="str">
        <f>INDEX(VentasC15[[#Headers],[Maquillaje]:[Perfumería]],MATCH(MAX(VentasC15[[#This Row],[Maquillaje]:[Perfumería]]),VentasC15[[#This Row],[Maquillaje]:[Perfumería]],0))</f>
        <v>Skincare</v>
      </c>
      <c r="Q2110" t="str">
        <f>INDEX(VentasC15[[#Headers],[Maquillaje]:[Perfumería]],MATCH(MIN(VentasC15[[#This Row],[Maquillaje]:[Perfumería]]),VentasC15[[#This Row],[Maquillaje]:[Perfumería]],0))</f>
        <v>Perfumería</v>
      </c>
      <c r="R2110" t="str">
        <f>IF(VentasC15[[#This Row],[Total por vendedor]]&gt;=250000,"SI","NO")</f>
        <v>NO</v>
      </c>
    </row>
    <row r="2111" spans="1:18" x14ac:dyDescent="0.3">
      <c r="A2111" s="17">
        <v>33499231</v>
      </c>
      <c r="B2111" s="13">
        <v>61</v>
      </c>
      <c r="C2111" s="13">
        <v>5</v>
      </c>
      <c r="D2111" s="13">
        <v>24</v>
      </c>
      <c r="E2111" t="s">
        <v>23</v>
      </c>
      <c r="F2111" t="s">
        <v>20</v>
      </c>
      <c r="G2111" t="str">
        <f>IF(VentasC15[[#This Row],[Tipo de pago]]='Tablas auxiliares'!$B$6,"Venta física","Venta Online")</f>
        <v>Venta física</v>
      </c>
      <c r="H2111" t="s">
        <v>30</v>
      </c>
      <c r="I2111" s="37">
        <v>27990</v>
      </c>
      <c r="J2111" s="37">
        <v>8414</v>
      </c>
      <c r="K2111" s="37">
        <v>90590</v>
      </c>
      <c r="L2111" s="37">
        <v>62061</v>
      </c>
      <c r="M2111" s="37">
        <v>10620</v>
      </c>
      <c r="N2111" s="37">
        <f>SUM(VentasC15[[#This Row],[Maquillaje]:[Perfumería]])</f>
        <v>199675</v>
      </c>
      <c r="O2111" s="14">
        <f>AVERAGE(VentasC15[[#This Row],[Maquillaje]:[Perfumería]])</f>
        <v>39935</v>
      </c>
      <c r="P2111" t="str">
        <f>INDEX(VentasC15[[#Headers],[Maquillaje]:[Perfumería]],MATCH(MAX(VentasC15[[#This Row],[Maquillaje]:[Perfumería]]),VentasC15[[#This Row],[Maquillaje]:[Perfumería]],0))</f>
        <v>Cabello</v>
      </c>
      <c r="Q2111" t="str">
        <f>INDEX(VentasC15[[#Headers],[Maquillaje]:[Perfumería]],MATCH(MIN(VentasC15[[#This Row],[Maquillaje]:[Perfumería]]),VentasC15[[#This Row],[Maquillaje]:[Perfumería]],0))</f>
        <v>Skincare</v>
      </c>
      <c r="R2111" t="str">
        <f>IF(VentasC15[[#This Row],[Total por vendedor]]&gt;=250000,"SI","NO")</f>
        <v>NO</v>
      </c>
    </row>
    <row r="2112" spans="1:18" x14ac:dyDescent="0.3">
      <c r="A2112" s="16">
        <v>33499232</v>
      </c>
      <c r="B2112" s="13">
        <v>60</v>
      </c>
      <c r="C2112" s="13">
        <v>5</v>
      </c>
      <c r="D2112" s="13">
        <v>33</v>
      </c>
      <c r="E2112" t="s">
        <v>24</v>
      </c>
      <c r="F2112" t="s">
        <v>20</v>
      </c>
      <c r="G2112" t="str">
        <f>IF(VentasC15[[#This Row],[Tipo de pago]]='Tablas auxiliares'!$B$6,"Venta física","Venta Online")</f>
        <v>Venta física</v>
      </c>
      <c r="H2112" t="s">
        <v>30</v>
      </c>
      <c r="I2112" s="37">
        <v>71405</v>
      </c>
      <c r="J2112" s="37">
        <v>87720</v>
      </c>
      <c r="K2112" s="37">
        <v>58506</v>
      </c>
      <c r="L2112" s="37">
        <v>56342</v>
      </c>
      <c r="M2112" s="37">
        <v>2483</v>
      </c>
      <c r="N2112" s="37">
        <f>SUM(VentasC15[[#This Row],[Maquillaje]:[Perfumería]])</f>
        <v>276456</v>
      </c>
      <c r="O2112" s="14">
        <f>AVERAGE(VentasC15[[#This Row],[Maquillaje]:[Perfumería]])</f>
        <v>55291.199999999997</v>
      </c>
      <c r="P2112" t="str">
        <f>INDEX(VentasC15[[#Headers],[Maquillaje]:[Perfumería]],MATCH(MAX(VentasC15[[#This Row],[Maquillaje]:[Perfumería]]),VentasC15[[#This Row],[Maquillaje]:[Perfumería]],0))</f>
        <v>Skincare</v>
      </c>
      <c r="Q2112" t="str">
        <f>INDEX(VentasC15[[#Headers],[Maquillaje]:[Perfumería]],MATCH(MIN(VentasC15[[#This Row],[Maquillaje]:[Perfumería]]),VentasC15[[#This Row],[Maquillaje]:[Perfumería]],0))</f>
        <v>Perfumería</v>
      </c>
      <c r="R2112" t="str">
        <f>IF(VentasC15[[#This Row],[Total por vendedor]]&gt;=250000,"SI","NO")</f>
        <v>SI</v>
      </c>
    </row>
    <row r="2113" spans="1:18" x14ac:dyDescent="0.3">
      <c r="A2113" s="17">
        <v>33499233</v>
      </c>
      <c r="B2113" s="13">
        <v>65</v>
      </c>
      <c r="C2113" s="13">
        <v>5</v>
      </c>
      <c r="D2113" s="13">
        <v>100</v>
      </c>
      <c r="E2113" t="s">
        <v>22</v>
      </c>
      <c r="F2113" t="s">
        <v>20</v>
      </c>
      <c r="G2113" t="str">
        <f>IF(VentasC15[[#This Row],[Tipo de pago]]='Tablas auxiliares'!$B$6,"Venta física","Venta Online")</f>
        <v>Venta física</v>
      </c>
      <c r="H2113" t="s">
        <v>30</v>
      </c>
      <c r="I2113" s="37">
        <v>23926</v>
      </c>
      <c r="J2113" s="37">
        <v>97880</v>
      </c>
      <c r="K2113" s="37">
        <v>64714</v>
      </c>
      <c r="L2113" s="37">
        <v>41979</v>
      </c>
      <c r="M2113" s="37">
        <v>18699</v>
      </c>
      <c r="N2113" s="37">
        <f>SUM(VentasC15[[#This Row],[Maquillaje]:[Perfumería]])</f>
        <v>247198</v>
      </c>
      <c r="O2113" s="14">
        <f>AVERAGE(VentasC15[[#This Row],[Maquillaje]:[Perfumería]])</f>
        <v>49439.6</v>
      </c>
      <c r="P2113" t="str">
        <f>INDEX(VentasC15[[#Headers],[Maquillaje]:[Perfumería]],MATCH(MAX(VentasC15[[#This Row],[Maquillaje]:[Perfumería]]),VentasC15[[#This Row],[Maquillaje]:[Perfumería]],0))</f>
        <v>Skincare</v>
      </c>
      <c r="Q2113" t="str">
        <f>INDEX(VentasC15[[#Headers],[Maquillaje]:[Perfumería]],MATCH(MIN(VentasC15[[#This Row],[Maquillaje]:[Perfumería]]),VentasC15[[#This Row],[Maquillaje]:[Perfumería]],0))</f>
        <v>Perfumería</v>
      </c>
      <c r="R2113" t="str">
        <f>IF(VentasC15[[#This Row],[Total por vendedor]]&gt;=250000,"SI","NO")</f>
        <v>NO</v>
      </c>
    </row>
    <row r="2114" spans="1:18" x14ac:dyDescent="0.3">
      <c r="A2114" s="16">
        <v>33499234</v>
      </c>
      <c r="B2114" s="13">
        <v>49</v>
      </c>
      <c r="C2114" s="13">
        <v>5</v>
      </c>
      <c r="D2114" s="13">
        <v>14</v>
      </c>
      <c r="E2114" t="s">
        <v>23</v>
      </c>
      <c r="F2114" t="s">
        <v>20</v>
      </c>
      <c r="G2114" t="str">
        <f>IF(VentasC15[[#This Row],[Tipo de pago]]='Tablas auxiliares'!$B$6,"Venta física","Venta Online")</f>
        <v>Venta física</v>
      </c>
      <c r="H2114" t="s">
        <v>29</v>
      </c>
      <c r="I2114" s="37">
        <v>31294</v>
      </c>
      <c r="J2114" s="37">
        <v>28544</v>
      </c>
      <c r="K2114" s="37">
        <v>32376</v>
      </c>
      <c r="L2114" s="37">
        <v>59646</v>
      </c>
      <c r="M2114" s="37">
        <v>27640</v>
      </c>
      <c r="N2114" s="37">
        <f>SUM(VentasC15[[#This Row],[Maquillaje]:[Perfumería]])</f>
        <v>179500</v>
      </c>
      <c r="O2114" s="14">
        <f>AVERAGE(VentasC15[[#This Row],[Maquillaje]:[Perfumería]])</f>
        <v>35900</v>
      </c>
      <c r="P2114" t="str">
        <f>INDEX(VentasC15[[#Headers],[Maquillaje]:[Perfumería]],MATCH(MAX(VentasC15[[#This Row],[Maquillaje]:[Perfumería]]),VentasC15[[#This Row],[Maquillaje]:[Perfumería]],0))</f>
        <v>Cuerpo</v>
      </c>
      <c r="Q2114" t="str">
        <f>INDEX(VentasC15[[#Headers],[Maquillaje]:[Perfumería]],MATCH(MIN(VentasC15[[#This Row],[Maquillaje]:[Perfumería]]),VentasC15[[#This Row],[Maquillaje]:[Perfumería]],0))</f>
        <v>Perfumería</v>
      </c>
      <c r="R2114" t="str">
        <f>IF(VentasC15[[#This Row],[Total por vendedor]]&gt;=250000,"SI","NO")</f>
        <v>NO</v>
      </c>
    </row>
    <row r="2115" spans="1:18" x14ac:dyDescent="0.3">
      <c r="A2115" s="17">
        <v>33499235</v>
      </c>
      <c r="B2115" s="13">
        <v>46</v>
      </c>
      <c r="C2115" s="13">
        <v>5</v>
      </c>
      <c r="D2115" s="13">
        <v>8</v>
      </c>
      <c r="E2115" t="s">
        <v>23</v>
      </c>
      <c r="F2115" t="s">
        <v>21</v>
      </c>
      <c r="G2115" t="str">
        <f>IF(VentasC15[[#This Row],[Tipo de pago]]='Tablas auxiliares'!$B$6,"Venta física","Venta Online")</f>
        <v>Venta Online</v>
      </c>
      <c r="H2115" t="s">
        <v>29</v>
      </c>
      <c r="I2115" s="37">
        <v>19938</v>
      </c>
      <c r="J2115" s="37">
        <v>53254</v>
      </c>
      <c r="K2115" s="37">
        <v>77588</v>
      </c>
      <c r="L2115" s="37">
        <v>93066</v>
      </c>
      <c r="M2115" s="37">
        <v>74222</v>
      </c>
      <c r="N2115" s="37">
        <f>SUM(VentasC15[[#This Row],[Maquillaje]:[Perfumería]])</f>
        <v>318068</v>
      </c>
      <c r="O2115" s="14">
        <f>AVERAGE(VentasC15[[#This Row],[Maquillaje]:[Perfumería]])</f>
        <v>63613.599999999999</v>
      </c>
      <c r="P2115" t="str">
        <f>INDEX(VentasC15[[#Headers],[Maquillaje]:[Perfumería]],MATCH(MAX(VentasC15[[#This Row],[Maquillaje]:[Perfumería]]),VentasC15[[#This Row],[Maquillaje]:[Perfumería]],0))</f>
        <v>Cuerpo</v>
      </c>
      <c r="Q2115" t="str">
        <f>INDEX(VentasC15[[#Headers],[Maquillaje]:[Perfumería]],MATCH(MIN(VentasC15[[#This Row],[Maquillaje]:[Perfumería]]),VentasC15[[#This Row],[Maquillaje]:[Perfumería]],0))</f>
        <v>Maquillaje</v>
      </c>
      <c r="R2115" t="str">
        <f>IF(VentasC15[[#This Row],[Total por vendedor]]&gt;=250000,"SI","NO")</f>
        <v>SI</v>
      </c>
    </row>
    <row r="2116" spans="1:18" x14ac:dyDescent="0.3">
      <c r="A2116" s="16">
        <v>33499236</v>
      </c>
      <c r="B2116" s="13">
        <v>74</v>
      </c>
      <c r="C2116" s="13">
        <v>5</v>
      </c>
      <c r="D2116" s="13">
        <v>86</v>
      </c>
      <c r="E2116" t="s">
        <v>25</v>
      </c>
      <c r="F2116" t="s">
        <v>20</v>
      </c>
      <c r="G2116" t="str">
        <f>IF(VentasC15[[#This Row],[Tipo de pago]]='Tablas auxiliares'!$B$6,"Venta física","Venta Online")</f>
        <v>Venta física</v>
      </c>
      <c r="H2116" t="s">
        <v>29</v>
      </c>
      <c r="I2116" s="37">
        <v>88750</v>
      </c>
      <c r="J2116" s="37">
        <v>87013</v>
      </c>
      <c r="K2116" s="37">
        <v>49179</v>
      </c>
      <c r="L2116" s="37">
        <v>48053</v>
      </c>
      <c r="M2116" s="37">
        <v>8693</v>
      </c>
      <c r="N2116" s="37">
        <f>SUM(VentasC15[[#This Row],[Maquillaje]:[Perfumería]])</f>
        <v>281688</v>
      </c>
      <c r="O2116" s="14">
        <f>AVERAGE(VentasC15[[#This Row],[Maquillaje]:[Perfumería]])</f>
        <v>56337.599999999999</v>
      </c>
      <c r="P2116" t="str">
        <f>INDEX(VentasC15[[#Headers],[Maquillaje]:[Perfumería]],MATCH(MAX(VentasC15[[#This Row],[Maquillaje]:[Perfumería]]),VentasC15[[#This Row],[Maquillaje]:[Perfumería]],0))</f>
        <v>Maquillaje</v>
      </c>
      <c r="Q2116" t="str">
        <f>INDEX(VentasC15[[#Headers],[Maquillaje]:[Perfumería]],MATCH(MIN(VentasC15[[#This Row],[Maquillaje]:[Perfumería]]),VentasC15[[#This Row],[Maquillaje]:[Perfumería]],0))</f>
        <v>Perfumería</v>
      </c>
      <c r="R2116" t="str">
        <f>IF(VentasC15[[#This Row],[Total por vendedor]]&gt;=250000,"SI","NO")</f>
        <v>SI</v>
      </c>
    </row>
    <row r="2117" spans="1:18" x14ac:dyDescent="0.3">
      <c r="A2117" s="17">
        <v>33499237</v>
      </c>
      <c r="B2117" s="13">
        <v>48</v>
      </c>
      <c r="C2117" s="13">
        <v>5</v>
      </c>
      <c r="D2117" s="13">
        <v>56</v>
      </c>
      <c r="E2117" t="s">
        <v>22</v>
      </c>
      <c r="F2117" t="s">
        <v>20</v>
      </c>
      <c r="G2117" t="str">
        <f>IF(VentasC15[[#This Row],[Tipo de pago]]='Tablas auxiliares'!$B$6,"Venta física","Venta Online")</f>
        <v>Venta física</v>
      </c>
      <c r="H2117" t="s">
        <v>30</v>
      </c>
      <c r="I2117" s="37">
        <v>96737</v>
      </c>
      <c r="J2117" s="37">
        <v>4443</v>
      </c>
      <c r="K2117" s="37">
        <v>6529</v>
      </c>
      <c r="L2117" s="37">
        <v>78018</v>
      </c>
      <c r="M2117" s="37">
        <v>54349</v>
      </c>
      <c r="N2117" s="37">
        <f>SUM(VentasC15[[#This Row],[Maquillaje]:[Perfumería]])</f>
        <v>240076</v>
      </c>
      <c r="O2117" s="14">
        <f>AVERAGE(VentasC15[[#This Row],[Maquillaje]:[Perfumería]])</f>
        <v>48015.199999999997</v>
      </c>
      <c r="P2117" t="str">
        <f>INDEX(VentasC15[[#Headers],[Maquillaje]:[Perfumería]],MATCH(MAX(VentasC15[[#This Row],[Maquillaje]:[Perfumería]]),VentasC15[[#This Row],[Maquillaje]:[Perfumería]],0))</f>
        <v>Maquillaje</v>
      </c>
      <c r="Q2117" t="str">
        <f>INDEX(VentasC15[[#Headers],[Maquillaje]:[Perfumería]],MATCH(MIN(VentasC15[[#This Row],[Maquillaje]:[Perfumería]]),VentasC15[[#This Row],[Maquillaje]:[Perfumería]],0))</f>
        <v>Skincare</v>
      </c>
      <c r="R2117" t="str">
        <f>IF(VentasC15[[#This Row],[Total por vendedor]]&gt;=250000,"SI","NO")</f>
        <v>NO</v>
      </c>
    </row>
    <row r="2118" spans="1:18" x14ac:dyDescent="0.3">
      <c r="A2118" s="16">
        <v>33499238</v>
      </c>
      <c r="B2118" s="13">
        <v>37</v>
      </c>
      <c r="C2118" s="13">
        <v>5</v>
      </c>
      <c r="D2118" s="13">
        <v>97</v>
      </c>
      <c r="E2118" t="s">
        <v>23</v>
      </c>
      <c r="F2118" t="s">
        <v>20</v>
      </c>
      <c r="G2118" t="str">
        <f>IF(VentasC15[[#This Row],[Tipo de pago]]='Tablas auxiliares'!$B$6,"Venta física","Venta Online")</f>
        <v>Venta física</v>
      </c>
      <c r="H2118" t="s">
        <v>29</v>
      </c>
      <c r="I2118" s="37">
        <v>92288</v>
      </c>
      <c r="J2118" s="37">
        <v>18445</v>
      </c>
      <c r="K2118" s="37">
        <v>86364</v>
      </c>
      <c r="L2118" s="37">
        <v>57018</v>
      </c>
      <c r="M2118" s="37">
        <v>64347</v>
      </c>
      <c r="N2118" s="37">
        <f>SUM(VentasC15[[#This Row],[Maquillaje]:[Perfumería]])</f>
        <v>318462</v>
      </c>
      <c r="O2118" s="14">
        <f>AVERAGE(VentasC15[[#This Row],[Maquillaje]:[Perfumería]])</f>
        <v>63692.4</v>
      </c>
      <c r="P2118" t="str">
        <f>INDEX(VentasC15[[#Headers],[Maquillaje]:[Perfumería]],MATCH(MAX(VentasC15[[#This Row],[Maquillaje]:[Perfumería]]),VentasC15[[#This Row],[Maquillaje]:[Perfumería]],0))</f>
        <v>Maquillaje</v>
      </c>
      <c r="Q2118" t="str">
        <f>INDEX(VentasC15[[#Headers],[Maquillaje]:[Perfumería]],MATCH(MIN(VentasC15[[#This Row],[Maquillaje]:[Perfumería]]),VentasC15[[#This Row],[Maquillaje]:[Perfumería]],0))</f>
        <v>Skincare</v>
      </c>
      <c r="R2118" t="str">
        <f>IF(VentasC15[[#This Row],[Total por vendedor]]&gt;=250000,"SI","NO")</f>
        <v>SI</v>
      </c>
    </row>
    <row r="2119" spans="1:18" x14ac:dyDescent="0.3">
      <c r="A2119" s="17">
        <v>33499239</v>
      </c>
      <c r="B2119" s="13">
        <v>46</v>
      </c>
      <c r="C2119" s="13">
        <v>5</v>
      </c>
      <c r="D2119" s="13">
        <v>73</v>
      </c>
      <c r="E2119" t="s">
        <v>22</v>
      </c>
      <c r="F2119" t="s">
        <v>21</v>
      </c>
      <c r="G2119" t="str">
        <f>IF(VentasC15[[#This Row],[Tipo de pago]]='Tablas auxiliares'!$B$6,"Venta física","Venta Online")</f>
        <v>Venta Online</v>
      </c>
      <c r="H2119" t="s">
        <v>29</v>
      </c>
      <c r="I2119" s="37">
        <v>18328</v>
      </c>
      <c r="J2119" s="37">
        <v>38086</v>
      </c>
      <c r="K2119" s="37">
        <v>36686</v>
      </c>
      <c r="L2119" s="37">
        <v>52545</v>
      </c>
      <c r="M2119" s="37">
        <v>11084</v>
      </c>
      <c r="N2119" s="37">
        <f>SUM(VentasC15[[#This Row],[Maquillaje]:[Perfumería]])</f>
        <v>156729</v>
      </c>
      <c r="O2119" s="14">
        <f>AVERAGE(VentasC15[[#This Row],[Maquillaje]:[Perfumería]])</f>
        <v>31345.8</v>
      </c>
      <c r="P2119" t="str">
        <f>INDEX(VentasC15[[#Headers],[Maquillaje]:[Perfumería]],MATCH(MAX(VentasC15[[#This Row],[Maquillaje]:[Perfumería]]),VentasC15[[#This Row],[Maquillaje]:[Perfumería]],0))</f>
        <v>Cuerpo</v>
      </c>
      <c r="Q2119" t="str">
        <f>INDEX(VentasC15[[#Headers],[Maquillaje]:[Perfumería]],MATCH(MIN(VentasC15[[#This Row],[Maquillaje]:[Perfumería]]),VentasC15[[#This Row],[Maquillaje]:[Perfumería]],0))</f>
        <v>Perfumería</v>
      </c>
      <c r="R2119" t="str">
        <f>IF(VentasC15[[#This Row],[Total por vendedor]]&gt;=250000,"SI","NO")</f>
        <v>NO</v>
      </c>
    </row>
    <row r="2120" spans="1:18" x14ac:dyDescent="0.3">
      <c r="A2120" s="16">
        <v>33499240</v>
      </c>
      <c r="B2120" s="13">
        <v>25</v>
      </c>
      <c r="C2120" s="13">
        <v>5</v>
      </c>
      <c r="D2120" s="13">
        <v>89</v>
      </c>
      <c r="E2120" t="s">
        <v>22</v>
      </c>
      <c r="F2120" t="s">
        <v>21</v>
      </c>
      <c r="G2120" t="str">
        <f>IF(VentasC15[[#This Row],[Tipo de pago]]='Tablas auxiliares'!$B$6,"Venta física","Venta Online")</f>
        <v>Venta Online</v>
      </c>
      <c r="H2120" t="s">
        <v>30</v>
      </c>
      <c r="I2120" s="37">
        <v>22356</v>
      </c>
      <c r="J2120" s="37">
        <v>24485</v>
      </c>
      <c r="K2120" s="37">
        <v>94297</v>
      </c>
      <c r="L2120" s="37">
        <v>93774</v>
      </c>
      <c r="M2120" s="37">
        <v>54445</v>
      </c>
      <c r="N2120" s="37">
        <f>SUM(VentasC15[[#This Row],[Maquillaje]:[Perfumería]])</f>
        <v>289357</v>
      </c>
      <c r="O2120" s="14">
        <f>AVERAGE(VentasC15[[#This Row],[Maquillaje]:[Perfumería]])</f>
        <v>57871.4</v>
      </c>
      <c r="P2120" t="str">
        <f>INDEX(VentasC15[[#Headers],[Maquillaje]:[Perfumería]],MATCH(MAX(VentasC15[[#This Row],[Maquillaje]:[Perfumería]]),VentasC15[[#This Row],[Maquillaje]:[Perfumería]],0))</f>
        <v>Cabello</v>
      </c>
      <c r="Q2120" t="str">
        <f>INDEX(VentasC15[[#Headers],[Maquillaje]:[Perfumería]],MATCH(MIN(VentasC15[[#This Row],[Maquillaje]:[Perfumería]]),VentasC15[[#This Row],[Maquillaje]:[Perfumería]],0))</f>
        <v>Maquillaje</v>
      </c>
      <c r="R2120" t="str">
        <f>IF(VentasC15[[#This Row],[Total por vendedor]]&gt;=250000,"SI","NO")</f>
        <v>SI</v>
      </c>
    </row>
    <row r="2121" spans="1:18" x14ac:dyDescent="0.3">
      <c r="A2121" s="17">
        <v>33499241</v>
      </c>
      <c r="B2121" s="13">
        <v>62</v>
      </c>
      <c r="C2121" s="13">
        <v>5</v>
      </c>
      <c r="D2121" s="13">
        <v>6</v>
      </c>
      <c r="E2121" t="s">
        <v>22</v>
      </c>
      <c r="F2121" t="s">
        <v>20</v>
      </c>
      <c r="G2121" t="str">
        <f>IF(VentasC15[[#This Row],[Tipo de pago]]='Tablas auxiliares'!$B$6,"Venta física","Venta Online")</f>
        <v>Venta física</v>
      </c>
      <c r="H2121" t="s">
        <v>30</v>
      </c>
      <c r="I2121" s="37">
        <v>73880</v>
      </c>
      <c r="J2121" s="37">
        <v>14183</v>
      </c>
      <c r="K2121" s="37">
        <v>65896</v>
      </c>
      <c r="L2121" s="37">
        <v>31282</v>
      </c>
      <c r="M2121" s="37">
        <v>9189</v>
      </c>
      <c r="N2121" s="37">
        <f>SUM(VentasC15[[#This Row],[Maquillaje]:[Perfumería]])</f>
        <v>194430</v>
      </c>
      <c r="O2121" s="14">
        <f>AVERAGE(VentasC15[[#This Row],[Maquillaje]:[Perfumería]])</f>
        <v>38886</v>
      </c>
      <c r="P2121" t="str">
        <f>INDEX(VentasC15[[#Headers],[Maquillaje]:[Perfumería]],MATCH(MAX(VentasC15[[#This Row],[Maquillaje]:[Perfumería]]),VentasC15[[#This Row],[Maquillaje]:[Perfumería]],0))</f>
        <v>Maquillaje</v>
      </c>
      <c r="Q2121" t="str">
        <f>INDEX(VentasC15[[#Headers],[Maquillaje]:[Perfumería]],MATCH(MIN(VentasC15[[#This Row],[Maquillaje]:[Perfumería]]),VentasC15[[#This Row],[Maquillaje]:[Perfumería]],0))</f>
        <v>Perfumería</v>
      </c>
      <c r="R2121" t="str">
        <f>IF(VentasC15[[#This Row],[Total por vendedor]]&gt;=250000,"SI","NO")</f>
        <v>NO</v>
      </c>
    </row>
    <row r="2122" spans="1:18" x14ac:dyDescent="0.3">
      <c r="A2122" s="16">
        <v>33499242</v>
      </c>
      <c r="B2122" s="13">
        <v>40</v>
      </c>
      <c r="C2122" s="13">
        <v>5</v>
      </c>
      <c r="D2122" s="13">
        <v>98</v>
      </c>
      <c r="E2122" t="s">
        <v>24</v>
      </c>
      <c r="F2122" t="s">
        <v>20</v>
      </c>
      <c r="G2122" t="str">
        <f>IF(VentasC15[[#This Row],[Tipo de pago]]='Tablas auxiliares'!$B$6,"Venta física","Venta Online")</f>
        <v>Venta física</v>
      </c>
      <c r="H2122" t="s">
        <v>29</v>
      </c>
      <c r="I2122" s="37">
        <v>7885</v>
      </c>
      <c r="J2122" s="37">
        <v>32557</v>
      </c>
      <c r="K2122" s="37">
        <v>65210</v>
      </c>
      <c r="L2122" s="37">
        <v>70620</v>
      </c>
      <c r="M2122" s="37">
        <v>81294</v>
      </c>
      <c r="N2122" s="37">
        <f>SUM(VentasC15[[#This Row],[Maquillaje]:[Perfumería]])</f>
        <v>257566</v>
      </c>
      <c r="O2122" s="14">
        <f>AVERAGE(VentasC15[[#This Row],[Maquillaje]:[Perfumería]])</f>
        <v>51513.2</v>
      </c>
      <c r="P2122" t="str">
        <f>INDEX(VentasC15[[#Headers],[Maquillaje]:[Perfumería]],MATCH(MAX(VentasC15[[#This Row],[Maquillaje]:[Perfumería]]),VentasC15[[#This Row],[Maquillaje]:[Perfumería]],0))</f>
        <v>Perfumería</v>
      </c>
      <c r="Q2122" t="str">
        <f>INDEX(VentasC15[[#Headers],[Maquillaje]:[Perfumería]],MATCH(MIN(VentasC15[[#This Row],[Maquillaje]:[Perfumería]]),VentasC15[[#This Row],[Maquillaje]:[Perfumería]],0))</f>
        <v>Maquillaje</v>
      </c>
      <c r="R2122" t="str">
        <f>IF(VentasC15[[#This Row],[Total por vendedor]]&gt;=250000,"SI","NO")</f>
        <v>SI</v>
      </c>
    </row>
    <row r="2123" spans="1:18" x14ac:dyDescent="0.3">
      <c r="A2123" s="17">
        <v>33499243</v>
      </c>
      <c r="B2123" s="13">
        <v>60</v>
      </c>
      <c r="C2123" s="13">
        <v>5</v>
      </c>
      <c r="D2123" s="13">
        <v>82</v>
      </c>
      <c r="E2123" t="s">
        <v>22</v>
      </c>
      <c r="F2123" t="s">
        <v>21</v>
      </c>
      <c r="G2123" t="str">
        <f>IF(VentasC15[[#This Row],[Tipo de pago]]='Tablas auxiliares'!$B$6,"Venta física","Venta Online")</f>
        <v>Venta Online</v>
      </c>
      <c r="H2123" t="s">
        <v>30</v>
      </c>
      <c r="I2123" s="37">
        <v>52085</v>
      </c>
      <c r="J2123" s="37">
        <v>93338</v>
      </c>
      <c r="K2123" s="37">
        <v>26720</v>
      </c>
      <c r="L2123" s="37">
        <v>6643</v>
      </c>
      <c r="M2123" s="37">
        <v>78442</v>
      </c>
      <c r="N2123" s="37">
        <f>SUM(VentasC15[[#This Row],[Maquillaje]:[Perfumería]])</f>
        <v>257228</v>
      </c>
      <c r="O2123" s="14">
        <f>AVERAGE(VentasC15[[#This Row],[Maquillaje]:[Perfumería]])</f>
        <v>51445.599999999999</v>
      </c>
      <c r="P2123" t="str">
        <f>INDEX(VentasC15[[#Headers],[Maquillaje]:[Perfumería]],MATCH(MAX(VentasC15[[#This Row],[Maquillaje]:[Perfumería]]),VentasC15[[#This Row],[Maquillaje]:[Perfumería]],0))</f>
        <v>Skincare</v>
      </c>
      <c r="Q2123" t="str">
        <f>INDEX(VentasC15[[#Headers],[Maquillaje]:[Perfumería]],MATCH(MIN(VentasC15[[#This Row],[Maquillaje]:[Perfumería]]),VentasC15[[#This Row],[Maquillaje]:[Perfumería]],0))</f>
        <v>Cuerpo</v>
      </c>
      <c r="R2123" t="str">
        <f>IF(VentasC15[[#This Row],[Total por vendedor]]&gt;=250000,"SI","NO")</f>
        <v>SI</v>
      </c>
    </row>
    <row r="2124" spans="1:18" x14ac:dyDescent="0.3">
      <c r="A2124" s="16">
        <v>33499244</v>
      </c>
      <c r="B2124" s="13">
        <v>45</v>
      </c>
      <c r="C2124" s="13">
        <v>5</v>
      </c>
      <c r="D2124" s="13">
        <v>63</v>
      </c>
      <c r="E2124" t="s">
        <v>25</v>
      </c>
      <c r="F2124" t="s">
        <v>21</v>
      </c>
      <c r="G2124" t="str">
        <f>IF(VentasC15[[#This Row],[Tipo de pago]]='Tablas auxiliares'!$B$6,"Venta física","Venta Online")</f>
        <v>Venta Online</v>
      </c>
      <c r="H2124" t="s">
        <v>29</v>
      </c>
      <c r="I2124" s="37">
        <v>3140</v>
      </c>
      <c r="J2124" s="37">
        <v>83402</v>
      </c>
      <c r="K2124" s="37">
        <v>40668</v>
      </c>
      <c r="L2124" s="37">
        <v>67915</v>
      </c>
      <c r="M2124" s="37">
        <v>54754</v>
      </c>
      <c r="N2124" s="37">
        <f>SUM(VentasC15[[#This Row],[Maquillaje]:[Perfumería]])</f>
        <v>249879</v>
      </c>
      <c r="O2124" s="14">
        <f>AVERAGE(VentasC15[[#This Row],[Maquillaje]:[Perfumería]])</f>
        <v>49975.8</v>
      </c>
      <c r="P2124" t="str">
        <f>INDEX(VentasC15[[#Headers],[Maquillaje]:[Perfumería]],MATCH(MAX(VentasC15[[#This Row],[Maquillaje]:[Perfumería]]),VentasC15[[#This Row],[Maquillaje]:[Perfumería]],0))</f>
        <v>Skincare</v>
      </c>
      <c r="Q2124" t="str">
        <f>INDEX(VentasC15[[#Headers],[Maquillaje]:[Perfumería]],MATCH(MIN(VentasC15[[#This Row],[Maquillaje]:[Perfumería]]),VentasC15[[#This Row],[Maquillaje]:[Perfumería]],0))</f>
        <v>Maquillaje</v>
      </c>
      <c r="R2124" t="str">
        <f>IF(VentasC15[[#This Row],[Total por vendedor]]&gt;=250000,"SI","NO")</f>
        <v>NO</v>
      </c>
    </row>
    <row r="2125" spans="1:18" x14ac:dyDescent="0.3">
      <c r="A2125" s="17">
        <v>33499245</v>
      </c>
      <c r="B2125" s="13">
        <v>40</v>
      </c>
      <c r="C2125" s="13">
        <v>5</v>
      </c>
      <c r="D2125" s="13">
        <v>68</v>
      </c>
      <c r="E2125" t="s">
        <v>22</v>
      </c>
      <c r="F2125" t="s">
        <v>20</v>
      </c>
      <c r="G2125" t="str">
        <f>IF(VentasC15[[#This Row],[Tipo de pago]]='Tablas auxiliares'!$B$6,"Venta física","Venta Online")</f>
        <v>Venta física</v>
      </c>
      <c r="H2125" t="s">
        <v>29</v>
      </c>
      <c r="I2125" s="37">
        <v>38496</v>
      </c>
      <c r="J2125" s="37">
        <v>90392</v>
      </c>
      <c r="K2125" s="37">
        <v>46391</v>
      </c>
      <c r="L2125" s="37">
        <v>89819</v>
      </c>
      <c r="M2125" s="37">
        <v>7087</v>
      </c>
      <c r="N2125" s="37">
        <f>SUM(VentasC15[[#This Row],[Maquillaje]:[Perfumería]])</f>
        <v>272185</v>
      </c>
      <c r="O2125" s="14">
        <f>AVERAGE(VentasC15[[#This Row],[Maquillaje]:[Perfumería]])</f>
        <v>54437</v>
      </c>
      <c r="P2125" t="str">
        <f>INDEX(VentasC15[[#Headers],[Maquillaje]:[Perfumería]],MATCH(MAX(VentasC15[[#This Row],[Maquillaje]:[Perfumería]]),VentasC15[[#This Row],[Maquillaje]:[Perfumería]],0))</f>
        <v>Skincare</v>
      </c>
      <c r="Q2125" t="str">
        <f>INDEX(VentasC15[[#Headers],[Maquillaje]:[Perfumería]],MATCH(MIN(VentasC15[[#This Row],[Maquillaje]:[Perfumería]]),VentasC15[[#This Row],[Maquillaje]:[Perfumería]],0))</f>
        <v>Perfumería</v>
      </c>
      <c r="R2125" t="str">
        <f>IF(VentasC15[[#This Row],[Total por vendedor]]&gt;=250000,"SI","NO")</f>
        <v>SI</v>
      </c>
    </row>
    <row r="2126" spans="1:18" x14ac:dyDescent="0.3">
      <c r="A2126" s="16">
        <v>33499246</v>
      </c>
      <c r="B2126" s="13">
        <v>63</v>
      </c>
      <c r="C2126" s="13">
        <v>5</v>
      </c>
      <c r="D2126" s="13">
        <v>38</v>
      </c>
      <c r="E2126" t="s">
        <v>22</v>
      </c>
      <c r="F2126" t="s">
        <v>21</v>
      </c>
      <c r="G2126" t="str">
        <f>IF(VentasC15[[#This Row],[Tipo de pago]]='Tablas auxiliares'!$B$6,"Venta física","Venta Online")</f>
        <v>Venta Online</v>
      </c>
      <c r="H2126" t="s">
        <v>29</v>
      </c>
      <c r="I2126" s="37">
        <v>48204</v>
      </c>
      <c r="J2126" s="37">
        <v>13122</v>
      </c>
      <c r="K2126" s="37">
        <v>67376</v>
      </c>
      <c r="L2126" s="37">
        <v>73846</v>
      </c>
      <c r="M2126" s="37">
        <v>51469</v>
      </c>
      <c r="N2126" s="37">
        <f>SUM(VentasC15[[#This Row],[Maquillaje]:[Perfumería]])</f>
        <v>254017</v>
      </c>
      <c r="O2126" s="14">
        <f>AVERAGE(VentasC15[[#This Row],[Maquillaje]:[Perfumería]])</f>
        <v>50803.4</v>
      </c>
      <c r="P2126" t="str">
        <f>INDEX(VentasC15[[#Headers],[Maquillaje]:[Perfumería]],MATCH(MAX(VentasC15[[#This Row],[Maquillaje]:[Perfumería]]),VentasC15[[#This Row],[Maquillaje]:[Perfumería]],0))</f>
        <v>Cuerpo</v>
      </c>
      <c r="Q2126" t="str">
        <f>INDEX(VentasC15[[#Headers],[Maquillaje]:[Perfumería]],MATCH(MIN(VentasC15[[#This Row],[Maquillaje]:[Perfumería]]),VentasC15[[#This Row],[Maquillaje]:[Perfumería]],0))</f>
        <v>Skincare</v>
      </c>
      <c r="R2126" t="str">
        <f>IF(VentasC15[[#This Row],[Total por vendedor]]&gt;=250000,"SI","NO")</f>
        <v>SI</v>
      </c>
    </row>
    <row r="2127" spans="1:18" x14ac:dyDescent="0.3">
      <c r="A2127" s="17">
        <v>33499247</v>
      </c>
      <c r="B2127" s="13">
        <v>39</v>
      </c>
      <c r="C2127" s="13">
        <v>5</v>
      </c>
      <c r="D2127" s="13">
        <v>81</v>
      </c>
      <c r="E2127" t="s">
        <v>25</v>
      </c>
      <c r="F2127" t="s">
        <v>20</v>
      </c>
      <c r="G2127" t="str">
        <f>IF(VentasC15[[#This Row],[Tipo de pago]]='Tablas auxiliares'!$B$6,"Venta física","Venta Online")</f>
        <v>Venta física</v>
      </c>
      <c r="H2127" t="s">
        <v>29</v>
      </c>
      <c r="I2127" s="37">
        <v>90494</v>
      </c>
      <c r="J2127" s="37">
        <v>6018</v>
      </c>
      <c r="K2127" s="37">
        <v>43842</v>
      </c>
      <c r="L2127" s="37">
        <v>87838</v>
      </c>
      <c r="M2127" s="37">
        <v>14176</v>
      </c>
      <c r="N2127" s="37">
        <f>SUM(VentasC15[[#This Row],[Maquillaje]:[Perfumería]])</f>
        <v>242368</v>
      </c>
      <c r="O2127" s="14">
        <f>AVERAGE(VentasC15[[#This Row],[Maquillaje]:[Perfumería]])</f>
        <v>48473.599999999999</v>
      </c>
      <c r="P2127" t="str">
        <f>INDEX(VentasC15[[#Headers],[Maquillaje]:[Perfumería]],MATCH(MAX(VentasC15[[#This Row],[Maquillaje]:[Perfumería]]),VentasC15[[#This Row],[Maquillaje]:[Perfumería]],0))</f>
        <v>Maquillaje</v>
      </c>
      <c r="Q2127" t="str">
        <f>INDEX(VentasC15[[#Headers],[Maquillaje]:[Perfumería]],MATCH(MIN(VentasC15[[#This Row],[Maquillaje]:[Perfumería]]),VentasC15[[#This Row],[Maquillaje]:[Perfumería]],0))</f>
        <v>Skincare</v>
      </c>
      <c r="R2127" t="str">
        <f>IF(VentasC15[[#This Row],[Total por vendedor]]&gt;=250000,"SI","NO")</f>
        <v>NO</v>
      </c>
    </row>
    <row r="2128" spans="1:18" x14ac:dyDescent="0.3">
      <c r="A2128" s="16">
        <v>33499248</v>
      </c>
      <c r="B2128" s="13">
        <v>31</v>
      </c>
      <c r="C2128" s="13">
        <v>5</v>
      </c>
      <c r="D2128" s="13">
        <v>26</v>
      </c>
      <c r="E2128" t="s">
        <v>24</v>
      </c>
      <c r="F2128" t="s">
        <v>20</v>
      </c>
      <c r="G2128" t="str">
        <f>IF(VentasC15[[#This Row],[Tipo de pago]]='Tablas auxiliares'!$B$6,"Venta física","Venta Online")</f>
        <v>Venta física</v>
      </c>
      <c r="H2128" t="s">
        <v>30</v>
      </c>
      <c r="I2128" s="37">
        <v>6730</v>
      </c>
      <c r="J2128" s="37">
        <v>66872</v>
      </c>
      <c r="K2128" s="37">
        <v>34550</v>
      </c>
      <c r="L2128" s="37">
        <v>58559</v>
      </c>
      <c r="M2128" s="37">
        <v>71737</v>
      </c>
      <c r="N2128" s="37">
        <f>SUM(VentasC15[[#This Row],[Maquillaje]:[Perfumería]])</f>
        <v>238448</v>
      </c>
      <c r="O2128" s="14">
        <f>AVERAGE(VentasC15[[#This Row],[Maquillaje]:[Perfumería]])</f>
        <v>47689.599999999999</v>
      </c>
      <c r="P2128" t="str">
        <f>INDEX(VentasC15[[#Headers],[Maquillaje]:[Perfumería]],MATCH(MAX(VentasC15[[#This Row],[Maquillaje]:[Perfumería]]),VentasC15[[#This Row],[Maquillaje]:[Perfumería]],0))</f>
        <v>Perfumería</v>
      </c>
      <c r="Q2128" t="str">
        <f>INDEX(VentasC15[[#Headers],[Maquillaje]:[Perfumería]],MATCH(MIN(VentasC15[[#This Row],[Maquillaje]:[Perfumería]]),VentasC15[[#This Row],[Maquillaje]:[Perfumería]],0))</f>
        <v>Maquillaje</v>
      </c>
      <c r="R2128" t="str">
        <f>IF(VentasC15[[#This Row],[Total por vendedor]]&gt;=250000,"SI","NO")</f>
        <v>NO</v>
      </c>
    </row>
    <row r="2129" spans="1:18" x14ac:dyDescent="0.3">
      <c r="A2129" s="17">
        <v>33499249</v>
      </c>
      <c r="B2129" s="13">
        <v>73</v>
      </c>
      <c r="C2129" s="13">
        <v>5</v>
      </c>
      <c r="D2129" s="13">
        <v>77</v>
      </c>
      <c r="E2129" t="s">
        <v>22</v>
      </c>
      <c r="F2129" t="s">
        <v>20</v>
      </c>
      <c r="G2129" t="str">
        <f>IF(VentasC15[[#This Row],[Tipo de pago]]='Tablas auxiliares'!$B$6,"Venta física","Venta Online")</f>
        <v>Venta física</v>
      </c>
      <c r="H2129" t="s">
        <v>29</v>
      </c>
      <c r="I2129" s="37">
        <v>97809</v>
      </c>
      <c r="J2129" s="37">
        <v>7161</v>
      </c>
      <c r="K2129" s="37">
        <v>61433</v>
      </c>
      <c r="L2129" s="37">
        <v>99482</v>
      </c>
      <c r="M2129" s="37">
        <v>69532</v>
      </c>
      <c r="N2129" s="37">
        <f>SUM(VentasC15[[#This Row],[Maquillaje]:[Perfumería]])</f>
        <v>335417</v>
      </c>
      <c r="O2129" s="14">
        <f>AVERAGE(VentasC15[[#This Row],[Maquillaje]:[Perfumería]])</f>
        <v>67083.399999999994</v>
      </c>
      <c r="P2129" t="str">
        <f>INDEX(VentasC15[[#Headers],[Maquillaje]:[Perfumería]],MATCH(MAX(VentasC15[[#This Row],[Maquillaje]:[Perfumería]]),VentasC15[[#This Row],[Maquillaje]:[Perfumería]],0))</f>
        <v>Cuerpo</v>
      </c>
      <c r="Q2129" t="str">
        <f>INDEX(VentasC15[[#Headers],[Maquillaje]:[Perfumería]],MATCH(MIN(VentasC15[[#This Row],[Maquillaje]:[Perfumería]]),VentasC15[[#This Row],[Maquillaje]:[Perfumería]],0))</f>
        <v>Skincare</v>
      </c>
      <c r="R2129" t="str">
        <f>IF(VentasC15[[#This Row],[Total por vendedor]]&gt;=250000,"SI","NO")</f>
        <v>SI</v>
      </c>
    </row>
    <row r="2130" spans="1:18" x14ac:dyDescent="0.3">
      <c r="A2130" s="16">
        <v>33499250</v>
      </c>
      <c r="B2130" s="13">
        <v>49</v>
      </c>
      <c r="C2130" s="13">
        <v>5</v>
      </c>
      <c r="D2130" s="13">
        <v>9</v>
      </c>
      <c r="E2130" t="s">
        <v>23</v>
      </c>
      <c r="F2130" t="s">
        <v>21</v>
      </c>
      <c r="G2130" t="str">
        <f>IF(VentasC15[[#This Row],[Tipo de pago]]='Tablas auxiliares'!$B$6,"Venta física","Venta Online")</f>
        <v>Venta Online</v>
      </c>
      <c r="H2130" t="s">
        <v>30</v>
      </c>
      <c r="I2130" s="37">
        <v>93304</v>
      </c>
      <c r="J2130" s="37">
        <v>17643</v>
      </c>
      <c r="K2130" s="37">
        <v>33262</v>
      </c>
      <c r="L2130" s="37">
        <v>79360</v>
      </c>
      <c r="M2130" s="37">
        <v>18451</v>
      </c>
      <c r="N2130" s="37">
        <f>SUM(VentasC15[[#This Row],[Maquillaje]:[Perfumería]])</f>
        <v>242020</v>
      </c>
      <c r="O2130" s="14">
        <f>AVERAGE(VentasC15[[#This Row],[Maquillaje]:[Perfumería]])</f>
        <v>48404</v>
      </c>
      <c r="P2130" t="str">
        <f>INDEX(VentasC15[[#Headers],[Maquillaje]:[Perfumería]],MATCH(MAX(VentasC15[[#This Row],[Maquillaje]:[Perfumería]]),VentasC15[[#This Row],[Maquillaje]:[Perfumería]],0))</f>
        <v>Maquillaje</v>
      </c>
      <c r="Q2130" t="str">
        <f>INDEX(VentasC15[[#Headers],[Maquillaje]:[Perfumería]],MATCH(MIN(VentasC15[[#This Row],[Maquillaje]:[Perfumería]]),VentasC15[[#This Row],[Maquillaje]:[Perfumería]],0))</f>
        <v>Skincare</v>
      </c>
      <c r="R2130" t="str">
        <f>IF(VentasC15[[#This Row],[Total por vendedor]]&gt;=250000,"SI","NO")</f>
        <v>NO</v>
      </c>
    </row>
    <row r="2131" spans="1:18" x14ac:dyDescent="0.3">
      <c r="A2131" s="17">
        <v>33499251</v>
      </c>
      <c r="B2131" s="13">
        <v>47</v>
      </c>
      <c r="C2131" s="13">
        <v>5</v>
      </c>
      <c r="D2131" s="13">
        <v>96</v>
      </c>
      <c r="E2131" t="s">
        <v>22</v>
      </c>
      <c r="F2131" t="s">
        <v>21</v>
      </c>
      <c r="G2131" t="str">
        <f>IF(VentasC15[[#This Row],[Tipo de pago]]='Tablas auxiliares'!$B$6,"Venta física","Venta Online")</f>
        <v>Venta Online</v>
      </c>
      <c r="H2131" t="s">
        <v>30</v>
      </c>
      <c r="I2131" s="37">
        <v>27016</v>
      </c>
      <c r="J2131" s="37">
        <v>41497</v>
      </c>
      <c r="K2131" s="37">
        <v>67971</v>
      </c>
      <c r="L2131" s="37">
        <v>97134</v>
      </c>
      <c r="M2131" s="37">
        <v>49913</v>
      </c>
      <c r="N2131" s="37">
        <f>SUM(VentasC15[[#This Row],[Maquillaje]:[Perfumería]])</f>
        <v>283531</v>
      </c>
      <c r="O2131" s="14">
        <f>AVERAGE(VentasC15[[#This Row],[Maquillaje]:[Perfumería]])</f>
        <v>56706.2</v>
      </c>
      <c r="P2131" t="str">
        <f>INDEX(VentasC15[[#Headers],[Maquillaje]:[Perfumería]],MATCH(MAX(VentasC15[[#This Row],[Maquillaje]:[Perfumería]]),VentasC15[[#This Row],[Maquillaje]:[Perfumería]],0))</f>
        <v>Cuerpo</v>
      </c>
      <c r="Q2131" t="str">
        <f>INDEX(VentasC15[[#Headers],[Maquillaje]:[Perfumería]],MATCH(MIN(VentasC15[[#This Row],[Maquillaje]:[Perfumería]]),VentasC15[[#This Row],[Maquillaje]:[Perfumería]],0))</f>
        <v>Maquillaje</v>
      </c>
      <c r="R2131" t="str">
        <f>IF(VentasC15[[#This Row],[Total por vendedor]]&gt;=250000,"SI","NO")</f>
        <v>SI</v>
      </c>
    </row>
    <row r="2132" spans="1:18" x14ac:dyDescent="0.3">
      <c r="A2132" s="16">
        <v>33499252</v>
      </c>
      <c r="B2132" s="13">
        <v>67</v>
      </c>
      <c r="C2132" s="13">
        <v>5</v>
      </c>
      <c r="D2132" s="13">
        <v>8</v>
      </c>
      <c r="E2132" t="s">
        <v>23</v>
      </c>
      <c r="F2132" t="s">
        <v>21</v>
      </c>
      <c r="G2132" t="str">
        <f>IF(VentasC15[[#This Row],[Tipo de pago]]='Tablas auxiliares'!$B$6,"Venta física","Venta Online")</f>
        <v>Venta Online</v>
      </c>
      <c r="H2132" t="s">
        <v>29</v>
      </c>
      <c r="I2132" s="37">
        <v>38011</v>
      </c>
      <c r="J2132" s="37">
        <v>63628</v>
      </c>
      <c r="K2132" s="37">
        <v>91125</v>
      </c>
      <c r="L2132" s="37">
        <v>31878</v>
      </c>
      <c r="M2132" s="37">
        <v>1334</v>
      </c>
      <c r="N2132" s="37">
        <f>SUM(VentasC15[[#This Row],[Maquillaje]:[Perfumería]])</f>
        <v>225976</v>
      </c>
      <c r="O2132" s="14">
        <f>AVERAGE(VentasC15[[#This Row],[Maquillaje]:[Perfumería]])</f>
        <v>45195.199999999997</v>
      </c>
      <c r="P2132" t="str">
        <f>INDEX(VentasC15[[#Headers],[Maquillaje]:[Perfumería]],MATCH(MAX(VentasC15[[#This Row],[Maquillaje]:[Perfumería]]),VentasC15[[#This Row],[Maquillaje]:[Perfumería]],0))</f>
        <v>Cabello</v>
      </c>
      <c r="Q2132" t="str">
        <f>INDEX(VentasC15[[#Headers],[Maquillaje]:[Perfumería]],MATCH(MIN(VentasC15[[#This Row],[Maquillaje]:[Perfumería]]),VentasC15[[#This Row],[Maquillaje]:[Perfumería]],0))</f>
        <v>Perfumería</v>
      </c>
      <c r="R2132" t="str">
        <f>IF(VentasC15[[#This Row],[Total por vendedor]]&gt;=250000,"SI","NO")</f>
        <v>NO</v>
      </c>
    </row>
    <row r="2133" spans="1:18" x14ac:dyDescent="0.3">
      <c r="A2133" s="17">
        <v>33499253</v>
      </c>
      <c r="B2133" s="13">
        <v>33</v>
      </c>
      <c r="C2133" s="13">
        <v>5</v>
      </c>
      <c r="D2133" s="13">
        <v>63</v>
      </c>
      <c r="E2133" t="s">
        <v>22</v>
      </c>
      <c r="F2133" t="s">
        <v>20</v>
      </c>
      <c r="G2133" t="str">
        <f>IF(VentasC15[[#This Row],[Tipo de pago]]='Tablas auxiliares'!$B$6,"Venta física","Venta Online")</f>
        <v>Venta física</v>
      </c>
      <c r="H2133" t="s">
        <v>29</v>
      </c>
      <c r="I2133" s="37">
        <v>50689</v>
      </c>
      <c r="J2133" s="37">
        <v>98854</v>
      </c>
      <c r="K2133" s="37">
        <v>4540</v>
      </c>
      <c r="L2133" s="37">
        <v>19980</v>
      </c>
      <c r="M2133" s="37">
        <v>58062</v>
      </c>
      <c r="N2133" s="37">
        <f>SUM(VentasC15[[#This Row],[Maquillaje]:[Perfumería]])</f>
        <v>232125</v>
      </c>
      <c r="O2133" s="14">
        <f>AVERAGE(VentasC15[[#This Row],[Maquillaje]:[Perfumería]])</f>
        <v>46425</v>
      </c>
      <c r="P2133" t="str">
        <f>INDEX(VentasC15[[#Headers],[Maquillaje]:[Perfumería]],MATCH(MAX(VentasC15[[#This Row],[Maquillaje]:[Perfumería]]),VentasC15[[#This Row],[Maquillaje]:[Perfumería]],0))</f>
        <v>Skincare</v>
      </c>
      <c r="Q2133" t="str">
        <f>INDEX(VentasC15[[#Headers],[Maquillaje]:[Perfumería]],MATCH(MIN(VentasC15[[#This Row],[Maquillaje]:[Perfumería]]),VentasC15[[#This Row],[Maquillaje]:[Perfumería]],0))</f>
        <v>Cabello</v>
      </c>
      <c r="R2133" t="str">
        <f>IF(VentasC15[[#This Row],[Total por vendedor]]&gt;=250000,"SI","NO")</f>
        <v>NO</v>
      </c>
    </row>
    <row r="2134" spans="1:18" x14ac:dyDescent="0.3">
      <c r="A2134" s="16">
        <v>33499254</v>
      </c>
      <c r="B2134" s="13">
        <v>50</v>
      </c>
      <c r="C2134" s="13">
        <v>5</v>
      </c>
      <c r="D2134" s="13">
        <v>71</v>
      </c>
      <c r="E2134" t="s">
        <v>24</v>
      </c>
      <c r="F2134" t="s">
        <v>20</v>
      </c>
      <c r="G2134" t="str">
        <f>IF(VentasC15[[#This Row],[Tipo de pago]]='Tablas auxiliares'!$B$6,"Venta física","Venta Online")</f>
        <v>Venta física</v>
      </c>
      <c r="H2134" t="s">
        <v>30</v>
      </c>
      <c r="I2134" s="37">
        <v>36394</v>
      </c>
      <c r="J2134" s="37">
        <v>10127</v>
      </c>
      <c r="K2134" s="37">
        <v>67922</v>
      </c>
      <c r="L2134" s="37">
        <v>81075</v>
      </c>
      <c r="M2134" s="37">
        <v>66466</v>
      </c>
      <c r="N2134" s="37">
        <f>SUM(VentasC15[[#This Row],[Maquillaje]:[Perfumería]])</f>
        <v>261984</v>
      </c>
      <c r="O2134" s="14">
        <f>AVERAGE(VentasC15[[#This Row],[Maquillaje]:[Perfumería]])</f>
        <v>52396.800000000003</v>
      </c>
      <c r="P2134" t="str">
        <f>INDEX(VentasC15[[#Headers],[Maquillaje]:[Perfumería]],MATCH(MAX(VentasC15[[#This Row],[Maquillaje]:[Perfumería]]),VentasC15[[#This Row],[Maquillaje]:[Perfumería]],0))</f>
        <v>Cuerpo</v>
      </c>
      <c r="Q2134" t="str">
        <f>INDEX(VentasC15[[#Headers],[Maquillaje]:[Perfumería]],MATCH(MIN(VentasC15[[#This Row],[Maquillaje]:[Perfumería]]),VentasC15[[#This Row],[Maquillaje]:[Perfumería]],0))</f>
        <v>Skincare</v>
      </c>
      <c r="R2134" t="str">
        <f>IF(VentasC15[[#This Row],[Total por vendedor]]&gt;=250000,"SI","NO")</f>
        <v>SI</v>
      </c>
    </row>
    <row r="2135" spans="1:18" x14ac:dyDescent="0.3">
      <c r="A2135" s="17">
        <v>33499255</v>
      </c>
      <c r="B2135" s="13">
        <v>69</v>
      </c>
      <c r="C2135" s="13">
        <v>5</v>
      </c>
      <c r="D2135" s="13">
        <v>11</v>
      </c>
      <c r="E2135" t="s">
        <v>23</v>
      </c>
      <c r="F2135" t="s">
        <v>20</v>
      </c>
      <c r="G2135" t="str">
        <f>IF(VentasC15[[#This Row],[Tipo de pago]]='Tablas auxiliares'!$B$6,"Venta física","Venta Online")</f>
        <v>Venta física</v>
      </c>
      <c r="H2135" t="s">
        <v>30</v>
      </c>
      <c r="I2135" s="37">
        <v>38542</v>
      </c>
      <c r="J2135" s="37">
        <v>10567</v>
      </c>
      <c r="K2135" s="37">
        <v>4207</v>
      </c>
      <c r="L2135" s="37">
        <v>93519</v>
      </c>
      <c r="M2135" s="37">
        <v>81123</v>
      </c>
      <c r="N2135" s="37">
        <f>SUM(VentasC15[[#This Row],[Maquillaje]:[Perfumería]])</f>
        <v>227958</v>
      </c>
      <c r="O2135" s="14">
        <f>AVERAGE(VentasC15[[#This Row],[Maquillaje]:[Perfumería]])</f>
        <v>45591.6</v>
      </c>
      <c r="P2135" t="str">
        <f>INDEX(VentasC15[[#Headers],[Maquillaje]:[Perfumería]],MATCH(MAX(VentasC15[[#This Row],[Maquillaje]:[Perfumería]]),VentasC15[[#This Row],[Maquillaje]:[Perfumería]],0))</f>
        <v>Cuerpo</v>
      </c>
      <c r="Q2135" t="str">
        <f>INDEX(VentasC15[[#Headers],[Maquillaje]:[Perfumería]],MATCH(MIN(VentasC15[[#This Row],[Maquillaje]:[Perfumería]]),VentasC15[[#This Row],[Maquillaje]:[Perfumería]],0))</f>
        <v>Cabello</v>
      </c>
      <c r="R2135" t="str">
        <f>IF(VentasC15[[#This Row],[Total por vendedor]]&gt;=250000,"SI","NO")</f>
        <v>NO</v>
      </c>
    </row>
    <row r="2136" spans="1:18" x14ac:dyDescent="0.3">
      <c r="A2136" s="16">
        <v>33499256</v>
      </c>
      <c r="B2136" s="13">
        <v>58</v>
      </c>
      <c r="C2136" s="13">
        <v>5</v>
      </c>
      <c r="D2136" s="13">
        <v>33</v>
      </c>
      <c r="E2136" t="s">
        <v>25</v>
      </c>
      <c r="F2136" t="s">
        <v>20</v>
      </c>
      <c r="G2136" t="str">
        <f>IF(VentasC15[[#This Row],[Tipo de pago]]='Tablas auxiliares'!$B$6,"Venta física","Venta Online")</f>
        <v>Venta física</v>
      </c>
      <c r="H2136" t="s">
        <v>29</v>
      </c>
      <c r="I2136" s="37">
        <v>60813</v>
      </c>
      <c r="J2136" s="37">
        <v>10210</v>
      </c>
      <c r="K2136" s="37">
        <v>58770</v>
      </c>
      <c r="L2136" s="37">
        <v>72909</v>
      </c>
      <c r="M2136" s="37">
        <v>60836</v>
      </c>
      <c r="N2136" s="37">
        <f>SUM(VentasC15[[#This Row],[Maquillaje]:[Perfumería]])</f>
        <v>263538</v>
      </c>
      <c r="O2136" s="14">
        <f>AVERAGE(VentasC15[[#This Row],[Maquillaje]:[Perfumería]])</f>
        <v>52707.6</v>
      </c>
      <c r="P2136" t="str">
        <f>INDEX(VentasC15[[#Headers],[Maquillaje]:[Perfumería]],MATCH(MAX(VentasC15[[#This Row],[Maquillaje]:[Perfumería]]),VentasC15[[#This Row],[Maquillaje]:[Perfumería]],0))</f>
        <v>Cuerpo</v>
      </c>
      <c r="Q2136" t="str">
        <f>INDEX(VentasC15[[#Headers],[Maquillaje]:[Perfumería]],MATCH(MIN(VentasC15[[#This Row],[Maquillaje]:[Perfumería]]),VentasC15[[#This Row],[Maquillaje]:[Perfumería]],0))</f>
        <v>Skincare</v>
      </c>
      <c r="R2136" t="str">
        <f>IF(VentasC15[[#This Row],[Total por vendedor]]&gt;=250000,"SI","NO")</f>
        <v>SI</v>
      </c>
    </row>
    <row r="2137" spans="1:18" x14ac:dyDescent="0.3">
      <c r="A2137" s="17">
        <v>33499257</v>
      </c>
      <c r="B2137" s="13">
        <v>46</v>
      </c>
      <c r="C2137" s="13">
        <v>5</v>
      </c>
      <c r="D2137" s="13">
        <v>100</v>
      </c>
      <c r="E2137" t="s">
        <v>23</v>
      </c>
      <c r="F2137" t="s">
        <v>21</v>
      </c>
      <c r="G2137" t="str">
        <f>IF(VentasC15[[#This Row],[Tipo de pago]]='Tablas auxiliares'!$B$6,"Venta física","Venta Online")</f>
        <v>Venta Online</v>
      </c>
      <c r="H2137" t="s">
        <v>29</v>
      </c>
      <c r="I2137" s="37">
        <v>11636</v>
      </c>
      <c r="J2137" s="37">
        <v>36564</v>
      </c>
      <c r="K2137" s="37">
        <v>21190</v>
      </c>
      <c r="L2137" s="37">
        <v>38340</v>
      </c>
      <c r="M2137" s="37">
        <v>69920</v>
      </c>
      <c r="N2137" s="37">
        <f>SUM(VentasC15[[#This Row],[Maquillaje]:[Perfumería]])</f>
        <v>177650</v>
      </c>
      <c r="O2137" s="14">
        <f>AVERAGE(VentasC15[[#This Row],[Maquillaje]:[Perfumería]])</f>
        <v>35530</v>
      </c>
      <c r="P2137" t="str">
        <f>INDEX(VentasC15[[#Headers],[Maquillaje]:[Perfumería]],MATCH(MAX(VentasC15[[#This Row],[Maquillaje]:[Perfumería]]),VentasC15[[#This Row],[Maquillaje]:[Perfumería]],0))</f>
        <v>Perfumería</v>
      </c>
      <c r="Q2137" t="str">
        <f>INDEX(VentasC15[[#Headers],[Maquillaje]:[Perfumería]],MATCH(MIN(VentasC15[[#This Row],[Maquillaje]:[Perfumería]]),VentasC15[[#This Row],[Maquillaje]:[Perfumería]],0))</f>
        <v>Maquillaje</v>
      </c>
      <c r="R2137" t="str">
        <f>IF(VentasC15[[#This Row],[Total por vendedor]]&gt;=250000,"SI","NO")</f>
        <v>NO</v>
      </c>
    </row>
    <row r="2138" spans="1:18" x14ac:dyDescent="0.3">
      <c r="A2138" s="16">
        <v>33499258</v>
      </c>
      <c r="B2138" s="13">
        <v>58</v>
      </c>
      <c r="C2138" s="13">
        <v>5</v>
      </c>
      <c r="D2138" s="13">
        <v>40</v>
      </c>
      <c r="E2138" t="s">
        <v>22</v>
      </c>
      <c r="F2138" t="s">
        <v>21</v>
      </c>
      <c r="G2138" t="str">
        <f>IF(VentasC15[[#This Row],[Tipo de pago]]='Tablas auxiliares'!$B$6,"Venta física","Venta Online")</f>
        <v>Venta Online</v>
      </c>
      <c r="H2138" t="s">
        <v>29</v>
      </c>
      <c r="I2138" s="37">
        <v>24087</v>
      </c>
      <c r="J2138" s="37">
        <v>91753</v>
      </c>
      <c r="K2138" s="37">
        <v>98367</v>
      </c>
      <c r="L2138" s="37">
        <v>36587</v>
      </c>
      <c r="M2138" s="37">
        <v>76933</v>
      </c>
      <c r="N2138" s="37">
        <f>SUM(VentasC15[[#This Row],[Maquillaje]:[Perfumería]])</f>
        <v>327727</v>
      </c>
      <c r="O2138" s="14">
        <f>AVERAGE(VentasC15[[#This Row],[Maquillaje]:[Perfumería]])</f>
        <v>65545.399999999994</v>
      </c>
      <c r="P2138" t="str">
        <f>INDEX(VentasC15[[#Headers],[Maquillaje]:[Perfumería]],MATCH(MAX(VentasC15[[#This Row],[Maquillaje]:[Perfumería]]),VentasC15[[#This Row],[Maquillaje]:[Perfumería]],0))</f>
        <v>Cabello</v>
      </c>
      <c r="Q2138" t="str">
        <f>INDEX(VentasC15[[#Headers],[Maquillaje]:[Perfumería]],MATCH(MIN(VentasC15[[#This Row],[Maquillaje]:[Perfumería]]),VentasC15[[#This Row],[Maquillaje]:[Perfumería]],0))</f>
        <v>Maquillaje</v>
      </c>
      <c r="R2138" t="str">
        <f>IF(VentasC15[[#This Row],[Total por vendedor]]&gt;=250000,"SI","NO")</f>
        <v>SI</v>
      </c>
    </row>
    <row r="2139" spans="1:18" x14ac:dyDescent="0.3">
      <c r="A2139" s="17">
        <v>33499259</v>
      </c>
      <c r="B2139" s="13">
        <v>53</v>
      </c>
      <c r="C2139" s="13">
        <v>5</v>
      </c>
      <c r="D2139" s="13">
        <v>91</v>
      </c>
      <c r="E2139" t="s">
        <v>24</v>
      </c>
      <c r="F2139" t="s">
        <v>21</v>
      </c>
      <c r="G2139" t="str">
        <f>IF(VentasC15[[#This Row],[Tipo de pago]]='Tablas auxiliares'!$B$6,"Venta física","Venta Online")</f>
        <v>Venta Online</v>
      </c>
      <c r="H2139" t="s">
        <v>29</v>
      </c>
      <c r="I2139" s="37">
        <v>92390</v>
      </c>
      <c r="J2139" s="37">
        <v>47940</v>
      </c>
      <c r="K2139" s="37">
        <v>19724</v>
      </c>
      <c r="L2139" s="37">
        <v>85414</v>
      </c>
      <c r="M2139" s="37">
        <v>94394</v>
      </c>
      <c r="N2139" s="37">
        <f>SUM(VentasC15[[#This Row],[Maquillaje]:[Perfumería]])</f>
        <v>339862</v>
      </c>
      <c r="O2139" s="14">
        <f>AVERAGE(VentasC15[[#This Row],[Maquillaje]:[Perfumería]])</f>
        <v>67972.399999999994</v>
      </c>
      <c r="P2139" t="str">
        <f>INDEX(VentasC15[[#Headers],[Maquillaje]:[Perfumería]],MATCH(MAX(VentasC15[[#This Row],[Maquillaje]:[Perfumería]]),VentasC15[[#This Row],[Maquillaje]:[Perfumería]],0))</f>
        <v>Perfumería</v>
      </c>
      <c r="Q2139" t="str">
        <f>INDEX(VentasC15[[#Headers],[Maquillaje]:[Perfumería]],MATCH(MIN(VentasC15[[#This Row],[Maquillaje]:[Perfumería]]),VentasC15[[#This Row],[Maquillaje]:[Perfumería]],0))</f>
        <v>Cabello</v>
      </c>
      <c r="R2139" t="str">
        <f>IF(VentasC15[[#This Row],[Total por vendedor]]&gt;=250000,"SI","NO")</f>
        <v>SI</v>
      </c>
    </row>
    <row r="2140" spans="1:18" x14ac:dyDescent="0.3">
      <c r="A2140" s="16">
        <v>33499260</v>
      </c>
      <c r="B2140" s="13">
        <v>56</v>
      </c>
      <c r="C2140" s="13">
        <v>5</v>
      </c>
      <c r="D2140" s="13">
        <v>18</v>
      </c>
      <c r="E2140" t="s">
        <v>22</v>
      </c>
      <c r="F2140" t="s">
        <v>21</v>
      </c>
      <c r="G2140" t="str">
        <f>IF(VentasC15[[#This Row],[Tipo de pago]]='Tablas auxiliares'!$B$6,"Venta física","Venta Online")</f>
        <v>Venta Online</v>
      </c>
      <c r="H2140" t="s">
        <v>30</v>
      </c>
      <c r="I2140" s="37">
        <v>79870</v>
      </c>
      <c r="J2140" s="37">
        <v>98984</v>
      </c>
      <c r="K2140" s="37">
        <v>93136</v>
      </c>
      <c r="L2140" s="37">
        <v>26325</v>
      </c>
      <c r="M2140" s="37">
        <v>87476</v>
      </c>
      <c r="N2140" s="37">
        <f>SUM(VentasC15[[#This Row],[Maquillaje]:[Perfumería]])</f>
        <v>385791</v>
      </c>
      <c r="O2140" s="14">
        <f>AVERAGE(VentasC15[[#This Row],[Maquillaje]:[Perfumería]])</f>
        <v>77158.2</v>
      </c>
      <c r="P2140" t="str">
        <f>INDEX(VentasC15[[#Headers],[Maquillaje]:[Perfumería]],MATCH(MAX(VentasC15[[#This Row],[Maquillaje]:[Perfumería]]),VentasC15[[#This Row],[Maquillaje]:[Perfumería]],0))</f>
        <v>Skincare</v>
      </c>
      <c r="Q2140" t="str">
        <f>INDEX(VentasC15[[#Headers],[Maquillaje]:[Perfumería]],MATCH(MIN(VentasC15[[#This Row],[Maquillaje]:[Perfumería]]),VentasC15[[#This Row],[Maquillaje]:[Perfumería]],0))</f>
        <v>Cuerpo</v>
      </c>
      <c r="R2140" t="str">
        <f>IF(VentasC15[[#This Row],[Total por vendedor]]&gt;=250000,"SI","NO")</f>
        <v>SI</v>
      </c>
    </row>
    <row r="2141" spans="1:18" x14ac:dyDescent="0.3">
      <c r="A2141" s="17">
        <v>33499261</v>
      </c>
      <c r="B2141" s="13">
        <v>34</v>
      </c>
      <c r="C2141" s="13">
        <v>5</v>
      </c>
      <c r="D2141" s="13">
        <v>39</v>
      </c>
      <c r="E2141" t="s">
        <v>22</v>
      </c>
      <c r="F2141" t="s">
        <v>21</v>
      </c>
      <c r="G2141" t="str">
        <f>IF(VentasC15[[#This Row],[Tipo de pago]]='Tablas auxiliares'!$B$6,"Venta física","Venta Online")</f>
        <v>Venta Online</v>
      </c>
      <c r="H2141" t="s">
        <v>30</v>
      </c>
      <c r="I2141" s="37">
        <v>95632</v>
      </c>
      <c r="J2141" s="37">
        <v>82877</v>
      </c>
      <c r="K2141" s="37">
        <v>30721</v>
      </c>
      <c r="L2141" s="37">
        <v>7985</v>
      </c>
      <c r="M2141" s="37">
        <v>15310</v>
      </c>
      <c r="N2141" s="37">
        <f>SUM(VentasC15[[#This Row],[Maquillaje]:[Perfumería]])</f>
        <v>232525</v>
      </c>
      <c r="O2141" s="14">
        <f>AVERAGE(VentasC15[[#This Row],[Maquillaje]:[Perfumería]])</f>
        <v>46505</v>
      </c>
      <c r="P2141" t="str">
        <f>INDEX(VentasC15[[#Headers],[Maquillaje]:[Perfumería]],MATCH(MAX(VentasC15[[#This Row],[Maquillaje]:[Perfumería]]),VentasC15[[#This Row],[Maquillaje]:[Perfumería]],0))</f>
        <v>Maquillaje</v>
      </c>
      <c r="Q2141" t="str">
        <f>INDEX(VentasC15[[#Headers],[Maquillaje]:[Perfumería]],MATCH(MIN(VentasC15[[#This Row],[Maquillaje]:[Perfumería]]),VentasC15[[#This Row],[Maquillaje]:[Perfumería]],0))</f>
        <v>Cuerpo</v>
      </c>
      <c r="R2141" t="str">
        <f>IF(VentasC15[[#This Row],[Total por vendedor]]&gt;=250000,"SI","NO")</f>
        <v>NO</v>
      </c>
    </row>
    <row r="2142" spans="1:18" x14ac:dyDescent="0.3">
      <c r="A2142" s="16">
        <v>33499262</v>
      </c>
      <c r="B2142" s="13">
        <v>27</v>
      </c>
      <c r="C2142" s="13">
        <v>5</v>
      </c>
      <c r="D2142" s="13">
        <v>88</v>
      </c>
      <c r="E2142" t="s">
        <v>23</v>
      </c>
      <c r="F2142" t="s">
        <v>20</v>
      </c>
      <c r="G2142" t="str">
        <f>IF(VentasC15[[#This Row],[Tipo de pago]]='Tablas auxiliares'!$B$6,"Venta física","Venta Online")</f>
        <v>Venta física</v>
      </c>
      <c r="H2142" t="s">
        <v>29</v>
      </c>
      <c r="I2142" s="37">
        <v>27923</v>
      </c>
      <c r="J2142" s="37">
        <v>57972</v>
      </c>
      <c r="K2142" s="37">
        <v>91943</v>
      </c>
      <c r="L2142" s="37">
        <v>34488</v>
      </c>
      <c r="M2142" s="37">
        <v>43643</v>
      </c>
      <c r="N2142" s="37">
        <f>SUM(VentasC15[[#This Row],[Maquillaje]:[Perfumería]])</f>
        <v>255969</v>
      </c>
      <c r="O2142" s="14">
        <f>AVERAGE(VentasC15[[#This Row],[Maquillaje]:[Perfumería]])</f>
        <v>51193.8</v>
      </c>
      <c r="P2142" t="str">
        <f>INDEX(VentasC15[[#Headers],[Maquillaje]:[Perfumería]],MATCH(MAX(VentasC15[[#This Row],[Maquillaje]:[Perfumería]]),VentasC15[[#This Row],[Maquillaje]:[Perfumería]],0))</f>
        <v>Cabello</v>
      </c>
      <c r="Q2142" t="str">
        <f>INDEX(VentasC15[[#Headers],[Maquillaje]:[Perfumería]],MATCH(MIN(VentasC15[[#This Row],[Maquillaje]:[Perfumería]]),VentasC15[[#This Row],[Maquillaje]:[Perfumería]],0))</f>
        <v>Maquillaje</v>
      </c>
      <c r="R2142" t="str">
        <f>IF(VentasC15[[#This Row],[Total por vendedor]]&gt;=250000,"SI","NO")</f>
        <v>SI</v>
      </c>
    </row>
    <row r="2143" spans="1:18" x14ac:dyDescent="0.3">
      <c r="A2143" s="17">
        <v>33499263</v>
      </c>
      <c r="B2143" s="13">
        <v>67</v>
      </c>
      <c r="C2143" s="13">
        <v>5</v>
      </c>
      <c r="D2143" s="13">
        <v>82</v>
      </c>
      <c r="E2143" t="s">
        <v>24</v>
      </c>
      <c r="F2143" t="s">
        <v>20</v>
      </c>
      <c r="G2143" t="str">
        <f>IF(VentasC15[[#This Row],[Tipo de pago]]='Tablas auxiliares'!$B$6,"Venta física","Venta Online")</f>
        <v>Venta física</v>
      </c>
      <c r="H2143" t="s">
        <v>29</v>
      </c>
      <c r="I2143" s="37">
        <v>69661</v>
      </c>
      <c r="J2143" s="37">
        <v>7504</v>
      </c>
      <c r="K2143" s="37">
        <v>25625</v>
      </c>
      <c r="L2143" s="37">
        <v>55572</v>
      </c>
      <c r="M2143" s="37">
        <v>97294</v>
      </c>
      <c r="N2143" s="37">
        <f>SUM(VentasC15[[#This Row],[Maquillaje]:[Perfumería]])</f>
        <v>255656</v>
      </c>
      <c r="O2143" s="14">
        <f>AVERAGE(VentasC15[[#This Row],[Maquillaje]:[Perfumería]])</f>
        <v>51131.199999999997</v>
      </c>
      <c r="P2143" t="str">
        <f>INDEX(VentasC15[[#Headers],[Maquillaje]:[Perfumería]],MATCH(MAX(VentasC15[[#This Row],[Maquillaje]:[Perfumería]]),VentasC15[[#This Row],[Maquillaje]:[Perfumería]],0))</f>
        <v>Perfumería</v>
      </c>
      <c r="Q2143" t="str">
        <f>INDEX(VentasC15[[#Headers],[Maquillaje]:[Perfumería]],MATCH(MIN(VentasC15[[#This Row],[Maquillaje]:[Perfumería]]),VentasC15[[#This Row],[Maquillaje]:[Perfumería]],0))</f>
        <v>Skincare</v>
      </c>
      <c r="R2143" t="str">
        <f>IF(VentasC15[[#This Row],[Total por vendedor]]&gt;=250000,"SI","NO")</f>
        <v>SI</v>
      </c>
    </row>
    <row r="2144" spans="1:18" x14ac:dyDescent="0.3">
      <c r="A2144" s="16">
        <v>33499264</v>
      </c>
      <c r="B2144" s="13">
        <v>44</v>
      </c>
      <c r="C2144" s="13">
        <v>5</v>
      </c>
      <c r="D2144" s="13">
        <v>53</v>
      </c>
      <c r="E2144" t="s">
        <v>24</v>
      </c>
      <c r="F2144" t="s">
        <v>20</v>
      </c>
      <c r="G2144" t="str">
        <f>IF(VentasC15[[#This Row],[Tipo de pago]]='Tablas auxiliares'!$B$6,"Venta física","Venta Online")</f>
        <v>Venta física</v>
      </c>
      <c r="H2144" t="s">
        <v>30</v>
      </c>
      <c r="I2144" s="37">
        <v>63794</v>
      </c>
      <c r="J2144" s="37">
        <v>87705</v>
      </c>
      <c r="K2144" s="37">
        <v>94710</v>
      </c>
      <c r="L2144" s="37">
        <v>9473</v>
      </c>
      <c r="M2144" s="37">
        <v>91120</v>
      </c>
      <c r="N2144" s="37">
        <f>SUM(VentasC15[[#This Row],[Maquillaje]:[Perfumería]])</f>
        <v>346802</v>
      </c>
      <c r="O2144" s="14">
        <f>AVERAGE(VentasC15[[#This Row],[Maquillaje]:[Perfumería]])</f>
        <v>69360.399999999994</v>
      </c>
      <c r="P2144" t="str">
        <f>INDEX(VentasC15[[#Headers],[Maquillaje]:[Perfumería]],MATCH(MAX(VentasC15[[#This Row],[Maquillaje]:[Perfumería]]),VentasC15[[#This Row],[Maquillaje]:[Perfumería]],0))</f>
        <v>Cabello</v>
      </c>
      <c r="Q2144" t="str">
        <f>INDEX(VentasC15[[#Headers],[Maquillaje]:[Perfumería]],MATCH(MIN(VentasC15[[#This Row],[Maquillaje]:[Perfumería]]),VentasC15[[#This Row],[Maquillaje]:[Perfumería]],0))</f>
        <v>Cuerpo</v>
      </c>
      <c r="R2144" t="str">
        <f>IF(VentasC15[[#This Row],[Total por vendedor]]&gt;=250000,"SI","NO")</f>
        <v>SI</v>
      </c>
    </row>
    <row r="2145" spans="1:18" x14ac:dyDescent="0.3">
      <c r="A2145" s="17">
        <v>33499265</v>
      </c>
      <c r="B2145" s="13">
        <v>34</v>
      </c>
      <c r="C2145" s="13">
        <v>5</v>
      </c>
      <c r="D2145" s="13">
        <v>26</v>
      </c>
      <c r="E2145" t="s">
        <v>23</v>
      </c>
      <c r="F2145" t="s">
        <v>20</v>
      </c>
      <c r="G2145" t="str">
        <f>IF(VentasC15[[#This Row],[Tipo de pago]]='Tablas auxiliares'!$B$6,"Venta física","Venta Online")</f>
        <v>Venta física</v>
      </c>
      <c r="H2145" t="s">
        <v>29</v>
      </c>
      <c r="I2145" s="37">
        <v>97048</v>
      </c>
      <c r="J2145" s="37">
        <v>56487</v>
      </c>
      <c r="K2145" s="37">
        <v>26818</v>
      </c>
      <c r="L2145" s="37">
        <v>97139</v>
      </c>
      <c r="M2145" s="37">
        <v>59694</v>
      </c>
      <c r="N2145" s="37">
        <f>SUM(VentasC15[[#This Row],[Maquillaje]:[Perfumería]])</f>
        <v>337186</v>
      </c>
      <c r="O2145" s="14">
        <f>AVERAGE(VentasC15[[#This Row],[Maquillaje]:[Perfumería]])</f>
        <v>67437.2</v>
      </c>
      <c r="P2145" t="str">
        <f>INDEX(VentasC15[[#Headers],[Maquillaje]:[Perfumería]],MATCH(MAX(VentasC15[[#This Row],[Maquillaje]:[Perfumería]]),VentasC15[[#This Row],[Maquillaje]:[Perfumería]],0))</f>
        <v>Cuerpo</v>
      </c>
      <c r="Q2145" t="str">
        <f>INDEX(VentasC15[[#Headers],[Maquillaje]:[Perfumería]],MATCH(MIN(VentasC15[[#This Row],[Maquillaje]:[Perfumería]]),VentasC15[[#This Row],[Maquillaje]:[Perfumería]],0))</f>
        <v>Cabello</v>
      </c>
      <c r="R2145" t="str">
        <f>IF(VentasC15[[#This Row],[Total por vendedor]]&gt;=250000,"SI","NO")</f>
        <v>SI</v>
      </c>
    </row>
    <row r="2146" spans="1:18" x14ac:dyDescent="0.3">
      <c r="A2146" s="16">
        <v>33499266</v>
      </c>
      <c r="B2146" s="13">
        <v>51</v>
      </c>
      <c r="C2146" s="13">
        <v>5</v>
      </c>
      <c r="D2146" s="13">
        <v>26</v>
      </c>
      <c r="E2146" t="s">
        <v>22</v>
      </c>
      <c r="F2146" t="s">
        <v>21</v>
      </c>
      <c r="G2146" t="str">
        <f>IF(VentasC15[[#This Row],[Tipo de pago]]='Tablas auxiliares'!$B$6,"Venta física","Venta Online")</f>
        <v>Venta Online</v>
      </c>
      <c r="H2146" t="s">
        <v>29</v>
      </c>
      <c r="I2146" s="37">
        <v>20456</v>
      </c>
      <c r="J2146" s="37">
        <v>73501</v>
      </c>
      <c r="K2146" s="37">
        <v>69202</v>
      </c>
      <c r="L2146" s="37">
        <v>14333</v>
      </c>
      <c r="M2146" s="37">
        <v>86206</v>
      </c>
      <c r="N2146" s="37">
        <f>SUM(VentasC15[[#This Row],[Maquillaje]:[Perfumería]])</f>
        <v>263698</v>
      </c>
      <c r="O2146" s="14">
        <f>AVERAGE(VentasC15[[#This Row],[Maquillaje]:[Perfumería]])</f>
        <v>52739.6</v>
      </c>
      <c r="P2146" t="str">
        <f>INDEX(VentasC15[[#Headers],[Maquillaje]:[Perfumería]],MATCH(MAX(VentasC15[[#This Row],[Maquillaje]:[Perfumería]]),VentasC15[[#This Row],[Maquillaje]:[Perfumería]],0))</f>
        <v>Perfumería</v>
      </c>
      <c r="Q2146" t="str">
        <f>INDEX(VentasC15[[#Headers],[Maquillaje]:[Perfumería]],MATCH(MIN(VentasC15[[#This Row],[Maquillaje]:[Perfumería]]),VentasC15[[#This Row],[Maquillaje]:[Perfumería]],0))</f>
        <v>Cuerpo</v>
      </c>
      <c r="R2146" t="str">
        <f>IF(VentasC15[[#This Row],[Total por vendedor]]&gt;=250000,"SI","NO")</f>
        <v>SI</v>
      </c>
    </row>
    <row r="2147" spans="1:18" x14ac:dyDescent="0.3">
      <c r="A2147" s="17">
        <v>33499267</v>
      </c>
      <c r="B2147" s="13">
        <v>29</v>
      </c>
      <c r="C2147" s="13">
        <v>5</v>
      </c>
      <c r="D2147" s="13">
        <v>16</v>
      </c>
      <c r="E2147" t="s">
        <v>24</v>
      </c>
      <c r="F2147" t="s">
        <v>21</v>
      </c>
      <c r="G2147" t="str">
        <f>IF(VentasC15[[#This Row],[Tipo de pago]]='Tablas auxiliares'!$B$6,"Venta física","Venta Online")</f>
        <v>Venta Online</v>
      </c>
      <c r="H2147" t="s">
        <v>29</v>
      </c>
      <c r="I2147" s="37">
        <v>21963</v>
      </c>
      <c r="J2147" s="37">
        <v>54461</v>
      </c>
      <c r="K2147" s="37">
        <v>78200</v>
      </c>
      <c r="L2147" s="37">
        <v>91950</v>
      </c>
      <c r="M2147" s="37">
        <v>34526</v>
      </c>
      <c r="N2147" s="37">
        <f>SUM(VentasC15[[#This Row],[Maquillaje]:[Perfumería]])</f>
        <v>281100</v>
      </c>
      <c r="O2147" s="14">
        <f>AVERAGE(VentasC15[[#This Row],[Maquillaje]:[Perfumería]])</f>
        <v>56220</v>
      </c>
      <c r="P2147" t="str">
        <f>INDEX(VentasC15[[#Headers],[Maquillaje]:[Perfumería]],MATCH(MAX(VentasC15[[#This Row],[Maquillaje]:[Perfumería]]),VentasC15[[#This Row],[Maquillaje]:[Perfumería]],0))</f>
        <v>Cuerpo</v>
      </c>
      <c r="Q2147" t="str">
        <f>INDEX(VentasC15[[#Headers],[Maquillaje]:[Perfumería]],MATCH(MIN(VentasC15[[#This Row],[Maquillaje]:[Perfumería]]),VentasC15[[#This Row],[Maquillaje]:[Perfumería]],0))</f>
        <v>Maquillaje</v>
      </c>
      <c r="R2147" t="str">
        <f>IF(VentasC15[[#This Row],[Total por vendedor]]&gt;=250000,"SI","NO")</f>
        <v>SI</v>
      </c>
    </row>
    <row r="2148" spans="1:18" x14ac:dyDescent="0.3">
      <c r="A2148" s="16">
        <v>33499268</v>
      </c>
      <c r="B2148" s="13">
        <v>26</v>
      </c>
      <c r="C2148" s="13">
        <v>5</v>
      </c>
      <c r="D2148" s="13">
        <v>58</v>
      </c>
      <c r="E2148" t="s">
        <v>23</v>
      </c>
      <c r="F2148" t="s">
        <v>20</v>
      </c>
      <c r="G2148" t="str">
        <f>IF(VentasC15[[#This Row],[Tipo de pago]]='Tablas auxiliares'!$B$6,"Venta física","Venta Online")</f>
        <v>Venta física</v>
      </c>
      <c r="H2148" t="s">
        <v>29</v>
      </c>
      <c r="I2148" s="37">
        <v>11613</v>
      </c>
      <c r="J2148" s="37">
        <v>92981</v>
      </c>
      <c r="K2148" s="37">
        <v>40029</v>
      </c>
      <c r="L2148" s="37">
        <v>207</v>
      </c>
      <c r="M2148" s="37">
        <v>35687</v>
      </c>
      <c r="N2148" s="37">
        <f>SUM(VentasC15[[#This Row],[Maquillaje]:[Perfumería]])</f>
        <v>180517</v>
      </c>
      <c r="O2148" s="14">
        <f>AVERAGE(VentasC15[[#This Row],[Maquillaje]:[Perfumería]])</f>
        <v>36103.4</v>
      </c>
      <c r="P2148" t="str">
        <f>INDEX(VentasC15[[#Headers],[Maquillaje]:[Perfumería]],MATCH(MAX(VentasC15[[#This Row],[Maquillaje]:[Perfumería]]),VentasC15[[#This Row],[Maquillaje]:[Perfumería]],0))</f>
        <v>Skincare</v>
      </c>
      <c r="Q2148" t="str">
        <f>INDEX(VentasC15[[#Headers],[Maquillaje]:[Perfumería]],MATCH(MIN(VentasC15[[#This Row],[Maquillaje]:[Perfumería]]),VentasC15[[#This Row],[Maquillaje]:[Perfumería]],0))</f>
        <v>Cuerpo</v>
      </c>
      <c r="R2148" t="str">
        <f>IF(VentasC15[[#This Row],[Total por vendedor]]&gt;=250000,"SI","NO")</f>
        <v>NO</v>
      </c>
    </row>
    <row r="2149" spans="1:18" x14ac:dyDescent="0.3">
      <c r="A2149" s="17">
        <v>33499269</v>
      </c>
      <c r="B2149" s="13">
        <v>58</v>
      </c>
      <c r="C2149" s="13">
        <v>5</v>
      </c>
      <c r="D2149" s="13">
        <v>22</v>
      </c>
      <c r="E2149" t="s">
        <v>23</v>
      </c>
      <c r="F2149" t="s">
        <v>20</v>
      </c>
      <c r="G2149" t="str">
        <f>IF(VentasC15[[#This Row],[Tipo de pago]]='Tablas auxiliares'!$B$6,"Venta física","Venta Online")</f>
        <v>Venta física</v>
      </c>
      <c r="H2149" t="s">
        <v>30</v>
      </c>
      <c r="I2149" s="37">
        <v>89575</v>
      </c>
      <c r="J2149" s="37">
        <v>79144</v>
      </c>
      <c r="K2149" s="37">
        <v>31457</v>
      </c>
      <c r="L2149" s="37">
        <v>89333</v>
      </c>
      <c r="M2149" s="37">
        <v>74812</v>
      </c>
      <c r="N2149" s="37">
        <f>SUM(VentasC15[[#This Row],[Maquillaje]:[Perfumería]])</f>
        <v>364321</v>
      </c>
      <c r="O2149" s="14">
        <f>AVERAGE(VentasC15[[#This Row],[Maquillaje]:[Perfumería]])</f>
        <v>72864.2</v>
      </c>
      <c r="P2149" t="str">
        <f>INDEX(VentasC15[[#Headers],[Maquillaje]:[Perfumería]],MATCH(MAX(VentasC15[[#This Row],[Maquillaje]:[Perfumería]]),VentasC15[[#This Row],[Maquillaje]:[Perfumería]],0))</f>
        <v>Maquillaje</v>
      </c>
      <c r="Q2149" t="str">
        <f>INDEX(VentasC15[[#Headers],[Maquillaje]:[Perfumería]],MATCH(MIN(VentasC15[[#This Row],[Maquillaje]:[Perfumería]]),VentasC15[[#This Row],[Maquillaje]:[Perfumería]],0))</f>
        <v>Cabello</v>
      </c>
      <c r="R2149" t="str">
        <f>IF(VentasC15[[#This Row],[Total por vendedor]]&gt;=250000,"SI","NO")</f>
        <v>SI</v>
      </c>
    </row>
    <row r="2150" spans="1:18" x14ac:dyDescent="0.3">
      <c r="A2150" s="16">
        <v>33499270</v>
      </c>
      <c r="B2150" s="13">
        <v>39</v>
      </c>
      <c r="C2150" s="13">
        <v>5</v>
      </c>
      <c r="D2150" s="13">
        <v>85</v>
      </c>
      <c r="E2150" t="s">
        <v>23</v>
      </c>
      <c r="F2150" t="s">
        <v>20</v>
      </c>
      <c r="G2150" t="str">
        <f>IF(VentasC15[[#This Row],[Tipo de pago]]='Tablas auxiliares'!$B$6,"Venta física","Venta Online")</f>
        <v>Venta física</v>
      </c>
      <c r="H2150" t="s">
        <v>30</v>
      </c>
      <c r="I2150" s="37">
        <v>22862</v>
      </c>
      <c r="J2150" s="37">
        <v>22948</v>
      </c>
      <c r="K2150" s="37">
        <v>77952</v>
      </c>
      <c r="L2150" s="37">
        <v>54617</v>
      </c>
      <c r="M2150" s="37">
        <v>73519</v>
      </c>
      <c r="N2150" s="37">
        <f>SUM(VentasC15[[#This Row],[Maquillaje]:[Perfumería]])</f>
        <v>251898</v>
      </c>
      <c r="O2150" s="14">
        <f>AVERAGE(VentasC15[[#This Row],[Maquillaje]:[Perfumería]])</f>
        <v>50379.6</v>
      </c>
      <c r="P2150" t="str">
        <f>INDEX(VentasC15[[#Headers],[Maquillaje]:[Perfumería]],MATCH(MAX(VentasC15[[#This Row],[Maquillaje]:[Perfumería]]),VentasC15[[#This Row],[Maquillaje]:[Perfumería]],0))</f>
        <v>Cabello</v>
      </c>
      <c r="Q2150" t="str">
        <f>INDEX(VentasC15[[#Headers],[Maquillaje]:[Perfumería]],MATCH(MIN(VentasC15[[#This Row],[Maquillaje]:[Perfumería]]),VentasC15[[#This Row],[Maquillaje]:[Perfumería]],0))</f>
        <v>Maquillaje</v>
      </c>
      <c r="R2150" t="str">
        <f>IF(VentasC15[[#This Row],[Total por vendedor]]&gt;=250000,"SI","NO")</f>
        <v>SI</v>
      </c>
    </row>
    <row r="2151" spans="1:18" x14ac:dyDescent="0.3">
      <c r="A2151" s="17">
        <v>33499271</v>
      </c>
      <c r="B2151" s="13">
        <v>74</v>
      </c>
      <c r="C2151" s="13">
        <v>5</v>
      </c>
      <c r="D2151" s="13">
        <v>22</v>
      </c>
      <c r="E2151" t="s">
        <v>23</v>
      </c>
      <c r="F2151" t="s">
        <v>21</v>
      </c>
      <c r="G2151" t="str">
        <f>IF(VentasC15[[#This Row],[Tipo de pago]]='Tablas auxiliares'!$B$6,"Venta física","Venta Online")</f>
        <v>Venta Online</v>
      </c>
      <c r="H2151" t="s">
        <v>30</v>
      </c>
      <c r="I2151" s="37">
        <v>43011</v>
      </c>
      <c r="J2151" s="37">
        <v>83039</v>
      </c>
      <c r="K2151" s="37">
        <v>38218</v>
      </c>
      <c r="L2151" s="37">
        <v>42012</v>
      </c>
      <c r="M2151" s="37">
        <v>82950</v>
      </c>
      <c r="N2151" s="37">
        <f>SUM(VentasC15[[#This Row],[Maquillaje]:[Perfumería]])</f>
        <v>289230</v>
      </c>
      <c r="O2151" s="14">
        <f>AVERAGE(VentasC15[[#This Row],[Maquillaje]:[Perfumería]])</f>
        <v>57846</v>
      </c>
      <c r="P2151" t="str">
        <f>INDEX(VentasC15[[#Headers],[Maquillaje]:[Perfumería]],MATCH(MAX(VentasC15[[#This Row],[Maquillaje]:[Perfumería]]),VentasC15[[#This Row],[Maquillaje]:[Perfumería]],0))</f>
        <v>Skincare</v>
      </c>
      <c r="Q2151" t="str">
        <f>INDEX(VentasC15[[#Headers],[Maquillaje]:[Perfumería]],MATCH(MIN(VentasC15[[#This Row],[Maquillaje]:[Perfumería]]),VentasC15[[#This Row],[Maquillaje]:[Perfumería]],0))</f>
        <v>Cabello</v>
      </c>
      <c r="R2151" t="str">
        <f>IF(VentasC15[[#This Row],[Total por vendedor]]&gt;=250000,"SI","NO")</f>
        <v>SI</v>
      </c>
    </row>
    <row r="2152" spans="1:18" x14ac:dyDescent="0.3">
      <c r="A2152" s="16">
        <v>33499272</v>
      </c>
      <c r="B2152" s="13">
        <v>37</v>
      </c>
      <c r="C2152" s="13">
        <v>5</v>
      </c>
      <c r="D2152" s="13">
        <v>30</v>
      </c>
      <c r="E2152" t="s">
        <v>24</v>
      </c>
      <c r="F2152" t="s">
        <v>21</v>
      </c>
      <c r="G2152" t="str">
        <f>IF(VentasC15[[#This Row],[Tipo de pago]]='Tablas auxiliares'!$B$6,"Venta física","Venta Online")</f>
        <v>Venta Online</v>
      </c>
      <c r="H2152" t="s">
        <v>29</v>
      </c>
      <c r="I2152" s="37">
        <v>8259</v>
      </c>
      <c r="J2152" s="37">
        <v>93122</v>
      </c>
      <c r="K2152" s="37">
        <v>30783</v>
      </c>
      <c r="L2152" s="37">
        <v>92300</v>
      </c>
      <c r="M2152" s="37">
        <v>73616</v>
      </c>
      <c r="N2152" s="37">
        <f>SUM(VentasC15[[#This Row],[Maquillaje]:[Perfumería]])</f>
        <v>298080</v>
      </c>
      <c r="O2152" s="14">
        <f>AVERAGE(VentasC15[[#This Row],[Maquillaje]:[Perfumería]])</f>
        <v>59616</v>
      </c>
      <c r="P2152" t="str">
        <f>INDEX(VentasC15[[#Headers],[Maquillaje]:[Perfumería]],MATCH(MAX(VentasC15[[#This Row],[Maquillaje]:[Perfumería]]),VentasC15[[#This Row],[Maquillaje]:[Perfumería]],0))</f>
        <v>Skincare</v>
      </c>
      <c r="Q2152" t="str">
        <f>INDEX(VentasC15[[#Headers],[Maquillaje]:[Perfumería]],MATCH(MIN(VentasC15[[#This Row],[Maquillaje]:[Perfumería]]),VentasC15[[#This Row],[Maquillaje]:[Perfumería]],0))</f>
        <v>Maquillaje</v>
      </c>
      <c r="R2152" t="str">
        <f>IF(VentasC15[[#This Row],[Total por vendedor]]&gt;=250000,"SI","NO")</f>
        <v>SI</v>
      </c>
    </row>
    <row r="2153" spans="1:18" x14ac:dyDescent="0.3">
      <c r="A2153" s="17">
        <v>33499273</v>
      </c>
      <c r="B2153" s="13">
        <v>26</v>
      </c>
      <c r="C2153" s="13">
        <v>5</v>
      </c>
      <c r="D2153" s="13">
        <v>33</v>
      </c>
      <c r="E2153" t="s">
        <v>25</v>
      </c>
      <c r="F2153" t="s">
        <v>20</v>
      </c>
      <c r="G2153" t="str">
        <f>IF(VentasC15[[#This Row],[Tipo de pago]]='Tablas auxiliares'!$B$6,"Venta física","Venta Online")</f>
        <v>Venta física</v>
      </c>
      <c r="H2153" t="s">
        <v>29</v>
      </c>
      <c r="I2153" s="37">
        <v>38991</v>
      </c>
      <c r="J2153" s="37">
        <v>83368</v>
      </c>
      <c r="K2153" s="37">
        <v>88880</v>
      </c>
      <c r="L2153" s="37">
        <v>60803</v>
      </c>
      <c r="M2153" s="37">
        <v>93778</v>
      </c>
      <c r="N2153" s="37">
        <f>SUM(VentasC15[[#This Row],[Maquillaje]:[Perfumería]])</f>
        <v>365820</v>
      </c>
      <c r="O2153" s="14">
        <f>AVERAGE(VentasC15[[#This Row],[Maquillaje]:[Perfumería]])</f>
        <v>73164</v>
      </c>
      <c r="P2153" t="str">
        <f>INDEX(VentasC15[[#Headers],[Maquillaje]:[Perfumería]],MATCH(MAX(VentasC15[[#This Row],[Maquillaje]:[Perfumería]]),VentasC15[[#This Row],[Maquillaje]:[Perfumería]],0))</f>
        <v>Perfumería</v>
      </c>
      <c r="Q2153" t="str">
        <f>INDEX(VentasC15[[#Headers],[Maquillaje]:[Perfumería]],MATCH(MIN(VentasC15[[#This Row],[Maquillaje]:[Perfumería]]),VentasC15[[#This Row],[Maquillaje]:[Perfumería]],0))</f>
        <v>Maquillaje</v>
      </c>
      <c r="R2153" t="str">
        <f>IF(VentasC15[[#This Row],[Total por vendedor]]&gt;=250000,"SI","NO")</f>
        <v>SI</v>
      </c>
    </row>
    <row r="2154" spans="1:18" x14ac:dyDescent="0.3">
      <c r="A2154" s="16">
        <v>33499274</v>
      </c>
      <c r="B2154" s="13">
        <v>45</v>
      </c>
      <c r="C2154" s="13">
        <v>5</v>
      </c>
      <c r="D2154" s="13">
        <v>78</v>
      </c>
      <c r="E2154" t="s">
        <v>23</v>
      </c>
      <c r="F2154" t="s">
        <v>21</v>
      </c>
      <c r="G2154" t="str">
        <f>IF(VentasC15[[#This Row],[Tipo de pago]]='Tablas auxiliares'!$B$6,"Venta física","Venta Online")</f>
        <v>Venta Online</v>
      </c>
      <c r="H2154" t="s">
        <v>29</v>
      </c>
      <c r="I2154" s="37">
        <v>4086</v>
      </c>
      <c r="J2154" s="37">
        <v>25599</v>
      </c>
      <c r="K2154" s="37">
        <v>81899</v>
      </c>
      <c r="L2154" s="37">
        <v>43085</v>
      </c>
      <c r="M2154" s="37">
        <v>61886</v>
      </c>
      <c r="N2154" s="37">
        <f>SUM(VentasC15[[#This Row],[Maquillaje]:[Perfumería]])</f>
        <v>216555</v>
      </c>
      <c r="O2154" s="14">
        <f>AVERAGE(VentasC15[[#This Row],[Maquillaje]:[Perfumería]])</f>
        <v>43311</v>
      </c>
      <c r="P2154" t="str">
        <f>INDEX(VentasC15[[#Headers],[Maquillaje]:[Perfumería]],MATCH(MAX(VentasC15[[#This Row],[Maquillaje]:[Perfumería]]),VentasC15[[#This Row],[Maquillaje]:[Perfumería]],0))</f>
        <v>Cabello</v>
      </c>
      <c r="Q2154" t="str">
        <f>INDEX(VentasC15[[#Headers],[Maquillaje]:[Perfumería]],MATCH(MIN(VentasC15[[#This Row],[Maquillaje]:[Perfumería]]),VentasC15[[#This Row],[Maquillaje]:[Perfumería]],0))</f>
        <v>Maquillaje</v>
      </c>
      <c r="R2154" t="str">
        <f>IF(VentasC15[[#This Row],[Total por vendedor]]&gt;=250000,"SI","NO")</f>
        <v>NO</v>
      </c>
    </row>
    <row r="2155" spans="1:18" x14ac:dyDescent="0.3">
      <c r="A2155" s="17">
        <v>33499275</v>
      </c>
      <c r="B2155" s="13">
        <v>27</v>
      </c>
      <c r="C2155" s="13">
        <v>5</v>
      </c>
      <c r="D2155" s="13">
        <v>92</v>
      </c>
      <c r="E2155" t="s">
        <v>24</v>
      </c>
      <c r="F2155" t="s">
        <v>20</v>
      </c>
      <c r="G2155" t="str">
        <f>IF(VentasC15[[#This Row],[Tipo de pago]]='Tablas auxiliares'!$B$6,"Venta física","Venta Online")</f>
        <v>Venta física</v>
      </c>
      <c r="H2155" t="s">
        <v>29</v>
      </c>
      <c r="I2155" s="37">
        <v>38165</v>
      </c>
      <c r="J2155" s="37">
        <v>42965</v>
      </c>
      <c r="K2155" s="37">
        <v>14840</v>
      </c>
      <c r="L2155" s="37">
        <v>59540</v>
      </c>
      <c r="M2155" s="37">
        <v>4308</v>
      </c>
      <c r="N2155" s="37">
        <f>SUM(VentasC15[[#This Row],[Maquillaje]:[Perfumería]])</f>
        <v>159818</v>
      </c>
      <c r="O2155" s="14">
        <f>AVERAGE(VentasC15[[#This Row],[Maquillaje]:[Perfumería]])</f>
        <v>31963.599999999999</v>
      </c>
      <c r="P2155" t="str">
        <f>INDEX(VentasC15[[#Headers],[Maquillaje]:[Perfumería]],MATCH(MAX(VentasC15[[#This Row],[Maquillaje]:[Perfumería]]),VentasC15[[#This Row],[Maquillaje]:[Perfumería]],0))</f>
        <v>Cuerpo</v>
      </c>
      <c r="Q2155" t="str">
        <f>INDEX(VentasC15[[#Headers],[Maquillaje]:[Perfumería]],MATCH(MIN(VentasC15[[#This Row],[Maquillaje]:[Perfumería]]),VentasC15[[#This Row],[Maquillaje]:[Perfumería]],0))</f>
        <v>Perfumería</v>
      </c>
      <c r="R2155" t="str">
        <f>IF(VentasC15[[#This Row],[Total por vendedor]]&gt;=250000,"SI","NO")</f>
        <v>NO</v>
      </c>
    </row>
    <row r="2156" spans="1:18" x14ac:dyDescent="0.3">
      <c r="A2156" s="16">
        <v>33499276</v>
      </c>
      <c r="B2156" s="13">
        <v>39</v>
      </c>
      <c r="C2156" s="13">
        <v>5</v>
      </c>
      <c r="D2156" s="13">
        <v>86</v>
      </c>
      <c r="E2156" t="s">
        <v>23</v>
      </c>
      <c r="F2156" t="s">
        <v>21</v>
      </c>
      <c r="G2156" t="str">
        <f>IF(VentasC15[[#This Row],[Tipo de pago]]='Tablas auxiliares'!$B$6,"Venta física","Venta Online")</f>
        <v>Venta Online</v>
      </c>
      <c r="H2156" t="s">
        <v>29</v>
      </c>
      <c r="I2156" s="37">
        <v>61685</v>
      </c>
      <c r="J2156" s="37">
        <v>56249</v>
      </c>
      <c r="K2156" s="37">
        <v>21104</v>
      </c>
      <c r="L2156" s="37">
        <v>93816</v>
      </c>
      <c r="M2156" s="37">
        <v>69308</v>
      </c>
      <c r="N2156" s="37">
        <f>SUM(VentasC15[[#This Row],[Maquillaje]:[Perfumería]])</f>
        <v>302162</v>
      </c>
      <c r="O2156" s="14">
        <f>AVERAGE(VentasC15[[#This Row],[Maquillaje]:[Perfumería]])</f>
        <v>60432.4</v>
      </c>
      <c r="P2156" t="str">
        <f>INDEX(VentasC15[[#Headers],[Maquillaje]:[Perfumería]],MATCH(MAX(VentasC15[[#This Row],[Maquillaje]:[Perfumería]]),VentasC15[[#This Row],[Maquillaje]:[Perfumería]],0))</f>
        <v>Cuerpo</v>
      </c>
      <c r="Q2156" t="str">
        <f>INDEX(VentasC15[[#Headers],[Maquillaje]:[Perfumería]],MATCH(MIN(VentasC15[[#This Row],[Maquillaje]:[Perfumería]]),VentasC15[[#This Row],[Maquillaje]:[Perfumería]],0))</f>
        <v>Cabello</v>
      </c>
      <c r="R2156" t="str">
        <f>IF(VentasC15[[#This Row],[Total por vendedor]]&gt;=250000,"SI","NO")</f>
        <v>SI</v>
      </c>
    </row>
    <row r="2157" spans="1:18" x14ac:dyDescent="0.3">
      <c r="A2157" s="17">
        <v>33499277</v>
      </c>
      <c r="B2157" s="13">
        <v>59</v>
      </c>
      <c r="C2157" s="13">
        <v>5</v>
      </c>
      <c r="D2157" s="13">
        <v>91</v>
      </c>
      <c r="E2157" t="s">
        <v>22</v>
      </c>
      <c r="F2157" t="s">
        <v>20</v>
      </c>
      <c r="G2157" t="str">
        <f>IF(VentasC15[[#This Row],[Tipo de pago]]='Tablas auxiliares'!$B$6,"Venta física","Venta Online")</f>
        <v>Venta física</v>
      </c>
      <c r="H2157" t="s">
        <v>29</v>
      </c>
      <c r="I2157" s="37">
        <v>56999</v>
      </c>
      <c r="J2157" s="37">
        <v>32558</v>
      </c>
      <c r="K2157" s="37">
        <v>28418</v>
      </c>
      <c r="L2157" s="37">
        <v>11822</v>
      </c>
      <c r="M2157" s="37">
        <v>41034</v>
      </c>
      <c r="N2157" s="37">
        <f>SUM(VentasC15[[#This Row],[Maquillaje]:[Perfumería]])</f>
        <v>170831</v>
      </c>
      <c r="O2157" s="14">
        <f>AVERAGE(VentasC15[[#This Row],[Maquillaje]:[Perfumería]])</f>
        <v>34166.199999999997</v>
      </c>
      <c r="P2157" t="str">
        <f>INDEX(VentasC15[[#Headers],[Maquillaje]:[Perfumería]],MATCH(MAX(VentasC15[[#This Row],[Maquillaje]:[Perfumería]]),VentasC15[[#This Row],[Maquillaje]:[Perfumería]],0))</f>
        <v>Maquillaje</v>
      </c>
      <c r="Q2157" t="str">
        <f>INDEX(VentasC15[[#Headers],[Maquillaje]:[Perfumería]],MATCH(MIN(VentasC15[[#This Row],[Maquillaje]:[Perfumería]]),VentasC15[[#This Row],[Maquillaje]:[Perfumería]],0))</f>
        <v>Cuerpo</v>
      </c>
      <c r="R2157" t="str">
        <f>IF(VentasC15[[#This Row],[Total por vendedor]]&gt;=250000,"SI","NO")</f>
        <v>NO</v>
      </c>
    </row>
    <row r="2158" spans="1:18" x14ac:dyDescent="0.3">
      <c r="A2158" s="16">
        <v>33499278</v>
      </c>
      <c r="B2158" s="13">
        <v>36</v>
      </c>
      <c r="C2158" s="13">
        <v>5</v>
      </c>
      <c r="D2158" s="13">
        <v>65</v>
      </c>
      <c r="E2158" t="s">
        <v>22</v>
      </c>
      <c r="F2158" t="s">
        <v>21</v>
      </c>
      <c r="G2158" t="str">
        <f>IF(VentasC15[[#This Row],[Tipo de pago]]='Tablas auxiliares'!$B$6,"Venta física","Venta Online")</f>
        <v>Venta Online</v>
      </c>
      <c r="H2158" t="s">
        <v>30</v>
      </c>
      <c r="I2158" s="37">
        <v>56708</v>
      </c>
      <c r="J2158" s="37">
        <v>59652</v>
      </c>
      <c r="K2158" s="37">
        <v>25244</v>
      </c>
      <c r="L2158" s="37">
        <v>3574</v>
      </c>
      <c r="M2158" s="37">
        <v>49348</v>
      </c>
      <c r="N2158" s="37">
        <f>SUM(VentasC15[[#This Row],[Maquillaje]:[Perfumería]])</f>
        <v>194526</v>
      </c>
      <c r="O2158" s="14">
        <f>AVERAGE(VentasC15[[#This Row],[Maquillaje]:[Perfumería]])</f>
        <v>38905.199999999997</v>
      </c>
      <c r="P2158" t="str">
        <f>INDEX(VentasC15[[#Headers],[Maquillaje]:[Perfumería]],MATCH(MAX(VentasC15[[#This Row],[Maquillaje]:[Perfumería]]),VentasC15[[#This Row],[Maquillaje]:[Perfumería]],0))</f>
        <v>Skincare</v>
      </c>
      <c r="Q2158" t="str">
        <f>INDEX(VentasC15[[#Headers],[Maquillaje]:[Perfumería]],MATCH(MIN(VentasC15[[#This Row],[Maquillaje]:[Perfumería]]),VentasC15[[#This Row],[Maquillaje]:[Perfumería]],0))</f>
        <v>Cuerpo</v>
      </c>
      <c r="R2158" t="str">
        <f>IF(VentasC15[[#This Row],[Total por vendedor]]&gt;=250000,"SI","NO")</f>
        <v>NO</v>
      </c>
    </row>
    <row r="2159" spans="1:18" x14ac:dyDescent="0.3">
      <c r="A2159" s="17">
        <v>33499279</v>
      </c>
      <c r="B2159" s="13">
        <v>72</v>
      </c>
      <c r="C2159" s="13">
        <v>5</v>
      </c>
      <c r="D2159" s="13">
        <v>93</v>
      </c>
      <c r="E2159" t="s">
        <v>23</v>
      </c>
      <c r="F2159" t="s">
        <v>20</v>
      </c>
      <c r="G2159" t="str">
        <f>IF(VentasC15[[#This Row],[Tipo de pago]]='Tablas auxiliares'!$B$6,"Venta física","Venta Online")</f>
        <v>Venta física</v>
      </c>
      <c r="H2159" t="s">
        <v>29</v>
      </c>
      <c r="I2159" s="37">
        <v>25593</v>
      </c>
      <c r="J2159" s="37">
        <v>54532</v>
      </c>
      <c r="K2159" s="37">
        <v>82544</v>
      </c>
      <c r="L2159" s="37">
        <v>87651</v>
      </c>
      <c r="M2159" s="37">
        <v>32862</v>
      </c>
      <c r="N2159" s="37">
        <f>SUM(VentasC15[[#This Row],[Maquillaje]:[Perfumería]])</f>
        <v>283182</v>
      </c>
      <c r="O2159" s="14">
        <f>AVERAGE(VentasC15[[#This Row],[Maquillaje]:[Perfumería]])</f>
        <v>56636.4</v>
      </c>
      <c r="P2159" t="str">
        <f>INDEX(VentasC15[[#Headers],[Maquillaje]:[Perfumería]],MATCH(MAX(VentasC15[[#This Row],[Maquillaje]:[Perfumería]]),VentasC15[[#This Row],[Maquillaje]:[Perfumería]],0))</f>
        <v>Cuerpo</v>
      </c>
      <c r="Q2159" t="str">
        <f>INDEX(VentasC15[[#Headers],[Maquillaje]:[Perfumería]],MATCH(MIN(VentasC15[[#This Row],[Maquillaje]:[Perfumería]]),VentasC15[[#This Row],[Maquillaje]:[Perfumería]],0))</f>
        <v>Maquillaje</v>
      </c>
      <c r="R2159" t="str">
        <f>IF(VentasC15[[#This Row],[Total por vendedor]]&gt;=250000,"SI","NO")</f>
        <v>SI</v>
      </c>
    </row>
    <row r="2160" spans="1:18" x14ac:dyDescent="0.3">
      <c r="A2160" s="16">
        <v>33499280</v>
      </c>
      <c r="B2160" s="13">
        <v>57</v>
      </c>
      <c r="C2160" s="13">
        <v>5</v>
      </c>
      <c r="D2160" s="13">
        <v>19</v>
      </c>
      <c r="E2160" t="s">
        <v>24</v>
      </c>
      <c r="F2160" t="s">
        <v>20</v>
      </c>
      <c r="G2160" t="str">
        <f>IF(VentasC15[[#This Row],[Tipo de pago]]='Tablas auxiliares'!$B$6,"Venta física","Venta Online")</f>
        <v>Venta física</v>
      </c>
      <c r="H2160" t="s">
        <v>30</v>
      </c>
      <c r="I2160" s="37">
        <v>89761</v>
      </c>
      <c r="J2160" s="37">
        <v>74257</v>
      </c>
      <c r="K2160" s="37">
        <v>73434</v>
      </c>
      <c r="L2160" s="37">
        <v>58589</v>
      </c>
      <c r="M2160" s="37">
        <v>90663</v>
      </c>
      <c r="N2160" s="37">
        <f>SUM(VentasC15[[#This Row],[Maquillaje]:[Perfumería]])</f>
        <v>386704</v>
      </c>
      <c r="O2160" s="14">
        <f>AVERAGE(VentasC15[[#This Row],[Maquillaje]:[Perfumería]])</f>
        <v>77340.800000000003</v>
      </c>
      <c r="P2160" t="str">
        <f>INDEX(VentasC15[[#Headers],[Maquillaje]:[Perfumería]],MATCH(MAX(VentasC15[[#This Row],[Maquillaje]:[Perfumería]]),VentasC15[[#This Row],[Maquillaje]:[Perfumería]],0))</f>
        <v>Perfumería</v>
      </c>
      <c r="Q2160" t="str">
        <f>INDEX(VentasC15[[#Headers],[Maquillaje]:[Perfumería]],MATCH(MIN(VentasC15[[#This Row],[Maquillaje]:[Perfumería]]),VentasC15[[#This Row],[Maquillaje]:[Perfumería]],0))</f>
        <v>Cuerpo</v>
      </c>
      <c r="R2160" t="str">
        <f>IF(VentasC15[[#This Row],[Total por vendedor]]&gt;=250000,"SI","NO")</f>
        <v>SI</v>
      </c>
    </row>
    <row r="2161" spans="1:18" x14ac:dyDescent="0.3">
      <c r="A2161" s="17">
        <v>33499281</v>
      </c>
      <c r="B2161" s="13">
        <v>31</v>
      </c>
      <c r="C2161" s="13">
        <v>5</v>
      </c>
      <c r="D2161" s="13">
        <v>74</v>
      </c>
      <c r="E2161" t="s">
        <v>23</v>
      </c>
      <c r="F2161" t="s">
        <v>21</v>
      </c>
      <c r="G2161" t="str">
        <f>IF(VentasC15[[#This Row],[Tipo de pago]]='Tablas auxiliares'!$B$6,"Venta física","Venta Online")</f>
        <v>Venta Online</v>
      </c>
      <c r="H2161" t="s">
        <v>30</v>
      </c>
      <c r="I2161" s="37">
        <v>20674</v>
      </c>
      <c r="J2161" s="37">
        <v>3490</v>
      </c>
      <c r="K2161" s="37">
        <v>95582</v>
      </c>
      <c r="L2161" s="37">
        <v>18330</v>
      </c>
      <c r="M2161" s="37">
        <v>69945</v>
      </c>
      <c r="N2161" s="37">
        <f>SUM(VentasC15[[#This Row],[Maquillaje]:[Perfumería]])</f>
        <v>208021</v>
      </c>
      <c r="O2161" s="14">
        <f>AVERAGE(VentasC15[[#This Row],[Maquillaje]:[Perfumería]])</f>
        <v>41604.199999999997</v>
      </c>
      <c r="P2161" t="str">
        <f>INDEX(VentasC15[[#Headers],[Maquillaje]:[Perfumería]],MATCH(MAX(VentasC15[[#This Row],[Maquillaje]:[Perfumería]]),VentasC15[[#This Row],[Maquillaje]:[Perfumería]],0))</f>
        <v>Cabello</v>
      </c>
      <c r="Q2161" t="str">
        <f>INDEX(VentasC15[[#Headers],[Maquillaje]:[Perfumería]],MATCH(MIN(VentasC15[[#This Row],[Maquillaje]:[Perfumería]]),VentasC15[[#This Row],[Maquillaje]:[Perfumería]],0))</f>
        <v>Skincare</v>
      </c>
      <c r="R2161" t="str">
        <f>IF(VentasC15[[#This Row],[Total por vendedor]]&gt;=250000,"SI","NO")</f>
        <v>NO</v>
      </c>
    </row>
    <row r="2162" spans="1:18" x14ac:dyDescent="0.3">
      <c r="A2162" s="16">
        <v>33499282</v>
      </c>
      <c r="B2162" s="13">
        <v>32</v>
      </c>
      <c r="C2162" s="13">
        <v>5</v>
      </c>
      <c r="D2162" s="13">
        <v>34</v>
      </c>
      <c r="E2162" t="s">
        <v>23</v>
      </c>
      <c r="F2162" t="s">
        <v>20</v>
      </c>
      <c r="G2162" t="str">
        <f>IF(VentasC15[[#This Row],[Tipo de pago]]='Tablas auxiliares'!$B$6,"Venta física","Venta Online")</f>
        <v>Venta física</v>
      </c>
      <c r="H2162" t="s">
        <v>30</v>
      </c>
      <c r="I2162" s="37">
        <v>8731</v>
      </c>
      <c r="J2162" s="37">
        <v>67303</v>
      </c>
      <c r="K2162" s="37">
        <v>41497</v>
      </c>
      <c r="L2162" s="37">
        <v>40174</v>
      </c>
      <c r="M2162" s="37">
        <v>3559</v>
      </c>
      <c r="N2162" s="37">
        <f>SUM(VentasC15[[#This Row],[Maquillaje]:[Perfumería]])</f>
        <v>161264</v>
      </c>
      <c r="O2162" s="14">
        <f>AVERAGE(VentasC15[[#This Row],[Maquillaje]:[Perfumería]])</f>
        <v>32252.799999999999</v>
      </c>
      <c r="P2162" t="str">
        <f>INDEX(VentasC15[[#Headers],[Maquillaje]:[Perfumería]],MATCH(MAX(VentasC15[[#This Row],[Maquillaje]:[Perfumería]]),VentasC15[[#This Row],[Maquillaje]:[Perfumería]],0))</f>
        <v>Skincare</v>
      </c>
      <c r="Q2162" t="str">
        <f>INDEX(VentasC15[[#Headers],[Maquillaje]:[Perfumería]],MATCH(MIN(VentasC15[[#This Row],[Maquillaje]:[Perfumería]]),VentasC15[[#This Row],[Maquillaje]:[Perfumería]],0))</f>
        <v>Perfumería</v>
      </c>
      <c r="R2162" t="str">
        <f>IF(VentasC15[[#This Row],[Total por vendedor]]&gt;=250000,"SI","NO")</f>
        <v>NO</v>
      </c>
    </row>
    <row r="2163" spans="1:18" x14ac:dyDescent="0.3">
      <c r="A2163" s="17">
        <v>33499283</v>
      </c>
      <c r="B2163" s="13">
        <v>30</v>
      </c>
      <c r="C2163" s="13">
        <v>5</v>
      </c>
      <c r="D2163" s="13">
        <v>57</v>
      </c>
      <c r="E2163" t="s">
        <v>23</v>
      </c>
      <c r="F2163" t="s">
        <v>20</v>
      </c>
      <c r="G2163" t="str">
        <f>IF(VentasC15[[#This Row],[Tipo de pago]]='Tablas auxiliares'!$B$6,"Venta física","Venta Online")</f>
        <v>Venta física</v>
      </c>
      <c r="H2163" t="s">
        <v>30</v>
      </c>
      <c r="I2163" s="37">
        <v>74107</v>
      </c>
      <c r="J2163" s="37">
        <v>74087</v>
      </c>
      <c r="K2163" s="37">
        <v>59470</v>
      </c>
      <c r="L2163" s="37">
        <v>61938</v>
      </c>
      <c r="M2163" s="37">
        <v>41852</v>
      </c>
      <c r="N2163" s="37">
        <f>SUM(VentasC15[[#This Row],[Maquillaje]:[Perfumería]])</f>
        <v>311454</v>
      </c>
      <c r="O2163" s="14">
        <f>AVERAGE(VentasC15[[#This Row],[Maquillaje]:[Perfumería]])</f>
        <v>62290.8</v>
      </c>
      <c r="P2163" t="str">
        <f>INDEX(VentasC15[[#Headers],[Maquillaje]:[Perfumería]],MATCH(MAX(VentasC15[[#This Row],[Maquillaje]:[Perfumería]]),VentasC15[[#This Row],[Maquillaje]:[Perfumería]],0))</f>
        <v>Maquillaje</v>
      </c>
      <c r="Q2163" t="str">
        <f>INDEX(VentasC15[[#Headers],[Maquillaje]:[Perfumería]],MATCH(MIN(VentasC15[[#This Row],[Maquillaje]:[Perfumería]]),VentasC15[[#This Row],[Maquillaje]:[Perfumería]],0))</f>
        <v>Perfumería</v>
      </c>
      <c r="R2163" t="str">
        <f>IF(VentasC15[[#This Row],[Total por vendedor]]&gt;=250000,"SI","NO")</f>
        <v>SI</v>
      </c>
    </row>
    <row r="2164" spans="1:18" x14ac:dyDescent="0.3">
      <c r="A2164" s="16">
        <v>33499284</v>
      </c>
      <c r="B2164" s="13">
        <v>29</v>
      </c>
      <c r="C2164" s="13">
        <v>5</v>
      </c>
      <c r="D2164" s="13">
        <v>83</v>
      </c>
      <c r="E2164" t="s">
        <v>23</v>
      </c>
      <c r="F2164" t="s">
        <v>20</v>
      </c>
      <c r="G2164" t="str">
        <f>IF(VentasC15[[#This Row],[Tipo de pago]]='Tablas auxiliares'!$B$6,"Venta física","Venta Online")</f>
        <v>Venta física</v>
      </c>
      <c r="H2164" t="s">
        <v>30</v>
      </c>
      <c r="I2164" s="37">
        <v>58505</v>
      </c>
      <c r="J2164" s="37">
        <v>50370</v>
      </c>
      <c r="K2164" s="37">
        <v>32886</v>
      </c>
      <c r="L2164" s="37">
        <v>73291</v>
      </c>
      <c r="M2164" s="37">
        <v>26019</v>
      </c>
      <c r="N2164" s="37">
        <f>SUM(VentasC15[[#This Row],[Maquillaje]:[Perfumería]])</f>
        <v>241071</v>
      </c>
      <c r="O2164" s="14">
        <f>AVERAGE(VentasC15[[#This Row],[Maquillaje]:[Perfumería]])</f>
        <v>48214.2</v>
      </c>
      <c r="P2164" t="str">
        <f>INDEX(VentasC15[[#Headers],[Maquillaje]:[Perfumería]],MATCH(MAX(VentasC15[[#This Row],[Maquillaje]:[Perfumería]]),VentasC15[[#This Row],[Maquillaje]:[Perfumería]],0))</f>
        <v>Cuerpo</v>
      </c>
      <c r="Q2164" t="str">
        <f>INDEX(VentasC15[[#Headers],[Maquillaje]:[Perfumería]],MATCH(MIN(VentasC15[[#This Row],[Maquillaje]:[Perfumería]]),VentasC15[[#This Row],[Maquillaje]:[Perfumería]],0))</f>
        <v>Perfumería</v>
      </c>
      <c r="R2164" t="str">
        <f>IF(VentasC15[[#This Row],[Total por vendedor]]&gt;=250000,"SI","NO")</f>
        <v>NO</v>
      </c>
    </row>
    <row r="2165" spans="1:18" x14ac:dyDescent="0.3">
      <c r="A2165" s="17">
        <v>33499285</v>
      </c>
      <c r="B2165" s="13">
        <v>65</v>
      </c>
      <c r="C2165" s="13">
        <v>5</v>
      </c>
      <c r="D2165" s="13">
        <v>52</v>
      </c>
      <c r="E2165" t="s">
        <v>22</v>
      </c>
      <c r="F2165" t="s">
        <v>20</v>
      </c>
      <c r="G2165" t="str">
        <f>IF(VentasC15[[#This Row],[Tipo de pago]]='Tablas auxiliares'!$B$6,"Venta física","Venta Online")</f>
        <v>Venta física</v>
      </c>
      <c r="H2165" t="s">
        <v>29</v>
      </c>
      <c r="I2165" s="37">
        <v>72875</v>
      </c>
      <c r="J2165" s="37">
        <v>49412</v>
      </c>
      <c r="K2165" s="37">
        <v>75556</v>
      </c>
      <c r="L2165" s="37">
        <v>56317</v>
      </c>
      <c r="M2165" s="37">
        <v>11066</v>
      </c>
      <c r="N2165" s="37">
        <f>SUM(VentasC15[[#This Row],[Maquillaje]:[Perfumería]])</f>
        <v>265226</v>
      </c>
      <c r="O2165" s="14">
        <f>AVERAGE(VentasC15[[#This Row],[Maquillaje]:[Perfumería]])</f>
        <v>53045.2</v>
      </c>
      <c r="P2165" t="str">
        <f>INDEX(VentasC15[[#Headers],[Maquillaje]:[Perfumería]],MATCH(MAX(VentasC15[[#This Row],[Maquillaje]:[Perfumería]]),VentasC15[[#This Row],[Maquillaje]:[Perfumería]],0))</f>
        <v>Cabello</v>
      </c>
      <c r="Q2165" t="str">
        <f>INDEX(VentasC15[[#Headers],[Maquillaje]:[Perfumería]],MATCH(MIN(VentasC15[[#This Row],[Maquillaje]:[Perfumería]]),VentasC15[[#This Row],[Maquillaje]:[Perfumería]],0))</f>
        <v>Perfumería</v>
      </c>
      <c r="R2165" t="str">
        <f>IF(VentasC15[[#This Row],[Total por vendedor]]&gt;=250000,"SI","NO")</f>
        <v>SI</v>
      </c>
    </row>
    <row r="2166" spans="1:18" x14ac:dyDescent="0.3">
      <c r="A2166" s="16">
        <v>33499286</v>
      </c>
      <c r="B2166" s="13">
        <v>27</v>
      </c>
      <c r="C2166" s="13">
        <v>5</v>
      </c>
      <c r="D2166" s="13">
        <v>18</v>
      </c>
      <c r="E2166" t="s">
        <v>25</v>
      </c>
      <c r="F2166" t="s">
        <v>21</v>
      </c>
      <c r="G2166" t="str">
        <f>IF(VentasC15[[#This Row],[Tipo de pago]]='Tablas auxiliares'!$B$6,"Venta física","Venta Online")</f>
        <v>Venta Online</v>
      </c>
      <c r="H2166" t="s">
        <v>30</v>
      </c>
      <c r="I2166" s="37">
        <v>61511</v>
      </c>
      <c r="J2166" s="37">
        <v>75848</v>
      </c>
      <c r="K2166" s="37">
        <v>23779</v>
      </c>
      <c r="L2166" s="37">
        <v>40474</v>
      </c>
      <c r="M2166" s="37">
        <v>89719</v>
      </c>
      <c r="N2166" s="37">
        <f>SUM(VentasC15[[#This Row],[Maquillaje]:[Perfumería]])</f>
        <v>291331</v>
      </c>
      <c r="O2166" s="14">
        <f>AVERAGE(VentasC15[[#This Row],[Maquillaje]:[Perfumería]])</f>
        <v>58266.2</v>
      </c>
      <c r="P2166" t="str">
        <f>INDEX(VentasC15[[#Headers],[Maquillaje]:[Perfumería]],MATCH(MAX(VentasC15[[#This Row],[Maquillaje]:[Perfumería]]),VentasC15[[#This Row],[Maquillaje]:[Perfumería]],0))</f>
        <v>Perfumería</v>
      </c>
      <c r="Q2166" t="str">
        <f>INDEX(VentasC15[[#Headers],[Maquillaje]:[Perfumería]],MATCH(MIN(VentasC15[[#This Row],[Maquillaje]:[Perfumería]]),VentasC15[[#This Row],[Maquillaje]:[Perfumería]],0))</f>
        <v>Cabello</v>
      </c>
      <c r="R2166" t="str">
        <f>IF(VentasC15[[#This Row],[Total por vendedor]]&gt;=250000,"SI","NO")</f>
        <v>SI</v>
      </c>
    </row>
    <row r="2167" spans="1:18" x14ac:dyDescent="0.3">
      <c r="A2167" s="17">
        <v>33499287</v>
      </c>
      <c r="B2167" s="13">
        <v>57</v>
      </c>
      <c r="C2167" s="13">
        <v>5</v>
      </c>
      <c r="D2167" s="13">
        <v>90</v>
      </c>
      <c r="E2167" t="s">
        <v>22</v>
      </c>
      <c r="F2167" t="s">
        <v>21</v>
      </c>
      <c r="G2167" t="str">
        <f>IF(VentasC15[[#This Row],[Tipo de pago]]='Tablas auxiliares'!$B$6,"Venta física","Venta Online")</f>
        <v>Venta Online</v>
      </c>
      <c r="H2167" t="s">
        <v>29</v>
      </c>
      <c r="I2167" s="37">
        <v>14737</v>
      </c>
      <c r="J2167" s="37">
        <v>72622</v>
      </c>
      <c r="K2167" s="37">
        <v>41804</v>
      </c>
      <c r="L2167" s="37">
        <v>77695</v>
      </c>
      <c r="M2167" s="37">
        <v>33600</v>
      </c>
      <c r="N2167" s="37">
        <f>SUM(VentasC15[[#This Row],[Maquillaje]:[Perfumería]])</f>
        <v>240458</v>
      </c>
      <c r="O2167" s="14">
        <f>AVERAGE(VentasC15[[#This Row],[Maquillaje]:[Perfumería]])</f>
        <v>48091.6</v>
      </c>
      <c r="P2167" t="str">
        <f>INDEX(VentasC15[[#Headers],[Maquillaje]:[Perfumería]],MATCH(MAX(VentasC15[[#This Row],[Maquillaje]:[Perfumería]]),VentasC15[[#This Row],[Maquillaje]:[Perfumería]],0))</f>
        <v>Cuerpo</v>
      </c>
      <c r="Q2167" t="str">
        <f>INDEX(VentasC15[[#Headers],[Maquillaje]:[Perfumería]],MATCH(MIN(VentasC15[[#This Row],[Maquillaje]:[Perfumería]]),VentasC15[[#This Row],[Maquillaje]:[Perfumería]],0))</f>
        <v>Maquillaje</v>
      </c>
      <c r="R2167" t="str">
        <f>IF(VentasC15[[#This Row],[Total por vendedor]]&gt;=250000,"SI","NO")</f>
        <v>NO</v>
      </c>
    </row>
    <row r="2168" spans="1:18" x14ac:dyDescent="0.3">
      <c r="A2168" s="16">
        <v>33499288</v>
      </c>
      <c r="B2168" s="13">
        <v>73</v>
      </c>
      <c r="C2168" s="13">
        <v>5</v>
      </c>
      <c r="D2168" s="13">
        <v>67</v>
      </c>
      <c r="E2168" t="s">
        <v>23</v>
      </c>
      <c r="F2168" t="s">
        <v>20</v>
      </c>
      <c r="G2168" t="str">
        <f>IF(VentasC15[[#This Row],[Tipo de pago]]='Tablas auxiliares'!$B$6,"Venta física","Venta Online")</f>
        <v>Venta física</v>
      </c>
      <c r="H2168" t="s">
        <v>30</v>
      </c>
      <c r="I2168" s="37">
        <v>74604</v>
      </c>
      <c r="J2168" s="37">
        <v>24391</v>
      </c>
      <c r="K2168" s="37">
        <v>50431</v>
      </c>
      <c r="L2168" s="37">
        <v>66050</v>
      </c>
      <c r="M2168" s="37">
        <v>65770</v>
      </c>
      <c r="N2168" s="37">
        <f>SUM(VentasC15[[#This Row],[Maquillaje]:[Perfumería]])</f>
        <v>281246</v>
      </c>
      <c r="O2168" s="14">
        <f>AVERAGE(VentasC15[[#This Row],[Maquillaje]:[Perfumería]])</f>
        <v>56249.2</v>
      </c>
      <c r="P2168" t="str">
        <f>INDEX(VentasC15[[#Headers],[Maquillaje]:[Perfumería]],MATCH(MAX(VentasC15[[#This Row],[Maquillaje]:[Perfumería]]),VentasC15[[#This Row],[Maquillaje]:[Perfumería]],0))</f>
        <v>Maquillaje</v>
      </c>
      <c r="Q2168" t="str">
        <f>INDEX(VentasC15[[#Headers],[Maquillaje]:[Perfumería]],MATCH(MIN(VentasC15[[#This Row],[Maquillaje]:[Perfumería]]),VentasC15[[#This Row],[Maquillaje]:[Perfumería]],0))</f>
        <v>Skincare</v>
      </c>
      <c r="R2168" t="str">
        <f>IF(VentasC15[[#This Row],[Total por vendedor]]&gt;=250000,"SI","NO")</f>
        <v>SI</v>
      </c>
    </row>
    <row r="2169" spans="1:18" x14ac:dyDescent="0.3">
      <c r="A2169" s="17">
        <v>33499289</v>
      </c>
      <c r="B2169" s="13">
        <v>26</v>
      </c>
      <c r="C2169" s="13">
        <v>5</v>
      </c>
      <c r="D2169" s="13">
        <v>21</v>
      </c>
      <c r="E2169" t="s">
        <v>24</v>
      </c>
      <c r="F2169" t="s">
        <v>20</v>
      </c>
      <c r="G2169" t="str">
        <f>IF(VentasC15[[#This Row],[Tipo de pago]]='Tablas auxiliares'!$B$6,"Venta física","Venta Online")</f>
        <v>Venta física</v>
      </c>
      <c r="H2169" t="s">
        <v>30</v>
      </c>
      <c r="I2169" s="37">
        <v>12869</v>
      </c>
      <c r="J2169" s="37">
        <v>47848</v>
      </c>
      <c r="K2169" s="37">
        <v>43793</v>
      </c>
      <c r="L2169" s="37">
        <v>75664</v>
      </c>
      <c r="M2169" s="37">
        <v>33647</v>
      </c>
      <c r="N2169" s="37">
        <f>SUM(VentasC15[[#This Row],[Maquillaje]:[Perfumería]])</f>
        <v>213821</v>
      </c>
      <c r="O2169" s="14">
        <f>AVERAGE(VentasC15[[#This Row],[Maquillaje]:[Perfumería]])</f>
        <v>42764.2</v>
      </c>
      <c r="P2169" t="str">
        <f>INDEX(VentasC15[[#Headers],[Maquillaje]:[Perfumería]],MATCH(MAX(VentasC15[[#This Row],[Maquillaje]:[Perfumería]]),VentasC15[[#This Row],[Maquillaje]:[Perfumería]],0))</f>
        <v>Cuerpo</v>
      </c>
      <c r="Q2169" t="str">
        <f>INDEX(VentasC15[[#Headers],[Maquillaje]:[Perfumería]],MATCH(MIN(VentasC15[[#This Row],[Maquillaje]:[Perfumería]]),VentasC15[[#This Row],[Maquillaje]:[Perfumería]],0))</f>
        <v>Maquillaje</v>
      </c>
      <c r="R2169" t="str">
        <f>IF(VentasC15[[#This Row],[Total por vendedor]]&gt;=250000,"SI","NO")</f>
        <v>NO</v>
      </c>
    </row>
    <row r="2170" spans="1:18" x14ac:dyDescent="0.3">
      <c r="A2170" s="16">
        <v>33499290</v>
      </c>
      <c r="B2170" s="13">
        <v>66</v>
      </c>
      <c r="C2170" s="13">
        <v>5</v>
      </c>
      <c r="D2170" s="13">
        <v>93</v>
      </c>
      <c r="E2170" t="s">
        <v>24</v>
      </c>
      <c r="F2170" t="s">
        <v>20</v>
      </c>
      <c r="G2170" t="str">
        <f>IF(VentasC15[[#This Row],[Tipo de pago]]='Tablas auxiliares'!$B$6,"Venta física","Venta Online")</f>
        <v>Venta física</v>
      </c>
      <c r="H2170" t="s">
        <v>30</v>
      </c>
      <c r="I2170" s="37">
        <v>54815</v>
      </c>
      <c r="J2170" s="37">
        <v>77769</v>
      </c>
      <c r="K2170" s="37">
        <v>14313</v>
      </c>
      <c r="L2170" s="37">
        <v>50108</v>
      </c>
      <c r="M2170" s="37">
        <v>6405</v>
      </c>
      <c r="N2170" s="37">
        <f>SUM(VentasC15[[#This Row],[Maquillaje]:[Perfumería]])</f>
        <v>203410</v>
      </c>
      <c r="O2170" s="14">
        <f>AVERAGE(VentasC15[[#This Row],[Maquillaje]:[Perfumería]])</f>
        <v>40682</v>
      </c>
      <c r="P2170" t="str">
        <f>INDEX(VentasC15[[#Headers],[Maquillaje]:[Perfumería]],MATCH(MAX(VentasC15[[#This Row],[Maquillaje]:[Perfumería]]),VentasC15[[#This Row],[Maquillaje]:[Perfumería]],0))</f>
        <v>Skincare</v>
      </c>
      <c r="Q2170" t="str">
        <f>INDEX(VentasC15[[#Headers],[Maquillaje]:[Perfumería]],MATCH(MIN(VentasC15[[#This Row],[Maquillaje]:[Perfumería]]),VentasC15[[#This Row],[Maquillaje]:[Perfumería]],0))</f>
        <v>Perfumería</v>
      </c>
      <c r="R2170" t="str">
        <f>IF(VentasC15[[#This Row],[Total por vendedor]]&gt;=250000,"SI","NO")</f>
        <v>NO</v>
      </c>
    </row>
    <row r="2171" spans="1:18" x14ac:dyDescent="0.3">
      <c r="A2171" s="17">
        <v>33499291</v>
      </c>
      <c r="B2171" s="13">
        <v>57</v>
      </c>
      <c r="C2171" s="13">
        <v>5</v>
      </c>
      <c r="D2171" s="13">
        <v>62</v>
      </c>
      <c r="E2171" t="s">
        <v>23</v>
      </c>
      <c r="F2171" t="s">
        <v>21</v>
      </c>
      <c r="G2171" t="str">
        <f>IF(VentasC15[[#This Row],[Tipo de pago]]='Tablas auxiliares'!$B$6,"Venta física","Venta Online")</f>
        <v>Venta Online</v>
      </c>
      <c r="H2171" t="s">
        <v>30</v>
      </c>
      <c r="I2171" s="37">
        <v>9880</v>
      </c>
      <c r="J2171" s="37">
        <v>50063</v>
      </c>
      <c r="K2171" s="37">
        <v>75853</v>
      </c>
      <c r="L2171" s="37">
        <v>82722</v>
      </c>
      <c r="M2171" s="37">
        <v>79875</v>
      </c>
      <c r="N2171" s="37">
        <f>SUM(VentasC15[[#This Row],[Maquillaje]:[Perfumería]])</f>
        <v>298393</v>
      </c>
      <c r="O2171" s="14">
        <f>AVERAGE(VentasC15[[#This Row],[Maquillaje]:[Perfumería]])</f>
        <v>59678.6</v>
      </c>
      <c r="P2171" t="str">
        <f>INDEX(VentasC15[[#Headers],[Maquillaje]:[Perfumería]],MATCH(MAX(VentasC15[[#This Row],[Maquillaje]:[Perfumería]]),VentasC15[[#This Row],[Maquillaje]:[Perfumería]],0))</f>
        <v>Cuerpo</v>
      </c>
      <c r="Q2171" t="str">
        <f>INDEX(VentasC15[[#Headers],[Maquillaje]:[Perfumería]],MATCH(MIN(VentasC15[[#This Row],[Maquillaje]:[Perfumería]]),VentasC15[[#This Row],[Maquillaje]:[Perfumería]],0))</f>
        <v>Maquillaje</v>
      </c>
      <c r="R2171" t="str">
        <f>IF(VentasC15[[#This Row],[Total por vendedor]]&gt;=250000,"SI","NO")</f>
        <v>SI</v>
      </c>
    </row>
    <row r="2172" spans="1:18" x14ac:dyDescent="0.3">
      <c r="A2172" s="16">
        <v>33499292</v>
      </c>
      <c r="B2172" s="13">
        <v>46</v>
      </c>
      <c r="C2172" s="13">
        <v>5</v>
      </c>
      <c r="D2172" s="13">
        <v>58</v>
      </c>
      <c r="E2172" t="s">
        <v>22</v>
      </c>
      <c r="F2172" t="s">
        <v>21</v>
      </c>
      <c r="G2172" t="str">
        <f>IF(VentasC15[[#This Row],[Tipo de pago]]='Tablas auxiliares'!$B$6,"Venta física","Venta Online")</f>
        <v>Venta Online</v>
      </c>
      <c r="H2172" t="s">
        <v>29</v>
      </c>
      <c r="I2172" s="37">
        <v>74038</v>
      </c>
      <c r="J2172" s="37">
        <v>78261</v>
      </c>
      <c r="K2172" s="37">
        <v>84479</v>
      </c>
      <c r="L2172" s="37">
        <v>83411</v>
      </c>
      <c r="M2172" s="37">
        <v>50618</v>
      </c>
      <c r="N2172" s="37">
        <f>SUM(VentasC15[[#This Row],[Maquillaje]:[Perfumería]])</f>
        <v>370807</v>
      </c>
      <c r="O2172" s="14">
        <f>AVERAGE(VentasC15[[#This Row],[Maquillaje]:[Perfumería]])</f>
        <v>74161.399999999994</v>
      </c>
      <c r="P2172" t="str">
        <f>INDEX(VentasC15[[#Headers],[Maquillaje]:[Perfumería]],MATCH(MAX(VentasC15[[#This Row],[Maquillaje]:[Perfumería]]),VentasC15[[#This Row],[Maquillaje]:[Perfumería]],0))</f>
        <v>Cabello</v>
      </c>
      <c r="Q2172" t="str">
        <f>INDEX(VentasC15[[#Headers],[Maquillaje]:[Perfumería]],MATCH(MIN(VentasC15[[#This Row],[Maquillaje]:[Perfumería]]),VentasC15[[#This Row],[Maquillaje]:[Perfumería]],0))</f>
        <v>Perfumería</v>
      </c>
      <c r="R2172" t="str">
        <f>IF(VentasC15[[#This Row],[Total por vendedor]]&gt;=250000,"SI","NO")</f>
        <v>SI</v>
      </c>
    </row>
    <row r="2173" spans="1:18" x14ac:dyDescent="0.3">
      <c r="A2173" s="17">
        <v>33499293</v>
      </c>
      <c r="B2173" s="13">
        <v>52</v>
      </c>
      <c r="C2173" s="13">
        <v>5</v>
      </c>
      <c r="D2173" s="13">
        <v>84</v>
      </c>
      <c r="E2173" t="s">
        <v>22</v>
      </c>
      <c r="F2173" t="s">
        <v>21</v>
      </c>
      <c r="G2173" t="str">
        <f>IF(VentasC15[[#This Row],[Tipo de pago]]='Tablas auxiliares'!$B$6,"Venta física","Venta Online")</f>
        <v>Venta Online</v>
      </c>
      <c r="H2173" t="s">
        <v>30</v>
      </c>
      <c r="I2173" s="37">
        <v>4610</v>
      </c>
      <c r="J2173" s="37">
        <v>31288</v>
      </c>
      <c r="K2173" s="37">
        <v>10664</v>
      </c>
      <c r="L2173" s="37">
        <v>29965</v>
      </c>
      <c r="M2173" s="37">
        <v>8972</v>
      </c>
      <c r="N2173" s="37">
        <f>SUM(VentasC15[[#This Row],[Maquillaje]:[Perfumería]])</f>
        <v>85499</v>
      </c>
      <c r="O2173" s="14">
        <f>AVERAGE(VentasC15[[#This Row],[Maquillaje]:[Perfumería]])</f>
        <v>17099.8</v>
      </c>
      <c r="P2173" t="str">
        <f>INDEX(VentasC15[[#Headers],[Maquillaje]:[Perfumería]],MATCH(MAX(VentasC15[[#This Row],[Maquillaje]:[Perfumería]]),VentasC15[[#This Row],[Maquillaje]:[Perfumería]],0))</f>
        <v>Skincare</v>
      </c>
      <c r="Q2173" t="str">
        <f>INDEX(VentasC15[[#Headers],[Maquillaje]:[Perfumería]],MATCH(MIN(VentasC15[[#This Row],[Maquillaje]:[Perfumería]]),VentasC15[[#This Row],[Maquillaje]:[Perfumería]],0))</f>
        <v>Maquillaje</v>
      </c>
      <c r="R2173" t="str">
        <f>IF(VentasC15[[#This Row],[Total por vendedor]]&gt;=250000,"SI","NO")</f>
        <v>NO</v>
      </c>
    </row>
    <row r="2174" spans="1:18" x14ac:dyDescent="0.3">
      <c r="A2174" s="16">
        <v>33499294</v>
      </c>
      <c r="B2174" s="13">
        <v>29</v>
      </c>
      <c r="C2174" s="13">
        <v>5</v>
      </c>
      <c r="D2174" s="13">
        <v>48</v>
      </c>
      <c r="E2174" t="s">
        <v>24</v>
      </c>
      <c r="F2174" t="s">
        <v>21</v>
      </c>
      <c r="G2174" t="str">
        <f>IF(VentasC15[[#This Row],[Tipo de pago]]='Tablas auxiliares'!$B$6,"Venta física","Venta Online")</f>
        <v>Venta Online</v>
      </c>
      <c r="H2174" t="s">
        <v>30</v>
      </c>
      <c r="I2174" s="37">
        <v>92140</v>
      </c>
      <c r="J2174" s="37">
        <v>80861</v>
      </c>
      <c r="K2174" s="37">
        <v>80248</v>
      </c>
      <c r="L2174" s="37">
        <v>21917</v>
      </c>
      <c r="M2174" s="37">
        <v>5690</v>
      </c>
      <c r="N2174" s="37">
        <f>SUM(VentasC15[[#This Row],[Maquillaje]:[Perfumería]])</f>
        <v>280856</v>
      </c>
      <c r="O2174" s="14">
        <f>AVERAGE(VentasC15[[#This Row],[Maquillaje]:[Perfumería]])</f>
        <v>56171.199999999997</v>
      </c>
      <c r="P2174" t="str">
        <f>INDEX(VentasC15[[#Headers],[Maquillaje]:[Perfumería]],MATCH(MAX(VentasC15[[#This Row],[Maquillaje]:[Perfumería]]),VentasC15[[#This Row],[Maquillaje]:[Perfumería]],0))</f>
        <v>Maquillaje</v>
      </c>
      <c r="Q2174" t="str">
        <f>INDEX(VentasC15[[#Headers],[Maquillaje]:[Perfumería]],MATCH(MIN(VentasC15[[#This Row],[Maquillaje]:[Perfumería]]),VentasC15[[#This Row],[Maquillaje]:[Perfumería]],0))</f>
        <v>Perfumería</v>
      </c>
      <c r="R2174" t="str">
        <f>IF(VentasC15[[#This Row],[Total por vendedor]]&gt;=250000,"SI","NO")</f>
        <v>SI</v>
      </c>
    </row>
    <row r="2175" spans="1:18" x14ac:dyDescent="0.3">
      <c r="A2175" s="17">
        <v>33499295</v>
      </c>
      <c r="B2175" s="13">
        <v>64</v>
      </c>
      <c r="C2175" s="13">
        <v>5</v>
      </c>
      <c r="D2175" s="13">
        <v>83</v>
      </c>
      <c r="E2175" t="s">
        <v>23</v>
      </c>
      <c r="F2175" t="s">
        <v>20</v>
      </c>
      <c r="G2175" t="str">
        <f>IF(VentasC15[[#This Row],[Tipo de pago]]='Tablas auxiliares'!$B$6,"Venta física","Venta Online")</f>
        <v>Venta física</v>
      </c>
      <c r="H2175" t="s">
        <v>29</v>
      </c>
      <c r="I2175" s="37">
        <v>97104</v>
      </c>
      <c r="J2175" s="37">
        <v>41373</v>
      </c>
      <c r="K2175" s="37">
        <v>45100</v>
      </c>
      <c r="L2175" s="37">
        <v>19267</v>
      </c>
      <c r="M2175" s="37">
        <v>29062</v>
      </c>
      <c r="N2175" s="37">
        <f>SUM(VentasC15[[#This Row],[Maquillaje]:[Perfumería]])</f>
        <v>231906</v>
      </c>
      <c r="O2175" s="14">
        <f>AVERAGE(VentasC15[[#This Row],[Maquillaje]:[Perfumería]])</f>
        <v>46381.2</v>
      </c>
      <c r="P2175" t="str">
        <f>INDEX(VentasC15[[#Headers],[Maquillaje]:[Perfumería]],MATCH(MAX(VentasC15[[#This Row],[Maquillaje]:[Perfumería]]),VentasC15[[#This Row],[Maquillaje]:[Perfumería]],0))</f>
        <v>Maquillaje</v>
      </c>
      <c r="Q2175" t="str">
        <f>INDEX(VentasC15[[#Headers],[Maquillaje]:[Perfumería]],MATCH(MIN(VentasC15[[#This Row],[Maquillaje]:[Perfumería]]),VentasC15[[#This Row],[Maquillaje]:[Perfumería]],0))</f>
        <v>Cuerpo</v>
      </c>
      <c r="R2175" t="str">
        <f>IF(VentasC15[[#This Row],[Total por vendedor]]&gt;=250000,"SI","NO")</f>
        <v>NO</v>
      </c>
    </row>
    <row r="2176" spans="1:18" x14ac:dyDescent="0.3">
      <c r="A2176" s="16">
        <v>33499296</v>
      </c>
      <c r="B2176" s="13">
        <v>41</v>
      </c>
      <c r="C2176" s="13">
        <v>5</v>
      </c>
      <c r="D2176" s="13">
        <v>30</v>
      </c>
      <c r="E2176" t="s">
        <v>23</v>
      </c>
      <c r="F2176" t="s">
        <v>21</v>
      </c>
      <c r="G2176" t="str">
        <f>IF(VentasC15[[#This Row],[Tipo de pago]]='Tablas auxiliares'!$B$6,"Venta física","Venta Online")</f>
        <v>Venta Online</v>
      </c>
      <c r="H2176" t="s">
        <v>29</v>
      </c>
      <c r="I2176" s="37">
        <v>89113</v>
      </c>
      <c r="J2176" s="37">
        <v>23621</v>
      </c>
      <c r="K2176" s="37">
        <v>93205</v>
      </c>
      <c r="L2176" s="37">
        <v>73117</v>
      </c>
      <c r="M2176" s="37">
        <v>93432</v>
      </c>
      <c r="N2176" s="37">
        <f>SUM(VentasC15[[#This Row],[Maquillaje]:[Perfumería]])</f>
        <v>372488</v>
      </c>
      <c r="O2176" s="14">
        <f>AVERAGE(VentasC15[[#This Row],[Maquillaje]:[Perfumería]])</f>
        <v>74497.600000000006</v>
      </c>
      <c r="P2176" t="str">
        <f>INDEX(VentasC15[[#Headers],[Maquillaje]:[Perfumería]],MATCH(MAX(VentasC15[[#This Row],[Maquillaje]:[Perfumería]]),VentasC15[[#This Row],[Maquillaje]:[Perfumería]],0))</f>
        <v>Perfumería</v>
      </c>
      <c r="Q2176" t="str">
        <f>INDEX(VentasC15[[#Headers],[Maquillaje]:[Perfumería]],MATCH(MIN(VentasC15[[#This Row],[Maquillaje]:[Perfumería]]),VentasC15[[#This Row],[Maquillaje]:[Perfumería]],0))</f>
        <v>Skincare</v>
      </c>
      <c r="R2176" t="str">
        <f>IF(VentasC15[[#This Row],[Total por vendedor]]&gt;=250000,"SI","NO")</f>
        <v>SI</v>
      </c>
    </row>
    <row r="2177" spans="1:18" x14ac:dyDescent="0.3">
      <c r="A2177" s="17">
        <v>33499297</v>
      </c>
      <c r="B2177" s="13">
        <v>51</v>
      </c>
      <c r="C2177" s="13">
        <v>5</v>
      </c>
      <c r="D2177" s="13">
        <v>68</v>
      </c>
      <c r="E2177" t="s">
        <v>23</v>
      </c>
      <c r="F2177" t="s">
        <v>21</v>
      </c>
      <c r="G2177" t="str">
        <f>IF(VentasC15[[#This Row],[Tipo de pago]]='Tablas auxiliares'!$B$6,"Venta física","Venta Online")</f>
        <v>Venta Online</v>
      </c>
      <c r="H2177" t="s">
        <v>29</v>
      </c>
      <c r="I2177" s="37">
        <v>46686</v>
      </c>
      <c r="J2177" s="37">
        <v>86063</v>
      </c>
      <c r="K2177" s="37">
        <v>2339</v>
      </c>
      <c r="L2177" s="37">
        <v>48321</v>
      </c>
      <c r="M2177" s="37">
        <v>3843</v>
      </c>
      <c r="N2177" s="37">
        <f>SUM(VentasC15[[#This Row],[Maquillaje]:[Perfumería]])</f>
        <v>187252</v>
      </c>
      <c r="O2177" s="14">
        <f>AVERAGE(VentasC15[[#This Row],[Maquillaje]:[Perfumería]])</f>
        <v>37450.400000000001</v>
      </c>
      <c r="P2177" t="str">
        <f>INDEX(VentasC15[[#Headers],[Maquillaje]:[Perfumería]],MATCH(MAX(VentasC15[[#This Row],[Maquillaje]:[Perfumería]]),VentasC15[[#This Row],[Maquillaje]:[Perfumería]],0))</f>
        <v>Skincare</v>
      </c>
      <c r="Q2177" t="str">
        <f>INDEX(VentasC15[[#Headers],[Maquillaje]:[Perfumería]],MATCH(MIN(VentasC15[[#This Row],[Maquillaje]:[Perfumería]]),VentasC15[[#This Row],[Maquillaje]:[Perfumería]],0))</f>
        <v>Cabello</v>
      </c>
      <c r="R2177" t="str">
        <f>IF(VentasC15[[#This Row],[Total por vendedor]]&gt;=250000,"SI","NO")</f>
        <v>NO</v>
      </c>
    </row>
    <row r="2178" spans="1:18" x14ac:dyDescent="0.3">
      <c r="A2178" s="16">
        <v>33499298</v>
      </c>
      <c r="B2178" s="13">
        <v>61</v>
      </c>
      <c r="C2178" s="13">
        <v>5</v>
      </c>
      <c r="D2178" s="13">
        <v>54</v>
      </c>
      <c r="E2178" t="s">
        <v>22</v>
      </c>
      <c r="F2178" t="s">
        <v>21</v>
      </c>
      <c r="G2178" t="str">
        <f>IF(VentasC15[[#This Row],[Tipo de pago]]='Tablas auxiliares'!$B$6,"Venta física","Venta Online")</f>
        <v>Venta Online</v>
      </c>
      <c r="H2178" t="s">
        <v>30</v>
      </c>
      <c r="I2178" s="37">
        <v>96989</v>
      </c>
      <c r="J2178" s="37">
        <v>75063</v>
      </c>
      <c r="K2178" s="37">
        <v>1579</v>
      </c>
      <c r="L2178" s="37">
        <v>89151</v>
      </c>
      <c r="M2178" s="37">
        <v>7877</v>
      </c>
      <c r="N2178" s="37">
        <f>SUM(VentasC15[[#This Row],[Maquillaje]:[Perfumería]])</f>
        <v>270659</v>
      </c>
      <c r="O2178" s="14">
        <f>AVERAGE(VentasC15[[#This Row],[Maquillaje]:[Perfumería]])</f>
        <v>54131.8</v>
      </c>
      <c r="P2178" t="str">
        <f>INDEX(VentasC15[[#Headers],[Maquillaje]:[Perfumería]],MATCH(MAX(VentasC15[[#This Row],[Maquillaje]:[Perfumería]]),VentasC15[[#This Row],[Maquillaje]:[Perfumería]],0))</f>
        <v>Maquillaje</v>
      </c>
      <c r="Q2178" t="str">
        <f>INDEX(VentasC15[[#Headers],[Maquillaje]:[Perfumería]],MATCH(MIN(VentasC15[[#This Row],[Maquillaje]:[Perfumería]]),VentasC15[[#This Row],[Maquillaje]:[Perfumería]],0))</f>
        <v>Cabello</v>
      </c>
      <c r="R2178" t="str">
        <f>IF(VentasC15[[#This Row],[Total por vendedor]]&gt;=250000,"SI","NO")</f>
        <v>SI</v>
      </c>
    </row>
    <row r="2179" spans="1:18" x14ac:dyDescent="0.3">
      <c r="A2179" s="17">
        <v>33499299</v>
      </c>
      <c r="B2179" s="13">
        <v>34</v>
      </c>
      <c r="C2179" s="13">
        <v>5</v>
      </c>
      <c r="D2179" s="13">
        <v>53</v>
      </c>
      <c r="E2179" t="s">
        <v>23</v>
      </c>
      <c r="F2179" t="s">
        <v>21</v>
      </c>
      <c r="G2179" t="str">
        <f>IF(VentasC15[[#This Row],[Tipo de pago]]='Tablas auxiliares'!$B$6,"Venta física","Venta Online")</f>
        <v>Venta Online</v>
      </c>
      <c r="H2179" t="s">
        <v>29</v>
      </c>
      <c r="I2179" s="37">
        <v>11262</v>
      </c>
      <c r="J2179" s="37">
        <v>53343</v>
      </c>
      <c r="K2179" s="37">
        <v>50677</v>
      </c>
      <c r="L2179" s="37">
        <v>96691</v>
      </c>
      <c r="M2179" s="37">
        <v>61461</v>
      </c>
      <c r="N2179" s="37">
        <f>SUM(VentasC15[[#This Row],[Maquillaje]:[Perfumería]])</f>
        <v>273434</v>
      </c>
      <c r="O2179" s="14">
        <f>AVERAGE(VentasC15[[#This Row],[Maquillaje]:[Perfumería]])</f>
        <v>54686.8</v>
      </c>
      <c r="P2179" t="str">
        <f>INDEX(VentasC15[[#Headers],[Maquillaje]:[Perfumería]],MATCH(MAX(VentasC15[[#This Row],[Maquillaje]:[Perfumería]]),VentasC15[[#This Row],[Maquillaje]:[Perfumería]],0))</f>
        <v>Cuerpo</v>
      </c>
      <c r="Q2179" t="str">
        <f>INDEX(VentasC15[[#Headers],[Maquillaje]:[Perfumería]],MATCH(MIN(VentasC15[[#This Row],[Maquillaje]:[Perfumería]]),VentasC15[[#This Row],[Maquillaje]:[Perfumería]],0))</f>
        <v>Maquillaje</v>
      </c>
      <c r="R2179" t="str">
        <f>IF(VentasC15[[#This Row],[Total por vendedor]]&gt;=250000,"SI","NO")</f>
        <v>SI</v>
      </c>
    </row>
    <row r="2180" spans="1:18" x14ac:dyDescent="0.3">
      <c r="A2180" s="16">
        <v>33499300</v>
      </c>
      <c r="B2180" s="13">
        <v>59</v>
      </c>
      <c r="C2180" s="13">
        <v>5</v>
      </c>
      <c r="D2180" s="13">
        <v>75</v>
      </c>
      <c r="E2180" t="s">
        <v>25</v>
      </c>
      <c r="F2180" t="s">
        <v>21</v>
      </c>
      <c r="G2180" t="str">
        <f>IF(VentasC15[[#This Row],[Tipo de pago]]='Tablas auxiliares'!$B$6,"Venta física","Venta Online")</f>
        <v>Venta Online</v>
      </c>
      <c r="H2180" t="s">
        <v>29</v>
      </c>
      <c r="I2180" s="37">
        <v>1333</v>
      </c>
      <c r="J2180" s="37">
        <v>25429</v>
      </c>
      <c r="K2180" s="37">
        <v>20334</v>
      </c>
      <c r="L2180" s="37">
        <v>22871</v>
      </c>
      <c r="M2180" s="37">
        <v>25745</v>
      </c>
      <c r="N2180" s="37">
        <f>SUM(VentasC15[[#This Row],[Maquillaje]:[Perfumería]])</f>
        <v>95712</v>
      </c>
      <c r="O2180" s="14">
        <f>AVERAGE(VentasC15[[#This Row],[Maquillaje]:[Perfumería]])</f>
        <v>19142.400000000001</v>
      </c>
      <c r="P2180" t="str">
        <f>INDEX(VentasC15[[#Headers],[Maquillaje]:[Perfumería]],MATCH(MAX(VentasC15[[#This Row],[Maquillaje]:[Perfumería]]),VentasC15[[#This Row],[Maquillaje]:[Perfumería]],0))</f>
        <v>Perfumería</v>
      </c>
      <c r="Q2180" t="str">
        <f>INDEX(VentasC15[[#Headers],[Maquillaje]:[Perfumería]],MATCH(MIN(VentasC15[[#This Row],[Maquillaje]:[Perfumería]]),VentasC15[[#This Row],[Maquillaje]:[Perfumería]],0))</f>
        <v>Maquillaje</v>
      </c>
      <c r="R2180" t="str">
        <f>IF(VentasC15[[#This Row],[Total por vendedor]]&gt;=250000,"SI","NO")</f>
        <v>NO</v>
      </c>
    </row>
    <row r="2181" spans="1:18" x14ac:dyDescent="0.3">
      <c r="A2181" s="17">
        <v>33499301</v>
      </c>
      <c r="B2181" s="13">
        <v>53</v>
      </c>
      <c r="C2181" s="13">
        <v>5</v>
      </c>
      <c r="D2181" s="13">
        <v>56</v>
      </c>
      <c r="E2181" t="s">
        <v>23</v>
      </c>
      <c r="F2181" t="s">
        <v>20</v>
      </c>
      <c r="G2181" t="str">
        <f>IF(VentasC15[[#This Row],[Tipo de pago]]='Tablas auxiliares'!$B$6,"Venta física","Venta Online")</f>
        <v>Venta física</v>
      </c>
      <c r="H2181" t="s">
        <v>30</v>
      </c>
      <c r="I2181" s="37">
        <v>61577</v>
      </c>
      <c r="J2181" s="37">
        <v>42558</v>
      </c>
      <c r="K2181" s="37">
        <v>40555</v>
      </c>
      <c r="L2181" s="37">
        <v>56705</v>
      </c>
      <c r="M2181" s="37">
        <v>13463</v>
      </c>
      <c r="N2181" s="37">
        <f>SUM(VentasC15[[#This Row],[Maquillaje]:[Perfumería]])</f>
        <v>214858</v>
      </c>
      <c r="O2181" s="14">
        <f>AVERAGE(VentasC15[[#This Row],[Maquillaje]:[Perfumería]])</f>
        <v>42971.6</v>
      </c>
      <c r="P2181" t="str">
        <f>INDEX(VentasC15[[#Headers],[Maquillaje]:[Perfumería]],MATCH(MAX(VentasC15[[#This Row],[Maquillaje]:[Perfumería]]),VentasC15[[#This Row],[Maquillaje]:[Perfumería]],0))</f>
        <v>Maquillaje</v>
      </c>
      <c r="Q2181" t="str">
        <f>INDEX(VentasC15[[#Headers],[Maquillaje]:[Perfumería]],MATCH(MIN(VentasC15[[#This Row],[Maquillaje]:[Perfumería]]),VentasC15[[#This Row],[Maquillaje]:[Perfumería]],0))</f>
        <v>Perfumería</v>
      </c>
      <c r="R2181" t="str">
        <f>IF(VentasC15[[#This Row],[Total por vendedor]]&gt;=250000,"SI","NO")</f>
        <v>NO</v>
      </c>
    </row>
    <row r="2182" spans="1:18" x14ac:dyDescent="0.3">
      <c r="A2182" s="16">
        <v>33499302</v>
      </c>
      <c r="B2182" s="13">
        <v>69</v>
      </c>
      <c r="C2182" s="13">
        <v>5</v>
      </c>
      <c r="D2182" s="13">
        <v>99</v>
      </c>
      <c r="E2182" t="s">
        <v>23</v>
      </c>
      <c r="F2182" t="s">
        <v>21</v>
      </c>
      <c r="G2182" t="str">
        <f>IF(VentasC15[[#This Row],[Tipo de pago]]='Tablas auxiliares'!$B$6,"Venta física","Venta Online")</f>
        <v>Venta Online</v>
      </c>
      <c r="H2182" t="s">
        <v>30</v>
      </c>
      <c r="I2182" s="37">
        <v>11877</v>
      </c>
      <c r="J2182" s="37">
        <v>17234</v>
      </c>
      <c r="K2182" s="37">
        <v>90018</v>
      </c>
      <c r="L2182" s="37">
        <v>30494</v>
      </c>
      <c r="M2182" s="37">
        <v>99260</v>
      </c>
      <c r="N2182" s="37">
        <f>SUM(VentasC15[[#This Row],[Maquillaje]:[Perfumería]])</f>
        <v>248883</v>
      </c>
      <c r="O2182" s="14">
        <f>AVERAGE(VentasC15[[#This Row],[Maquillaje]:[Perfumería]])</f>
        <v>49776.6</v>
      </c>
      <c r="P2182" t="str">
        <f>INDEX(VentasC15[[#Headers],[Maquillaje]:[Perfumería]],MATCH(MAX(VentasC15[[#This Row],[Maquillaje]:[Perfumería]]),VentasC15[[#This Row],[Maquillaje]:[Perfumería]],0))</f>
        <v>Perfumería</v>
      </c>
      <c r="Q2182" t="str">
        <f>INDEX(VentasC15[[#Headers],[Maquillaje]:[Perfumería]],MATCH(MIN(VentasC15[[#This Row],[Maquillaje]:[Perfumería]]),VentasC15[[#This Row],[Maquillaje]:[Perfumería]],0))</f>
        <v>Maquillaje</v>
      </c>
      <c r="R2182" t="str">
        <f>IF(VentasC15[[#This Row],[Total por vendedor]]&gt;=250000,"SI","NO")</f>
        <v>NO</v>
      </c>
    </row>
    <row r="2183" spans="1:18" x14ac:dyDescent="0.3">
      <c r="A2183" s="17">
        <v>33499303</v>
      </c>
      <c r="B2183" s="13">
        <v>63</v>
      </c>
      <c r="C2183" s="13">
        <v>5</v>
      </c>
      <c r="D2183" s="13">
        <v>50</v>
      </c>
      <c r="E2183" t="s">
        <v>22</v>
      </c>
      <c r="F2183" t="s">
        <v>21</v>
      </c>
      <c r="G2183" t="str">
        <f>IF(VentasC15[[#This Row],[Tipo de pago]]='Tablas auxiliares'!$B$6,"Venta física","Venta Online")</f>
        <v>Venta Online</v>
      </c>
      <c r="H2183" t="s">
        <v>30</v>
      </c>
      <c r="I2183" s="37">
        <v>82909</v>
      </c>
      <c r="J2183" s="37">
        <v>49687</v>
      </c>
      <c r="K2183" s="37">
        <v>61275</v>
      </c>
      <c r="L2183" s="37">
        <v>15375</v>
      </c>
      <c r="M2183" s="37">
        <v>66078</v>
      </c>
      <c r="N2183" s="37">
        <f>SUM(VentasC15[[#This Row],[Maquillaje]:[Perfumería]])</f>
        <v>275324</v>
      </c>
      <c r="O2183" s="14">
        <f>AVERAGE(VentasC15[[#This Row],[Maquillaje]:[Perfumería]])</f>
        <v>55064.800000000003</v>
      </c>
      <c r="P2183" t="str">
        <f>INDEX(VentasC15[[#Headers],[Maquillaje]:[Perfumería]],MATCH(MAX(VentasC15[[#This Row],[Maquillaje]:[Perfumería]]),VentasC15[[#This Row],[Maquillaje]:[Perfumería]],0))</f>
        <v>Maquillaje</v>
      </c>
      <c r="Q2183" t="str">
        <f>INDEX(VentasC15[[#Headers],[Maquillaje]:[Perfumería]],MATCH(MIN(VentasC15[[#This Row],[Maquillaje]:[Perfumería]]),VentasC15[[#This Row],[Maquillaje]:[Perfumería]],0))</f>
        <v>Cuerpo</v>
      </c>
      <c r="R2183" t="str">
        <f>IF(VentasC15[[#This Row],[Total por vendedor]]&gt;=250000,"SI","NO")</f>
        <v>SI</v>
      </c>
    </row>
    <row r="2184" spans="1:18" x14ac:dyDescent="0.3">
      <c r="A2184" s="16">
        <v>33499304</v>
      </c>
      <c r="B2184" s="13">
        <v>64</v>
      </c>
      <c r="C2184" s="13">
        <v>5</v>
      </c>
      <c r="D2184" s="13">
        <v>57</v>
      </c>
      <c r="E2184" t="s">
        <v>25</v>
      </c>
      <c r="F2184" t="s">
        <v>20</v>
      </c>
      <c r="G2184" t="str">
        <f>IF(VentasC15[[#This Row],[Tipo de pago]]='Tablas auxiliares'!$B$6,"Venta física","Venta Online")</f>
        <v>Venta física</v>
      </c>
      <c r="H2184" t="s">
        <v>30</v>
      </c>
      <c r="I2184" s="37">
        <v>61662</v>
      </c>
      <c r="J2184" s="37">
        <v>64098</v>
      </c>
      <c r="K2184" s="37">
        <v>10326</v>
      </c>
      <c r="L2184" s="37">
        <v>73774</v>
      </c>
      <c r="M2184" s="37">
        <v>59494</v>
      </c>
      <c r="N2184" s="37">
        <f>SUM(VentasC15[[#This Row],[Maquillaje]:[Perfumería]])</f>
        <v>269354</v>
      </c>
      <c r="O2184" s="14">
        <f>AVERAGE(VentasC15[[#This Row],[Maquillaje]:[Perfumería]])</f>
        <v>53870.8</v>
      </c>
      <c r="P2184" t="str">
        <f>INDEX(VentasC15[[#Headers],[Maquillaje]:[Perfumería]],MATCH(MAX(VentasC15[[#This Row],[Maquillaje]:[Perfumería]]),VentasC15[[#This Row],[Maquillaje]:[Perfumería]],0))</f>
        <v>Cuerpo</v>
      </c>
      <c r="Q2184" t="str">
        <f>INDEX(VentasC15[[#Headers],[Maquillaje]:[Perfumería]],MATCH(MIN(VentasC15[[#This Row],[Maquillaje]:[Perfumería]]),VentasC15[[#This Row],[Maquillaje]:[Perfumería]],0))</f>
        <v>Cabello</v>
      </c>
      <c r="R2184" t="str">
        <f>IF(VentasC15[[#This Row],[Total por vendedor]]&gt;=250000,"SI","NO")</f>
        <v>SI</v>
      </c>
    </row>
    <row r="2185" spans="1:18" x14ac:dyDescent="0.3">
      <c r="A2185" s="17">
        <v>33499305</v>
      </c>
      <c r="B2185" s="13">
        <v>54</v>
      </c>
      <c r="C2185" s="13">
        <v>5</v>
      </c>
      <c r="D2185" s="13">
        <v>66</v>
      </c>
      <c r="E2185" t="s">
        <v>25</v>
      </c>
      <c r="F2185" t="s">
        <v>21</v>
      </c>
      <c r="G2185" t="str">
        <f>IF(VentasC15[[#This Row],[Tipo de pago]]='Tablas auxiliares'!$B$6,"Venta física","Venta Online")</f>
        <v>Venta Online</v>
      </c>
      <c r="H2185" t="s">
        <v>30</v>
      </c>
      <c r="I2185" s="37">
        <v>91354</v>
      </c>
      <c r="J2185" s="37">
        <v>38651</v>
      </c>
      <c r="K2185" s="37">
        <v>97983</v>
      </c>
      <c r="L2185" s="37">
        <v>26769</v>
      </c>
      <c r="M2185" s="37">
        <v>73839</v>
      </c>
      <c r="N2185" s="37">
        <f>SUM(VentasC15[[#This Row],[Maquillaje]:[Perfumería]])</f>
        <v>328596</v>
      </c>
      <c r="O2185" s="14">
        <f>AVERAGE(VentasC15[[#This Row],[Maquillaje]:[Perfumería]])</f>
        <v>65719.199999999997</v>
      </c>
      <c r="P2185" t="str">
        <f>INDEX(VentasC15[[#Headers],[Maquillaje]:[Perfumería]],MATCH(MAX(VentasC15[[#This Row],[Maquillaje]:[Perfumería]]),VentasC15[[#This Row],[Maquillaje]:[Perfumería]],0))</f>
        <v>Cabello</v>
      </c>
      <c r="Q2185" t="str">
        <f>INDEX(VentasC15[[#Headers],[Maquillaje]:[Perfumería]],MATCH(MIN(VentasC15[[#This Row],[Maquillaje]:[Perfumería]]),VentasC15[[#This Row],[Maquillaje]:[Perfumería]],0))</f>
        <v>Cuerpo</v>
      </c>
      <c r="R2185" t="str">
        <f>IF(VentasC15[[#This Row],[Total por vendedor]]&gt;=250000,"SI","NO")</f>
        <v>SI</v>
      </c>
    </row>
    <row r="2186" spans="1:18" x14ac:dyDescent="0.3">
      <c r="A2186" s="16">
        <v>33499306</v>
      </c>
      <c r="B2186" s="13">
        <v>41</v>
      </c>
      <c r="C2186" s="13">
        <v>5</v>
      </c>
      <c r="D2186" s="13">
        <v>55</v>
      </c>
      <c r="E2186" t="s">
        <v>23</v>
      </c>
      <c r="F2186" t="s">
        <v>21</v>
      </c>
      <c r="G2186" t="str">
        <f>IF(VentasC15[[#This Row],[Tipo de pago]]='Tablas auxiliares'!$B$6,"Venta física","Venta Online")</f>
        <v>Venta Online</v>
      </c>
      <c r="H2186" t="s">
        <v>29</v>
      </c>
      <c r="I2186" s="37">
        <v>69566</v>
      </c>
      <c r="J2186" s="37">
        <v>15976</v>
      </c>
      <c r="K2186" s="37">
        <v>30029</v>
      </c>
      <c r="L2186" s="37">
        <v>27535</v>
      </c>
      <c r="M2186" s="37">
        <v>7462</v>
      </c>
      <c r="N2186" s="37">
        <f>SUM(VentasC15[[#This Row],[Maquillaje]:[Perfumería]])</f>
        <v>150568</v>
      </c>
      <c r="O2186" s="14">
        <f>AVERAGE(VentasC15[[#This Row],[Maquillaje]:[Perfumería]])</f>
        <v>30113.599999999999</v>
      </c>
      <c r="P2186" t="str">
        <f>INDEX(VentasC15[[#Headers],[Maquillaje]:[Perfumería]],MATCH(MAX(VentasC15[[#This Row],[Maquillaje]:[Perfumería]]),VentasC15[[#This Row],[Maquillaje]:[Perfumería]],0))</f>
        <v>Maquillaje</v>
      </c>
      <c r="Q2186" t="str">
        <f>INDEX(VentasC15[[#Headers],[Maquillaje]:[Perfumería]],MATCH(MIN(VentasC15[[#This Row],[Maquillaje]:[Perfumería]]),VentasC15[[#This Row],[Maquillaje]:[Perfumería]],0))</f>
        <v>Perfumería</v>
      </c>
      <c r="R2186" t="str">
        <f>IF(VentasC15[[#This Row],[Total por vendedor]]&gt;=250000,"SI","NO")</f>
        <v>NO</v>
      </c>
    </row>
    <row r="2187" spans="1:18" x14ac:dyDescent="0.3">
      <c r="A2187" s="17">
        <v>33499307</v>
      </c>
      <c r="B2187" s="13">
        <v>40</v>
      </c>
      <c r="C2187" s="13">
        <v>5</v>
      </c>
      <c r="D2187" s="13">
        <v>38</v>
      </c>
      <c r="E2187" t="s">
        <v>23</v>
      </c>
      <c r="F2187" t="s">
        <v>21</v>
      </c>
      <c r="G2187" t="str">
        <f>IF(VentasC15[[#This Row],[Tipo de pago]]='Tablas auxiliares'!$B$6,"Venta física","Venta Online")</f>
        <v>Venta Online</v>
      </c>
      <c r="H2187" t="s">
        <v>30</v>
      </c>
      <c r="I2187" s="37">
        <v>12521</v>
      </c>
      <c r="J2187" s="37">
        <v>91791</v>
      </c>
      <c r="K2187" s="37">
        <v>88572</v>
      </c>
      <c r="L2187" s="37">
        <v>32886</v>
      </c>
      <c r="M2187" s="37">
        <v>2805</v>
      </c>
      <c r="N2187" s="37">
        <f>SUM(VentasC15[[#This Row],[Maquillaje]:[Perfumería]])</f>
        <v>228575</v>
      </c>
      <c r="O2187" s="14">
        <f>AVERAGE(VentasC15[[#This Row],[Maquillaje]:[Perfumería]])</f>
        <v>45715</v>
      </c>
      <c r="P2187" t="str">
        <f>INDEX(VentasC15[[#Headers],[Maquillaje]:[Perfumería]],MATCH(MAX(VentasC15[[#This Row],[Maquillaje]:[Perfumería]]),VentasC15[[#This Row],[Maquillaje]:[Perfumería]],0))</f>
        <v>Skincare</v>
      </c>
      <c r="Q2187" t="str">
        <f>INDEX(VentasC15[[#Headers],[Maquillaje]:[Perfumería]],MATCH(MIN(VentasC15[[#This Row],[Maquillaje]:[Perfumería]]),VentasC15[[#This Row],[Maquillaje]:[Perfumería]],0))</f>
        <v>Perfumería</v>
      </c>
      <c r="R2187" t="str">
        <f>IF(VentasC15[[#This Row],[Total por vendedor]]&gt;=250000,"SI","NO")</f>
        <v>NO</v>
      </c>
    </row>
    <row r="2188" spans="1:18" x14ac:dyDescent="0.3">
      <c r="A2188" s="16">
        <v>33499308</v>
      </c>
      <c r="B2188" s="13">
        <v>62</v>
      </c>
      <c r="C2188" s="13">
        <v>5</v>
      </c>
      <c r="D2188" s="13">
        <v>57</v>
      </c>
      <c r="E2188" t="s">
        <v>23</v>
      </c>
      <c r="F2188" t="s">
        <v>20</v>
      </c>
      <c r="G2188" t="str">
        <f>IF(VentasC15[[#This Row],[Tipo de pago]]='Tablas auxiliares'!$B$6,"Venta física","Venta Online")</f>
        <v>Venta física</v>
      </c>
      <c r="H2188" t="s">
        <v>30</v>
      </c>
      <c r="I2188" s="37">
        <v>11986</v>
      </c>
      <c r="J2188" s="37">
        <v>44897</v>
      </c>
      <c r="K2188" s="37">
        <v>49989</v>
      </c>
      <c r="L2188" s="37">
        <v>89370</v>
      </c>
      <c r="M2188" s="37">
        <v>82133</v>
      </c>
      <c r="N2188" s="37">
        <f>SUM(VentasC15[[#This Row],[Maquillaje]:[Perfumería]])</f>
        <v>278375</v>
      </c>
      <c r="O2188" s="14">
        <f>AVERAGE(VentasC15[[#This Row],[Maquillaje]:[Perfumería]])</f>
        <v>55675</v>
      </c>
      <c r="P2188" t="str">
        <f>INDEX(VentasC15[[#Headers],[Maquillaje]:[Perfumería]],MATCH(MAX(VentasC15[[#This Row],[Maquillaje]:[Perfumería]]),VentasC15[[#This Row],[Maquillaje]:[Perfumería]],0))</f>
        <v>Cuerpo</v>
      </c>
      <c r="Q2188" t="str">
        <f>INDEX(VentasC15[[#Headers],[Maquillaje]:[Perfumería]],MATCH(MIN(VentasC15[[#This Row],[Maquillaje]:[Perfumería]]),VentasC15[[#This Row],[Maquillaje]:[Perfumería]],0))</f>
        <v>Maquillaje</v>
      </c>
      <c r="R2188" t="str">
        <f>IF(VentasC15[[#This Row],[Total por vendedor]]&gt;=250000,"SI","NO")</f>
        <v>SI</v>
      </c>
    </row>
    <row r="2189" spans="1:18" x14ac:dyDescent="0.3">
      <c r="A2189" s="17">
        <v>33499309</v>
      </c>
      <c r="B2189" s="13">
        <v>69</v>
      </c>
      <c r="C2189" s="13">
        <v>5</v>
      </c>
      <c r="D2189" s="13">
        <v>89</v>
      </c>
      <c r="E2189" t="s">
        <v>23</v>
      </c>
      <c r="F2189" t="s">
        <v>21</v>
      </c>
      <c r="G2189" t="str">
        <f>IF(VentasC15[[#This Row],[Tipo de pago]]='Tablas auxiliares'!$B$6,"Venta física","Venta Online")</f>
        <v>Venta Online</v>
      </c>
      <c r="H2189" t="s">
        <v>30</v>
      </c>
      <c r="I2189" s="37">
        <v>36385</v>
      </c>
      <c r="J2189" s="37">
        <v>87374</v>
      </c>
      <c r="K2189" s="37">
        <v>75879</v>
      </c>
      <c r="L2189" s="37">
        <v>1519</v>
      </c>
      <c r="M2189" s="37">
        <v>8563</v>
      </c>
      <c r="N2189" s="37">
        <f>SUM(VentasC15[[#This Row],[Maquillaje]:[Perfumería]])</f>
        <v>209720</v>
      </c>
      <c r="O2189" s="14">
        <f>AVERAGE(VentasC15[[#This Row],[Maquillaje]:[Perfumería]])</f>
        <v>41944</v>
      </c>
      <c r="P2189" t="str">
        <f>INDEX(VentasC15[[#Headers],[Maquillaje]:[Perfumería]],MATCH(MAX(VentasC15[[#This Row],[Maquillaje]:[Perfumería]]),VentasC15[[#This Row],[Maquillaje]:[Perfumería]],0))</f>
        <v>Skincare</v>
      </c>
      <c r="Q2189" t="str">
        <f>INDEX(VentasC15[[#Headers],[Maquillaje]:[Perfumería]],MATCH(MIN(VentasC15[[#This Row],[Maquillaje]:[Perfumería]]),VentasC15[[#This Row],[Maquillaje]:[Perfumería]],0))</f>
        <v>Cuerpo</v>
      </c>
      <c r="R2189" t="str">
        <f>IF(VentasC15[[#This Row],[Total por vendedor]]&gt;=250000,"SI","NO")</f>
        <v>NO</v>
      </c>
    </row>
    <row r="2190" spans="1:18" x14ac:dyDescent="0.3">
      <c r="A2190" s="16">
        <v>33499310</v>
      </c>
      <c r="B2190" s="13">
        <v>66</v>
      </c>
      <c r="C2190" s="13">
        <v>5</v>
      </c>
      <c r="D2190" s="13">
        <v>76</v>
      </c>
      <c r="E2190" t="s">
        <v>24</v>
      </c>
      <c r="F2190" t="s">
        <v>20</v>
      </c>
      <c r="G2190" t="str">
        <f>IF(VentasC15[[#This Row],[Tipo de pago]]='Tablas auxiliares'!$B$6,"Venta física","Venta Online")</f>
        <v>Venta física</v>
      </c>
      <c r="H2190" t="s">
        <v>30</v>
      </c>
      <c r="I2190" s="37">
        <v>61918</v>
      </c>
      <c r="J2190" s="37">
        <v>69513</v>
      </c>
      <c r="K2190" s="37">
        <v>81110</v>
      </c>
      <c r="L2190" s="37">
        <v>16461</v>
      </c>
      <c r="M2190" s="37">
        <v>43702</v>
      </c>
      <c r="N2190" s="37">
        <f>SUM(VentasC15[[#This Row],[Maquillaje]:[Perfumería]])</f>
        <v>272704</v>
      </c>
      <c r="O2190" s="14">
        <f>AVERAGE(VentasC15[[#This Row],[Maquillaje]:[Perfumería]])</f>
        <v>54540.800000000003</v>
      </c>
      <c r="P2190" t="str">
        <f>INDEX(VentasC15[[#Headers],[Maquillaje]:[Perfumería]],MATCH(MAX(VentasC15[[#This Row],[Maquillaje]:[Perfumería]]),VentasC15[[#This Row],[Maquillaje]:[Perfumería]],0))</f>
        <v>Cabello</v>
      </c>
      <c r="Q2190" t="str">
        <f>INDEX(VentasC15[[#Headers],[Maquillaje]:[Perfumería]],MATCH(MIN(VentasC15[[#This Row],[Maquillaje]:[Perfumería]]),VentasC15[[#This Row],[Maquillaje]:[Perfumería]],0))</f>
        <v>Cuerpo</v>
      </c>
      <c r="R2190" t="str">
        <f>IF(VentasC15[[#This Row],[Total por vendedor]]&gt;=250000,"SI","NO")</f>
        <v>SI</v>
      </c>
    </row>
    <row r="2191" spans="1:18" x14ac:dyDescent="0.3">
      <c r="A2191" s="17">
        <v>33499311</v>
      </c>
      <c r="B2191" s="13">
        <v>70</v>
      </c>
      <c r="C2191" s="13">
        <v>5</v>
      </c>
      <c r="D2191" s="13">
        <v>73</v>
      </c>
      <c r="E2191" t="s">
        <v>23</v>
      </c>
      <c r="F2191" t="s">
        <v>21</v>
      </c>
      <c r="G2191" t="str">
        <f>IF(VentasC15[[#This Row],[Tipo de pago]]='Tablas auxiliares'!$B$6,"Venta física","Venta Online")</f>
        <v>Venta Online</v>
      </c>
      <c r="H2191" t="s">
        <v>30</v>
      </c>
      <c r="I2191" s="37">
        <v>95430</v>
      </c>
      <c r="J2191" s="37">
        <v>72443</v>
      </c>
      <c r="K2191" s="37">
        <v>82734</v>
      </c>
      <c r="L2191" s="37">
        <v>80797</v>
      </c>
      <c r="M2191" s="37">
        <v>25512</v>
      </c>
      <c r="N2191" s="37">
        <f>SUM(VentasC15[[#This Row],[Maquillaje]:[Perfumería]])</f>
        <v>356916</v>
      </c>
      <c r="O2191" s="14">
        <f>AVERAGE(VentasC15[[#This Row],[Maquillaje]:[Perfumería]])</f>
        <v>71383.199999999997</v>
      </c>
      <c r="P2191" t="str">
        <f>INDEX(VentasC15[[#Headers],[Maquillaje]:[Perfumería]],MATCH(MAX(VentasC15[[#This Row],[Maquillaje]:[Perfumería]]),VentasC15[[#This Row],[Maquillaje]:[Perfumería]],0))</f>
        <v>Maquillaje</v>
      </c>
      <c r="Q2191" t="str">
        <f>INDEX(VentasC15[[#Headers],[Maquillaje]:[Perfumería]],MATCH(MIN(VentasC15[[#This Row],[Maquillaje]:[Perfumería]]),VentasC15[[#This Row],[Maquillaje]:[Perfumería]],0))</f>
        <v>Perfumería</v>
      </c>
      <c r="R2191" t="str">
        <f>IF(VentasC15[[#This Row],[Total por vendedor]]&gt;=250000,"SI","NO")</f>
        <v>SI</v>
      </c>
    </row>
    <row r="2192" spans="1:18" x14ac:dyDescent="0.3">
      <c r="A2192" s="16">
        <v>33499312</v>
      </c>
      <c r="B2192" s="13">
        <v>26</v>
      </c>
      <c r="C2192" s="13">
        <v>5</v>
      </c>
      <c r="D2192" s="13">
        <v>70</v>
      </c>
      <c r="E2192" t="s">
        <v>23</v>
      </c>
      <c r="F2192" t="s">
        <v>21</v>
      </c>
      <c r="G2192" t="str">
        <f>IF(VentasC15[[#This Row],[Tipo de pago]]='Tablas auxiliares'!$B$6,"Venta física","Venta Online")</f>
        <v>Venta Online</v>
      </c>
      <c r="H2192" t="s">
        <v>30</v>
      </c>
      <c r="I2192" s="37">
        <v>66344</v>
      </c>
      <c r="J2192" s="37">
        <v>70589</v>
      </c>
      <c r="K2192" s="37">
        <v>14781</v>
      </c>
      <c r="L2192" s="37">
        <v>64469</v>
      </c>
      <c r="M2192" s="37">
        <v>84828</v>
      </c>
      <c r="N2192" s="37">
        <f>SUM(VentasC15[[#This Row],[Maquillaje]:[Perfumería]])</f>
        <v>301011</v>
      </c>
      <c r="O2192" s="14">
        <f>AVERAGE(VentasC15[[#This Row],[Maquillaje]:[Perfumería]])</f>
        <v>60202.2</v>
      </c>
      <c r="P2192" t="str">
        <f>INDEX(VentasC15[[#Headers],[Maquillaje]:[Perfumería]],MATCH(MAX(VentasC15[[#This Row],[Maquillaje]:[Perfumería]]),VentasC15[[#This Row],[Maquillaje]:[Perfumería]],0))</f>
        <v>Perfumería</v>
      </c>
      <c r="Q2192" t="str">
        <f>INDEX(VentasC15[[#Headers],[Maquillaje]:[Perfumería]],MATCH(MIN(VentasC15[[#This Row],[Maquillaje]:[Perfumería]]),VentasC15[[#This Row],[Maquillaje]:[Perfumería]],0))</f>
        <v>Cabello</v>
      </c>
      <c r="R2192" t="str">
        <f>IF(VentasC15[[#This Row],[Total por vendedor]]&gt;=250000,"SI","NO")</f>
        <v>SI</v>
      </c>
    </row>
    <row r="2193" spans="1:18" x14ac:dyDescent="0.3">
      <c r="A2193" s="17">
        <v>33499313</v>
      </c>
      <c r="B2193" s="13">
        <v>61</v>
      </c>
      <c r="C2193" s="13">
        <v>5</v>
      </c>
      <c r="D2193" s="13">
        <v>30</v>
      </c>
      <c r="E2193" t="s">
        <v>23</v>
      </c>
      <c r="F2193" t="s">
        <v>21</v>
      </c>
      <c r="G2193" t="str">
        <f>IF(VentasC15[[#This Row],[Tipo de pago]]='Tablas auxiliares'!$B$6,"Venta física","Venta Online")</f>
        <v>Venta Online</v>
      </c>
      <c r="H2193" t="s">
        <v>30</v>
      </c>
      <c r="I2193" s="37">
        <v>39273</v>
      </c>
      <c r="J2193" s="37">
        <v>75269</v>
      </c>
      <c r="K2193" s="37">
        <v>26056</v>
      </c>
      <c r="L2193" s="37">
        <v>35644</v>
      </c>
      <c r="M2193" s="37">
        <v>79134</v>
      </c>
      <c r="N2193" s="37">
        <f>SUM(VentasC15[[#This Row],[Maquillaje]:[Perfumería]])</f>
        <v>255376</v>
      </c>
      <c r="O2193" s="14">
        <f>AVERAGE(VentasC15[[#This Row],[Maquillaje]:[Perfumería]])</f>
        <v>51075.199999999997</v>
      </c>
      <c r="P2193" t="str">
        <f>INDEX(VentasC15[[#Headers],[Maquillaje]:[Perfumería]],MATCH(MAX(VentasC15[[#This Row],[Maquillaje]:[Perfumería]]),VentasC15[[#This Row],[Maquillaje]:[Perfumería]],0))</f>
        <v>Perfumería</v>
      </c>
      <c r="Q2193" t="str">
        <f>INDEX(VentasC15[[#Headers],[Maquillaje]:[Perfumería]],MATCH(MIN(VentasC15[[#This Row],[Maquillaje]:[Perfumería]]),VentasC15[[#This Row],[Maquillaje]:[Perfumería]],0))</f>
        <v>Cabello</v>
      </c>
      <c r="R2193" t="str">
        <f>IF(VentasC15[[#This Row],[Total por vendedor]]&gt;=250000,"SI","NO")</f>
        <v>SI</v>
      </c>
    </row>
    <row r="2194" spans="1:18" x14ac:dyDescent="0.3">
      <c r="A2194" s="16">
        <v>33499314</v>
      </c>
      <c r="B2194" s="13">
        <v>68</v>
      </c>
      <c r="C2194" s="13">
        <v>5</v>
      </c>
      <c r="D2194" s="13">
        <v>50</v>
      </c>
      <c r="E2194" t="s">
        <v>24</v>
      </c>
      <c r="F2194" t="s">
        <v>20</v>
      </c>
      <c r="G2194" t="str">
        <f>IF(VentasC15[[#This Row],[Tipo de pago]]='Tablas auxiliares'!$B$6,"Venta física","Venta Online")</f>
        <v>Venta física</v>
      </c>
      <c r="H2194" t="s">
        <v>30</v>
      </c>
      <c r="I2194" s="37">
        <v>40263</v>
      </c>
      <c r="J2194" s="37">
        <v>50676</v>
      </c>
      <c r="K2194" s="37">
        <v>8373</v>
      </c>
      <c r="L2194" s="37">
        <v>64342</v>
      </c>
      <c r="M2194" s="37">
        <v>93798</v>
      </c>
      <c r="N2194" s="37">
        <f>SUM(VentasC15[[#This Row],[Maquillaje]:[Perfumería]])</f>
        <v>257452</v>
      </c>
      <c r="O2194" s="14">
        <f>AVERAGE(VentasC15[[#This Row],[Maquillaje]:[Perfumería]])</f>
        <v>51490.400000000001</v>
      </c>
      <c r="P2194" t="str">
        <f>INDEX(VentasC15[[#Headers],[Maquillaje]:[Perfumería]],MATCH(MAX(VentasC15[[#This Row],[Maquillaje]:[Perfumería]]),VentasC15[[#This Row],[Maquillaje]:[Perfumería]],0))</f>
        <v>Perfumería</v>
      </c>
      <c r="Q2194" t="str">
        <f>INDEX(VentasC15[[#Headers],[Maquillaje]:[Perfumería]],MATCH(MIN(VentasC15[[#This Row],[Maquillaje]:[Perfumería]]),VentasC15[[#This Row],[Maquillaje]:[Perfumería]],0))</f>
        <v>Cabello</v>
      </c>
      <c r="R2194" t="str">
        <f>IF(VentasC15[[#This Row],[Total por vendedor]]&gt;=250000,"SI","NO")</f>
        <v>SI</v>
      </c>
    </row>
    <row r="2195" spans="1:18" x14ac:dyDescent="0.3">
      <c r="A2195" s="17">
        <v>33499315</v>
      </c>
      <c r="B2195" s="13">
        <v>70</v>
      </c>
      <c r="C2195" s="13">
        <v>5</v>
      </c>
      <c r="D2195" s="13">
        <v>20</v>
      </c>
      <c r="E2195" t="s">
        <v>25</v>
      </c>
      <c r="F2195" t="s">
        <v>21</v>
      </c>
      <c r="G2195" t="str">
        <f>IF(VentasC15[[#This Row],[Tipo de pago]]='Tablas auxiliares'!$B$6,"Venta física","Venta Online")</f>
        <v>Venta Online</v>
      </c>
      <c r="H2195" t="s">
        <v>29</v>
      </c>
      <c r="I2195" s="37">
        <v>54284</v>
      </c>
      <c r="J2195" s="37">
        <v>65304</v>
      </c>
      <c r="K2195" s="37">
        <v>42112</v>
      </c>
      <c r="L2195" s="37">
        <v>13471</v>
      </c>
      <c r="M2195" s="37">
        <v>92311</v>
      </c>
      <c r="N2195" s="37">
        <f>SUM(VentasC15[[#This Row],[Maquillaje]:[Perfumería]])</f>
        <v>267482</v>
      </c>
      <c r="O2195" s="14">
        <f>AVERAGE(VentasC15[[#This Row],[Maquillaje]:[Perfumería]])</f>
        <v>53496.4</v>
      </c>
      <c r="P2195" t="str">
        <f>INDEX(VentasC15[[#Headers],[Maquillaje]:[Perfumería]],MATCH(MAX(VentasC15[[#This Row],[Maquillaje]:[Perfumería]]),VentasC15[[#This Row],[Maquillaje]:[Perfumería]],0))</f>
        <v>Perfumería</v>
      </c>
      <c r="Q2195" t="str">
        <f>INDEX(VentasC15[[#Headers],[Maquillaje]:[Perfumería]],MATCH(MIN(VentasC15[[#This Row],[Maquillaje]:[Perfumería]]),VentasC15[[#This Row],[Maquillaje]:[Perfumería]],0))</f>
        <v>Cuerpo</v>
      </c>
      <c r="R2195" t="str">
        <f>IF(VentasC15[[#This Row],[Total por vendedor]]&gt;=250000,"SI","NO")</f>
        <v>SI</v>
      </c>
    </row>
    <row r="2196" spans="1:18" x14ac:dyDescent="0.3">
      <c r="A2196" s="16">
        <v>33499316</v>
      </c>
      <c r="B2196" s="13">
        <v>64</v>
      </c>
      <c r="C2196" s="13">
        <v>5</v>
      </c>
      <c r="D2196" s="13">
        <v>14</v>
      </c>
      <c r="E2196" t="s">
        <v>22</v>
      </c>
      <c r="F2196" t="s">
        <v>21</v>
      </c>
      <c r="G2196" t="str">
        <f>IF(VentasC15[[#This Row],[Tipo de pago]]='Tablas auxiliares'!$B$6,"Venta física","Venta Online")</f>
        <v>Venta Online</v>
      </c>
      <c r="H2196" t="s">
        <v>30</v>
      </c>
      <c r="I2196" s="37">
        <v>47128</v>
      </c>
      <c r="J2196" s="37">
        <v>17444</v>
      </c>
      <c r="K2196" s="37">
        <v>46354</v>
      </c>
      <c r="L2196" s="37">
        <v>83474</v>
      </c>
      <c r="M2196" s="37">
        <v>63587</v>
      </c>
      <c r="N2196" s="37">
        <f>SUM(VentasC15[[#This Row],[Maquillaje]:[Perfumería]])</f>
        <v>257987</v>
      </c>
      <c r="O2196" s="14">
        <f>AVERAGE(VentasC15[[#This Row],[Maquillaje]:[Perfumería]])</f>
        <v>51597.4</v>
      </c>
      <c r="P2196" t="str">
        <f>INDEX(VentasC15[[#Headers],[Maquillaje]:[Perfumería]],MATCH(MAX(VentasC15[[#This Row],[Maquillaje]:[Perfumería]]),VentasC15[[#This Row],[Maquillaje]:[Perfumería]],0))</f>
        <v>Cuerpo</v>
      </c>
      <c r="Q2196" t="str">
        <f>INDEX(VentasC15[[#Headers],[Maquillaje]:[Perfumería]],MATCH(MIN(VentasC15[[#This Row],[Maquillaje]:[Perfumería]]),VentasC15[[#This Row],[Maquillaje]:[Perfumería]],0))</f>
        <v>Skincare</v>
      </c>
      <c r="R2196" t="str">
        <f>IF(VentasC15[[#This Row],[Total por vendedor]]&gt;=250000,"SI","NO")</f>
        <v>SI</v>
      </c>
    </row>
    <row r="2197" spans="1:18" x14ac:dyDescent="0.3">
      <c r="A2197" s="17">
        <v>33499317</v>
      </c>
      <c r="B2197" s="13">
        <v>71</v>
      </c>
      <c r="C2197" s="13">
        <v>5</v>
      </c>
      <c r="D2197" s="13">
        <v>82</v>
      </c>
      <c r="E2197" t="s">
        <v>23</v>
      </c>
      <c r="F2197" t="s">
        <v>21</v>
      </c>
      <c r="G2197" t="str">
        <f>IF(VentasC15[[#This Row],[Tipo de pago]]='Tablas auxiliares'!$B$6,"Venta física","Venta Online")</f>
        <v>Venta Online</v>
      </c>
      <c r="H2197" t="s">
        <v>29</v>
      </c>
      <c r="I2197" s="37">
        <v>337</v>
      </c>
      <c r="J2197" s="37">
        <v>87883</v>
      </c>
      <c r="K2197" s="37">
        <v>13144</v>
      </c>
      <c r="L2197" s="37">
        <v>93815</v>
      </c>
      <c r="M2197" s="37">
        <v>15688</v>
      </c>
      <c r="N2197" s="37">
        <f>SUM(VentasC15[[#This Row],[Maquillaje]:[Perfumería]])</f>
        <v>210867</v>
      </c>
      <c r="O2197" s="14">
        <f>AVERAGE(VentasC15[[#This Row],[Maquillaje]:[Perfumería]])</f>
        <v>42173.4</v>
      </c>
      <c r="P2197" t="str">
        <f>INDEX(VentasC15[[#Headers],[Maquillaje]:[Perfumería]],MATCH(MAX(VentasC15[[#This Row],[Maquillaje]:[Perfumería]]),VentasC15[[#This Row],[Maquillaje]:[Perfumería]],0))</f>
        <v>Cuerpo</v>
      </c>
      <c r="Q2197" t="str">
        <f>INDEX(VentasC15[[#Headers],[Maquillaje]:[Perfumería]],MATCH(MIN(VentasC15[[#This Row],[Maquillaje]:[Perfumería]]),VentasC15[[#This Row],[Maquillaje]:[Perfumería]],0))</f>
        <v>Maquillaje</v>
      </c>
      <c r="R2197" t="str">
        <f>IF(VentasC15[[#This Row],[Total por vendedor]]&gt;=250000,"SI","NO")</f>
        <v>NO</v>
      </c>
    </row>
    <row r="2198" spans="1:18" x14ac:dyDescent="0.3">
      <c r="A2198" s="16">
        <v>33499318</v>
      </c>
      <c r="B2198" s="13">
        <v>50</v>
      </c>
      <c r="C2198" s="13">
        <v>5</v>
      </c>
      <c r="D2198" s="13">
        <v>71</v>
      </c>
      <c r="E2198" t="s">
        <v>23</v>
      </c>
      <c r="F2198" t="s">
        <v>20</v>
      </c>
      <c r="G2198" t="str">
        <f>IF(VentasC15[[#This Row],[Tipo de pago]]='Tablas auxiliares'!$B$6,"Venta física","Venta Online")</f>
        <v>Venta física</v>
      </c>
      <c r="H2198" t="s">
        <v>29</v>
      </c>
      <c r="I2198" s="37">
        <v>80904</v>
      </c>
      <c r="J2198" s="37">
        <v>21883</v>
      </c>
      <c r="K2198" s="37">
        <v>37500</v>
      </c>
      <c r="L2198" s="37">
        <v>9272</v>
      </c>
      <c r="M2198" s="37">
        <v>38082</v>
      </c>
      <c r="N2198" s="37">
        <f>SUM(VentasC15[[#This Row],[Maquillaje]:[Perfumería]])</f>
        <v>187641</v>
      </c>
      <c r="O2198" s="14">
        <f>AVERAGE(VentasC15[[#This Row],[Maquillaje]:[Perfumería]])</f>
        <v>37528.199999999997</v>
      </c>
      <c r="P2198" t="str">
        <f>INDEX(VentasC15[[#Headers],[Maquillaje]:[Perfumería]],MATCH(MAX(VentasC15[[#This Row],[Maquillaje]:[Perfumería]]),VentasC15[[#This Row],[Maquillaje]:[Perfumería]],0))</f>
        <v>Maquillaje</v>
      </c>
      <c r="Q2198" t="str">
        <f>INDEX(VentasC15[[#Headers],[Maquillaje]:[Perfumería]],MATCH(MIN(VentasC15[[#This Row],[Maquillaje]:[Perfumería]]),VentasC15[[#This Row],[Maquillaje]:[Perfumería]],0))</f>
        <v>Cuerpo</v>
      </c>
      <c r="R2198" t="str">
        <f>IF(VentasC15[[#This Row],[Total por vendedor]]&gt;=250000,"SI","NO")</f>
        <v>NO</v>
      </c>
    </row>
    <row r="2199" spans="1:18" x14ac:dyDescent="0.3">
      <c r="A2199" s="17">
        <v>33499319</v>
      </c>
      <c r="B2199" s="13">
        <v>66</v>
      </c>
      <c r="C2199" s="13">
        <v>5</v>
      </c>
      <c r="D2199" s="13">
        <v>69</v>
      </c>
      <c r="E2199" t="s">
        <v>22</v>
      </c>
      <c r="F2199" t="s">
        <v>21</v>
      </c>
      <c r="G2199" t="str">
        <f>IF(VentasC15[[#This Row],[Tipo de pago]]='Tablas auxiliares'!$B$6,"Venta física","Venta Online")</f>
        <v>Venta Online</v>
      </c>
      <c r="H2199" t="s">
        <v>29</v>
      </c>
      <c r="I2199" s="37">
        <v>59763</v>
      </c>
      <c r="J2199" s="37">
        <v>2025</v>
      </c>
      <c r="K2199" s="37">
        <v>3095</v>
      </c>
      <c r="L2199" s="37">
        <v>83024</v>
      </c>
      <c r="M2199" s="37">
        <v>87481</v>
      </c>
      <c r="N2199" s="37">
        <f>SUM(VentasC15[[#This Row],[Maquillaje]:[Perfumería]])</f>
        <v>235388</v>
      </c>
      <c r="O2199" s="14">
        <f>AVERAGE(VentasC15[[#This Row],[Maquillaje]:[Perfumería]])</f>
        <v>47077.599999999999</v>
      </c>
      <c r="P2199" t="str">
        <f>INDEX(VentasC15[[#Headers],[Maquillaje]:[Perfumería]],MATCH(MAX(VentasC15[[#This Row],[Maquillaje]:[Perfumería]]),VentasC15[[#This Row],[Maquillaje]:[Perfumería]],0))</f>
        <v>Perfumería</v>
      </c>
      <c r="Q2199" t="str">
        <f>INDEX(VentasC15[[#Headers],[Maquillaje]:[Perfumería]],MATCH(MIN(VentasC15[[#This Row],[Maquillaje]:[Perfumería]]),VentasC15[[#This Row],[Maquillaje]:[Perfumería]],0))</f>
        <v>Skincare</v>
      </c>
      <c r="R2199" t="str">
        <f>IF(VentasC15[[#This Row],[Total por vendedor]]&gt;=250000,"SI","NO")</f>
        <v>NO</v>
      </c>
    </row>
    <row r="2200" spans="1:18" x14ac:dyDescent="0.3">
      <c r="A2200" s="16">
        <v>33499320</v>
      </c>
      <c r="B2200" s="13">
        <v>56</v>
      </c>
      <c r="C2200" s="13">
        <v>5</v>
      </c>
      <c r="D2200" s="13">
        <v>61</v>
      </c>
      <c r="E2200" t="s">
        <v>24</v>
      </c>
      <c r="F2200" t="s">
        <v>21</v>
      </c>
      <c r="G2200" t="str">
        <f>IF(VentasC15[[#This Row],[Tipo de pago]]='Tablas auxiliares'!$B$6,"Venta física","Venta Online")</f>
        <v>Venta Online</v>
      </c>
      <c r="H2200" t="s">
        <v>29</v>
      </c>
      <c r="I2200" s="37">
        <v>98500</v>
      </c>
      <c r="J2200" s="37">
        <v>50321</v>
      </c>
      <c r="K2200" s="37">
        <v>96350</v>
      </c>
      <c r="L2200" s="37">
        <v>32745</v>
      </c>
      <c r="M2200" s="37">
        <v>16680</v>
      </c>
      <c r="N2200" s="37">
        <f>SUM(VentasC15[[#This Row],[Maquillaje]:[Perfumería]])</f>
        <v>294596</v>
      </c>
      <c r="O2200" s="14">
        <f>AVERAGE(VentasC15[[#This Row],[Maquillaje]:[Perfumería]])</f>
        <v>58919.199999999997</v>
      </c>
      <c r="P2200" t="str">
        <f>INDEX(VentasC15[[#Headers],[Maquillaje]:[Perfumería]],MATCH(MAX(VentasC15[[#This Row],[Maquillaje]:[Perfumería]]),VentasC15[[#This Row],[Maquillaje]:[Perfumería]],0))</f>
        <v>Maquillaje</v>
      </c>
      <c r="Q2200" t="str">
        <f>INDEX(VentasC15[[#Headers],[Maquillaje]:[Perfumería]],MATCH(MIN(VentasC15[[#This Row],[Maquillaje]:[Perfumería]]),VentasC15[[#This Row],[Maquillaje]:[Perfumería]],0))</f>
        <v>Perfumería</v>
      </c>
      <c r="R2200" t="str">
        <f>IF(VentasC15[[#This Row],[Total por vendedor]]&gt;=250000,"SI","NO")</f>
        <v>SI</v>
      </c>
    </row>
    <row r="2201" spans="1:18" x14ac:dyDescent="0.3">
      <c r="A2201" s="17">
        <v>33499321</v>
      </c>
      <c r="B2201" s="13">
        <v>69</v>
      </c>
      <c r="C2201" s="13">
        <v>5</v>
      </c>
      <c r="D2201" s="13">
        <v>64</v>
      </c>
      <c r="E2201" t="s">
        <v>24</v>
      </c>
      <c r="F2201" t="s">
        <v>21</v>
      </c>
      <c r="G2201" t="str">
        <f>IF(VentasC15[[#This Row],[Tipo de pago]]='Tablas auxiliares'!$B$6,"Venta física","Venta Online")</f>
        <v>Venta Online</v>
      </c>
      <c r="H2201" t="s">
        <v>30</v>
      </c>
      <c r="I2201" s="37">
        <v>58138</v>
      </c>
      <c r="J2201" s="37">
        <v>49401</v>
      </c>
      <c r="K2201" s="37">
        <v>24339</v>
      </c>
      <c r="L2201" s="37">
        <v>2770</v>
      </c>
      <c r="M2201" s="37">
        <v>77298</v>
      </c>
      <c r="N2201" s="37">
        <f>SUM(VentasC15[[#This Row],[Maquillaje]:[Perfumería]])</f>
        <v>211946</v>
      </c>
      <c r="O2201" s="14">
        <f>AVERAGE(VentasC15[[#This Row],[Maquillaje]:[Perfumería]])</f>
        <v>42389.2</v>
      </c>
      <c r="P2201" t="str">
        <f>INDEX(VentasC15[[#Headers],[Maquillaje]:[Perfumería]],MATCH(MAX(VentasC15[[#This Row],[Maquillaje]:[Perfumería]]),VentasC15[[#This Row],[Maquillaje]:[Perfumería]],0))</f>
        <v>Perfumería</v>
      </c>
      <c r="Q2201" t="str">
        <f>INDEX(VentasC15[[#Headers],[Maquillaje]:[Perfumería]],MATCH(MIN(VentasC15[[#This Row],[Maquillaje]:[Perfumería]]),VentasC15[[#This Row],[Maquillaje]:[Perfumería]],0))</f>
        <v>Cuerpo</v>
      </c>
      <c r="R2201" t="str">
        <f>IF(VentasC15[[#This Row],[Total por vendedor]]&gt;=250000,"SI","NO")</f>
        <v>NO</v>
      </c>
    </row>
    <row r="2202" spans="1:18" x14ac:dyDescent="0.3">
      <c r="A2202" s="16">
        <v>33499322</v>
      </c>
      <c r="B2202" s="13">
        <v>60</v>
      </c>
      <c r="C2202" s="13">
        <v>5</v>
      </c>
      <c r="D2202" s="13">
        <v>6</v>
      </c>
      <c r="E2202" t="s">
        <v>22</v>
      </c>
      <c r="F2202" t="s">
        <v>20</v>
      </c>
      <c r="G2202" t="str">
        <f>IF(VentasC15[[#This Row],[Tipo de pago]]='Tablas auxiliares'!$B$6,"Venta física","Venta Online")</f>
        <v>Venta física</v>
      </c>
      <c r="H2202" t="s">
        <v>30</v>
      </c>
      <c r="I2202" s="37">
        <v>62452</v>
      </c>
      <c r="J2202" s="37">
        <v>60422</v>
      </c>
      <c r="K2202" s="37">
        <v>15428</v>
      </c>
      <c r="L2202" s="37">
        <v>6253</v>
      </c>
      <c r="M2202" s="37">
        <v>10976</v>
      </c>
      <c r="N2202" s="37">
        <f>SUM(VentasC15[[#This Row],[Maquillaje]:[Perfumería]])</f>
        <v>155531</v>
      </c>
      <c r="O2202" s="14">
        <f>AVERAGE(VentasC15[[#This Row],[Maquillaje]:[Perfumería]])</f>
        <v>31106.2</v>
      </c>
      <c r="P2202" t="str">
        <f>INDEX(VentasC15[[#Headers],[Maquillaje]:[Perfumería]],MATCH(MAX(VentasC15[[#This Row],[Maquillaje]:[Perfumería]]),VentasC15[[#This Row],[Maquillaje]:[Perfumería]],0))</f>
        <v>Maquillaje</v>
      </c>
      <c r="Q2202" t="str">
        <f>INDEX(VentasC15[[#Headers],[Maquillaje]:[Perfumería]],MATCH(MIN(VentasC15[[#This Row],[Maquillaje]:[Perfumería]]),VentasC15[[#This Row],[Maquillaje]:[Perfumería]],0))</f>
        <v>Cuerpo</v>
      </c>
      <c r="R2202" t="str">
        <f>IF(VentasC15[[#This Row],[Total por vendedor]]&gt;=250000,"SI","NO")</f>
        <v>NO</v>
      </c>
    </row>
    <row r="2203" spans="1:18" x14ac:dyDescent="0.3">
      <c r="A2203" s="17">
        <v>33499323</v>
      </c>
      <c r="B2203" s="13">
        <v>58</v>
      </c>
      <c r="C2203" s="13">
        <v>5</v>
      </c>
      <c r="D2203" s="13">
        <v>30</v>
      </c>
      <c r="E2203" t="s">
        <v>23</v>
      </c>
      <c r="F2203" t="s">
        <v>21</v>
      </c>
      <c r="G2203" t="str">
        <f>IF(VentasC15[[#This Row],[Tipo de pago]]='Tablas auxiliares'!$B$6,"Venta física","Venta Online")</f>
        <v>Venta Online</v>
      </c>
      <c r="H2203" t="s">
        <v>30</v>
      </c>
      <c r="I2203" s="37">
        <v>20138</v>
      </c>
      <c r="J2203" s="37">
        <v>24577</v>
      </c>
      <c r="K2203" s="37">
        <v>65234</v>
      </c>
      <c r="L2203" s="37">
        <v>32366</v>
      </c>
      <c r="M2203" s="37">
        <v>66500</v>
      </c>
      <c r="N2203" s="37">
        <f>SUM(VentasC15[[#This Row],[Maquillaje]:[Perfumería]])</f>
        <v>208815</v>
      </c>
      <c r="O2203" s="14">
        <f>AVERAGE(VentasC15[[#This Row],[Maquillaje]:[Perfumería]])</f>
        <v>41763</v>
      </c>
      <c r="P2203" t="str">
        <f>INDEX(VentasC15[[#Headers],[Maquillaje]:[Perfumería]],MATCH(MAX(VentasC15[[#This Row],[Maquillaje]:[Perfumería]]),VentasC15[[#This Row],[Maquillaje]:[Perfumería]],0))</f>
        <v>Perfumería</v>
      </c>
      <c r="Q2203" t="str">
        <f>INDEX(VentasC15[[#Headers],[Maquillaje]:[Perfumería]],MATCH(MIN(VentasC15[[#This Row],[Maquillaje]:[Perfumería]]),VentasC15[[#This Row],[Maquillaje]:[Perfumería]],0))</f>
        <v>Maquillaje</v>
      </c>
      <c r="R2203" t="str">
        <f>IF(VentasC15[[#This Row],[Total por vendedor]]&gt;=250000,"SI","NO")</f>
        <v>NO</v>
      </c>
    </row>
    <row r="2204" spans="1:18" x14ac:dyDescent="0.3">
      <c r="A2204" s="16">
        <v>33499324</v>
      </c>
      <c r="B2204" s="13">
        <v>31</v>
      </c>
      <c r="C2204" s="13">
        <v>5</v>
      </c>
      <c r="D2204" s="13">
        <v>100</v>
      </c>
      <c r="E2204" t="s">
        <v>22</v>
      </c>
      <c r="F2204" t="s">
        <v>20</v>
      </c>
      <c r="G2204" t="str">
        <f>IF(VentasC15[[#This Row],[Tipo de pago]]='Tablas auxiliares'!$B$6,"Venta física","Venta Online")</f>
        <v>Venta física</v>
      </c>
      <c r="H2204" t="s">
        <v>29</v>
      </c>
      <c r="I2204" s="37">
        <v>45231</v>
      </c>
      <c r="J2204" s="37">
        <v>14765</v>
      </c>
      <c r="K2204" s="37">
        <v>85741</v>
      </c>
      <c r="L2204" s="37">
        <v>4580</v>
      </c>
      <c r="M2204" s="37">
        <v>68004</v>
      </c>
      <c r="N2204" s="37">
        <f>SUM(VentasC15[[#This Row],[Maquillaje]:[Perfumería]])</f>
        <v>218321</v>
      </c>
      <c r="O2204" s="14">
        <f>AVERAGE(VentasC15[[#This Row],[Maquillaje]:[Perfumería]])</f>
        <v>43664.2</v>
      </c>
      <c r="P2204" t="str">
        <f>INDEX(VentasC15[[#Headers],[Maquillaje]:[Perfumería]],MATCH(MAX(VentasC15[[#This Row],[Maquillaje]:[Perfumería]]),VentasC15[[#This Row],[Maquillaje]:[Perfumería]],0))</f>
        <v>Cabello</v>
      </c>
      <c r="Q2204" t="str">
        <f>INDEX(VentasC15[[#Headers],[Maquillaje]:[Perfumería]],MATCH(MIN(VentasC15[[#This Row],[Maquillaje]:[Perfumería]]),VentasC15[[#This Row],[Maquillaje]:[Perfumería]],0))</f>
        <v>Cuerpo</v>
      </c>
      <c r="R2204" t="str">
        <f>IF(VentasC15[[#This Row],[Total por vendedor]]&gt;=250000,"SI","NO")</f>
        <v>NO</v>
      </c>
    </row>
    <row r="2205" spans="1:18" x14ac:dyDescent="0.3">
      <c r="A2205" s="17">
        <v>33499325</v>
      </c>
      <c r="B2205" s="13">
        <v>30</v>
      </c>
      <c r="C2205" s="13">
        <v>5</v>
      </c>
      <c r="D2205" s="13">
        <v>68</v>
      </c>
      <c r="E2205" t="s">
        <v>22</v>
      </c>
      <c r="F2205" t="s">
        <v>21</v>
      </c>
      <c r="G2205" t="str">
        <f>IF(VentasC15[[#This Row],[Tipo de pago]]='Tablas auxiliares'!$B$6,"Venta física","Venta Online")</f>
        <v>Venta Online</v>
      </c>
      <c r="H2205" t="s">
        <v>29</v>
      </c>
      <c r="I2205" s="37">
        <v>49075</v>
      </c>
      <c r="J2205" s="37">
        <v>31411</v>
      </c>
      <c r="K2205" s="37">
        <v>60573</v>
      </c>
      <c r="L2205" s="37">
        <v>95220</v>
      </c>
      <c r="M2205" s="37">
        <v>46588</v>
      </c>
      <c r="N2205" s="37">
        <f>SUM(VentasC15[[#This Row],[Maquillaje]:[Perfumería]])</f>
        <v>282867</v>
      </c>
      <c r="O2205" s="14">
        <f>AVERAGE(VentasC15[[#This Row],[Maquillaje]:[Perfumería]])</f>
        <v>56573.4</v>
      </c>
      <c r="P2205" t="str">
        <f>INDEX(VentasC15[[#Headers],[Maquillaje]:[Perfumería]],MATCH(MAX(VentasC15[[#This Row],[Maquillaje]:[Perfumería]]),VentasC15[[#This Row],[Maquillaje]:[Perfumería]],0))</f>
        <v>Cuerpo</v>
      </c>
      <c r="Q2205" t="str">
        <f>INDEX(VentasC15[[#Headers],[Maquillaje]:[Perfumería]],MATCH(MIN(VentasC15[[#This Row],[Maquillaje]:[Perfumería]]),VentasC15[[#This Row],[Maquillaje]:[Perfumería]],0))</f>
        <v>Skincare</v>
      </c>
      <c r="R2205" t="str">
        <f>IF(VentasC15[[#This Row],[Total por vendedor]]&gt;=250000,"SI","NO")</f>
        <v>SI</v>
      </c>
    </row>
    <row r="2206" spans="1:18" x14ac:dyDescent="0.3">
      <c r="A2206" s="16">
        <v>33499326</v>
      </c>
      <c r="B2206" s="13">
        <v>75</v>
      </c>
      <c r="C2206" s="13">
        <v>5</v>
      </c>
      <c r="D2206" s="13">
        <v>59</v>
      </c>
      <c r="E2206" t="s">
        <v>24</v>
      </c>
      <c r="F2206" t="s">
        <v>21</v>
      </c>
      <c r="G2206" t="str">
        <f>IF(VentasC15[[#This Row],[Tipo de pago]]='Tablas auxiliares'!$B$6,"Venta física","Venta Online")</f>
        <v>Venta Online</v>
      </c>
      <c r="H2206" t="s">
        <v>29</v>
      </c>
      <c r="I2206" s="37">
        <v>98694</v>
      </c>
      <c r="J2206" s="37">
        <v>91188</v>
      </c>
      <c r="K2206" s="37">
        <v>92402</v>
      </c>
      <c r="L2206" s="37">
        <v>40841</v>
      </c>
      <c r="M2206" s="37">
        <v>73501</v>
      </c>
      <c r="N2206" s="37">
        <f>SUM(VentasC15[[#This Row],[Maquillaje]:[Perfumería]])</f>
        <v>396626</v>
      </c>
      <c r="O2206" s="14">
        <f>AVERAGE(VentasC15[[#This Row],[Maquillaje]:[Perfumería]])</f>
        <v>79325.2</v>
      </c>
      <c r="P2206" t="str">
        <f>INDEX(VentasC15[[#Headers],[Maquillaje]:[Perfumería]],MATCH(MAX(VentasC15[[#This Row],[Maquillaje]:[Perfumería]]),VentasC15[[#This Row],[Maquillaje]:[Perfumería]],0))</f>
        <v>Maquillaje</v>
      </c>
      <c r="Q2206" t="str">
        <f>INDEX(VentasC15[[#Headers],[Maquillaje]:[Perfumería]],MATCH(MIN(VentasC15[[#This Row],[Maquillaje]:[Perfumería]]),VentasC15[[#This Row],[Maquillaje]:[Perfumería]],0))</f>
        <v>Cuerpo</v>
      </c>
      <c r="R2206" t="str">
        <f>IF(VentasC15[[#This Row],[Total por vendedor]]&gt;=250000,"SI","NO")</f>
        <v>SI</v>
      </c>
    </row>
    <row r="2207" spans="1:18" x14ac:dyDescent="0.3">
      <c r="A2207" s="17">
        <v>33499327</v>
      </c>
      <c r="B2207" s="13">
        <v>33</v>
      </c>
      <c r="C2207" s="13">
        <v>5</v>
      </c>
      <c r="D2207" s="13">
        <v>88</v>
      </c>
      <c r="E2207" t="s">
        <v>23</v>
      </c>
      <c r="F2207" t="s">
        <v>21</v>
      </c>
      <c r="G2207" t="str">
        <f>IF(VentasC15[[#This Row],[Tipo de pago]]='Tablas auxiliares'!$B$6,"Venta física","Venta Online")</f>
        <v>Venta Online</v>
      </c>
      <c r="H2207" t="s">
        <v>30</v>
      </c>
      <c r="I2207" s="37">
        <v>63664</v>
      </c>
      <c r="J2207" s="37">
        <v>67927</v>
      </c>
      <c r="K2207" s="37">
        <v>19918</v>
      </c>
      <c r="L2207" s="37">
        <v>55842</v>
      </c>
      <c r="M2207" s="37">
        <v>27798</v>
      </c>
      <c r="N2207" s="37">
        <f>SUM(VentasC15[[#This Row],[Maquillaje]:[Perfumería]])</f>
        <v>235149</v>
      </c>
      <c r="O2207" s="14">
        <f>AVERAGE(VentasC15[[#This Row],[Maquillaje]:[Perfumería]])</f>
        <v>47029.8</v>
      </c>
      <c r="P2207" t="str">
        <f>INDEX(VentasC15[[#Headers],[Maquillaje]:[Perfumería]],MATCH(MAX(VentasC15[[#This Row],[Maquillaje]:[Perfumería]]),VentasC15[[#This Row],[Maquillaje]:[Perfumería]],0))</f>
        <v>Skincare</v>
      </c>
      <c r="Q2207" t="str">
        <f>INDEX(VentasC15[[#Headers],[Maquillaje]:[Perfumería]],MATCH(MIN(VentasC15[[#This Row],[Maquillaje]:[Perfumería]]),VentasC15[[#This Row],[Maquillaje]:[Perfumería]],0))</f>
        <v>Cabello</v>
      </c>
      <c r="R2207" t="str">
        <f>IF(VentasC15[[#This Row],[Total por vendedor]]&gt;=250000,"SI","NO")</f>
        <v>NO</v>
      </c>
    </row>
    <row r="2208" spans="1:18" x14ac:dyDescent="0.3">
      <c r="A2208" s="16">
        <v>33499328</v>
      </c>
      <c r="B2208" s="13">
        <v>41</v>
      </c>
      <c r="C2208" s="13">
        <v>5</v>
      </c>
      <c r="D2208" s="13">
        <v>98</v>
      </c>
      <c r="E2208" t="s">
        <v>24</v>
      </c>
      <c r="F2208" t="s">
        <v>21</v>
      </c>
      <c r="G2208" t="str">
        <f>IF(VentasC15[[#This Row],[Tipo de pago]]='Tablas auxiliares'!$B$6,"Venta física","Venta Online")</f>
        <v>Venta Online</v>
      </c>
      <c r="H2208" t="s">
        <v>30</v>
      </c>
      <c r="I2208" s="37">
        <v>42515</v>
      </c>
      <c r="J2208" s="37">
        <v>70924</v>
      </c>
      <c r="K2208" s="37">
        <v>63750</v>
      </c>
      <c r="L2208" s="37">
        <v>20843</v>
      </c>
      <c r="M2208" s="37">
        <v>21411</v>
      </c>
      <c r="N2208" s="37">
        <f>SUM(VentasC15[[#This Row],[Maquillaje]:[Perfumería]])</f>
        <v>219443</v>
      </c>
      <c r="O2208" s="14">
        <f>AVERAGE(VentasC15[[#This Row],[Maquillaje]:[Perfumería]])</f>
        <v>43888.6</v>
      </c>
      <c r="P2208" t="str">
        <f>INDEX(VentasC15[[#Headers],[Maquillaje]:[Perfumería]],MATCH(MAX(VentasC15[[#This Row],[Maquillaje]:[Perfumería]]),VentasC15[[#This Row],[Maquillaje]:[Perfumería]],0))</f>
        <v>Skincare</v>
      </c>
      <c r="Q2208" t="str">
        <f>INDEX(VentasC15[[#Headers],[Maquillaje]:[Perfumería]],MATCH(MIN(VentasC15[[#This Row],[Maquillaje]:[Perfumería]]),VentasC15[[#This Row],[Maquillaje]:[Perfumería]],0))</f>
        <v>Cuerpo</v>
      </c>
      <c r="R2208" t="str">
        <f>IF(VentasC15[[#This Row],[Total por vendedor]]&gt;=250000,"SI","NO")</f>
        <v>NO</v>
      </c>
    </row>
    <row r="2209" spans="1:18" x14ac:dyDescent="0.3">
      <c r="A2209" s="17">
        <v>33499329</v>
      </c>
      <c r="B2209" s="13">
        <v>66</v>
      </c>
      <c r="C2209" s="13">
        <v>5</v>
      </c>
      <c r="D2209" s="13">
        <v>74</v>
      </c>
      <c r="E2209" t="s">
        <v>23</v>
      </c>
      <c r="F2209" t="s">
        <v>21</v>
      </c>
      <c r="G2209" t="str">
        <f>IF(VentasC15[[#This Row],[Tipo de pago]]='Tablas auxiliares'!$B$6,"Venta física","Venta Online")</f>
        <v>Venta Online</v>
      </c>
      <c r="H2209" t="s">
        <v>29</v>
      </c>
      <c r="I2209" s="37">
        <v>6527</v>
      </c>
      <c r="J2209" s="37">
        <v>77930</v>
      </c>
      <c r="K2209" s="37">
        <v>53995</v>
      </c>
      <c r="L2209" s="37">
        <v>40544</v>
      </c>
      <c r="M2209" s="37">
        <v>1359</v>
      </c>
      <c r="N2209" s="37">
        <f>SUM(VentasC15[[#This Row],[Maquillaje]:[Perfumería]])</f>
        <v>180355</v>
      </c>
      <c r="O2209" s="14">
        <f>AVERAGE(VentasC15[[#This Row],[Maquillaje]:[Perfumería]])</f>
        <v>36071</v>
      </c>
      <c r="P2209" t="str">
        <f>INDEX(VentasC15[[#Headers],[Maquillaje]:[Perfumería]],MATCH(MAX(VentasC15[[#This Row],[Maquillaje]:[Perfumería]]),VentasC15[[#This Row],[Maquillaje]:[Perfumería]],0))</f>
        <v>Skincare</v>
      </c>
      <c r="Q2209" t="str">
        <f>INDEX(VentasC15[[#Headers],[Maquillaje]:[Perfumería]],MATCH(MIN(VentasC15[[#This Row],[Maquillaje]:[Perfumería]]),VentasC15[[#This Row],[Maquillaje]:[Perfumería]],0))</f>
        <v>Perfumería</v>
      </c>
      <c r="R2209" t="str">
        <f>IF(VentasC15[[#This Row],[Total por vendedor]]&gt;=250000,"SI","NO")</f>
        <v>NO</v>
      </c>
    </row>
    <row r="2210" spans="1:18" x14ac:dyDescent="0.3">
      <c r="A2210" s="16">
        <v>33499330</v>
      </c>
      <c r="B2210" s="13">
        <v>64</v>
      </c>
      <c r="C2210" s="13">
        <v>5</v>
      </c>
      <c r="D2210" s="13">
        <v>37</v>
      </c>
      <c r="E2210" t="s">
        <v>22</v>
      </c>
      <c r="F2210" t="s">
        <v>20</v>
      </c>
      <c r="G2210" t="str">
        <f>IF(VentasC15[[#This Row],[Tipo de pago]]='Tablas auxiliares'!$B$6,"Venta física","Venta Online")</f>
        <v>Venta física</v>
      </c>
      <c r="H2210" t="s">
        <v>30</v>
      </c>
      <c r="I2210" s="37">
        <v>13667</v>
      </c>
      <c r="J2210" s="37">
        <v>52735</v>
      </c>
      <c r="K2210" s="37">
        <v>77224</v>
      </c>
      <c r="L2210" s="37">
        <v>71062</v>
      </c>
      <c r="M2210" s="37">
        <v>3645</v>
      </c>
      <c r="N2210" s="37">
        <f>SUM(VentasC15[[#This Row],[Maquillaje]:[Perfumería]])</f>
        <v>218333</v>
      </c>
      <c r="O2210" s="14">
        <f>AVERAGE(VentasC15[[#This Row],[Maquillaje]:[Perfumería]])</f>
        <v>43666.6</v>
      </c>
      <c r="P2210" t="str">
        <f>INDEX(VentasC15[[#Headers],[Maquillaje]:[Perfumería]],MATCH(MAX(VentasC15[[#This Row],[Maquillaje]:[Perfumería]]),VentasC15[[#This Row],[Maquillaje]:[Perfumería]],0))</f>
        <v>Cabello</v>
      </c>
      <c r="Q2210" t="str">
        <f>INDEX(VentasC15[[#Headers],[Maquillaje]:[Perfumería]],MATCH(MIN(VentasC15[[#This Row],[Maquillaje]:[Perfumería]]),VentasC15[[#This Row],[Maquillaje]:[Perfumería]],0))</f>
        <v>Perfumería</v>
      </c>
      <c r="R2210" t="str">
        <f>IF(VentasC15[[#This Row],[Total por vendedor]]&gt;=250000,"SI","NO")</f>
        <v>NO</v>
      </c>
    </row>
    <row r="2211" spans="1:18" x14ac:dyDescent="0.3">
      <c r="A2211" s="17">
        <v>33499331</v>
      </c>
      <c r="B2211" s="13">
        <v>37</v>
      </c>
      <c r="C2211" s="13">
        <v>5</v>
      </c>
      <c r="D2211" s="13">
        <v>69</v>
      </c>
      <c r="E2211" t="s">
        <v>24</v>
      </c>
      <c r="F2211" t="s">
        <v>20</v>
      </c>
      <c r="G2211" t="str">
        <f>IF(VentasC15[[#This Row],[Tipo de pago]]='Tablas auxiliares'!$B$6,"Venta física","Venta Online")</f>
        <v>Venta física</v>
      </c>
      <c r="H2211" t="s">
        <v>30</v>
      </c>
      <c r="I2211" s="37">
        <v>62008</v>
      </c>
      <c r="J2211" s="37">
        <v>84425</v>
      </c>
      <c r="K2211" s="37">
        <v>24127</v>
      </c>
      <c r="L2211" s="37">
        <v>99559</v>
      </c>
      <c r="M2211" s="37">
        <v>14860</v>
      </c>
      <c r="N2211" s="37">
        <f>SUM(VentasC15[[#This Row],[Maquillaje]:[Perfumería]])</f>
        <v>284979</v>
      </c>
      <c r="O2211" s="14">
        <f>AVERAGE(VentasC15[[#This Row],[Maquillaje]:[Perfumería]])</f>
        <v>56995.8</v>
      </c>
      <c r="P2211" t="str">
        <f>INDEX(VentasC15[[#Headers],[Maquillaje]:[Perfumería]],MATCH(MAX(VentasC15[[#This Row],[Maquillaje]:[Perfumería]]),VentasC15[[#This Row],[Maquillaje]:[Perfumería]],0))</f>
        <v>Cuerpo</v>
      </c>
      <c r="Q2211" t="str">
        <f>INDEX(VentasC15[[#Headers],[Maquillaje]:[Perfumería]],MATCH(MIN(VentasC15[[#This Row],[Maquillaje]:[Perfumería]]),VentasC15[[#This Row],[Maquillaje]:[Perfumería]],0))</f>
        <v>Perfumería</v>
      </c>
      <c r="R2211" t="str">
        <f>IF(VentasC15[[#This Row],[Total por vendedor]]&gt;=250000,"SI","NO")</f>
        <v>SI</v>
      </c>
    </row>
    <row r="2212" spans="1:18" x14ac:dyDescent="0.3">
      <c r="A2212" s="16">
        <v>33499332</v>
      </c>
      <c r="B2212" s="13">
        <v>67</v>
      </c>
      <c r="C2212" s="13">
        <v>5</v>
      </c>
      <c r="D2212" s="13">
        <v>87</v>
      </c>
      <c r="E2212" t="s">
        <v>24</v>
      </c>
      <c r="F2212" t="s">
        <v>20</v>
      </c>
      <c r="G2212" t="str">
        <f>IF(VentasC15[[#This Row],[Tipo de pago]]='Tablas auxiliares'!$B$6,"Venta física","Venta Online")</f>
        <v>Venta física</v>
      </c>
      <c r="H2212" t="s">
        <v>30</v>
      </c>
      <c r="I2212" s="37">
        <v>29488</v>
      </c>
      <c r="J2212" s="37">
        <v>27578</v>
      </c>
      <c r="K2212" s="37">
        <v>4274</v>
      </c>
      <c r="L2212" s="37">
        <v>2558</v>
      </c>
      <c r="M2212" s="37">
        <v>10674</v>
      </c>
      <c r="N2212" s="37">
        <f>SUM(VentasC15[[#This Row],[Maquillaje]:[Perfumería]])</f>
        <v>74572</v>
      </c>
      <c r="O2212" s="14">
        <f>AVERAGE(VentasC15[[#This Row],[Maquillaje]:[Perfumería]])</f>
        <v>14914.4</v>
      </c>
      <c r="P2212" t="str">
        <f>INDEX(VentasC15[[#Headers],[Maquillaje]:[Perfumería]],MATCH(MAX(VentasC15[[#This Row],[Maquillaje]:[Perfumería]]),VentasC15[[#This Row],[Maquillaje]:[Perfumería]],0))</f>
        <v>Maquillaje</v>
      </c>
      <c r="Q2212" t="str">
        <f>INDEX(VentasC15[[#Headers],[Maquillaje]:[Perfumería]],MATCH(MIN(VentasC15[[#This Row],[Maquillaje]:[Perfumería]]),VentasC15[[#This Row],[Maquillaje]:[Perfumería]],0))</f>
        <v>Cuerpo</v>
      </c>
      <c r="R2212" t="str">
        <f>IF(VentasC15[[#This Row],[Total por vendedor]]&gt;=250000,"SI","NO")</f>
        <v>NO</v>
      </c>
    </row>
    <row r="2213" spans="1:18" x14ac:dyDescent="0.3">
      <c r="A2213" s="17">
        <v>33499333</v>
      </c>
      <c r="B2213" s="13">
        <v>56</v>
      </c>
      <c r="C2213" s="13">
        <v>5</v>
      </c>
      <c r="D2213" s="13">
        <v>32</v>
      </c>
      <c r="E2213" t="s">
        <v>22</v>
      </c>
      <c r="F2213" t="s">
        <v>20</v>
      </c>
      <c r="G2213" t="str">
        <f>IF(VentasC15[[#This Row],[Tipo de pago]]='Tablas auxiliares'!$B$6,"Venta física","Venta Online")</f>
        <v>Venta física</v>
      </c>
      <c r="H2213" t="s">
        <v>29</v>
      </c>
      <c r="I2213" s="37">
        <v>37615</v>
      </c>
      <c r="J2213" s="37">
        <v>63583</v>
      </c>
      <c r="K2213" s="37">
        <v>90273</v>
      </c>
      <c r="L2213" s="37">
        <v>86124</v>
      </c>
      <c r="M2213" s="37">
        <v>89806</v>
      </c>
      <c r="N2213" s="37">
        <f>SUM(VentasC15[[#This Row],[Maquillaje]:[Perfumería]])</f>
        <v>367401</v>
      </c>
      <c r="O2213" s="14">
        <f>AVERAGE(VentasC15[[#This Row],[Maquillaje]:[Perfumería]])</f>
        <v>73480.2</v>
      </c>
      <c r="P2213" t="str">
        <f>INDEX(VentasC15[[#Headers],[Maquillaje]:[Perfumería]],MATCH(MAX(VentasC15[[#This Row],[Maquillaje]:[Perfumería]]),VentasC15[[#This Row],[Maquillaje]:[Perfumería]],0))</f>
        <v>Cabello</v>
      </c>
      <c r="Q2213" t="str">
        <f>INDEX(VentasC15[[#Headers],[Maquillaje]:[Perfumería]],MATCH(MIN(VentasC15[[#This Row],[Maquillaje]:[Perfumería]]),VentasC15[[#This Row],[Maquillaje]:[Perfumería]],0))</f>
        <v>Maquillaje</v>
      </c>
      <c r="R2213" t="str">
        <f>IF(VentasC15[[#This Row],[Total por vendedor]]&gt;=250000,"SI","NO")</f>
        <v>SI</v>
      </c>
    </row>
    <row r="2214" spans="1:18" x14ac:dyDescent="0.3">
      <c r="A2214" s="16">
        <v>33499334</v>
      </c>
      <c r="B2214" s="13">
        <v>44</v>
      </c>
      <c r="C2214" s="13">
        <v>5</v>
      </c>
      <c r="D2214" s="13">
        <v>96</v>
      </c>
      <c r="E2214" t="s">
        <v>23</v>
      </c>
      <c r="F2214" t="s">
        <v>20</v>
      </c>
      <c r="G2214" t="str">
        <f>IF(VentasC15[[#This Row],[Tipo de pago]]='Tablas auxiliares'!$B$6,"Venta física","Venta Online")</f>
        <v>Venta física</v>
      </c>
      <c r="H2214" t="s">
        <v>30</v>
      </c>
      <c r="I2214" s="37">
        <v>79992</v>
      </c>
      <c r="J2214" s="37">
        <v>78845</v>
      </c>
      <c r="K2214" s="37">
        <v>4228</v>
      </c>
      <c r="L2214" s="37">
        <v>76404</v>
      </c>
      <c r="M2214" s="37">
        <v>69449</v>
      </c>
      <c r="N2214" s="37">
        <f>SUM(VentasC15[[#This Row],[Maquillaje]:[Perfumería]])</f>
        <v>308918</v>
      </c>
      <c r="O2214" s="14">
        <f>AVERAGE(VentasC15[[#This Row],[Maquillaje]:[Perfumería]])</f>
        <v>61783.6</v>
      </c>
      <c r="P2214" t="str">
        <f>INDEX(VentasC15[[#Headers],[Maquillaje]:[Perfumería]],MATCH(MAX(VentasC15[[#This Row],[Maquillaje]:[Perfumería]]),VentasC15[[#This Row],[Maquillaje]:[Perfumería]],0))</f>
        <v>Maquillaje</v>
      </c>
      <c r="Q2214" t="str">
        <f>INDEX(VentasC15[[#Headers],[Maquillaje]:[Perfumería]],MATCH(MIN(VentasC15[[#This Row],[Maquillaje]:[Perfumería]]),VentasC15[[#This Row],[Maquillaje]:[Perfumería]],0))</f>
        <v>Cabello</v>
      </c>
      <c r="R2214" t="str">
        <f>IF(VentasC15[[#This Row],[Total por vendedor]]&gt;=250000,"SI","NO")</f>
        <v>SI</v>
      </c>
    </row>
    <row r="2215" spans="1:18" x14ac:dyDescent="0.3">
      <c r="A2215" s="17">
        <v>33499335</v>
      </c>
      <c r="B2215" s="13">
        <v>47</v>
      </c>
      <c r="C2215" s="13">
        <v>5</v>
      </c>
      <c r="D2215" s="13">
        <v>52</v>
      </c>
      <c r="E2215" t="s">
        <v>23</v>
      </c>
      <c r="F2215" t="s">
        <v>20</v>
      </c>
      <c r="G2215" t="str">
        <f>IF(VentasC15[[#This Row],[Tipo de pago]]='Tablas auxiliares'!$B$6,"Venta física","Venta Online")</f>
        <v>Venta física</v>
      </c>
      <c r="H2215" t="s">
        <v>30</v>
      </c>
      <c r="I2215" s="37">
        <v>6021</v>
      </c>
      <c r="J2215" s="37">
        <v>39427</v>
      </c>
      <c r="K2215" s="37">
        <v>50283</v>
      </c>
      <c r="L2215" s="37">
        <v>43599</v>
      </c>
      <c r="M2215" s="37">
        <v>66837</v>
      </c>
      <c r="N2215" s="37">
        <f>SUM(VentasC15[[#This Row],[Maquillaje]:[Perfumería]])</f>
        <v>206167</v>
      </c>
      <c r="O2215" s="14">
        <f>AVERAGE(VentasC15[[#This Row],[Maquillaje]:[Perfumería]])</f>
        <v>41233.4</v>
      </c>
      <c r="P2215" t="str">
        <f>INDEX(VentasC15[[#Headers],[Maquillaje]:[Perfumería]],MATCH(MAX(VentasC15[[#This Row],[Maquillaje]:[Perfumería]]),VentasC15[[#This Row],[Maquillaje]:[Perfumería]],0))</f>
        <v>Perfumería</v>
      </c>
      <c r="Q2215" t="str">
        <f>INDEX(VentasC15[[#Headers],[Maquillaje]:[Perfumería]],MATCH(MIN(VentasC15[[#This Row],[Maquillaje]:[Perfumería]]),VentasC15[[#This Row],[Maquillaje]:[Perfumería]],0))</f>
        <v>Maquillaje</v>
      </c>
      <c r="R2215" t="str">
        <f>IF(VentasC15[[#This Row],[Total por vendedor]]&gt;=250000,"SI","NO")</f>
        <v>NO</v>
      </c>
    </row>
    <row r="2216" spans="1:18" x14ac:dyDescent="0.3">
      <c r="A2216" s="16">
        <v>33499336</v>
      </c>
      <c r="B2216" s="13">
        <v>56</v>
      </c>
      <c r="C2216" s="13">
        <v>5</v>
      </c>
      <c r="D2216" s="13">
        <v>29</v>
      </c>
      <c r="E2216" t="s">
        <v>23</v>
      </c>
      <c r="F2216" t="s">
        <v>20</v>
      </c>
      <c r="G2216" t="str">
        <f>IF(VentasC15[[#This Row],[Tipo de pago]]='Tablas auxiliares'!$B$6,"Venta física","Venta Online")</f>
        <v>Venta física</v>
      </c>
      <c r="H2216" t="s">
        <v>29</v>
      </c>
      <c r="I2216" s="37">
        <v>60311</v>
      </c>
      <c r="J2216" s="37">
        <v>449</v>
      </c>
      <c r="K2216" s="37">
        <v>2976</v>
      </c>
      <c r="L2216" s="37">
        <v>37472</v>
      </c>
      <c r="M2216" s="37">
        <v>94777</v>
      </c>
      <c r="N2216" s="37">
        <f>SUM(VentasC15[[#This Row],[Maquillaje]:[Perfumería]])</f>
        <v>195985</v>
      </c>
      <c r="O2216" s="14">
        <f>AVERAGE(VentasC15[[#This Row],[Maquillaje]:[Perfumería]])</f>
        <v>39197</v>
      </c>
      <c r="P2216" t="str">
        <f>INDEX(VentasC15[[#Headers],[Maquillaje]:[Perfumería]],MATCH(MAX(VentasC15[[#This Row],[Maquillaje]:[Perfumería]]),VentasC15[[#This Row],[Maquillaje]:[Perfumería]],0))</f>
        <v>Perfumería</v>
      </c>
      <c r="Q2216" t="str">
        <f>INDEX(VentasC15[[#Headers],[Maquillaje]:[Perfumería]],MATCH(MIN(VentasC15[[#This Row],[Maquillaje]:[Perfumería]]),VentasC15[[#This Row],[Maquillaje]:[Perfumería]],0))</f>
        <v>Skincare</v>
      </c>
      <c r="R2216" t="str">
        <f>IF(VentasC15[[#This Row],[Total por vendedor]]&gt;=250000,"SI","NO")</f>
        <v>NO</v>
      </c>
    </row>
    <row r="2217" spans="1:18" x14ac:dyDescent="0.3">
      <c r="A2217" s="17">
        <v>33499337</v>
      </c>
      <c r="B2217" s="13">
        <v>75</v>
      </c>
      <c r="C2217" s="13">
        <v>5</v>
      </c>
      <c r="D2217" s="13">
        <v>100</v>
      </c>
      <c r="E2217" t="s">
        <v>23</v>
      </c>
      <c r="F2217" t="s">
        <v>21</v>
      </c>
      <c r="G2217" t="str">
        <f>IF(VentasC15[[#This Row],[Tipo de pago]]='Tablas auxiliares'!$B$6,"Venta física","Venta Online")</f>
        <v>Venta Online</v>
      </c>
      <c r="H2217" t="s">
        <v>29</v>
      </c>
      <c r="I2217" s="37">
        <v>48931</v>
      </c>
      <c r="J2217" s="37">
        <v>77424</v>
      </c>
      <c r="K2217" s="37">
        <v>7000</v>
      </c>
      <c r="L2217" s="37">
        <v>24354</v>
      </c>
      <c r="M2217" s="37">
        <v>70650</v>
      </c>
      <c r="N2217" s="37">
        <f>SUM(VentasC15[[#This Row],[Maquillaje]:[Perfumería]])</f>
        <v>228359</v>
      </c>
      <c r="O2217" s="14">
        <f>AVERAGE(VentasC15[[#This Row],[Maquillaje]:[Perfumería]])</f>
        <v>45671.8</v>
      </c>
      <c r="P2217" t="str">
        <f>INDEX(VentasC15[[#Headers],[Maquillaje]:[Perfumería]],MATCH(MAX(VentasC15[[#This Row],[Maquillaje]:[Perfumería]]),VentasC15[[#This Row],[Maquillaje]:[Perfumería]],0))</f>
        <v>Skincare</v>
      </c>
      <c r="Q2217" t="str">
        <f>INDEX(VentasC15[[#Headers],[Maquillaje]:[Perfumería]],MATCH(MIN(VentasC15[[#This Row],[Maquillaje]:[Perfumería]]),VentasC15[[#This Row],[Maquillaje]:[Perfumería]],0))</f>
        <v>Cabello</v>
      </c>
      <c r="R2217" t="str">
        <f>IF(VentasC15[[#This Row],[Total por vendedor]]&gt;=250000,"SI","NO")</f>
        <v>NO</v>
      </c>
    </row>
    <row r="2218" spans="1:18" x14ac:dyDescent="0.3">
      <c r="A2218" s="16">
        <v>33499338</v>
      </c>
      <c r="B2218" s="13">
        <v>68</v>
      </c>
      <c r="C2218" s="13">
        <v>5</v>
      </c>
      <c r="D2218" s="13">
        <v>8</v>
      </c>
      <c r="E2218" t="s">
        <v>23</v>
      </c>
      <c r="F2218" t="s">
        <v>20</v>
      </c>
      <c r="G2218" t="str">
        <f>IF(VentasC15[[#This Row],[Tipo de pago]]='Tablas auxiliares'!$B$6,"Venta física","Venta Online")</f>
        <v>Venta física</v>
      </c>
      <c r="H2218" t="s">
        <v>29</v>
      </c>
      <c r="I2218" s="37">
        <v>62861</v>
      </c>
      <c r="J2218" s="37">
        <v>6098</v>
      </c>
      <c r="K2218" s="37">
        <v>24547</v>
      </c>
      <c r="L2218" s="37">
        <v>32950</v>
      </c>
      <c r="M2218" s="37">
        <v>25235</v>
      </c>
      <c r="N2218" s="37">
        <f>SUM(VentasC15[[#This Row],[Maquillaje]:[Perfumería]])</f>
        <v>151691</v>
      </c>
      <c r="O2218" s="14">
        <f>AVERAGE(VentasC15[[#This Row],[Maquillaje]:[Perfumería]])</f>
        <v>30338.2</v>
      </c>
      <c r="P2218" t="str">
        <f>INDEX(VentasC15[[#Headers],[Maquillaje]:[Perfumería]],MATCH(MAX(VentasC15[[#This Row],[Maquillaje]:[Perfumería]]),VentasC15[[#This Row],[Maquillaje]:[Perfumería]],0))</f>
        <v>Maquillaje</v>
      </c>
      <c r="Q2218" t="str">
        <f>INDEX(VentasC15[[#Headers],[Maquillaje]:[Perfumería]],MATCH(MIN(VentasC15[[#This Row],[Maquillaje]:[Perfumería]]),VentasC15[[#This Row],[Maquillaje]:[Perfumería]],0))</f>
        <v>Skincare</v>
      </c>
      <c r="R2218" t="str">
        <f>IF(VentasC15[[#This Row],[Total por vendedor]]&gt;=250000,"SI","NO")</f>
        <v>NO</v>
      </c>
    </row>
    <row r="2219" spans="1:18" x14ac:dyDescent="0.3">
      <c r="A2219" s="17">
        <v>33499339</v>
      </c>
      <c r="B2219" s="13">
        <v>72</v>
      </c>
      <c r="C2219" s="13">
        <v>5</v>
      </c>
      <c r="D2219" s="13">
        <v>84</v>
      </c>
      <c r="E2219" t="s">
        <v>25</v>
      </c>
      <c r="F2219" t="s">
        <v>21</v>
      </c>
      <c r="G2219" t="str">
        <f>IF(VentasC15[[#This Row],[Tipo de pago]]='Tablas auxiliares'!$B$6,"Venta física","Venta Online")</f>
        <v>Venta Online</v>
      </c>
      <c r="H2219" t="s">
        <v>30</v>
      </c>
      <c r="I2219" s="37">
        <v>66685</v>
      </c>
      <c r="J2219" s="37">
        <v>24816</v>
      </c>
      <c r="K2219" s="37">
        <v>58575</v>
      </c>
      <c r="L2219" s="37">
        <v>47075</v>
      </c>
      <c r="M2219" s="37">
        <v>81770</v>
      </c>
      <c r="N2219" s="37">
        <f>SUM(VentasC15[[#This Row],[Maquillaje]:[Perfumería]])</f>
        <v>278921</v>
      </c>
      <c r="O2219" s="14">
        <f>AVERAGE(VentasC15[[#This Row],[Maquillaje]:[Perfumería]])</f>
        <v>55784.2</v>
      </c>
      <c r="P2219" t="str">
        <f>INDEX(VentasC15[[#Headers],[Maquillaje]:[Perfumería]],MATCH(MAX(VentasC15[[#This Row],[Maquillaje]:[Perfumería]]),VentasC15[[#This Row],[Maquillaje]:[Perfumería]],0))</f>
        <v>Perfumería</v>
      </c>
      <c r="Q2219" t="str">
        <f>INDEX(VentasC15[[#Headers],[Maquillaje]:[Perfumería]],MATCH(MIN(VentasC15[[#This Row],[Maquillaje]:[Perfumería]]),VentasC15[[#This Row],[Maquillaje]:[Perfumería]],0))</f>
        <v>Skincare</v>
      </c>
      <c r="R2219" t="str">
        <f>IF(VentasC15[[#This Row],[Total por vendedor]]&gt;=250000,"SI","NO")</f>
        <v>SI</v>
      </c>
    </row>
    <row r="2220" spans="1:18" x14ac:dyDescent="0.3">
      <c r="A2220" s="16">
        <v>33499340</v>
      </c>
      <c r="B2220" s="13">
        <v>55</v>
      </c>
      <c r="C2220" s="13">
        <v>5</v>
      </c>
      <c r="D2220" s="13">
        <v>61</v>
      </c>
      <c r="E2220" t="s">
        <v>22</v>
      </c>
      <c r="F2220" t="s">
        <v>20</v>
      </c>
      <c r="G2220" t="str">
        <f>IF(VentasC15[[#This Row],[Tipo de pago]]='Tablas auxiliares'!$B$6,"Venta física","Venta Online")</f>
        <v>Venta física</v>
      </c>
      <c r="H2220" t="s">
        <v>30</v>
      </c>
      <c r="I2220" s="37">
        <v>68501</v>
      </c>
      <c r="J2220" s="37">
        <v>44134</v>
      </c>
      <c r="K2220" s="37">
        <v>26031</v>
      </c>
      <c r="L2220" s="37">
        <v>37547</v>
      </c>
      <c r="M2220" s="37">
        <v>72010</v>
      </c>
      <c r="N2220" s="37">
        <f>SUM(VentasC15[[#This Row],[Maquillaje]:[Perfumería]])</f>
        <v>248223</v>
      </c>
      <c r="O2220" s="14">
        <f>AVERAGE(VentasC15[[#This Row],[Maquillaje]:[Perfumería]])</f>
        <v>49644.6</v>
      </c>
      <c r="P2220" t="str">
        <f>INDEX(VentasC15[[#Headers],[Maquillaje]:[Perfumería]],MATCH(MAX(VentasC15[[#This Row],[Maquillaje]:[Perfumería]]),VentasC15[[#This Row],[Maquillaje]:[Perfumería]],0))</f>
        <v>Perfumería</v>
      </c>
      <c r="Q2220" t="str">
        <f>INDEX(VentasC15[[#Headers],[Maquillaje]:[Perfumería]],MATCH(MIN(VentasC15[[#This Row],[Maquillaje]:[Perfumería]]),VentasC15[[#This Row],[Maquillaje]:[Perfumería]],0))</f>
        <v>Cabello</v>
      </c>
      <c r="R2220" t="str">
        <f>IF(VentasC15[[#This Row],[Total por vendedor]]&gt;=250000,"SI","NO")</f>
        <v>NO</v>
      </c>
    </row>
    <row r="2221" spans="1:18" x14ac:dyDescent="0.3">
      <c r="A2221" s="17">
        <v>33499341</v>
      </c>
      <c r="B2221" s="13">
        <v>54</v>
      </c>
      <c r="C2221" s="13">
        <v>5</v>
      </c>
      <c r="D2221" s="13">
        <v>20</v>
      </c>
      <c r="E2221" t="s">
        <v>25</v>
      </c>
      <c r="F2221" t="s">
        <v>21</v>
      </c>
      <c r="G2221" t="str">
        <f>IF(VentasC15[[#This Row],[Tipo de pago]]='Tablas auxiliares'!$B$6,"Venta física","Venta Online")</f>
        <v>Venta Online</v>
      </c>
      <c r="H2221" t="s">
        <v>29</v>
      </c>
      <c r="I2221" s="37">
        <v>74666</v>
      </c>
      <c r="J2221" s="37">
        <v>19477</v>
      </c>
      <c r="K2221" s="37">
        <v>47028</v>
      </c>
      <c r="L2221" s="37">
        <v>27549</v>
      </c>
      <c r="M2221" s="37">
        <v>89445</v>
      </c>
      <c r="N2221" s="37">
        <f>SUM(VentasC15[[#This Row],[Maquillaje]:[Perfumería]])</f>
        <v>258165</v>
      </c>
      <c r="O2221" s="14">
        <f>AVERAGE(VentasC15[[#This Row],[Maquillaje]:[Perfumería]])</f>
        <v>51633</v>
      </c>
      <c r="P2221" t="str">
        <f>INDEX(VentasC15[[#Headers],[Maquillaje]:[Perfumería]],MATCH(MAX(VentasC15[[#This Row],[Maquillaje]:[Perfumería]]),VentasC15[[#This Row],[Maquillaje]:[Perfumería]],0))</f>
        <v>Perfumería</v>
      </c>
      <c r="Q2221" t="str">
        <f>INDEX(VentasC15[[#Headers],[Maquillaje]:[Perfumería]],MATCH(MIN(VentasC15[[#This Row],[Maquillaje]:[Perfumería]]),VentasC15[[#This Row],[Maquillaje]:[Perfumería]],0))</f>
        <v>Skincare</v>
      </c>
      <c r="R2221" t="str">
        <f>IF(VentasC15[[#This Row],[Total por vendedor]]&gt;=250000,"SI","NO")</f>
        <v>SI</v>
      </c>
    </row>
    <row r="2222" spans="1:18" x14ac:dyDescent="0.3">
      <c r="A2222" s="16">
        <v>33499342</v>
      </c>
      <c r="B2222" s="13">
        <v>30</v>
      </c>
      <c r="C2222" s="13">
        <v>5</v>
      </c>
      <c r="D2222" s="13">
        <v>21</v>
      </c>
      <c r="E2222" t="s">
        <v>22</v>
      </c>
      <c r="F2222" t="s">
        <v>21</v>
      </c>
      <c r="G2222" t="str">
        <f>IF(VentasC15[[#This Row],[Tipo de pago]]='Tablas auxiliares'!$B$6,"Venta física","Venta Online")</f>
        <v>Venta Online</v>
      </c>
      <c r="H2222" t="s">
        <v>30</v>
      </c>
      <c r="I2222" s="37">
        <v>3591</v>
      </c>
      <c r="J2222" s="37">
        <v>4765</v>
      </c>
      <c r="K2222" s="37">
        <v>45923</v>
      </c>
      <c r="L2222" s="37">
        <v>60429</v>
      </c>
      <c r="M2222" s="37">
        <v>42147</v>
      </c>
      <c r="N2222" s="37">
        <f>SUM(VentasC15[[#This Row],[Maquillaje]:[Perfumería]])</f>
        <v>156855</v>
      </c>
      <c r="O2222" s="14">
        <f>AVERAGE(VentasC15[[#This Row],[Maquillaje]:[Perfumería]])</f>
        <v>31371</v>
      </c>
      <c r="P2222" t="str">
        <f>INDEX(VentasC15[[#Headers],[Maquillaje]:[Perfumería]],MATCH(MAX(VentasC15[[#This Row],[Maquillaje]:[Perfumería]]),VentasC15[[#This Row],[Maquillaje]:[Perfumería]],0))</f>
        <v>Cuerpo</v>
      </c>
      <c r="Q2222" t="str">
        <f>INDEX(VentasC15[[#Headers],[Maquillaje]:[Perfumería]],MATCH(MIN(VentasC15[[#This Row],[Maquillaje]:[Perfumería]]),VentasC15[[#This Row],[Maquillaje]:[Perfumería]],0))</f>
        <v>Maquillaje</v>
      </c>
      <c r="R2222" t="str">
        <f>IF(VentasC15[[#This Row],[Total por vendedor]]&gt;=250000,"SI","NO")</f>
        <v>NO</v>
      </c>
    </row>
    <row r="2223" spans="1:18" x14ac:dyDescent="0.3">
      <c r="A2223" s="17">
        <v>33499343</v>
      </c>
      <c r="B2223" s="13">
        <v>26</v>
      </c>
      <c r="C2223" s="13">
        <v>5</v>
      </c>
      <c r="D2223" s="13">
        <v>99</v>
      </c>
      <c r="E2223" t="s">
        <v>25</v>
      </c>
      <c r="F2223" t="s">
        <v>20</v>
      </c>
      <c r="G2223" t="str">
        <f>IF(VentasC15[[#This Row],[Tipo de pago]]='Tablas auxiliares'!$B$6,"Venta física","Venta Online")</f>
        <v>Venta física</v>
      </c>
      <c r="H2223" t="s">
        <v>30</v>
      </c>
      <c r="I2223" s="37">
        <v>60319</v>
      </c>
      <c r="J2223" s="37">
        <v>15818</v>
      </c>
      <c r="K2223" s="37">
        <v>50368</v>
      </c>
      <c r="L2223" s="37">
        <v>70472</v>
      </c>
      <c r="M2223" s="37">
        <v>2025</v>
      </c>
      <c r="N2223" s="37">
        <f>SUM(VentasC15[[#This Row],[Maquillaje]:[Perfumería]])</f>
        <v>199002</v>
      </c>
      <c r="O2223" s="14">
        <f>AVERAGE(VentasC15[[#This Row],[Maquillaje]:[Perfumería]])</f>
        <v>39800.400000000001</v>
      </c>
      <c r="P2223" t="str">
        <f>INDEX(VentasC15[[#Headers],[Maquillaje]:[Perfumería]],MATCH(MAX(VentasC15[[#This Row],[Maquillaje]:[Perfumería]]),VentasC15[[#This Row],[Maquillaje]:[Perfumería]],0))</f>
        <v>Cuerpo</v>
      </c>
      <c r="Q2223" t="str">
        <f>INDEX(VentasC15[[#Headers],[Maquillaje]:[Perfumería]],MATCH(MIN(VentasC15[[#This Row],[Maquillaje]:[Perfumería]]),VentasC15[[#This Row],[Maquillaje]:[Perfumería]],0))</f>
        <v>Perfumería</v>
      </c>
      <c r="R2223" t="str">
        <f>IF(VentasC15[[#This Row],[Total por vendedor]]&gt;=250000,"SI","NO")</f>
        <v>NO</v>
      </c>
    </row>
    <row r="2224" spans="1:18" x14ac:dyDescent="0.3">
      <c r="A2224" s="16">
        <v>33499344</v>
      </c>
      <c r="B2224" s="13">
        <v>28</v>
      </c>
      <c r="C2224" s="13">
        <v>5</v>
      </c>
      <c r="D2224" s="13">
        <v>93</v>
      </c>
      <c r="E2224" t="s">
        <v>24</v>
      </c>
      <c r="F2224" t="s">
        <v>21</v>
      </c>
      <c r="G2224" t="str">
        <f>IF(VentasC15[[#This Row],[Tipo de pago]]='Tablas auxiliares'!$B$6,"Venta física","Venta Online")</f>
        <v>Venta Online</v>
      </c>
      <c r="H2224" t="s">
        <v>30</v>
      </c>
      <c r="I2224" s="37">
        <v>9906</v>
      </c>
      <c r="J2224" s="37">
        <v>47040</v>
      </c>
      <c r="K2224" s="37">
        <v>17627</v>
      </c>
      <c r="L2224" s="37">
        <v>87370</v>
      </c>
      <c r="M2224" s="37">
        <v>76938</v>
      </c>
      <c r="N2224" s="37">
        <f>SUM(VentasC15[[#This Row],[Maquillaje]:[Perfumería]])</f>
        <v>238881</v>
      </c>
      <c r="O2224" s="14">
        <f>AVERAGE(VentasC15[[#This Row],[Maquillaje]:[Perfumería]])</f>
        <v>47776.2</v>
      </c>
      <c r="P2224" t="str">
        <f>INDEX(VentasC15[[#Headers],[Maquillaje]:[Perfumería]],MATCH(MAX(VentasC15[[#This Row],[Maquillaje]:[Perfumería]]),VentasC15[[#This Row],[Maquillaje]:[Perfumería]],0))</f>
        <v>Cuerpo</v>
      </c>
      <c r="Q2224" t="str">
        <f>INDEX(VentasC15[[#Headers],[Maquillaje]:[Perfumería]],MATCH(MIN(VentasC15[[#This Row],[Maquillaje]:[Perfumería]]),VentasC15[[#This Row],[Maquillaje]:[Perfumería]],0))</f>
        <v>Maquillaje</v>
      </c>
      <c r="R2224" t="str">
        <f>IF(VentasC15[[#This Row],[Total por vendedor]]&gt;=250000,"SI","NO")</f>
        <v>NO</v>
      </c>
    </row>
    <row r="2225" spans="1:18" x14ac:dyDescent="0.3">
      <c r="A2225" s="17">
        <v>33499345</v>
      </c>
      <c r="B2225" s="13">
        <v>63</v>
      </c>
      <c r="C2225" s="13">
        <v>5</v>
      </c>
      <c r="D2225" s="13">
        <v>20</v>
      </c>
      <c r="E2225" t="s">
        <v>25</v>
      </c>
      <c r="F2225" t="s">
        <v>21</v>
      </c>
      <c r="G2225" t="str">
        <f>IF(VentasC15[[#This Row],[Tipo de pago]]='Tablas auxiliares'!$B$6,"Venta física","Venta Online")</f>
        <v>Venta Online</v>
      </c>
      <c r="H2225" t="s">
        <v>30</v>
      </c>
      <c r="I2225" s="37">
        <v>92929</v>
      </c>
      <c r="J2225" s="37">
        <v>75238</v>
      </c>
      <c r="K2225" s="37">
        <v>58545</v>
      </c>
      <c r="L2225" s="37">
        <v>97871</v>
      </c>
      <c r="M2225" s="37">
        <v>39390</v>
      </c>
      <c r="N2225" s="37">
        <f>SUM(VentasC15[[#This Row],[Maquillaje]:[Perfumería]])</f>
        <v>363973</v>
      </c>
      <c r="O2225" s="14">
        <f>AVERAGE(VentasC15[[#This Row],[Maquillaje]:[Perfumería]])</f>
        <v>72794.600000000006</v>
      </c>
      <c r="P2225" t="str">
        <f>INDEX(VentasC15[[#Headers],[Maquillaje]:[Perfumería]],MATCH(MAX(VentasC15[[#This Row],[Maquillaje]:[Perfumería]]),VentasC15[[#This Row],[Maquillaje]:[Perfumería]],0))</f>
        <v>Cuerpo</v>
      </c>
      <c r="Q2225" t="str">
        <f>INDEX(VentasC15[[#Headers],[Maquillaje]:[Perfumería]],MATCH(MIN(VentasC15[[#This Row],[Maquillaje]:[Perfumería]]),VentasC15[[#This Row],[Maquillaje]:[Perfumería]],0))</f>
        <v>Perfumería</v>
      </c>
      <c r="R2225" t="str">
        <f>IF(VentasC15[[#This Row],[Total por vendedor]]&gt;=250000,"SI","NO")</f>
        <v>SI</v>
      </c>
    </row>
    <row r="2226" spans="1:18" x14ac:dyDescent="0.3">
      <c r="A2226" s="16">
        <v>33499346</v>
      </c>
      <c r="B2226" s="13">
        <v>42</v>
      </c>
      <c r="C2226" s="13">
        <v>5</v>
      </c>
      <c r="D2226" s="13">
        <v>45</v>
      </c>
      <c r="E2226" t="s">
        <v>25</v>
      </c>
      <c r="F2226" t="s">
        <v>20</v>
      </c>
      <c r="G2226" t="str">
        <f>IF(VentasC15[[#This Row],[Tipo de pago]]='Tablas auxiliares'!$B$6,"Venta física","Venta Online")</f>
        <v>Venta física</v>
      </c>
      <c r="H2226" t="s">
        <v>30</v>
      </c>
      <c r="I2226" s="37">
        <v>70053</v>
      </c>
      <c r="J2226" s="37">
        <v>20182</v>
      </c>
      <c r="K2226" s="37">
        <v>94517</v>
      </c>
      <c r="L2226" s="37">
        <v>9858</v>
      </c>
      <c r="M2226" s="37">
        <v>41834</v>
      </c>
      <c r="N2226" s="37">
        <f>SUM(VentasC15[[#This Row],[Maquillaje]:[Perfumería]])</f>
        <v>236444</v>
      </c>
      <c r="O2226" s="14">
        <f>AVERAGE(VentasC15[[#This Row],[Maquillaje]:[Perfumería]])</f>
        <v>47288.800000000003</v>
      </c>
      <c r="P2226" t="str">
        <f>INDEX(VentasC15[[#Headers],[Maquillaje]:[Perfumería]],MATCH(MAX(VentasC15[[#This Row],[Maquillaje]:[Perfumería]]),VentasC15[[#This Row],[Maquillaje]:[Perfumería]],0))</f>
        <v>Cabello</v>
      </c>
      <c r="Q2226" t="str">
        <f>INDEX(VentasC15[[#Headers],[Maquillaje]:[Perfumería]],MATCH(MIN(VentasC15[[#This Row],[Maquillaje]:[Perfumería]]),VentasC15[[#This Row],[Maquillaje]:[Perfumería]],0))</f>
        <v>Cuerpo</v>
      </c>
      <c r="R2226" t="str">
        <f>IF(VentasC15[[#This Row],[Total por vendedor]]&gt;=250000,"SI","NO")</f>
        <v>NO</v>
      </c>
    </row>
    <row r="2227" spans="1:18" x14ac:dyDescent="0.3">
      <c r="A2227" s="17">
        <v>33499347</v>
      </c>
      <c r="B2227" s="13">
        <v>25</v>
      </c>
      <c r="C2227" s="13">
        <v>5</v>
      </c>
      <c r="D2227" s="13">
        <v>46</v>
      </c>
      <c r="E2227" t="s">
        <v>24</v>
      </c>
      <c r="F2227" t="s">
        <v>20</v>
      </c>
      <c r="G2227" t="str">
        <f>IF(VentasC15[[#This Row],[Tipo de pago]]='Tablas auxiliares'!$B$6,"Venta física","Venta Online")</f>
        <v>Venta física</v>
      </c>
      <c r="H2227" t="s">
        <v>30</v>
      </c>
      <c r="I2227" s="37">
        <v>11430</v>
      </c>
      <c r="J2227" s="37">
        <v>605</v>
      </c>
      <c r="K2227" s="37">
        <v>22923</v>
      </c>
      <c r="L2227" s="37">
        <v>46265</v>
      </c>
      <c r="M2227" s="37">
        <v>33697</v>
      </c>
      <c r="N2227" s="37">
        <f>SUM(VentasC15[[#This Row],[Maquillaje]:[Perfumería]])</f>
        <v>114920</v>
      </c>
      <c r="O2227" s="14">
        <f>AVERAGE(VentasC15[[#This Row],[Maquillaje]:[Perfumería]])</f>
        <v>22984</v>
      </c>
      <c r="P2227" t="str">
        <f>INDEX(VentasC15[[#Headers],[Maquillaje]:[Perfumería]],MATCH(MAX(VentasC15[[#This Row],[Maquillaje]:[Perfumería]]),VentasC15[[#This Row],[Maquillaje]:[Perfumería]],0))</f>
        <v>Cuerpo</v>
      </c>
      <c r="Q2227" t="str">
        <f>INDEX(VentasC15[[#Headers],[Maquillaje]:[Perfumería]],MATCH(MIN(VentasC15[[#This Row],[Maquillaje]:[Perfumería]]),VentasC15[[#This Row],[Maquillaje]:[Perfumería]],0))</f>
        <v>Skincare</v>
      </c>
      <c r="R2227" t="str">
        <f>IF(VentasC15[[#This Row],[Total por vendedor]]&gt;=250000,"SI","NO")</f>
        <v>NO</v>
      </c>
    </row>
    <row r="2228" spans="1:18" x14ac:dyDescent="0.3">
      <c r="A2228" s="16">
        <v>33499348</v>
      </c>
      <c r="B2228" s="13">
        <v>41</v>
      </c>
      <c r="C2228" s="13">
        <v>5</v>
      </c>
      <c r="D2228" s="13">
        <v>29</v>
      </c>
      <c r="E2228" t="s">
        <v>23</v>
      </c>
      <c r="F2228" t="s">
        <v>20</v>
      </c>
      <c r="G2228" t="str">
        <f>IF(VentasC15[[#This Row],[Tipo de pago]]='Tablas auxiliares'!$B$6,"Venta física","Venta Online")</f>
        <v>Venta física</v>
      </c>
      <c r="H2228" t="s">
        <v>30</v>
      </c>
      <c r="I2228" s="37">
        <v>13624</v>
      </c>
      <c r="J2228" s="37">
        <v>65897</v>
      </c>
      <c r="K2228" s="37">
        <v>67227</v>
      </c>
      <c r="L2228" s="37">
        <v>62194</v>
      </c>
      <c r="M2228" s="37">
        <v>62338</v>
      </c>
      <c r="N2228" s="37">
        <f>SUM(VentasC15[[#This Row],[Maquillaje]:[Perfumería]])</f>
        <v>271280</v>
      </c>
      <c r="O2228" s="14">
        <f>AVERAGE(VentasC15[[#This Row],[Maquillaje]:[Perfumería]])</f>
        <v>54256</v>
      </c>
      <c r="P2228" t="str">
        <f>INDEX(VentasC15[[#Headers],[Maquillaje]:[Perfumería]],MATCH(MAX(VentasC15[[#This Row],[Maquillaje]:[Perfumería]]),VentasC15[[#This Row],[Maquillaje]:[Perfumería]],0))</f>
        <v>Cabello</v>
      </c>
      <c r="Q2228" t="str">
        <f>INDEX(VentasC15[[#Headers],[Maquillaje]:[Perfumería]],MATCH(MIN(VentasC15[[#This Row],[Maquillaje]:[Perfumería]]),VentasC15[[#This Row],[Maquillaje]:[Perfumería]],0))</f>
        <v>Maquillaje</v>
      </c>
      <c r="R2228" t="str">
        <f>IF(VentasC15[[#This Row],[Total por vendedor]]&gt;=250000,"SI","NO")</f>
        <v>SI</v>
      </c>
    </row>
    <row r="2229" spans="1:18" x14ac:dyDescent="0.3">
      <c r="A2229" s="17">
        <v>33499349</v>
      </c>
      <c r="B2229" s="13">
        <v>63</v>
      </c>
      <c r="C2229" s="13">
        <v>5</v>
      </c>
      <c r="D2229" s="13">
        <v>97</v>
      </c>
      <c r="E2229" t="s">
        <v>25</v>
      </c>
      <c r="F2229" t="s">
        <v>20</v>
      </c>
      <c r="G2229" t="str">
        <f>IF(VentasC15[[#This Row],[Tipo de pago]]='Tablas auxiliares'!$B$6,"Venta física","Venta Online")</f>
        <v>Venta física</v>
      </c>
      <c r="H2229" t="s">
        <v>29</v>
      </c>
      <c r="I2229" s="37">
        <v>85214</v>
      </c>
      <c r="J2229" s="37">
        <v>87720</v>
      </c>
      <c r="K2229" s="37">
        <v>8713</v>
      </c>
      <c r="L2229" s="37">
        <v>38860</v>
      </c>
      <c r="M2229" s="37">
        <v>60401</v>
      </c>
      <c r="N2229" s="37">
        <f>SUM(VentasC15[[#This Row],[Maquillaje]:[Perfumería]])</f>
        <v>280908</v>
      </c>
      <c r="O2229" s="14">
        <f>AVERAGE(VentasC15[[#This Row],[Maquillaje]:[Perfumería]])</f>
        <v>56181.599999999999</v>
      </c>
      <c r="P2229" t="str">
        <f>INDEX(VentasC15[[#Headers],[Maquillaje]:[Perfumería]],MATCH(MAX(VentasC15[[#This Row],[Maquillaje]:[Perfumería]]),VentasC15[[#This Row],[Maquillaje]:[Perfumería]],0))</f>
        <v>Skincare</v>
      </c>
      <c r="Q2229" t="str">
        <f>INDEX(VentasC15[[#Headers],[Maquillaje]:[Perfumería]],MATCH(MIN(VentasC15[[#This Row],[Maquillaje]:[Perfumería]]),VentasC15[[#This Row],[Maquillaje]:[Perfumería]],0))</f>
        <v>Cabello</v>
      </c>
      <c r="R2229" t="str">
        <f>IF(VentasC15[[#This Row],[Total por vendedor]]&gt;=250000,"SI","NO")</f>
        <v>SI</v>
      </c>
    </row>
    <row r="2230" spans="1:18" x14ac:dyDescent="0.3">
      <c r="A2230" s="16">
        <v>33499350</v>
      </c>
      <c r="B2230" s="13">
        <v>45</v>
      </c>
      <c r="C2230" s="13">
        <v>5</v>
      </c>
      <c r="D2230" s="13">
        <v>15</v>
      </c>
      <c r="E2230" t="s">
        <v>22</v>
      </c>
      <c r="F2230" t="s">
        <v>21</v>
      </c>
      <c r="G2230" t="str">
        <f>IF(VentasC15[[#This Row],[Tipo de pago]]='Tablas auxiliares'!$B$6,"Venta física","Venta Online")</f>
        <v>Venta Online</v>
      </c>
      <c r="H2230" t="s">
        <v>29</v>
      </c>
      <c r="I2230" s="37">
        <v>82424</v>
      </c>
      <c r="J2230" s="37">
        <v>27802</v>
      </c>
      <c r="K2230" s="37">
        <v>25982</v>
      </c>
      <c r="L2230" s="37">
        <v>5336</v>
      </c>
      <c r="M2230" s="37">
        <v>33648</v>
      </c>
      <c r="N2230" s="37">
        <f>SUM(VentasC15[[#This Row],[Maquillaje]:[Perfumería]])</f>
        <v>175192</v>
      </c>
      <c r="O2230" s="14">
        <f>AVERAGE(VentasC15[[#This Row],[Maquillaje]:[Perfumería]])</f>
        <v>35038.400000000001</v>
      </c>
      <c r="P2230" t="str">
        <f>INDEX(VentasC15[[#Headers],[Maquillaje]:[Perfumería]],MATCH(MAX(VentasC15[[#This Row],[Maquillaje]:[Perfumería]]),VentasC15[[#This Row],[Maquillaje]:[Perfumería]],0))</f>
        <v>Maquillaje</v>
      </c>
      <c r="Q2230" t="str">
        <f>INDEX(VentasC15[[#Headers],[Maquillaje]:[Perfumería]],MATCH(MIN(VentasC15[[#This Row],[Maquillaje]:[Perfumería]]),VentasC15[[#This Row],[Maquillaje]:[Perfumería]],0))</f>
        <v>Cuerpo</v>
      </c>
      <c r="R2230" t="str">
        <f>IF(VentasC15[[#This Row],[Total por vendedor]]&gt;=250000,"SI","NO")</f>
        <v>NO</v>
      </c>
    </row>
    <row r="2231" spans="1:18" x14ac:dyDescent="0.3">
      <c r="A2231" s="17">
        <v>33499351</v>
      </c>
      <c r="B2231" s="13">
        <v>44</v>
      </c>
      <c r="C2231" s="13">
        <v>5</v>
      </c>
      <c r="D2231" s="13">
        <v>75</v>
      </c>
      <c r="E2231" t="s">
        <v>22</v>
      </c>
      <c r="F2231" t="s">
        <v>20</v>
      </c>
      <c r="G2231" t="str">
        <f>IF(VentasC15[[#This Row],[Tipo de pago]]='Tablas auxiliares'!$B$6,"Venta física","Venta Online")</f>
        <v>Venta física</v>
      </c>
      <c r="H2231" t="s">
        <v>29</v>
      </c>
      <c r="I2231" s="37">
        <v>27949</v>
      </c>
      <c r="J2231" s="37">
        <v>85912</v>
      </c>
      <c r="K2231" s="37">
        <v>78427</v>
      </c>
      <c r="L2231" s="37">
        <v>1034</v>
      </c>
      <c r="M2231" s="37">
        <v>80505</v>
      </c>
      <c r="N2231" s="37">
        <f>SUM(VentasC15[[#This Row],[Maquillaje]:[Perfumería]])</f>
        <v>273827</v>
      </c>
      <c r="O2231" s="14">
        <f>AVERAGE(VentasC15[[#This Row],[Maquillaje]:[Perfumería]])</f>
        <v>54765.4</v>
      </c>
      <c r="P2231" t="str">
        <f>INDEX(VentasC15[[#Headers],[Maquillaje]:[Perfumería]],MATCH(MAX(VentasC15[[#This Row],[Maquillaje]:[Perfumería]]),VentasC15[[#This Row],[Maquillaje]:[Perfumería]],0))</f>
        <v>Skincare</v>
      </c>
      <c r="Q2231" t="str">
        <f>INDEX(VentasC15[[#Headers],[Maquillaje]:[Perfumería]],MATCH(MIN(VentasC15[[#This Row],[Maquillaje]:[Perfumería]]),VentasC15[[#This Row],[Maquillaje]:[Perfumería]],0))</f>
        <v>Cuerpo</v>
      </c>
      <c r="R2231" t="str">
        <f>IF(VentasC15[[#This Row],[Total por vendedor]]&gt;=250000,"SI","NO")</f>
        <v>SI</v>
      </c>
    </row>
    <row r="2232" spans="1:18" x14ac:dyDescent="0.3">
      <c r="A2232" s="16">
        <v>33499352</v>
      </c>
      <c r="B2232" s="13">
        <v>37</v>
      </c>
      <c r="C2232" s="13">
        <v>5</v>
      </c>
      <c r="D2232" s="13">
        <v>58</v>
      </c>
      <c r="E2232" t="s">
        <v>24</v>
      </c>
      <c r="F2232" t="s">
        <v>21</v>
      </c>
      <c r="G2232" t="str">
        <f>IF(VentasC15[[#This Row],[Tipo de pago]]='Tablas auxiliares'!$B$6,"Venta física","Venta Online")</f>
        <v>Venta Online</v>
      </c>
      <c r="H2232" t="s">
        <v>29</v>
      </c>
      <c r="I2232" s="37">
        <v>81294</v>
      </c>
      <c r="J2232" s="37">
        <v>17991</v>
      </c>
      <c r="K2232" s="37">
        <v>35123</v>
      </c>
      <c r="L2232" s="37">
        <v>52072</v>
      </c>
      <c r="M2232" s="37">
        <v>24754</v>
      </c>
      <c r="N2232" s="37">
        <f>SUM(VentasC15[[#This Row],[Maquillaje]:[Perfumería]])</f>
        <v>211234</v>
      </c>
      <c r="O2232" s="14">
        <f>AVERAGE(VentasC15[[#This Row],[Maquillaje]:[Perfumería]])</f>
        <v>42246.8</v>
      </c>
      <c r="P2232" t="str">
        <f>INDEX(VentasC15[[#Headers],[Maquillaje]:[Perfumería]],MATCH(MAX(VentasC15[[#This Row],[Maquillaje]:[Perfumería]]),VentasC15[[#This Row],[Maquillaje]:[Perfumería]],0))</f>
        <v>Maquillaje</v>
      </c>
      <c r="Q2232" t="str">
        <f>INDEX(VentasC15[[#Headers],[Maquillaje]:[Perfumería]],MATCH(MIN(VentasC15[[#This Row],[Maquillaje]:[Perfumería]]),VentasC15[[#This Row],[Maquillaje]:[Perfumería]],0))</f>
        <v>Skincare</v>
      </c>
      <c r="R2232" t="str">
        <f>IF(VentasC15[[#This Row],[Total por vendedor]]&gt;=250000,"SI","NO")</f>
        <v>NO</v>
      </c>
    </row>
    <row r="2233" spans="1:18" x14ac:dyDescent="0.3">
      <c r="A2233" s="17">
        <v>33499353</v>
      </c>
      <c r="B2233" s="13">
        <v>40</v>
      </c>
      <c r="C2233" s="13">
        <v>5</v>
      </c>
      <c r="D2233" s="13">
        <v>54</v>
      </c>
      <c r="E2233" t="s">
        <v>25</v>
      </c>
      <c r="F2233" t="s">
        <v>20</v>
      </c>
      <c r="G2233" t="str">
        <f>IF(VentasC15[[#This Row],[Tipo de pago]]='Tablas auxiliares'!$B$6,"Venta física","Venta Online")</f>
        <v>Venta física</v>
      </c>
      <c r="H2233" t="s">
        <v>29</v>
      </c>
      <c r="I2233" s="37">
        <v>63443</v>
      </c>
      <c r="J2233" s="37">
        <v>34994</v>
      </c>
      <c r="K2233" s="37">
        <v>80161</v>
      </c>
      <c r="L2233" s="37">
        <v>97107</v>
      </c>
      <c r="M2233" s="37">
        <v>47688</v>
      </c>
      <c r="N2233" s="37">
        <f>SUM(VentasC15[[#This Row],[Maquillaje]:[Perfumería]])</f>
        <v>323393</v>
      </c>
      <c r="O2233" s="14">
        <f>AVERAGE(VentasC15[[#This Row],[Maquillaje]:[Perfumería]])</f>
        <v>64678.6</v>
      </c>
      <c r="P2233" t="str">
        <f>INDEX(VentasC15[[#Headers],[Maquillaje]:[Perfumería]],MATCH(MAX(VentasC15[[#This Row],[Maquillaje]:[Perfumería]]),VentasC15[[#This Row],[Maquillaje]:[Perfumería]],0))</f>
        <v>Cuerpo</v>
      </c>
      <c r="Q2233" t="str">
        <f>INDEX(VentasC15[[#Headers],[Maquillaje]:[Perfumería]],MATCH(MIN(VentasC15[[#This Row],[Maquillaje]:[Perfumería]]),VentasC15[[#This Row],[Maquillaje]:[Perfumería]],0))</f>
        <v>Skincare</v>
      </c>
      <c r="R2233" t="str">
        <f>IF(VentasC15[[#This Row],[Total por vendedor]]&gt;=250000,"SI","NO")</f>
        <v>SI</v>
      </c>
    </row>
    <row r="2234" spans="1:18" x14ac:dyDescent="0.3">
      <c r="A2234" s="16">
        <v>33499354</v>
      </c>
      <c r="B2234" s="13">
        <v>39</v>
      </c>
      <c r="C2234" s="13">
        <v>5</v>
      </c>
      <c r="D2234" s="13">
        <v>68</v>
      </c>
      <c r="E2234" t="s">
        <v>23</v>
      </c>
      <c r="F2234" t="s">
        <v>20</v>
      </c>
      <c r="G2234" t="str">
        <f>IF(VentasC15[[#This Row],[Tipo de pago]]='Tablas auxiliares'!$B$6,"Venta física","Venta Online")</f>
        <v>Venta física</v>
      </c>
      <c r="H2234" t="s">
        <v>30</v>
      </c>
      <c r="I2234" s="37">
        <v>92739</v>
      </c>
      <c r="J2234" s="37">
        <v>75810</v>
      </c>
      <c r="K2234" s="37">
        <v>51253</v>
      </c>
      <c r="L2234" s="37">
        <v>68434</v>
      </c>
      <c r="M2234" s="37">
        <v>98729</v>
      </c>
      <c r="N2234" s="37">
        <f>SUM(VentasC15[[#This Row],[Maquillaje]:[Perfumería]])</f>
        <v>386965</v>
      </c>
      <c r="O2234" s="14">
        <f>AVERAGE(VentasC15[[#This Row],[Maquillaje]:[Perfumería]])</f>
        <v>77393</v>
      </c>
      <c r="P2234" t="str">
        <f>INDEX(VentasC15[[#Headers],[Maquillaje]:[Perfumería]],MATCH(MAX(VentasC15[[#This Row],[Maquillaje]:[Perfumería]]),VentasC15[[#This Row],[Maquillaje]:[Perfumería]],0))</f>
        <v>Perfumería</v>
      </c>
      <c r="Q2234" t="str">
        <f>INDEX(VentasC15[[#Headers],[Maquillaje]:[Perfumería]],MATCH(MIN(VentasC15[[#This Row],[Maquillaje]:[Perfumería]]),VentasC15[[#This Row],[Maquillaje]:[Perfumería]],0))</f>
        <v>Cabello</v>
      </c>
      <c r="R2234" t="str">
        <f>IF(VentasC15[[#This Row],[Total por vendedor]]&gt;=250000,"SI","NO")</f>
        <v>SI</v>
      </c>
    </row>
    <row r="2235" spans="1:18" x14ac:dyDescent="0.3">
      <c r="A2235" s="17">
        <v>33499355</v>
      </c>
      <c r="B2235" s="13">
        <v>64</v>
      </c>
      <c r="C2235" s="13">
        <v>5</v>
      </c>
      <c r="D2235" s="13">
        <v>36</v>
      </c>
      <c r="E2235" t="s">
        <v>23</v>
      </c>
      <c r="F2235" t="s">
        <v>20</v>
      </c>
      <c r="G2235" t="str">
        <f>IF(VentasC15[[#This Row],[Tipo de pago]]='Tablas auxiliares'!$B$6,"Venta física","Venta Online")</f>
        <v>Venta física</v>
      </c>
      <c r="H2235" t="s">
        <v>29</v>
      </c>
      <c r="I2235" s="37">
        <v>50822</v>
      </c>
      <c r="J2235" s="37">
        <v>24027</v>
      </c>
      <c r="K2235" s="37">
        <v>24564</v>
      </c>
      <c r="L2235" s="37">
        <v>25076</v>
      </c>
      <c r="M2235" s="37">
        <v>97221</v>
      </c>
      <c r="N2235" s="37">
        <f>SUM(VentasC15[[#This Row],[Maquillaje]:[Perfumería]])</f>
        <v>221710</v>
      </c>
      <c r="O2235" s="14">
        <f>AVERAGE(VentasC15[[#This Row],[Maquillaje]:[Perfumería]])</f>
        <v>44342</v>
      </c>
      <c r="P2235" t="str">
        <f>INDEX(VentasC15[[#Headers],[Maquillaje]:[Perfumería]],MATCH(MAX(VentasC15[[#This Row],[Maquillaje]:[Perfumería]]),VentasC15[[#This Row],[Maquillaje]:[Perfumería]],0))</f>
        <v>Perfumería</v>
      </c>
      <c r="Q2235" t="str">
        <f>INDEX(VentasC15[[#Headers],[Maquillaje]:[Perfumería]],MATCH(MIN(VentasC15[[#This Row],[Maquillaje]:[Perfumería]]),VentasC15[[#This Row],[Maquillaje]:[Perfumería]],0))</f>
        <v>Skincare</v>
      </c>
      <c r="R2235" t="str">
        <f>IF(VentasC15[[#This Row],[Total por vendedor]]&gt;=250000,"SI","NO")</f>
        <v>NO</v>
      </c>
    </row>
    <row r="2236" spans="1:18" x14ac:dyDescent="0.3">
      <c r="A2236" s="16">
        <v>33499356</v>
      </c>
      <c r="B2236" s="13">
        <v>72</v>
      </c>
      <c r="C2236" s="13">
        <v>5</v>
      </c>
      <c r="D2236" s="13">
        <v>59</v>
      </c>
      <c r="E2236" t="s">
        <v>24</v>
      </c>
      <c r="F2236" t="s">
        <v>20</v>
      </c>
      <c r="G2236" t="str">
        <f>IF(VentasC15[[#This Row],[Tipo de pago]]='Tablas auxiliares'!$B$6,"Venta física","Venta Online")</f>
        <v>Venta física</v>
      </c>
      <c r="H2236" t="s">
        <v>29</v>
      </c>
      <c r="I2236" s="37">
        <v>27836</v>
      </c>
      <c r="J2236" s="37">
        <v>17722</v>
      </c>
      <c r="K2236" s="37">
        <v>64734</v>
      </c>
      <c r="L2236" s="37">
        <v>92488</v>
      </c>
      <c r="M2236" s="37">
        <v>1535</v>
      </c>
      <c r="N2236" s="37">
        <f>SUM(VentasC15[[#This Row],[Maquillaje]:[Perfumería]])</f>
        <v>204315</v>
      </c>
      <c r="O2236" s="14">
        <f>AVERAGE(VentasC15[[#This Row],[Maquillaje]:[Perfumería]])</f>
        <v>40863</v>
      </c>
      <c r="P2236" t="str">
        <f>INDEX(VentasC15[[#Headers],[Maquillaje]:[Perfumería]],MATCH(MAX(VentasC15[[#This Row],[Maquillaje]:[Perfumería]]),VentasC15[[#This Row],[Maquillaje]:[Perfumería]],0))</f>
        <v>Cuerpo</v>
      </c>
      <c r="Q2236" t="str">
        <f>INDEX(VentasC15[[#Headers],[Maquillaje]:[Perfumería]],MATCH(MIN(VentasC15[[#This Row],[Maquillaje]:[Perfumería]]),VentasC15[[#This Row],[Maquillaje]:[Perfumería]],0))</f>
        <v>Perfumería</v>
      </c>
      <c r="R2236" t="str">
        <f>IF(VentasC15[[#This Row],[Total por vendedor]]&gt;=250000,"SI","NO")</f>
        <v>NO</v>
      </c>
    </row>
    <row r="2237" spans="1:18" x14ac:dyDescent="0.3">
      <c r="A2237" s="17">
        <v>33499357</v>
      </c>
      <c r="B2237" s="13">
        <v>51</v>
      </c>
      <c r="C2237" s="13">
        <v>5</v>
      </c>
      <c r="D2237" s="13">
        <v>54</v>
      </c>
      <c r="E2237" t="s">
        <v>24</v>
      </c>
      <c r="F2237" t="s">
        <v>21</v>
      </c>
      <c r="G2237" t="str">
        <f>IF(VentasC15[[#This Row],[Tipo de pago]]='Tablas auxiliares'!$B$6,"Venta física","Venta Online")</f>
        <v>Venta Online</v>
      </c>
      <c r="H2237" t="s">
        <v>30</v>
      </c>
      <c r="I2237" s="37">
        <v>84074</v>
      </c>
      <c r="J2237" s="37">
        <v>94552</v>
      </c>
      <c r="K2237" s="37">
        <v>34986</v>
      </c>
      <c r="L2237" s="37">
        <v>41615</v>
      </c>
      <c r="M2237" s="37">
        <v>53861</v>
      </c>
      <c r="N2237" s="37">
        <f>SUM(VentasC15[[#This Row],[Maquillaje]:[Perfumería]])</f>
        <v>309088</v>
      </c>
      <c r="O2237" s="14">
        <f>AVERAGE(VentasC15[[#This Row],[Maquillaje]:[Perfumería]])</f>
        <v>61817.599999999999</v>
      </c>
      <c r="P2237" t="str">
        <f>INDEX(VentasC15[[#Headers],[Maquillaje]:[Perfumería]],MATCH(MAX(VentasC15[[#This Row],[Maquillaje]:[Perfumería]]),VentasC15[[#This Row],[Maquillaje]:[Perfumería]],0))</f>
        <v>Skincare</v>
      </c>
      <c r="Q2237" t="str">
        <f>INDEX(VentasC15[[#Headers],[Maquillaje]:[Perfumería]],MATCH(MIN(VentasC15[[#This Row],[Maquillaje]:[Perfumería]]),VentasC15[[#This Row],[Maquillaje]:[Perfumería]],0))</f>
        <v>Cabello</v>
      </c>
      <c r="R2237" t="str">
        <f>IF(VentasC15[[#This Row],[Total por vendedor]]&gt;=250000,"SI","NO")</f>
        <v>SI</v>
      </c>
    </row>
    <row r="2238" spans="1:18" x14ac:dyDescent="0.3">
      <c r="A2238" s="16">
        <v>33499358</v>
      </c>
      <c r="B2238" s="13">
        <v>52</v>
      </c>
      <c r="C2238" s="13">
        <v>5</v>
      </c>
      <c r="D2238" s="13">
        <v>25</v>
      </c>
      <c r="E2238" t="s">
        <v>23</v>
      </c>
      <c r="F2238" t="s">
        <v>21</v>
      </c>
      <c r="G2238" t="str">
        <f>IF(VentasC15[[#This Row],[Tipo de pago]]='Tablas auxiliares'!$B$6,"Venta física","Venta Online")</f>
        <v>Venta Online</v>
      </c>
      <c r="H2238" t="s">
        <v>29</v>
      </c>
      <c r="I2238" s="37">
        <v>10891</v>
      </c>
      <c r="J2238" s="37">
        <v>11663</v>
      </c>
      <c r="K2238" s="37">
        <v>3367</v>
      </c>
      <c r="L2238" s="37">
        <v>78664</v>
      </c>
      <c r="M2238" s="37">
        <v>79860</v>
      </c>
      <c r="N2238" s="37">
        <f>SUM(VentasC15[[#This Row],[Maquillaje]:[Perfumería]])</f>
        <v>184445</v>
      </c>
      <c r="O2238" s="14">
        <f>AVERAGE(VentasC15[[#This Row],[Maquillaje]:[Perfumería]])</f>
        <v>36889</v>
      </c>
      <c r="P2238" t="str">
        <f>INDEX(VentasC15[[#Headers],[Maquillaje]:[Perfumería]],MATCH(MAX(VentasC15[[#This Row],[Maquillaje]:[Perfumería]]),VentasC15[[#This Row],[Maquillaje]:[Perfumería]],0))</f>
        <v>Perfumería</v>
      </c>
      <c r="Q2238" t="str">
        <f>INDEX(VentasC15[[#Headers],[Maquillaje]:[Perfumería]],MATCH(MIN(VentasC15[[#This Row],[Maquillaje]:[Perfumería]]),VentasC15[[#This Row],[Maquillaje]:[Perfumería]],0))</f>
        <v>Cabello</v>
      </c>
      <c r="R2238" t="str">
        <f>IF(VentasC15[[#This Row],[Total por vendedor]]&gt;=250000,"SI","NO")</f>
        <v>NO</v>
      </c>
    </row>
    <row r="2239" spans="1:18" x14ac:dyDescent="0.3">
      <c r="A2239" s="17">
        <v>33499359</v>
      </c>
      <c r="B2239" s="13">
        <v>36</v>
      </c>
      <c r="C2239" s="13">
        <v>5</v>
      </c>
      <c r="D2239" s="13">
        <v>94</v>
      </c>
      <c r="E2239" t="s">
        <v>24</v>
      </c>
      <c r="F2239" t="s">
        <v>20</v>
      </c>
      <c r="G2239" t="str">
        <f>IF(VentasC15[[#This Row],[Tipo de pago]]='Tablas auxiliares'!$B$6,"Venta física","Venta Online")</f>
        <v>Venta física</v>
      </c>
      <c r="H2239" t="s">
        <v>29</v>
      </c>
      <c r="I2239" s="37">
        <v>34989</v>
      </c>
      <c r="J2239" s="37">
        <v>86023</v>
      </c>
      <c r="K2239" s="37">
        <v>33352</v>
      </c>
      <c r="L2239" s="37">
        <v>1313</v>
      </c>
      <c r="M2239" s="37">
        <v>75598</v>
      </c>
      <c r="N2239" s="37">
        <f>SUM(VentasC15[[#This Row],[Maquillaje]:[Perfumería]])</f>
        <v>231275</v>
      </c>
      <c r="O2239" s="14">
        <f>AVERAGE(VentasC15[[#This Row],[Maquillaje]:[Perfumería]])</f>
        <v>46255</v>
      </c>
      <c r="P2239" t="str">
        <f>INDEX(VentasC15[[#Headers],[Maquillaje]:[Perfumería]],MATCH(MAX(VentasC15[[#This Row],[Maquillaje]:[Perfumería]]),VentasC15[[#This Row],[Maquillaje]:[Perfumería]],0))</f>
        <v>Skincare</v>
      </c>
      <c r="Q2239" t="str">
        <f>INDEX(VentasC15[[#Headers],[Maquillaje]:[Perfumería]],MATCH(MIN(VentasC15[[#This Row],[Maquillaje]:[Perfumería]]),VentasC15[[#This Row],[Maquillaje]:[Perfumería]],0))</f>
        <v>Cuerpo</v>
      </c>
      <c r="R2239" t="str">
        <f>IF(VentasC15[[#This Row],[Total por vendedor]]&gt;=250000,"SI","NO")</f>
        <v>NO</v>
      </c>
    </row>
    <row r="2240" spans="1:18" x14ac:dyDescent="0.3">
      <c r="A2240" s="16">
        <v>33499360</v>
      </c>
      <c r="B2240" s="13">
        <v>69</v>
      </c>
      <c r="C2240" s="13">
        <v>5</v>
      </c>
      <c r="D2240" s="13">
        <v>7</v>
      </c>
      <c r="E2240" t="s">
        <v>25</v>
      </c>
      <c r="F2240" t="s">
        <v>21</v>
      </c>
      <c r="G2240" t="str">
        <f>IF(VentasC15[[#This Row],[Tipo de pago]]='Tablas auxiliares'!$B$6,"Venta física","Venta Online")</f>
        <v>Venta Online</v>
      </c>
      <c r="H2240" t="s">
        <v>30</v>
      </c>
      <c r="I2240" s="37">
        <v>93279</v>
      </c>
      <c r="J2240" s="37">
        <v>94207</v>
      </c>
      <c r="K2240" s="37">
        <v>49936</v>
      </c>
      <c r="L2240" s="37">
        <v>42478</v>
      </c>
      <c r="M2240" s="37">
        <v>33759</v>
      </c>
      <c r="N2240" s="37">
        <f>SUM(VentasC15[[#This Row],[Maquillaje]:[Perfumería]])</f>
        <v>313659</v>
      </c>
      <c r="O2240" s="14">
        <f>AVERAGE(VentasC15[[#This Row],[Maquillaje]:[Perfumería]])</f>
        <v>62731.8</v>
      </c>
      <c r="P2240" t="str">
        <f>INDEX(VentasC15[[#Headers],[Maquillaje]:[Perfumería]],MATCH(MAX(VentasC15[[#This Row],[Maquillaje]:[Perfumería]]),VentasC15[[#This Row],[Maquillaje]:[Perfumería]],0))</f>
        <v>Skincare</v>
      </c>
      <c r="Q2240" t="str">
        <f>INDEX(VentasC15[[#Headers],[Maquillaje]:[Perfumería]],MATCH(MIN(VentasC15[[#This Row],[Maquillaje]:[Perfumería]]),VentasC15[[#This Row],[Maquillaje]:[Perfumería]],0))</f>
        <v>Perfumería</v>
      </c>
      <c r="R2240" t="str">
        <f>IF(VentasC15[[#This Row],[Total por vendedor]]&gt;=250000,"SI","NO")</f>
        <v>SI</v>
      </c>
    </row>
    <row r="2241" spans="1:18" x14ac:dyDescent="0.3">
      <c r="A2241" s="17">
        <v>33499361</v>
      </c>
      <c r="B2241" s="13">
        <v>63</v>
      </c>
      <c r="C2241" s="13">
        <v>5</v>
      </c>
      <c r="D2241" s="13">
        <v>58</v>
      </c>
      <c r="E2241" t="s">
        <v>24</v>
      </c>
      <c r="F2241" t="s">
        <v>21</v>
      </c>
      <c r="G2241" t="str">
        <f>IF(VentasC15[[#This Row],[Tipo de pago]]='Tablas auxiliares'!$B$6,"Venta física","Venta Online")</f>
        <v>Venta Online</v>
      </c>
      <c r="H2241" t="s">
        <v>30</v>
      </c>
      <c r="I2241" s="37">
        <v>82738</v>
      </c>
      <c r="J2241" s="37">
        <v>98959</v>
      </c>
      <c r="K2241" s="37">
        <v>67370</v>
      </c>
      <c r="L2241" s="37">
        <v>7167</v>
      </c>
      <c r="M2241" s="37">
        <v>25045</v>
      </c>
      <c r="N2241" s="37">
        <f>SUM(VentasC15[[#This Row],[Maquillaje]:[Perfumería]])</f>
        <v>281279</v>
      </c>
      <c r="O2241" s="14">
        <f>AVERAGE(VentasC15[[#This Row],[Maquillaje]:[Perfumería]])</f>
        <v>56255.8</v>
      </c>
      <c r="P2241" t="str">
        <f>INDEX(VentasC15[[#Headers],[Maquillaje]:[Perfumería]],MATCH(MAX(VentasC15[[#This Row],[Maquillaje]:[Perfumería]]),VentasC15[[#This Row],[Maquillaje]:[Perfumería]],0))</f>
        <v>Skincare</v>
      </c>
      <c r="Q2241" t="str">
        <f>INDEX(VentasC15[[#Headers],[Maquillaje]:[Perfumería]],MATCH(MIN(VentasC15[[#This Row],[Maquillaje]:[Perfumería]]),VentasC15[[#This Row],[Maquillaje]:[Perfumería]],0))</f>
        <v>Cuerpo</v>
      </c>
      <c r="R2241" t="str">
        <f>IF(VentasC15[[#This Row],[Total por vendedor]]&gt;=250000,"SI","NO")</f>
        <v>SI</v>
      </c>
    </row>
    <row r="2242" spans="1:18" x14ac:dyDescent="0.3">
      <c r="A2242" s="16">
        <v>33499362</v>
      </c>
      <c r="B2242" s="13">
        <v>59</v>
      </c>
      <c r="C2242" s="13">
        <v>5</v>
      </c>
      <c r="D2242" s="13">
        <v>51</v>
      </c>
      <c r="E2242" t="s">
        <v>23</v>
      </c>
      <c r="F2242" t="s">
        <v>21</v>
      </c>
      <c r="G2242" t="str">
        <f>IF(VentasC15[[#This Row],[Tipo de pago]]='Tablas auxiliares'!$B$6,"Venta física","Venta Online")</f>
        <v>Venta Online</v>
      </c>
      <c r="H2242" t="s">
        <v>29</v>
      </c>
      <c r="I2242" s="37">
        <v>32646</v>
      </c>
      <c r="J2242" s="37">
        <v>93771</v>
      </c>
      <c r="K2242" s="37">
        <v>34858</v>
      </c>
      <c r="L2242" s="37">
        <v>35397</v>
      </c>
      <c r="M2242" s="37">
        <v>92011</v>
      </c>
      <c r="N2242" s="37">
        <f>SUM(VentasC15[[#This Row],[Maquillaje]:[Perfumería]])</f>
        <v>288683</v>
      </c>
      <c r="O2242" s="14">
        <f>AVERAGE(VentasC15[[#This Row],[Maquillaje]:[Perfumería]])</f>
        <v>57736.6</v>
      </c>
      <c r="P2242" t="str">
        <f>INDEX(VentasC15[[#Headers],[Maquillaje]:[Perfumería]],MATCH(MAX(VentasC15[[#This Row],[Maquillaje]:[Perfumería]]),VentasC15[[#This Row],[Maquillaje]:[Perfumería]],0))</f>
        <v>Skincare</v>
      </c>
      <c r="Q2242" t="str">
        <f>INDEX(VentasC15[[#Headers],[Maquillaje]:[Perfumería]],MATCH(MIN(VentasC15[[#This Row],[Maquillaje]:[Perfumería]]),VentasC15[[#This Row],[Maquillaje]:[Perfumería]],0))</f>
        <v>Maquillaje</v>
      </c>
      <c r="R2242" t="str">
        <f>IF(VentasC15[[#This Row],[Total por vendedor]]&gt;=250000,"SI","NO")</f>
        <v>SI</v>
      </c>
    </row>
    <row r="2243" spans="1:18" x14ac:dyDescent="0.3">
      <c r="A2243" s="17">
        <v>33499363</v>
      </c>
      <c r="B2243" s="13">
        <v>35</v>
      </c>
      <c r="C2243" s="13">
        <v>5</v>
      </c>
      <c r="D2243" s="13">
        <v>89</v>
      </c>
      <c r="E2243" t="s">
        <v>23</v>
      </c>
      <c r="F2243" t="s">
        <v>20</v>
      </c>
      <c r="G2243" t="str">
        <f>IF(VentasC15[[#This Row],[Tipo de pago]]='Tablas auxiliares'!$B$6,"Venta física","Venta Online")</f>
        <v>Venta física</v>
      </c>
      <c r="H2243" t="s">
        <v>29</v>
      </c>
      <c r="I2243" s="37">
        <v>34641</v>
      </c>
      <c r="J2243" s="37">
        <v>93238</v>
      </c>
      <c r="K2243" s="37">
        <v>24579</v>
      </c>
      <c r="L2243" s="37">
        <v>71435</v>
      </c>
      <c r="M2243" s="37">
        <v>2546</v>
      </c>
      <c r="N2243" s="37">
        <f>SUM(VentasC15[[#This Row],[Maquillaje]:[Perfumería]])</f>
        <v>226439</v>
      </c>
      <c r="O2243" s="14">
        <f>AVERAGE(VentasC15[[#This Row],[Maquillaje]:[Perfumería]])</f>
        <v>45287.8</v>
      </c>
      <c r="P2243" t="str">
        <f>INDEX(VentasC15[[#Headers],[Maquillaje]:[Perfumería]],MATCH(MAX(VentasC15[[#This Row],[Maquillaje]:[Perfumería]]),VentasC15[[#This Row],[Maquillaje]:[Perfumería]],0))</f>
        <v>Skincare</v>
      </c>
      <c r="Q2243" t="str">
        <f>INDEX(VentasC15[[#Headers],[Maquillaje]:[Perfumería]],MATCH(MIN(VentasC15[[#This Row],[Maquillaje]:[Perfumería]]),VentasC15[[#This Row],[Maquillaje]:[Perfumería]],0))</f>
        <v>Perfumería</v>
      </c>
      <c r="R2243" t="str">
        <f>IF(VentasC15[[#This Row],[Total por vendedor]]&gt;=250000,"SI","NO")</f>
        <v>NO</v>
      </c>
    </row>
    <row r="2244" spans="1:18" x14ac:dyDescent="0.3">
      <c r="A2244" s="16">
        <v>33499364</v>
      </c>
      <c r="B2244" s="13">
        <v>73</v>
      </c>
      <c r="C2244" s="13">
        <v>5</v>
      </c>
      <c r="D2244" s="13">
        <v>95</v>
      </c>
      <c r="E2244" t="s">
        <v>25</v>
      </c>
      <c r="F2244" t="s">
        <v>20</v>
      </c>
      <c r="G2244" t="str">
        <f>IF(VentasC15[[#This Row],[Tipo de pago]]='Tablas auxiliares'!$B$6,"Venta física","Venta Online")</f>
        <v>Venta física</v>
      </c>
      <c r="H2244" t="s">
        <v>30</v>
      </c>
      <c r="I2244" s="37">
        <v>96636</v>
      </c>
      <c r="J2244" s="37">
        <v>68081</v>
      </c>
      <c r="K2244" s="37">
        <v>92017</v>
      </c>
      <c r="L2244" s="37">
        <v>43444</v>
      </c>
      <c r="M2244" s="37">
        <v>87359</v>
      </c>
      <c r="N2244" s="37">
        <f>SUM(VentasC15[[#This Row],[Maquillaje]:[Perfumería]])</f>
        <v>387537</v>
      </c>
      <c r="O2244" s="14">
        <f>AVERAGE(VentasC15[[#This Row],[Maquillaje]:[Perfumería]])</f>
        <v>77507.399999999994</v>
      </c>
      <c r="P2244" t="str">
        <f>INDEX(VentasC15[[#Headers],[Maquillaje]:[Perfumería]],MATCH(MAX(VentasC15[[#This Row],[Maquillaje]:[Perfumería]]),VentasC15[[#This Row],[Maquillaje]:[Perfumería]],0))</f>
        <v>Maquillaje</v>
      </c>
      <c r="Q2244" t="str">
        <f>INDEX(VentasC15[[#Headers],[Maquillaje]:[Perfumería]],MATCH(MIN(VentasC15[[#This Row],[Maquillaje]:[Perfumería]]),VentasC15[[#This Row],[Maquillaje]:[Perfumería]],0))</f>
        <v>Cuerpo</v>
      </c>
      <c r="R2244" t="str">
        <f>IF(VentasC15[[#This Row],[Total por vendedor]]&gt;=250000,"SI","NO")</f>
        <v>SI</v>
      </c>
    </row>
    <row r="2245" spans="1:18" x14ac:dyDescent="0.3">
      <c r="A2245" s="17">
        <v>33499365</v>
      </c>
      <c r="B2245" s="13">
        <v>57</v>
      </c>
      <c r="C2245" s="13">
        <v>5</v>
      </c>
      <c r="D2245" s="13">
        <v>100</v>
      </c>
      <c r="E2245" t="s">
        <v>24</v>
      </c>
      <c r="F2245" t="s">
        <v>21</v>
      </c>
      <c r="G2245" t="str">
        <f>IF(VentasC15[[#This Row],[Tipo de pago]]='Tablas auxiliares'!$B$6,"Venta física","Venta Online")</f>
        <v>Venta Online</v>
      </c>
      <c r="H2245" t="s">
        <v>29</v>
      </c>
      <c r="I2245" s="37">
        <v>52088</v>
      </c>
      <c r="J2245" s="37">
        <v>48725</v>
      </c>
      <c r="K2245" s="37">
        <v>9367</v>
      </c>
      <c r="L2245" s="37">
        <v>57545</v>
      </c>
      <c r="M2245" s="37">
        <v>99246</v>
      </c>
      <c r="N2245" s="37">
        <f>SUM(VentasC15[[#This Row],[Maquillaje]:[Perfumería]])</f>
        <v>266971</v>
      </c>
      <c r="O2245" s="14">
        <f>AVERAGE(VentasC15[[#This Row],[Maquillaje]:[Perfumería]])</f>
        <v>53394.2</v>
      </c>
      <c r="P2245" t="str">
        <f>INDEX(VentasC15[[#Headers],[Maquillaje]:[Perfumería]],MATCH(MAX(VentasC15[[#This Row],[Maquillaje]:[Perfumería]]),VentasC15[[#This Row],[Maquillaje]:[Perfumería]],0))</f>
        <v>Perfumería</v>
      </c>
      <c r="Q2245" t="str">
        <f>INDEX(VentasC15[[#Headers],[Maquillaje]:[Perfumería]],MATCH(MIN(VentasC15[[#This Row],[Maquillaje]:[Perfumería]]),VentasC15[[#This Row],[Maquillaje]:[Perfumería]],0))</f>
        <v>Cabello</v>
      </c>
      <c r="R2245" t="str">
        <f>IF(VentasC15[[#This Row],[Total por vendedor]]&gt;=250000,"SI","NO")</f>
        <v>SI</v>
      </c>
    </row>
    <row r="2246" spans="1:18" x14ac:dyDescent="0.3">
      <c r="A2246" s="16">
        <v>33499366</v>
      </c>
      <c r="B2246" s="13">
        <v>66</v>
      </c>
      <c r="C2246" s="13">
        <v>5</v>
      </c>
      <c r="D2246" s="13">
        <v>52</v>
      </c>
      <c r="E2246" t="s">
        <v>24</v>
      </c>
      <c r="F2246" t="s">
        <v>21</v>
      </c>
      <c r="G2246" t="str">
        <f>IF(VentasC15[[#This Row],[Tipo de pago]]='Tablas auxiliares'!$B$6,"Venta física","Venta Online")</f>
        <v>Venta Online</v>
      </c>
      <c r="H2246" t="s">
        <v>29</v>
      </c>
      <c r="I2246" s="37">
        <v>57972</v>
      </c>
      <c r="J2246" s="37">
        <v>24444</v>
      </c>
      <c r="K2246" s="37">
        <v>77025</v>
      </c>
      <c r="L2246" s="37">
        <v>82874</v>
      </c>
      <c r="M2246" s="37">
        <v>96777</v>
      </c>
      <c r="N2246" s="37">
        <f>SUM(VentasC15[[#This Row],[Maquillaje]:[Perfumería]])</f>
        <v>339092</v>
      </c>
      <c r="O2246" s="14">
        <f>AVERAGE(VentasC15[[#This Row],[Maquillaje]:[Perfumería]])</f>
        <v>67818.399999999994</v>
      </c>
      <c r="P2246" t="str">
        <f>INDEX(VentasC15[[#Headers],[Maquillaje]:[Perfumería]],MATCH(MAX(VentasC15[[#This Row],[Maquillaje]:[Perfumería]]),VentasC15[[#This Row],[Maquillaje]:[Perfumería]],0))</f>
        <v>Perfumería</v>
      </c>
      <c r="Q2246" t="str">
        <f>INDEX(VentasC15[[#Headers],[Maquillaje]:[Perfumería]],MATCH(MIN(VentasC15[[#This Row],[Maquillaje]:[Perfumería]]),VentasC15[[#This Row],[Maquillaje]:[Perfumería]],0))</f>
        <v>Skincare</v>
      </c>
      <c r="R2246" t="str">
        <f>IF(VentasC15[[#This Row],[Total por vendedor]]&gt;=250000,"SI","NO")</f>
        <v>SI</v>
      </c>
    </row>
    <row r="2247" spans="1:18" x14ac:dyDescent="0.3">
      <c r="A2247" s="17">
        <v>33499367</v>
      </c>
      <c r="B2247" s="13">
        <v>64</v>
      </c>
      <c r="C2247" s="13">
        <v>5</v>
      </c>
      <c r="D2247" s="13">
        <v>51</v>
      </c>
      <c r="E2247" t="s">
        <v>23</v>
      </c>
      <c r="F2247" t="s">
        <v>20</v>
      </c>
      <c r="G2247" t="str">
        <f>IF(VentasC15[[#This Row],[Tipo de pago]]='Tablas auxiliares'!$B$6,"Venta física","Venta Online")</f>
        <v>Venta física</v>
      </c>
      <c r="H2247" t="s">
        <v>29</v>
      </c>
      <c r="I2247" s="37">
        <v>58276</v>
      </c>
      <c r="J2247" s="37">
        <v>94267</v>
      </c>
      <c r="K2247" s="37">
        <v>42013</v>
      </c>
      <c r="L2247" s="37">
        <v>48839</v>
      </c>
      <c r="M2247" s="37">
        <v>67516</v>
      </c>
      <c r="N2247" s="37">
        <f>SUM(VentasC15[[#This Row],[Maquillaje]:[Perfumería]])</f>
        <v>310911</v>
      </c>
      <c r="O2247" s="14">
        <f>AVERAGE(VentasC15[[#This Row],[Maquillaje]:[Perfumería]])</f>
        <v>62182.2</v>
      </c>
      <c r="P2247" t="str">
        <f>INDEX(VentasC15[[#Headers],[Maquillaje]:[Perfumería]],MATCH(MAX(VentasC15[[#This Row],[Maquillaje]:[Perfumería]]),VentasC15[[#This Row],[Maquillaje]:[Perfumería]],0))</f>
        <v>Skincare</v>
      </c>
      <c r="Q2247" t="str">
        <f>INDEX(VentasC15[[#Headers],[Maquillaje]:[Perfumería]],MATCH(MIN(VentasC15[[#This Row],[Maquillaje]:[Perfumería]]),VentasC15[[#This Row],[Maquillaje]:[Perfumería]],0))</f>
        <v>Cabello</v>
      </c>
      <c r="R2247" t="str">
        <f>IF(VentasC15[[#This Row],[Total por vendedor]]&gt;=250000,"SI","NO")</f>
        <v>SI</v>
      </c>
    </row>
    <row r="2248" spans="1:18" x14ac:dyDescent="0.3">
      <c r="A2248" s="16">
        <v>33499368</v>
      </c>
      <c r="B2248" s="13">
        <v>72</v>
      </c>
      <c r="C2248" s="13">
        <v>5</v>
      </c>
      <c r="D2248" s="13">
        <v>80</v>
      </c>
      <c r="E2248" t="s">
        <v>25</v>
      </c>
      <c r="F2248" t="s">
        <v>20</v>
      </c>
      <c r="G2248" t="str">
        <f>IF(VentasC15[[#This Row],[Tipo de pago]]='Tablas auxiliares'!$B$6,"Venta física","Venta Online")</f>
        <v>Venta física</v>
      </c>
      <c r="H2248" t="s">
        <v>29</v>
      </c>
      <c r="I2248" s="37">
        <v>12209</v>
      </c>
      <c r="J2248" s="37">
        <v>77507</v>
      </c>
      <c r="K2248" s="37">
        <v>9056</v>
      </c>
      <c r="L2248" s="37">
        <v>5022</v>
      </c>
      <c r="M2248" s="37">
        <v>4578</v>
      </c>
      <c r="N2248" s="37">
        <f>SUM(VentasC15[[#This Row],[Maquillaje]:[Perfumería]])</f>
        <v>108372</v>
      </c>
      <c r="O2248" s="14">
        <f>AVERAGE(VentasC15[[#This Row],[Maquillaje]:[Perfumería]])</f>
        <v>21674.400000000001</v>
      </c>
      <c r="P2248" t="str">
        <f>INDEX(VentasC15[[#Headers],[Maquillaje]:[Perfumería]],MATCH(MAX(VentasC15[[#This Row],[Maquillaje]:[Perfumería]]),VentasC15[[#This Row],[Maquillaje]:[Perfumería]],0))</f>
        <v>Skincare</v>
      </c>
      <c r="Q2248" t="str">
        <f>INDEX(VentasC15[[#Headers],[Maquillaje]:[Perfumería]],MATCH(MIN(VentasC15[[#This Row],[Maquillaje]:[Perfumería]]),VentasC15[[#This Row],[Maquillaje]:[Perfumería]],0))</f>
        <v>Perfumería</v>
      </c>
      <c r="R2248" t="str">
        <f>IF(VentasC15[[#This Row],[Total por vendedor]]&gt;=250000,"SI","NO")</f>
        <v>NO</v>
      </c>
    </row>
    <row r="2249" spans="1:18" x14ac:dyDescent="0.3">
      <c r="A2249" s="17">
        <v>33499369</v>
      </c>
      <c r="B2249" s="13">
        <v>73</v>
      </c>
      <c r="C2249" s="13">
        <v>5</v>
      </c>
      <c r="D2249" s="13">
        <v>38</v>
      </c>
      <c r="E2249" t="s">
        <v>22</v>
      </c>
      <c r="F2249" t="s">
        <v>20</v>
      </c>
      <c r="G2249" t="str">
        <f>IF(VentasC15[[#This Row],[Tipo de pago]]='Tablas auxiliares'!$B$6,"Venta física","Venta Online")</f>
        <v>Venta física</v>
      </c>
      <c r="H2249" t="s">
        <v>30</v>
      </c>
      <c r="I2249" s="37">
        <v>70298</v>
      </c>
      <c r="J2249" s="37">
        <v>1861</v>
      </c>
      <c r="K2249" s="37">
        <v>69056</v>
      </c>
      <c r="L2249" s="37">
        <v>57087</v>
      </c>
      <c r="M2249" s="37">
        <v>99500</v>
      </c>
      <c r="N2249" s="37">
        <f>SUM(VentasC15[[#This Row],[Maquillaje]:[Perfumería]])</f>
        <v>297802</v>
      </c>
      <c r="O2249" s="14">
        <f>AVERAGE(VentasC15[[#This Row],[Maquillaje]:[Perfumería]])</f>
        <v>59560.4</v>
      </c>
      <c r="P2249" t="str">
        <f>INDEX(VentasC15[[#Headers],[Maquillaje]:[Perfumería]],MATCH(MAX(VentasC15[[#This Row],[Maquillaje]:[Perfumería]]),VentasC15[[#This Row],[Maquillaje]:[Perfumería]],0))</f>
        <v>Perfumería</v>
      </c>
      <c r="Q2249" t="str">
        <f>INDEX(VentasC15[[#Headers],[Maquillaje]:[Perfumería]],MATCH(MIN(VentasC15[[#This Row],[Maquillaje]:[Perfumería]]),VentasC15[[#This Row],[Maquillaje]:[Perfumería]],0))</f>
        <v>Skincare</v>
      </c>
      <c r="R2249" t="str">
        <f>IF(VentasC15[[#This Row],[Total por vendedor]]&gt;=250000,"SI","NO")</f>
        <v>SI</v>
      </c>
    </row>
    <row r="2250" spans="1:18" x14ac:dyDescent="0.3">
      <c r="A2250" s="16">
        <v>33499370</v>
      </c>
      <c r="B2250" s="13">
        <v>69</v>
      </c>
      <c r="C2250" s="13">
        <v>5</v>
      </c>
      <c r="D2250" s="13">
        <v>21</v>
      </c>
      <c r="E2250" t="s">
        <v>23</v>
      </c>
      <c r="F2250" t="s">
        <v>21</v>
      </c>
      <c r="G2250" t="str">
        <f>IF(VentasC15[[#This Row],[Tipo de pago]]='Tablas auxiliares'!$B$6,"Venta física","Venta Online")</f>
        <v>Venta Online</v>
      </c>
      <c r="H2250" t="s">
        <v>30</v>
      </c>
      <c r="I2250" s="37">
        <v>264</v>
      </c>
      <c r="J2250" s="37">
        <v>76450</v>
      </c>
      <c r="K2250" s="37">
        <v>20946</v>
      </c>
      <c r="L2250" s="37">
        <v>27546</v>
      </c>
      <c r="M2250" s="37">
        <v>91478</v>
      </c>
      <c r="N2250" s="37">
        <f>SUM(VentasC15[[#This Row],[Maquillaje]:[Perfumería]])</f>
        <v>216684</v>
      </c>
      <c r="O2250" s="14">
        <f>AVERAGE(VentasC15[[#This Row],[Maquillaje]:[Perfumería]])</f>
        <v>43336.800000000003</v>
      </c>
      <c r="P2250" t="str">
        <f>INDEX(VentasC15[[#Headers],[Maquillaje]:[Perfumería]],MATCH(MAX(VentasC15[[#This Row],[Maquillaje]:[Perfumería]]),VentasC15[[#This Row],[Maquillaje]:[Perfumería]],0))</f>
        <v>Perfumería</v>
      </c>
      <c r="Q2250" t="str">
        <f>INDEX(VentasC15[[#Headers],[Maquillaje]:[Perfumería]],MATCH(MIN(VentasC15[[#This Row],[Maquillaje]:[Perfumería]]),VentasC15[[#This Row],[Maquillaje]:[Perfumería]],0))</f>
        <v>Maquillaje</v>
      </c>
      <c r="R2250" t="str">
        <f>IF(VentasC15[[#This Row],[Total por vendedor]]&gt;=250000,"SI","NO")</f>
        <v>NO</v>
      </c>
    </row>
    <row r="2251" spans="1:18" x14ac:dyDescent="0.3">
      <c r="A2251" s="17">
        <v>33499371</v>
      </c>
      <c r="B2251" s="13">
        <v>39</v>
      </c>
      <c r="C2251" s="13">
        <v>5</v>
      </c>
      <c r="D2251" s="13">
        <v>70</v>
      </c>
      <c r="E2251" t="s">
        <v>24</v>
      </c>
      <c r="F2251" t="s">
        <v>21</v>
      </c>
      <c r="G2251" t="str">
        <f>IF(VentasC15[[#This Row],[Tipo de pago]]='Tablas auxiliares'!$B$6,"Venta física","Venta Online")</f>
        <v>Venta Online</v>
      </c>
      <c r="H2251" t="s">
        <v>30</v>
      </c>
      <c r="I2251" s="37">
        <v>95702</v>
      </c>
      <c r="J2251" s="37">
        <v>98625</v>
      </c>
      <c r="K2251" s="37">
        <v>62820</v>
      </c>
      <c r="L2251" s="37">
        <v>88135</v>
      </c>
      <c r="M2251" s="37">
        <v>61186</v>
      </c>
      <c r="N2251" s="37">
        <f>SUM(VentasC15[[#This Row],[Maquillaje]:[Perfumería]])</f>
        <v>406468</v>
      </c>
      <c r="O2251" s="14">
        <f>AVERAGE(VentasC15[[#This Row],[Maquillaje]:[Perfumería]])</f>
        <v>81293.600000000006</v>
      </c>
      <c r="P2251" t="str">
        <f>INDEX(VentasC15[[#Headers],[Maquillaje]:[Perfumería]],MATCH(MAX(VentasC15[[#This Row],[Maquillaje]:[Perfumería]]),VentasC15[[#This Row],[Maquillaje]:[Perfumería]],0))</f>
        <v>Skincare</v>
      </c>
      <c r="Q2251" t="str">
        <f>INDEX(VentasC15[[#Headers],[Maquillaje]:[Perfumería]],MATCH(MIN(VentasC15[[#This Row],[Maquillaje]:[Perfumería]]),VentasC15[[#This Row],[Maquillaje]:[Perfumería]],0))</f>
        <v>Perfumería</v>
      </c>
      <c r="R2251" t="str">
        <f>IF(VentasC15[[#This Row],[Total por vendedor]]&gt;=250000,"SI","NO")</f>
        <v>SI</v>
      </c>
    </row>
    <row r="2252" spans="1:18" x14ac:dyDescent="0.3">
      <c r="A2252" s="16">
        <v>33499372</v>
      </c>
      <c r="B2252" s="13">
        <v>34</v>
      </c>
      <c r="C2252" s="13">
        <v>5</v>
      </c>
      <c r="D2252" s="13">
        <v>81</v>
      </c>
      <c r="E2252" t="s">
        <v>24</v>
      </c>
      <c r="F2252" t="s">
        <v>21</v>
      </c>
      <c r="G2252" t="str">
        <f>IF(VentasC15[[#This Row],[Tipo de pago]]='Tablas auxiliares'!$B$6,"Venta física","Venta Online")</f>
        <v>Venta Online</v>
      </c>
      <c r="H2252" t="s">
        <v>29</v>
      </c>
      <c r="I2252" s="37">
        <v>85408</v>
      </c>
      <c r="J2252" s="37">
        <v>20748</v>
      </c>
      <c r="K2252" s="37">
        <v>89573</v>
      </c>
      <c r="L2252" s="37">
        <v>97753</v>
      </c>
      <c r="M2252" s="37">
        <v>83681</v>
      </c>
      <c r="N2252" s="37">
        <f>SUM(VentasC15[[#This Row],[Maquillaje]:[Perfumería]])</f>
        <v>377163</v>
      </c>
      <c r="O2252" s="14">
        <f>AVERAGE(VentasC15[[#This Row],[Maquillaje]:[Perfumería]])</f>
        <v>75432.600000000006</v>
      </c>
      <c r="P2252" t="str">
        <f>INDEX(VentasC15[[#Headers],[Maquillaje]:[Perfumería]],MATCH(MAX(VentasC15[[#This Row],[Maquillaje]:[Perfumería]]),VentasC15[[#This Row],[Maquillaje]:[Perfumería]],0))</f>
        <v>Cuerpo</v>
      </c>
      <c r="Q2252" t="str">
        <f>INDEX(VentasC15[[#Headers],[Maquillaje]:[Perfumería]],MATCH(MIN(VentasC15[[#This Row],[Maquillaje]:[Perfumería]]),VentasC15[[#This Row],[Maquillaje]:[Perfumería]],0))</f>
        <v>Skincare</v>
      </c>
      <c r="R2252" t="str">
        <f>IF(VentasC15[[#This Row],[Total por vendedor]]&gt;=250000,"SI","NO")</f>
        <v>SI</v>
      </c>
    </row>
    <row r="2253" spans="1:18" x14ac:dyDescent="0.3">
      <c r="A2253" s="17">
        <v>33499373</v>
      </c>
      <c r="B2253" s="13">
        <v>54</v>
      </c>
      <c r="C2253" s="13">
        <v>5</v>
      </c>
      <c r="D2253" s="13">
        <v>61</v>
      </c>
      <c r="E2253" t="s">
        <v>24</v>
      </c>
      <c r="F2253" t="s">
        <v>21</v>
      </c>
      <c r="G2253" t="str">
        <f>IF(VentasC15[[#This Row],[Tipo de pago]]='Tablas auxiliares'!$B$6,"Venta física","Venta Online")</f>
        <v>Venta Online</v>
      </c>
      <c r="H2253" t="s">
        <v>30</v>
      </c>
      <c r="I2253" s="37">
        <v>68332</v>
      </c>
      <c r="J2253" s="37">
        <v>73752</v>
      </c>
      <c r="K2253" s="37">
        <v>22703</v>
      </c>
      <c r="L2253" s="37">
        <v>44766</v>
      </c>
      <c r="M2253" s="37">
        <v>51082</v>
      </c>
      <c r="N2253" s="37">
        <f>SUM(VentasC15[[#This Row],[Maquillaje]:[Perfumería]])</f>
        <v>260635</v>
      </c>
      <c r="O2253" s="14">
        <f>AVERAGE(VentasC15[[#This Row],[Maquillaje]:[Perfumería]])</f>
        <v>52127</v>
      </c>
      <c r="P2253" t="str">
        <f>INDEX(VentasC15[[#Headers],[Maquillaje]:[Perfumería]],MATCH(MAX(VentasC15[[#This Row],[Maquillaje]:[Perfumería]]),VentasC15[[#This Row],[Maquillaje]:[Perfumería]],0))</f>
        <v>Skincare</v>
      </c>
      <c r="Q2253" t="str">
        <f>INDEX(VentasC15[[#Headers],[Maquillaje]:[Perfumería]],MATCH(MIN(VentasC15[[#This Row],[Maquillaje]:[Perfumería]]),VentasC15[[#This Row],[Maquillaje]:[Perfumería]],0))</f>
        <v>Cabello</v>
      </c>
      <c r="R2253" t="str">
        <f>IF(VentasC15[[#This Row],[Total por vendedor]]&gt;=250000,"SI","NO")</f>
        <v>SI</v>
      </c>
    </row>
    <row r="2254" spans="1:18" x14ac:dyDescent="0.3">
      <c r="A2254" s="16">
        <v>33499374</v>
      </c>
      <c r="B2254" s="13">
        <v>52</v>
      </c>
      <c r="C2254" s="13">
        <v>5</v>
      </c>
      <c r="D2254" s="13">
        <v>46</v>
      </c>
      <c r="E2254" t="s">
        <v>22</v>
      </c>
      <c r="F2254" t="s">
        <v>21</v>
      </c>
      <c r="G2254" t="str">
        <f>IF(VentasC15[[#This Row],[Tipo de pago]]='Tablas auxiliares'!$B$6,"Venta física","Venta Online")</f>
        <v>Venta Online</v>
      </c>
      <c r="H2254" t="s">
        <v>30</v>
      </c>
      <c r="I2254" s="37">
        <v>5115</v>
      </c>
      <c r="J2254" s="37">
        <v>31987</v>
      </c>
      <c r="K2254" s="37">
        <v>97919</v>
      </c>
      <c r="L2254" s="37">
        <v>60467</v>
      </c>
      <c r="M2254" s="37">
        <v>36148</v>
      </c>
      <c r="N2254" s="37">
        <f>SUM(VentasC15[[#This Row],[Maquillaje]:[Perfumería]])</f>
        <v>231636</v>
      </c>
      <c r="O2254" s="14">
        <f>AVERAGE(VentasC15[[#This Row],[Maquillaje]:[Perfumería]])</f>
        <v>46327.199999999997</v>
      </c>
      <c r="P2254" t="str">
        <f>INDEX(VentasC15[[#Headers],[Maquillaje]:[Perfumería]],MATCH(MAX(VentasC15[[#This Row],[Maquillaje]:[Perfumería]]),VentasC15[[#This Row],[Maquillaje]:[Perfumería]],0))</f>
        <v>Cabello</v>
      </c>
      <c r="Q2254" t="str">
        <f>INDEX(VentasC15[[#Headers],[Maquillaje]:[Perfumería]],MATCH(MIN(VentasC15[[#This Row],[Maquillaje]:[Perfumería]]),VentasC15[[#This Row],[Maquillaje]:[Perfumería]],0))</f>
        <v>Maquillaje</v>
      </c>
      <c r="R2254" t="str">
        <f>IF(VentasC15[[#This Row],[Total por vendedor]]&gt;=250000,"SI","NO")</f>
        <v>NO</v>
      </c>
    </row>
    <row r="2255" spans="1:18" x14ac:dyDescent="0.3">
      <c r="A2255" s="17">
        <v>33499375</v>
      </c>
      <c r="B2255" s="13">
        <v>64</v>
      </c>
      <c r="C2255" s="13">
        <v>5</v>
      </c>
      <c r="D2255" s="13">
        <v>50</v>
      </c>
      <c r="E2255" t="s">
        <v>23</v>
      </c>
      <c r="F2255" t="s">
        <v>21</v>
      </c>
      <c r="G2255" t="str">
        <f>IF(VentasC15[[#This Row],[Tipo de pago]]='Tablas auxiliares'!$B$6,"Venta física","Venta Online")</f>
        <v>Venta Online</v>
      </c>
      <c r="H2255" t="s">
        <v>29</v>
      </c>
      <c r="I2255" s="37">
        <v>80812</v>
      </c>
      <c r="J2255" s="37">
        <v>65206</v>
      </c>
      <c r="K2255" s="37">
        <v>15538</v>
      </c>
      <c r="L2255" s="37">
        <v>19988</v>
      </c>
      <c r="M2255" s="37">
        <v>44538</v>
      </c>
      <c r="N2255" s="37">
        <f>SUM(VentasC15[[#This Row],[Maquillaje]:[Perfumería]])</f>
        <v>226082</v>
      </c>
      <c r="O2255" s="14">
        <f>AVERAGE(VentasC15[[#This Row],[Maquillaje]:[Perfumería]])</f>
        <v>45216.4</v>
      </c>
      <c r="P2255" t="str">
        <f>INDEX(VentasC15[[#Headers],[Maquillaje]:[Perfumería]],MATCH(MAX(VentasC15[[#This Row],[Maquillaje]:[Perfumería]]),VentasC15[[#This Row],[Maquillaje]:[Perfumería]],0))</f>
        <v>Maquillaje</v>
      </c>
      <c r="Q2255" t="str">
        <f>INDEX(VentasC15[[#Headers],[Maquillaje]:[Perfumería]],MATCH(MIN(VentasC15[[#This Row],[Maquillaje]:[Perfumería]]),VentasC15[[#This Row],[Maquillaje]:[Perfumería]],0))</f>
        <v>Cabello</v>
      </c>
      <c r="R2255" t="str">
        <f>IF(VentasC15[[#This Row],[Total por vendedor]]&gt;=250000,"SI","NO")</f>
        <v>NO</v>
      </c>
    </row>
    <row r="2256" spans="1:18" x14ac:dyDescent="0.3">
      <c r="A2256" s="16">
        <v>33499376</v>
      </c>
      <c r="B2256" s="13">
        <v>60</v>
      </c>
      <c r="C2256" s="13">
        <v>5</v>
      </c>
      <c r="D2256" s="13">
        <v>46</v>
      </c>
      <c r="E2256" t="s">
        <v>23</v>
      </c>
      <c r="F2256" t="s">
        <v>20</v>
      </c>
      <c r="G2256" t="str">
        <f>IF(VentasC15[[#This Row],[Tipo de pago]]='Tablas auxiliares'!$B$6,"Venta física","Venta Online")</f>
        <v>Venta física</v>
      </c>
      <c r="H2256" t="s">
        <v>30</v>
      </c>
      <c r="I2256" s="37">
        <v>75541</v>
      </c>
      <c r="J2256" s="37">
        <v>56264</v>
      </c>
      <c r="K2256" s="37">
        <v>25603</v>
      </c>
      <c r="L2256" s="37">
        <v>69361</v>
      </c>
      <c r="M2256" s="37">
        <v>47727</v>
      </c>
      <c r="N2256" s="37">
        <f>SUM(VentasC15[[#This Row],[Maquillaje]:[Perfumería]])</f>
        <v>274496</v>
      </c>
      <c r="O2256" s="14">
        <f>AVERAGE(VentasC15[[#This Row],[Maquillaje]:[Perfumería]])</f>
        <v>54899.199999999997</v>
      </c>
      <c r="P2256" t="str">
        <f>INDEX(VentasC15[[#Headers],[Maquillaje]:[Perfumería]],MATCH(MAX(VentasC15[[#This Row],[Maquillaje]:[Perfumería]]),VentasC15[[#This Row],[Maquillaje]:[Perfumería]],0))</f>
        <v>Maquillaje</v>
      </c>
      <c r="Q2256" t="str">
        <f>INDEX(VentasC15[[#Headers],[Maquillaje]:[Perfumería]],MATCH(MIN(VentasC15[[#This Row],[Maquillaje]:[Perfumería]]),VentasC15[[#This Row],[Maquillaje]:[Perfumería]],0))</f>
        <v>Cabello</v>
      </c>
      <c r="R2256" t="str">
        <f>IF(VentasC15[[#This Row],[Total por vendedor]]&gt;=250000,"SI","NO")</f>
        <v>SI</v>
      </c>
    </row>
    <row r="2257" spans="1:18" x14ac:dyDescent="0.3">
      <c r="A2257" s="17">
        <v>33499377</v>
      </c>
      <c r="B2257" s="13">
        <v>69</v>
      </c>
      <c r="C2257" s="13">
        <v>5</v>
      </c>
      <c r="D2257" s="13">
        <v>33</v>
      </c>
      <c r="E2257" t="s">
        <v>24</v>
      </c>
      <c r="F2257" t="s">
        <v>20</v>
      </c>
      <c r="G2257" t="str">
        <f>IF(VentasC15[[#This Row],[Tipo de pago]]='Tablas auxiliares'!$B$6,"Venta física","Venta Online")</f>
        <v>Venta física</v>
      </c>
      <c r="H2257" t="s">
        <v>29</v>
      </c>
      <c r="I2257" s="37">
        <v>53443</v>
      </c>
      <c r="J2257" s="37">
        <v>38051</v>
      </c>
      <c r="K2257" s="37">
        <v>13868</v>
      </c>
      <c r="L2257" s="37">
        <v>90680</v>
      </c>
      <c r="M2257" s="37">
        <v>83961</v>
      </c>
      <c r="N2257" s="37">
        <f>SUM(VentasC15[[#This Row],[Maquillaje]:[Perfumería]])</f>
        <v>280003</v>
      </c>
      <c r="O2257" s="14">
        <f>AVERAGE(VentasC15[[#This Row],[Maquillaje]:[Perfumería]])</f>
        <v>56000.6</v>
      </c>
      <c r="P2257" t="str">
        <f>INDEX(VentasC15[[#Headers],[Maquillaje]:[Perfumería]],MATCH(MAX(VentasC15[[#This Row],[Maquillaje]:[Perfumería]]),VentasC15[[#This Row],[Maquillaje]:[Perfumería]],0))</f>
        <v>Cuerpo</v>
      </c>
      <c r="Q2257" t="str">
        <f>INDEX(VentasC15[[#Headers],[Maquillaje]:[Perfumería]],MATCH(MIN(VentasC15[[#This Row],[Maquillaje]:[Perfumería]]),VentasC15[[#This Row],[Maquillaje]:[Perfumería]],0))</f>
        <v>Cabello</v>
      </c>
      <c r="R2257" t="str">
        <f>IF(VentasC15[[#This Row],[Total por vendedor]]&gt;=250000,"SI","NO")</f>
        <v>SI</v>
      </c>
    </row>
    <row r="2258" spans="1:18" x14ac:dyDescent="0.3">
      <c r="A2258" s="16">
        <v>33499378</v>
      </c>
      <c r="B2258" s="13">
        <v>35</v>
      </c>
      <c r="C2258" s="13">
        <v>5</v>
      </c>
      <c r="D2258" s="13">
        <v>94</v>
      </c>
      <c r="E2258" t="s">
        <v>23</v>
      </c>
      <c r="F2258" t="s">
        <v>21</v>
      </c>
      <c r="G2258" t="str">
        <f>IF(VentasC15[[#This Row],[Tipo de pago]]='Tablas auxiliares'!$B$6,"Venta física","Venta Online")</f>
        <v>Venta Online</v>
      </c>
      <c r="H2258" t="s">
        <v>30</v>
      </c>
      <c r="I2258" s="37">
        <v>81236</v>
      </c>
      <c r="J2258" s="37">
        <v>71488</v>
      </c>
      <c r="K2258" s="37">
        <v>58269</v>
      </c>
      <c r="L2258" s="37">
        <v>94496</v>
      </c>
      <c r="M2258" s="37">
        <v>46425</v>
      </c>
      <c r="N2258" s="37">
        <f>SUM(VentasC15[[#This Row],[Maquillaje]:[Perfumería]])</f>
        <v>351914</v>
      </c>
      <c r="O2258" s="14">
        <f>AVERAGE(VentasC15[[#This Row],[Maquillaje]:[Perfumería]])</f>
        <v>70382.8</v>
      </c>
      <c r="P2258" t="str">
        <f>INDEX(VentasC15[[#Headers],[Maquillaje]:[Perfumería]],MATCH(MAX(VentasC15[[#This Row],[Maquillaje]:[Perfumería]]),VentasC15[[#This Row],[Maquillaje]:[Perfumería]],0))</f>
        <v>Cuerpo</v>
      </c>
      <c r="Q2258" t="str">
        <f>INDEX(VentasC15[[#Headers],[Maquillaje]:[Perfumería]],MATCH(MIN(VentasC15[[#This Row],[Maquillaje]:[Perfumería]]),VentasC15[[#This Row],[Maquillaje]:[Perfumería]],0))</f>
        <v>Perfumería</v>
      </c>
      <c r="R2258" t="str">
        <f>IF(VentasC15[[#This Row],[Total por vendedor]]&gt;=250000,"SI","NO")</f>
        <v>SI</v>
      </c>
    </row>
    <row r="2259" spans="1:18" x14ac:dyDescent="0.3">
      <c r="A2259" s="17">
        <v>33499379</v>
      </c>
      <c r="B2259" s="13">
        <v>73</v>
      </c>
      <c r="C2259" s="13">
        <v>5</v>
      </c>
      <c r="D2259" s="13">
        <v>49</v>
      </c>
      <c r="E2259" t="s">
        <v>23</v>
      </c>
      <c r="F2259" t="s">
        <v>21</v>
      </c>
      <c r="G2259" t="str">
        <f>IF(VentasC15[[#This Row],[Tipo de pago]]='Tablas auxiliares'!$B$6,"Venta física","Venta Online")</f>
        <v>Venta Online</v>
      </c>
      <c r="H2259" t="s">
        <v>29</v>
      </c>
      <c r="I2259" s="37">
        <v>42018</v>
      </c>
      <c r="J2259" s="37">
        <v>53277</v>
      </c>
      <c r="K2259" s="37">
        <v>81672</v>
      </c>
      <c r="L2259" s="37">
        <v>13802</v>
      </c>
      <c r="M2259" s="37">
        <v>10211</v>
      </c>
      <c r="N2259" s="37">
        <f>SUM(VentasC15[[#This Row],[Maquillaje]:[Perfumería]])</f>
        <v>200980</v>
      </c>
      <c r="O2259" s="14">
        <f>AVERAGE(VentasC15[[#This Row],[Maquillaje]:[Perfumería]])</f>
        <v>40196</v>
      </c>
      <c r="P2259" t="str">
        <f>INDEX(VentasC15[[#Headers],[Maquillaje]:[Perfumería]],MATCH(MAX(VentasC15[[#This Row],[Maquillaje]:[Perfumería]]),VentasC15[[#This Row],[Maquillaje]:[Perfumería]],0))</f>
        <v>Cabello</v>
      </c>
      <c r="Q2259" t="str">
        <f>INDEX(VentasC15[[#Headers],[Maquillaje]:[Perfumería]],MATCH(MIN(VentasC15[[#This Row],[Maquillaje]:[Perfumería]]),VentasC15[[#This Row],[Maquillaje]:[Perfumería]],0))</f>
        <v>Perfumería</v>
      </c>
      <c r="R2259" t="str">
        <f>IF(VentasC15[[#This Row],[Total por vendedor]]&gt;=250000,"SI","NO")</f>
        <v>NO</v>
      </c>
    </row>
    <row r="2260" spans="1:18" x14ac:dyDescent="0.3">
      <c r="A2260" s="16">
        <v>33499380</v>
      </c>
      <c r="B2260" s="13">
        <v>66</v>
      </c>
      <c r="C2260" s="13">
        <v>5</v>
      </c>
      <c r="D2260" s="13">
        <v>6</v>
      </c>
      <c r="E2260" t="s">
        <v>23</v>
      </c>
      <c r="F2260" t="s">
        <v>20</v>
      </c>
      <c r="G2260" t="str">
        <f>IF(VentasC15[[#This Row],[Tipo de pago]]='Tablas auxiliares'!$B$6,"Venta física","Venta Online")</f>
        <v>Venta física</v>
      </c>
      <c r="H2260" t="s">
        <v>30</v>
      </c>
      <c r="I2260" s="37">
        <v>62460</v>
      </c>
      <c r="J2260" s="37">
        <v>37437</v>
      </c>
      <c r="K2260" s="37">
        <v>31273</v>
      </c>
      <c r="L2260" s="37">
        <v>33497</v>
      </c>
      <c r="M2260" s="37">
        <v>11537</v>
      </c>
      <c r="N2260" s="37">
        <f>SUM(VentasC15[[#This Row],[Maquillaje]:[Perfumería]])</f>
        <v>176204</v>
      </c>
      <c r="O2260" s="14">
        <f>AVERAGE(VentasC15[[#This Row],[Maquillaje]:[Perfumería]])</f>
        <v>35240.800000000003</v>
      </c>
      <c r="P2260" t="str">
        <f>INDEX(VentasC15[[#Headers],[Maquillaje]:[Perfumería]],MATCH(MAX(VentasC15[[#This Row],[Maquillaje]:[Perfumería]]),VentasC15[[#This Row],[Maquillaje]:[Perfumería]],0))</f>
        <v>Maquillaje</v>
      </c>
      <c r="Q2260" t="str">
        <f>INDEX(VentasC15[[#Headers],[Maquillaje]:[Perfumería]],MATCH(MIN(VentasC15[[#This Row],[Maquillaje]:[Perfumería]]),VentasC15[[#This Row],[Maquillaje]:[Perfumería]],0))</f>
        <v>Perfumería</v>
      </c>
      <c r="R2260" t="str">
        <f>IF(VentasC15[[#This Row],[Total por vendedor]]&gt;=250000,"SI","NO")</f>
        <v>NO</v>
      </c>
    </row>
    <row r="2261" spans="1:18" x14ac:dyDescent="0.3">
      <c r="A2261" s="17">
        <v>33499381</v>
      </c>
      <c r="B2261" s="13">
        <v>49</v>
      </c>
      <c r="C2261" s="13">
        <v>5</v>
      </c>
      <c r="D2261" s="13">
        <v>41</v>
      </c>
      <c r="E2261" t="s">
        <v>25</v>
      </c>
      <c r="F2261" t="s">
        <v>20</v>
      </c>
      <c r="G2261" t="str">
        <f>IF(VentasC15[[#This Row],[Tipo de pago]]='Tablas auxiliares'!$B$6,"Venta física","Venta Online")</f>
        <v>Venta física</v>
      </c>
      <c r="H2261" t="s">
        <v>29</v>
      </c>
      <c r="I2261" s="37">
        <v>14091</v>
      </c>
      <c r="J2261" s="37">
        <v>35355</v>
      </c>
      <c r="K2261" s="37">
        <v>20742</v>
      </c>
      <c r="L2261" s="37">
        <v>11221</v>
      </c>
      <c r="M2261" s="37">
        <v>1549</v>
      </c>
      <c r="N2261" s="37">
        <f>SUM(VentasC15[[#This Row],[Maquillaje]:[Perfumería]])</f>
        <v>82958</v>
      </c>
      <c r="O2261" s="14">
        <f>AVERAGE(VentasC15[[#This Row],[Maquillaje]:[Perfumería]])</f>
        <v>16591.599999999999</v>
      </c>
      <c r="P2261" t="str">
        <f>INDEX(VentasC15[[#Headers],[Maquillaje]:[Perfumería]],MATCH(MAX(VentasC15[[#This Row],[Maquillaje]:[Perfumería]]),VentasC15[[#This Row],[Maquillaje]:[Perfumería]],0))</f>
        <v>Skincare</v>
      </c>
      <c r="Q2261" t="str">
        <f>INDEX(VentasC15[[#Headers],[Maquillaje]:[Perfumería]],MATCH(MIN(VentasC15[[#This Row],[Maquillaje]:[Perfumería]]),VentasC15[[#This Row],[Maquillaje]:[Perfumería]],0))</f>
        <v>Perfumería</v>
      </c>
      <c r="R2261" t="str">
        <f>IF(VentasC15[[#This Row],[Total por vendedor]]&gt;=250000,"SI","NO")</f>
        <v>NO</v>
      </c>
    </row>
    <row r="2262" spans="1:18" x14ac:dyDescent="0.3">
      <c r="A2262" s="16">
        <v>33499382</v>
      </c>
      <c r="B2262" s="13">
        <v>55</v>
      </c>
      <c r="C2262" s="13">
        <v>5</v>
      </c>
      <c r="D2262" s="13">
        <v>39</v>
      </c>
      <c r="E2262" t="s">
        <v>25</v>
      </c>
      <c r="F2262" t="s">
        <v>21</v>
      </c>
      <c r="G2262" t="str">
        <f>IF(VentasC15[[#This Row],[Tipo de pago]]='Tablas auxiliares'!$B$6,"Venta física","Venta Online")</f>
        <v>Venta Online</v>
      </c>
      <c r="H2262" t="s">
        <v>30</v>
      </c>
      <c r="I2262" s="37">
        <v>84510</v>
      </c>
      <c r="J2262" s="37">
        <v>72841</v>
      </c>
      <c r="K2262" s="37">
        <v>86304</v>
      </c>
      <c r="L2262" s="37">
        <v>59194</v>
      </c>
      <c r="M2262" s="37">
        <v>3745</v>
      </c>
      <c r="N2262" s="37">
        <f>SUM(VentasC15[[#This Row],[Maquillaje]:[Perfumería]])</f>
        <v>306594</v>
      </c>
      <c r="O2262" s="14">
        <f>AVERAGE(VentasC15[[#This Row],[Maquillaje]:[Perfumería]])</f>
        <v>61318.8</v>
      </c>
      <c r="P2262" t="str">
        <f>INDEX(VentasC15[[#Headers],[Maquillaje]:[Perfumería]],MATCH(MAX(VentasC15[[#This Row],[Maquillaje]:[Perfumería]]),VentasC15[[#This Row],[Maquillaje]:[Perfumería]],0))</f>
        <v>Cabello</v>
      </c>
      <c r="Q2262" t="str">
        <f>INDEX(VentasC15[[#Headers],[Maquillaje]:[Perfumería]],MATCH(MIN(VentasC15[[#This Row],[Maquillaje]:[Perfumería]]),VentasC15[[#This Row],[Maquillaje]:[Perfumería]],0))</f>
        <v>Perfumería</v>
      </c>
      <c r="R2262" t="str">
        <f>IF(VentasC15[[#This Row],[Total por vendedor]]&gt;=250000,"SI","NO")</f>
        <v>SI</v>
      </c>
    </row>
    <row r="2263" spans="1:18" x14ac:dyDescent="0.3">
      <c r="A2263" s="17">
        <v>33499383</v>
      </c>
      <c r="B2263" s="13">
        <v>65</v>
      </c>
      <c r="C2263" s="13">
        <v>5</v>
      </c>
      <c r="D2263" s="13">
        <v>37</v>
      </c>
      <c r="E2263" t="s">
        <v>22</v>
      </c>
      <c r="F2263" t="s">
        <v>21</v>
      </c>
      <c r="G2263" t="str">
        <f>IF(VentasC15[[#This Row],[Tipo de pago]]='Tablas auxiliares'!$B$6,"Venta física","Venta Online")</f>
        <v>Venta Online</v>
      </c>
      <c r="H2263" t="s">
        <v>29</v>
      </c>
      <c r="I2263" s="37">
        <v>70376</v>
      </c>
      <c r="J2263" s="37">
        <v>13883</v>
      </c>
      <c r="K2263" s="37">
        <v>3431</v>
      </c>
      <c r="L2263" s="37">
        <v>88746</v>
      </c>
      <c r="M2263" s="37">
        <v>21231</v>
      </c>
      <c r="N2263" s="37">
        <f>SUM(VentasC15[[#This Row],[Maquillaje]:[Perfumería]])</f>
        <v>197667</v>
      </c>
      <c r="O2263" s="14">
        <f>AVERAGE(VentasC15[[#This Row],[Maquillaje]:[Perfumería]])</f>
        <v>39533.4</v>
      </c>
      <c r="P2263" t="str">
        <f>INDEX(VentasC15[[#Headers],[Maquillaje]:[Perfumería]],MATCH(MAX(VentasC15[[#This Row],[Maquillaje]:[Perfumería]]),VentasC15[[#This Row],[Maquillaje]:[Perfumería]],0))</f>
        <v>Cuerpo</v>
      </c>
      <c r="Q2263" t="str">
        <f>INDEX(VentasC15[[#Headers],[Maquillaje]:[Perfumería]],MATCH(MIN(VentasC15[[#This Row],[Maquillaje]:[Perfumería]]),VentasC15[[#This Row],[Maquillaje]:[Perfumería]],0))</f>
        <v>Cabello</v>
      </c>
      <c r="R2263" t="str">
        <f>IF(VentasC15[[#This Row],[Total por vendedor]]&gt;=250000,"SI","NO")</f>
        <v>NO</v>
      </c>
    </row>
    <row r="2264" spans="1:18" x14ac:dyDescent="0.3">
      <c r="A2264" s="16">
        <v>33499384</v>
      </c>
      <c r="B2264" s="13">
        <v>70</v>
      </c>
      <c r="C2264" s="13">
        <v>5</v>
      </c>
      <c r="D2264" s="13">
        <v>51</v>
      </c>
      <c r="E2264" t="s">
        <v>22</v>
      </c>
      <c r="F2264" t="s">
        <v>21</v>
      </c>
      <c r="G2264" t="str">
        <f>IF(VentasC15[[#This Row],[Tipo de pago]]='Tablas auxiliares'!$B$6,"Venta física","Venta Online")</f>
        <v>Venta Online</v>
      </c>
      <c r="H2264" t="s">
        <v>30</v>
      </c>
      <c r="I2264" s="37">
        <v>88701</v>
      </c>
      <c r="J2264" s="37">
        <v>14705</v>
      </c>
      <c r="K2264" s="37">
        <v>29638</v>
      </c>
      <c r="L2264" s="37">
        <v>61712</v>
      </c>
      <c r="M2264" s="37">
        <v>83947</v>
      </c>
      <c r="N2264" s="37">
        <f>SUM(VentasC15[[#This Row],[Maquillaje]:[Perfumería]])</f>
        <v>278703</v>
      </c>
      <c r="O2264" s="14">
        <f>AVERAGE(VentasC15[[#This Row],[Maquillaje]:[Perfumería]])</f>
        <v>55740.6</v>
      </c>
      <c r="P2264" t="str">
        <f>INDEX(VentasC15[[#Headers],[Maquillaje]:[Perfumería]],MATCH(MAX(VentasC15[[#This Row],[Maquillaje]:[Perfumería]]),VentasC15[[#This Row],[Maquillaje]:[Perfumería]],0))</f>
        <v>Maquillaje</v>
      </c>
      <c r="Q2264" t="str">
        <f>INDEX(VentasC15[[#Headers],[Maquillaje]:[Perfumería]],MATCH(MIN(VentasC15[[#This Row],[Maquillaje]:[Perfumería]]),VentasC15[[#This Row],[Maquillaje]:[Perfumería]],0))</f>
        <v>Skincare</v>
      </c>
      <c r="R2264" t="str">
        <f>IF(VentasC15[[#This Row],[Total por vendedor]]&gt;=250000,"SI","NO")</f>
        <v>SI</v>
      </c>
    </row>
    <row r="2265" spans="1:18" x14ac:dyDescent="0.3">
      <c r="A2265" s="17">
        <v>33499385</v>
      </c>
      <c r="B2265" s="13">
        <v>61</v>
      </c>
      <c r="C2265" s="13">
        <v>5</v>
      </c>
      <c r="D2265" s="13">
        <v>18</v>
      </c>
      <c r="E2265" t="s">
        <v>23</v>
      </c>
      <c r="F2265" t="s">
        <v>21</v>
      </c>
      <c r="G2265" t="str">
        <f>IF(VentasC15[[#This Row],[Tipo de pago]]='Tablas auxiliares'!$B$6,"Venta física","Venta Online")</f>
        <v>Venta Online</v>
      </c>
      <c r="H2265" t="s">
        <v>29</v>
      </c>
      <c r="I2265" s="37">
        <v>21404</v>
      </c>
      <c r="J2265" s="37">
        <v>71565</v>
      </c>
      <c r="K2265" s="37">
        <v>21917</v>
      </c>
      <c r="L2265" s="37">
        <v>95598</v>
      </c>
      <c r="M2265" s="37">
        <v>61960</v>
      </c>
      <c r="N2265" s="37">
        <f>SUM(VentasC15[[#This Row],[Maquillaje]:[Perfumería]])</f>
        <v>272444</v>
      </c>
      <c r="O2265" s="14">
        <f>AVERAGE(VentasC15[[#This Row],[Maquillaje]:[Perfumería]])</f>
        <v>54488.800000000003</v>
      </c>
      <c r="P2265" t="str">
        <f>INDEX(VentasC15[[#Headers],[Maquillaje]:[Perfumería]],MATCH(MAX(VentasC15[[#This Row],[Maquillaje]:[Perfumería]]),VentasC15[[#This Row],[Maquillaje]:[Perfumería]],0))</f>
        <v>Cuerpo</v>
      </c>
      <c r="Q2265" t="str">
        <f>INDEX(VentasC15[[#Headers],[Maquillaje]:[Perfumería]],MATCH(MIN(VentasC15[[#This Row],[Maquillaje]:[Perfumería]]),VentasC15[[#This Row],[Maquillaje]:[Perfumería]],0))</f>
        <v>Maquillaje</v>
      </c>
      <c r="R2265" t="str">
        <f>IF(VentasC15[[#This Row],[Total por vendedor]]&gt;=250000,"SI","NO")</f>
        <v>SI</v>
      </c>
    </row>
    <row r="2266" spans="1:18" x14ac:dyDescent="0.3">
      <c r="A2266" s="16">
        <v>33499386</v>
      </c>
      <c r="B2266" s="13">
        <v>69</v>
      </c>
      <c r="C2266" s="13">
        <v>5</v>
      </c>
      <c r="D2266" s="13">
        <v>82</v>
      </c>
      <c r="E2266" t="s">
        <v>23</v>
      </c>
      <c r="F2266" t="s">
        <v>20</v>
      </c>
      <c r="G2266" t="str">
        <f>IF(VentasC15[[#This Row],[Tipo de pago]]='Tablas auxiliares'!$B$6,"Venta física","Venta Online")</f>
        <v>Venta física</v>
      </c>
      <c r="H2266" t="s">
        <v>29</v>
      </c>
      <c r="I2266" s="37">
        <v>88248</v>
      </c>
      <c r="J2266" s="37">
        <v>25242</v>
      </c>
      <c r="K2266" s="37">
        <v>30554</v>
      </c>
      <c r="L2266" s="37">
        <v>77804</v>
      </c>
      <c r="M2266" s="37">
        <v>52933</v>
      </c>
      <c r="N2266" s="37">
        <f>SUM(VentasC15[[#This Row],[Maquillaje]:[Perfumería]])</f>
        <v>274781</v>
      </c>
      <c r="O2266" s="14">
        <f>AVERAGE(VentasC15[[#This Row],[Maquillaje]:[Perfumería]])</f>
        <v>54956.2</v>
      </c>
      <c r="P2266" t="str">
        <f>INDEX(VentasC15[[#Headers],[Maquillaje]:[Perfumería]],MATCH(MAX(VentasC15[[#This Row],[Maquillaje]:[Perfumería]]),VentasC15[[#This Row],[Maquillaje]:[Perfumería]],0))</f>
        <v>Maquillaje</v>
      </c>
      <c r="Q2266" t="str">
        <f>INDEX(VentasC15[[#Headers],[Maquillaje]:[Perfumería]],MATCH(MIN(VentasC15[[#This Row],[Maquillaje]:[Perfumería]]),VentasC15[[#This Row],[Maquillaje]:[Perfumería]],0))</f>
        <v>Skincare</v>
      </c>
      <c r="R2266" t="str">
        <f>IF(VentasC15[[#This Row],[Total por vendedor]]&gt;=250000,"SI","NO")</f>
        <v>SI</v>
      </c>
    </row>
    <row r="2267" spans="1:18" x14ac:dyDescent="0.3">
      <c r="A2267" s="17">
        <v>33499387</v>
      </c>
      <c r="B2267" s="13">
        <v>28</v>
      </c>
      <c r="C2267" s="13">
        <v>5</v>
      </c>
      <c r="D2267" s="13">
        <v>61</v>
      </c>
      <c r="E2267" t="s">
        <v>23</v>
      </c>
      <c r="F2267" t="s">
        <v>21</v>
      </c>
      <c r="G2267" t="str">
        <f>IF(VentasC15[[#This Row],[Tipo de pago]]='Tablas auxiliares'!$B$6,"Venta física","Venta Online")</f>
        <v>Venta Online</v>
      </c>
      <c r="H2267" t="s">
        <v>29</v>
      </c>
      <c r="I2267" s="37">
        <v>19638</v>
      </c>
      <c r="J2267" s="37">
        <v>65710</v>
      </c>
      <c r="K2267" s="37">
        <v>86782</v>
      </c>
      <c r="L2267" s="37">
        <v>79207</v>
      </c>
      <c r="M2267" s="37">
        <v>55313</v>
      </c>
      <c r="N2267" s="37">
        <f>SUM(VentasC15[[#This Row],[Maquillaje]:[Perfumería]])</f>
        <v>306650</v>
      </c>
      <c r="O2267" s="14">
        <f>AVERAGE(VentasC15[[#This Row],[Maquillaje]:[Perfumería]])</f>
        <v>61330</v>
      </c>
      <c r="P2267" t="str">
        <f>INDEX(VentasC15[[#Headers],[Maquillaje]:[Perfumería]],MATCH(MAX(VentasC15[[#This Row],[Maquillaje]:[Perfumería]]),VentasC15[[#This Row],[Maquillaje]:[Perfumería]],0))</f>
        <v>Cabello</v>
      </c>
      <c r="Q2267" t="str">
        <f>INDEX(VentasC15[[#Headers],[Maquillaje]:[Perfumería]],MATCH(MIN(VentasC15[[#This Row],[Maquillaje]:[Perfumería]]),VentasC15[[#This Row],[Maquillaje]:[Perfumería]],0))</f>
        <v>Maquillaje</v>
      </c>
      <c r="R2267" t="str">
        <f>IF(VentasC15[[#This Row],[Total por vendedor]]&gt;=250000,"SI","NO")</f>
        <v>SI</v>
      </c>
    </row>
    <row r="2268" spans="1:18" x14ac:dyDescent="0.3">
      <c r="A2268" s="16">
        <v>33499388</v>
      </c>
      <c r="B2268" s="13">
        <v>37</v>
      </c>
      <c r="C2268" s="13">
        <v>5</v>
      </c>
      <c r="D2268" s="13">
        <v>91</v>
      </c>
      <c r="E2268" t="s">
        <v>25</v>
      </c>
      <c r="F2268" t="s">
        <v>21</v>
      </c>
      <c r="G2268" t="str">
        <f>IF(VentasC15[[#This Row],[Tipo de pago]]='Tablas auxiliares'!$B$6,"Venta física","Venta Online")</f>
        <v>Venta Online</v>
      </c>
      <c r="H2268" t="s">
        <v>29</v>
      </c>
      <c r="I2268" s="37">
        <v>86532</v>
      </c>
      <c r="J2268" s="37">
        <v>54301</v>
      </c>
      <c r="K2268" s="37">
        <v>96503</v>
      </c>
      <c r="L2268" s="37">
        <v>52201</v>
      </c>
      <c r="M2268" s="37">
        <v>57378</v>
      </c>
      <c r="N2268" s="37">
        <f>SUM(VentasC15[[#This Row],[Maquillaje]:[Perfumería]])</f>
        <v>346915</v>
      </c>
      <c r="O2268" s="14">
        <f>AVERAGE(VentasC15[[#This Row],[Maquillaje]:[Perfumería]])</f>
        <v>69383</v>
      </c>
      <c r="P2268" t="str">
        <f>INDEX(VentasC15[[#Headers],[Maquillaje]:[Perfumería]],MATCH(MAX(VentasC15[[#This Row],[Maquillaje]:[Perfumería]]),VentasC15[[#This Row],[Maquillaje]:[Perfumería]],0))</f>
        <v>Cabello</v>
      </c>
      <c r="Q2268" t="str">
        <f>INDEX(VentasC15[[#Headers],[Maquillaje]:[Perfumería]],MATCH(MIN(VentasC15[[#This Row],[Maquillaje]:[Perfumería]]),VentasC15[[#This Row],[Maquillaje]:[Perfumería]],0))</f>
        <v>Cuerpo</v>
      </c>
      <c r="R2268" t="str">
        <f>IF(VentasC15[[#This Row],[Total por vendedor]]&gt;=250000,"SI","NO")</f>
        <v>SI</v>
      </c>
    </row>
    <row r="2269" spans="1:18" x14ac:dyDescent="0.3">
      <c r="A2269" s="17">
        <v>33499389</v>
      </c>
      <c r="B2269" s="13">
        <v>27</v>
      </c>
      <c r="C2269" s="13">
        <v>5</v>
      </c>
      <c r="D2269" s="13">
        <v>52</v>
      </c>
      <c r="E2269" t="s">
        <v>22</v>
      </c>
      <c r="F2269" t="s">
        <v>20</v>
      </c>
      <c r="G2269" t="str">
        <f>IF(VentasC15[[#This Row],[Tipo de pago]]='Tablas auxiliares'!$B$6,"Venta física","Venta Online")</f>
        <v>Venta física</v>
      </c>
      <c r="H2269" t="s">
        <v>30</v>
      </c>
      <c r="I2269" s="37">
        <v>91775</v>
      </c>
      <c r="J2269" s="37">
        <v>81981</v>
      </c>
      <c r="K2269" s="37">
        <v>6016</v>
      </c>
      <c r="L2269" s="37">
        <v>88314</v>
      </c>
      <c r="M2269" s="37">
        <v>82779</v>
      </c>
      <c r="N2269" s="37">
        <f>SUM(VentasC15[[#This Row],[Maquillaje]:[Perfumería]])</f>
        <v>350865</v>
      </c>
      <c r="O2269" s="14">
        <f>AVERAGE(VentasC15[[#This Row],[Maquillaje]:[Perfumería]])</f>
        <v>70173</v>
      </c>
      <c r="P2269" t="str">
        <f>INDEX(VentasC15[[#Headers],[Maquillaje]:[Perfumería]],MATCH(MAX(VentasC15[[#This Row],[Maquillaje]:[Perfumería]]),VentasC15[[#This Row],[Maquillaje]:[Perfumería]],0))</f>
        <v>Maquillaje</v>
      </c>
      <c r="Q2269" t="str">
        <f>INDEX(VentasC15[[#Headers],[Maquillaje]:[Perfumería]],MATCH(MIN(VentasC15[[#This Row],[Maquillaje]:[Perfumería]]),VentasC15[[#This Row],[Maquillaje]:[Perfumería]],0))</f>
        <v>Cabello</v>
      </c>
      <c r="R2269" t="str">
        <f>IF(VentasC15[[#This Row],[Total por vendedor]]&gt;=250000,"SI","NO")</f>
        <v>SI</v>
      </c>
    </row>
    <row r="2270" spans="1:18" x14ac:dyDescent="0.3">
      <c r="A2270" s="16">
        <v>33499390</v>
      </c>
      <c r="B2270" s="13">
        <v>68</v>
      </c>
      <c r="C2270" s="13">
        <v>5</v>
      </c>
      <c r="D2270" s="13">
        <v>13</v>
      </c>
      <c r="E2270" t="s">
        <v>24</v>
      </c>
      <c r="F2270" t="s">
        <v>20</v>
      </c>
      <c r="G2270" t="str">
        <f>IF(VentasC15[[#This Row],[Tipo de pago]]='Tablas auxiliares'!$B$6,"Venta física","Venta Online")</f>
        <v>Venta física</v>
      </c>
      <c r="H2270" t="s">
        <v>29</v>
      </c>
      <c r="I2270" s="37">
        <v>33267</v>
      </c>
      <c r="J2270" s="37">
        <v>47713</v>
      </c>
      <c r="K2270" s="37">
        <v>68418</v>
      </c>
      <c r="L2270" s="37">
        <v>76538</v>
      </c>
      <c r="M2270" s="37">
        <v>4182</v>
      </c>
      <c r="N2270" s="37">
        <f>SUM(VentasC15[[#This Row],[Maquillaje]:[Perfumería]])</f>
        <v>230118</v>
      </c>
      <c r="O2270" s="14">
        <f>AVERAGE(VentasC15[[#This Row],[Maquillaje]:[Perfumería]])</f>
        <v>46023.6</v>
      </c>
      <c r="P2270" t="str">
        <f>INDEX(VentasC15[[#Headers],[Maquillaje]:[Perfumería]],MATCH(MAX(VentasC15[[#This Row],[Maquillaje]:[Perfumería]]),VentasC15[[#This Row],[Maquillaje]:[Perfumería]],0))</f>
        <v>Cuerpo</v>
      </c>
      <c r="Q2270" t="str">
        <f>INDEX(VentasC15[[#Headers],[Maquillaje]:[Perfumería]],MATCH(MIN(VentasC15[[#This Row],[Maquillaje]:[Perfumería]]),VentasC15[[#This Row],[Maquillaje]:[Perfumería]],0))</f>
        <v>Perfumería</v>
      </c>
      <c r="R2270" t="str">
        <f>IF(VentasC15[[#This Row],[Total por vendedor]]&gt;=250000,"SI","NO")</f>
        <v>NO</v>
      </c>
    </row>
    <row r="2271" spans="1:18" x14ac:dyDescent="0.3">
      <c r="A2271" s="17">
        <v>33499391</v>
      </c>
      <c r="B2271" s="13">
        <v>43</v>
      </c>
      <c r="C2271" s="13">
        <v>5</v>
      </c>
      <c r="D2271" s="13">
        <v>86</v>
      </c>
      <c r="E2271" t="s">
        <v>23</v>
      </c>
      <c r="F2271" t="s">
        <v>21</v>
      </c>
      <c r="G2271" t="str">
        <f>IF(VentasC15[[#This Row],[Tipo de pago]]='Tablas auxiliares'!$B$6,"Venta física","Venta Online")</f>
        <v>Venta Online</v>
      </c>
      <c r="H2271" t="s">
        <v>30</v>
      </c>
      <c r="I2271" s="37">
        <v>51235</v>
      </c>
      <c r="J2271" s="37">
        <v>66353</v>
      </c>
      <c r="K2271" s="37">
        <v>79529</v>
      </c>
      <c r="L2271" s="37">
        <v>64617</v>
      </c>
      <c r="M2271" s="37">
        <v>41171</v>
      </c>
      <c r="N2271" s="37">
        <f>SUM(VentasC15[[#This Row],[Maquillaje]:[Perfumería]])</f>
        <v>302905</v>
      </c>
      <c r="O2271" s="14">
        <f>AVERAGE(VentasC15[[#This Row],[Maquillaje]:[Perfumería]])</f>
        <v>60581</v>
      </c>
      <c r="P2271" t="str">
        <f>INDEX(VentasC15[[#Headers],[Maquillaje]:[Perfumería]],MATCH(MAX(VentasC15[[#This Row],[Maquillaje]:[Perfumería]]),VentasC15[[#This Row],[Maquillaje]:[Perfumería]],0))</f>
        <v>Cabello</v>
      </c>
      <c r="Q2271" t="str">
        <f>INDEX(VentasC15[[#Headers],[Maquillaje]:[Perfumería]],MATCH(MIN(VentasC15[[#This Row],[Maquillaje]:[Perfumería]]),VentasC15[[#This Row],[Maquillaje]:[Perfumería]],0))</f>
        <v>Perfumería</v>
      </c>
      <c r="R2271" t="str">
        <f>IF(VentasC15[[#This Row],[Total por vendedor]]&gt;=250000,"SI","NO")</f>
        <v>SI</v>
      </c>
    </row>
    <row r="2272" spans="1:18" x14ac:dyDescent="0.3">
      <c r="A2272" s="16">
        <v>33499392</v>
      </c>
      <c r="B2272" s="13">
        <v>25</v>
      </c>
      <c r="C2272" s="13">
        <v>5</v>
      </c>
      <c r="D2272" s="13">
        <v>70</v>
      </c>
      <c r="E2272" t="s">
        <v>23</v>
      </c>
      <c r="F2272" t="s">
        <v>20</v>
      </c>
      <c r="G2272" t="str">
        <f>IF(VentasC15[[#This Row],[Tipo de pago]]='Tablas auxiliares'!$B$6,"Venta física","Venta Online")</f>
        <v>Venta física</v>
      </c>
      <c r="H2272" t="s">
        <v>29</v>
      </c>
      <c r="I2272" s="37">
        <v>76520</v>
      </c>
      <c r="J2272" s="37">
        <v>64732</v>
      </c>
      <c r="K2272" s="37">
        <v>95999</v>
      </c>
      <c r="L2272" s="37">
        <v>6700</v>
      </c>
      <c r="M2272" s="37">
        <v>28141</v>
      </c>
      <c r="N2272" s="37">
        <f>SUM(VentasC15[[#This Row],[Maquillaje]:[Perfumería]])</f>
        <v>272092</v>
      </c>
      <c r="O2272" s="14">
        <f>AVERAGE(VentasC15[[#This Row],[Maquillaje]:[Perfumería]])</f>
        <v>54418.400000000001</v>
      </c>
      <c r="P2272" t="str">
        <f>INDEX(VentasC15[[#Headers],[Maquillaje]:[Perfumería]],MATCH(MAX(VentasC15[[#This Row],[Maquillaje]:[Perfumería]]),VentasC15[[#This Row],[Maquillaje]:[Perfumería]],0))</f>
        <v>Cabello</v>
      </c>
      <c r="Q2272" t="str">
        <f>INDEX(VentasC15[[#Headers],[Maquillaje]:[Perfumería]],MATCH(MIN(VentasC15[[#This Row],[Maquillaje]:[Perfumería]]),VentasC15[[#This Row],[Maquillaje]:[Perfumería]],0))</f>
        <v>Cuerpo</v>
      </c>
      <c r="R2272" t="str">
        <f>IF(VentasC15[[#This Row],[Total por vendedor]]&gt;=250000,"SI","NO")</f>
        <v>SI</v>
      </c>
    </row>
    <row r="2273" spans="1:18" x14ac:dyDescent="0.3">
      <c r="A2273" s="17">
        <v>33499393</v>
      </c>
      <c r="B2273" s="13">
        <v>33</v>
      </c>
      <c r="C2273" s="13">
        <v>5</v>
      </c>
      <c r="D2273" s="13">
        <v>80</v>
      </c>
      <c r="E2273" t="s">
        <v>23</v>
      </c>
      <c r="F2273" t="s">
        <v>20</v>
      </c>
      <c r="G2273" t="str">
        <f>IF(VentasC15[[#This Row],[Tipo de pago]]='Tablas auxiliares'!$B$6,"Venta física","Venta Online")</f>
        <v>Venta física</v>
      </c>
      <c r="H2273" t="s">
        <v>29</v>
      </c>
      <c r="I2273" s="37">
        <v>72234</v>
      </c>
      <c r="J2273" s="37">
        <v>42778</v>
      </c>
      <c r="K2273" s="37">
        <v>32796</v>
      </c>
      <c r="L2273" s="37">
        <v>11658</v>
      </c>
      <c r="M2273" s="37">
        <v>10278</v>
      </c>
      <c r="N2273" s="37">
        <f>SUM(VentasC15[[#This Row],[Maquillaje]:[Perfumería]])</f>
        <v>169744</v>
      </c>
      <c r="O2273" s="14">
        <f>AVERAGE(VentasC15[[#This Row],[Maquillaje]:[Perfumería]])</f>
        <v>33948.800000000003</v>
      </c>
      <c r="P2273" t="str">
        <f>INDEX(VentasC15[[#Headers],[Maquillaje]:[Perfumería]],MATCH(MAX(VentasC15[[#This Row],[Maquillaje]:[Perfumería]]),VentasC15[[#This Row],[Maquillaje]:[Perfumería]],0))</f>
        <v>Maquillaje</v>
      </c>
      <c r="Q2273" t="str">
        <f>INDEX(VentasC15[[#Headers],[Maquillaje]:[Perfumería]],MATCH(MIN(VentasC15[[#This Row],[Maquillaje]:[Perfumería]]),VentasC15[[#This Row],[Maquillaje]:[Perfumería]],0))</f>
        <v>Perfumería</v>
      </c>
      <c r="R2273" t="str">
        <f>IF(VentasC15[[#This Row],[Total por vendedor]]&gt;=250000,"SI","NO")</f>
        <v>NO</v>
      </c>
    </row>
    <row r="2274" spans="1:18" x14ac:dyDescent="0.3">
      <c r="A2274" s="16">
        <v>33499394</v>
      </c>
      <c r="B2274" s="13">
        <v>40</v>
      </c>
      <c r="C2274" s="13">
        <v>5</v>
      </c>
      <c r="D2274" s="13">
        <v>49</v>
      </c>
      <c r="E2274" t="s">
        <v>23</v>
      </c>
      <c r="F2274" t="s">
        <v>20</v>
      </c>
      <c r="G2274" t="str">
        <f>IF(VentasC15[[#This Row],[Tipo de pago]]='Tablas auxiliares'!$B$6,"Venta física","Venta Online")</f>
        <v>Venta física</v>
      </c>
      <c r="H2274" t="s">
        <v>29</v>
      </c>
      <c r="I2274" s="37">
        <v>3261</v>
      </c>
      <c r="J2274" s="37">
        <v>31595</v>
      </c>
      <c r="K2274" s="37">
        <v>50581</v>
      </c>
      <c r="L2274" s="37">
        <v>94700</v>
      </c>
      <c r="M2274" s="37">
        <v>99390</v>
      </c>
      <c r="N2274" s="37">
        <f>SUM(VentasC15[[#This Row],[Maquillaje]:[Perfumería]])</f>
        <v>279527</v>
      </c>
      <c r="O2274" s="14">
        <f>AVERAGE(VentasC15[[#This Row],[Maquillaje]:[Perfumería]])</f>
        <v>55905.4</v>
      </c>
      <c r="P2274" t="str">
        <f>INDEX(VentasC15[[#Headers],[Maquillaje]:[Perfumería]],MATCH(MAX(VentasC15[[#This Row],[Maquillaje]:[Perfumería]]),VentasC15[[#This Row],[Maquillaje]:[Perfumería]],0))</f>
        <v>Perfumería</v>
      </c>
      <c r="Q2274" t="str">
        <f>INDEX(VentasC15[[#Headers],[Maquillaje]:[Perfumería]],MATCH(MIN(VentasC15[[#This Row],[Maquillaje]:[Perfumería]]),VentasC15[[#This Row],[Maquillaje]:[Perfumería]],0))</f>
        <v>Maquillaje</v>
      </c>
      <c r="R2274" t="str">
        <f>IF(VentasC15[[#This Row],[Total por vendedor]]&gt;=250000,"SI","NO")</f>
        <v>SI</v>
      </c>
    </row>
    <row r="2275" spans="1:18" x14ac:dyDescent="0.3">
      <c r="A2275" s="17">
        <v>33499395</v>
      </c>
      <c r="B2275" s="13">
        <v>40</v>
      </c>
      <c r="C2275" s="13">
        <v>5</v>
      </c>
      <c r="D2275" s="13">
        <v>23</v>
      </c>
      <c r="E2275" t="s">
        <v>24</v>
      </c>
      <c r="F2275" t="s">
        <v>20</v>
      </c>
      <c r="G2275" t="str">
        <f>IF(VentasC15[[#This Row],[Tipo de pago]]='Tablas auxiliares'!$B$6,"Venta física","Venta Online")</f>
        <v>Venta física</v>
      </c>
      <c r="H2275" t="s">
        <v>29</v>
      </c>
      <c r="I2275" s="37">
        <v>49075</v>
      </c>
      <c r="J2275" s="37">
        <v>98733</v>
      </c>
      <c r="K2275" s="37">
        <v>7482</v>
      </c>
      <c r="L2275" s="37">
        <v>94008</v>
      </c>
      <c r="M2275" s="37">
        <v>85236</v>
      </c>
      <c r="N2275" s="37">
        <f>SUM(VentasC15[[#This Row],[Maquillaje]:[Perfumería]])</f>
        <v>334534</v>
      </c>
      <c r="O2275" s="14">
        <f>AVERAGE(VentasC15[[#This Row],[Maquillaje]:[Perfumería]])</f>
        <v>66906.8</v>
      </c>
      <c r="P2275" t="str">
        <f>INDEX(VentasC15[[#Headers],[Maquillaje]:[Perfumería]],MATCH(MAX(VentasC15[[#This Row],[Maquillaje]:[Perfumería]]),VentasC15[[#This Row],[Maquillaje]:[Perfumería]],0))</f>
        <v>Skincare</v>
      </c>
      <c r="Q2275" t="str">
        <f>INDEX(VentasC15[[#Headers],[Maquillaje]:[Perfumería]],MATCH(MIN(VentasC15[[#This Row],[Maquillaje]:[Perfumería]]),VentasC15[[#This Row],[Maquillaje]:[Perfumería]],0))</f>
        <v>Cabello</v>
      </c>
      <c r="R2275" t="str">
        <f>IF(VentasC15[[#This Row],[Total por vendedor]]&gt;=250000,"SI","NO")</f>
        <v>SI</v>
      </c>
    </row>
    <row r="2276" spans="1:18" x14ac:dyDescent="0.3">
      <c r="A2276" s="16">
        <v>33499396</v>
      </c>
      <c r="B2276" s="13">
        <v>32</v>
      </c>
      <c r="C2276" s="13">
        <v>5</v>
      </c>
      <c r="D2276" s="13">
        <v>13</v>
      </c>
      <c r="E2276" t="s">
        <v>25</v>
      </c>
      <c r="F2276" t="s">
        <v>21</v>
      </c>
      <c r="G2276" t="str">
        <f>IF(VentasC15[[#This Row],[Tipo de pago]]='Tablas auxiliares'!$B$6,"Venta física","Venta Online")</f>
        <v>Venta Online</v>
      </c>
      <c r="H2276" t="s">
        <v>30</v>
      </c>
      <c r="I2276" s="37">
        <v>5904</v>
      </c>
      <c r="J2276" s="37">
        <v>29338</v>
      </c>
      <c r="K2276" s="37">
        <v>65527</v>
      </c>
      <c r="L2276" s="37">
        <v>58602</v>
      </c>
      <c r="M2276" s="37">
        <v>94107</v>
      </c>
      <c r="N2276" s="37">
        <f>SUM(VentasC15[[#This Row],[Maquillaje]:[Perfumería]])</f>
        <v>253478</v>
      </c>
      <c r="O2276" s="14">
        <f>AVERAGE(VentasC15[[#This Row],[Maquillaje]:[Perfumería]])</f>
        <v>50695.6</v>
      </c>
      <c r="P2276" t="str">
        <f>INDEX(VentasC15[[#Headers],[Maquillaje]:[Perfumería]],MATCH(MAX(VentasC15[[#This Row],[Maquillaje]:[Perfumería]]),VentasC15[[#This Row],[Maquillaje]:[Perfumería]],0))</f>
        <v>Perfumería</v>
      </c>
      <c r="Q2276" t="str">
        <f>INDEX(VentasC15[[#Headers],[Maquillaje]:[Perfumería]],MATCH(MIN(VentasC15[[#This Row],[Maquillaje]:[Perfumería]]),VentasC15[[#This Row],[Maquillaje]:[Perfumería]],0))</f>
        <v>Maquillaje</v>
      </c>
      <c r="R2276" t="str">
        <f>IF(VentasC15[[#This Row],[Total por vendedor]]&gt;=250000,"SI","NO")</f>
        <v>SI</v>
      </c>
    </row>
    <row r="2277" spans="1:18" x14ac:dyDescent="0.3">
      <c r="A2277" s="17">
        <v>33499397</v>
      </c>
      <c r="B2277" s="13">
        <v>67</v>
      </c>
      <c r="C2277" s="13">
        <v>5</v>
      </c>
      <c r="D2277" s="13">
        <v>54</v>
      </c>
      <c r="E2277" t="s">
        <v>22</v>
      </c>
      <c r="F2277" t="s">
        <v>21</v>
      </c>
      <c r="G2277" t="str">
        <f>IF(VentasC15[[#This Row],[Tipo de pago]]='Tablas auxiliares'!$B$6,"Venta física","Venta Online")</f>
        <v>Venta Online</v>
      </c>
      <c r="H2277" t="s">
        <v>29</v>
      </c>
      <c r="I2277" s="37">
        <v>44176</v>
      </c>
      <c r="J2277" s="37">
        <v>33915</v>
      </c>
      <c r="K2277" s="37">
        <v>19847</v>
      </c>
      <c r="L2277" s="37">
        <v>86217</v>
      </c>
      <c r="M2277" s="37">
        <v>67997</v>
      </c>
      <c r="N2277" s="37">
        <f>SUM(VentasC15[[#This Row],[Maquillaje]:[Perfumería]])</f>
        <v>252152</v>
      </c>
      <c r="O2277" s="14">
        <f>AVERAGE(VentasC15[[#This Row],[Maquillaje]:[Perfumería]])</f>
        <v>50430.400000000001</v>
      </c>
      <c r="P2277" t="str">
        <f>INDEX(VentasC15[[#Headers],[Maquillaje]:[Perfumería]],MATCH(MAX(VentasC15[[#This Row],[Maquillaje]:[Perfumería]]),VentasC15[[#This Row],[Maquillaje]:[Perfumería]],0))</f>
        <v>Cuerpo</v>
      </c>
      <c r="Q2277" t="str">
        <f>INDEX(VentasC15[[#Headers],[Maquillaje]:[Perfumería]],MATCH(MIN(VentasC15[[#This Row],[Maquillaje]:[Perfumería]]),VentasC15[[#This Row],[Maquillaje]:[Perfumería]],0))</f>
        <v>Cabello</v>
      </c>
      <c r="R2277" t="str">
        <f>IF(VentasC15[[#This Row],[Total por vendedor]]&gt;=250000,"SI","NO")</f>
        <v>SI</v>
      </c>
    </row>
    <row r="2278" spans="1:18" x14ac:dyDescent="0.3">
      <c r="A2278" s="16">
        <v>33499398</v>
      </c>
      <c r="B2278" s="13">
        <v>64</v>
      </c>
      <c r="C2278" s="13">
        <v>5</v>
      </c>
      <c r="D2278" s="13">
        <v>81</v>
      </c>
      <c r="E2278" t="s">
        <v>22</v>
      </c>
      <c r="F2278" t="s">
        <v>21</v>
      </c>
      <c r="G2278" t="str">
        <f>IF(VentasC15[[#This Row],[Tipo de pago]]='Tablas auxiliares'!$B$6,"Venta física","Venta Online")</f>
        <v>Venta Online</v>
      </c>
      <c r="H2278" t="s">
        <v>30</v>
      </c>
      <c r="I2278" s="37">
        <v>80474</v>
      </c>
      <c r="J2278" s="37">
        <v>35967</v>
      </c>
      <c r="K2278" s="37">
        <v>23719</v>
      </c>
      <c r="L2278" s="37">
        <v>80124</v>
      </c>
      <c r="M2278" s="37">
        <v>63261</v>
      </c>
      <c r="N2278" s="37">
        <f>SUM(VentasC15[[#This Row],[Maquillaje]:[Perfumería]])</f>
        <v>283545</v>
      </c>
      <c r="O2278" s="14">
        <f>AVERAGE(VentasC15[[#This Row],[Maquillaje]:[Perfumería]])</f>
        <v>56709</v>
      </c>
      <c r="P2278" t="str">
        <f>INDEX(VentasC15[[#Headers],[Maquillaje]:[Perfumería]],MATCH(MAX(VentasC15[[#This Row],[Maquillaje]:[Perfumería]]),VentasC15[[#This Row],[Maquillaje]:[Perfumería]],0))</f>
        <v>Maquillaje</v>
      </c>
      <c r="Q2278" t="str">
        <f>INDEX(VentasC15[[#Headers],[Maquillaje]:[Perfumería]],MATCH(MIN(VentasC15[[#This Row],[Maquillaje]:[Perfumería]]),VentasC15[[#This Row],[Maquillaje]:[Perfumería]],0))</f>
        <v>Cabello</v>
      </c>
      <c r="R2278" t="str">
        <f>IF(VentasC15[[#This Row],[Total por vendedor]]&gt;=250000,"SI","NO")</f>
        <v>SI</v>
      </c>
    </row>
    <row r="2279" spans="1:18" x14ac:dyDescent="0.3">
      <c r="A2279" s="17">
        <v>33499399</v>
      </c>
      <c r="B2279" s="13">
        <v>58</v>
      </c>
      <c r="C2279" s="13">
        <v>5</v>
      </c>
      <c r="D2279" s="13">
        <v>82</v>
      </c>
      <c r="E2279" t="s">
        <v>22</v>
      </c>
      <c r="F2279" t="s">
        <v>20</v>
      </c>
      <c r="G2279" t="str">
        <f>IF(VentasC15[[#This Row],[Tipo de pago]]='Tablas auxiliares'!$B$6,"Venta física","Venta Online")</f>
        <v>Venta física</v>
      </c>
      <c r="H2279" t="s">
        <v>30</v>
      </c>
      <c r="I2279" s="37">
        <v>61033</v>
      </c>
      <c r="J2279" s="37">
        <v>8708</v>
      </c>
      <c r="K2279" s="37">
        <v>2528</v>
      </c>
      <c r="L2279" s="37">
        <v>31932</v>
      </c>
      <c r="M2279" s="37">
        <v>75976</v>
      </c>
      <c r="N2279" s="37">
        <f>SUM(VentasC15[[#This Row],[Maquillaje]:[Perfumería]])</f>
        <v>180177</v>
      </c>
      <c r="O2279" s="14">
        <f>AVERAGE(VentasC15[[#This Row],[Maquillaje]:[Perfumería]])</f>
        <v>36035.4</v>
      </c>
      <c r="P2279" t="str">
        <f>INDEX(VentasC15[[#Headers],[Maquillaje]:[Perfumería]],MATCH(MAX(VentasC15[[#This Row],[Maquillaje]:[Perfumería]]),VentasC15[[#This Row],[Maquillaje]:[Perfumería]],0))</f>
        <v>Perfumería</v>
      </c>
      <c r="Q2279" t="str">
        <f>INDEX(VentasC15[[#Headers],[Maquillaje]:[Perfumería]],MATCH(MIN(VentasC15[[#This Row],[Maquillaje]:[Perfumería]]),VentasC15[[#This Row],[Maquillaje]:[Perfumería]],0))</f>
        <v>Cabello</v>
      </c>
      <c r="R2279" t="str">
        <f>IF(VentasC15[[#This Row],[Total por vendedor]]&gt;=250000,"SI","NO")</f>
        <v>NO</v>
      </c>
    </row>
    <row r="2280" spans="1:18" x14ac:dyDescent="0.3">
      <c r="A2280" s="16">
        <v>33499400</v>
      </c>
      <c r="B2280" s="13">
        <v>73</v>
      </c>
      <c r="C2280" s="13">
        <v>5</v>
      </c>
      <c r="D2280" s="13">
        <v>23</v>
      </c>
      <c r="E2280" t="s">
        <v>24</v>
      </c>
      <c r="F2280" t="s">
        <v>21</v>
      </c>
      <c r="G2280" t="str">
        <f>IF(VentasC15[[#This Row],[Tipo de pago]]='Tablas auxiliares'!$B$6,"Venta física","Venta Online")</f>
        <v>Venta Online</v>
      </c>
      <c r="H2280" t="s">
        <v>30</v>
      </c>
      <c r="I2280" s="37">
        <v>90584</v>
      </c>
      <c r="J2280" s="37">
        <v>81746</v>
      </c>
      <c r="K2280" s="37">
        <v>89581</v>
      </c>
      <c r="L2280" s="37">
        <v>5498</v>
      </c>
      <c r="M2280" s="37">
        <v>94573</v>
      </c>
      <c r="N2280" s="37">
        <f>SUM(VentasC15[[#This Row],[Maquillaje]:[Perfumería]])</f>
        <v>361982</v>
      </c>
      <c r="O2280" s="14">
        <f>AVERAGE(VentasC15[[#This Row],[Maquillaje]:[Perfumería]])</f>
        <v>72396.399999999994</v>
      </c>
      <c r="P2280" t="str">
        <f>INDEX(VentasC15[[#Headers],[Maquillaje]:[Perfumería]],MATCH(MAX(VentasC15[[#This Row],[Maquillaje]:[Perfumería]]),VentasC15[[#This Row],[Maquillaje]:[Perfumería]],0))</f>
        <v>Perfumería</v>
      </c>
      <c r="Q2280" t="str">
        <f>INDEX(VentasC15[[#Headers],[Maquillaje]:[Perfumería]],MATCH(MIN(VentasC15[[#This Row],[Maquillaje]:[Perfumería]]),VentasC15[[#This Row],[Maquillaje]:[Perfumería]],0))</f>
        <v>Cuerpo</v>
      </c>
      <c r="R2280" t="str">
        <f>IF(VentasC15[[#This Row],[Total por vendedor]]&gt;=250000,"SI","NO")</f>
        <v>SI</v>
      </c>
    </row>
    <row r="2281" spans="1:18" x14ac:dyDescent="0.3">
      <c r="A2281" s="17">
        <v>33499401</v>
      </c>
      <c r="B2281" s="13">
        <v>47</v>
      </c>
      <c r="C2281" s="13">
        <v>5</v>
      </c>
      <c r="D2281" s="13">
        <v>34</v>
      </c>
      <c r="E2281" t="s">
        <v>24</v>
      </c>
      <c r="F2281" t="s">
        <v>21</v>
      </c>
      <c r="G2281" t="str">
        <f>IF(VentasC15[[#This Row],[Tipo de pago]]='Tablas auxiliares'!$B$6,"Venta física","Venta Online")</f>
        <v>Venta Online</v>
      </c>
      <c r="H2281" t="s">
        <v>30</v>
      </c>
      <c r="I2281" s="37">
        <v>39308</v>
      </c>
      <c r="J2281" s="37">
        <v>6684</v>
      </c>
      <c r="K2281" s="37">
        <v>1347</v>
      </c>
      <c r="L2281" s="37">
        <v>92186</v>
      </c>
      <c r="M2281" s="37">
        <v>97950</v>
      </c>
      <c r="N2281" s="37">
        <f>SUM(VentasC15[[#This Row],[Maquillaje]:[Perfumería]])</f>
        <v>237475</v>
      </c>
      <c r="O2281" s="14">
        <f>AVERAGE(VentasC15[[#This Row],[Maquillaje]:[Perfumería]])</f>
        <v>47495</v>
      </c>
      <c r="P2281" t="str">
        <f>INDEX(VentasC15[[#Headers],[Maquillaje]:[Perfumería]],MATCH(MAX(VentasC15[[#This Row],[Maquillaje]:[Perfumería]]),VentasC15[[#This Row],[Maquillaje]:[Perfumería]],0))</f>
        <v>Perfumería</v>
      </c>
      <c r="Q2281" t="str">
        <f>INDEX(VentasC15[[#Headers],[Maquillaje]:[Perfumería]],MATCH(MIN(VentasC15[[#This Row],[Maquillaje]:[Perfumería]]),VentasC15[[#This Row],[Maquillaje]:[Perfumería]],0))</f>
        <v>Cabello</v>
      </c>
      <c r="R2281" t="str">
        <f>IF(VentasC15[[#This Row],[Total por vendedor]]&gt;=250000,"SI","NO")</f>
        <v>NO</v>
      </c>
    </row>
    <row r="2282" spans="1:18" x14ac:dyDescent="0.3">
      <c r="A2282" s="16">
        <v>33499402</v>
      </c>
      <c r="B2282" s="13">
        <v>41</v>
      </c>
      <c r="C2282" s="13">
        <v>5</v>
      </c>
      <c r="D2282" s="13">
        <v>95</v>
      </c>
      <c r="E2282" t="s">
        <v>24</v>
      </c>
      <c r="F2282" t="s">
        <v>21</v>
      </c>
      <c r="G2282" t="str">
        <f>IF(VentasC15[[#This Row],[Tipo de pago]]='Tablas auxiliares'!$B$6,"Venta física","Venta Online")</f>
        <v>Venta Online</v>
      </c>
      <c r="H2282" t="s">
        <v>30</v>
      </c>
      <c r="I2282" s="37">
        <v>4993</v>
      </c>
      <c r="J2282" s="37">
        <v>10796</v>
      </c>
      <c r="K2282" s="37">
        <v>91827</v>
      </c>
      <c r="L2282" s="37">
        <v>72426</v>
      </c>
      <c r="M2282" s="37">
        <v>69381</v>
      </c>
      <c r="N2282" s="37">
        <f>SUM(VentasC15[[#This Row],[Maquillaje]:[Perfumería]])</f>
        <v>249423</v>
      </c>
      <c r="O2282" s="14">
        <f>AVERAGE(VentasC15[[#This Row],[Maquillaje]:[Perfumería]])</f>
        <v>49884.6</v>
      </c>
      <c r="P2282" t="str">
        <f>INDEX(VentasC15[[#Headers],[Maquillaje]:[Perfumería]],MATCH(MAX(VentasC15[[#This Row],[Maquillaje]:[Perfumería]]),VentasC15[[#This Row],[Maquillaje]:[Perfumería]],0))</f>
        <v>Cabello</v>
      </c>
      <c r="Q2282" t="str">
        <f>INDEX(VentasC15[[#Headers],[Maquillaje]:[Perfumería]],MATCH(MIN(VentasC15[[#This Row],[Maquillaje]:[Perfumería]]),VentasC15[[#This Row],[Maquillaje]:[Perfumería]],0))</f>
        <v>Maquillaje</v>
      </c>
      <c r="R2282" t="str">
        <f>IF(VentasC15[[#This Row],[Total por vendedor]]&gt;=250000,"SI","NO")</f>
        <v>NO</v>
      </c>
    </row>
    <row r="2283" spans="1:18" x14ac:dyDescent="0.3">
      <c r="A2283" s="17">
        <v>33499403</v>
      </c>
      <c r="B2283" s="13">
        <v>62</v>
      </c>
      <c r="C2283" s="13">
        <v>5</v>
      </c>
      <c r="D2283" s="13">
        <v>29</v>
      </c>
      <c r="E2283" t="s">
        <v>22</v>
      </c>
      <c r="F2283" t="s">
        <v>21</v>
      </c>
      <c r="G2283" t="str">
        <f>IF(VentasC15[[#This Row],[Tipo de pago]]='Tablas auxiliares'!$B$6,"Venta física","Venta Online")</f>
        <v>Venta Online</v>
      </c>
      <c r="H2283" t="s">
        <v>30</v>
      </c>
      <c r="I2283" s="37">
        <v>80983</v>
      </c>
      <c r="J2283" s="37">
        <v>81034</v>
      </c>
      <c r="K2283" s="37">
        <v>21156</v>
      </c>
      <c r="L2283" s="37">
        <v>96925</v>
      </c>
      <c r="M2283" s="37">
        <v>24102</v>
      </c>
      <c r="N2283" s="37">
        <f>SUM(VentasC15[[#This Row],[Maquillaje]:[Perfumería]])</f>
        <v>304200</v>
      </c>
      <c r="O2283" s="14">
        <f>AVERAGE(VentasC15[[#This Row],[Maquillaje]:[Perfumería]])</f>
        <v>60840</v>
      </c>
      <c r="P2283" t="str">
        <f>INDEX(VentasC15[[#Headers],[Maquillaje]:[Perfumería]],MATCH(MAX(VentasC15[[#This Row],[Maquillaje]:[Perfumería]]),VentasC15[[#This Row],[Maquillaje]:[Perfumería]],0))</f>
        <v>Cuerpo</v>
      </c>
      <c r="Q2283" t="str">
        <f>INDEX(VentasC15[[#Headers],[Maquillaje]:[Perfumería]],MATCH(MIN(VentasC15[[#This Row],[Maquillaje]:[Perfumería]]),VentasC15[[#This Row],[Maquillaje]:[Perfumería]],0))</f>
        <v>Cabello</v>
      </c>
      <c r="R2283" t="str">
        <f>IF(VentasC15[[#This Row],[Total por vendedor]]&gt;=250000,"SI","NO")</f>
        <v>SI</v>
      </c>
    </row>
    <row r="2284" spans="1:18" x14ac:dyDescent="0.3">
      <c r="A2284" s="16">
        <v>33499404</v>
      </c>
      <c r="B2284" s="13">
        <v>62</v>
      </c>
      <c r="C2284" s="13">
        <v>5</v>
      </c>
      <c r="D2284" s="13">
        <v>51</v>
      </c>
      <c r="E2284" t="s">
        <v>23</v>
      </c>
      <c r="F2284" t="s">
        <v>20</v>
      </c>
      <c r="G2284" t="str">
        <f>IF(VentasC15[[#This Row],[Tipo de pago]]='Tablas auxiliares'!$B$6,"Venta física","Venta Online")</f>
        <v>Venta física</v>
      </c>
      <c r="H2284" t="s">
        <v>30</v>
      </c>
      <c r="I2284" s="37">
        <v>41431</v>
      </c>
      <c r="J2284" s="37">
        <v>4164</v>
      </c>
      <c r="K2284" s="37">
        <v>82071</v>
      </c>
      <c r="L2284" s="37">
        <v>43916</v>
      </c>
      <c r="M2284" s="37">
        <v>40471</v>
      </c>
      <c r="N2284" s="37">
        <f>SUM(VentasC15[[#This Row],[Maquillaje]:[Perfumería]])</f>
        <v>212053</v>
      </c>
      <c r="O2284" s="14">
        <f>AVERAGE(VentasC15[[#This Row],[Maquillaje]:[Perfumería]])</f>
        <v>42410.6</v>
      </c>
      <c r="P2284" t="str">
        <f>INDEX(VentasC15[[#Headers],[Maquillaje]:[Perfumería]],MATCH(MAX(VentasC15[[#This Row],[Maquillaje]:[Perfumería]]),VentasC15[[#This Row],[Maquillaje]:[Perfumería]],0))</f>
        <v>Cabello</v>
      </c>
      <c r="Q2284" t="str">
        <f>INDEX(VentasC15[[#Headers],[Maquillaje]:[Perfumería]],MATCH(MIN(VentasC15[[#This Row],[Maquillaje]:[Perfumería]]),VentasC15[[#This Row],[Maquillaje]:[Perfumería]],0))</f>
        <v>Skincare</v>
      </c>
      <c r="R2284" t="str">
        <f>IF(VentasC15[[#This Row],[Total por vendedor]]&gt;=250000,"SI","NO")</f>
        <v>NO</v>
      </c>
    </row>
    <row r="2285" spans="1:18" x14ac:dyDescent="0.3">
      <c r="A2285" s="17">
        <v>33499405</v>
      </c>
      <c r="B2285" s="13">
        <v>29</v>
      </c>
      <c r="C2285" s="13">
        <v>5</v>
      </c>
      <c r="D2285" s="13">
        <v>72</v>
      </c>
      <c r="E2285" t="s">
        <v>22</v>
      </c>
      <c r="F2285" t="s">
        <v>20</v>
      </c>
      <c r="G2285" t="str">
        <f>IF(VentasC15[[#This Row],[Tipo de pago]]='Tablas auxiliares'!$B$6,"Venta física","Venta Online")</f>
        <v>Venta física</v>
      </c>
      <c r="H2285" t="s">
        <v>30</v>
      </c>
      <c r="I2285" s="37">
        <v>94285</v>
      </c>
      <c r="J2285" s="37">
        <v>15204</v>
      </c>
      <c r="K2285" s="37">
        <v>28952</v>
      </c>
      <c r="L2285" s="37">
        <v>55993</v>
      </c>
      <c r="M2285" s="37">
        <v>74454</v>
      </c>
      <c r="N2285" s="37">
        <f>SUM(VentasC15[[#This Row],[Maquillaje]:[Perfumería]])</f>
        <v>268888</v>
      </c>
      <c r="O2285" s="14">
        <f>AVERAGE(VentasC15[[#This Row],[Maquillaje]:[Perfumería]])</f>
        <v>53777.599999999999</v>
      </c>
      <c r="P2285" t="str">
        <f>INDEX(VentasC15[[#Headers],[Maquillaje]:[Perfumería]],MATCH(MAX(VentasC15[[#This Row],[Maquillaje]:[Perfumería]]),VentasC15[[#This Row],[Maquillaje]:[Perfumería]],0))</f>
        <v>Maquillaje</v>
      </c>
      <c r="Q2285" t="str">
        <f>INDEX(VentasC15[[#Headers],[Maquillaje]:[Perfumería]],MATCH(MIN(VentasC15[[#This Row],[Maquillaje]:[Perfumería]]),VentasC15[[#This Row],[Maquillaje]:[Perfumería]],0))</f>
        <v>Skincare</v>
      </c>
      <c r="R2285" t="str">
        <f>IF(VentasC15[[#This Row],[Total por vendedor]]&gt;=250000,"SI","NO")</f>
        <v>SI</v>
      </c>
    </row>
    <row r="2286" spans="1:18" x14ac:dyDescent="0.3">
      <c r="A2286" s="16">
        <v>33499406</v>
      </c>
      <c r="B2286" s="13">
        <v>36</v>
      </c>
      <c r="C2286" s="13">
        <v>5</v>
      </c>
      <c r="D2286" s="13">
        <v>8</v>
      </c>
      <c r="E2286" t="s">
        <v>24</v>
      </c>
      <c r="F2286" t="s">
        <v>20</v>
      </c>
      <c r="G2286" t="str">
        <f>IF(VentasC15[[#This Row],[Tipo de pago]]='Tablas auxiliares'!$B$6,"Venta física","Venta Online")</f>
        <v>Venta física</v>
      </c>
      <c r="H2286" t="s">
        <v>30</v>
      </c>
      <c r="I2286" s="37">
        <v>5048</v>
      </c>
      <c r="J2286" s="37">
        <v>63983</v>
      </c>
      <c r="K2286" s="37">
        <v>70381</v>
      </c>
      <c r="L2286" s="37">
        <v>43015</v>
      </c>
      <c r="M2286" s="37">
        <v>77580</v>
      </c>
      <c r="N2286" s="37">
        <f>SUM(VentasC15[[#This Row],[Maquillaje]:[Perfumería]])</f>
        <v>260007</v>
      </c>
      <c r="O2286" s="14">
        <f>AVERAGE(VentasC15[[#This Row],[Maquillaje]:[Perfumería]])</f>
        <v>52001.4</v>
      </c>
      <c r="P2286" t="str">
        <f>INDEX(VentasC15[[#Headers],[Maquillaje]:[Perfumería]],MATCH(MAX(VentasC15[[#This Row],[Maquillaje]:[Perfumería]]),VentasC15[[#This Row],[Maquillaje]:[Perfumería]],0))</f>
        <v>Perfumería</v>
      </c>
      <c r="Q2286" t="str">
        <f>INDEX(VentasC15[[#Headers],[Maquillaje]:[Perfumería]],MATCH(MIN(VentasC15[[#This Row],[Maquillaje]:[Perfumería]]),VentasC15[[#This Row],[Maquillaje]:[Perfumería]],0))</f>
        <v>Maquillaje</v>
      </c>
      <c r="R2286" t="str">
        <f>IF(VentasC15[[#This Row],[Total por vendedor]]&gt;=250000,"SI","NO")</f>
        <v>SI</v>
      </c>
    </row>
    <row r="2287" spans="1:18" x14ac:dyDescent="0.3">
      <c r="A2287" s="17">
        <v>33499407</v>
      </c>
      <c r="B2287" s="13">
        <v>36</v>
      </c>
      <c r="C2287" s="13">
        <v>5</v>
      </c>
      <c r="D2287" s="13">
        <v>87</v>
      </c>
      <c r="E2287" t="s">
        <v>23</v>
      </c>
      <c r="F2287" t="s">
        <v>21</v>
      </c>
      <c r="G2287" t="str">
        <f>IF(VentasC15[[#This Row],[Tipo de pago]]='Tablas auxiliares'!$B$6,"Venta física","Venta Online")</f>
        <v>Venta Online</v>
      </c>
      <c r="H2287" t="s">
        <v>30</v>
      </c>
      <c r="I2287" s="37">
        <v>5211</v>
      </c>
      <c r="J2287" s="37">
        <v>1527</v>
      </c>
      <c r="K2287" s="37">
        <v>67371</v>
      </c>
      <c r="L2287" s="37">
        <v>6516</v>
      </c>
      <c r="M2287" s="37">
        <v>9474</v>
      </c>
      <c r="N2287" s="37">
        <f>SUM(VentasC15[[#This Row],[Maquillaje]:[Perfumería]])</f>
        <v>90099</v>
      </c>
      <c r="O2287" s="14">
        <f>AVERAGE(VentasC15[[#This Row],[Maquillaje]:[Perfumería]])</f>
        <v>18019.8</v>
      </c>
      <c r="P2287" t="str">
        <f>INDEX(VentasC15[[#Headers],[Maquillaje]:[Perfumería]],MATCH(MAX(VentasC15[[#This Row],[Maquillaje]:[Perfumería]]),VentasC15[[#This Row],[Maquillaje]:[Perfumería]],0))</f>
        <v>Cabello</v>
      </c>
      <c r="Q2287" t="str">
        <f>INDEX(VentasC15[[#Headers],[Maquillaje]:[Perfumería]],MATCH(MIN(VentasC15[[#This Row],[Maquillaje]:[Perfumería]]),VentasC15[[#This Row],[Maquillaje]:[Perfumería]],0))</f>
        <v>Skincare</v>
      </c>
      <c r="R2287" t="str">
        <f>IF(VentasC15[[#This Row],[Total por vendedor]]&gt;=250000,"SI","NO")</f>
        <v>NO</v>
      </c>
    </row>
    <row r="2288" spans="1:18" x14ac:dyDescent="0.3">
      <c r="A2288" s="16">
        <v>33499408</v>
      </c>
      <c r="B2288" s="13">
        <v>64</v>
      </c>
      <c r="C2288" s="13">
        <v>5</v>
      </c>
      <c r="D2288" s="13">
        <v>83</v>
      </c>
      <c r="E2288" t="s">
        <v>22</v>
      </c>
      <c r="F2288" t="s">
        <v>20</v>
      </c>
      <c r="G2288" t="str">
        <f>IF(VentasC15[[#This Row],[Tipo de pago]]='Tablas auxiliares'!$B$6,"Venta física","Venta Online")</f>
        <v>Venta física</v>
      </c>
      <c r="H2288" t="s">
        <v>29</v>
      </c>
      <c r="I2288" s="37">
        <v>23315</v>
      </c>
      <c r="J2288" s="37">
        <v>38983</v>
      </c>
      <c r="K2288" s="37">
        <v>52088</v>
      </c>
      <c r="L2288" s="37">
        <v>57497</v>
      </c>
      <c r="M2288" s="37">
        <v>71438</v>
      </c>
      <c r="N2288" s="37">
        <f>SUM(VentasC15[[#This Row],[Maquillaje]:[Perfumería]])</f>
        <v>243321</v>
      </c>
      <c r="O2288" s="14">
        <f>AVERAGE(VentasC15[[#This Row],[Maquillaje]:[Perfumería]])</f>
        <v>48664.2</v>
      </c>
      <c r="P2288" t="str">
        <f>INDEX(VentasC15[[#Headers],[Maquillaje]:[Perfumería]],MATCH(MAX(VentasC15[[#This Row],[Maquillaje]:[Perfumería]]),VentasC15[[#This Row],[Maquillaje]:[Perfumería]],0))</f>
        <v>Perfumería</v>
      </c>
      <c r="Q2288" t="str">
        <f>INDEX(VentasC15[[#Headers],[Maquillaje]:[Perfumería]],MATCH(MIN(VentasC15[[#This Row],[Maquillaje]:[Perfumería]]),VentasC15[[#This Row],[Maquillaje]:[Perfumería]],0))</f>
        <v>Maquillaje</v>
      </c>
      <c r="R2288" t="str">
        <f>IF(VentasC15[[#This Row],[Total por vendedor]]&gt;=250000,"SI","NO")</f>
        <v>NO</v>
      </c>
    </row>
    <row r="2289" spans="1:18" x14ac:dyDescent="0.3">
      <c r="A2289" s="17">
        <v>33499409</v>
      </c>
      <c r="B2289" s="13">
        <v>75</v>
      </c>
      <c r="C2289" s="13">
        <v>5</v>
      </c>
      <c r="D2289" s="13">
        <v>73</v>
      </c>
      <c r="E2289" t="s">
        <v>23</v>
      </c>
      <c r="F2289" t="s">
        <v>20</v>
      </c>
      <c r="G2289" t="str">
        <f>IF(VentasC15[[#This Row],[Tipo de pago]]='Tablas auxiliares'!$B$6,"Venta física","Venta Online")</f>
        <v>Venta física</v>
      </c>
      <c r="H2289" t="s">
        <v>30</v>
      </c>
      <c r="I2289" s="37">
        <v>93433</v>
      </c>
      <c r="J2289" s="37">
        <v>99904</v>
      </c>
      <c r="K2289" s="37">
        <v>93352</v>
      </c>
      <c r="L2289" s="37">
        <v>76844</v>
      </c>
      <c r="M2289" s="37">
        <v>82190</v>
      </c>
      <c r="N2289" s="37">
        <f>SUM(VentasC15[[#This Row],[Maquillaje]:[Perfumería]])</f>
        <v>445723</v>
      </c>
      <c r="O2289" s="14">
        <f>AVERAGE(VentasC15[[#This Row],[Maquillaje]:[Perfumería]])</f>
        <v>89144.6</v>
      </c>
      <c r="P2289" t="str">
        <f>INDEX(VentasC15[[#Headers],[Maquillaje]:[Perfumería]],MATCH(MAX(VentasC15[[#This Row],[Maquillaje]:[Perfumería]]),VentasC15[[#This Row],[Maquillaje]:[Perfumería]],0))</f>
        <v>Skincare</v>
      </c>
      <c r="Q2289" t="str">
        <f>INDEX(VentasC15[[#Headers],[Maquillaje]:[Perfumería]],MATCH(MIN(VentasC15[[#This Row],[Maquillaje]:[Perfumería]]),VentasC15[[#This Row],[Maquillaje]:[Perfumería]],0))</f>
        <v>Cuerpo</v>
      </c>
      <c r="R2289" t="str">
        <f>IF(VentasC15[[#This Row],[Total por vendedor]]&gt;=250000,"SI","NO")</f>
        <v>SI</v>
      </c>
    </row>
    <row r="2290" spans="1:18" x14ac:dyDescent="0.3">
      <c r="A2290" s="16">
        <v>33499410</v>
      </c>
      <c r="B2290" s="13">
        <v>45</v>
      </c>
      <c r="C2290" s="13">
        <v>5</v>
      </c>
      <c r="D2290" s="13">
        <v>18</v>
      </c>
      <c r="E2290" t="s">
        <v>24</v>
      </c>
      <c r="F2290" t="s">
        <v>20</v>
      </c>
      <c r="G2290" t="str">
        <f>IF(VentasC15[[#This Row],[Tipo de pago]]='Tablas auxiliares'!$B$6,"Venta física","Venta Online")</f>
        <v>Venta física</v>
      </c>
      <c r="H2290" t="s">
        <v>29</v>
      </c>
      <c r="I2290" s="37">
        <v>46182</v>
      </c>
      <c r="J2290" s="37">
        <v>84636</v>
      </c>
      <c r="K2290" s="37">
        <v>65702</v>
      </c>
      <c r="L2290" s="37">
        <v>88862</v>
      </c>
      <c r="M2290" s="37">
        <v>68081</v>
      </c>
      <c r="N2290" s="37">
        <f>SUM(VentasC15[[#This Row],[Maquillaje]:[Perfumería]])</f>
        <v>353463</v>
      </c>
      <c r="O2290" s="14">
        <f>AVERAGE(VentasC15[[#This Row],[Maquillaje]:[Perfumería]])</f>
        <v>70692.600000000006</v>
      </c>
      <c r="P2290" t="str">
        <f>INDEX(VentasC15[[#Headers],[Maquillaje]:[Perfumería]],MATCH(MAX(VentasC15[[#This Row],[Maquillaje]:[Perfumería]]),VentasC15[[#This Row],[Maquillaje]:[Perfumería]],0))</f>
        <v>Cuerpo</v>
      </c>
      <c r="Q2290" t="str">
        <f>INDEX(VentasC15[[#Headers],[Maquillaje]:[Perfumería]],MATCH(MIN(VentasC15[[#This Row],[Maquillaje]:[Perfumería]]),VentasC15[[#This Row],[Maquillaje]:[Perfumería]],0))</f>
        <v>Maquillaje</v>
      </c>
      <c r="R2290" t="str">
        <f>IF(VentasC15[[#This Row],[Total por vendedor]]&gt;=250000,"SI","NO")</f>
        <v>SI</v>
      </c>
    </row>
    <row r="2291" spans="1:18" x14ac:dyDescent="0.3">
      <c r="A2291" s="17">
        <v>33499411</v>
      </c>
      <c r="B2291" s="13">
        <v>75</v>
      </c>
      <c r="C2291" s="13">
        <v>5</v>
      </c>
      <c r="D2291" s="13">
        <v>7</v>
      </c>
      <c r="E2291" t="s">
        <v>24</v>
      </c>
      <c r="F2291" t="s">
        <v>20</v>
      </c>
      <c r="G2291" t="str">
        <f>IF(VentasC15[[#This Row],[Tipo de pago]]='Tablas auxiliares'!$B$6,"Venta física","Venta Online")</f>
        <v>Venta física</v>
      </c>
      <c r="H2291" t="s">
        <v>29</v>
      </c>
      <c r="I2291" s="37">
        <v>36789</v>
      </c>
      <c r="J2291" s="37">
        <v>99612</v>
      </c>
      <c r="K2291" s="37">
        <v>67926</v>
      </c>
      <c r="L2291" s="37">
        <v>45687</v>
      </c>
      <c r="M2291" s="37">
        <v>53135</v>
      </c>
      <c r="N2291" s="37">
        <f>SUM(VentasC15[[#This Row],[Maquillaje]:[Perfumería]])</f>
        <v>303149</v>
      </c>
      <c r="O2291" s="14">
        <f>AVERAGE(VentasC15[[#This Row],[Maquillaje]:[Perfumería]])</f>
        <v>60629.8</v>
      </c>
      <c r="P2291" t="str">
        <f>INDEX(VentasC15[[#Headers],[Maquillaje]:[Perfumería]],MATCH(MAX(VentasC15[[#This Row],[Maquillaje]:[Perfumería]]),VentasC15[[#This Row],[Maquillaje]:[Perfumería]],0))</f>
        <v>Skincare</v>
      </c>
      <c r="Q2291" t="str">
        <f>INDEX(VentasC15[[#Headers],[Maquillaje]:[Perfumería]],MATCH(MIN(VentasC15[[#This Row],[Maquillaje]:[Perfumería]]),VentasC15[[#This Row],[Maquillaje]:[Perfumería]],0))</f>
        <v>Maquillaje</v>
      </c>
      <c r="R2291" t="str">
        <f>IF(VentasC15[[#This Row],[Total por vendedor]]&gt;=250000,"SI","NO")</f>
        <v>SI</v>
      </c>
    </row>
    <row r="2292" spans="1:18" x14ac:dyDescent="0.3">
      <c r="A2292" s="16">
        <v>33499412</v>
      </c>
      <c r="B2292" s="13">
        <v>38</v>
      </c>
      <c r="C2292" s="13">
        <v>5</v>
      </c>
      <c r="D2292" s="13">
        <v>93</v>
      </c>
      <c r="E2292" t="s">
        <v>22</v>
      </c>
      <c r="F2292" t="s">
        <v>21</v>
      </c>
      <c r="G2292" t="str">
        <f>IF(VentasC15[[#This Row],[Tipo de pago]]='Tablas auxiliares'!$B$6,"Venta física","Venta Online")</f>
        <v>Venta Online</v>
      </c>
      <c r="H2292" t="s">
        <v>29</v>
      </c>
      <c r="I2292" s="37">
        <v>33209</v>
      </c>
      <c r="J2292" s="37">
        <v>98095</v>
      </c>
      <c r="K2292" s="37">
        <v>84303</v>
      </c>
      <c r="L2292" s="37">
        <v>53398</v>
      </c>
      <c r="M2292" s="37">
        <v>6738</v>
      </c>
      <c r="N2292" s="37">
        <f>SUM(VentasC15[[#This Row],[Maquillaje]:[Perfumería]])</f>
        <v>275743</v>
      </c>
      <c r="O2292" s="14">
        <f>AVERAGE(VentasC15[[#This Row],[Maquillaje]:[Perfumería]])</f>
        <v>55148.6</v>
      </c>
      <c r="P2292" t="str">
        <f>INDEX(VentasC15[[#Headers],[Maquillaje]:[Perfumería]],MATCH(MAX(VentasC15[[#This Row],[Maquillaje]:[Perfumería]]),VentasC15[[#This Row],[Maquillaje]:[Perfumería]],0))</f>
        <v>Skincare</v>
      </c>
      <c r="Q2292" t="str">
        <f>INDEX(VentasC15[[#Headers],[Maquillaje]:[Perfumería]],MATCH(MIN(VentasC15[[#This Row],[Maquillaje]:[Perfumería]]),VentasC15[[#This Row],[Maquillaje]:[Perfumería]],0))</f>
        <v>Perfumería</v>
      </c>
      <c r="R2292" t="str">
        <f>IF(VentasC15[[#This Row],[Total por vendedor]]&gt;=250000,"SI","NO")</f>
        <v>SI</v>
      </c>
    </row>
    <row r="2293" spans="1:18" x14ac:dyDescent="0.3">
      <c r="A2293" s="17">
        <v>33499413</v>
      </c>
      <c r="B2293" s="13">
        <v>34</v>
      </c>
      <c r="C2293" s="13">
        <v>5</v>
      </c>
      <c r="D2293" s="13">
        <v>84</v>
      </c>
      <c r="E2293" t="s">
        <v>24</v>
      </c>
      <c r="F2293" t="s">
        <v>21</v>
      </c>
      <c r="G2293" t="str">
        <f>IF(VentasC15[[#This Row],[Tipo de pago]]='Tablas auxiliares'!$B$6,"Venta física","Venta Online")</f>
        <v>Venta Online</v>
      </c>
      <c r="H2293" t="s">
        <v>30</v>
      </c>
      <c r="I2293" s="37">
        <v>78705</v>
      </c>
      <c r="J2293" s="37">
        <v>94240</v>
      </c>
      <c r="K2293" s="37">
        <v>62922</v>
      </c>
      <c r="L2293" s="37">
        <v>74990</v>
      </c>
      <c r="M2293" s="37">
        <v>78850</v>
      </c>
      <c r="N2293" s="37">
        <f>SUM(VentasC15[[#This Row],[Maquillaje]:[Perfumería]])</f>
        <v>389707</v>
      </c>
      <c r="O2293" s="14">
        <f>AVERAGE(VentasC15[[#This Row],[Maquillaje]:[Perfumería]])</f>
        <v>77941.399999999994</v>
      </c>
      <c r="P2293" t="str">
        <f>INDEX(VentasC15[[#Headers],[Maquillaje]:[Perfumería]],MATCH(MAX(VentasC15[[#This Row],[Maquillaje]:[Perfumería]]),VentasC15[[#This Row],[Maquillaje]:[Perfumería]],0))</f>
        <v>Skincare</v>
      </c>
      <c r="Q2293" t="str">
        <f>INDEX(VentasC15[[#Headers],[Maquillaje]:[Perfumería]],MATCH(MIN(VentasC15[[#This Row],[Maquillaje]:[Perfumería]]),VentasC15[[#This Row],[Maquillaje]:[Perfumería]],0))</f>
        <v>Cabello</v>
      </c>
      <c r="R2293" t="str">
        <f>IF(VentasC15[[#This Row],[Total por vendedor]]&gt;=250000,"SI","NO")</f>
        <v>SI</v>
      </c>
    </row>
    <row r="2294" spans="1:18" x14ac:dyDescent="0.3">
      <c r="A2294" s="16">
        <v>33499414</v>
      </c>
      <c r="B2294" s="13">
        <v>32</v>
      </c>
      <c r="C2294" s="13">
        <v>5</v>
      </c>
      <c r="D2294" s="13">
        <v>75</v>
      </c>
      <c r="E2294" t="s">
        <v>23</v>
      </c>
      <c r="F2294" t="s">
        <v>21</v>
      </c>
      <c r="G2294" t="str">
        <f>IF(VentasC15[[#This Row],[Tipo de pago]]='Tablas auxiliares'!$B$6,"Venta física","Venta Online")</f>
        <v>Venta Online</v>
      </c>
      <c r="H2294" t="s">
        <v>30</v>
      </c>
      <c r="I2294" s="37">
        <v>5775</v>
      </c>
      <c r="J2294" s="37">
        <v>18747</v>
      </c>
      <c r="K2294" s="37">
        <v>26238</v>
      </c>
      <c r="L2294" s="37">
        <v>73226</v>
      </c>
      <c r="M2294" s="37">
        <v>29612</v>
      </c>
      <c r="N2294" s="37">
        <f>SUM(VentasC15[[#This Row],[Maquillaje]:[Perfumería]])</f>
        <v>153598</v>
      </c>
      <c r="O2294" s="14">
        <f>AVERAGE(VentasC15[[#This Row],[Maquillaje]:[Perfumería]])</f>
        <v>30719.599999999999</v>
      </c>
      <c r="P2294" t="str">
        <f>INDEX(VentasC15[[#Headers],[Maquillaje]:[Perfumería]],MATCH(MAX(VentasC15[[#This Row],[Maquillaje]:[Perfumería]]),VentasC15[[#This Row],[Maquillaje]:[Perfumería]],0))</f>
        <v>Cuerpo</v>
      </c>
      <c r="Q2294" t="str">
        <f>INDEX(VentasC15[[#Headers],[Maquillaje]:[Perfumería]],MATCH(MIN(VentasC15[[#This Row],[Maquillaje]:[Perfumería]]),VentasC15[[#This Row],[Maquillaje]:[Perfumería]],0))</f>
        <v>Maquillaje</v>
      </c>
      <c r="R2294" t="str">
        <f>IF(VentasC15[[#This Row],[Total por vendedor]]&gt;=250000,"SI","NO")</f>
        <v>NO</v>
      </c>
    </row>
    <row r="2295" spans="1:18" x14ac:dyDescent="0.3">
      <c r="A2295" s="17">
        <v>33499415</v>
      </c>
      <c r="B2295" s="13">
        <v>71</v>
      </c>
      <c r="C2295" s="13">
        <v>5</v>
      </c>
      <c r="D2295" s="13">
        <v>87</v>
      </c>
      <c r="E2295" t="s">
        <v>24</v>
      </c>
      <c r="F2295" t="s">
        <v>21</v>
      </c>
      <c r="G2295" t="str">
        <f>IF(VentasC15[[#This Row],[Tipo de pago]]='Tablas auxiliares'!$B$6,"Venta física","Venta Online")</f>
        <v>Venta Online</v>
      </c>
      <c r="H2295" t="s">
        <v>29</v>
      </c>
      <c r="I2295" s="37">
        <v>31417</v>
      </c>
      <c r="J2295" s="37">
        <v>75244</v>
      </c>
      <c r="K2295" s="37">
        <v>45139</v>
      </c>
      <c r="L2295" s="37">
        <v>41736</v>
      </c>
      <c r="M2295" s="37">
        <v>97957</v>
      </c>
      <c r="N2295" s="37">
        <f>SUM(VentasC15[[#This Row],[Maquillaje]:[Perfumería]])</f>
        <v>291493</v>
      </c>
      <c r="O2295" s="14">
        <f>AVERAGE(VentasC15[[#This Row],[Maquillaje]:[Perfumería]])</f>
        <v>58298.6</v>
      </c>
      <c r="P2295" t="str">
        <f>INDEX(VentasC15[[#Headers],[Maquillaje]:[Perfumería]],MATCH(MAX(VentasC15[[#This Row],[Maquillaje]:[Perfumería]]),VentasC15[[#This Row],[Maquillaje]:[Perfumería]],0))</f>
        <v>Perfumería</v>
      </c>
      <c r="Q2295" t="str">
        <f>INDEX(VentasC15[[#Headers],[Maquillaje]:[Perfumería]],MATCH(MIN(VentasC15[[#This Row],[Maquillaje]:[Perfumería]]),VentasC15[[#This Row],[Maquillaje]:[Perfumería]],0))</f>
        <v>Maquillaje</v>
      </c>
      <c r="R2295" t="str">
        <f>IF(VentasC15[[#This Row],[Total por vendedor]]&gt;=250000,"SI","NO")</f>
        <v>SI</v>
      </c>
    </row>
    <row r="2296" spans="1:18" x14ac:dyDescent="0.3">
      <c r="A2296" s="16">
        <v>33499416</v>
      </c>
      <c r="B2296" s="13">
        <v>34</v>
      </c>
      <c r="C2296" s="13">
        <v>5</v>
      </c>
      <c r="D2296" s="13">
        <v>71</v>
      </c>
      <c r="E2296" t="s">
        <v>22</v>
      </c>
      <c r="F2296" t="s">
        <v>21</v>
      </c>
      <c r="G2296" t="str">
        <f>IF(VentasC15[[#This Row],[Tipo de pago]]='Tablas auxiliares'!$B$6,"Venta física","Venta Online")</f>
        <v>Venta Online</v>
      </c>
      <c r="H2296" t="s">
        <v>29</v>
      </c>
      <c r="I2296" s="37">
        <v>16439</v>
      </c>
      <c r="J2296" s="37">
        <v>35778</v>
      </c>
      <c r="K2296" s="37">
        <v>53518</v>
      </c>
      <c r="L2296" s="37">
        <v>25370</v>
      </c>
      <c r="M2296" s="37">
        <v>64108</v>
      </c>
      <c r="N2296" s="37">
        <f>SUM(VentasC15[[#This Row],[Maquillaje]:[Perfumería]])</f>
        <v>195213</v>
      </c>
      <c r="O2296" s="14">
        <f>AVERAGE(VentasC15[[#This Row],[Maquillaje]:[Perfumería]])</f>
        <v>39042.6</v>
      </c>
      <c r="P2296" t="str">
        <f>INDEX(VentasC15[[#Headers],[Maquillaje]:[Perfumería]],MATCH(MAX(VentasC15[[#This Row],[Maquillaje]:[Perfumería]]),VentasC15[[#This Row],[Maquillaje]:[Perfumería]],0))</f>
        <v>Perfumería</v>
      </c>
      <c r="Q2296" t="str">
        <f>INDEX(VentasC15[[#Headers],[Maquillaje]:[Perfumería]],MATCH(MIN(VentasC15[[#This Row],[Maquillaje]:[Perfumería]]),VentasC15[[#This Row],[Maquillaje]:[Perfumería]],0))</f>
        <v>Maquillaje</v>
      </c>
      <c r="R2296" t="str">
        <f>IF(VentasC15[[#This Row],[Total por vendedor]]&gt;=250000,"SI","NO")</f>
        <v>NO</v>
      </c>
    </row>
    <row r="2297" spans="1:18" x14ac:dyDescent="0.3">
      <c r="A2297" s="17">
        <v>33499417</v>
      </c>
      <c r="B2297" s="13">
        <v>53</v>
      </c>
      <c r="C2297" s="13">
        <v>5</v>
      </c>
      <c r="D2297" s="13">
        <v>38</v>
      </c>
      <c r="E2297" t="s">
        <v>22</v>
      </c>
      <c r="F2297" t="s">
        <v>20</v>
      </c>
      <c r="G2297" t="str">
        <f>IF(VentasC15[[#This Row],[Tipo de pago]]='Tablas auxiliares'!$B$6,"Venta física","Venta Online")</f>
        <v>Venta física</v>
      </c>
      <c r="H2297" t="s">
        <v>30</v>
      </c>
      <c r="I2297" s="37">
        <v>55545</v>
      </c>
      <c r="J2297" s="37">
        <v>40419</v>
      </c>
      <c r="K2297" s="37">
        <v>33794</v>
      </c>
      <c r="L2297" s="37">
        <v>10450</v>
      </c>
      <c r="M2297" s="37">
        <v>6552</v>
      </c>
      <c r="N2297" s="37">
        <f>SUM(VentasC15[[#This Row],[Maquillaje]:[Perfumería]])</f>
        <v>146760</v>
      </c>
      <c r="O2297" s="14">
        <f>AVERAGE(VentasC15[[#This Row],[Maquillaje]:[Perfumería]])</f>
        <v>29352</v>
      </c>
      <c r="P2297" t="str">
        <f>INDEX(VentasC15[[#Headers],[Maquillaje]:[Perfumería]],MATCH(MAX(VentasC15[[#This Row],[Maquillaje]:[Perfumería]]),VentasC15[[#This Row],[Maquillaje]:[Perfumería]],0))</f>
        <v>Maquillaje</v>
      </c>
      <c r="Q2297" t="str">
        <f>INDEX(VentasC15[[#Headers],[Maquillaje]:[Perfumería]],MATCH(MIN(VentasC15[[#This Row],[Maquillaje]:[Perfumería]]),VentasC15[[#This Row],[Maquillaje]:[Perfumería]],0))</f>
        <v>Perfumería</v>
      </c>
      <c r="R2297" t="str">
        <f>IF(VentasC15[[#This Row],[Total por vendedor]]&gt;=250000,"SI","NO")</f>
        <v>NO</v>
      </c>
    </row>
    <row r="2298" spans="1:18" x14ac:dyDescent="0.3">
      <c r="A2298" s="16">
        <v>33499418</v>
      </c>
      <c r="B2298" s="13">
        <v>61</v>
      </c>
      <c r="C2298" s="13">
        <v>5</v>
      </c>
      <c r="D2298" s="13">
        <v>14</v>
      </c>
      <c r="E2298" t="s">
        <v>22</v>
      </c>
      <c r="F2298" t="s">
        <v>21</v>
      </c>
      <c r="G2298" t="str">
        <f>IF(VentasC15[[#This Row],[Tipo de pago]]='Tablas auxiliares'!$B$6,"Venta física","Venta Online")</f>
        <v>Venta Online</v>
      </c>
      <c r="H2298" t="s">
        <v>29</v>
      </c>
      <c r="I2298" s="37">
        <v>79601</v>
      </c>
      <c r="J2298" s="37">
        <v>73419</v>
      </c>
      <c r="K2298" s="37">
        <v>46408</v>
      </c>
      <c r="L2298" s="37">
        <v>61633</v>
      </c>
      <c r="M2298" s="37">
        <v>10528</v>
      </c>
      <c r="N2298" s="37">
        <f>SUM(VentasC15[[#This Row],[Maquillaje]:[Perfumería]])</f>
        <v>271589</v>
      </c>
      <c r="O2298" s="14">
        <f>AVERAGE(VentasC15[[#This Row],[Maquillaje]:[Perfumería]])</f>
        <v>54317.8</v>
      </c>
      <c r="P2298" t="str">
        <f>INDEX(VentasC15[[#Headers],[Maquillaje]:[Perfumería]],MATCH(MAX(VentasC15[[#This Row],[Maquillaje]:[Perfumería]]),VentasC15[[#This Row],[Maquillaje]:[Perfumería]],0))</f>
        <v>Maquillaje</v>
      </c>
      <c r="Q2298" t="str">
        <f>INDEX(VentasC15[[#Headers],[Maquillaje]:[Perfumería]],MATCH(MIN(VentasC15[[#This Row],[Maquillaje]:[Perfumería]]),VentasC15[[#This Row],[Maquillaje]:[Perfumería]],0))</f>
        <v>Perfumería</v>
      </c>
      <c r="R2298" t="str">
        <f>IF(VentasC15[[#This Row],[Total por vendedor]]&gt;=250000,"SI","NO")</f>
        <v>SI</v>
      </c>
    </row>
    <row r="2299" spans="1:18" x14ac:dyDescent="0.3">
      <c r="A2299" s="17">
        <v>33499419</v>
      </c>
      <c r="B2299" s="13">
        <v>72</v>
      </c>
      <c r="C2299" s="13">
        <v>5</v>
      </c>
      <c r="D2299" s="13">
        <v>35</v>
      </c>
      <c r="E2299" t="s">
        <v>23</v>
      </c>
      <c r="F2299" t="s">
        <v>21</v>
      </c>
      <c r="G2299" t="str">
        <f>IF(VentasC15[[#This Row],[Tipo de pago]]='Tablas auxiliares'!$B$6,"Venta física","Venta Online")</f>
        <v>Venta Online</v>
      </c>
      <c r="H2299" t="s">
        <v>30</v>
      </c>
      <c r="I2299" s="37">
        <v>16054</v>
      </c>
      <c r="J2299" s="37">
        <v>64428</v>
      </c>
      <c r="K2299" s="37">
        <v>6486</v>
      </c>
      <c r="L2299" s="37">
        <v>51504</v>
      </c>
      <c r="M2299" s="37">
        <v>48094</v>
      </c>
      <c r="N2299" s="37">
        <f>SUM(VentasC15[[#This Row],[Maquillaje]:[Perfumería]])</f>
        <v>186566</v>
      </c>
      <c r="O2299" s="14">
        <f>AVERAGE(VentasC15[[#This Row],[Maquillaje]:[Perfumería]])</f>
        <v>37313.199999999997</v>
      </c>
      <c r="P2299" t="str">
        <f>INDEX(VentasC15[[#Headers],[Maquillaje]:[Perfumería]],MATCH(MAX(VentasC15[[#This Row],[Maquillaje]:[Perfumería]]),VentasC15[[#This Row],[Maquillaje]:[Perfumería]],0))</f>
        <v>Skincare</v>
      </c>
      <c r="Q2299" t="str">
        <f>INDEX(VentasC15[[#Headers],[Maquillaje]:[Perfumería]],MATCH(MIN(VentasC15[[#This Row],[Maquillaje]:[Perfumería]]),VentasC15[[#This Row],[Maquillaje]:[Perfumería]],0))</f>
        <v>Cabello</v>
      </c>
      <c r="R2299" t="str">
        <f>IF(VentasC15[[#This Row],[Total por vendedor]]&gt;=250000,"SI","NO")</f>
        <v>NO</v>
      </c>
    </row>
    <row r="2300" spans="1:18" x14ac:dyDescent="0.3">
      <c r="A2300" s="16">
        <v>33499420</v>
      </c>
      <c r="B2300" s="13">
        <v>53</v>
      </c>
      <c r="C2300" s="13">
        <v>5</v>
      </c>
      <c r="D2300" s="13">
        <v>99</v>
      </c>
      <c r="E2300" t="s">
        <v>23</v>
      </c>
      <c r="F2300" t="s">
        <v>21</v>
      </c>
      <c r="G2300" t="str">
        <f>IF(VentasC15[[#This Row],[Tipo de pago]]='Tablas auxiliares'!$B$6,"Venta física","Venta Online")</f>
        <v>Venta Online</v>
      </c>
      <c r="H2300" t="s">
        <v>29</v>
      </c>
      <c r="I2300" s="37">
        <v>90924</v>
      </c>
      <c r="J2300" s="37">
        <v>65719</v>
      </c>
      <c r="K2300" s="37">
        <v>28802</v>
      </c>
      <c r="L2300" s="37">
        <v>61908</v>
      </c>
      <c r="M2300" s="37">
        <v>84097</v>
      </c>
      <c r="N2300" s="37">
        <f>SUM(VentasC15[[#This Row],[Maquillaje]:[Perfumería]])</f>
        <v>331450</v>
      </c>
      <c r="O2300" s="14">
        <f>AVERAGE(VentasC15[[#This Row],[Maquillaje]:[Perfumería]])</f>
        <v>66290</v>
      </c>
      <c r="P2300" t="str">
        <f>INDEX(VentasC15[[#Headers],[Maquillaje]:[Perfumería]],MATCH(MAX(VentasC15[[#This Row],[Maquillaje]:[Perfumería]]),VentasC15[[#This Row],[Maquillaje]:[Perfumería]],0))</f>
        <v>Maquillaje</v>
      </c>
      <c r="Q2300" t="str">
        <f>INDEX(VentasC15[[#Headers],[Maquillaje]:[Perfumería]],MATCH(MIN(VentasC15[[#This Row],[Maquillaje]:[Perfumería]]),VentasC15[[#This Row],[Maquillaje]:[Perfumería]],0))</f>
        <v>Cabello</v>
      </c>
      <c r="R2300" t="str">
        <f>IF(VentasC15[[#This Row],[Total por vendedor]]&gt;=250000,"SI","NO")</f>
        <v>SI</v>
      </c>
    </row>
    <row r="2301" spans="1:18" x14ac:dyDescent="0.3">
      <c r="A2301" s="17">
        <v>33499421</v>
      </c>
      <c r="B2301" s="13">
        <v>63</v>
      </c>
      <c r="C2301" s="13">
        <v>5</v>
      </c>
      <c r="D2301" s="13">
        <v>77</v>
      </c>
      <c r="E2301" t="s">
        <v>25</v>
      </c>
      <c r="F2301" t="s">
        <v>20</v>
      </c>
      <c r="G2301" t="str">
        <f>IF(VentasC15[[#This Row],[Tipo de pago]]='Tablas auxiliares'!$B$6,"Venta física","Venta Online")</f>
        <v>Venta física</v>
      </c>
      <c r="H2301" t="s">
        <v>30</v>
      </c>
      <c r="I2301" s="37">
        <v>7924</v>
      </c>
      <c r="J2301" s="37">
        <v>77819</v>
      </c>
      <c r="K2301" s="37">
        <v>69800</v>
      </c>
      <c r="L2301" s="37">
        <v>66983</v>
      </c>
      <c r="M2301" s="37">
        <v>62894</v>
      </c>
      <c r="N2301" s="37">
        <f>SUM(VentasC15[[#This Row],[Maquillaje]:[Perfumería]])</f>
        <v>285420</v>
      </c>
      <c r="O2301" s="14">
        <f>AVERAGE(VentasC15[[#This Row],[Maquillaje]:[Perfumería]])</f>
        <v>57084</v>
      </c>
      <c r="P2301" t="str">
        <f>INDEX(VentasC15[[#Headers],[Maquillaje]:[Perfumería]],MATCH(MAX(VentasC15[[#This Row],[Maquillaje]:[Perfumería]]),VentasC15[[#This Row],[Maquillaje]:[Perfumería]],0))</f>
        <v>Skincare</v>
      </c>
      <c r="Q2301" t="str">
        <f>INDEX(VentasC15[[#Headers],[Maquillaje]:[Perfumería]],MATCH(MIN(VentasC15[[#This Row],[Maquillaje]:[Perfumería]]),VentasC15[[#This Row],[Maquillaje]:[Perfumería]],0))</f>
        <v>Maquillaje</v>
      </c>
      <c r="R2301" t="str">
        <f>IF(VentasC15[[#This Row],[Total por vendedor]]&gt;=250000,"SI","NO")</f>
        <v>SI</v>
      </c>
    </row>
    <row r="2302" spans="1:18" x14ac:dyDescent="0.3">
      <c r="A2302" s="16">
        <v>33499422</v>
      </c>
      <c r="B2302" s="13">
        <v>41</v>
      </c>
      <c r="C2302" s="13">
        <v>5</v>
      </c>
      <c r="D2302" s="13">
        <v>72</v>
      </c>
      <c r="E2302" t="s">
        <v>22</v>
      </c>
      <c r="F2302" t="s">
        <v>21</v>
      </c>
      <c r="G2302" t="str">
        <f>IF(VentasC15[[#This Row],[Tipo de pago]]='Tablas auxiliares'!$B$6,"Venta física","Venta Online")</f>
        <v>Venta Online</v>
      </c>
      <c r="H2302" t="s">
        <v>30</v>
      </c>
      <c r="I2302" s="37">
        <v>26394</v>
      </c>
      <c r="J2302" s="37">
        <v>59902</v>
      </c>
      <c r="K2302" s="37">
        <v>53230</v>
      </c>
      <c r="L2302" s="37">
        <v>96463</v>
      </c>
      <c r="M2302" s="37">
        <v>67327</v>
      </c>
      <c r="N2302" s="37">
        <f>SUM(VentasC15[[#This Row],[Maquillaje]:[Perfumería]])</f>
        <v>303316</v>
      </c>
      <c r="O2302" s="14">
        <f>AVERAGE(VentasC15[[#This Row],[Maquillaje]:[Perfumería]])</f>
        <v>60663.199999999997</v>
      </c>
      <c r="P2302" t="str">
        <f>INDEX(VentasC15[[#Headers],[Maquillaje]:[Perfumería]],MATCH(MAX(VentasC15[[#This Row],[Maquillaje]:[Perfumería]]),VentasC15[[#This Row],[Maquillaje]:[Perfumería]],0))</f>
        <v>Cuerpo</v>
      </c>
      <c r="Q2302" t="str">
        <f>INDEX(VentasC15[[#Headers],[Maquillaje]:[Perfumería]],MATCH(MIN(VentasC15[[#This Row],[Maquillaje]:[Perfumería]]),VentasC15[[#This Row],[Maquillaje]:[Perfumería]],0))</f>
        <v>Maquillaje</v>
      </c>
      <c r="R2302" t="str">
        <f>IF(VentasC15[[#This Row],[Total por vendedor]]&gt;=250000,"SI","NO")</f>
        <v>SI</v>
      </c>
    </row>
    <row r="2303" spans="1:18" x14ac:dyDescent="0.3">
      <c r="A2303" s="17">
        <v>33499423</v>
      </c>
      <c r="B2303" s="13">
        <v>54</v>
      </c>
      <c r="C2303" s="13">
        <v>5</v>
      </c>
      <c r="D2303" s="13">
        <v>69</v>
      </c>
      <c r="E2303" t="s">
        <v>22</v>
      </c>
      <c r="F2303" t="s">
        <v>20</v>
      </c>
      <c r="G2303" t="str">
        <f>IF(VentasC15[[#This Row],[Tipo de pago]]='Tablas auxiliares'!$B$6,"Venta física","Venta Online")</f>
        <v>Venta física</v>
      </c>
      <c r="H2303" t="s">
        <v>30</v>
      </c>
      <c r="I2303" s="37">
        <v>48056</v>
      </c>
      <c r="J2303" s="37">
        <v>75991</v>
      </c>
      <c r="K2303" s="37">
        <v>63917</v>
      </c>
      <c r="L2303" s="37">
        <v>61347</v>
      </c>
      <c r="M2303" s="37">
        <v>27090</v>
      </c>
      <c r="N2303" s="37">
        <f>SUM(VentasC15[[#This Row],[Maquillaje]:[Perfumería]])</f>
        <v>276401</v>
      </c>
      <c r="O2303" s="14">
        <f>AVERAGE(VentasC15[[#This Row],[Maquillaje]:[Perfumería]])</f>
        <v>55280.2</v>
      </c>
      <c r="P2303" t="str">
        <f>INDEX(VentasC15[[#Headers],[Maquillaje]:[Perfumería]],MATCH(MAX(VentasC15[[#This Row],[Maquillaje]:[Perfumería]]),VentasC15[[#This Row],[Maquillaje]:[Perfumería]],0))</f>
        <v>Skincare</v>
      </c>
      <c r="Q2303" t="str">
        <f>INDEX(VentasC15[[#Headers],[Maquillaje]:[Perfumería]],MATCH(MIN(VentasC15[[#This Row],[Maquillaje]:[Perfumería]]),VentasC15[[#This Row],[Maquillaje]:[Perfumería]],0))</f>
        <v>Perfumería</v>
      </c>
      <c r="R2303" t="str">
        <f>IF(VentasC15[[#This Row],[Total por vendedor]]&gt;=250000,"SI","NO")</f>
        <v>SI</v>
      </c>
    </row>
    <row r="2304" spans="1:18" x14ac:dyDescent="0.3">
      <c r="A2304" s="16">
        <v>33499424</v>
      </c>
      <c r="B2304" s="13">
        <v>29</v>
      </c>
      <c r="C2304" s="13">
        <v>5</v>
      </c>
      <c r="D2304" s="13">
        <v>16</v>
      </c>
      <c r="E2304" t="s">
        <v>24</v>
      </c>
      <c r="F2304" t="s">
        <v>20</v>
      </c>
      <c r="G2304" t="str">
        <f>IF(VentasC15[[#This Row],[Tipo de pago]]='Tablas auxiliares'!$B$6,"Venta física","Venta Online")</f>
        <v>Venta física</v>
      </c>
      <c r="H2304" t="s">
        <v>29</v>
      </c>
      <c r="I2304" s="37">
        <v>50828</v>
      </c>
      <c r="J2304" s="37">
        <v>58820</v>
      </c>
      <c r="K2304" s="37">
        <v>48960</v>
      </c>
      <c r="L2304" s="37">
        <v>38170</v>
      </c>
      <c r="M2304" s="37">
        <v>99091</v>
      </c>
      <c r="N2304" s="37">
        <f>SUM(VentasC15[[#This Row],[Maquillaje]:[Perfumería]])</f>
        <v>295869</v>
      </c>
      <c r="O2304" s="14">
        <f>AVERAGE(VentasC15[[#This Row],[Maquillaje]:[Perfumería]])</f>
        <v>59173.8</v>
      </c>
      <c r="P2304" t="str">
        <f>INDEX(VentasC15[[#Headers],[Maquillaje]:[Perfumería]],MATCH(MAX(VentasC15[[#This Row],[Maquillaje]:[Perfumería]]),VentasC15[[#This Row],[Maquillaje]:[Perfumería]],0))</f>
        <v>Perfumería</v>
      </c>
      <c r="Q2304" t="str">
        <f>INDEX(VentasC15[[#Headers],[Maquillaje]:[Perfumería]],MATCH(MIN(VentasC15[[#This Row],[Maquillaje]:[Perfumería]]),VentasC15[[#This Row],[Maquillaje]:[Perfumería]],0))</f>
        <v>Cuerpo</v>
      </c>
      <c r="R2304" t="str">
        <f>IF(VentasC15[[#This Row],[Total por vendedor]]&gt;=250000,"SI","NO")</f>
        <v>SI</v>
      </c>
    </row>
    <row r="2305" spans="1:18" x14ac:dyDescent="0.3">
      <c r="A2305" s="17">
        <v>33499425</v>
      </c>
      <c r="B2305" s="13">
        <v>53</v>
      </c>
      <c r="C2305" s="13">
        <v>5</v>
      </c>
      <c r="D2305" s="13">
        <v>42</v>
      </c>
      <c r="E2305" t="s">
        <v>23</v>
      </c>
      <c r="F2305" t="s">
        <v>20</v>
      </c>
      <c r="G2305" t="str">
        <f>IF(VentasC15[[#This Row],[Tipo de pago]]='Tablas auxiliares'!$B$6,"Venta física","Venta Online")</f>
        <v>Venta física</v>
      </c>
      <c r="H2305" t="s">
        <v>29</v>
      </c>
      <c r="I2305" s="37">
        <v>75311</v>
      </c>
      <c r="J2305" s="37">
        <v>92027</v>
      </c>
      <c r="K2305" s="37">
        <v>21523</v>
      </c>
      <c r="L2305" s="37">
        <v>21756</v>
      </c>
      <c r="M2305" s="37">
        <v>97648</v>
      </c>
      <c r="N2305" s="37">
        <f>SUM(VentasC15[[#This Row],[Maquillaje]:[Perfumería]])</f>
        <v>308265</v>
      </c>
      <c r="O2305" s="14">
        <f>AVERAGE(VentasC15[[#This Row],[Maquillaje]:[Perfumería]])</f>
        <v>61653</v>
      </c>
      <c r="P2305" t="str">
        <f>INDEX(VentasC15[[#Headers],[Maquillaje]:[Perfumería]],MATCH(MAX(VentasC15[[#This Row],[Maquillaje]:[Perfumería]]),VentasC15[[#This Row],[Maquillaje]:[Perfumería]],0))</f>
        <v>Perfumería</v>
      </c>
      <c r="Q2305" t="str">
        <f>INDEX(VentasC15[[#Headers],[Maquillaje]:[Perfumería]],MATCH(MIN(VentasC15[[#This Row],[Maquillaje]:[Perfumería]]),VentasC15[[#This Row],[Maquillaje]:[Perfumería]],0))</f>
        <v>Cabello</v>
      </c>
      <c r="R2305" t="str">
        <f>IF(VentasC15[[#This Row],[Total por vendedor]]&gt;=250000,"SI","NO")</f>
        <v>SI</v>
      </c>
    </row>
    <row r="2306" spans="1:18" x14ac:dyDescent="0.3">
      <c r="A2306" s="16">
        <v>33499426</v>
      </c>
      <c r="B2306" s="13">
        <v>51</v>
      </c>
      <c r="C2306" s="13">
        <v>5</v>
      </c>
      <c r="D2306" s="13">
        <v>70</v>
      </c>
      <c r="E2306" t="s">
        <v>23</v>
      </c>
      <c r="F2306" t="s">
        <v>20</v>
      </c>
      <c r="G2306" t="str">
        <f>IF(VentasC15[[#This Row],[Tipo de pago]]='Tablas auxiliares'!$B$6,"Venta física","Venta Online")</f>
        <v>Venta física</v>
      </c>
      <c r="H2306" t="s">
        <v>29</v>
      </c>
      <c r="I2306" s="37">
        <v>95881</v>
      </c>
      <c r="J2306" s="37">
        <v>64688</v>
      </c>
      <c r="K2306" s="37">
        <v>79408</v>
      </c>
      <c r="L2306" s="37">
        <v>25322</v>
      </c>
      <c r="M2306" s="37">
        <v>56470</v>
      </c>
      <c r="N2306" s="37">
        <f>SUM(VentasC15[[#This Row],[Maquillaje]:[Perfumería]])</f>
        <v>321769</v>
      </c>
      <c r="O2306" s="14">
        <f>AVERAGE(VentasC15[[#This Row],[Maquillaje]:[Perfumería]])</f>
        <v>64353.8</v>
      </c>
      <c r="P2306" t="str">
        <f>INDEX(VentasC15[[#Headers],[Maquillaje]:[Perfumería]],MATCH(MAX(VentasC15[[#This Row],[Maquillaje]:[Perfumería]]),VentasC15[[#This Row],[Maquillaje]:[Perfumería]],0))</f>
        <v>Maquillaje</v>
      </c>
      <c r="Q2306" t="str">
        <f>INDEX(VentasC15[[#Headers],[Maquillaje]:[Perfumería]],MATCH(MIN(VentasC15[[#This Row],[Maquillaje]:[Perfumería]]),VentasC15[[#This Row],[Maquillaje]:[Perfumería]],0))</f>
        <v>Cuerpo</v>
      </c>
      <c r="R2306" t="str">
        <f>IF(VentasC15[[#This Row],[Total por vendedor]]&gt;=250000,"SI","NO")</f>
        <v>SI</v>
      </c>
    </row>
    <row r="2307" spans="1:18" x14ac:dyDescent="0.3">
      <c r="A2307" s="17">
        <v>33499427</v>
      </c>
      <c r="B2307" s="13">
        <v>51</v>
      </c>
      <c r="C2307" s="13">
        <v>5</v>
      </c>
      <c r="D2307" s="13">
        <v>20</v>
      </c>
      <c r="E2307" t="s">
        <v>24</v>
      </c>
      <c r="F2307" t="s">
        <v>21</v>
      </c>
      <c r="G2307" t="str">
        <f>IF(VentasC15[[#This Row],[Tipo de pago]]='Tablas auxiliares'!$B$6,"Venta física","Venta Online")</f>
        <v>Venta Online</v>
      </c>
      <c r="H2307" t="s">
        <v>29</v>
      </c>
      <c r="I2307" s="37">
        <v>21466</v>
      </c>
      <c r="J2307" s="37">
        <v>16745</v>
      </c>
      <c r="K2307" s="37">
        <v>22962</v>
      </c>
      <c r="L2307" s="37">
        <v>70852</v>
      </c>
      <c r="M2307" s="37">
        <v>50709</v>
      </c>
      <c r="N2307" s="37">
        <f>SUM(VentasC15[[#This Row],[Maquillaje]:[Perfumería]])</f>
        <v>182734</v>
      </c>
      <c r="O2307" s="14">
        <f>AVERAGE(VentasC15[[#This Row],[Maquillaje]:[Perfumería]])</f>
        <v>36546.800000000003</v>
      </c>
      <c r="P2307" t="str">
        <f>INDEX(VentasC15[[#Headers],[Maquillaje]:[Perfumería]],MATCH(MAX(VentasC15[[#This Row],[Maquillaje]:[Perfumería]]),VentasC15[[#This Row],[Maquillaje]:[Perfumería]],0))</f>
        <v>Cuerpo</v>
      </c>
      <c r="Q2307" t="str">
        <f>INDEX(VentasC15[[#Headers],[Maquillaje]:[Perfumería]],MATCH(MIN(VentasC15[[#This Row],[Maquillaje]:[Perfumería]]),VentasC15[[#This Row],[Maquillaje]:[Perfumería]],0))</f>
        <v>Skincare</v>
      </c>
      <c r="R2307" t="str">
        <f>IF(VentasC15[[#This Row],[Total por vendedor]]&gt;=250000,"SI","NO")</f>
        <v>NO</v>
      </c>
    </row>
    <row r="2308" spans="1:18" x14ac:dyDescent="0.3">
      <c r="A2308" s="16">
        <v>33499428</v>
      </c>
      <c r="B2308" s="13">
        <v>41</v>
      </c>
      <c r="C2308" s="13">
        <v>5</v>
      </c>
      <c r="D2308" s="13">
        <v>53</v>
      </c>
      <c r="E2308" t="s">
        <v>23</v>
      </c>
      <c r="F2308" t="s">
        <v>20</v>
      </c>
      <c r="G2308" t="str">
        <f>IF(VentasC15[[#This Row],[Tipo de pago]]='Tablas auxiliares'!$B$6,"Venta física","Venta Online")</f>
        <v>Venta física</v>
      </c>
      <c r="H2308" t="s">
        <v>29</v>
      </c>
      <c r="I2308" s="37">
        <v>17960</v>
      </c>
      <c r="J2308" s="37">
        <v>46584</v>
      </c>
      <c r="K2308" s="37">
        <v>20686</v>
      </c>
      <c r="L2308" s="37">
        <v>71240</v>
      </c>
      <c r="M2308" s="37">
        <v>11114</v>
      </c>
      <c r="N2308" s="37">
        <f>SUM(VentasC15[[#This Row],[Maquillaje]:[Perfumería]])</f>
        <v>167584</v>
      </c>
      <c r="O2308" s="14">
        <f>AVERAGE(VentasC15[[#This Row],[Maquillaje]:[Perfumería]])</f>
        <v>33516.800000000003</v>
      </c>
      <c r="P2308" t="str">
        <f>INDEX(VentasC15[[#Headers],[Maquillaje]:[Perfumería]],MATCH(MAX(VentasC15[[#This Row],[Maquillaje]:[Perfumería]]),VentasC15[[#This Row],[Maquillaje]:[Perfumería]],0))</f>
        <v>Cuerpo</v>
      </c>
      <c r="Q2308" t="str">
        <f>INDEX(VentasC15[[#Headers],[Maquillaje]:[Perfumería]],MATCH(MIN(VentasC15[[#This Row],[Maquillaje]:[Perfumería]]),VentasC15[[#This Row],[Maquillaje]:[Perfumería]],0))</f>
        <v>Perfumería</v>
      </c>
      <c r="R2308" t="str">
        <f>IF(VentasC15[[#This Row],[Total por vendedor]]&gt;=250000,"SI","NO")</f>
        <v>NO</v>
      </c>
    </row>
    <row r="2309" spans="1:18" x14ac:dyDescent="0.3">
      <c r="A2309" s="17">
        <v>33499429</v>
      </c>
      <c r="B2309" s="13">
        <v>47</v>
      </c>
      <c r="C2309" s="13">
        <v>5</v>
      </c>
      <c r="D2309" s="13">
        <v>22</v>
      </c>
      <c r="E2309" t="s">
        <v>22</v>
      </c>
      <c r="F2309" t="s">
        <v>21</v>
      </c>
      <c r="G2309" t="str">
        <f>IF(VentasC15[[#This Row],[Tipo de pago]]='Tablas auxiliares'!$B$6,"Venta física","Venta Online")</f>
        <v>Venta Online</v>
      </c>
      <c r="H2309" t="s">
        <v>30</v>
      </c>
      <c r="I2309" s="37">
        <v>58992</v>
      </c>
      <c r="J2309" s="37">
        <v>6275</v>
      </c>
      <c r="K2309" s="37">
        <v>70867</v>
      </c>
      <c r="L2309" s="37">
        <v>93429</v>
      </c>
      <c r="M2309" s="37">
        <v>77254</v>
      </c>
      <c r="N2309" s="37">
        <f>SUM(VentasC15[[#This Row],[Maquillaje]:[Perfumería]])</f>
        <v>306817</v>
      </c>
      <c r="O2309" s="14">
        <f>AVERAGE(VentasC15[[#This Row],[Maquillaje]:[Perfumería]])</f>
        <v>61363.4</v>
      </c>
      <c r="P2309" t="str">
        <f>INDEX(VentasC15[[#Headers],[Maquillaje]:[Perfumería]],MATCH(MAX(VentasC15[[#This Row],[Maquillaje]:[Perfumería]]),VentasC15[[#This Row],[Maquillaje]:[Perfumería]],0))</f>
        <v>Cuerpo</v>
      </c>
      <c r="Q2309" t="str">
        <f>INDEX(VentasC15[[#Headers],[Maquillaje]:[Perfumería]],MATCH(MIN(VentasC15[[#This Row],[Maquillaje]:[Perfumería]]),VentasC15[[#This Row],[Maquillaje]:[Perfumería]],0))</f>
        <v>Skincare</v>
      </c>
      <c r="R2309" t="str">
        <f>IF(VentasC15[[#This Row],[Total por vendedor]]&gt;=250000,"SI","NO")</f>
        <v>SI</v>
      </c>
    </row>
    <row r="2310" spans="1:18" x14ac:dyDescent="0.3">
      <c r="A2310" s="16">
        <v>33499430</v>
      </c>
      <c r="B2310" s="13">
        <v>75</v>
      </c>
      <c r="C2310" s="13">
        <v>5</v>
      </c>
      <c r="D2310" s="13">
        <v>53</v>
      </c>
      <c r="E2310" t="s">
        <v>23</v>
      </c>
      <c r="F2310" t="s">
        <v>20</v>
      </c>
      <c r="G2310" t="str">
        <f>IF(VentasC15[[#This Row],[Tipo de pago]]='Tablas auxiliares'!$B$6,"Venta física","Venta Online")</f>
        <v>Venta física</v>
      </c>
      <c r="H2310" t="s">
        <v>30</v>
      </c>
      <c r="I2310" s="37">
        <v>31396</v>
      </c>
      <c r="J2310" s="37">
        <v>95843</v>
      </c>
      <c r="K2310" s="37">
        <v>40572</v>
      </c>
      <c r="L2310" s="37">
        <v>81890</v>
      </c>
      <c r="M2310" s="37">
        <v>36799</v>
      </c>
      <c r="N2310" s="37">
        <f>SUM(VentasC15[[#This Row],[Maquillaje]:[Perfumería]])</f>
        <v>286500</v>
      </c>
      <c r="O2310" s="14">
        <f>AVERAGE(VentasC15[[#This Row],[Maquillaje]:[Perfumería]])</f>
        <v>57300</v>
      </c>
      <c r="P2310" t="str">
        <f>INDEX(VentasC15[[#Headers],[Maquillaje]:[Perfumería]],MATCH(MAX(VentasC15[[#This Row],[Maquillaje]:[Perfumería]]),VentasC15[[#This Row],[Maquillaje]:[Perfumería]],0))</f>
        <v>Skincare</v>
      </c>
      <c r="Q2310" t="str">
        <f>INDEX(VentasC15[[#Headers],[Maquillaje]:[Perfumería]],MATCH(MIN(VentasC15[[#This Row],[Maquillaje]:[Perfumería]]),VentasC15[[#This Row],[Maquillaje]:[Perfumería]],0))</f>
        <v>Maquillaje</v>
      </c>
      <c r="R2310" t="str">
        <f>IF(VentasC15[[#This Row],[Total por vendedor]]&gt;=250000,"SI","NO")</f>
        <v>SI</v>
      </c>
    </row>
    <row r="2311" spans="1:18" x14ac:dyDescent="0.3">
      <c r="A2311" s="17">
        <v>33499431</v>
      </c>
      <c r="B2311" s="13">
        <v>54</v>
      </c>
      <c r="C2311" s="13">
        <v>5</v>
      </c>
      <c r="D2311" s="13">
        <v>8</v>
      </c>
      <c r="E2311" t="s">
        <v>25</v>
      </c>
      <c r="F2311" t="s">
        <v>20</v>
      </c>
      <c r="G2311" t="str">
        <f>IF(VentasC15[[#This Row],[Tipo de pago]]='Tablas auxiliares'!$B$6,"Venta física","Venta Online")</f>
        <v>Venta física</v>
      </c>
      <c r="H2311" t="s">
        <v>30</v>
      </c>
      <c r="I2311" s="37">
        <v>85342</v>
      </c>
      <c r="J2311" s="37">
        <v>78351</v>
      </c>
      <c r="K2311" s="37">
        <v>30066</v>
      </c>
      <c r="L2311" s="37">
        <v>35445</v>
      </c>
      <c r="M2311" s="37">
        <v>79418</v>
      </c>
      <c r="N2311" s="37">
        <f>SUM(VentasC15[[#This Row],[Maquillaje]:[Perfumería]])</f>
        <v>308622</v>
      </c>
      <c r="O2311" s="14">
        <f>AVERAGE(VentasC15[[#This Row],[Maquillaje]:[Perfumería]])</f>
        <v>61724.4</v>
      </c>
      <c r="P2311" t="str">
        <f>INDEX(VentasC15[[#Headers],[Maquillaje]:[Perfumería]],MATCH(MAX(VentasC15[[#This Row],[Maquillaje]:[Perfumería]]),VentasC15[[#This Row],[Maquillaje]:[Perfumería]],0))</f>
        <v>Maquillaje</v>
      </c>
      <c r="Q2311" t="str">
        <f>INDEX(VentasC15[[#Headers],[Maquillaje]:[Perfumería]],MATCH(MIN(VentasC15[[#This Row],[Maquillaje]:[Perfumería]]),VentasC15[[#This Row],[Maquillaje]:[Perfumería]],0))</f>
        <v>Cabello</v>
      </c>
      <c r="R2311" t="str">
        <f>IF(VentasC15[[#This Row],[Total por vendedor]]&gt;=250000,"SI","NO")</f>
        <v>SI</v>
      </c>
    </row>
    <row r="2312" spans="1:18" x14ac:dyDescent="0.3">
      <c r="A2312" s="16">
        <v>33499432</v>
      </c>
      <c r="B2312" s="13">
        <v>51</v>
      </c>
      <c r="C2312" s="13">
        <v>5</v>
      </c>
      <c r="D2312" s="13">
        <v>94</v>
      </c>
      <c r="E2312" t="s">
        <v>24</v>
      </c>
      <c r="F2312" t="s">
        <v>21</v>
      </c>
      <c r="G2312" t="str">
        <f>IF(VentasC15[[#This Row],[Tipo de pago]]='Tablas auxiliares'!$B$6,"Venta física","Venta Online")</f>
        <v>Venta Online</v>
      </c>
      <c r="H2312" t="s">
        <v>29</v>
      </c>
      <c r="I2312" s="37">
        <v>29822</v>
      </c>
      <c r="J2312" s="37">
        <v>28822</v>
      </c>
      <c r="K2312" s="37">
        <v>33480</v>
      </c>
      <c r="L2312" s="37">
        <v>15093</v>
      </c>
      <c r="M2312" s="37">
        <v>38369</v>
      </c>
      <c r="N2312" s="37">
        <f>SUM(VentasC15[[#This Row],[Maquillaje]:[Perfumería]])</f>
        <v>145586</v>
      </c>
      <c r="O2312" s="14">
        <f>AVERAGE(VentasC15[[#This Row],[Maquillaje]:[Perfumería]])</f>
        <v>29117.200000000001</v>
      </c>
      <c r="P2312" t="str">
        <f>INDEX(VentasC15[[#Headers],[Maquillaje]:[Perfumería]],MATCH(MAX(VentasC15[[#This Row],[Maquillaje]:[Perfumería]]),VentasC15[[#This Row],[Maquillaje]:[Perfumería]],0))</f>
        <v>Perfumería</v>
      </c>
      <c r="Q2312" t="str">
        <f>INDEX(VentasC15[[#Headers],[Maquillaje]:[Perfumería]],MATCH(MIN(VentasC15[[#This Row],[Maquillaje]:[Perfumería]]),VentasC15[[#This Row],[Maquillaje]:[Perfumería]],0))</f>
        <v>Cuerpo</v>
      </c>
      <c r="R2312" t="str">
        <f>IF(VentasC15[[#This Row],[Total por vendedor]]&gt;=250000,"SI","NO")</f>
        <v>NO</v>
      </c>
    </row>
    <row r="2313" spans="1:18" x14ac:dyDescent="0.3">
      <c r="A2313" s="17">
        <v>33499433</v>
      </c>
      <c r="B2313" s="13">
        <v>66</v>
      </c>
      <c r="C2313" s="13">
        <v>5</v>
      </c>
      <c r="D2313" s="13">
        <v>81</v>
      </c>
      <c r="E2313" t="s">
        <v>22</v>
      </c>
      <c r="F2313" t="s">
        <v>21</v>
      </c>
      <c r="G2313" t="str">
        <f>IF(VentasC15[[#This Row],[Tipo de pago]]='Tablas auxiliares'!$B$6,"Venta física","Venta Online")</f>
        <v>Venta Online</v>
      </c>
      <c r="H2313" t="s">
        <v>29</v>
      </c>
      <c r="I2313" s="37">
        <v>75652</v>
      </c>
      <c r="J2313" s="37">
        <v>58402</v>
      </c>
      <c r="K2313" s="37">
        <v>77707</v>
      </c>
      <c r="L2313" s="37">
        <v>59250</v>
      </c>
      <c r="M2313" s="37">
        <v>48018</v>
      </c>
      <c r="N2313" s="37">
        <f>SUM(VentasC15[[#This Row],[Maquillaje]:[Perfumería]])</f>
        <v>319029</v>
      </c>
      <c r="O2313" s="14">
        <f>AVERAGE(VentasC15[[#This Row],[Maquillaje]:[Perfumería]])</f>
        <v>63805.8</v>
      </c>
      <c r="P2313" t="str">
        <f>INDEX(VentasC15[[#Headers],[Maquillaje]:[Perfumería]],MATCH(MAX(VentasC15[[#This Row],[Maquillaje]:[Perfumería]]),VentasC15[[#This Row],[Maquillaje]:[Perfumería]],0))</f>
        <v>Cabello</v>
      </c>
      <c r="Q2313" t="str">
        <f>INDEX(VentasC15[[#Headers],[Maquillaje]:[Perfumería]],MATCH(MIN(VentasC15[[#This Row],[Maquillaje]:[Perfumería]]),VentasC15[[#This Row],[Maquillaje]:[Perfumería]],0))</f>
        <v>Perfumería</v>
      </c>
      <c r="R2313" t="str">
        <f>IF(VentasC15[[#This Row],[Total por vendedor]]&gt;=250000,"SI","NO")</f>
        <v>SI</v>
      </c>
    </row>
    <row r="2314" spans="1:18" x14ac:dyDescent="0.3">
      <c r="A2314" s="16">
        <v>33499434</v>
      </c>
      <c r="B2314" s="13">
        <v>64</v>
      </c>
      <c r="C2314" s="13">
        <v>5</v>
      </c>
      <c r="D2314" s="13">
        <v>26</v>
      </c>
      <c r="E2314" t="s">
        <v>23</v>
      </c>
      <c r="F2314" t="s">
        <v>21</v>
      </c>
      <c r="G2314" t="str">
        <f>IF(VentasC15[[#This Row],[Tipo de pago]]='Tablas auxiliares'!$B$6,"Venta física","Venta Online")</f>
        <v>Venta Online</v>
      </c>
      <c r="H2314" t="s">
        <v>30</v>
      </c>
      <c r="I2314" s="37">
        <v>79123</v>
      </c>
      <c r="J2314" s="37">
        <v>84458</v>
      </c>
      <c r="K2314" s="37">
        <v>31451</v>
      </c>
      <c r="L2314" s="37">
        <v>21194</v>
      </c>
      <c r="M2314" s="37">
        <v>14462</v>
      </c>
      <c r="N2314" s="37">
        <f>SUM(VentasC15[[#This Row],[Maquillaje]:[Perfumería]])</f>
        <v>230688</v>
      </c>
      <c r="O2314" s="14">
        <f>AVERAGE(VentasC15[[#This Row],[Maquillaje]:[Perfumería]])</f>
        <v>46137.599999999999</v>
      </c>
      <c r="P2314" t="str">
        <f>INDEX(VentasC15[[#Headers],[Maquillaje]:[Perfumería]],MATCH(MAX(VentasC15[[#This Row],[Maquillaje]:[Perfumería]]),VentasC15[[#This Row],[Maquillaje]:[Perfumería]],0))</f>
        <v>Skincare</v>
      </c>
      <c r="Q2314" t="str">
        <f>INDEX(VentasC15[[#Headers],[Maquillaje]:[Perfumería]],MATCH(MIN(VentasC15[[#This Row],[Maquillaje]:[Perfumería]]),VentasC15[[#This Row],[Maquillaje]:[Perfumería]],0))</f>
        <v>Perfumería</v>
      </c>
      <c r="R2314" t="str">
        <f>IF(VentasC15[[#This Row],[Total por vendedor]]&gt;=250000,"SI","NO")</f>
        <v>NO</v>
      </c>
    </row>
    <row r="2315" spans="1:18" x14ac:dyDescent="0.3">
      <c r="A2315" s="17">
        <v>33499435</v>
      </c>
      <c r="B2315" s="13">
        <v>31</v>
      </c>
      <c r="C2315" s="13">
        <v>5</v>
      </c>
      <c r="D2315" s="13">
        <v>65</v>
      </c>
      <c r="E2315" t="s">
        <v>23</v>
      </c>
      <c r="F2315" t="s">
        <v>21</v>
      </c>
      <c r="G2315" t="str">
        <f>IF(VentasC15[[#This Row],[Tipo de pago]]='Tablas auxiliares'!$B$6,"Venta física","Venta Online")</f>
        <v>Venta Online</v>
      </c>
      <c r="H2315" t="s">
        <v>30</v>
      </c>
      <c r="I2315" s="37">
        <v>89219</v>
      </c>
      <c r="J2315" s="37">
        <v>12460</v>
      </c>
      <c r="K2315" s="37">
        <v>36853</v>
      </c>
      <c r="L2315" s="37">
        <v>47137</v>
      </c>
      <c r="M2315" s="37">
        <v>81253</v>
      </c>
      <c r="N2315" s="37">
        <f>SUM(VentasC15[[#This Row],[Maquillaje]:[Perfumería]])</f>
        <v>266922</v>
      </c>
      <c r="O2315" s="14">
        <f>AVERAGE(VentasC15[[#This Row],[Maquillaje]:[Perfumería]])</f>
        <v>53384.4</v>
      </c>
      <c r="P2315" t="str">
        <f>INDEX(VentasC15[[#Headers],[Maquillaje]:[Perfumería]],MATCH(MAX(VentasC15[[#This Row],[Maquillaje]:[Perfumería]]),VentasC15[[#This Row],[Maquillaje]:[Perfumería]],0))</f>
        <v>Maquillaje</v>
      </c>
      <c r="Q2315" t="str">
        <f>INDEX(VentasC15[[#Headers],[Maquillaje]:[Perfumería]],MATCH(MIN(VentasC15[[#This Row],[Maquillaje]:[Perfumería]]),VentasC15[[#This Row],[Maquillaje]:[Perfumería]],0))</f>
        <v>Skincare</v>
      </c>
      <c r="R2315" t="str">
        <f>IF(VentasC15[[#This Row],[Total por vendedor]]&gt;=250000,"SI","NO")</f>
        <v>SI</v>
      </c>
    </row>
    <row r="2316" spans="1:18" x14ac:dyDescent="0.3">
      <c r="A2316" s="16">
        <v>33499436</v>
      </c>
      <c r="B2316" s="13">
        <v>35</v>
      </c>
      <c r="C2316" s="13">
        <v>5</v>
      </c>
      <c r="D2316" s="13">
        <v>13</v>
      </c>
      <c r="E2316" t="s">
        <v>22</v>
      </c>
      <c r="F2316" t="s">
        <v>20</v>
      </c>
      <c r="G2316" t="str">
        <f>IF(VentasC15[[#This Row],[Tipo de pago]]='Tablas auxiliares'!$B$6,"Venta física","Venta Online")</f>
        <v>Venta física</v>
      </c>
      <c r="H2316" t="s">
        <v>30</v>
      </c>
      <c r="I2316" s="37">
        <v>26086</v>
      </c>
      <c r="J2316" s="37">
        <v>58383</v>
      </c>
      <c r="K2316" s="37">
        <v>9978</v>
      </c>
      <c r="L2316" s="37">
        <v>81543</v>
      </c>
      <c r="M2316" s="37">
        <v>83221</v>
      </c>
      <c r="N2316" s="37">
        <f>SUM(VentasC15[[#This Row],[Maquillaje]:[Perfumería]])</f>
        <v>259211</v>
      </c>
      <c r="O2316" s="14">
        <f>AVERAGE(VentasC15[[#This Row],[Maquillaje]:[Perfumería]])</f>
        <v>51842.2</v>
      </c>
      <c r="P2316" t="str">
        <f>INDEX(VentasC15[[#Headers],[Maquillaje]:[Perfumería]],MATCH(MAX(VentasC15[[#This Row],[Maquillaje]:[Perfumería]]),VentasC15[[#This Row],[Maquillaje]:[Perfumería]],0))</f>
        <v>Perfumería</v>
      </c>
      <c r="Q2316" t="str">
        <f>INDEX(VentasC15[[#Headers],[Maquillaje]:[Perfumería]],MATCH(MIN(VentasC15[[#This Row],[Maquillaje]:[Perfumería]]),VentasC15[[#This Row],[Maquillaje]:[Perfumería]],0))</f>
        <v>Cabello</v>
      </c>
      <c r="R2316" t="str">
        <f>IF(VentasC15[[#This Row],[Total por vendedor]]&gt;=250000,"SI","NO")</f>
        <v>SI</v>
      </c>
    </row>
    <row r="2317" spans="1:18" x14ac:dyDescent="0.3">
      <c r="A2317" s="17">
        <v>33499437</v>
      </c>
      <c r="B2317" s="13">
        <v>53</v>
      </c>
      <c r="C2317" s="13">
        <v>5</v>
      </c>
      <c r="D2317" s="13">
        <v>80</v>
      </c>
      <c r="E2317" t="s">
        <v>22</v>
      </c>
      <c r="F2317" t="s">
        <v>21</v>
      </c>
      <c r="G2317" t="str">
        <f>IF(VentasC15[[#This Row],[Tipo de pago]]='Tablas auxiliares'!$B$6,"Venta física","Venta Online")</f>
        <v>Venta Online</v>
      </c>
      <c r="H2317" t="s">
        <v>29</v>
      </c>
      <c r="I2317" s="37">
        <v>46619</v>
      </c>
      <c r="J2317" s="37">
        <v>23628</v>
      </c>
      <c r="K2317" s="37">
        <v>21105</v>
      </c>
      <c r="L2317" s="37">
        <v>18345</v>
      </c>
      <c r="M2317" s="37">
        <v>35606</v>
      </c>
      <c r="N2317" s="37">
        <f>SUM(VentasC15[[#This Row],[Maquillaje]:[Perfumería]])</f>
        <v>145303</v>
      </c>
      <c r="O2317" s="14">
        <f>AVERAGE(VentasC15[[#This Row],[Maquillaje]:[Perfumería]])</f>
        <v>29060.6</v>
      </c>
      <c r="P2317" t="str">
        <f>INDEX(VentasC15[[#Headers],[Maquillaje]:[Perfumería]],MATCH(MAX(VentasC15[[#This Row],[Maquillaje]:[Perfumería]]),VentasC15[[#This Row],[Maquillaje]:[Perfumería]],0))</f>
        <v>Maquillaje</v>
      </c>
      <c r="Q2317" t="str">
        <f>INDEX(VentasC15[[#Headers],[Maquillaje]:[Perfumería]],MATCH(MIN(VentasC15[[#This Row],[Maquillaje]:[Perfumería]]),VentasC15[[#This Row],[Maquillaje]:[Perfumería]],0))</f>
        <v>Cuerpo</v>
      </c>
      <c r="R2317" t="str">
        <f>IF(VentasC15[[#This Row],[Total por vendedor]]&gt;=250000,"SI","NO")</f>
        <v>NO</v>
      </c>
    </row>
    <row r="2318" spans="1:18" x14ac:dyDescent="0.3">
      <c r="A2318" s="16">
        <v>33499438</v>
      </c>
      <c r="B2318" s="13">
        <v>26</v>
      </c>
      <c r="C2318" s="13">
        <v>5</v>
      </c>
      <c r="D2318" s="13">
        <v>95</v>
      </c>
      <c r="E2318" t="s">
        <v>22</v>
      </c>
      <c r="F2318" t="s">
        <v>20</v>
      </c>
      <c r="G2318" t="str">
        <f>IF(VentasC15[[#This Row],[Tipo de pago]]='Tablas auxiliares'!$B$6,"Venta física","Venta Online")</f>
        <v>Venta física</v>
      </c>
      <c r="H2318" t="s">
        <v>29</v>
      </c>
      <c r="I2318" s="37">
        <v>75785</v>
      </c>
      <c r="J2318" s="37">
        <v>57884</v>
      </c>
      <c r="K2318" s="37">
        <v>7420</v>
      </c>
      <c r="L2318" s="37">
        <v>56390</v>
      </c>
      <c r="M2318" s="37">
        <v>30421</v>
      </c>
      <c r="N2318" s="37">
        <f>SUM(VentasC15[[#This Row],[Maquillaje]:[Perfumería]])</f>
        <v>227900</v>
      </c>
      <c r="O2318" s="14">
        <f>AVERAGE(VentasC15[[#This Row],[Maquillaje]:[Perfumería]])</f>
        <v>45580</v>
      </c>
      <c r="P2318" t="str">
        <f>INDEX(VentasC15[[#Headers],[Maquillaje]:[Perfumería]],MATCH(MAX(VentasC15[[#This Row],[Maquillaje]:[Perfumería]]),VentasC15[[#This Row],[Maquillaje]:[Perfumería]],0))</f>
        <v>Maquillaje</v>
      </c>
      <c r="Q2318" t="str">
        <f>INDEX(VentasC15[[#Headers],[Maquillaje]:[Perfumería]],MATCH(MIN(VentasC15[[#This Row],[Maquillaje]:[Perfumería]]),VentasC15[[#This Row],[Maquillaje]:[Perfumería]],0))</f>
        <v>Cabello</v>
      </c>
      <c r="R2318" t="str">
        <f>IF(VentasC15[[#This Row],[Total por vendedor]]&gt;=250000,"SI","NO")</f>
        <v>NO</v>
      </c>
    </row>
    <row r="2319" spans="1:18" x14ac:dyDescent="0.3">
      <c r="A2319" s="17">
        <v>33499439</v>
      </c>
      <c r="B2319" s="13">
        <v>25</v>
      </c>
      <c r="C2319" s="13">
        <v>5</v>
      </c>
      <c r="D2319" s="13">
        <v>24</v>
      </c>
      <c r="E2319" t="s">
        <v>23</v>
      </c>
      <c r="F2319" t="s">
        <v>21</v>
      </c>
      <c r="G2319" t="str">
        <f>IF(VentasC15[[#This Row],[Tipo de pago]]='Tablas auxiliares'!$B$6,"Venta física","Venta Online")</f>
        <v>Venta Online</v>
      </c>
      <c r="H2319" t="s">
        <v>30</v>
      </c>
      <c r="I2319" s="37">
        <v>93693</v>
      </c>
      <c r="J2319" s="37">
        <v>77502</v>
      </c>
      <c r="K2319" s="37">
        <v>95871</v>
      </c>
      <c r="L2319" s="37">
        <v>43605</v>
      </c>
      <c r="M2319" s="37">
        <v>56219</v>
      </c>
      <c r="N2319" s="37">
        <f>SUM(VentasC15[[#This Row],[Maquillaje]:[Perfumería]])</f>
        <v>366890</v>
      </c>
      <c r="O2319" s="14">
        <f>AVERAGE(VentasC15[[#This Row],[Maquillaje]:[Perfumería]])</f>
        <v>73378</v>
      </c>
      <c r="P2319" t="str">
        <f>INDEX(VentasC15[[#Headers],[Maquillaje]:[Perfumería]],MATCH(MAX(VentasC15[[#This Row],[Maquillaje]:[Perfumería]]),VentasC15[[#This Row],[Maquillaje]:[Perfumería]],0))</f>
        <v>Cabello</v>
      </c>
      <c r="Q2319" t="str">
        <f>INDEX(VentasC15[[#Headers],[Maquillaje]:[Perfumería]],MATCH(MIN(VentasC15[[#This Row],[Maquillaje]:[Perfumería]]),VentasC15[[#This Row],[Maquillaje]:[Perfumería]],0))</f>
        <v>Cuerpo</v>
      </c>
      <c r="R2319" t="str">
        <f>IF(VentasC15[[#This Row],[Total por vendedor]]&gt;=250000,"SI","NO")</f>
        <v>SI</v>
      </c>
    </row>
    <row r="2320" spans="1:18" x14ac:dyDescent="0.3">
      <c r="A2320" s="16">
        <v>33499440</v>
      </c>
      <c r="B2320" s="13">
        <v>42</v>
      </c>
      <c r="C2320" s="13">
        <v>5</v>
      </c>
      <c r="D2320" s="13">
        <v>97</v>
      </c>
      <c r="E2320" t="s">
        <v>23</v>
      </c>
      <c r="F2320" t="s">
        <v>20</v>
      </c>
      <c r="G2320" t="str">
        <f>IF(VentasC15[[#This Row],[Tipo de pago]]='Tablas auxiliares'!$B$6,"Venta física","Venta Online")</f>
        <v>Venta física</v>
      </c>
      <c r="H2320" t="s">
        <v>30</v>
      </c>
      <c r="I2320" s="37">
        <v>93873</v>
      </c>
      <c r="J2320" s="37">
        <v>68670</v>
      </c>
      <c r="K2320" s="37">
        <v>40771</v>
      </c>
      <c r="L2320" s="37">
        <v>52357</v>
      </c>
      <c r="M2320" s="37">
        <v>20897</v>
      </c>
      <c r="N2320" s="37">
        <f>SUM(VentasC15[[#This Row],[Maquillaje]:[Perfumería]])</f>
        <v>276568</v>
      </c>
      <c r="O2320" s="14">
        <f>AVERAGE(VentasC15[[#This Row],[Maquillaje]:[Perfumería]])</f>
        <v>55313.599999999999</v>
      </c>
      <c r="P2320" t="str">
        <f>INDEX(VentasC15[[#Headers],[Maquillaje]:[Perfumería]],MATCH(MAX(VentasC15[[#This Row],[Maquillaje]:[Perfumería]]),VentasC15[[#This Row],[Maquillaje]:[Perfumería]],0))</f>
        <v>Maquillaje</v>
      </c>
      <c r="Q2320" t="str">
        <f>INDEX(VentasC15[[#Headers],[Maquillaje]:[Perfumería]],MATCH(MIN(VentasC15[[#This Row],[Maquillaje]:[Perfumería]]),VentasC15[[#This Row],[Maquillaje]:[Perfumería]],0))</f>
        <v>Perfumería</v>
      </c>
      <c r="R2320" t="str">
        <f>IF(VentasC15[[#This Row],[Total por vendedor]]&gt;=250000,"SI","NO")</f>
        <v>SI</v>
      </c>
    </row>
    <row r="2321" spans="1:18" x14ac:dyDescent="0.3">
      <c r="A2321" s="17">
        <v>33499441</v>
      </c>
      <c r="B2321" s="13">
        <v>54</v>
      </c>
      <c r="C2321" s="13">
        <v>5</v>
      </c>
      <c r="D2321" s="13">
        <v>100</v>
      </c>
      <c r="E2321" t="s">
        <v>23</v>
      </c>
      <c r="F2321" t="s">
        <v>21</v>
      </c>
      <c r="G2321" t="str">
        <f>IF(VentasC15[[#This Row],[Tipo de pago]]='Tablas auxiliares'!$B$6,"Venta física","Venta Online")</f>
        <v>Venta Online</v>
      </c>
      <c r="H2321" t="s">
        <v>29</v>
      </c>
      <c r="I2321" s="37">
        <v>389</v>
      </c>
      <c r="J2321" s="37">
        <v>74453</v>
      </c>
      <c r="K2321" s="37">
        <v>84608</v>
      </c>
      <c r="L2321" s="37">
        <v>84108</v>
      </c>
      <c r="M2321" s="37">
        <v>60321</v>
      </c>
      <c r="N2321" s="37">
        <f>SUM(VentasC15[[#This Row],[Maquillaje]:[Perfumería]])</f>
        <v>303879</v>
      </c>
      <c r="O2321" s="14">
        <f>AVERAGE(VentasC15[[#This Row],[Maquillaje]:[Perfumería]])</f>
        <v>60775.8</v>
      </c>
      <c r="P2321" t="str">
        <f>INDEX(VentasC15[[#Headers],[Maquillaje]:[Perfumería]],MATCH(MAX(VentasC15[[#This Row],[Maquillaje]:[Perfumería]]),VentasC15[[#This Row],[Maquillaje]:[Perfumería]],0))</f>
        <v>Cabello</v>
      </c>
      <c r="Q2321" t="str">
        <f>INDEX(VentasC15[[#Headers],[Maquillaje]:[Perfumería]],MATCH(MIN(VentasC15[[#This Row],[Maquillaje]:[Perfumería]]),VentasC15[[#This Row],[Maquillaje]:[Perfumería]],0))</f>
        <v>Maquillaje</v>
      </c>
      <c r="R2321" t="str">
        <f>IF(VentasC15[[#This Row],[Total por vendedor]]&gt;=250000,"SI","NO")</f>
        <v>SI</v>
      </c>
    </row>
    <row r="2322" spans="1:18" x14ac:dyDescent="0.3">
      <c r="A2322" s="16">
        <v>33499442</v>
      </c>
      <c r="B2322" s="13">
        <v>51</v>
      </c>
      <c r="C2322" s="13">
        <v>5</v>
      </c>
      <c r="D2322" s="13">
        <v>96</v>
      </c>
      <c r="E2322" t="s">
        <v>23</v>
      </c>
      <c r="F2322" t="s">
        <v>20</v>
      </c>
      <c r="G2322" t="str">
        <f>IF(VentasC15[[#This Row],[Tipo de pago]]='Tablas auxiliares'!$B$6,"Venta física","Venta Online")</f>
        <v>Venta física</v>
      </c>
      <c r="H2322" t="s">
        <v>30</v>
      </c>
      <c r="I2322" s="37">
        <v>88430</v>
      </c>
      <c r="J2322" s="37">
        <v>46743</v>
      </c>
      <c r="K2322" s="37">
        <v>63606</v>
      </c>
      <c r="L2322" s="37">
        <v>11312</v>
      </c>
      <c r="M2322" s="37">
        <v>41056</v>
      </c>
      <c r="N2322" s="37">
        <f>SUM(VentasC15[[#This Row],[Maquillaje]:[Perfumería]])</f>
        <v>251147</v>
      </c>
      <c r="O2322" s="14">
        <f>AVERAGE(VentasC15[[#This Row],[Maquillaje]:[Perfumería]])</f>
        <v>50229.4</v>
      </c>
      <c r="P2322" t="str">
        <f>INDEX(VentasC15[[#Headers],[Maquillaje]:[Perfumería]],MATCH(MAX(VentasC15[[#This Row],[Maquillaje]:[Perfumería]]),VentasC15[[#This Row],[Maquillaje]:[Perfumería]],0))</f>
        <v>Maquillaje</v>
      </c>
      <c r="Q2322" t="str">
        <f>INDEX(VentasC15[[#Headers],[Maquillaje]:[Perfumería]],MATCH(MIN(VentasC15[[#This Row],[Maquillaje]:[Perfumería]]),VentasC15[[#This Row],[Maquillaje]:[Perfumería]],0))</f>
        <v>Cuerpo</v>
      </c>
      <c r="R2322" t="str">
        <f>IF(VentasC15[[#This Row],[Total por vendedor]]&gt;=250000,"SI","NO")</f>
        <v>SI</v>
      </c>
    </row>
    <row r="2323" spans="1:18" x14ac:dyDescent="0.3">
      <c r="A2323" s="17">
        <v>33499443</v>
      </c>
      <c r="B2323" s="13">
        <v>71</v>
      </c>
      <c r="C2323" s="13">
        <v>5</v>
      </c>
      <c r="D2323" s="13">
        <v>55</v>
      </c>
      <c r="E2323" t="s">
        <v>23</v>
      </c>
      <c r="F2323" t="s">
        <v>21</v>
      </c>
      <c r="G2323" t="str">
        <f>IF(VentasC15[[#This Row],[Tipo de pago]]='Tablas auxiliares'!$B$6,"Venta física","Venta Online")</f>
        <v>Venta Online</v>
      </c>
      <c r="H2323" t="s">
        <v>30</v>
      </c>
      <c r="I2323" s="37">
        <v>88809</v>
      </c>
      <c r="J2323" s="37">
        <v>81850</v>
      </c>
      <c r="K2323" s="37">
        <v>83748</v>
      </c>
      <c r="L2323" s="37">
        <v>63066</v>
      </c>
      <c r="M2323" s="37">
        <v>71718</v>
      </c>
      <c r="N2323" s="37">
        <f>SUM(VentasC15[[#This Row],[Maquillaje]:[Perfumería]])</f>
        <v>389191</v>
      </c>
      <c r="O2323" s="14">
        <f>AVERAGE(VentasC15[[#This Row],[Maquillaje]:[Perfumería]])</f>
        <v>77838.2</v>
      </c>
      <c r="P2323" t="str">
        <f>INDEX(VentasC15[[#Headers],[Maquillaje]:[Perfumería]],MATCH(MAX(VentasC15[[#This Row],[Maquillaje]:[Perfumería]]),VentasC15[[#This Row],[Maquillaje]:[Perfumería]],0))</f>
        <v>Maquillaje</v>
      </c>
      <c r="Q2323" t="str">
        <f>INDEX(VentasC15[[#Headers],[Maquillaje]:[Perfumería]],MATCH(MIN(VentasC15[[#This Row],[Maquillaje]:[Perfumería]]),VentasC15[[#This Row],[Maquillaje]:[Perfumería]],0))</f>
        <v>Cuerpo</v>
      </c>
      <c r="R2323" t="str">
        <f>IF(VentasC15[[#This Row],[Total por vendedor]]&gt;=250000,"SI","NO")</f>
        <v>SI</v>
      </c>
    </row>
    <row r="2324" spans="1:18" x14ac:dyDescent="0.3">
      <c r="A2324" s="16">
        <v>33499444</v>
      </c>
      <c r="B2324" s="13">
        <v>40</v>
      </c>
      <c r="C2324" s="13">
        <v>5</v>
      </c>
      <c r="D2324" s="13">
        <v>55</v>
      </c>
      <c r="E2324" t="s">
        <v>23</v>
      </c>
      <c r="F2324" t="s">
        <v>21</v>
      </c>
      <c r="G2324" t="str">
        <f>IF(VentasC15[[#This Row],[Tipo de pago]]='Tablas auxiliares'!$B$6,"Venta física","Venta Online")</f>
        <v>Venta Online</v>
      </c>
      <c r="H2324" t="s">
        <v>30</v>
      </c>
      <c r="I2324" s="37">
        <v>70271</v>
      </c>
      <c r="J2324" s="37">
        <v>26627</v>
      </c>
      <c r="K2324" s="37">
        <v>10957</v>
      </c>
      <c r="L2324" s="37">
        <v>69851</v>
      </c>
      <c r="M2324" s="37">
        <v>30722</v>
      </c>
      <c r="N2324" s="37">
        <f>SUM(VentasC15[[#This Row],[Maquillaje]:[Perfumería]])</f>
        <v>208428</v>
      </c>
      <c r="O2324" s="14">
        <f>AVERAGE(VentasC15[[#This Row],[Maquillaje]:[Perfumería]])</f>
        <v>41685.599999999999</v>
      </c>
      <c r="P2324" t="str">
        <f>INDEX(VentasC15[[#Headers],[Maquillaje]:[Perfumería]],MATCH(MAX(VentasC15[[#This Row],[Maquillaje]:[Perfumería]]),VentasC15[[#This Row],[Maquillaje]:[Perfumería]],0))</f>
        <v>Maquillaje</v>
      </c>
      <c r="Q2324" t="str">
        <f>INDEX(VentasC15[[#Headers],[Maquillaje]:[Perfumería]],MATCH(MIN(VentasC15[[#This Row],[Maquillaje]:[Perfumería]]),VentasC15[[#This Row],[Maquillaje]:[Perfumería]],0))</f>
        <v>Cabello</v>
      </c>
      <c r="R2324" t="str">
        <f>IF(VentasC15[[#This Row],[Total por vendedor]]&gt;=250000,"SI","NO")</f>
        <v>NO</v>
      </c>
    </row>
    <row r="2325" spans="1:18" x14ac:dyDescent="0.3">
      <c r="A2325" s="17">
        <v>33499445</v>
      </c>
      <c r="B2325" s="13">
        <v>50</v>
      </c>
      <c r="C2325" s="13">
        <v>5</v>
      </c>
      <c r="D2325" s="13">
        <v>43</v>
      </c>
      <c r="E2325" t="s">
        <v>23</v>
      </c>
      <c r="F2325" t="s">
        <v>21</v>
      </c>
      <c r="G2325" t="str">
        <f>IF(VentasC15[[#This Row],[Tipo de pago]]='Tablas auxiliares'!$B$6,"Venta física","Venta Online")</f>
        <v>Venta Online</v>
      </c>
      <c r="H2325" t="s">
        <v>29</v>
      </c>
      <c r="I2325" s="37">
        <v>86736</v>
      </c>
      <c r="J2325" s="37">
        <v>95742</v>
      </c>
      <c r="K2325" s="37">
        <v>82541</v>
      </c>
      <c r="L2325" s="37">
        <v>37559</v>
      </c>
      <c r="M2325" s="37">
        <v>38225</v>
      </c>
      <c r="N2325" s="37">
        <f>SUM(VentasC15[[#This Row],[Maquillaje]:[Perfumería]])</f>
        <v>340803</v>
      </c>
      <c r="O2325" s="14">
        <f>AVERAGE(VentasC15[[#This Row],[Maquillaje]:[Perfumería]])</f>
        <v>68160.600000000006</v>
      </c>
      <c r="P2325" t="str">
        <f>INDEX(VentasC15[[#Headers],[Maquillaje]:[Perfumería]],MATCH(MAX(VentasC15[[#This Row],[Maquillaje]:[Perfumería]]),VentasC15[[#This Row],[Maquillaje]:[Perfumería]],0))</f>
        <v>Skincare</v>
      </c>
      <c r="Q2325" t="str">
        <f>INDEX(VentasC15[[#Headers],[Maquillaje]:[Perfumería]],MATCH(MIN(VentasC15[[#This Row],[Maquillaje]:[Perfumería]]),VentasC15[[#This Row],[Maquillaje]:[Perfumería]],0))</f>
        <v>Cuerpo</v>
      </c>
      <c r="R2325" t="str">
        <f>IF(VentasC15[[#This Row],[Total por vendedor]]&gt;=250000,"SI","NO")</f>
        <v>SI</v>
      </c>
    </row>
    <row r="2326" spans="1:18" x14ac:dyDescent="0.3">
      <c r="A2326" s="16">
        <v>33499446</v>
      </c>
      <c r="B2326" s="13">
        <v>53</v>
      </c>
      <c r="C2326" s="13">
        <v>5</v>
      </c>
      <c r="D2326" s="13">
        <v>99</v>
      </c>
      <c r="E2326" t="s">
        <v>23</v>
      </c>
      <c r="F2326" t="s">
        <v>20</v>
      </c>
      <c r="G2326" t="str">
        <f>IF(VentasC15[[#This Row],[Tipo de pago]]='Tablas auxiliares'!$B$6,"Venta física","Venta Online")</f>
        <v>Venta física</v>
      </c>
      <c r="H2326" t="s">
        <v>29</v>
      </c>
      <c r="I2326" s="37">
        <v>58888</v>
      </c>
      <c r="J2326" s="37">
        <v>70245</v>
      </c>
      <c r="K2326" s="37">
        <v>46828</v>
      </c>
      <c r="L2326" s="37">
        <v>4650</v>
      </c>
      <c r="M2326" s="37">
        <v>68195</v>
      </c>
      <c r="N2326" s="37">
        <f>SUM(VentasC15[[#This Row],[Maquillaje]:[Perfumería]])</f>
        <v>248806</v>
      </c>
      <c r="O2326" s="14">
        <f>AVERAGE(VentasC15[[#This Row],[Maquillaje]:[Perfumería]])</f>
        <v>49761.2</v>
      </c>
      <c r="P2326" t="str">
        <f>INDEX(VentasC15[[#Headers],[Maquillaje]:[Perfumería]],MATCH(MAX(VentasC15[[#This Row],[Maquillaje]:[Perfumería]]),VentasC15[[#This Row],[Maquillaje]:[Perfumería]],0))</f>
        <v>Skincare</v>
      </c>
      <c r="Q2326" t="str">
        <f>INDEX(VentasC15[[#Headers],[Maquillaje]:[Perfumería]],MATCH(MIN(VentasC15[[#This Row],[Maquillaje]:[Perfumería]]),VentasC15[[#This Row],[Maquillaje]:[Perfumería]],0))</f>
        <v>Cuerpo</v>
      </c>
      <c r="R2326" t="str">
        <f>IF(VentasC15[[#This Row],[Total por vendedor]]&gt;=250000,"SI","NO")</f>
        <v>NO</v>
      </c>
    </row>
    <row r="2327" spans="1:18" x14ac:dyDescent="0.3">
      <c r="A2327" s="17">
        <v>33499447</v>
      </c>
      <c r="B2327" s="13">
        <v>44</v>
      </c>
      <c r="C2327" s="13">
        <v>5</v>
      </c>
      <c r="D2327" s="13">
        <v>27</v>
      </c>
      <c r="E2327" t="s">
        <v>23</v>
      </c>
      <c r="F2327" t="s">
        <v>20</v>
      </c>
      <c r="G2327" t="str">
        <f>IF(VentasC15[[#This Row],[Tipo de pago]]='Tablas auxiliares'!$B$6,"Venta física","Venta Online")</f>
        <v>Venta física</v>
      </c>
      <c r="H2327" t="s">
        <v>29</v>
      </c>
      <c r="I2327" s="37">
        <v>20918</v>
      </c>
      <c r="J2327" s="37">
        <v>48341</v>
      </c>
      <c r="K2327" s="37">
        <v>87732</v>
      </c>
      <c r="L2327" s="37">
        <v>3654</v>
      </c>
      <c r="M2327" s="37">
        <v>78193</v>
      </c>
      <c r="N2327" s="37">
        <f>SUM(VentasC15[[#This Row],[Maquillaje]:[Perfumería]])</f>
        <v>238838</v>
      </c>
      <c r="O2327" s="14">
        <f>AVERAGE(VentasC15[[#This Row],[Maquillaje]:[Perfumería]])</f>
        <v>47767.6</v>
      </c>
      <c r="P2327" t="str">
        <f>INDEX(VentasC15[[#Headers],[Maquillaje]:[Perfumería]],MATCH(MAX(VentasC15[[#This Row],[Maquillaje]:[Perfumería]]),VentasC15[[#This Row],[Maquillaje]:[Perfumería]],0))</f>
        <v>Cabello</v>
      </c>
      <c r="Q2327" t="str">
        <f>INDEX(VentasC15[[#Headers],[Maquillaje]:[Perfumería]],MATCH(MIN(VentasC15[[#This Row],[Maquillaje]:[Perfumería]]),VentasC15[[#This Row],[Maquillaje]:[Perfumería]],0))</f>
        <v>Cuerpo</v>
      </c>
      <c r="R2327" t="str">
        <f>IF(VentasC15[[#This Row],[Total por vendedor]]&gt;=250000,"SI","NO")</f>
        <v>NO</v>
      </c>
    </row>
    <row r="2328" spans="1:18" x14ac:dyDescent="0.3">
      <c r="A2328" s="16">
        <v>33499448</v>
      </c>
      <c r="B2328" s="13">
        <v>72</v>
      </c>
      <c r="C2328" s="13">
        <v>5</v>
      </c>
      <c r="D2328" s="13">
        <v>36</v>
      </c>
      <c r="E2328" t="s">
        <v>22</v>
      </c>
      <c r="F2328" t="s">
        <v>20</v>
      </c>
      <c r="G2328" t="str">
        <f>IF(VentasC15[[#This Row],[Tipo de pago]]='Tablas auxiliares'!$B$6,"Venta física","Venta Online")</f>
        <v>Venta física</v>
      </c>
      <c r="H2328" t="s">
        <v>30</v>
      </c>
      <c r="I2328" s="37">
        <v>52555</v>
      </c>
      <c r="J2328" s="37">
        <v>48129</v>
      </c>
      <c r="K2328" s="37">
        <v>72481</v>
      </c>
      <c r="L2328" s="37">
        <v>97429</v>
      </c>
      <c r="M2328" s="37">
        <v>6514</v>
      </c>
      <c r="N2328" s="37">
        <f>SUM(VentasC15[[#This Row],[Maquillaje]:[Perfumería]])</f>
        <v>277108</v>
      </c>
      <c r="O2328" s="14">
        <f>AVERAGE(VentasC15[[#This Row],[Maquillaje]:[Perfumería]])</f>
        <v>55421.599999999999</v>
      </c>
      <c r="P2328" t="str">
        <f>INDEX(VentasC15[[#Headers],[Maquillaje]:[Perfumería]],MATCH(MAX(VentasC15[[#This Row],[Maquillaje]:[Perfumería]]),VentasC15[[#This Row],[Maquillaje]:[Perfumería]],0))</f>
        <v>Cuerpo</v>
      </c>
      <c r="Q2328" t="str">
        <f>INDEX(VentasC15[[#Headers],[Maquillaje]:[Perfumería]],MATCH(MIN(VentasC15[[#This Row],[Maquillaje]:[Perfumería]]),VentasC15[[#This Row],[Maquillaje]:[Perfumería]],0))</f>
        <v>Perfumería</v>
      </c>
      <c r="R2328" t="str">
        <f>IF(VentasC15[[#This Row],[Total por vendedor]]&gt;=250000,"SI","NO")</f>
        <v>SI</v>
      </c>
    </row>
    <row r="2329" spans="1:18" x14ac:dyDescent="0.3">
      <c r="A2329" s="17">
        <v>33499449</v>
      </c>
      <c r="B2329" s="13">
        <v>27</v>
      </c>
      <c r="C2329" s="13">
        <v>5</v>
      </c>
      <c r="D2329" s="13">
        <v>45</v>
      </c>
      <c r="E2329" t="s">
        <v>22</v>
      </c>
      <c r="F2329" t="s">
        <v>20</v>
      </c>
      <c r="G2329" t="str">
        <f>IF(VentasC15[[#This Row],[Tipo de pago]]='Tablas auxiliares'!$B$6,"Venta física","Venta Online")</f>
        <v>Venta física</v>
      </c>
      <c r="H2329" t="s">
        <v>29</v>
      </c>
      <c r="I2329" s="37">
        <v>29343</v>
      </c>
      <c r="J2329" s="37">
        <v>7610</v>
      </c>
      <c r="K2329" s="37">
        <v>49449</v>
      </c>
      <c r="L2329" s="37">
        <v>62504</v>
      </c>
      <c r="M2329" s="37">
        <v>96653</v>
      </c>
      <c r="N2329" s="37">
        <f>SUM(VentasC15[[#This Row],[Maquillaje]:[Perfumería]])</f>
        <v>245559</v>
      </c>
      <c r="O2329" s="14">
        <f>AVERAGE(VentasC15[[#This Row],[Maquillaje]:[Perfumería]])</f>
        <v>49111.8</v>
      </c>
      <c r="P2329" t="str">
        <f>INDEX(VentasC15[[#Headers],[Maquillaje]:[Perfumería]],MATCH(MAX(VentasC15[[#This Row],[Maquillaje]:[Perfumería]]),VentasC15[[#This Row],[Maquillaje]:[Perfumería]],0))</f>
        <v>Perfumería</v>
      </c>
      <c r="Q2329" t="str">
        <f>INDEX(VentasC15[[#Headers],[Maquillaje]:[Perfumería]],MATCH(MIN(VentasC15[[#This Row],[Maquillaje]:[Perfumería]]),VentasC15[[#This Row],[Maquillaje]:[Perfumería]],0))</f>
        <v>Skincare</v>
      </c>
      <c r="R2329" t="str">
        <f>IF(VentasC15[[#This Row],[Total por vendedor]]&gt;=250000,"SI","NO")</f>
        <v>NO</v>
      </c>
    </row>
    <row r="2330" spans="1:18" x14ac:dyDescent="0.3">
      <c r="A2330" s="16">
        <v>33499450</v>
      </c>
      <c r="B2330" s="13">
        <v>35</v>
      </c>
      <c r="C2330" s="13">
        <v>5</v>
      </c>
      <c r="D2330" s="13">
        <v>72</v>
      </c>
      <c r="E2330" t="s">
        <v>25</v>
      </c>
      <c r="F2330" t="s">
        <v>20</v>
      </c>
      <c r="G2330" t="str">
        <f>IF(VentasC15[[#This Row],[Tipo de pago]]='Tablas auxiliares'!$B$6,"Venta física","Venta Online")</f>
        <v>Venta física</v>
      </c>
      <c r="H2330" t="s">
        <v>29</v>
      </c>
      <c r="I2330" s="37">
        <v>85820</v>
      </c>
      <c r="J2330" s="37">
        <v>82760</v>
      </c>
      <c r="K2330" s="37">
        <v>94787</v>
      </c>
      <c r="L2330" s="37">
        <v>1017</v>
      </c>
      <c r="M2330" s="37">
        <v>37076</v>
      </c>
      <c r="N2330" s="37">
        <f>SUM(VentasC15[[#This Row],[Maquillaje]:[Perfumería]])</f>
        <v>301460</v>
      </c>
      <c r="O2330" s="14">
        <f>AVERAGE(VentasC15[[#This Row],[Maquillaje]:[Perfumería]])</f>
        <v>60292</v>
      </c>
      <c r="P2330" t="str">
        <f>INDEX(VentasC15[[#Headers],[Maquillaje]:[Perfumería]],MATCH(MAX(VentasC15[[#This Row],[Maquillaje]:[Perfumería]]),VentasC15[[#This Row],[Maquillaje]:[Perfumería]],0))</f>
        <v>Cabello</v>
      </c>
      <c r="Q2330" t="str">
        <f>INDEX(VentasC15[[#Headers],[Maquillaje]:[Perfumería]],MATCH(MIN(VentasC15[[#This Row],[Maquillaje]:[Perfumería]]),VentasC15[[#This Row],[Maquillaje]:[Perfumería]],0))</f>
        <v>Cuerpo</v>
      </c>
      <c r="R2330" t="str">
        <f>IF(VentasC15[[#This Row],[Total por vendedor]]&gt;=250000,"SI","NO")</f>
        <v>SI</v>
      </c>
    </row>
    <row r="2331" spans="1:18" x14ac:dyDescent="0.3">
      <c r="A2331" s="17">
        <v>33499451</v>
      </c>
      <c r="B2331" s="13">
        <v>41</v>
      </c>
      <c r="C2331" s="13">
        <v>5</v>
      </c>
      <c r="D2331" s="13">
        <v>95</v>
      </c>
      <c r="E2331" t="s">
        <v>23</v>
      </c>
      <c r="F2331" t="s">
        <v>20</v>
      </c>
      <c r="G2331" t="str">
        <f>IF(VentasC15[[#This Row],[Tipo de pago]]='Tablas auxiliares'!$B$6,"Venta física","Venta Online")</f>
        <v>Venta física</v>
      </c>
      <c r="H2331" t="s">
        <v>30</v>
      </c>
      <c r="I2331" s="37">
        <v>43739</v>
      </c>
      <c r="J2331" s="37">
        <v>21752</v>
      </c>
      <c r="K2331" s="37">
        <v>97663</v>
      </c>
      <c r="L2331" s="37">
        <v>30650</v>
      </c>
      <c r="M2331" s="37">
        <v>75427</v>
      </c>
      <c r="N2331" s="37">
        <f>SUM(VentasC15[[#This Row],[Maquillaje]:[Perfumería]])</f>
        <v>269231</v>
      </c>
      <c r="O2331" s="14">
        <f>AVERAGE(VentasC15[[#This Row],[Maquillaje]:[Perfumería]])</f>
        <v>53846.2</v>
      </c>
      <c r="P2331" t="str">
        <f>INDEX(VentasC15[[#Headers],[Maquillaje]:[Perfumería]],MATCH(MAX(VentasC15[[#This Row],[Maquillaje]:[Perfumería]]),VentasC15[[#This Row],[Maquillaje]:[Perfumería]],0))</f>
        <v>Cabello</v>
      </c>
      <c r="Q2331" t="str">
        <f>INDEX(VentasC15[[#Headers],[Maquillaje]:[Perfumería]],MATCH(MIN(VentasC15[[#This Row],[Maquillaje]:[Perfumería]]),VentasC15[[#This Row],[Maquillaje]:[Perfumería]],0))</f>
        <v>Skincare</v>
      </c>
      <c r="R2331" t="str">
        <f>IF(VentasC15[[#This Row],[Total por vendedor]]&gt;=250000,"SI","NO")</f>
        <v>SI</v>
      </c>
    </row>
    <row r="2332" spans="1:18" x14ac:dyDescent="0.3">
      <c r="A2332" s="16">
        <v>33499452</v>
      </c>
      <c r="B2332" s="13">
        <v>26</v>
      </c>
      <c r="C2332" s="13">
        <v>5</v>
      </c>
      <c r="D2332" s="13">
        <v>35</v>
      </c>
      <c r="E2332" t="s">
        <v>23</v>
      </c>
      <c r="F2332" t="s">
        <v>21</v>
      </c>
      <c r="G2332" t="str">
        <f>IF(VentasC15[[#This Row],[Tipo de pago]]='Tablas auxiliares'!$B$6,"Venta física","Venta Online")</f>
        <v>Venta Online</v>
      </c>
      <c r="H2332" t="s">
        <v>30</v>
      </c>
      <c r="I2332" s="37">
        <v>39709</v>
      </c>
      <c r="J2332" s="37">
        <v>14756</v>
      </c>
      <c r="K2332" s="37">
        <v>15733</v>
      </c>
      <c r="L2332" s="37">
        <v>2127</v>
      </c>
      <c r="M2332" s="37">
        <v>15725</v>
      </c>
      <c r="N2332" s="37">
        <f>SUM(VentasC15[[#This Row],[Maquillaje]:[Perfumería]])</f>
        <v>88050</v>
      </c>
      <c r="O2332" s="14">
        <f>AVERAGE(VentasC15[[#This Row],[Maquillaje]:[Perfumería]])</f>
        <v>17610</v>
      </c>
      <c r="P2332" t="str">
        <f>INDEX(VentasC15[[#Headers],[Maquillaje]:[Perfumería]],MATCH(MAX(VentasC15[[#This Row],[Maquillaje]:[Perfumería]]),VentasC15[[#This Row],[Maquillaje]:[Perfumería]],0))</f>
        <v>Maquillaje</v>
      </c>
      <c r="Q2332" t="str">
        <f>INDEX(VentasC15[[#Headers],[Maquillaje]:[Perfumería]],MATCH(MIN(VentasC15[[#This Row],[Maquillaje]:[Perfumería]]),VentasC15[[#This Row],[Maquillaje]:[Perfumería]],0))</f>
        <v>Cuerpo</v>
      </c>
      <c r="R2332" t="str">
        <f>IF(VentasC15[[#This Row],[Total por vendedor]]&gt;=250000,"SI","NO")</f>
        <v>NO</v>
      </c>
    </row>
    <row r="2333" spans="1:18" x14ac:dyDescent="0.3">
      <c r="A2333" s="17">
        <v>33499453</v>
      </c>
      <c r="B2333" s="13">
        <v>44</v>
      </c>
      <c r="C2333" s="13">
        <v>5</v>
      </c>
      <c r="D2333" s="13">
        <v>24</v>
      </c>
      <c r="E2333" t="s">
        <v>23</v>
      </c>
      <c r="F2333" t="s">
        <v>21</v>
      </c>
      <c r="G2333" t="str">
        <f>IF(VentasC15[[#This Row],[Tipo de pago]]='Tablas auxiliares'!$B$6,"Venta física","Venta Online")</f>
        <v>Venta Online</v>
      </c>
      <c r="H2333" t="s">
        <v>29</v>
      </c>
      <c r="I2333" s="37">
        <v>99122</v>
      </c>
      <c r="J2333" s="37">
        <v>66106</v>
      </c>
      <c r="K2333" s="37">
        <v>99639</v>
      </c>
      <c r="L2333" s="37">
        <v>61462</v>
      </c>
      <c r="M2333" s="37">
        <v>11955</v>
      </c>
      <c r="N2333" s="37">
        <f>SUM(VentasC15[[#This Row],[Maquillaje]:[Perfumería]])</f>
        <v>338284</v>
      </c>
      <c r="O2333" s="14">
        <f>AVERAGE(VentasC15[[#This Row],[Maquillaje]:[Perfumería]])</f>
        <v>67656.800000000003</v>
      </c>
      <c r="P2333" t="str">
        <f>INDEX(VentasC15[[#Headers],[Maquillaje]:[Perfumería]],MATCH(MAX(VentasC15[[#This Row],[Maquillaje]:[Perfumería]]),VentasC15[[#This Row],[Maquillaje]:[Perfumería]],0))</f>
        <v>Cabello</v>
      </c>
      <c r="Q2333" t="str">
        <f>INDEX(VentasC15[[#Headers],[Maquillaje]:[Perfumería]],MATCH(MIN(VentasC15[[#This Row],[Maquillaje]:[Perfumería]]),VentasC15[[#This Row],[Maquillaje]:[Perfumería]],0))</f>
        <v>Perfumería</v>
      </c>
      <c r="R2333" t="str">
        <f>IF(VentasC15[[#This Row],[Total por vendedor]]&gt;=250000,"SI","NO")</f>
        <v>SI</v>
      </c>
    </row>
    <row r="2334" spans="1:18" x14ac:dyDescent="0.3">
      <c r="A2334" s="16">
        <v>33499454</v>
      </c>
      <c r="B2334" s="13">
        <v>53</v>
      </c>
      <c r="C2334" s="13">
        <v>5</v>
      </c>
      <c r="D2334" s="13">
        <v>42</v>
      </c>
      <c r="E2334" t="s">
        <v>23</v>
      </c>
      <c r="F2334" t="s">
        <v>20</v>
      </c>
      <c r="G2334" t="str">
        <f>IF(VentasC15[[#This Row],[Tipo de pago]]='Tablas auxiliares'!$B$6,"Venta física","Venta Online")</f>
        <v>Venta física</v>
      </c>
      <c r="H2334" t="s">
        <v>30</v>
      </c>
      <c r="I2334" s="37">
        <v>90622</v>
      </c>
      <c r="J2334" s="37">
        <v>1931</v>
      </c>
      <c r="K2334" s="37">
        <v>90133</v>
      </c>
      <c r="L2334" s="37">
        <v>8628</v>
      </c>
      <c r="M2334" s="37">
        <v>23364</v>
      </c>
      <c r="N2334" s="37">
        <f>SUM(VentasC15[[#This Row],[Maquillaje]:[Perfumería]])</f>
        <v>214678</v>
      </c>
      <c r="O2334" s="14">
        <f>AVERAGE(VentasC15[[#This Row],[Maquillaje]:[Perfumería]])</f>
        <v>42935.6</v>
      </c>
      <c r="P2334" t="str">
        <f>INDEX(VentasC15[[#Headers],[Maquillaje]:[Perfumería]],MATCH(MAX(VentasC15[[#This Row],[Maquillaje]:[Perfumería]]),VentasC15[[#This Row],[Maquillaje]:[Perfumería]],0))</f>
        <v>Maquillaje</v>
      </c>
      <c r="Q2334" t="str">
        <f>INDEX(VentasC15[[#Headers],[Maquillaje]:[Perfumería]],MATCH(MIN(VentasC15[[#This Row],[Maquillaje]:[Perfumería]]),VentasC15[[#This Row],[Maquillaje]:[Perfumería]],0))</f>
        <v>Skincare</v>
      </c>
      <c r="R2334" t="str">
        <f>IF(VentasC15[[#This Row],[Total por vendedor]]&gt;=250000,"SI","NO")</f>
        <v>NO</v>
      </c>
    </row>
    <row r="2335" spans="1:18" x14ac:dyDescent="0.3">
      <c r="A2335" s="17">
        <v>33499455</v>
      </c>
      <c r="B2335" s="13">
        <v>43</v>
      </c>
      <c r="C2335" s="13">
        <v>5</v>
      </c>
      <c r="D2335" s="13">
        <v>39</v>
      </c>
      <c r="E2335" t="s">
        <v>23</v>
      </c>
      <c r="F2335" t="s">
        <v>21</v>
      </c>
      <c r="G2335" t="str">
        <f>IF(VentasC15[[#This Row],[Tipo de pago]]='Tablas auxiliares'!$B$6,"Venta física","Venta Online")</f>
        <v>Venta Online</v>
      </c>
      <c r="H2335" t="s">
        <v>30</v>
      </c>
      <c r="I2335" s="37">
        <v>11626</v>
      </c>
      <c r="J2335" s="37">
        <v>18689</v>
      </c>
      <c r="K2335" s="37">
        <v>20257</v>
      </c>
      <c r="L2335" s="37">
        <v>54005</v>
      </c>
      <c r="M2335" s="37">
        <v>54101</v>
      </c>
      <c r="N2335" s="37">
        <f>SUM(VentasC15[[#This Row],[Maquillaje]:[Perfumería]])</f>
        <v>158678</v>
      </c>
      <c r="O2335" s="14">
        <f>AVERAGE(VentasC15[[#This Row],[Maquillaje]:[Perfumería]])</f>
        <v>31735.599999999999</v>
      </c>
      <c r="P2335" t="str">
        <f>INDEX(VentasC15[[#Headers],[Maquillaje]:[Perfumería]],MATCH(MAX(VentasC15[[#This Row],[Maquillaje]:[Perfumería]]),VentasC15[[#This Row],[Maquillaje]:[Perfumería]],0))</f>
        <v>Perfumería</v>
      </c>
      <c r="Q2335" t="str">
        <f>INDEX(VentasC15[[#Headers],[Maquillaje]:[Perfumería]],MATCH(MIN(VentasC15[[#This Row],[Maquillaje]:[Perfumería]]),VentasC15[[#This Row],[Maquillaje]:[Perfumería]],0))</f>
        <v>Maquillaje</v>
      </c>
      <c r="R2335" t="str">
        <f>IF(VentasC15[[#This Row],[Total por vendedor]]&gt;=250000,"SI","NO")</f>
        <v>NO</v>
      </c>
    </row>
    <row r="2336" spans="1:18" x14ac:dyDescent="0.3">
      <c r="A2336" s="16">
        <v>33499456</v>
      </c>
      <c r="B2336" s="13">
        <v>54</v>
      </c>
      <c r="C2336" s="13">
        <v>5</v>
      </c>
      <c r="D2336" s="13">
        <v>56</v>
      </c>
      <c r="E2336" t="s">
        <v>25</v>
      </c>
      <c r="F2336" t="s">
        <v>20</v>
      </c>
      <c r="G2336" t="str">
        <f>IF(VentasC15[[#This Row],[Tipo de pago]]='Tablas auxiliares'!$B$6,"Venta física","Venta Online")</f>
        <v>Venta física</v>
      </c>
      <c r="H2336" t="s">
        <v>30</v>
      </c>
      <c r="I2336" s="37">
        <v>50896</v>
      </c>
      <c r="J2336" s="37">
        <v>56345</v>
      </c>
      <c r="K2336" s="37">
        <v>54821</v>
      </c>
      <c r="L2336" s="37">
        <v>91464</v>
      </c>
      <c r="M2336" s="37">
        <v>87666</v>
      </c>
      <c r="N2336" s="37">
        <f>SUM(VentasC15[[#This Row],[Maquillaje]:[Perfumería]])</f>
        <v>341192</v>
      </c>
      <c r="O2336" s="14">
        <f>AVERAGE(VentasC15[[#This Row],[Maquillaje]:[Perfumería]])</f>
        <v>68238.399999999994</v>
      </c>
      <c r="P2336" t="str">
        <f>INDEX(VentasC15[[#Headers],[Maquillaje]:[Perfumería]],MATCH(MAX(VentasC15[[#This Row],[Maquillaje]:[Perfumería]]),VentasC15[[#This Row],[Maquillaje]:[Perfumería]],0))</f>
        <v>Cuerpo</v>
      </c>
      <c r="Q2336" t="str">
        <f>INDEX(VentasC15[[#Headers],[Maquillaje]:[Perfumería]],MATCH(MIN(VentasC15[[#This Row],[Maquillaje]:[Perfumería]]),VentasC15[[#This Row],[Maquillaje]:[Perfumería]],0))</f>
        <v>Maquillaje</v>
      </c>
      <c r="R2336" t="str">
        <f>IF(VentasC15[[#This Row],[Total por vendedor]]&gt;=250000,"SI","NO")</f>
        <v>SI</v>
      </c>
    </row>
    <row r="2337" spans="1:18" x14ac:dyDescent="0.3">
      <c r="A2337" s="17">
        <v>33499457</v>
      </c>
      <c r="B2337" s="13">
        <v>39</v>
      </c>
      <c r="C2337" s="13">
        <v>5</v>
      </c>
      <c r="D2337" s="13">
        <v>52</v>
      </c>
      <c r="E2337" t="s">
        <v>24</v>
      </c>
      <c r="F2337" t="s">
        <v>21</v>
      </c>
      <c r="G2337" t="str">
        <f>IF(VentasC15[[#This Row],[Tipo de pago]]='Tablas auxiliares'!$B$6,"Venta física","Venta Online")</f>
        <v>Venta Online</v>
      </c>
      <c r="H2337" t="s">
        <v>29</v>
      </c>
      <c r="I2337" s="37">
        <v>24148</v>
      </c>
      <c r="J2337" s="37">
        <v>65395</v>
      </c>
      <c r="K2337" s="37">
        <v>64292</v>
      </c>
      <c r="L2337" s="37">
        <v>12248</v>
      </c>
      <c r="M2337" s="37">
        <v>32486</v>
      </c>
      <c r="N2337" s="37">
        <f>SUM(VentasC15[[#This Row],[Maquillaje]:[Perfumería]])</f>
        <v>198569</v>
      </c>
      <c r="O2337" s="14">
        <f>AVERAGE(VentasC15[[#This Row],[Maquillaje]:[Perfumería]])</f>
        <v>39713.800000000003</v>
      </c>
      <c r="P2337" t="str">
        <f>INDEX(VentasC15[[#Headers],[Maquillaje]:[Perfumería]],MATCH(MAX(VentasC15[[#This Row],[Maquillaje]:[Perfumería]]),VentasC15[[#This Row],[Maquillaje]:[Perfumería]],0))</f>
        <v>Skincare</v>
      </c>
      <c r="Q2337" t="str">
        <f>INDEX(VentasC15[[#Headers],[Maquillaje]:[Perfumería]],MATCH(MIN(VentasC15[[#This Row],[Maquillaje]:[Perfumería]]),VentasC15[[#This Row],[Maquillaje]:[Perfumería]],0))</f>
        <v>Cuerpo</v>
      </c>
      <c r="R2337" t="str">
        <f>IF(VentasC15[[#This Row],[Total por vendedor]]&gt;=250000,"SI","NO")</f>
        <v>NO</v>
      </c>
    </row>
    <row r="2338" spans="1:18" x14ac:dyDescent="0.3">
      <c r="A2338" s="16">
        <v>33499458</v>
      </c>
      <c r="B2338" s="13">
        <v>34</v>
      </c>
      <c r="C2338" s="13">
        <v>5</v>
      </c>
      <c r="D2338" s="13">
        <v>63</v>
      </c>
      <c r="E2338" t="s">
        <v>23</v>
      </c>
      <c r="F2338" t="s">
        <v>21</v>
      </c>
      <c r="G2338" t="str">
        <f>IF(VentasC15[[#This Row],[Tipo de pago]]='Tablas auxiliares'!$B$6,"Venta física","Venta Online")</f>
        <v>Venta Online</v>
      </c>
      <c r="H2338" t="s">
        <v>29</v>
      </c>
      <c r="I2338" s="37">
        <v>46487</v>
      </c>
      <c r="J2338" s="37">
        <v>36722</v>
      </c>
      <c r="K2338" s="37">
        <v>43306</v>
      </c>
      <c r="L2338" s="37">
        <v>90595</v>
      </c>
      <c r="M2338" s="37">
        <v>68951</v>
      </c>
      <c r="N2338" s="37">
        <f>SUM(VentasC15[[#This Row],[Maquillaje]:[Perfumería]])</f>
        <v>286061</v>
      </c>
      <c r="O2338" s="14">
        <f>AVERAGE(VentasC15[[#This Row],[Maquillaje]:[Perfumería]])</f>
        <v>57212.2</v>
      </c>
      <c r="P2338" t="str">
        <f>INDEX(VentasC15[[#Headers],[Maquillaje]:[Perfumería]],MATCH(MAX(VentasC15[[#This Row],[Maquillaje]:[Perfumería]]),VentasC15[[#This Row],[Maquillaje]:[Perfumería]],0))</f>
        <v>Cuerpo</v>
      </c>
      <c r="Q2338" t="str">
        <f>INDEX(VentasC15[[#Headers],[Maquillaje]:[Perfumería]],MATCH(MIN(VentasC15[[#This Row],[Maquillaje]:[Perfumería]]),VentasC15[[#This Row],[Maquillaje]:[Perfumería]],0))</f>
        <v>Skincare</v>
      </c>
      <c r="R2338" t="str">
        <f>IF(VentasC15[[#This Row],[Total por vendedor]]&gt;=250000,"SI","NO")</f>
        <v>SI</v>
      </c>
    </row>
    <row r="2339" spans="1:18" x14ac:dyDescent="0.3">
      <c r="A2339" s="17">
        <v>33499459</v>
      </c>
      <c r="B2339" s="13">
        <v>65</v>
      </c>
      <c r="C2339" s="13">
        <v>5</v>
      </c>
      <c r="D2339" s="13">
        <v>34</v>
      </c>
      <c r="E2339" t="s">
        <v>23</v>
      </c>
      <c r="F2339" t="s">
        <v>20</v>
      </c>
      <c r="G2339" t="str">
        <f>IF(VentasC15[[#This Row],[Tipo de pago]]='Tablas auxiliares'!$B$6,"Venta física","Venta Online")</f>
        <v>Venta física</v>
      </c>
      <c r="H2339" t="s">
        <v>30</v>
      </c>
      <c r="I2339" s="37">
        <v>44468</v>
      </c>
      <c r="J2339" s="37">
        <v>14584</v>
      </c>
      <c r="K2339" s="37">
        <v>68086</v>
      </c>
      <c r="L2339" s="37">
        <v>5736</v>
      </c>
      <c r="M2339" s="37">
        <v>24913</v>
      </c>
      <c r="N2339" s="37">
        <f>SUM(VentasC15[[#This Row],[Maquillaje]:[Perfumería]])</f>
        <v>157787</v>
      </c>
      <c r="O2339" s="14">
        <f>AVERAGE(VentasC15[[#This Row],[Maquillaje]:[Perfumería]])</f>
        <v>31557.4</v>
      </c>
      <c r="P2339" t="str">
        <f>INDEX(VentasC15[[#Headers],[Maquillaje]:[Perfumería]],MATCH(MAX(VentasC15[[#This Row],[Maquillaje]:[Perfumería]]),VentasC15[[#This Row],[Maquillaje]:[Perfumería]],0))</f>
        <v>Cabello</v>
      </c>
      <c r="Q2339" t="str">
        <f>INDEX(VentasC15[[#Headers],[Maquillaje]:[Perfumería]],MATCH(MIN(VentasC15[[#This Row],[Maquillaje]:[Perfumería]]),VentasC15[[#This Row],[Maquillaje]:[Perfumería]],0))</f>
        <v>Cuerpo</v>
      </c>
      <c r="R2339" t="str">
        <f>IF(VentasC15[[#This Row],[Total por vendedor]]&gt;=250000,"SI","NO")</f>
        <v>NO</v>
      </c>
    </row>
    <row r="2340" spans="1:18" x14ac:dyDescent="0.3">
      <c r="A2340" s="16">
        <v>33499460</v>
      </c>
      <c r="B2340" s="13">
        <v>35</v>
      </c>
      <c r="C2340" s="13">
        <v>5</v>
      </c>
      <c r="D2340" s="13">
        <v>11</v>
      </c>
      <c r="E2340" t="s">
        <v>24</v>
      </c>
      <c r="F2340" t="s">
        <v>21</v>
      </c>
      <c r="G2340" t="str">
        <f>IF(VentasC15[[#This Row],[Tipo de pago]]='Tablas auxiliares'!$B$6,"Venta física","Venta Online")</f>
        <v>Venta Online</v>
      </c>
      <c r="H2340" t="s">
        <v>29</v>
      </c>
      <c r="I2340" s="37">
        <v>25014</v>
      </c>
      <c r="J2340" s="37">
        <v>82676</v>
      </c>
      <c r="K2340" s="37">
        <v>12543</v>
      </c>
      <c r="L2340" s="37">
        <v>68001</v>
      </c>
      <c r="M2340" s="37">
        <v>46657</v>
      </c>
      <c r="N2340" s="37">
        <f>SUM(VentasC15[[#This Row],[Maquillaje]:[Perfumería]])</f>
        <v>234891</v>
      </c>
      <c r="O2340" s="14">
        <f>AVERAGE(VentasC15[[#This Row],[Maquillaje]:[Perfumería]])</f>
        <v>46978.2</v>
      </c>
      <c r="P2340" t="str">
        <f>INDEX(VentasC15[[#Headers],[Maquillaje]:[Perfumería]],MATCH(MAX(VentasC15[[#This Row],[Maquillaje]:[Perfumería]]),VentasC15[[#This Row],[Maquillaje]:[Perfumería]],0))</f>
        <v>Skincare</v>
      </c>
      <c r="Q2340" t="str">
        <f>INDEX(VentasC15[[#Headers],[Maquillaje]:[Perfumería]],MATCH(MIN(VentasC15[[#This Row],[Maquillaje]:[Perfumería]]),VentasC15[[#This Row],[Maquillaje]:[Perfumería]],0))</f>
        <v>Cabello</v>
      </c>
      <c r="R2340" t="str">
        <f>IF(VentasC15[[#This Row],[Total por vendedor]]&gt;=250000,"SI","NO")</f>
        <v>NO</v>
      </c>
    </row>
    <row r="2341" spans="1:18" x14ac:dyDescent="0.3">
      <c r="A2341" s="17">
        <v>33499461</v>
      </c>
      <c r="B2341" s="13">
        <v>49</v>
      </c>
      <c r="C2341" s="13">
        <v>5</v>
      </c>
      <c r="D2341" s="13">
        <v>30</v>
      </c>
      <c r="E2341" t="s">
        <v>24</v>
      </c>
      <c r="F2341" t="s">
        <v>20</v>
      </c>
      <c r="G2341" t="str">
        <f>IF(VentasC15[[#This Row],[Tipo de pago]]='Tablas auxiliares'!$B$6,"Venta física","Venta Online")</f>
        <v>Venta física</v>
      </c>
      <c r="H2341" t="s">
        <v>30</v>
      </c>
      <c r="I2341" s="37">
        <v>76327</v>
      </c>
      <c r="J2341" s="37">
        <v>47366</v>
      </c>
      <c r="K2341" s="37">
        <v>66550</v>
      </c>
      <c r="L2341" s="37">
        <v>5056</v>
      </c>
      <c r="M2341" s="37">
        <v>17702</v>
      </c>
      <c r="N2341" s="37">
        <f>SUM(VentasC15[[#This Row],[Maquillaje]:[Perfumería]])</f>
        <v>213001</v>
      </c>
      <c r="O2341" s="14">
        <f>AVERAGE(VentasC15[[#This Row],[Maquillaje]:[Perfumería]])</f>
        <v>42600.2</v>
      </c>
      <c r="P2341" t="str">
        <f>INDEX(VentasC15[[#Headers],[Maquillaje]:[Perfumería]],MATCH(MAX(VentasC15[[#This Row],[Maquillaje]:[Perfumería]]),VentasC15[[#This Row],[Maquillaje]:[Perfumería]],0))</f>
        <v>Maquillaje</v>
      </c>
      <c r="Q2341" t="str">
        <f>INDEX(VentasC15[[#Headers],[Maquillaje]:[Perfumería]],MATCH(MIN(VentasC15[[#This Row],[Maquillaje]:[Perfumería]]),VentasC15[[#This Row],[Maquillaje]:[Perfumería]],0))</f>
        <v>Cuerpo</v>
      </c>
      <c r="R2341" t="str">
        <f>IF(VentasC15[[#This Row],[Total por vendedor]]&gt;=250000,"SI","NO")</f>
        <v>NO</v>
      </c>
    </row>
    <row r="2342" spans="1:18" x14ac:dyDescent="0.3">
      <c r="A2342" s="16">
        <v>33499462</v>
      </c>
      <c r="B2342" s="13">
        <v>75</v>
      </c>
      <c r="C2342" s="13">
        <v>5</v>
      </c>
      <c r="D2342" s="13">
        <v>63</v>
      </c>
      <c r="E2342" t="s">
        <v>23</v>
      </c>
      <c r="F2342" t="s">
        <v>20</v>
      </c>
      <c r="G2342" t="str">
        <f>IF(VentasC15[[#This Row],[Tipo de pago]]='Tablas auxiliares'!$B$6,"Venta física","Venta Online")</f>
        <v>Venta física</v>
      </c>
      <c r="H2342" t="s">
        <v>29</v>
      </c>
      <c r="I2342" s="37">
        <v>62659</v>
      </c>
      <c r="J2342" s="37">
        <v>28591</v>
      </c>
      <c r="K2342" s="37">
        <v>21623</v>
      </c>
      <c r="L2342" s="37">
        <v>98854</v>
      </c>
      <c r="M2342" s="37">
        <v>41047</v>
      </c>
      <c r="N2342" s="37">
        <f>SUM(VentasC15[[#This Row],[Maquillaje]:[Perfumería]])</f>
        <v>252774</v>
      </c>
      <c r="O2342" s="14">
        <f>AVERAGE(VentasC15[[#This Row],[Maquillaje]:[Perfumería]])</f>
        <v>50554.8</v>
      </c>
      <c r="P2342" t="str">
        <f>INDEX(VentasC15[[#Headers],[Maquillaje]:[Perfumería]],MATCH(MAX(VentasC15[[#This Row],[Maquillaje]:[Perfumería]]),VentasC15[[#This Row],[Maquillaje]:[Perfumería]],0))</f>
        <v>Cuerpo</v>
      </c>
      <c r="Q2342" t="str">
        <f>INDEX(VentasC15[[#Headers],[Maquillaje]:[Perfumería]],MATCH(MIN(VentasC15[[#This Row],[Maquillaje]:[Perfumería]]),VentasC15[[#This Row],[Maquillaje]:[Perfumería]],0))</f>
        <v>Cabello</v>
      </c>
      <c r="R2342" t="str">
        <f>IF(VentasC15[[#This Row],[Total por vendedor]]&gt;=250000,"SI","NO")</f>
        <v>SI</v>
      </c>
    </row>
    <row r="2343" spans="1:18" x14ac:dyDescent="0.3">
      <c r="A2343" s="17">
        <v>33499463</v>
      </c>
      <c r="B2343" s="13">
        <v>43</v>
      </c>
      <c r="C2343" s="13">
        <v>5</v>
      </c>
      <c r="D2343" s="13">
        <v>83</v>
      </c>
      <c r="E2343" t="s">
        <v>24</v>
      </c>
      <c r="F2343" t="s">
        <v>21</v>
      </c>
      <c r="G2343" t="str">
        <f>IF(VentasC15[[#This Row],[Tipo de pago]]='Tablas auxiliares'!$B$6,"Venta física","Venta Online")</f>
        <v>Venta Online</v>
      </c>
      <c r="H2343" t="s">
        <v>30</v>
      </c>
      <c r="I2343" s="37">
        <v>14465</v>
      </c>
      <c r="J2343" s="37">
        <v>84570</v>
      </c>
      <c r="K2343" s="37">
        <v>67898</v>
      </c>
      <c r="L2343" s="37">
        <v>49741</v>
      </c>
      <c r="M2343" s="37">
        <v>33191</v>
      </c>
      <c r="N2343" s="37">
        <f>SUM(VentasC15[[#This Row],[Maquillaje]:[Perfumería]])</f>
        <v>249865</v>
      </c>
      <c r="O2343" s="14">
        <f>AVERAGE(VentasC15[[#This Row],[Maquillaje]:[Perfumería]])</f>
        <v>49973</v>
      </c>
      <c r="P2343" t="str">
        <f>INDEX(VentasC15[[#Headers],[Maquillaje]:[Perfumería]],MATCH(MAX(VentasC15[[#This Row],[Maquillaje]:[Perfumería]]),VentasC15[[#This Row],[Maquillaje]:[Perfumería]],0))</f>
        <v>Skincare</v>
      </c>
      <c r="Q2343" t="str">
        <f>INDEX(VentasC15[[#Headers],[Maquillaje]:[Perfumería]],MATCH(MIN(VentasC15[[#This Row],[Maquillaje]:[Perfumería]]),VentasC15[[#This Row],[Maquillaje]:[Perfumería]],0))</f>
        <v>Maquillaje</v>
      </c>
      <c r="R2343" t="str">
        <f>IF(VentasC15[[#This Row],[Total por vendedor]]&gt;=250000,"SI","NO")</f>
        <v>NO</v>
      </c>
    </row>
    <row r="2344" spans="1:18" x14ac:dyDescent="0.3">
      <c r="A2344" s="16">
        <v>33499464</v>
      </c>
      <c r="B2344" s="13">
        <v>68</v>
      </c>
      <c r="C2344" s="13">
        <v>5</v>
      </c>
      <c r="D2344" s="13">
        <v>36</v>
      </c>
      <c r="E2344" t="s">
        <v>24</v>
      </c>
      <c r="F2344" t="s">
        <v>21</v>
      </c>
      <c r="G2344" t="str">
        <f>IF(VentasC15[[#This Row],[Tipo de pago]]='Tablas auxiliares'!$B$6,"Venta física","Venta Online")</f>
        <v>Venta Online</v>
      </c>
      <c r="H2344" t="s">
        <v>29</v>
      </c>
      <c r="I2344" s="37">
        <v>31183</v>
      </c>
      <c r="J2344" s="37">
        <v>58726</v>
      </c>
      <c r="K2344" s="37">
        <v>14965</v>
      </c>
      <c r="L2344" s="37">
        <v>32871</v>
      </c>
      <c r="M2344" s="37">
        <v>32771</v>
      </c>
      <c r="N2344" s="37">
        <f>SUM(VentasC15[[#This Row],[Maquillaje]:[Perfumería]])</f>
        <v>170516</v>
      </c>
      <c r="O2344" s="14">
        <f>AVERAGE(VentasC15[[#This Row],[Maquillaje]:[Perfumería]])</f>
        <v>34103.199999999997</v>
      </c>
      <c r="P2344" t="str">
        <f>INDEX(VentasC15[[#Headers],[Maquillaje]:[Perfumería]],MATCH(MAX(VentasC15[[#This Row],[Maquillaje]:[Perfumería]]),VentasC15[[#This Row],[Maquillaje]:[Perfumería]],0))</f>
        <v>Skincare</v>
      </c>
      <c r="Q2344" t="str">
        <f>INDEX(VentasC15[[#Headers],[Maquillaje]:[Perfumería]],MATCH(MIN(VentasC15[[#This Row],[Maquillaje]:[Perfumería]]),VentasC15[[#This Row],[Maquillaje]:[Perfumería]],0))</f>
        <v>Cabello</v>
      </c>
      <c r="R2344" t="str">
        <f>IF(VentasC15[[#This Row],[Total por vendedor]]&gt;=250000,"SI","NO")</f>
        <v>NO</v>
      </c>
    </row>
    <row r="2345" spans="1:18" x14ac:dyDescent="0.3">
      <c r="A2345" s="17">
        <v>33499465</v>
      </c>
      <c r="B2345" s="13">
        <v>28</v>
      </c>
      <c r="C2345" s="13">
        <v>5</v>
      </c>
      <c r="D2345" s="13">
        <v>6</v>
      </c>
      <c r="E2345" t="s">
        <v>23</v>
      </c>
      <c r="F2345" t="s">
        <v>21</v>
      </c>
      <c r="G2345" t="str">
        <f>IF(VentasC15[[#This Row],[Tipo de pago]]='Tablas auxiliares'!$B$6,"Venta física","Venta Online")</f>
        <v>Venta Online</v>
      </c>
      <c r="H2345" t="s">
        <v>29</v>
      </c>
      <c r="I2345" s="37">
        <v>93387</v>
      </c>
      <c r="J2345" s="37">
        <v>57702</v>
      </c>
      <c r="K2345" s="37">
        <v>79720</v>
      </c>
      <c r="L2345" s="37">
        <v>13095</v>
      </c>
      <c r="M2345" s="37">
        <v>67774</v>
      </c>
      <c r="N2345" s="37">
        <f>SUM(VentasC15[[#This Row],[Maquillaje]:[Perfumería]])</f>
        <v>311678</v>
      </c>
      <c r="O2345" s="14">
        <f>AVERAGE(VentasC15[[#This Row],[Maquillaje]:[Perfumería]])</f>
        <v>62335.6</v>
      </c>
      <c r="P2345" t="str">
        <f>INDEX(VentasC15[[#Headers],[Maquillaje]:[Perfumería]],MATCH(MAX(VentasC15[[#This Row],[Maquillaje]:[Perfumería]]),VentasC15[[#This Row],[Maquillaje]:[Perfumería]],0))</f>
        <v>Maquillaje</v>
      </c>
      <c r="Q2345" t="str">
        <f>INDEX(VentasC15[[#Headers],[Maquillaje]:[Perfumería]],MATCH(MIN(VentasC15[[#This Row],[Maquillaje]:[Perfumería]]),VentasC15[[#This Row],[Maquillaje]:[Perfumería]],0))</f>
        <v>Cuerpo</v>
      </c>
      <c r="R2345" t="str">
        <f>IF(VentasC15[[#This Row],[Total por vendedor]]&gt;=250000,"SI","NO")</f>
        <v>SI</v>
      </c>
    </row>
    <row r="2346" spans="1:18" x14ac:dyDescent="0.3">
      <c r="A2346" s="16">
        <v>33499466</v>
      </c>
      <c r="B2346" s="13">
        <v>70</v>
      </c>
      <c r="C2346" s="13">
        <v>5</v>
      </c>
      <c r="D2346" s="13">
        <v>50</v>
      </c>
      <c r="E2346" t="s">
        <v>22</v>
      </c>
      <c r="F2346" t="s">
        <v>20</v>
      </c>
      <c r="G2346" t="str">
        <f>IF(VentasC15[[#This Row],[Tipo de pago]]='Tablas auxiliares'!$B$6,"Venta física","Venta Online")</f>
        <v>Venta física</v>
      </c>
      <c r="H2346" t="s">
        <v>29</v>
      </c>
      <c r="I2346" s="37">
        <v>59265</v>
      </c>
      <c r="J2346" s="37">
        <v>54812</v>
      </c>
      <c r="K2346" s="37">
        <v>7035</v>
      </c>
      <c r="L2346" s="37">
        <v>92654</v>
      </c>
      <c r="M2346" s="37">
        <v>72408</v>
      </c>
      <c r="N2346" s="37">
        <f>SUM(VentasC15[[#This Row],[Maquillaje]:[Perfumería]])</f>
        <v>286174</v>
      </c>
      <c r="O2346" s="14">
        <f>AVERAGE(VentasC15[[#This Row],[Maquillaje]:[Perfumería]])</f>
        <v>57234.8</v>
      </c>
      <c r="P2346" t="str">
        <f>INDEX(VentasC15[[#Headers],[Maquillaje]:[Perfumería]],MATCH(MAX(VentasC15[[#This Row],[Maquillaje]:[Perfumería]]),VentasC15[[#This Row],[Maquillaje]:[Perfumería]],0))</f>
        <v>Cuerpo</v>
      </c>
      <c r="Q2346" t="str">
        <f>INDEX(VentasC15[[#Headers],[Maquillaje]:[Perfumería]],MATCH(MIN(VentasC15[[#This Row],[Maquillaje]:[Perfumería]]),VentasC15[[#This Row],[Maquillaje]:[Perfumería]],0))</f>
        <v>Cabello</v>
      </c>
      <c r="R2346" t="str">
        <f>IF(VentasC15[[#This Row],[Total por vendedor]]&gt;=250000,"SI","NO")</f>
        <v>SI</v>
      </c>
    </row>
    <row r="2347" spans="1:18" x14ac:dyDescent="0.3">
      <c r="A2347" s="17">
        <v>33499467</v>
      </c>
      <c r="B2347" s="13">
        <v>61</v>
      </c>
      <c r="C2347" s="13">
        <v>5</v>
      </c>
      <c r="D2347" s="13">
        <v>73</v>
      </c>
      <c r="E2347" t="s">
        <v>23</v>
      </c>
      <c r="F2347" t="s">
        <v>21</v>
      </c>
      <c r="G2347" t="str">
        <f>IF(VentasC15[[#This Row],[Tipo de pago]]='Tablas auxiliares'!$B$6,"Venta física","Venta Online")</f>
        <v>Venta Online</v>
      </c>
      <c r="H2347" t="s">
        <v>30</v>
      </c>
      <c r="I2347" s="37">
        <v>45259</v>
      </c>
      <c r="J2347" s="37">
        <v>46732</v>
      </c>
      <c r="K2347" s="37">
        <v>24200</v>
      </c>
      <c r="L2347" s="37">
        <v>45909</v>
      </c>
      <c r="M2347" s="37">
        <v>65358</v>
      </c>
      <c r="N2347" s="37">
        <f>SUM(VentasC15[[#This Row],[Maquillaje]:[Perfumería]])</f>
        <v>227458</v>
      </c>
      <c r="O2347" s="14">
        <f>AVERAGE(VentasC15[[#This Row],[Maquillaje]:[Perfumería]])</f>
        <v>45491.6</v>
      </c>
      <c r="P2347" t="str">
        <f>INDEX(VentasC15[[#Headers],[Maquillaje]:[Perfumería]],MATCH(MAX(VentasC15[[#This Row],[Maquillaje]:[Perfumería]]),VentasC15[[#This Row],[Maquillaje]:[Perfumería]],0))</f>
        <v>Perfumería</v>
      </c>
      <c r="Q2347" t="str">
        <f>INDEX(VentasC15[[#Headers],[Maquillaje]:[Perfumería]],MATCH(MIN(VentasC15[[#This Row],[Maquillaje]:[Perfumería]]),VentasC15[[#This Row],[Maquillaje]:[Perfumería]],0))</f>
        <v>Cabello</v>
      </c>
      <c r="R2347" t="str">
        <f>IF(VentasC15[[#This Row],[Total por vendedor]]&gt;=250000,"SI","NO")</f>
        <v>NO</v>
      </c>
    </row>
    <row r="2348" spans="1:18" x14ac:dyDescent="0.3">
      <c r="A2348" s="16">
        <v>33499468</v>
      </c>
      <c r="B2348" s="13">
        <v>25</v>
      </c>
      <c r="C2348" s="13">
        <v>5</v>
      </c>
      <c r="D2348" s="13">
        <v>62</v>
      </c>
      <c r="E2348" t="s">
        <v>22</v>
      </c>
      <c r="F2348" t="s">
        <v>21</v>
      </c>
      <c r="G2348" t="str">
        <f>IF(VentasC15[[#This Row],[Tipo de pago]]='Tablas auxiliares'!$B$6,"Venta física","Venta Online")</f>
        <v>Venta Online</v>
      </c>
      <c r="H2348" t="s">
        <v>30</v>
      </c>
      <c r="I2348" s="37">
        <v>84263</v>
      </c>
      <c r="J2348" s="37">
        <v>16344</v>
      </c>
      <c r="K2348" s="37">
        <v>60861</v>
      </c>
      <c r="L2348" s="37">
        <v>67630</v>
      </c>
      <c r="M2348" s="37">
        <v>95242</v>
      </c>
      <c r="N2348" s="37">
        <f>SUM(VentasC15[[#This Row],[Maquillaje]:[Perfumería]])</f>
        <v>324340</v>
      </c>
      <c r="O2348" s="14">
        <f>AVERAGE(VentasC15[[#This Row],[Maquillaje]:[Perfumería]])</f>
        <v>64868</v>
      </c>
      <c r="P2348" t="str">
        <f>INDEX(VentasC15[[#Headers],[Maquillaje]:[Perfumería]],MATCH(MAX(VentasC15[[#This Row],[Maquillaje]:[Perfumería]]),VentasC15[[#This Row],[Maquillaje]:[Perfumería]],0))</f>
        <v>Perfumería</v>
      </c>
      <c r="Q2348" t="str">
        <f>INDEX(VentasC15[[#Headers],[Maquillaje]:[Perfumería]],MATCH(MIN(VentasC15[[#This Row],[Maquillaje]:[Perfumería]]),VentasC15[[#This Row],[Maquillaje]:[Perfumería]],0))</f>
        <v>Skincare</v>
      </c>
      <c r="R2348" t="str">
        <f>IF(VentasC15[[#This Row],[Total por vendedor]]&gt;=250000,"SI","NO")</f>
        <v>SI</v>
      </c>
    </row>
    <row r="2349" spans="1:18" x14ac:dyDescent="0.3">
      <c r="A2349" s="17">
        <v>33499469</v>
      </c>
      <c r="B2349" s="13">
        <v>48</v>
      </c>
      <c r="C2349" s="13">
        <v>5</v>
      </c>
      <c r="D2349" s="13">
        <v>90</v>
      </c>
      <c r="E2349" t="s">
        <v>23</v>
      </c>
      <c r="F2349" t="s">
        <v>20</v>
      </c>
      <c r="G2349" t="str">
        <f>IF(VentasC15[[#This Row],[Tipo de pago]]='Tablas auxiliares'!$B$6,"Venta física","Venta Online")</f>
        <v>Venta física</v>
      </c>
      <c r="H2349" t="s">
        <v>29</v>
      </c>
      <c r="I2349" s="37">
        <v>24302</v>
      </c>
      <c r="J2349" s="37">
        <v>71155</v>
      </c>
      <c r="K2349" s="37">
        <v>64694</v>
      </c>
      <c r="L2349" s="37">
        <v>15135</v>
      </c>
      <c r="M2349" s="37">
        <v>85555</v>
      </c>
      <c r="N2349" s="37">
        <f>SUM(VentasC15[[#This Row],[Maquillaje]:[Perfumería]])</f>
        <v>260841</v>
      </c>
      <c r="O2349" s="14">
        <f>AVERAGE(VentasC15[[#This Row],[Maquillaje]:[Perfumería]])</f>
        <v>52168.2</v>
      </c>
      <c r="P2349" t="str">
        <f>INDEX(VentasC15[[#Headers],[Maquillaje]:[Perfumería]],MATCH(MAX(VentasC15[[#This Row],[Maquillaje]:[Perfumería]]),VentasC15[[#This Row],[Maquillaje]:[Perfumería]],0))</f>
        <v>Perfumería</v>
      </c>
      <c r="Q2349" t="str">
        <f>INDEX(VentasC15[[#Headers],[Maquillaje]:[Perfumería]],MATCH(MIN(VentasC15[[#This Row],[Maquillaje]:[Perfumería]]),VentasC15[[#This Row],[Maquillaje]:[Perfumería]],0))</f>
        <v>Cuerpo</v>
      </c>
      <c r="R2349" t="str">
        <f>IF(VentasC15[[#This Row],[Total por vendedor]]&gt;=250000,"SI","NO")</f>
        <v>SI</v>
      </c>
    </row>
    <row r="2350" spans="1:18" x14ac:dyDescent="0.3">
      <c r="A2350" s="16">
        <v>33499470</v>
      </c>
      <c r="B2350" s="13">
        <v>28</v>
      </c>
      <c r="C2350" s="13">
        <v>5</v>
      </c>
      <c r="D2350" s="13">
        <v>80</v>
      </c>
      <c r="E2350" t="s">
        <v>22</v>
      </c>
      <c r="F2350" t="s">
        <v>20</v>
      </c>
      <c r="G2350" t="str">
        <f>IF(VentasC15[[#This Row],[Tipo de pago]]='Tablas auxiliares'!$B$6,"Venta física","Venta Online")</f>
        <v>Venta física</v>
      </c>
      <c r="H2350" t="s">
        <v>29</v>
      </c>
      <c r="I2350" s="37">
        <v>51805</v>
      </c>
      <c r="J2350" s="37">
        <v>22202</v>
      </c>
      <c r="K2350" s="37">
        <v>88749</v>
      </c>
      <c r="L2350" s="37">
        <v>50777</v>
      </c>
      <c r="M2350" s="37">
        <v>91964</v>
      </c>
      <c r="N2350" s="37">
        <f>SUM(VentasC15[[#This Row],[Maquillaje]:[Perfumería]])</f>
        <v>305497</v>
      </c>
      <c r="O2350" s="14">
        <f>AVERAGE(VentasC15[[#This Row],[Maquillaje]:[Perfumería]])</f>
        <v>61099.4</v>
      </c>
      <c r="P2350" t="str">
        <f>INDEX(VentasC15[[#Headers],[Maquillaje]:[Perfumería]],MATCH(MAX(VentasC15[[#This Row],[Maquillaje]:[Perfumería]]),VentasC15[[#This Row],[Maquillaje]:[Perfumería]],0))</f>
        <v>Perfumería</v>
      </c>
      <c r="Q2350" t="str">
        <f>INDEX(VentasC15[[#Headers],[Maquillaje]:[Perfumería]],MATCH(MIN(VentasC15[[#This Row],[Maquillaje]:[Perfumería]]),VentasC15[[#This Row],[Maquillaje]:[Perfumería]],0))</f>
        <v>Skincare</v>
      </c>
      <c r="R2350" t="str">
        <f>IF(VentasC15[[#This Row],[Total por vendedor]]&gt;=250000,"SI","NO")</f>
        <v>SI</v>
      </c>
    </row>
    <row r="2351" spans="1:18" x14ac:dyDescent="0.3">
      <c r="A2351" s="17">
        <v>33499471</v>
      </c>
      <c r="B2351" s="13">
        <v>25</v>
      </c>
      <c r="C2351" s="13">
        <v>5</v>
      </c>
      <c r="D2351" s="13">
        <v>93</v>
      </c>
      <c r="E2351" t="s">
        <v>23</v>
      </c>
      <c r="F2351" t="s">
        <v>20</v>
      </c>
      <c r="G2351" t="str">
        <f>IF(VentasC15[[#This Row],[Tipo de pago]]='Tablas auxiliares'!$B$6,"Venta física","Venta Online")</f>
        <v>Venta física</v>
      </c>
      <c r="H2351" t="s">
        <v>29</v>
      </c>
      <c r="I2351" s="37">
        <v>35383</v>
      </c>
      <c r="J2351" s="37">
        <v>63465</v>
      </c>
      <c r="K2351" s="37">
        <v>56353</v>
      </c>
      <c r="L2351" s="37">
        <v>22928</v>
      </c>
      <c r="M2351" s="37">
        <v>59909</v>
      </c>
      <c r="N2351" s="37">
        <f>SUM(VentasC15[[#This Row],[Maquillaje]:[Perfumería]])</f>
        <v>238038</v>
      </c>
      <c r="O2351" s="14">
        <f>AVERAGE(VentasC15[[#This Row],[Maquillaje]:[Perfumería]])</f>
        <v>47607.6</v>
      </c>
      <c r="P2351" t="str">
        <f>INDEX(VentasC15[[#Headers],[Maquillaje]:[Perfumería]],MATCH(MAX(VentasC15[[#This Row],[Maquillaje]:[Perfumería]]),VentasC15[[#This Row],[Maquillaje]:[Perfumería]],0))</f>
        <v>Skincare</v>
      </c>
      <c r="Q2351" t="str">
        <f>INDEX(VentasC15[[#Headers],[Maquillaje]:[Perfumería]],MATCH(MIN(VentasC15[[#This Row],[Maquillaje]:[Perfumería]]),VentasC15[[#This Row],[Maquillaje]:[Perfumería]],0))</f>
        <v>Cuerpo</v>
      </c>
      <c r="R2351" t="str">
        <f>IF(VentasC15[[#This Row],[Total por vendedor]]&gt;=250000,"SI","NO")</f>
        <v>NO</v>
      </c>
    </row>
    <row r="2352" spans="1:18" x14ac:dyDescent="0.3">
      <c r="A2352" s="16">
        <v>33499472</v>
      </c>
      <c r="B2352" s="13">
        <v>68</v>
      </c>
      <c r="C2352" s="13">
        <v>5</v>
      </c>
      <c r="D2352" s="13">
        <v>36</v>
      </c>
      <c r="E2352" t="s">
        <v>25</v>
      </c>
      <c r="F2352" t="s">
        <v>21</v>
      </c>
      <c r="G2352" t="str">
        <f>IF(VentasC15[[#This Row],[Tipo de pago]]='Tablas auxiliares'!$B$6,"Venta física","Venta Online")</f>
        <v>Venta Online</v>
      </c>
      <c r="H2352" t="s">
        <v>30</v>
      </c>
      <c r="I2352" s="37">
        <v>96105</v>
      </c>
      <c r="J2352" s="37">
        <v>4804</v>
      </c>
      <c r="K2352" s="37">
        <v>80677</v>
      </c>
      <c r="L2352" s="37">
        <v>39964</v>
      </c>
      <c r="M2352" s="37">
        <v>52945</v>
      </c>
      <c r="N2352" s="37">
        <f>SUM(VentasC15[[#This Row],[Maquillaje]:[Perfumería]])</f>
        <v>274495</v>
      </c>
      <c r="O2352" s="14">
        <f>AVERAGE(VentasC15[[#This Row],[Maquillaje]:[Perfumería]])</f>
        <v>54899</v>
      </c>
      <c r="P2352" t="str">
        <f>INDEX(VentasC15[[#Headers],[Maquillaje]:[Perfumería]],MATCH(MAX(VentasC15[[#This Row],[Maquillaje]:[Perfumería]]),VentasC15[[#This Row],[Maquillaje]:[Perfumería]],0))</f>
        <v>Maquillaje</v>
      </c>
      <c r="Q2352" t="str">
        <f>INDEX(VentasC15[[#Headers],[Maquillaje]:[Perfumería]],MATCH(MIN(VentasC15[[#This Row],[Maquillaje]:[Perfumería]]),VentasC15[[#This Row],[Maquillaje]:[Perfumería]],0))</f>
        <v>Skincare</v>
      </c>
      <c r="R2352" t="str">
        <f>IF(VentasC15[[#This Row],[Total por vendedor]]&gt;=250000,"SI","NO")</f>
        <v>SI</v>
      </c>
    </row>
    <row r="2353" spans="1:18" x14ac:dyDescent="0.3">
      <c r="A2353" s="17">
        <v>33499473</v>
      </c>
      <c r="B2353" s="13">
        <v>75</v>
      </c>
      <c r="C2353" s="13">
        <v>5</v>
      </c>
      <c r="D2353" s="13">
        <v>78</v>
      </c>
      <c r="E2353" t="s">
        <v>23</v>
      </c>
      <c r="F2353" t="s">
        <v>21</v>
      </c>
      <c r="G2353" t="str">
        <f>IF(VentasC15[[#This Row],[Tipo de pago]]='Tablas auxiliares'!$B$6,"Venta física","Venta Online")</f>
        <v>Venta Online</v>
      </c>
      <c r="H2353" t="s">
        <v>29</v>
      </c>
      <c r="I2353" s="37">
        <v>13491</v>
      </c>
      <c r="J2353" s="37">
        <v>71593</v>
      </c>
      <c r="K2353" s="37">
        <v>86996</v>
      </c>
      <c r="L2353" s="37">
        <v>91523</v>
      </c>
      <c r="M2353" s="37">
        <v>23928</v>
      </c>
      <c r="N2353" s="37">
        <f>SUM(VentasC15[[#This Row],[Maquillaje]:[Perfumería]])</f>
        <v>287531</v>
      </c>
      <c r="O2353" s="14">
        <f>AVERAGE(VentasC15[[#This Row],[Maquillaje]:[Perfumería]])</f>
        <v>57506.2</v>
      </c>
      <c r="P2353" t="str">
        <f>INDEX(VentasC15[[#Headers],[Maquillaje]:[Perfumería]],MATCH(MAX(VentasC15[[#This Row],[Maquillaje]:[Perfumería]]),VentasC15[[#This Row],[Maquillaje]:[Perfumería]],0))</f>
        <v>Cuerpo</v>
      </c>
      <c r="Q2353" t="str">
        <f>INDEX(VentasC15[[#Headers],[Maquillaje]:[Perfumería]],MATCH(MIN(VentasC15[[#This Row],[Maquillaje]:[Perfumería]]),VentasC15[[#This Row],[Maquillaje]:[Perfumería]],0))</f>
        <v>Maquillaje</v>
      </c>
      <c r="R2353" t="str">
        <f>IF(VentasC15[[#This Row],[Total por vendedor]]&gt;=250000,"SI","NO")</f>
        <v>SI</v>
      </c>
    </row>
    <row r="2354" spans="1:18" x14ac:dyDescent="0.3">
      <c r="A2354" s="16">
        <v>33499474</v>
      </c>
      <c r="B2354" s="13">
        <v>37</v>
      </c>
      <c r="C2354" s="13">
        <v>5</v>
      </c>
      <c r="D2354" s="13">
        <v>38</v>
      </c>
      <c r="E2354" t="s">
        <v>23</v>
      </c>
      <c r="F2354" t="s">
        <v>20</v>
      </c>
      <c r="G2354" t="str">
        <f>IF(VentasC15[[#This Row],[Tipo de pago]]='Tablas auxiliares'!$B$6,"Venta física","Venta Online")</f>
        <v>Venta física</v>
      </c>
      <c r="H2354" t="s">
        <v>30</v>
      </c>
      <c r="I2354" s="37">
        <v>6117</v>
      </c>
      <c r="J2354" s="37">
        <v>55650</v>
      </c>
      <c r="K2354" s="37">
        <v>40454</v>
      </c>
      <c r="L2354" s="37">
        <v>50745</v>
      </c>
      <c r="M2354" s="37">
        <v>60652</v>
      </c>
      <c r="N2354" s="37">
        <f>SUM(VentasC15[[#This Row],[Maquillaje]:[Perfumería]])</f>
        <v>213618</v>
      </c>
      <c r="O2354" s="14">
        <f>AVERAGE(VentasC15[[#This Row],[Maquillaje]:[Perfumería]])</f>
        <v>42723.6</v>
      </c>
      <c r="P2354" t="str">
        <f>INDEX(VentasC15[[#Headers],[Maquillaje]:[Perfumería]],MATCH(MAX(VentasC15[[#This Row],[Maquillaje]:[Perfumería]]),VentasC15[[#This Row],[Maquillaje]:[Perfumería]],0))</f>
        <v>Perfumería</v>
      </c>
      <c r="Q2354" t="str">
        <f>INDEX(VentasC15[[#Headers],[Maquillaje]:[Perfumería]],MATCH(MIN(VentasC15[[#This Row],[Maquillaje]:[Perfumería]]),VentasC15[[#This Row],[Maquillaje]:[Perfumería]],0))</f>
        <v>Maquillaje</v>
      </c>
      <c r="R2354" t="str">
        <f>IF(VentasC15[[#This Row],[Total por vendedor]]&gt;=250000,"SI","NO")</f>
        <v>NO</v>
      </c>
    </row>
    <row r="2355" spans="1:18" x14ac:dyDescent="0.3">
      <c r="A2355" s="17">
        <v>33499475</v>
      </c>
      <c r="B2355" s="13">
        <v>29</v>
      </c>
      <c r="C2355" s="13">
        <v>5</v>
      </c>
      <c r="D2355" s="13">
        <v>5</v>
      </c>
      <c r="E2355" t="s">
        <v>24</v>
      </c>
      <c r="F2355" t="s">
        <v>21</v>
      </c>
      <c r="G2355" t="str">
        <f>IF(VentasC15[[#This Row],[Tipo de pago]]='Tablas auxiliares'!$B$6,"Venta física","Venta Online")</f>
        <v>Venta Online</v>
      </c>
      <c r="H2355" t="s">
        <v>29</v>
      </c>
      <c r="I2355" s="37">
        <v>78012</v>
      </c>
      <c r="J2355" s="37">
        <v>69517</v>
      </c>
      <c r="K2355" s="37">
        <v>18180</v>
      </c>
      <c r="L2355" s="37">
        <v>33994</v>
      </c>
      <c r="M2355" s="37">
        <v>49214</v>
      </c>
      <c r="N2355" s="37">
        <f>SUM(VentasC15[[#This Row],[Maquillaje]:[Perfumería]])</f>
        <v>248917</v>
      </c>
      <c r="O2355" s="14">
        <f>AVERAGE(VentasC15[[#This Row],[Maquillaje]:[Perfumería]])</f>
        <v>49783.4</v>
      </c>
      <c r="P2355" t="str">
        <f>INDEX(VentasC15[[#Headers],[Maquillaje]:[Perfumería]],MATCH(MAX(VentasC15[[#This Row],[Maquillaje]:[Perfumería]]),VentasC15[[#This Row],[Maquillaje]:[Perfumería]],0))</f>
        <v>Maquillaje</v>
      </c>
      <c r="Q2355" t="str">
        <f>INDEX(VentasC15[[#Headers],[Maquillaje]:[Perfumería]],MATCH(MIN(VentasC15[[#This Row],[Maquillaje]:[Perfumería]]),VentasC15[[#This Row],[Maquillaje]:[Perfumería]],0))</f>
        <v>Cabello</v>
      </c>
      <c r="R2355" t="str">
        <f>IF(VentasC15[[#This Row],[Total por vendedor]]&gt;=250000,"SI","NO")</f>
        <v>NO</v>
      </c>
    </row>
    <row r="2356" spans="1:18" x14ac:dyDescent="0.3">
      <c r="A2356" s="16">
        <v>33499476</v>
      </c>
      <c r="B2356" s="13">
        <v>70</v>
      </c>
      <c r="C2356" s="13">
        <v>5</v>
      </c>
      <c r="D2356" s="13">
        <v>99</v>
      </c>
      <c r="E2356" t="s">
        <v>22</v>
      </c>
      <c r="F2356" t="s">
        <v>21</v>
      </c>
      <c r="G2356" t="str">
        <f>IF(VentasC15[[#This Row],[Tipo de pago]]='Tablas auxiliares'!$B$6,"Venta física","Venta Online")</f>
        <v>Venta Online</v>
      </c>
      <c r="H2356" t="s">
        <v>30</v>
      </c>
      <c r="I2356" s="37">
        <v>74496</v>
      </c>
      <c r="J2356" s="37">
        <v>40725</v>
      </c>
      <c r="K2356" s="37">
        <v>34735</v>
      </c>
      <c r="L2356" s="37">
        <v>64728</v>
      </c>
      <c r="M2356" s="37">
        <v>87144</v>
      </c>
      <c r="N2356" s="37">
        <f>SUM(VentasC15[[#This Row],[Maquillaje]:[Perfumería]])</f>
        <v>301828</v>
      </c>
      <c r="O2356" s="14">
        <f>AVERAGE(VentasC15[[#This Row],[Maquillaje]:[Perfumería]])</f>
        <v>60365.599999999999</v>
      </c>
      <c r="P2356" t="str">
        <f>INDEX(VentasC15[[#Headers],[Maquillaje]:[Perfumería]],MATCH(MAX(VentasC15[[#This Row],[Maquillaje]:[Perfumería]]),VentasC15[[#This Row],[Maquillaje]:[Perfumería]],0))</f>
        <v>Perfumería</v>
      </c>
      <c r="Q2356" t="str">
        <f>INDEX(VentasC15[[#Headers],[Maquillaje]:[Perfumería]],MATCH(MIN(VentasC15[[#This Row],[Maquillaje]:[Perfumería]]),VentasC15[[#This Row],[Maquillaje]:[Perfumería]],0))</f>
        <v>Cabello</v>
      </c>
      <c r="R2356" t="str">
        <f>IF(VentasC15[[#This Row],[Total por vendedor]]&gt;=250000,"SI","NO")</f>
        <v>SI</v>
      </c>
    </row>
    <row r="2357" spans="1:18" x14ac:dyDescent="0.3">
      <c r="A2357" s="17">
        <v>33499477</v>
      </c>
      <c r="B2357" s="13">
        <v>70</v>
      </c>
      <c r="C2357" s="13">
        <v>5</v>
      </c>
      <c r="D2357" s="13">
        <v>56</v>
      </c>
      <c r="E2357" t="s">
        <v>23</v>
      </c>
      <c r="F2357" t="s">
        <v>20</v>
      </c>
      <c r="G2357" t="str">
        <f>IF(VentasC15[[#This Row],[Tipo de pago]]='Tablas auxiliares'!$B$6,"Venta física","Venta Online")</f>
        <v>Venta física</v>
      </c>
      <c r="H2357" t="s">
        <v>29</v>
      </c>
      <c r="I2357" s="37">
        <v>49091</v>
      </c>
      <c r="J2357" s="37">
        <v>24414</v>
      </c>
      <c r="K2357" s="37">
        <v>50581</v>
      </c>
      <c r="L2357" s="37">
        <v>42367</v>
      </c>
      <c r="M2357" s="37">
        <v>61892</v>
      </c>
      <c r="N2357" s="37">
        <f>SUM(VentasC15[[#This Row],[Maquillaje]:[Perfumería]])</f>
        <v>228345</v>
      </c>
      <c r="O2357" s="14">
        <f>AVERAGE(VentasC15[[#This Row],[Maquillaje]:[Perfumería]])</f>
        <v>45669</v>
      </c>
      <c r="P2357" t="str">
        <f>INDEX(VentasC15[[#Headers],[Maquillaje]:[Perfumería]],MATCH(MAX(VentasC15[[#This Row],[Maquillaje]:[Perfumería]]),VentasC15[[#This Row],[Maquillaje]:[Perfumería]],0))</f>
        <v>Perfumería</v>
      </c>
      <c r="Q2357" t="str">
        <f>INDEX(VentasC15[[#Headers],[Maquillaje]:[Perfumería]],MATCH(MIN(VentasC15[[#This Row],[Maquillaje]:[Perfumería]]),VentasC15[[#This Row],[Maquillaje]:[Perfumería]],0))</f>
        <v>Skincare</v>
      </c>
      <c r="R2357" t="str">
        <f>IF(VentasC15[[#This Row],[Total por vendedor]]&gt;=250000,"SI","NO")</f>
        <v>NO</v>
      </c>
    </row>
    <row r="2358" spans="1:18" x14ac:dyDescent="0.3">
      <c r="A2358" s="16">
        <v>33499478</v>
      </c>
      <c r="B2358" s="13">
        <v>49</v>
      </c>
      <c r="C2358" s="13">
        <v>5</v>
      </c>
      <c r="D2358" s="13">
        <v>18</v>
      </c>
      <c r="E2358" t="s">
        <v>23</v>
      </c>
      <c r="F2358" t="s">
        <v>20</v>
      </c>
      <c r="G2358" t="str">
        <f>IF(VentasC15[[#This Row],[Tipo de pago]]='Tablas auxiliares'!$B$6,"Venta física","Venta Online")</f>
        <v>Venta física</v>
      </c>
      <c r="H2358" t="s">
        <v>30</v>
      </c>
      <c r="I2358" s="37">
        <v>47911</v>
      </c>
      <c r="J2358" s="37">
        <v>21088</v>
      </c>
      <c r="K2358" s="37">
        <v>34334</v>
      </c>
      <c r="L2358" s="37">
        <v>23980</v>
      </c>
      <c r="M2358" s="37">
        <v>70153</v>
      </c>
      <c r="N2358" s="37">
        <f>SUM(VentasC15[[#This Row],[Maquillaje]:[Perfumería]])</f>
        <v>197466</v>
      </c>
      <c r="O2358" s="14">
        <f>AVERAGE(VentasC15[[#This Row],[Maquillaje]:[Perfumería]])</f>
        <v>39493.199999999997</v>
      </c>
      <c r="P2358" t="str">
        <f>INDEX(VentasC15[[#Headers],[Maquillaje]:[Perfumería]],MATCH(MAX(VentasC15[[#This Row],[Maquillaje]:[Perfumería]]),VentasC15[[#This Row],[Maquillaje]:[Perfumería]],0))</f>
        <v>Perfumería</v>
      </c>
      <c r="Q2358" t="str">
        <f>INDEX(VentasC15[[#Headers],[Maquillaje]:[Perfumería]],MATCH(MIN(VentasC15[[#This Row],[Maquillaje]:[Perfumería]]),VentasC15[[#This Row],[Maquillaje]:[Perfumería]],0))</f>
        <v>Skincare</v>
      </c>
      <c r="R2358" t="str">
        <f>IF(VentasC15[[#This Row],[Total por vendedor]]&gt;=250000,"SI","NO")</f>
        <v>NO</v>
      </c>
    </row>
    <row r="2359" spans="1:18" x14ac:dyDescent="0.3">
      <c r="A2359" s="17">
        <v>33499479</v>
      </c>
      <c r="B2359" s="13">
        <v>39</v>
      </c>
      <c r="C2359" s="13">
        <v>5</v>
      </c>
      <c r="D2359" s="13">
        <v>16</v>
      </c>
      <c r="E2359" t="s">
        <v>23</v>
      </c>
      <c r="F2359" t="s">
        <v>21</v>
      </c>
      <c r="G2359" t="str">
        <f>IF(VentasC15[[#This Row],[Tipo de pago]]='Tablas auxiliares'!$B$6,"Venta física","Venta Online")</f>
        <v>Venta Online</v>
      </c>
      <c r="H2359" t="s">
        <v>29</v>
      </c>
      <c r="I2359" s="37">
        <v>92913</v>
      </c>
      <c r="J2359" s="37">
        <v>66708</v>
      </c>
      <c r="K2359" s="37">
        <v>90817</v>
      </c>
      <c r="L2359" s="37">
        <v>97887</v>
      </c>
      <c r="M2359" s="37">
        <v>65758</v>
      </c>
      <c r="N2359" s="37">
        <f>SUM(VentasC15[[#This Row],[Maquillaje]:[Perfumería]])</f>
        <v>414083</v>
      </c>
      <c r="O2359" s="14">
        <f>AVERAGE(VentasC15[[#This Row],[Maquillaje]:[Perfumería]])</f>
        <v>82816.600000000006</v>
      </c>
      <c r="P2359" t="str">
        <f>INDEX(VentasC15[[#Headers],[Maquillaje]:[Perfumería]],MATCH(MAX(VentasC15[[#This Row],[Maquillaje]:[Perfumería]]),VentasC15[[#This Row],[Maquillaje]:[Perfumería]],0))</f>
        <v>Cuerpo</v>
      </c>
      <c r="Q2359" t="str">
        <f>INDEX(VentasC15[[#Headers],[Maquillaje]:[Perfumería]],MATCH(MIN(VentasC15[[#This Row],[Maquillaje]:[Perfumería]]),VentasC15[[#This Row],[Maquillaje]:[Perfumería]],0))</f>
        <v>Perfumería</v>
      </c>
      <c r="R2359" t="str">
        <f>IF(VentasC15[[#This Row],[Total por vendedor]]&gt;=250000,"SI","NO")</f>
        <v>SI</v>
      </c>
    </row>
    <row r="2360" spans="1:18" x14ac:dyDescent="0.3">
      <c r="A2360" s="16">
        <v>33499480</v>
      </c>
      <c r="B2360" s="13">
        <v>72</v>
      </c>
      <c r="C2360" s="13">
        <v>5</v>
      </c>
      <c r="D2360" s="13">
        <v>44</v>
      </c>
      <c r="E2360" t="s">
        <v>24</v>
      </c>
      <c r="F2360" t="s">
        <v>20</v>
      </c>
      <c r="G2360" t="str">
        <f>IF(VentasC15[[#This Row],[Tipo de pago]]='Tablas auxiliares'!$B$6,"Venta física","Venta Online")</f>
        <v>Venta física</v>
      </c>
      <c r="H2360" t="s">
        <v>30</v>
      </c>
      <c r="I2360" s="37">
        <v>84754</v>
      </c>
      <c r="J2360" s="37">
        <v>43811</v>
      </c>
      <c r="K2360" s="37">
        <v>58943</v>
      </c>
      <c r="L2360" s="37">
        <v>39502</v>
      </c>
      <c r="M2360" s="37">
        <v>15327</v>
      </c>
      <c r="N2360" s="37">
        <f>SUM(VentasC15[[#This Row],[Maquillaje]:[Perfumería]])</f>
        <v>242337</v>
      </c>
      <c r="O2360" s="14">
        <f>AVERAGE(VentasC15[[#This Row],[Maquillaje]:[Perfumería]])</f>
        <v>48467.4</v>
      </c>
      <c r="P2360" t="str">
        <f>INDEX(VentasC15[[#Headers],[Maquillaje]:[Perfumería]],MATCH(MAX(VentasC15[[#This Row],[Maquillaje]:[Perfumería]]),VentasC15[[#This Row],[Maquillaje]:[Perfumería]],0))</f>
        <v>Maquillaje</v>
      </c>
      <c r="Q2360" t="str">
        <f>INDEX(VentasC15[[#Headers],[Maquillaje]:[Perfumería]],MATCH(MIN(VentasC15[[#This Row],[Maquillaje]:[Perfumería]]),VentasC15[[#This Row],[Maquillaje]:[Perfumería]],0))</f>
        <v>Perfumería</v>
      </c>
      <c r="R2360" t="str">
        <f>IF(VentasC15[[#This Row],[Total por vendedor]]&gt;=250000,"SI","NO")</f>
        <v>NO</v>
      </c>
    </row>
    <row r="2361" spans="1:18" x14ac:dyDescent="0.3">
      <c r="A2361" s="17">
        <v>33499481</v>
      </c>
      <c r="B2361" s="13">
        <v>69</v>
      </c>
      <c r="C2361" s="13">
        <v>5</v>
      </c>
      <c r="D2361" s="13">
        <v>11</v>
      </c>
      <c r="E2361" t="s">
        <v>22</v>
      </c>
      <c r="F2361" t="s">
        <v>21</v>
      </c>
      <c r="G2361" t="str">
        <f>IF(VentasC15[[#This Row],[Tipo de pago]]='Tablas auxiliares'!$B$6,"Venta física","Venta Online")</f>
        <v>Venta Online</v>
      </c>
      <c r="H2361" t="s">
        <v>30</v>
      </c>
      <c r="I2361" s="37">
        <v>73981</v>
      </c>
      <c r="J2361" s="37">
        <v>78850</v>
      </c>
      <c r="K2361" s="37">
        <v>66614</v>
      </c>
      <c r="L2361" s="37">
        <v>89823</v>
      </c>
      <c r="M2361" s="37">
        <v>82858</v>
      </c>
      <c r="N2361" s="37">
        <f>SUM(VentasC15[[#This Row],[Maquillaje]:[Perfumería]])</f>
        <v>392126</v>
      </c>
      <c r="O2361" s="14">
        <f>AVERAGE(VentasC15[[#This Row],[Maquillaje]:[Perfumería]])</f>
        <v>78425.2</v>
      </c>
      <c r="P2361" t="str">
        <f>INDEX(VentasC15[[#Headers],[Maquillaje]:[Perfumería]],MATCH(MAX(VentasC15[[#This Row],[Maquillaje]:[Perfumería]]),VentasC15[[#This Row],[Maquillaje]:[Perfumería]],0))</f>
        <v>Cuerpo</v>
      </c>
      <c r="Q2361" t="str">
        <f>INDEX(VentasC15[[#Headers],[Maquillaje]:[Perfumería]],MATCH(MIN(VentasC15[[#This Row],[Maquillaje]:[Perfumería]]),VentasC15[[#This Row],[Maquillaje]:[Perfumería]],0))</f>
        <v>Cabello</v>
      </c>
      <c r="R2361" t="str">
        <f>IF(VentasC15[[#This Row],[Total por vendedor]]&gt;=250000,"SI","NO")</f>
        <v>SI</v>
      </c>
    </row>
    <row r="2362" spans="1:18" x14ac:dyDescent="0.3">
      <c r="A2362" s="16">
        <v>33499482</v>
      </c>
      <c r="B2362" s="13">
        <v>38</v>
      </c>
      <c r="C2362" s="13">
        <v>5</v>
      </c>
      <c r="D2362" s="13">
        <v>51</v>
      </c>
      <c r="E2362" t="s">
        <v>24</v>
      </c>
      <c r="F2362" t="s">
        <v>21</v>
      </c>
      <c r="G2362" t="str">
        <f>IF(VentasC15[[#This Row],[Tipo de pago]]='Tablas auxiliares'!$B$6,"Venta física","Venta Online")</f>
        <v>Venta Online</v>
      </c>
      <c r="H2362" t="s">
        <v>29</v>
      </c>
      <c r="I2362" s="37">
        <v>57547</v>
      </c>
      <c r="J2362" s="37">
        <v>9045</v>
      </c>
      <c r="K2362" s="37">
        <v>30496</v>
      </c>
      <c r="L2362" s="37">
        <v>32954</v>
      </c>
      <c r="M2362" s="37">
        <v>78051</v>
      </c>
      <c r="N2362" s="37">
        <f>SUM(VentasC15[[#This Row],[Maquillaje]:[Perfumería]])</f>
        <v>208093</v>
      </c>
      <c r="O2362" s="14">
        <f>AVERAGE(VentasC15[[#This Row],[Maquillaje]:[Perfumería]])</f>
        <v>41618.6</v>
      </c>
      <c r="P2362" t="str">
        <f>INDEX(VentasC15[[#Headers],[Maquillaje]:[Perfumería]],MATCH(MAX(VentasC15[[#This Row],[Maquillaje]:[Perfumería]]),VentasC15[[#This Row],[Maquillaje]:[Perfumería]],0))</f>
        <v>Perfumería</v>
      </c>
      <c r="Q2362" t="str">
        <f>INDEX(VentasC15[[#Headers],[Maquillaje]:[Perfumería]],MATCH(MIN(VentasC15[[#This Row],[Maquillaje]:[Perfumería]]),VentasC15[[#This Row],[Maquillaje]:[Perfumería]],0))</f>
        <v>Skincare</v>
      </c>
      <c r="R2362" t="str">
        <f>IF(VentasC15[[#This Row],[Total por vendedor]]&gt;=250000,"SI","NO")</f>
        <v>NO</v>
      </c>
    </row>
    <row r="2363" spans="1:18" x14ac:dyDescent="0.3">
      <c r="A2363" s="17">
        <v>33499483</v>
      </c>
      <c r="B2363" s="13">
        <v>56</v>
      </c>
      <c r="C2363" s="13">
        <v>5</v>
      </c>
      <c r="D2363" s="13">
        <v>30</v>
      </c>
      <c r="E2363" t="s">
        <v>23</v>
      </c>
      <c r="F2363" t="s">
        <v>20</v>
      </c>
      <c r="G2363" t="str">
        <f>IF(VentasC15[[#This Row],[Tipo de pago]]='Tablas auxiliares'!$B$6,"Venta física","Venta Online")</f>
        <v>Venta física</v>
      </c>
      <c r="H2363" t="s">
        <v>30</v>
      </c>
      <c r="I2363" s="37">
        <v>97916</v>
      </c>
      <c r="J2363" s="37">
        <v>71486</v>
      </c>
      <c r="K2363" s="37">
        <v>15443</v>
      </c>
      <c r="L2363" s="37">
        <v>32494</v>
      </c>
      <c r="M2363" s="37">
        <v>80517</v>
      </c>
      <c r="N2363" s="37">
        <f>SUM(VentasC15[[#This Row],[Maquillaje]:[Perfumería]])</f>
        <v>297856</v>
      </c>
      <c r="O2363" s="14">
        <f>AVERAGE(VentasC15[[#This Row],[Maquillaje]:[Perfumería]])</f>
        <v>59571.199999999997</v>
      </c>
      <c r="P2363" t="str">
        <f>INDEX(VentasC15[[#Headers],[Maquillaje]:[Perfumería]],MATCH(MAX(VentasC15[[#This Row],[Maquillaje]:[Perfumería]]),VentasC15[[#This Row],[Maquillaje]:[Perfumería]],0))</f>
        <v>Maquillaje</v>
      </c>
      <c r="Q2363" t="str">
        <f>INDEX(VentasC15[[#Headers],[Maquillaje]:[Perfumería]],MATCH(MIN(VentasC15[[#This Row],[Maquillaje]:[Perfumería]]),VentasC15[[#This Row],[Maquillaje]:[Perfumería]],0))</f>
        <v>Cabello</v>
      </c>
      <c r="R2363" t="str">
        <f>IF(VentasC15[[#This Row],[Total por vendedor]]&gt;=250000,"SI","NO")</f>
        <v>SI</v>
      </c>
    </row>
    <row r="2364" spans="1:18" x14ac:dyDescent="0.3">
      <c r="A2364" s="16">
        <v>33499484</v>
      </c>
      <c r="B2364" s="13">
        <v>36</v>
      </c>
      <c r="C2364" s="13">
        <v>5</v>
      </c>
      <c r="D2364" s="13">
        <v>24</v>
      </c>
      <c r="E2364" t="s">
        <v>23</v>
      </c>
      <c r="F2364" t="s">
        <v>21</v>
      </c>
      <c r="G2364" t="str">
        <f>IF(VentasC15[[#This Row],[Tipo de pago]]='Tablas auxiliares'!$B$6,"Venta física","Venta Online")</f>
        <v>Venta Online</v>
      </c>
      <c r="H2364" t="s">
        <v>30</v>
      </c>
      <c r="I2364" s="37">
        <v>38787</v>
      </c>
      <c r="J2364" s="37">
        <v>20067</v>
      </c>
      <c r="K2364" s="37">
        <v>13022</v>
      </c>
      <c r="L2364" s="37">
        <v>10876</v>
      </c>
      <c r="M2364" s="37">
        <v>3603</v>
      </c>
      <c r="N2364" s="37">
        <f>SUM(VentasC15[[#This Row],[Maquillaje]:[Perfumería]])</f>
        <v>86355</v>
      </c>
      <c r="O2364" s="14">
        <f>AVERAGE(VentasC15[[#This Row],[Maquillaje]:[Perfumería]])</f>
        <v>17271</v>
      </c>
      <c r="P2364" t="str">
        <f>INDEX(VentasC15[[#Headers],[Maquillaje]:[Perfumería]],MATCH(MAX(VentasC15[[#This Row],[Maquillaje]:[Perfumería]]),VentasC15[[#This Row],[Maquillaje]:[Perfumería]],0))</f>
        <v>Maquillaje</v>
      </c>
      <c r="Q2364" t="str">
        <f>INDEX(VentasC15[[#Headers],[Maquillaje]:[Perfumería]],MATCH(MIN(VentasC15[[#This Row],[Maquillaje]:[Perfumería]]),VentasC15[[#This Row],[Maquillaje]:[Perfumería]],0))</f>
        <v>Perfumería</v>
      </c>
      <c r="R2364" t="str">
        <f>IF(VentasC15[[#This Row],[Total por vendedor]]&gt;=250000,"SI","NO")</f>
        <v>NO</v>
      </c>
    </row>
    <row r="2365" spans="1:18" x14ac:dyDescent="0.3">
      <c r="A2365" s="17">
        <v>33499485</v>
      </c>
      <c r="B2365" s="13">
        <v>26</v>
      </c>
      <c r="C2365" s="13">
        <v>5</v>
      </c>
      <c r="D2365" s="13">
        <v>71</v>
      </c>
      <c r="E2365" t="s">
        <v>23</v>
      </c>
      <c r="F2365" t="s">
        <v>21</v>
      </c>
      <c r="G2365" t="str">
        <f>IF(VentasC15[[#This Row],[Tipo de pago]]='Tablas auxiliares'!$B$6,"Venta física","Venta Online")</f>
        <v>Venta Online</v>
      </c>
      <c r="H2365" t="s">
        <v>30</v>
      </c>
      <c r="I2365" s="37">
        <v>49512</v>
      </c>
      <c r="J2365" s="37">
        <v>94702</v>
      </c>
      <c r="K2365" s="37">
        <v>58494</v>
      </c>
      <c r="L2365" s="37">
        <v>4943</v>
      </c>
      <c r="M2365" s="37">
        <v>35906</v>
      </c>
      <c r="N2365" s="37">
        <f>SUM(VentasC15[[#This Row],[Maquillaje]:[Perfumería]])</f>
        <v>243557</v>
      </c>
      <c r="O2365" s="14">
        <f>AVERAGE(VentasC15[[#This Row],[Maquillaje]:[Perfumería]])</f>
        <v>48711.4</v>
      </c>
      <c r="P2365" t="str">
        <f>INDEX(VentasC15[[#Headers],[Maquillaje]:[Perfumería]],MATCH(MAX(VentasC15[[#This Row],[Maquillaje]:[Perfumería]]),VentasC15[[#This Row],[Maquillaje]:[Perfumería]],0))</f>
        <v>Skincare</v>
      </c>
      <c r="Q2365" t="str">
        <f>INDEX(VentasC15[[#Headers],[Maquillaje]:[Perfumería]],MATCH(MIN(VentasC15[[#This Row],[Maquillaje]:[Perfumería]]),VentasC15[[#This Row],[Maquillaje]:[Perfumería]],0))</f>
        <v>Cuerpo</v>
      </c>
      <c r="R2365" t="str">
        <f>IF(VentasC15[[#This Row],[Total por vendedor]]&gt;=250000,"SI","NO")</f>
        <v>NO</v>
      </c>
    </row>
    <row r="2366" spans="1:18" x14ac:dyDescent="0.3">
      <c r="A2366" s="16">
        <v>33499486</v>
      </c>
      <c r="B2366" s="13">
        <v>57</v>
      </c>
      <c r="C2366" s="13">
        <v>5</v>
      </c>
      <c r="D2366" s="13">
        <v>28</v>
      </c>
      <c r="E2366" t="s">
        <v>23</v>
      </c>
      <c r="F2366" t="s">
        <v>20</v>
      </c>
      <c r="G2366" t="str">
        <f>IF(VentasC15[[#This Row],[Tipo de pago]]='Tablas auxiliares'!$B$6,"Venta física","Venta Online")</f>
        <v>Venta física</v>
      </c>
      <c r="H2366" t="s">
        <v>30</v>
      </c>
      <c r="I2366" s="37">
        <v>25098</v>
      </c>
      <c r="J2366" s="37">
        <v>71781</v>
      </c>
      <c r="K2366" s="37">
        <v>21082</v>
      </c>
      <c r="L2366" s="37">
        <v>25257</v>
      </c>
      <c r="M2366" s="37">
        <v>24412</v>
      </c>
      <c r="N2366" s="37">
        <f>SUM(VentasC15[[#This Row],[Maquillaje]:[Perfumería]])</f>
        <v>167630</v>
      </c>
      <c r="O2366" s="14">
        <f>AVERAGE(VentasC15[[#This Row],[Maquillaje]:[Perfumería]])</f>
        <v>33526</v>
      </c>
      <c r="P2366" t="str">
        <f>INDEX(VentasC15[[#Headers],[Maquillaje]:[Perfumería]],MATCH(MAX(VentasC15[[#This Row],[Maquillaje]:[Perfumería]]),VentasC15[[#This Row],[Maquillaje]:[Perfumería]],0))</f>
        <v>Skincare</v>
      </c>
      <c r="Q2366" t="str">
        <f>INDEX(VentasC15[[#Headers],[Maquillaje]:[Perfumería]],MATCH(MIN(VentasC15[[#This Row],[Maquillaje]:[Perfumería]]),VentasC15[[#This Row],[Maquillaje]:[Perfumería]],0))</f>
        <v>Cabello</v>
      </c>
      <c r="R2366" t="str">
        <f>IF(VentasC15[[#This Row],[Total por vendedor]]&gt;=250000,"SI","NO")</f>
        <v>NO</v>
      </c>
    </row>
    <row r="2367" spans="1:18" x14ac:dyDescent="0.3">
      <c r="A2367" s="17">
        <v>33499487</v>
      </c>
      <c r="B2367" s="13">
        <v>73</v>
      </c>
      <c r="C2367" s="13">
        <v>5</v>
      </c>
      <c r="D2367" s="13">
        <v>61</v>
      </c>
      <c r="E2367" t="s">
        <v>24</v>
      </c>
      <c r="F2367" t="s">
        <v>20</v>
      </c>
      <c r="G2367" t="str">
        <f>IF(VentasC15[[#This Row],[Tipo de pago]]='Tablas auxiliares'!$B$6,"Venta física","Venta Online")</f>
        <v>Venta física</v>
      </c>
      <c r="H2367" t="s">
        <v>30</v>
      </c>
      <c r="I2367" s="37">
        <v>81285</v>
      </c>
      <c r="J2367" s="37">
        <v>14346</v>
      </c>
      <c r="K2367" s="37">
        <v>2096</v>
      </c>
      <c r="L2367" s="37">
        <v>87812</v>
      </c>
      <c r="M2367" s="37">
        <v>72655</v>
      </c>
      <c r="N2367" s="37">
        <f>SUM(VentasC15[[#This Row],[Maquillaje]:[Perfumería]])</f>
        <v>258194</v>
      </c>
      <c r="O2367" s="14">
        <f>AVERAGE(VentasC15[[#This Row],[Maquillaje]:[Perfumería]])</f>
        <v>51638.8</v>
      </c>
      <c r="P2367" t="str">
        <f>INDEX(VentasC15[[#Headers],[Maquillaje]:[Perfumería]],MATCH(MAX(VentasC15[[#This Row],[Maquillaje]:[Perfumería]]),VentasC15[[#This Row],[Maquillaje]:[Perfumería]],0))</f>
        <v>Cuerpo</v>
      </c>
      <c r="Q2367" t="str">
        <f>INDEX(VentasC15[[#Headers],[Maquillaje]:[Perfumería]],MATCH(MIN(VentasC15[[#This Row],[Maquillaje]:[Perfumería]]),VentasC15[[#This Row],[Maquillaje]:[Perfumería]],0))</f>
        <v>Cabello</v>
      </c>
      <c r="R2367" t="str">
        <f>IF(VentasC15[[#This Row],[Total por vendedor]]&gt;=250000,"SI","NO")</f>
        <v>SI</v>
      </c>
    </row>
    <row r="2368" spans="1:18" x14ac:dyDescent="0.3">
      <c r="A2368" s="16">
        <v>33499488</v>
      </c>
      <c r="B2368" s="13">
        <v>47</v>
      </c>
      <c r="C2368" s="13">
        <v>5</v>
      </c>
      <c r="D2368" s="13">
        <v>20</v>
      </c>
      <c r="E2368" t="s">
        <v>23</v>
      </c>
      <c r="F2368" t="s">
        <v>21</v>
      </c>
      <c r="G2368" t="str">
        <f>IF(VentasC15[[#This Row],[Tipo de pago]]='Tablas auxiliares'!$B$6,"Venta física","Venta Online")</f>
        <v>Venta Online</v>
      </c>
      <c r="H2368" t="s">
        <v>29</v>
      </c>
      <c r="I2368" s="37">
        <v>12135</v>
      </c>
      <c r="J2368" s="37">
        <v>57701</v>
      </c>
      <c r="K2368" s="37">
        <v>1149</v>
      </c>
      <c r="L2368" s="37">
        <v>69372</v>
      </c>
      <c r="M2368" s="37">
        <v>3782</v>
      </c>
      <c r="N2368" s="37">
        <f>SUM(VentasC15[[#This Row],[Maquillaje]:[Perfumería]])</f>
        <v>144139</v>
      </c>
      <c r="O2368" s="14">
        <f>AVERAGE(VentasC15[[#This Row],[Maquillaje]:[Perfumería]])</f>
        <v>28827.8</v>
      </c>
      <c r="P2368" t="str">
        <f>INDEX(VentasC15[[#Headers],[Maquillaje]:[Perfumería]],MATCH(MAX(VentasC15[[#This Row],[Maquillaje]:[Perfumería]]),VentasC15[[#This Row],[Maquillaje]:[Perfumería]],0))</f>
        <v>Cuerpo</v>
      </c>
      <c r="Q2368" t="str">
        <f>INDEX(VentasC15[[#Headers],[Maquillaje]:[Perfumería]],MATCH(MIN(VentasC15[[#This Row],[Maquillaje]:[Perfumería]]),VentasC15[[#This Row],[Maquillaje]:[Perfumería]],0))</f>
        <v>Cabello</v>
      </c>
      <c r="R2368" t="str">
        <f>IF(VentasC15[[#This Row],[Total por vendedor]]&gt;=250000,"SI","NO")</f>
        <v>NO</v>
      </c>
    </row>
    <row r="2369" spans="1:18" x14ac:dyDescent="0.3">
      <c r="A2369" s="17">
        <v>33499489</v>
      </c>
      <c r="B2369" s="13">
        <v>28</v>
      </c>
      <c r="C2369" s="13">
        <v>5</v>
      </c>
      <c r="D2369" s="13">
        <v>70</v>
      </c>
      <c r="E2369" t="s">
        <v>24</v>
      </c>
      <c r="F2369" t="s">
        <v>21</v>
      </c>
      <c r="G2369" t="str">
        <f>IF(VentasC15[[#This Row],[Tipo de pago]]='Tablas auxiliares'!$B$6,"Venta física","Venta Online")</f>
        <v>Venta Online</v>
      </c>
      <c r="H2369" t="s">
        <v>30</v>
      </c>
      <c r="I2369" s="37">
        <v>53985</v>
      </c>
      <c r="J2369" s="37">
        <v>10487</v>
      </c>
      <c r="K2369" s="37">
        <v>71759</v>
      </c>
      <c r="L2369" s="37">
        <v>76659</v>
      </c>
      <c r="M2369" s="37">
        <v>50722</v>
      </c>
      <c r="N2369" s="37">
        <f>SUM(VentasC15[[#This Row],[Maquillaje]:[Perfumería]])</f>
        <v>263612</v>
      </c>
      <c r="O2369" s="14">
        <f>AVERAGE(VentasC15[[#This Row],[Maquillaje]:[Perfumería]])</f>
        <v>52722.400000000001</v>
      </c>
      <c r="P2369" t="str">
        <f>INDEX(VentasC15[[#Headers],[Maquillaje]:[Perfumería]],MATCH(MAX(VentasC15[[#This Row],[Maquillaje]:[Perfumería]]),VentasC15[[#This Row],[Maquillaje]:[Perfumería]],0))</f>
        <v>Cuerpo</v>
      </c>
      <c r="Q2369" t="str">
        <f>INDEX(VentasC15[[#Headers],[Maquillaje]:[Perfumería]],MATCH(MIN(VentasC15[[#This Row],[Maquillaje]:[Perfumería]]),VentasC15[[#This Row],[Maquillaje]:[Perfumería]],0))</f>
        <v>Skincare</v>
      </c>
      <c r="R2369" t="str">
        <f>IF(VentasC15[[#This Row],[Total por vendedor]]&gt;=250000,"SI","NO")</f>
        <v>SI</v>
      </c>
    </row>
    <row r="2370" spans="1:18" x14ac:dyDescent="0.3">
      <c r="A2370" s="16">
        <v>33499490</v>
      </c>
      <c r="B2370" s="13">
        <v>25</v>
      </c>
      <c r="C2370" s="13">
        <v>5</v>
      </c>
      <c r="D2370" s="13">
        <v>52</v>
      </c>
      <c r="E2370" t="s">
        <v>23</v>
      </c>
      <c r="F2370" t="s">
        <v>21</v>
      </c>
      <c r="G2370" t="str">
        <f>IF(VentasC15[[#This Row],[Tipo de pago]]='Tablas auxiliares'!$B$6,"Venta física","Venta Online")</f>
        <v>Venta Online</v>
      </c>
      <c r="H2370" t="s">
        <v>30</v>
      </c>
      <c r="I2370" s="37">
        <v>64603</v>
      </c>
      <c r="J2370" s="37">
        <v>83158</v>
      </c>
      <c r="K2370" s="37">
        <v>71577</v>
      </c>
      <c r="L2370" s="37">
        <v>91683</v>
      </c>
      <c r="M2370" s="37">
        <v>55526</v>
      </c>
      <c r="N2370" s="37">
        <f>SUM(VentasC15[[#This Row],[Maquillaje]:[Perfumería]])</f>
        <v>366547</v>
      </c>
      <c r="O2370" s="14">
        <f>AVERAGE(VentasC15[[#This Row],[Maquillaje]:[Perfumería]])</f>
        <v>73309.399999999994</v>
      </c>
      <c r="P2370" t="str">
        <f>INDEX(VentasC15[[#Headers],[Maquillaje]:[Perfumería]],MATCH(MAX(VentasC15[[#This Row],[Maquillaje]:[Perfumería]]),VentasC15[[#This Row],[Maquillaje]:[Perfumería]],0))</f>
        <v>Cuerpo</v>
      </c>
      <c r="Q2370" t="str">
        <f>INDEX(VentasC15[[#Headers],[Maquillaje]:[Perfumería]],MATCH(MIN(VentasC15[[#This Row],[Maquillaje]:[Perfumería]]),VentasC15[[#This Row],[Maquillaje]:[Perfumería]],0))</f>
        <v>Perfumería</v>
      </c>
      <c r="R2370" t="str">
        <f>IF(VentasC15[[#This Row],[Total por vendedor]]&gt;=250000,"SI","NO")</f>
        <v>SI</v>
      </c>
    </row>
    <row r="2371" spans="1:18" x14ac:dyDescent="0.3">
      <c r="A2371" s="17">
        <v>33499491</v>
      </c>
      <c r="B2371" s="13">
        <v>46</v>
      </c>
      <c r="C2371" s="13">
        <v>5</v>
      </c>
      <c r="D2371" s="13">
        <v>27</v>
      </c>
      <c r="E2371" t="s">
        <v>22</v>
      </c>
      <c r="F2371" t="s">
        <v>21</v>
      </c>
      <c r="G2371" t="str">
        <f>IF(VentasC15[[#This Row],[Tipo de pago]]='Tablas auxiliares'!$B$6,"Venta física","Venta Online")</f>
        <v>Venta Online</v>
      </c>
      <c r="H2371" t="s">
        <v>29</v>
      </c>
      <c r="I2371" s="37">
        <v>89936</v>
      </c>
      <c r="J2371" s="37">
        <v>31309</v>
      </c>
      <c r="K2371" s="37">
        <v>44500</v>
      </c>
      <c r="L2371" s="37">
        <v>27799</v>
      </c>
      <c r="M2371" s="37">
        <v>44207</v>
      </c>
      <c r="N2371" s="37">
        <f>SUM(VentasC15[[#This Row],[Maquillaje]:[Perfumería]])</f>
        <v>237751</v>
      </c>
      <c r="O2371" s="14">
        <f>AVERAGE(VentasC15[[#This Row],[Maquillaje]:[Perfumería]])</f>
        <v>47550.2</v>
      </c>
      <c r="P2371" t="str">
        <f>INDEX(VentasC15[[#Headers],[Maquillaje]:[Perfumería]],MATCH(MAX(VentasC15[[#This Row],[Maquillaje]:[Perfumería]]),VentasC15[[#This Row],[Maquillaje]:[Perfumería]],0))</f>
        <v>Maquillaje</v>
      </c>
      <c r="Q2371" t="str">
        <f>INDEX(VentasC15[[#Headers],[Maquillaje]:[Perfumería]],MATCH(MIN(VentasC15[[#This Row],[Maquillaje]:[Perfumería]]),VentasC15[[#This Row],[Maquillaje]:[Perfumería]],0))</f>
        <v>Cuerpo</v>
      </c>
      <c r="R2371" t="str">
        <f>IF(VentasC15[[#This Row],[Total por vendedor]]&gt;=250000,"SI","NO")</f>
        <v>NO</v>
      </c>
    </row>
    <row r="2372" spans="1:18" x14ac:dyDescent="0.3">
      <c r="A2372" s="16">
        <v>33499492</v>
      </c>
      <c r="B2372" s="13">
        <v>53</v>
      </c>
      <c r="C2372" s="13">
        <v>5</v>
      </c>
      <c r="D2372" s="13">
        <v>98</v>
      </c>
      <c r="E2372" t="s">
        <v>23</v>
      </c>
      <c r="F2372" t="s">
        <v>21</v>
      </c>
      <c r="G2372" t="str">
        <f>IF(VentasC15[[#This Row],[Tipo de pago]]='Tablas auxiliares'!$B$6,"Venta física","Venta Online")</f>
        <v>Venta Online</v>
      </c>
      <c r="H2372" t="s">
        <v>30</v>
      </c>
      <c r="I2372" s="37">
        <v>19703</v>
      </c>
      <c r="J2372" s="37">
        <v>7496</v>
      </c>
      <c r="K2372" s="37">
        <v>14370</v>
      </c>
      <c r="L2372" s="37">
        <v>12410</v>
      </c>
      <c r="M2372" s="37">
        <v>61440</v>
      </c>
      <c r="N2372" s="37">
        <f>SUM(VentasC15[[#This Row],[Maquillaje]:[Perfumería]])</f>
        <v>115419</v>
      </c>
      <c r="O2372" s="14">
        <f>AVERAGE(VentasC15[[#This Row],[Maquillaje]:[Perfumería]])</f>
        <v>23083.8</v>
      </c>
      <c r="P2372" t="str">
        <f>INDEX(VentasC15[[#Headers],[Maquillaje]:[Perfumería]],MATCH(MAX(VentasC15[[#This Row],[Maquillaje]:[Perfumería]]),VentasC15[[#This Row],[Maquillaje]:[Perfumería]],0))</f>
        <v>Perfumería</v>
      </c>
      <c r="Q2372" t="str">
        <f>INDEX(VentasC15[[#Headers],[Maquillaje]:[Perfumería]],MATCH(MIN(VentasC15[[#This Row],[Maquillaje]:[Perfumería]]),VentasC15[[#This Row],[Maquillaje]:[Perfumería]],0))</f>
        <v>Skincare</v>
      </c>
      <c r="R2372" t="str">
        <f>IF(VentasC15[[#This Row],[Total por vendedor]]&gt;=250000,"SI","NO")</f>
        <v>NO</v>
      </c>
    </row>
    <row r="2373" spans="1:18" x14ac:dyDescent="0.3">
      <c r="A2373" s="17">
        <v>33499493</v>
      </c>
      <c r="B2373" s="13">
        <v>46</v>
      </c>
      <c r="C2373" s="13">
        <v>5</v>
      </c>
      <c r="D2373" s="13">
        <v>69</v>
      </c>
      <c r="E2373" t="s">
        <v>24</v>
      </c>
      <c r="F2373" t="s">
        <v>21</v>
      </c>
      <c r="G2373" t="str">
        <f>IF(VentasC15[[#This Row],[Tipo de pago]]='Tablas auxiliares'!$B$6,"Venta física","Venta Online")</f>
        <v>Venta Online</v>
      </c>
      <c r="H2373" t="s">
        <v>30</v>
      </c>
      <c r="I2373" s="37">
        <v>19604</v>
      </c>
      <c r="J2373" s="37">
        <v>65628</v>
      </c>
      <c r="K2373" s="37">
        <v>64464</v>
      </c>
      <c r="L2373" s="37">
        <v>26825</v>
      </c>
      <c r="M2373" s="37">
        <v>20481</v>
      </c>
      <c r="N2373" s="37">
        <f>SUM(VentasC15[[#This Row],[Maquillaje]:[Perfumería]])</f>
        <v>197002</v>
      </c>
      <c r="O2373" s="14">
        <f>AVERAGE(VentasC15[[#This Row],[Maquillaje]:[Perfumería]])</f>
        <v>39400.400000000001</v>
      </c>
      <c r="P2373" t="str">
        <f>INDEX(VentasC15[[#Headers],[Maquillaje]:[Perfumería]],MATCH(MAX(VentasC15[[#This Row],[Maquillaje]:[Perfumería]]),VentasC15[[#This Row],[Maquillaje]:[Perfumería]],0))</f>
        <v>Skincare</v>
      </c>
      <c r="Q2373" t="str">
        <f>INDEX(VentasC15[[#Headers],[Maquillaje]:[Perfumería]],MATCH(MIN(VentasC15[[#This Row],[Maquillaje]:[Perfumería]]),VentasC15[[#This Row],[Maquillaje]:[Perfumería]],0))</f>
        <v>Maquillaje</v>
      </c>
      <c r="R2373" t="str">
        <f>IF(VentasC15[[#This Row],[Total por vendedor]]&gt;=250000,"SI","NO")</f>
        <v>NO</v>
      </c>
    </row>
    <row r="2374" spans="1:18" x14ac:dyDescent="0.3">
      <c r="A2374" s="16">
        <v>33499494</v>
      </c>
      <c r="B2374" s="13">
        <v>55</v>
      </c>
      <c r="C2374" s="13">
        <v>5</v>
      </c>
      <c r="D2374" s="13">
        <v>78</v>
      </c>
      <c r="E2374" t="s">
        <v>22</v>
      </c>
      <c r="F2374" t="s">
        <v>21</v>
      </c>
      <c r="G2374" t="str">
        <f>IF(VentasC15[[#This Row],[Tipo de pago]]='Tablas auxiliares'!$B$6,"Venta física","Venta Online")</f>
        <v>Venta Online</v>
      </c>
      <c r="H2374" t="s">
        <v>29</v>
      </c>
      <c r="I2374" s="37">
        <v>52809</v>
      </c>
      <c r="J2374" s="37">
        <v>46002</v>
      </c>
      <c r="K2374" s="37">
        <v>16333</v>
      </c>
      <c r="L2374" s="37">
        <v>62722</v>
      </c>
      <c r="M2374" s="37">
        <v>73142</v>
      </c>
      <c r="N2374" s="37">
        <f>SUM(VentasC15[[#This Row],[Maquillaje]:[Perfumería]])</f>
        <v>251008</v>
      </c>
      <c r="O2374" s="14">
        <f>AVERAGE(VentasC15[[#This Row],[Maquillaje]:[Perfumería]])</f>
        <v>50201.599999999999</v>
      </c>
      <c r="P2374" t="str">
        <f>INDEX(VentasC15[[#Headers],[Maquillaje]:[Perfumería]],MATCH(MAX(VentasC15[[#This Row],[Maquillaje]:[Perfumería]]),VentasC15[[#This Row],[Maquillaje]:[Perfumería]],0))</f>
        <v>Perfumería</v>
      </c>
      <c r="Q2374" t="str">
        <f>INDEX(VentasC15[[#Headers],[Maquillaje]:[Perfumería]],MATCH(MIN(VentasC15[[#This Row],[Maquillaje]:[Perfumería]]),VentasC15[[#This Row],[Maquillaje]:[Perfumería]],0))</f>
        <v>Cabello</v>
      </c>
      <c r="R2374" t="str">
        <f>IF(VentasC15[[#This Row],[Total por vendedor]]&gt;=250000,"SI","NO")</f>
        <v>SI</v>
      </c>
    </row>
    <row r="2375" spans="1:18" x14ac:dyDescent="0.3">
      <c r="A2375" s="17">
        <v>33499495</v>
      </c>
      <c r="B2375" s="13">
        <v>69</v>
      </c>
      <c r="C2375" s="13">
        <v>5</v>
      </c>
      <c r="D2375" s="13">
        <v>53</v>
      </c>
      <c r="E2375" t="s">
        <v>23</v>
      </c>
      <c r="F2375" t="s">
        <v>20</v>
      </c>
      <c r="G2375" t="str">
        <f>IF(VentasC15[[#This Row],[Tipo de pago]]='Tablas auxiliares'!$B$6,"Venta física","Venta Online")</f>
        <v>Venta física</v>
      </c>
      <c r="H2375" t="s">
        <v>29</v>
      </c>
      <c r="I2375" s="37">
        <v>37971</v>
      </c>
      <c r="J2375" s="37">
        <v>75278</v>
      </c>
      <c r="K2375" s="37">
        <v>74341</v>
      </c>
      <c r="L2375" s="37">
        <v>65025</v>
      </c>
      <c r="M2375" s="37">
        <v>75339</v>
      </c>
      <c r="N2375" s="37">
        <f>SUM(VentasC15[[#This Row],[Maquillaje]:[Perfumería]])</f>
        <v>327954</v>
      </c>
      <c r="O2375" s="14">
        <f>AVERAGE(VentasC15[[#This Row],[Maquillaje]:[Perfumería]])</f>
        <v>65590.8</v>
      </c>
      <c r="P2375" t="str">
        <f>INDEX(VentasC15[[#Headers],[Maquillaje]:[Perfumería]],MATCH(MAX(VentasC15[[#This Row],[Maquillaje]:[Perfumería]]),VentasC15[[#This Row],[Maquillaje]:[Perfumería]],0))</f>
        <v>Perfumería</v>
      </c>
      <c r="Q2375" t="str">
        <f>INDEX(VentasC15[[#Headers],[Maquillaje]:[Perfumería]],MATCH(MIN(VentasC15[[#This Row],[Maquillaje]:[Perfumería]]),VentasC15[[#This Row],[Maquillaje]:[Perfumería]],0))</f>
        <v>Maquillaje</v>
      </c>
      <c r="R2375" t="str">
        <f>IF(VentasC15[[#This Row],[Total por vendedor]]&gt;=250000,"SI","NO")</f>
        <v>SI</v>
      </c>
    </row>
    <row r="2376" spans="1:18" x14ac:dyDescent="0.3">
      <c r="A2376" s="16">
        <v>33499496</v>
      </c>
      <c r="B2376" s="13">
        <v>27</v>
      </c>
      <c r="C2376" s="13">
        <v>5</v>
      </c>
      <c r="D2376" s="13">
        <v>31</v>
      </c>
      <c r="E2376" t="s">
        <v>24</v>
      </c>
      <c r="F2376" t="s">
        <v>20</v>
      </c>
      <c r="G2376" t="str">
        <f>IF(VentasC15[[#This Row],[Tipo de pago]]='Tablas auxiliares'!$B$6,"Venta física","Venta Online")</f>
        <v>Venta física</v>
      </c>
      <c r="H2376" t="s">
        <v>29</v>
      </c>
      <c r="I2376" s="37">
        <v>60930</v>
      </c>
      <c r="J2376" s="37">
        <v>14308</v>
      </c>
      <c r="K2376" s="37">
        <v>73935</v>
      </c>
      <c r="L2376" s="37">
        <v>150</v>
      </c>
      <c r="M2376" s="37">
        <v>16589</v>
      </c>
      <c r="N2376" s="37">
        <f>SUM(VentasC15[[#This Row],[Maquillaje]:[Perfumería]])</f>
        <v>165912</v>
      </c>
      <c r="O2376" s="14">
        <f>AVERAGE(VentasC15[[#This Row],[Maquillaje]:[Perfumería]])</f>
        <v>33182.400000000001</v>
      </c>
      <c r="P2376" t="str">
        <f>INDEX(VentasC15[[#Headers],[Maquillaje]:[Perfumería]],MATCH(MAX(VentasC15[[#This Row],[Maquillaje]:[Perfumería]]),VentasC15[[#This Row],[Maquillaje]:[Perfumería]],0))</f>
        <v>Cabello</v>
      </c>
      <c r="Q2376" t="str">
        <f>INDEX(VentasC15[[#Headers],[Maquillaje]:[Perfumería]],MATCH(MIN(VentasC15[[#This Row],[Maquillaje]:[Perfumería]]),VentasC15[[#This Row],[Maquillaje]:[Perfumería]],0))</f>
        <v>Cuerpo</v>
      </c>
      <c r="R2376" t="str">
        <f>IF(VentasC15[[#This Row],[Total por vendedor]]&gt;=250000,"SI","NO")</f>
        <v>NO</v>
      </c>
    </row>
    <row r="2377" spans="1:18" x14ac:dyDescent="0.3">
      <c r="A2377" s="17">
        <v>33499497</v>
      </c>
      <c r="B2377" s="13">
        <v>29</v>
      </c>
      <c r="C2377" s="13">
        <v>5</v>
      </c>
      <c r="D2377" s="13">
        <v>30</v>
      </c>
      <c r="E2377" t="s">
        <v>24</v>
      </c>
      <c r="F2377" t="s">
        <v>20</v>
      </c>
      <c r="G2377" t="str">
        <f>IF(VentasC15[[#This Row],[Tipo de pago]]='Tablas auxiliares'!$B$6,"Venta física","Venta Online")</f>
        <v>Venta física</v>
      </c>
      <c r="H2377" t="s">
        <v>29</v>
      </c>
      <c r="I2377" s="37">
        <v>43945</v>
      </c>
      <c r="J2377" s="37">
        <v>58766</v>
      </c>
      <c r="K2377" s="37">
        <v>82460</v>
      </c>
      <c r="L2377" s="37">
        <v>98580</v>
      </c>
      <c r="M2377" s="37">
        <v>49801</v>
      </c>
      <c r="N2377" s="37">
        <f>SUM(VentasC15[[#This Row],[Maquillaje]:[Perfumería]])</f>
        <v>333552</v>
      </c>
      <c r="O2377" s="14">
        <f>AVERAGE(VentasC15[[#This Row],[Maquillaje]:[Perfumería]])</f>
        <v>66710.399999999994</v>
      </c>
      <c r="P2377" t="str">
        <f>INDEX(VentasC15[[#Headers],[Maquillaje]:[Perfumería]],MATCH(MAX(VentasC15[[#This Row],[Maquillaje]:[Perfumería]]),VentasC15[[#This Row],[Maquillaje]:[Perfumería]],0))</f>
        <v>Cuerpo</v>
      </c>
      <c r="Q2377" t="str">
        <f>INDEX(VentasC15[[#Headers],[Maquillaje]:[Perfumería]],MATCH(MIN(VentasC15[[#This Row],[Maquillaje]:[Perfumería]]),VentasC15[[#This Row],[Maquillaje]:[Perfumería]],0))</f>
        <v>Maquillaje</v>
      </c>
      <c r="R2377" t="str">
        <f>IF(VentasC15[[#This Row],[Total por vendedor]]&gt;=250000,"SI","NO")</f>
        <v>SI</v>
      </c>
    </row>
    <row r="2378" spans="1:18" x14ac:dyDescent="0.3">
      <c r="A2378" s="16">
        <v>33499498</v>
      </c>
      <c r="B2378" s="13">
        <v>50</v>
      </c>
      <c r="C2378" s="13">
        <v>5</v>
      </c>
      <c r="D2378" s="13">
        <v>99</v>
      </c>
      <c r="E2378" t="s">
        <v>24</v>
      </c>
      <c r="F2378" t="s">
        <v>21</v>
      </c>
      <c r="G2378" t="str">
        <f>IF(VentasC15[[#This Row],[Tipo de pago]]='Tablas auxiliares'!$B$6,"Venta física","Venta Online")</f>
        <v>Venta Online</v>
      </c>
      <c r="H2378" t="s">
        <v>30</v>
      </c>
      <c r="I2378" s="37">
        <v>37483</v>
      </c>
      <c r="J2378" s="37">
        <v>88471</v>
      </c>
      <c r="K2378" s="37">
        <v>72819</v>
      </c>
      <c r="L2378" s="37">
        <v>13308</v>
      </c>
      <c r="M2378" s="37">
        <v>14245</v>
      </c>
      <c r="N2378" s="37">
        <f>SUM(VentasC15[[#This Row],[Maquillaje]:[Perfumería]])</f>
        <v>226326</v>
      </c>
      <c r="O2378" s="14">
        <f>AVERAGE(VentasC15[[#This Row],[Maquillaje]:[Perfumería]])</f>
        <v>45265.2</v>
      </c>
      <c r="P2378" t="str">
        <f>INDEX(VentasC15[[#Headers],[Maquillaje]:[Perfumería]],MATCH(MAX(VentasC15[[#This Row],[Maquillaje]:[Perfumería]]),VentasC15[[#This Row],[Maquillaje]:[Perfumería]],0))</f>
        <v>Skincare</v>
      </c>
      <c r="Q2378" t="str">
        <f>INDEX(VentasC15[[#Headers],[Maquillaje]:[Perfumería]],MATCH(MIN(VentasC15[[#This Row],[Maquillaje]:[Perfumería]]),VentasC15[[#This Row],[Maquillaje]:[Perfumería]],0))</f>
        <v>Cuerpo</v>
      </c>
      <c r="R2378" t="str">
        <f>IF(VentasC15[[#This Row],[Total por vendedor]]&gt;=250000,"SI","NO")</f>
        <v>NO</v>
      </c>
    </row>
    <row r="2379" spans="1:18" x14ac:dyDescent="0.3">
      <c r="A2379" s="17">
        <v>33499499</v>
      </c>
      <c r="B2379" s="13">
        <v>37</v>
      </c>
      <c r="C2379" s="13">
        <v>5</v>
      </c>
      <c r="D2379" s="13">
        <v>68</v>
      </c>
      <c r="E2379" t="s">
        <v>23</v>
      </c>
      <c r="F2379" t="s">
        <v>21</v>
      </c>
      <c r="G2379" t="str">
        <f>IF(VentasC15[[#This Row],[Tipo de pago]]='Tablas auxiliares'!$B$6,"Venta física","Venta Online")</f>
        <v>Venta Online</v>
      </c>
      <c r="H2379" t="s">
        <v>29</v>
      </c>
      <c r="I2379" s="37">
        <v>32410</v>
      </c>
      <c r="J2379" s="37">
        <v>61543</v>
      </c>
      <c r="K2379" s="37">
        <v>33532</v>
      </c>
      <c r="L2379" s="37">
        <v>30643</v>
      </c>
      <c r="M2379" s="37">
        <v>9747</v>
      </c>
      <c r="N2379" s="37">
        <f>SUM(VentasC15[[#This Row],[Maquillaje]:[Perfumería]])</f>
        <v>167875</v>
      </c>
      <c r="O2379" s="14">
        <f>AVERAGE(VentasC15[[#This Row],[Maquillaje]:[Perfumería]])</f>
        <v>33575</v>
      </c>
      <c r="P2379" t="str">
        <f>INDEX(VentasC15[[#Headers],[Maquillaje]:[Perfumería]],MATCH(MAX(VentasC15[[#This Row],[Maquillaje]:[Perfumería]]),VentasC15[[#This Row],[Maquillaje]:[Perfumería]],0))</f>
        <v>Skincare</v>
      </c>
      <c r="Q2379" t="str">
        <f>INDEX(VentasC15[[#Headers],[Maquillaje]:[Perfumería]],MATCH(MIN(VentasC15[[#This Row],[Maquillaje]:[Perfumería]]),VentasC15[[#This Row],[Maquillaje]:[Perfumería]],0))</f>
        <v>Perfumería</v>
      </c>
      <c r="R2379" t="str">
        <f>IF(VentasC15[[#This Row],[Total por vendedor]]&gt;=250000,"SI","NO")</f>
        <v>NO</v>
      </c>
    </row>
    <row r="2380" spans="1:18" x14ac:dyDescent="0.3">
      <c r="A2380" s="16">
        <v>33499500</v>
      </c>
      <c r="B2380" s="13">
        <v>57</v>
      </c>
      <c r="C2380" s="13">
        <v>5</v>
      </c>
      <c r="D2380" s="13">
        <v>12</v>
      </c>
      <c r="E2380" t="s">
        <v>24</v>
      </c>
      <c r="F2380" t="s">
        <v>21</v>
      </c>
      <c r="G2380" t="str">
        <f>IF(VentasC15[[#This Row],[Tipo de pago]]='Tablas auxiliares'!$B$6,"Venta física","Venta Online")</f>
        <v>Venta Online</v>
      </c>
      <c r="H2380" t="s">
        <v>29</v>
      </c>
      <c r="I2380" s="37">
        <v>71545</v>
      </c>
      <c r="J2380" s="37">
        <v>23391</v>
      </c>
      <c r="K2380" s="37">
        <v>21003</v>
      </c>
      <c r="L2380" s="37">
        <v>63602</v>
      </c>
      <c r="M2380" s="37">
        <v>48417</v>
      </c>
      <c r="N2380" s="37">
        <f>SUM(VentasC15[[#This Row],[Maquillaje]:[Perfumería]])</f>
        <v>227958</v>
      </c>
      <c r="O2380" s="14">
        <f>AVERAGE(VentasC15[[#This Row],[Maquillaje]:[Perfumería]])</f>
        <v>45591.6</v>
      </c>
      <c r="P2380" t="str">
        <f>INDEX(VentasC15[[#Headers],[Maquillaje]:[Perfumería]],MATCH(MAX(VentasC15[[#This Row],[Maquillaje]:[Perfumería]]),VentasC15[[#This Row],[Maquillaje]:[Perfumería]],0))</f>
        <v>Maquillaje</v>
      </c>
      <c r="Q2380" t="str">
        <f>INDEX(VentasC15[[#Headers],[Maquillaje]:[Perfumería]],MATCH(MIN(VentasC15[[#This Row],[Maquillaje]:[Perfumería]]),VentasC15[[#This Row],[Maquillaje]:[Perfumería]],0))</f>
        <v>Cabello</v>
      </c>
      <c r="R2380" t="str">
        <f>IF(VentasC15[[#This Row],[Total por vendedor]]&gt;=250000,"SI","NO")</f>
        <v>NO</v>
      </c>
    </row>
    <row r="2381" spans="1:18" x14ac:dyDescent="0.3">
      <c r="A2381" s="17">
        <v>33499501</v>
      </c>
      <c r="B2381" s="13">
        <v>25</v>
      </c>
      <c r="C2381" s="13">
        <v>5</v>
      </c>
      <c r="D2381" s="13">
        <v>26</v>
      </c>
      <c r="E2381" t="s">
        <v>25</v>
      </c>
      <c r="F2381" t="s">
        <v>20</v>
      </c>
      <c r="G2381" t="str">
        <f>IF(VentasC15[[#This Row],[Tipo de pago]]='Tablas auxiliares'!$B$6,"Venta física","Venta Online")</f>
        <v>Venta física</v>
      </c>
      <c r="H2381" t="s">
        <v>30</v>
      </c>
      <c r="I2381" s="37">
        <v>97322</v>
      </c>
      <c r="J2381" s="37">
        <v>73988</v>
      </c>
      <c r="K2381" s="37">
        <v>89093</v>
      </c>
      <c r="L2381" s="37">
        <v>76791</v>
      </c>
      <c r="M2381" s="37">
        <v>92847</v>
      </c>
      <c r="N2381" s="37">
        <f>SUM(VentasC15[[#This Row],[Maquillaje]:[Perfumería]])</f>
        <v>430041</v>
      </c>
      <c r="O2381" s="14">
        <f>AVERAGE(VentasC15[[#This Row],[Maquillaje]:[Perfumería]])</f>
        <v>86008.2</v>
      </c>
      <c r="P2381" t="str">
        <f>INDEX(VentasC15[[#Headers],[Maquillaje]:[Perfumería]],MATCH(MAX(VentasC15[[#This Row],[Maquillaje]:[Perfumería]]),VentasC15[[#This Row],[Maquillaje]:[Perfumería]],0))</f>
        <v>Maquillaje</v>
      </c>
      <c r="Q2381" t="str">
        <f>INDEX(VentasC15[[#Headers],[Maquillaje]:[Perfumería]],MATCH(MIN(VentasC15[[#This Row],[Maquillaje]:[Perfumería]]),VentasC15[[#This Row],[Maquillaje]:[Perfumería]],0))</f>
        <v>Skincare</v>
      </c>
      <c r="R2381" t="str">
        <f>IF(VentasC15[[#This Row],[Total por vendedor]]&gt;=250000,"SI","NO")</f>
        <v>SI</v>
      </c>
    </row>
    <row r="2382" spans="1:18" x14ac:dyDescent="0.3">
      <c r="A2382" s="16">
        <v>33499502</v>
      </c>
      <c r="B2382" s="13">
        <v>73</v>
      </c>
      <c r="C2382" s="13">
        <v>5</v>
      </c>
      <c r="D2382" s="13">
        <v>19</v>
      </c>
      <c r="E2382" t="s">
        <v>23</v>
      </c>
      <c r="F2382" t="s">
        <v>20</v>
      </c>
      <c r="G2382" t="str">
        <f>IF(VentasC15[[#This Row],[Tipo de pago]]='Tablas auxiliares'!$B$6,"Venta física","Venta Online")</f>
        <v>Venta física</v>
      </c>
      <c r="H2382" t="s">
        <v>30</v>
      </c>
      <c r="I2382" s="37">
        <v>74771</v>
      </c>
      <c r="J2382" s="37">
        <v>46897</v>
      </c>
      <c r="K2382" s="37">
        <v>72642</v>
      </c>
      <c r="L2382" s="37">
        <v>44442</v>
      </c>
      <c r="M2382" s="37">
        <v>12551</v>
      </c>
      <c r="N2382" s="37">
        <f>SUM(VentasC15[[#This Row],[Maquillaje]:[Perfumería]])</f>
        <v>251303</v>
      </c>
      <c r="O2382" s="14">
        <f>AVERAGE(VentasC15[[#This Row],[Maquillaje]:[Perfumería]])</f>
        <v>50260.6</v>
      </c>
      <c r="P2382" t="str">
        <f>INDEX(VentasC15[[#Headers],[Maquillaje]:[Perfumería]],MATCH(MAX(VentasC15[[#This Row],[Maquillaje]:[Perfumería]]),VentasC15[[#This Row],[Maquillaje]:[Perfumería]],0))</f>
        <v>Maquillaje</v>
      </c>
      <c r="Q2382" t="str">
        <f>INDEX(VentasC15[[#Headers],[Maquillaje]:[Perfumería]],MATCH(MIN(VentasC15[[#This Row],[Maquillaje]:[Perfumería]]),VentasC15[[#This Row],[Maquillaje]:[Perfumería]],0))</f>
        <v>Perfumería</v>
      </c>
      <c r="R2382" t="str">
        <f>IF(VentasC15[[#This Row],[Total por vendedor]]&gt;=250000,"SI","NO")</f>
        <v>SI</v>
      </c>
    </row>
    <row r="2383" spans="1:18" x14ac:dyDescent="0.3">
      <c r="A2383" s="17">
        <v>33499503</v>
      </c>
      <c r="B2383" s="13">
        <v>25</v>
      </c>
      <c r="C2383" s="13">
        <v>5</v>
      </c>
      <c r="D2383" s="13">
        <v>37</v>
      </c>
      <c r="E2383" t="s">
        <v>22</v>
      </c>
      <c r="F2383" t="s">
        <v>21</v>
      </c>
      <c r="G2383" t="str">
        <f>IF(VentasC15[[#This Row],[Tipo de pago]]='Tablas auxiliares'!$B$6,"Venta física","Venta Online")</f>
        <v>Venta Online</v>
      </c>
      <c r="H2383" t="s">
        <v>30</v>
      </c>
      <c r="I2383" s="37">
        <v>61667</v>
      </c>
      <c r="J2383" s="37">
        <v>69367</v>
      </c>
      <c r="K2383" s="37">
        <v>70913</v>
      </c>
      <c r="L2383" s="37">
        <v>92394</v>
      </c>
      <c r="M2383" s="37">
        <v>53255</v>
      </c>
      <c r="N2383" s="37">
        <f>SUM(VentasC15[[#This Row],[Maquillaje]:[Perfumería]])</f>
        <v>347596</v>
      </c>
      <c r="O2383" s="14">
        <f>AVERAGE(VentasC15[[#This Row],[Maquillaje]:[Perfumería]])</f>
        <v>69519.199999999997</v>
      </c>
      <c r="P2383" t="str">
        <f>INDEX(VentasC15[[#Headers],[Maquillaje]:[Perfumería]],MATCH(MAX(VentasC15[[#This Row],[Maquillaje]:[Perfumería]]),VentasC15[[#This Row],[Maquillaje]:[Perfumería]],0))</f>
        <v>Cuerpo</v>
      </c>
      <c r="Q2383" t="str">
        <f>INDEX(VentasC15[[#Headers],[Maquillaje]:[Perfumería]],MATCH(MIN(VentasC15[[#This Row],[Maquillaje]:[Perfumería]]),VentasC15[[#This Row],[Maquillaje]:[Perfumería]],0))</f>
        <v>Perfumería</v>
      </c>
      <c r="R2383" t="str">
        <f>IF(VentasC15[[#This Row],[Total por vendedor]]&gt;=250000,"SI","NO")</f>
        <v>SI</v>
      </c>
    </row>
    <row r="2384" spans="1:18" x14ac:dyDescent="0.3">
      <c r="A2384" s="16">
        <v>33499504</v>
      </c>
      <c r="B2384" s="13">
        <v>34</v>
      </c>
      <c r="C2384" s="13">
        <v>5</v>
      </c>
      <c r="D2384" s="13">
        <v>51</v>
      </c>
      <c r="E2384" t="s">
        <v>23</v>
      </c>
      <c r="F2384" t="s">
        <v>20</v>
      </c>
      <c r="G2384" t="str">
        <f>IF(VentasC15[[#This Row],[Tipo de pago]]='Tablas auxiliares'!$B$6,"Venta física","Venta Online")</f>
        <v>Venta física</v>
      </c>
      <c r="H2384" t="s">
        <v>29</v>
      </c>
      <c r="I2384" s="37">
        <v>36370</v>
      </c>
      <c r="J2384" s="37">
        <v>59010</v>
      </c>
      <c r="K2384" s="37">
        <v>4628</v>
      </c>
      <c r="L2384" s="37">
        <v>278</v>
      </c>
      <c r="M2384" s="37">
        <v>17411</v>
      </c>
      <c r="N2384" s="37">
        <f>SUM(VentasC15[[#This Row],[Maquillaje]:[Perfumería]])</f>
        <v>117697</v>
      </c>
      <c r="O2384" s="14">
        <f>AVERAGE(VentasC15[[#This Row],[Maquillaje]:[Perfumería]])</f>
        <v>23539.4</v>
      </c>
      <c r="P2384" t="str">
        <f>INDEX(VentasC15[[#Headers],[Maquillaje]:[Perfumería]],MATCH(MAX(VentasC15[[#This Row],[Maquillaje]:[Perfumería]]),VentasC15[[#This Row],[Maquillaje]:[Perfumería]],0))</f>
        <v>Skincare</v>
      </c>
      <c r="Q2384" t="str">
        <f>INDEX(VentasC15[[#Headers],[Maquillaje]:[Perfumería]],MATCH(MIN(VentasC15[[#This Row],[Maquillaje]:[Perfumería]]),VentasC15[[#This Row],[Maquillaje]:[Perfumería]],0))</f>
        <v>Cuerpo</v>
      </c>
      <c r="R2384" t="str">
        <f>IF(VentasC15[[#This Row],[Total por vendedor]]&gt;=250000,"SI","NO")</f>
        <v>NO</v>
      </c>
    </row>
    <row r="2385" spans="1:18" x14ac:dyDescent="0.3">
      <c r="A2385" s="17">
        <v>33499505</v>
      </c>
      <c r="B2385" s="13">
        <v>55</v>
      </c>
      <c r="C2385" s="13">
        <v>5</v>
      </c>
      <c r="D2385" s="13">
        <v>60</v>
      </c>
      <c r="E2385" t="s">
        <v>23</v>
      </c>
      <c r="F2385" t="s">
        <v>20</v>
      </c>
      <c r="G2385" t="str">
        <f>IF(VentasC15[[#This Row],[Tipo de pago]]='Tablas auxiliares'!$B$6,"Venta física","Venta Online")</f>
        <v>Venta física</v>
      </c>
      <c r="H2385" t="s">
        <v>29</v>
      </c>
      <c r="I2385" s="37">
        <v>32593</v>
      </c>
      <c r="J2385" s="37">
        <v>48142</v>
      </c>
      <c r="K2385" s="37">
        <v>1629</v>
      </c>
      <c r="L2385" s="37">
        <v>38540</v>
      </c>
      <c r="M2385" s="37">
        <v>68110</v>
      </c>
      <c r="N2385" s="37">
        <f>SUM(VentasC15[[#This Row],[Maquillaje]:[Perfumería]])</f>
        <v>189014</v>
      </c>
      <c r="O2385" s="14">
        <f>AVERAGE(VentasC15[[#This Row],[Maquillaje]:[Perfumería]])</f>
        <v>37802.800000000003</v>
      </c>
      <c r="P2385" t="str">
        <f>INDEX(VentasC15[[#Headers],[Maquillaje]:[Perfumería]],MATCH(MAX(VentasC15[[#This Row],[Maquillaje]:[Perfumería]]),VentasC15[[#This Row],[Maquillaje]:[Perfumería]],0))</f>
        <v>Perfumería</v>
      </c>
      <c r="Q2385" t="str">
        <f>INDEX(VentasC15[[#Headers],[Maquillaje]:[Perfumería]],MATCH(MIN(VentasC15[[#This Row],[Maquillaje]:[Perfumería]]),VentasC15[[#This Row],[Maquillaje]:[Perfumería]],0))</f>
        <v>Cabello</v>
      </c>
      <c r="R2385" t="str">
        <f>IF(VentasC15[[#This Row],[Total por vendedor]]&gt;=250000,"SI","NO")</f>
        <v>NO</v>
      </c>
    </row>
    <row r="2386" spans="1:18" x14ac:dyDescent="0.3">
      <c r="A2386" s="16">
        <v>33499506</v>
      </c>
      <c r="B2386" s="13">
        <v>39</v>
      </c>
      <c r="C2386" s="13">
        <v>5</v>
      </c>
      <c r="D2386" s="13">
        <v>32</v>
      </c>
      <c r="E2386" t="s">
        <v>24</v>
      </c>
      <c r="F2386" t="s">
        <v>20</v>
      </c>
      <c r="G2386" t="str">
        <f>IF(VentasC15[[#This Row],[Tipo de pago]]='Tablas auxiliares'!$B$6,"Venta física","Venta Online")</f>
        <v>Venta física</v>
      </c>
      <c r="H2386" t="s">
        <v>30</v>
      </c>
      <c r="I2386" s="37">
        <v>66894</v>
      </c>
      <c r="J2386" s="37">
        <v>65459</v>
      </c>
      <c r="K2386" s="37">
        <v>80526</v>
      </c>
      <c r="L2386" s="37">
        <v>53215</v>
      </c>
      <c r="M2386" s="37">
        <v>74793</v>
      </c>
      <c r="N2386" s="37">
        <f>SUM(VentasC15[[#This Row],[Maquillaje]:[Perfumería]])</f>
        <v>340887</v>
      </c>
      <c r="O2386" s="14">
        <f>AVERAGE(VentasC15[[#This Row],[Maquillaje]:[Perfumería]])</f>
        <v>68177.399999999994</v>
      </c>
      <c r="P2386" t="str">
        <f>INDEX(VentasC15[[#Headers],[Maquillaje]:[Perfumería]],MATCH(MAX(VentasC15[[#This Row],[Maquillaje]:[Perfumería]]),VentasC15[[#This Row],[Maquillaje]:[Perfumería]],0))</f>
        <v>Cabello</v>
      </c>
      <c r="Q2386" t="str">
        <f>INDEX(VentasC15[[#Headers],[Maquillaje]:[Perfumería]],MATCH(MIN(VentasC15[[#This Row],[Maquillaje]:[Perfumería]]),VentasC15[[#This Row],[Maquillaje]:[Perfumería]],0))</f>
        <v>Cuerpo</v>
      </c>
      <c r="R2386" t="str">
        <f>IF(VentasC15[[#This Row],[Total por vendedor]]&gt;=250000,"SI","NO")</f>
        <v>SI</v>
      </c>
    </row>
    <row r="2387" spans="1:18" x14ac:dyDescent="0.3">
      <c r="A2387" s="17">
        <v>33499507</v>
      </c>
      <c r="B2387" s="13">
        <v>59</v>
      </c>
      <c r="C2387" s="13">
        <v>5</v>
      </c>
      <c r="D2387" s="13">
        <v>38</v>
      </c>
      <c r="E2387" t="s">
        <v>22</v>
      </c>
      <c r="F2387" t="s">
        <v>21</v>
      </c>
      <c r="G2387" t="str">
        <f>IF(VentasC15[[#This Row],[Tipo de pago]]='Tablas auxiliares'!$B$6,"Venta física","Venta Online")</f>
        <v>Venta Online</v>
      </c>
      <c r="H2387" t="s">
        <v>29</v>
      </c>
      <c r="I2387" s="37">
        <v>57229</v>
      </c>
      <c r="J2387" s="37">
        <v>48194</v>
      </c>
      <c r="K2387" s="37">
        <v>10669</v>
      </c>
      <c r="L2387" s="37">
        <v>41728</v>
      </c>
      <c r="M2387" s="37">
        <v>75464</v>
      </c>
      <c r="N2387" s="37">
        <f>SUM(VentasC15[[#This Row],[Maquillaje]:[Perfumería]])</f>
        <v>233284</v>
      </c>
      <c r="O2387" s="14">
        <f>AVERAGE(VentasC15[[#This Row],[Maquillaje]:[Perfumería]])</f>
        <v>46656.800000000003</v>
      </c>
      <c r="P2387" t="str">
        <f>INDEX(VentasC15[[#Headers],[Maquillaje]:[Perfumería]],MATCH(MAX(VentasC15[[#This Row],[Maquillaje]:[Perfumería]]),VentasC15[[#This Row],[Maquillaje]:[Perfumería]],0))</f>
        <v>Perfumería</v>
      </c>
      <c r="Q2387" t="str">
        <f>INDEX(VentasC15[[#Headers],[Maquillaje]:[Perfumería]],MATCH(MIN(VentasC15[[#This Row],[Maquillaje]:[Perfumería]]),VentasC15[[#This Row],[Maquillaje]:[Perfumería]],0))</f>
        <v>Cabello</v>
      </c>
      <c r="R2387" t="str">
        <f>IF(VentasC15[[#This Row],[Total por vendedor]]&gt;=250000,"SI","NO")</f>
        <v>NO</v>
      </c>
    </row>
    <row r="2388" spans="1:18" x14ac:dyDescent="0.3">
      <c r="A2388" s="16">
        <v>33499508</v>
      </c>
      <c r="B2388" s="13">
        <v>68</v>
      </c>
      <c r="C2388" s="13">
        <v>5</v>
      </c>
      <c r="D2388" s="13">
        <v>99</v>
      </c>
      <c r="E2388" t="s">
        <v>23</v>
      </c>
      <c r="F2388" t="s">
        <v>20</v>
      </c>
      <c r="G2388" t="str">
        <f>IF(VentasC15[[#This Row],[Tipo de pago]]='Tablas auxiliares'!$B$6,"Venta física","Venta Online")</f>
        <v>Venta física</v>
      </c>
      <c r="H2388" t="s">
        <v>29</v>
      </c>
      <c r="I2388" s="37">
        <v>40480</v>
      </c>
      <c r="J2388" s="37">
        <v>50797</v>
      </c>
      <c r="K2388" s="37">
        <v>54441</v>
      </c>
      <c r="L2388" s="37">
        <v>28432</v>
      </c>
      <c r="M2388" s="37">
        <v>63503</v>
      </c>
      <c r="N2388" s="37">
        <f>SUM(VentasC15[[#This Row],[Maquillaje]:[Perfumería]])</f>
        <v>237653</v>
      </c>
      <c r="O2388" s="14">
        <f>AVERAGE(VentasC15[[#This Row],[Maquillaje]:[Perfumería]])</f>
        <v>47530.6</v>
      </c>
      <c r="P2388" t="str">
        <f>INDEX(VentasC15[[#Headers],[Maquillaje]:[Perfumería]],MATCH(MAX(VentasC15[[#This Row],[Maquillaje]:[Perfumería]]),VentasC15[[#This Row],[Maquillaje]:[Perfumería]],0))</f>
        <v>Perfumería</v>
      </c>
      <c r="Q2388" t="str">
        <f>INDEX(VentasC15[[#Headers],[Maquillaje]:[Perfumería]],MATCH(MIN(VentasC15[[#This Row],[Maquillaje]:[Perfumería]]),VentasC15[[#This Row],[Maquillaje]:[Perfumería]],0))</f>
        <v>Cuerpo</v>
      </c>
      <c r="R2388" t="str">
        <f>IF(VentasC15[[#This Row],[Total por vendedor]]&gt;=250000,"SI","NO")</f>
        <v>NO</v>
      </c>
    </row>
    <row r="2389" spans="1:18" x14ac:dyDescent="0.3">
      <c r="A2389" s="17">
        <v>33499509</v>
      </c>
      <c r="B2389" s="13">
        <v>70</v>
      </c>
      <c r="C2389" s="13">
        <v>5</v>
      </c>
      <c r="D2389" s="13">
        <v>14</v>
      </c>
      <c r="E2389" t="s">
        <v>23</v>
      </c>
      <c r="F2389" t="s">
        <v>20</v>
      </c>
      <c r="G2389" t="str">
        <f>IF(VentasC15[[#This Row],[Tipo de pago]]='Tablas auxiliares'!$B$6,"Venta física","Venta Online")</f>
        <v>Venta física</v>
      </c>
      <c r="H2389" t="s">
        <v>30</v>
      </c>
      <c r="I2389" s="37">
        <v>51881</v>
      </c>
      <c r="J2389" s="37">
        <v>12836</v>
      </c>
      <c r="K2389" s="37">
        <v>35748</v>
      </c>
      <c r="L2389" s="37">
        <v>74190</v>
      </c>
      <c r="M2389" s="37">
        <v>82084</v>
      </c>
      <c r="N2389" s="37">
        <f>SUM(VentasC15[[#This Row],[Maquillaje]:[Perfumería]])</f>
        <v>256739</v>
      </c>
      <c r="O2389" s="14">
        <f>AVERAGE(VentasC15[[#This Row],[Maquillaje]:[Perfumería]])</f>
        <v>51347.8</v>
      </c>
      <c r="P2389" t="str">
        <f>INDEX(VentasC15[[#Headers],[Maquillaje]:[Perfumería]],MATCH(MAX(VentasC15[[#This Row],[Maquillaje]:[Perfumería]]),VentasC15[[#This Row],[Maquillaje]:[Perfumería]],0))</f>
        <v>Perfumería</v>
      </c>
      <c r="Q2389" t="str">
        <f>INDEX(VentasC15[[#Headers],[Maquillaje]:[Perfumería]],MATCH(MIN(VentasC15[[#This Row],[Maquillaje]:[Perfumería]]),VentasC15[[#This Row],[Maquillaje]:[Perfumería]],0))</f>
        <v>Skincare</v>
      </c>
      <c r="R2389" t="str">
        <f>IF(VentasC15[[#This Row],[Total por vendedor]]&gt;=250000,"SI","NO")</f>
        <v>SI</v>
      </c>
    </row>
    <row r="2390" spans="1:18" x14ac:dyDescent="0.3">
      <c r="A2390" s="16">
        <v>33499510</v>
      </c>
      <c r="B2390" s="13">
        <v>50</v>
      </c>
      <c r="C2390" s="13">
        <v>5</v>
      </c>
      <c r="D2390" s="13">
        <v>43</v>
      </c>
      <c r="E2390" t="s">
        <v>23</v>
      </c>
      <c r="F2390" t="s">
        <v>21</v>
      </c>
      <c r="G2390" t="str">
        <f>IF(VentasC15[[#This Row],[Tipo de pago]]='Tablas auxiliares'!$B$6,"Venta física","Venta Online")</f>
        <v>Venta Online</v>
      </c>
      <c r="H2390" t="s">
        <v>29</v>
      </c>
      <c r="I2390" s="37">
        <v>73325</v>
      </c>
      <c r="J2390" s="37">
        <v>1642</v>
      </c>
      <c r="K2390" s="37">
        <v>28094</v>
      </c>
      <c r="L2390" s="37">
        <v>52685</v>
      </c>
      <c r="M2390" s="37">
        <v>70439</v>
      </c>
      <c r="N2390" s="37">
        <f>SUM(VentasC15[[#This Row],[Maquillaje]:[Perfumería]])</f>
        <v>226185</v>
      </c>
      <c r="O2390" s="14">
        <f>AVERAGE(VentasC15[[#This Row],[Maquillaje]:[Perfumería]])</f>
        <v>45237</v>
      </c>
      <c r="P2390" t="str">
        <f>INDEX(VentasC15[[#Headers],[Maquillaje]:[Perfumería]],MATCH(MAX(VentasC15[[#This Row],[Maquillaje]:[Perfumería]]),VentasC15[[#This Row],[Maquillaje]:[Perfumería]],0))</f>
        <v>Maquillaje</v>
      </c>
      <c r="Q2390" t="str">
        <f>INDEX(VentasC15[[#Headers],[Maquillaje]:[Perfumería]],MATCH(MIN(VentasC15[[#This Row],[Maquillaje]:[Perfumería]]),VentasC15[[#This Row],[Maquillaje]:[Perfumería]],0))</f>
        <v>Skincare</v>
      </c>
      <c r="R2390" t="str">
        <f>IF(VentasC15[[#This Row],[Total por vendedor]]&gt;=250000,"SI","NO")</f>
        <v>NO</v>
      </c>
    </row>
    <row r="2391" spans="1:18" x14ac:dyDescent="0.3">
      <c r="A2391" s="17">
        <v>33499511</v>
      </c>
      <c r="B2391" s="13">
        <v>54</v>
      </c>
      <c r="C2391" s="13">
        <v>5</v>
      </c>
      <c r="D2391" s="13">
        <v>61</v>
      </c>
      <c r="E2391" t="s">
        <v>22</v>
      </c>
      <c r="F2391" t="s">
        <v>20</v>
      </c>
      <c r="G2391" t="str">
        <f>IF(VentasC15[[#This Row],[Tipo de pago]]='Tablas auxiliares'!$B$6,"Venta física","Venta Online")</f>
        <v>Venta física</v>
      </c>
      <c r="H2391" t="s">
        <v>29</v>
      </c>
      <c r="I2391" s="37">
        <v>76980</v>
      </c>
      <c r="J2391" s="37">
        <v>31804</v>
      </c>
      <c r="K2391" s="37">
        <v>9930</v>
      </c>
      <c r="L2391" s="37">
        <v>50471</v>
      </c>
      <c r="M2391" s="37">
        <v>83770</v>
      </c>
      <c r="N2391" s="37">
        <f>SUM(VentasC15[[#This Row],[Maquillaje]:[Perfumería]])</f>
        <v>252955</v>
      </c>
      <c r="O2391" s="14">
        <f>AVERAGE(VentasC15[[#This Row],[Maquillaje]:[Perfumería]])</f>
        <v>50591</v>
      </c>
      <c r="P2391" t="str">
        <f>INDEX(VentasC15[[#Headers],[Maquillaje]:[Perfumería]],MATCH(MAX(VentasC15[[#This Row],[Maquillaje]:[Perfumería]]),VentasC15[[#This Row],[Maquillaje]:[Perfumería]],0))</f>
        <v>Perfumería</v>
      </c>
      <c r="Q2391" t="str">
        <f>INDEX(VentasC15[[#Headers],[Maquillaje]:[Perfumería]],MATCH(MIN(VentasC15[[#This Row],[Maquillaje]:[Perfumería]]),VentasC15[[#This Row],[Maquillaje]:[Perfumería]],0))</f>
        <v>Cabello</v>
      </c>
      <c r="R2391" t="str">
        <f>IF(VentasC15[[#This Row],[Total por vendedor]]&gt;=250000,"SI","NO")</f>
        <v>SI</v>
      </c>
    </row>
    <row r="2392" spans="1:18" x14ac:dyDescent="0.3">
      <c r="A2392" s="16">
        <v>33499512</v>
      </c>
      <c r="B2392" s="13">
        <v>64</v>
      </c>
      <c r="C2392" s="13">
        <v>5</v>
      </c>
      <c r="D2392" s="13">
        <v>75</v>
      </c>
      <c r="E2392" t="s">
        <v>23</v>
      </c>
      <c r="F2392" t="s">
        <v>20</v>
      </c>
      <c r="G2392" t="str">
        <f>IF(VentasC15[[#This Row],[Tipo de pago]]='Tablas auxiliares'!$B$6,"Venta física","Venta Online")</f>
        <v>Venta física</v>
      </c>
      <c r="H2392" t="s">
        <v>29</v>
      </c>
      <c r="I2392" s="37">
        <v>58064</v>
      </c>
      <c r="J2392" s="37">
        <v>6096</v>
      </c>
      <c r="K2392" s="37">
        <v>8864</v>
      </c>
      <c r="L2392" s="37">
        <v>83727</v>
      </c>
      <c r="M2392" s="37">
        <v>56062</v>
      </c>
      <c r="N2392" s="37">
        <f>SUM(VentasC15[[#This Row],[Maquillaje]:[Perfumería]])</f>
        <v>212813</v>
      </c>
      <c r="O2392" s="14">
        <f>AVERAGE(VentasC15[[#This Row],[Maquillaje]:[Perfumería]])</f>
        <v>42562.6</v>
      </c>
      <c r="P2392" t="str">
        <f>INDEX(VentasC15[[#Headers],[Maquillaje]:[Perfumería]],MATCH(MAX(VentasC15[[#This Row],[Maquillaje]:[Perfumería]]),VentasC15[[#This Row],[Maquillaje]:[Perfumería]],0))</f>
        <v>Cuerpo</v>
      </c>
      <c r="Q2392" t="str">
        <f>INDEX(VentasC15[[#Headers],[Maquillaje]:[Perfumería]],MATCH(MIN(VentasC15[[#This Row],[Maquillaje]:[Perfumería]]),VentasC15[[#This Row],[Maquillaje]:[Perfumería]],0))</f>
        <v>Skincare</v>
      </c>
      <c r="R2392" t="str">
        <f>IF(VentasC15[[#This Row],[Total por vendedor]]&gt;=250000,"SI","NO")</f>
        <v>NO</v>
      </c>
    </row>
    <row r="2393" spans="1:18" x14ac:dyDescent="0.3">
      <c r="A2393" s="17">
        <v>33499513</v>
      </c>
      <c r="B2393" s="13">
        <v>37</v>
      </c>
      <c r="C2393" s="13">
        <v>5</v>
      </c>
      <c r="D2393" s="13">
        <v>24</v>
      </c>
      <c r="E2393" t="s">
        <v>23</v>
      </c>
      <c r="F2393" t="s">
        <v>20</v>
      </c>
      <c r="G2393" t="str">
        <f>IF(VentasC15[[#This Row],[Tipo de pago]]='Tablas auxiliares'!$B$6,"Venta física","Venta Online")</f>
        <v>Venta física</v>
      </c>
      <c r="H2393" t="s">
        <v>30</v>
      </c>
      <c r="I2393" s="37">
        <v>74864</v>
      </c>
      <c r="J2393" s="37">
        <v>94802</v>
      </c>
      <c r="K2393" s="37">
        <v>71767</v>
      </c>
      <c r="L2393" s="37">
        <v>62967</v>
      </c>
      <c r="M2393" s="37">
        <v>97862</v>
      </c>
      <c r="N2393" s="37">
        <f>SUM(VentasC15[[#This Row],[Maquillaje]:[Perfumería]])</f>
        <v>402262</v>
      </c>
      <c r="O2393" s="14">
        <f>AVERAGE(VentasC15[[#This Row],[Maquillaje]:[Perfumería]])</f>
        <v>80452.399999999994</v>
      </c>
      <c r="P2393" t="str">
        <f>INDEX(VentasC15[[#Headers],[Maquillaje]:[Perfumería]],MATCH(MAX(VentasC15[[#This Row],[Maquillaje]:[Perfumería]]),VentasC15[[#This Row],[Maquillaje]:[Perfumería]],0))</f>
        <v>Perfumería</v>
      </c>
      <c r="Q2393" t="str">
        <f>INDEX(VentasC15[[#Headers],[Maquillaje]:[Perfumería]],MATCH(MIN(VentasC15[[#This Row],[Maquillaje]:[Perfumería]]),VentasC15[[#This Row],[Maquillaje]:[Perfumería]],0))</f>
        <v>Cuerpo</v>
      </c>
      <c r="R2393" t="str">
        <f>IF(VentasC15[[#This Row],[Total por vendedor]]&gt;=250000,"SI","NO")</f>
        <v>SI</v>
      </c>
    </row>
    <row r="2394" spans="1:18" x14ac:dyDescent="0.3">
      <c r="A2394" s="16">
        <v>33499514</v>
      </c>
      <c r="B2394" s="13">
        <v>59</v>
      </c>
      <c r="C2394" s="13">
        <v>5</v>
      </c>
      <c r="D2394" s="13">
        <v>20</v>
      </c>
      <c r="E2394" t="s">
        <v>25</v>
      </c>
      <c r="F2394" t="s">
        <v>21</v>
      </c>
      <c r="G2394" t="str">
        <f>IF(VentasC15[[#This Row],[Tipo de pago]]='Tablas auxiliares'!$B$6,"Venta física","Venta Online")</f>
        <v>Venta Online</v>
      </c>
      <c r="H2394" t="s">
        <v>30</v>
      </c>
      <c r="I2394" s="37">
        <v>47070</v>
      </c>
      <c r="J2394" s="37">
        <v>94091</v>
      </c>
      <c r="K2394" s="37">
        <v>15815</v>
      </c>
      <c r="L2394" s="37">
        <v>43008</v>
      </c>
      <c r="M2394" s="37">
        <v>12608</v>
      </c>
      <c r="N2394" s="37">
        <f>SUM(VentasC15[[#This Row],[Maquillaje]:[Perfumería]])</f>
        <v>212592</v>
      </c>
      <c r="O2394" s="14">
        <f>AVERAGE(VentasC15[[#This Row],[Maquillaje]:[Perfumería]])</f>
        <v>42518.400000000001</v>
      </c>
      <c r="P2394" t="str">
        <f>INDEX(VentasC15[[#Headers],[Maquillaje]:[Perfumería]],MATCH(MAX(VentasC15[[#This Row],[Maquillaje]:[Perfumería]]),VentasC15[[#This Row],[Maquillaje]:[Perfumería]],0))</f>
        <v>Skincare</v>
      </c>
      <c r="Q2394" t="str">
        <f>INDEX(VentasC15[[#Headers],[Maquillaje]:[Perfumería]],MATCH(MIN(VentasC15[[#This Row],[Maquillaje]:[Perfumería]]),VentasC15[[#This Row],[Maquillaje]:[Perfumería]],0))</f>
        <v>Perfumería</v>
      </c>
      <c r="R2394" t="str">
        <f>IF(VentasC15[[#This Row],[Total por vendedor]]&gt;=250000,"SI","NO")</f>
        <v>NO</v>
      </c>
    </row>
    <row r="2395" spans="1:18" x14ac:dyDescent="0.3">
      <c r="A2395" s="17">
        <v>33499515</v>
      </c>
      <c r="B2395" s="13">
        <v>43</v>
      </c>
      <c r="C2395" s="13">
        <v>5</v>
      </c>
      <c r="D2395" s="13">
        <v>16</v>
      </c>
      <c r="E2395" t="s">
        <v>25</v>
      </c>
      <c r="F2395" t="s">
        <v>20</v>
      </c>
      <c r="G2395" t="str">
        <f>IF(VentasC15[[#This Row],[Tipo de pago]]='Tablas auxiliares'!$B$6,"Venta física","Venta Online")</f>
        <v>Venta física</v>
      </c>
      <c r="H2395" t="s">
        <v>30</v>
      </c>
      <c r="I2395" s="37">
        <v>56817</v>
      </c>
      <c r="J2395" s="37">
        <v>17485</v>
      </c>
      <c r="K2395" s="37">
        <v>83424</v>
      </c>
      <c r="L2395" s="37">
        <v>71042</v>
      </c>
      <c r="M2395" s="37">
        <v>84105</v>
      </c>
      <c r="N2395" s="37">
        <f>SUM(VentasC15[[#This Row],[Maquillaje]:[Perfumería]])</f>
        <v>312873</v>
      </c>
      <c r="O2395" s="14">
        <f>AVERAGE(VentasC15[[#This Row],[Maquillaje]:[Perfumería]])</f>
        <v>62574.6</v>
      </c>
      <c r="P2395" t="str">
        <f>INDEX(VentasC15[[#Headers],[Maquillaje]:[Perfumería]],MATCH(MAX(VentasC15[[#This Row],[Maquillaje]:[Perfumería]]),VentasC15[[#This Row],[Maquillaje]:[Perfumería]],0))</f>
        <v>Perfumería</v>
      </c>
      <c r="Q2395" t="str">
        <f>INDEX(VentasC15[[#Headers],[Maquillaje]:[Perfumería]],MATCH(MIN(VentasC15[[#This Row],[Maquillaje]:[Perfumería]]),VentasC15[[#This Row],[Maquillaje]:[Perfumería]],0))</f>
        <v>Skincare</v>
      </c>
      <c r="R2395" t="str">
        <f>IF(VentasC15[[#This Row],[Total por vendedor]]&gt;=250000,"SI","NO")</f>
        <v>SI</v>
      </c>
    </row>
    <row r="2396" spans="1:18" x14ac:dyDescent="0.3">
      <c r="A2396" s="16">
        <v>33499516</v>
      </c>
      <c r="B2396" s="13">
        <v>59</v>
      </c>
      <c r="C2396" s="13">
        <v>5</v>
      </c>
      <c r="D2396" s="13">
        <v>94</v>
      </c>
      <c r="E2396" t="s">
        <v>25</v>
      </c>
      <c r="F2396" t="s">
        <v>20</v>
      </c>
      <c r="G2396" t="str">
        <f>IF(VentasC15[[#This Row],[Tipo de pago]]='Tablas auxiliares'!$B$6,"Venta física","Venta Online")</f>
        <v>Venta física</v>
      </c>
      <c r="H2396" t="s">
        <v>30</v>
      </c>
      <c r="I2396" s="37">
        <v>90771</v>
      </c>
      <c r="J2396" s="37">
        <v>64609</v>
      </c>
      <c r="K2396" s="37">
        <v>6766</v>
      </c>
      <c r="L2396" s="37">
        <v>42448</v>
      </c>
      <c r="M2396" s="37">
        <v>13531</v>
      </c>
      <c r="N2396" s="37">
        <f>SUM(VentasC15[[#This Row],[Maquillaje]:[Perfumería]])</f>
        <v>218125</v>
      </c>
      <c r="O2396" s="14">
        <f>AVERAGE(VentasC15[[#This Row],[Maquillaje]:[Perfumería]])</f>
        <v>43625</v>
      </c>
      <c r="P2396" t="str">
        <f>INDEX(VentasC15[[#Headers],[Maquillaje]:[Perfumería]],MATCH(MAX(VentasC15[[#This Row],[Maquillaje]:[Perfumería]]),VentasC15[[#This Row],[Maquillaje]:[Perfumería]],0))</f>
        <v>Maquillaje</v>
      </c>
      <c r="Q2396" t="str">
        <f>INDEX(VentasC15[[#Headers],[Maquillaje]:[Perfumería]],MATCH(MIN(VentasC15[[#This Row],[Maquillaje]:[Perfumería]]),VentasC15[[#This Row],[Maquillaje]:[Perfumería]],0))</f>
        <v>Cabello</v>
      </c>
      <c r="R2396" t="str">
        <f>IF(VentasC15[[#This Row],[Total por vendedor]]&gt;=250000,"SI","NO")</f>
        <v>NO</v>
      </c>
    </row>
    <row r="2397" spans="1:18" x14ac:dyDescent="0.3">
      <c r="A2397" s="17">
        <v>33499517</v>
      </c>
      <c r="B2397" s="13">
        <v>62</v>
      </c>
      <c r="C2397" s="13">
        <v>5</v>
      </c>
      <c r="D2397" s="13">
        <v>93</v>
      </c>
      <c r="E2397" t="s">
        <v>23</v>
      </c>
      <c r="F2397" t="s">
        <v>21</v>
      </c>
      <c r="G2397" t="str">
        <f>IF(VentasC15[[#This Row],[Tipo de pago]]='Tablas auxiliares'!$B$6,"Venta física","Venta Online")</f>
        <v>Venta Online</v>
      </c>
      <c r="H2397" t="s">
        <v>29</v>
      </c>
      <c r="I2397" s="37">
        <v>17834</v>
      </c>
      <c r="J2397" s="37">
        <v>74861</v>
      </c>
      <c r="K2397" s="37">
        <v>10572</v>
      </c>
      <c r="L2397" s="37">
        <v>87177</v>
      </c>
      <c r="M2397" s="37">
        <v>98847</v>
      </c>
      <c r="N2397" s="37">
        <f>SUM(VentasC15[[#This Row],[Maquillaje]:[Perfumería]])</f>
        <v>289291</v>
      </c>
      <c r="O2397" s="14">
        <f>AVERAGE(VentasC15[[#This Row],[Maquillaje]:[Perfumería]])</f>
        <v>57858.2</v>
      </c>
      <c r="P2397" t="str">
        <f>INDEX(VentasC15[[#Headers],[Maquillaje]:[Perfumería]],MATCH(MAX(VentasC15[[#This Row],[Maquillaje]:[Perfumería]]),VentasC15[[#This Row],[Maquillaje]:[Perfumería]],0))</f>
        <v>Perfumería</v>
      </c>
      <c r="Q2397" t="str">
        <f>INDEX(VentasC15[[#Headers],[Maquillaje]:[Perfumería]],MATCH(MIN(VentasC15[[#This Row],[Maquillaje]:[Perfumería]]),VentasC15[[#This Row],[Maquillaje]:[Perfumería]],0))</f>
        <v>Cabello</v>
      </c>
      <c r="R2397" t="str">
        <f>IF(VentasC15[[#This Row],[Total por vendedor]]&gt;=250000,"SI","NO")</f>
        <v>SI</v>
      </c>
    </row>
    <row r="2398" spans="1:18" x14ac:dyDescent="0.3">
      <c r="A2398" s="16">
        <v>33499518</v>
      </c>
      <c r="B2398" s="13">
        <v>28</v>
      </c>
      <c r="C2398" s="13">
        <v>5</v>
      </c>
      <c r="D2398" s="13">
        <v>92</v>
      </c>
      <c r="E2398" t="s">
        <v>23</v>
      </c>
      <c r="F2398" t="s">
        <v>20</v>
      </c>
      <c r="G2398" t="str">
        <f>IF(VentasC15[[#This Row],[Tipo de pago]]='Tablas auxiliares'!$B$6,"Venta física","Venta Online")</f>
        <v>Venta física</v>
      </c>
      <c r="H2398" t="s">
        <v>29</v>
      </c>
      <c r="I2398" s="37">
        <v>1044</v>
      </c>
      <c r="J2398" s="37">
        <v>85020</v>
      </c>
      <c r="K2398" s="37">
        <v>382</v>
      </c>
      <c r="L2398" s="37">
        <v>97806</v>
      </c>
      <c r="M2398" s="37">
        <v>37334</v>
      </c>
      <c r="N2398" s="37">
        <f>SUM(VentasC15[[#This Row],[Maquillaje]:[Perfumería]])</f>
        <v>221586</v>
      </c>
      <c r="O2398" s="14">
        <f>AVERAGE(VentasC15[[#This Row],[Maquillaje]:[Perfumería]])</f>
        <v>44317.2</v>
      </c>
      <c r="P2398" t="str">
        <f>INDEX(VentasC15[[#Headers],[Maquillaje]:[Perfumería]],MATCH(MAX(VentasC15[[#This Row],[Maquillaje]:[Perfumería]]),VentasC15[[#This Row],[Maquillaje]:[Perfumería]],0))</f>
        <v>Cuerpo</v>
      </c>
      <c r="Q2398" t="str">
        <f>INDEX(VentasC15[[#Headers],[Maquillaje]:[Perfumería]],MATCH(MIN(VentasC15[[#This Row],[Maquillaje]:[Perfumería]]),VentasC15[[#This Row],[Maquillaje]:[Perfumería]],0))</f>
        <v>Cabello</v>
      </c>
      <c r="R2398" t="str">
        <f>IF(VentasC15[[#This Row],[Total por vendedor]]&gt;=250000,"SI","NO")</f>
        <v>NO</v>
      </c>
    </row>
    <row r="2399" spans="1:18" x14ac:dyDescent="0.3">
      <c r="A2399" s="17">
        <v>33499519</v>
      </c>
      <c r="B2399" s="13">
        <v>62</v>
      </c>
      <c r="C2399" s="13">
        <v>5</v>
      </c>
      <c r="D2399" s="13">
        <v>76</v>
      </c>
      <c r="E2399" t="s">
        <v>22</v>
      </c>
      <c r="F2399" t="s">
        <v>21</v>
      </c>
      <c r="G2399" t="str">
        <f>IF(VentasC15[[#This Row],[Tipo de pago]]='Tablas auxiliares'!$B$6,"Venta física","Venta Online")</f>
        <v>Venta Online</v>
      </c>
      <c r="H2399" t="s">
        <v>30</v>
      </c>
      <c r="I2399" s="37">
        <v>39690</v>
      </c>
      <c r="J2399" s="37">
        <v>45604</v>
      </c>
      <c r="K2399" s="37">
        <v>47147</v>
      </c>
      <c r="L2399" s="37">
        <v>98460</v>
      </c>
      <c r="M2399" s="37">
        <v>60846</v>
      </c>
      <c r="N2399" s="37">
        <f>SUM(VentasC15[[#This Row],[Maquillaje]:[Perfumería]])</f>
        <v>291747</v>
      </c>
      <c r="O2399" s="14">
        <f>AVERAGE(VentasC15[[#This Row],[Maquillaje]:[Perfumería]])</f>
        <v>58349.4</v>
      </c>
      <c r="P2399" t="str">
        <f>INDEX(VentasC15[[#Headers],[Maquillaje]:[Perfumería]],MATCH(MAX(VentasC15[[#This Row],[Maquillaje]:[Perfumería]]),VentasC15[[#This Row],[Maquillaje]:[Perfumería]],0))</f>
        <v>Cuerpo</v>
      </c>
      <c r="Q2399" t="str">
        <f>INDEX(VentasC15[[#Headers],[Maquillaje]:[Perfumería]],MATCH(MIN(VentasC15[[#This Row],[Maquillaje]:[Perfumería]]),VentasC15[[#This Row],[Maquillaje]:[Perfumería]],0))</f>
        <v>Maquillaje</v>
      </c>
      <c r="R2399" t="str">
        <f>IF(VentasC15[[#This Row],[Total por vendedor]]&gt;=250000,"SI","NO")</f>
        <v>SI</v>
      </c>
    </row>
    <row r="2400" spans="1:18" x14ac:dyDescent="0.3">
      <c r="A2400" s="16">
        <v>33499520</v>
      </c>
      <c r="B2400" s="13">
        <v>61</v>
      </c>
      <c r="C2400" s="13">
        <v>5</v>
      </c>
      <c r="D2400" s="13">
        <v>61</v>
      </c>
      <c r="E2400" t="s">
        <v>23</v>
      </c>
      <c r="F2400" t="s">
        <v>21</v>
      </c>
      <c r="G2400" t="str">
        <f>IF(VentasC15[[#This Row],[Tipo de pago]]='Tablas auxiliares'!$B$6,"Venta física","Venta Online")</f>
        <v>Venta Online</v>
      </c>
      <c r="H2400" t="s">
        <v>29</v>
      </c>
      <c r="I2400" s="37">
        <v>53035</v>
      </c>
      <c r="J2400" s="37">
        <v>3287</v>
      </c>
      <c r="K2400" s="37">
        <v>47886</v>
      </c>
      <c r="L2400" s="37">
        <v>13881</v>
      </c>
      <c r="M2400" s="37">
        <v>90766</v>
      </c>
      <c r="N2400" s="37">
        <f>SUM(VentasC15[[#This Row],[Maquillaje]:[Perfumería]])</f>
        <v>208855</v>
      </c>
      <c r="O2400" s="14">
        <f>AVERAGE(VentasC15[[#This Row],[Maquillaje]:[Perfumería]])</f>
        <v>41771</v>
      </c>
      <c r="P2400" t="str">
        <f>INDEX(VentasC15[[#Headers],[Maquillaje]:[Perfumería]],MATCH(MAX(VentasC15[[#This Row],[Maquillaje]:[Perfumería]]),VentasC15[[#This Row],[Maquillaje]:[Perfumería]],0))</f>
        <v>Perfumería</v>
      </c>
      <c r="Q2400" t="str">
        <f>INDEX(VentasC15[[#Headers],[Maquillaje]:[Perfumería]],MATCH(MIN(VentasC15[[#This Row],[Maquillaje]:[Perfumería]]),VentasC15[[#This Row],[Maquillaje]:[Perfumería]],0))</f>
        <v>Skincare</v>
      </c>
      <c r="R2400" t="str">
        <f>IF(VentasC15[[#This Row],[Total por vendedor]]&gt;=250000,"SI","NO")</f>
        <v>NO</v>
      </c>
    </row>
    <row r="2401" spans="1:18" x14ac:dyDescent="0.3">
      <c r="A2401" s="17">
        <v>33499521</v>
      </c>
      <c r="B2401" s="13">
        <v>38</v>
      </c>
      <c r="C2401" s="13">
        <v>5</v>
      </c>
      <c r="D2401" s="13">
        <v>26</v>
      </c>
      <c r="E2401" t="s">
        <v>24</v>
      </c>
      <c r="F2401" t="s">
        <v>21</v>
      </c>
      <c r="G2401" t="str">
        <f>IF(VentasC15[[#This Row],[Tipo de pago]]='Tablas auxiliares'!$B$6,"Venta física","Venta Online")</f>
        <v>Venta Online</v>
      </c>
      <c r="H2401" t="s">
        <v>29</v>
      </c>
      <c r="I2401" s="37">
        <v>82361</v>
      </c>
      <c r="J2401" s="37">
        <v>13226</v>
      </c>
      <c r="K2401" s="37">
        <v>25028</v>
      </c>
      <c r="L2401" s="37">
        <v>27961</v>
      </c>
      <c r="M2401" s="37">
        <v>97300</v>
      </c>
      <c r="N2401" s="37">
        <f>SUM(VentasC15[[#This Row],[Maquillaje]:[Perfumería]])</f>
        <v>245876</v>
      </c>
      <c r="O2401" s="14">
        <f>AVERAGE(VentasC15[[#This Row],[Maquillaje]:[Perfumería]])</f>
        <v>49175.199999999997</v>
      </c>
      <c r="P2401" t="str">
        <f>INDEX(VentasC15[[#Headers],[Maquillaje]:[Perfumería]],MATCH(MAX(VentasC15[[#This Row],[Maquillaje]:[Perfumería]]),VentasC15[[#This Row],[Maquillaje]:[Perfumería]],0))</f>
        <v>Perfumería</v>
      </c>
      <c r="Q2401" t="str">
        <f>INDEX(VentasC15[[#Headers],[Maquillaje]:[Perfumería]],MATCH(MIN(VentasC15[[#This Row],[Maquillaje]:[Perfumería]]),VentasC15[[#This Row],[Maquillaje]:[Perfumería]],0))</f>
        <v>Skincare</v>
      </c>
      <c r="R2401" t="str">
        <f>IF(VentasC15[[#This Row],[Total por vendedor]]&gt;=250000,"SI","NO")</f>
        <v>NO</v>
      </c>
    </row>
    <row r="2402" spans="1:18" x14ac:dyDescent="0.3">
      <c r="A2402" s="16">
        <v>33499522</v>
      </c>
      <c r="B2402" s="13">
        <v>44</v>
      </c>
      <c r="C2402" s="13">
        <v>5</v>
      </c>
      <c r="D2402" s="13">
        <v>68</v>
      </c>
      <c r="E2402" t="s">
        <v>24</v>
      </c>
      <c r="F2402" t="s">
        <v>21</v>
      </c>
      <c r="G2402" t="str">
        <f>IF(VentasC15[[#This Row],[Tipo de pago]]='Tablas auxiliares'!$B$6,"Venta física","Venta Online")</f>
        <v>Venta Online</v>
      </c>
      <c r="H2402" t="s">
        <v>30</v>
      </c>
      <c r="I2402" s="37">
        <v>47894</v>
      </c>
      <c r="J2402" s="37">
        <v>3068</v>
      </c>
      <c r="K2402" s="37">
        <v>4375</v>
      </c>
      <c r="L2402" s="37">
        <v>38270</v>
      </c>
      <c r="M2402" s="37">
        <v>81491</v>
      </c>
      <c r="N2402" s="37">
        <f>SUM(VentasC15[[#This Row],[Maquillaje]:[Perfumería]])</f>
        <v>175098</v>
      </c>
      <c r="O2402" s="14">
        <f>AVERAGE(VentasC15[[#This Row],[Maquillaje]:[Perfumería]])</f>
        <v>35019.599999999999</v>
      </c>
      <c r="P2402" t="str">
        <f>INDEX(VentasC15[[#Headers],[Maquillaje]:[Perfumería]],MATCH(MAX(VentasC15[[#This Row],[Maquillaje]:[Perfumería]]),VentasC15[[#This Row],[Maquillaje]:[Perfumería]],0))</f>
        <v>Perfumería</v>
      </c>
      <c r="Q2402" t="str">
        <f>INDEX(VentasC15[[#Headers],[Maquillaje]:[Perfumería]],MATCH(MIN(VentasC15[[#This Row],[Maquillaje]:[Perfumería]]),VentasC15[[#This Row],[Maquillaje]:[Perfumería]],0))</f>
        <v>Skincare</v>
      </c>
      <c r="R2402" t="str">
        <f>IF(VentasC15[[#This Row],[Total por vendedor]]&gt;=250000,"SI","NO")</f>
        <v>NO</v>
      </c>
    </row>
    <row r="2403" spans="1:18" x14ac:dyDescent="0.3">
      <c r="A2403" s="17">
        <v>33499523</v>
      </c>
      <c r="B2403" s="13">
        <v>40</v>
      </c>
      <c r="C2403" s="13">
        <v>5</v>
      </c>
      <c r="D2403" s="13">
        <v>81</v>
      </c>
      <c r="E2403" t="s">
        <v>22</v>
      </c>
      <c r="F2403" t="s">
        <v>21</v>
      </c>
      <c r="G2403" t="str">
        <f>IF(VentasC15[[#This Row],[Tipo de pago]]='Tablas auxiliares'!$B$6,"Venta física","Venta Online")</f>
        <v>Venta Online</v>
      </c>
      <c r="H2403" t="s">
        <v>30</v>
      </c>
      <c r="I2403" s="37">
        <v>73324</v>
      </c>
      <c r="J2403" s="37">
        <v>78907</v>
      </c>
      <c r="K2403" s="37">
        <v>98386</v>
      </c>
      <c r="L2403" s="37">
        <v>25734</v>
      </c>
      <c r="M2403" s="37">
        <v>80419</v>
      </c>
      <c r="N2403" s="37">
        <f>SUM(VentasC15[[#This Row],[Maquillaje]:[Perfumería]])</f>
        <v>356770</v>
      </c>
      <c r="O2403" s="14">
        <f>AVERAGE(VentasC15[[#This Row],[Maquillaje]:[Perfumería]])</f>
        <v>71354</v>
      </c>
      <c r="P2403" t="str">
        <f>INDEX(VentasC15[[#Headers],[Maquillaje]:[Perfumería]],MATCH(MAX(VentasC15[[#This Row],[Maquillaje]:[Perfumería]]),VentasC15[[#This Row],[Maquillaje]:[Perfumería]],0))</f>
        <v>Cabello</v>
      </c>
      <c r="Q2403" t="str">
        <f>INDEX(VentasC15[[#Headers],[Maquillaje]:[Perfumería]],MATCH(MIN(VentasC15[[#This Row],[Maquillaje]:[Perfumería]]),VentasC15[[#This Row],[Maquillaje]:[Perfumería]],0))</f>
        <v>Cuerpo</v>
      </c>
      <c r="R2403" t="str">
        <f>IF(VentasC15[[#This Row],[Total por vendedor]]&gt;=250000,"SI","NO")</f>
        <v>SI</v>
      </c>
    </row>
    <row r="2404" spans="1:18" x14ac:dyDescent="0.3">
      <c r="A2404" s="16">
        <v>33499524</v>
      </c>
      <c r="B2404" s="13">
        <v>34</v>
      </c>
      <c r="C2404" s="13">
        <v>5</v>
      </c>
      <c r="D2404" s="13">
        <v>65</v>
      </c>
      <c r="E2404" t="s">
        <v>23</v>
      </c>
      <c r="F2404" t="s">
        <v>21</v>
      </c>
      <c r="G2404" t="str">
        <f>IF(VentasC15[[#This Row],[Tipo de pago]]='Tablas auxiliares'!$B$6,"Venta física","Venta Online")</f>
        <v>Venta Online</v>
      </c>
      <c r="H2404" t="s">
        <v>30</v>
      </c>
      <c r="I2404" s="37">
        <v>40521</v>
      </c>
      <c r="J2404" s="37">
        <v>18923</v>
      </c>
      <c r="K2404" s="37">
        <v>19445</v>
      </c>
      <c r="L2404" s="37">
        <v>14350</v>
      </c>
      <c r="M2404" s="37">
        <v>72221</v>
      </c>
      <c r="N2404" s="37">
        <f>SUM(VentasC15[[#This Row],[Maquillaje]:[Perfumería]])</f>
        <v>165460</v>
      </c>
      <c r="O2404" s="14">
        <f>AVERAGE(VentasC15[[#This Row],[Maquillaje]:[Perfumería]])</f>
        <v>33092</v>
      </c>
      <c r="P2404" t="str">
        <f>INDEX(VentasC15[[#Headers],[Maquillaje]:[Perfumería]],MATCH(MAX(VentasC15[[#This Row],[Maquillaje]:[Perfumería]]),VentasC15[[#This Row],[Maquillaje]:[Perfumería]],0))</f>
        <v>Perfumería</v>
      </c>
      <c r="Q2404" t="str">
        <f>INDEX(VentasC15[[#Headers],[Maquillaje]:[Perfumería]],MATCH(MIN(VentasC15[[#This Row],[Maquillaje]:[Perfumería]]),VentasC15[[#This Row],[Maquillaje]:[Perfumería]],0))</f>
        <v>Cuerpo</v>
      </c>
      <c r="R2404" t="str">
        <f>IF(VentasC15[[#This Row],[Total por vendedor]]&gt;=250000,"SI","NO")</f>
        <v>NO</v>
      </c>
    </row>
    <row r="2405" spans="1:18" x14ac:dyDescent="0.3">
      <c r="A2405" s="17">
        <v>33499525</v>
      </c>
      <c r="B2405" s="13">
        <v>70</v>
      </c>
      <c r="C2405" s="13">
        <v>5</v>
      </c>
      <c r="D2405" s="13">
        <v>15</v>
      </c>
      <c r="E2405" t="s">
        <v>24</v>
      </c>
      <c r="F2405" t="s">
        <v>21</v>
      </c>
      <c r="G2405" t="str">
        <f>IF(VentasC15[[#This Row],[Tipo de pago]]='Tablas auxiliares'!$B$6,"Venta física","Venta Online")</f>
        <v>Venta Online</v>
      </c>
      <c r="H2405" t="s">
        <v>29</v>
      </c>
      <c r="I2405" s="37">
        <v>48597</v>
      </c>
      <c r="J2405" s="37">
        <v>27025</v>
      </c>
      <c r="K2405" s="37">
        <v>97581</v>
      </c>
      <c r="L2405" s="37">
        <v>65643</v>
      </c>
      <c r="M2405" s="37">
        <v>72364</v>
      </c>
      <c r="N2405" s="37">
        <f>SUM(VentasC15[[#This Row],[Maquillaje]:[Perfumería]])</f>
        <v>311210</v>
      </c>
      <c r="O2405" s="14">
        <f>AVERAGE(VentasC15[[#This Row],[Maquillaje]:[Perfumería]])</f>
        <v>62242</v>
      </c>
      <c r="P2405" t="str">
        <f>INDEX(VentasC15[[#Headers],[Maquillaje]:[Perfumería]],MATCH(MAX(VentasC15[[#This Row],[Maquillaje]:[Perfumería]]),VentasC15[[#This Row],[Maquillaje]:[Perfumería]],0))</f>
        <v>Cabello</v>
      </c>
      <c r="Q2405" t="str">
        <f>INDEX(VentasC15[[#Headers],[Maquillaje]:[Perfumería]],MATCH(MIN(VentasC15[[#This Row],[Maquillaje]:[Perfumería]]),VentasC15[[#This Row],[Maquillaje]:[Perfumería]],0))</f>
        <v>Skincare</v>
      </c>
      <c r="R2405" t="str">
        <f>IF(VentasC15[[#This Row],[Total por vendedor]]&gt;=250000,"SI","NO")</f>
        <v>SI</v>
      </c>
    </row>
    <row r="2406" spans="1:18" x14ac:dyDescent="0.3">
      <c r="A2406" s="16">
        <v>33499526</v>
      </c>
      <c r="B2406" s="13">
        <v>71</v>
      </c>
      <c r="C2406" s="13">
        <v>5</v>
      </c>
      <c r="D2406" s="13">
        <v>76</v>
      </c>
      <c r="E2406" t="s">
        <v>22</v>
      </c>
      <c r="F2406" t="s">
        <v>20</v>
      </c>
      <c r="G2406" t="str">
        <f>IF(VentasC15[[#This Row],[Tipo de pago]]='Tablas auxiliares'!$B$6,"Venta física","Venta Online")</f>
        <v>Venta física</v>
      </c>
      <c r="H2406" t="s">
        <v>30</v>
      </c>
      <c r="I2406" s="37">
        <v>89123</v>
      </c>
      <c r="J2406" s="37">
        <v>48129</v>
      </c>
      <c r="K2406" s="37">
        <v>83395</v>
      </c>
      <c r="L2406" s="37">
        <v>8256</v>
      </c>
      <c r="M2406" s="37">
        <v>92689</v>
      </c>
      <c r="N2406" s="37">
        <f>SUM(VentasC15[[#This Row],[Maquillaje]:[Perfumería]])</f>
        <v>321592</v>
      </c>
      <c r="O2406" s="14">
        <f>AVERAGE(VentasC15[[#This Row],[Maquillaje]:[Perfumería]])</f>
        <v>64318.400000000001</v>
      </c>
      <c r="P2406" t="str">
        <f>INDEX(VentasC15[[#Headers],[Maquillaje]:[Perfumería]],MATCH(MAX(VentasC15[[#This Row],[Maquillaje]:[Perfumería]]),VentasC15[[#This Row],[Maquillaje]:[Perfumería]],0))</f>
        <v>Perfumería</v>
      </c>
      <c r="Q2406" t="str">
        <f>INDEX(VentasC15[[#Headers],[Maquillaje]:[Perfumería]],MATCH(MIN(VentasC15[[#This Row],[Maquillaje]:[Perfumería]]),VentasC15[[#This Row],[Maquillaje]:[Perfumería]],0))</f>
        <v>Cuerpo</v>
      </c>
      <c r="R2406" t="str">
        <f>IF(VentasC15[[#This Row],[Total por vendedor]]&gt;=250000,"SI","NO")</f>
        <v>SI</v>
      </c>
    </row>
    <row r="2407" spans="1:18" x14ac:dyDescent="0.3">
      <c r="A2407" s="17">
        <v>33499527</v>
      </c>
      <c r="B2407" s="13">
        <v>41</v>
      </c>
      <c r="C2407" s="13">
        <v>5</v>
      </c>
      <c r="D2407" s="13">
        <v>33</v>
      </c>
      <c r="E2407" t="s">
        <v>23</v>
      </c>
      <c r="F2407" t="s">
        <v>20</v>
      </c>
      <c r="G2407" t="str">
        <f>IF(VentasC15[[#This Row],[Tipo de pago]]='Tablas auxiliares'!$B$6,"Venta física","Venta Online")</f>
        <v>Venta física</v>
      </c>
      <c r="H2407" t="s">
        <v>30</v>
      </c>
      <c r="I2407" s="37">
        <v>20646</v>
      </c>
      <c r="J2407" s="37">
        <v>2564</v>
      </c>
      <c r="K2407" s="37">
        <v>11992</v>
      </c>
      <c r="L2407" s="37">
        <v>40538</v>
      </c>
      <c r="M2407" s="37">
        <v>89985</v>
      </c>
      <c r="N2407" s="37">
        <f>SUM(VentasC15[[#This Row],[Maquillaje]:[Perfumería]])</f>
        <v>165725</v>
      </c>
      <c r="O2407" s="14">
        <f>AVERAGE(VentasC15[[#This Row],[Maquillaje]:[Perfumería]])</f>
        <v>33145</v>
      </c>
      <c r="P2407" t="str">
        <f>INDEX(VentasC15[[#Headers],[Maquillaje]:[Perfumería]],MATCH(MAX(VentasC15[[#This Row],[Maquillaje]:[Perfumería]]),VentasC15[[#This Row],[Maquillaje]:[Perfumería]],0))</f>
        <v>Perfumería</v>
      </c>
      <c r="Q2407" t="str">
        <f>INDEX(VentasC15[[#Headers],[Maquillaje]:[Perfumería]],MATCH(MIN(VentasC15[[#This Row],[Maquillaje]:[Perfumería]]),VentasC15[[#This Row],[Maquillaje]:[Perfumería]],0))</f>
        <v>Skincare</v>
      </c>
      <c r="R2407" t="str">
        <f>IF(VentasC15[[#This Row],[Total por vendedor]]&gt;=250000,"SI","NO")</f>
        <v>NO</v>
      </c>
    </row>
    <row r="2408" spans="1:18" x14ac:dyDescent="0.3">
      <c r="A2408" s="16">
        <v>33499528</v>
      </c>
      <c r="B2408" s="13">
        <v>28</v>
      </c>
      <c r="C2408" s="13">
        <v>5</v>
      </c>
      <c r="D2408" s="13">
        <v>98</v>
      </c>
      <c r="E2408" t="s">
        <v>24</v>
      </c>
      <c r="F2408" t="s">
        <v>21</v>
      </c>
      <c r="G2408" t="str">
        <f>IF(VentasC15[[#This Row],[Tipo de pago]]='Tablas auxiliares'!$B$6,"Venta física","Venta Online")</f>
        <v>Venta Online</v>
      </c>
      <c r="H2408" t="s">
        <v>29</v>
      </c>
      <c r="I2408" s="37">
        <v>95826</v>
      </c>
      <c r="J2408" s="37">
        <v>92539</v>
      </c>
      <c r="K2408" s="37">
        <v>3795</v>
      </c>
      <c r="L2408" s="37">
        <v>32956</v>
      </c>
      <c r="M2408" s="37">
        <v>27887</v>
      </c>
      <c r="N2408" s="37">
        <f>SUM(VentasC15[[#This Row],[Maquillaje]:[Perfumería]])</f>
        <v>253003</v>
      </c>
      <c r="O2408" s="14">
        <f>AVERAGE(VentasC15[[#This Row],[Maquillaje]:[Perfumería]])</f>
        <v>50600.6</v>
      </c>
      <c r="P2408" t="str">
        <f>INDEX(VentasC15[[#Headers],[Maquillaje]:[Perfumería]],MATCH(MAX(VentasC15[[#This Row],[Maquillaje]:[Perfumería]]),VentasC15[[#This Row],[Maquillaje]:[Perfumería]],0))</f>
        <v>Maquillaje</v>
      </c>
      <c r="Q2408" t="str">
        <f>INDEX(VentasC15[[#Headers],[Maquillaje]:[Perfumería]],MATCH(MIN(VentasC15[[#This Row],[Maquillaje]:[Perfumería]]),VentasC15[[#This Row],[Maquillaje]:[Perfumería]],0))</f>
        <v>Cabello</v>
      </c>
      <c r="R2408" t="str">
        <f>IF(VentasC15[[#This Row],[Total por vendedor]]&gt;=250000,"SI","NO")</f>
        <v>SI</v>
      </c>
    </row>
    <row r="2409" spans="1:18" x14ac:dyDescent="0.3">
      <c r="A2409" s="17">
        <v>33499529</v>
      </c>
      <c r="B2409" s="13">
        <v>35</v>
      </c>
      <c r="C2409" s="13">
        <v>5</v>
      </c>
      <c r="D2409" s="13">
        <v>81</v>
      </c>
      <c r="E2409" t="s">
        <v>24</v>
      </c>
      <c r="F2409" t="s">
        <v>20</v>
      </c>
      <c r="G2409" t="str">
        <f>IF(VentasC15[[#This Row],[Tipo de pago]]='Tablas auxiliares'!$B$6,"Venta física","Venta Online")</f>
        <v>Venta física</v>
      </c>
      <c r="H2409" t="s">
        <v>29</v>
      </c>
      <c r="I2409" s="37">
        <v>39345</v>
      </c>
      <c r="J2409" s="37">
        <v>69510</v>
      </c>
      <c r="K2409" s="37">
        <v>63315</v>
      </c>
      <c r="L2409" s="37">
        <v>25284</v>
      </c>
      <c r="M2409" s="37">
        <v>18123</v>
      </c>
      <c r="N2409" s="37">
        <f>SUM(VentasC15[[#This Row],[Maquillaje]:[Perfumería]])</f>
        <v>215577</v>
      </c>
      <c r="O2409" s="14">
        <f>AVERAGE(VentasC15[[#This Row],[Maquillaje]:[Perfumería]])</f>
        <v>43115.4</v>
      </c>
      <c r="P2409" t="str">
        <f>INDEX(VentasC15[[#Headers],[Maquillaje]:[Perfumería]],MATCH(MAX(VentasC15[[#This Row],[Maquillaje]:[Perfumería]]),VentasC15[[#This Row],[Maquillaje]:[Perfumería]],0))</f>
        <v>Skincare</v>
      </c>
      <c r="Q2409" t="str">
        <f>INDEX(VentasC15[[#Headers],[Maquillaje]:[Perfumería]],MATCH(MIN(VentasC15[[#This Row],[Maquillaje]:[Perfumería]]),VentasC15[[#This Row],[Maquillaje]:[Perfumería]],0))</f>
        <v>Perfumería</v>
      </c>
      <c r="R2409" t="str">
        <f>IF(VentasC15[[#This Row],[Total por vendedor]]&gt;=250000,"SI","NO")</f>
        <v>NO</v>
      </c>
    </row>
    <row r="2410" spans="1:18" x14ac:dyDescent="0.3">
      <c r="A2410" s="16">
        <v>33499530</v>
      </c>
      <c r="B2410" s="13">
        <v>33</v>
      </c>
      <c r="C2410" s="13">
        <v>5</v>
      </c>
      <c r="D2410" s="13">
        <v>8</v>
      </c>
      <c r="E2410" t="s">
        <v>25</v>
      </c>
      <c r="F2410" t="s">
        <v>20</v>
      </c>
      <c r="G2410" t="str">
        <f>IF(VentasC15[[#This Row],[Tipo de pago]]='Tablas auxiliares'!$B$6,"Venta física","Venta Online")</f>
        <v>Venta física</v>
      </c>
      <c r="H2410" t="s">
        <v>29</v>
      </c>
      <c r="I2410" s="37">
        <v>21945</v>
      </c>
      <c r="J2410" s="37">
        <v>39174</v>
      </c>
      <c r="K2410" s="37">
        <v>27487</v>
      </c>
      <c r="L2410" s="37">
        <v>54460</v>
      </c>
      <c r="M2410" s="37">
        <v>28669</v>
      </c>
      <c r="N2410" s="37">
        <f>SUM(VentasC15[[#This Row],[Maquillaje]:[Perfumería]])</f>
        <v>171735</v>
      </c>
      <c r="O2410" s="14">
        <f>AVERAGE(VentasC15[[#This Row],[Maquillaje]:[Perfumería]])</f>
        <v>34347</v>
      </c>
      <c r="P2410" t="str">
        <f>INDEX(VentasC15[[#Headers],[Maquillaje]:[Perfumería]],MATCH(MAX(VentasC15[[#This Row],[Maquillaje]:[Perfumería]]),VentasC15[[#This Row],[Maquillaje]:[Perfumería]],0))</f>
        <v>Cuerpo</v>
      </c>
      <c r="Q2410" t="str">
        <f>INDEX(VentasC15[[#Headers],[Maquillaje]:[Perfumería]],MATCH(MIN(VentasC15[[#This Row],[Maquillaje]:[Perfumería]]),VentasC15[[#This Row],[Maquillaje]:[Perfumería]],0))</f>
        <v>Maquillaje</v>
      </c>
      <c r="R2410" t="str">
        <f>IF(VentasC15[[#This Row],[Total por vendedor]]&gt;=250000,"SI","NO")</f>
        <v>NO</v>
      </c>
    </row>
    <row r="2411" spans="1:18" x14ac:dyDescent="0.3">
      <c r="A2411" s="17">
        <v>33499531</v>
      </c>
      <c r="B2411" s="13">
        <v>32</v>
      </c>
      <c r="C2411" s="13">
        <v>5</v>
      </c>
      <c r="D2411" s="13">
        <v>48</v>
      </c>
      <c r="E2411" t="s">
        <v>24</v>
      </c>
      <c r="F2411" t="s">
        <v>20</v>
      </c>
      <c r="G2411" t="str">
        <f>IF(VentasC15[[#This Row],[Tipo de pago]]='Tablas auxiliares'!$B$6,"Venta física","Venta Online")</f>
        <v>Venta física</v>
      </c>
      <c r="H2411" t="s">
        <v>30</v>
      </c>
      <c r="I2411" s="37">
        <v>34856</v>
      </c>
      <c r="J2411" s="37">
        <v>33046</v>
      </c>
      <c r="K2411" s="37">
        <v>31575</v>
      </c>
      <c r="L2411" s="37">
        <v>35518</v>
      </c>
      <c r="M2411" s="37">
        <v>82816</v>
      </c>
      <c r="N2411" s="37">
        <f>SUM(VentasC15[[#This Row],[Maquillaje]:[Perfumería]])</f>
        <v>217811</v>
      </c>
      <c r="O2411" s="14">
        <f>AVERAGE(VentasC15[[#This Row],[Maquillaje]:[Perfumería]])</f>
        <v>43562.2</v>
      </c>
      <c r="P2411" t="str">
        <f>INDEX(VentasC15[[#Headers],[Maquillaje]:[Perfumería]],MATCH(MAX(VentasC15[[#This Row],[Maquillaje]:[Perfumería]]),VentasC15[[#This Row],[Maquillaje]:[Perfumería]],0))</f>
        <v>Perfumería</v>
      </c>
      <c r="Q2411" t="str">
        <f>INDEX(VentasC15[[#Headers],[Maquillaje]:[Perfumería]],MATCH(MIN(VentasC15[[#This Row],[Maquillaje]:[Perfumería]]),VentasC15[[#This Row],[Maquillaje]:[Perfumería]],0))</f>
        <v>Cabello</v>
      </c>
      <c r="R2411" t="str">
        <f>IF(VentasC15[[#This Row],[Total por vendedor]]&gt;=250000,"SI","NO")</f>
        <v>NO</v>
      </c>
    </row>
    <row r="2412" spans="1:18" x14ac:dyDescent="0.3">
      <c r="A2412" s="16">
        <v>33499532</v>
      </c>
      <c r="B2412" s="13">
        <v>36</v>
      </c>
      <c r="C2412" s="13">
        <v>5</v>
      </c>
      <c r="D2412" s="13">
        <v>53</v>
      </c>
      <c r="E2412" t="s">
        <v>23</v>
      </c>
      <c r="F2412" t="s">
        <v>21</v>
      </c>
      <c r="G2412" t="str">
        <f>IF(VentasC15[[#This Row],[Tipo de pago]]='Tablas auxiliares'!$B$6,"Venta física","Venta Online")</f>
        <v>Venta Online</v>
      </c>
      <c r="H2412" t="s">
        <v>30</v>
      </c>
      <c r="I2412" s="37">
        <v>12280</v>
      </c>
      <c r="J2412" s="37">
        <v>64798</v>
      </c>
      <c r="K2412" s="37">
        <v>39918</v>
      </c>
      <c r="L2412" s="37">
        <v>90397</v>
      </c>
      <c r="M2412" s="37">
        <v>51214</v>
      </c>
      <c r="N2412" s="37">
        <f>SUM(VentasC15[[#This Row],[Maquillaje]:[Perfumería]])</f>
        <v>258607</v>
      </c>
      <c r="O2412" s="14">
        <f>AVERAGE(VentasC15[[#This Row],[Maquillaje]:[Perfumería]])</f>
        <v>51721.4</v>
      </c>
      <c r="P2412" t="str">
        <f>INDEX(VentasC15[[#Headers],[Maquillaje]:[Perfumería]],MATCH(MAX(VentasC15[[#This Row],[Maquillaje]:[Perfumería]]),VentasC15[[#This Row],[Maquillaje]:[Perfumería]],0))</f>
        <v>Cuerpo</v>
      </c>
      <c r="Q2412" t="str">
        <f>INDEX(VentasC15[[#Headers],[Maquillaje]:[Perfumería]],MATCH(MIN(VentasC15[[#This Row],[Maquillaje]:[Perfumería]]),VentasC15[[#This Row],[Maquillaje]:[Perfumería]],0))</f>
        <v>Maquillaje</v>
      </c>
      <c r="R2412" t="str">
        <f>IF(VentasC15[[#This Row],[Total por vendedor]]&gt;=250000,"SI","NO")</f>
        <v>SI</v>
      </c>
    </row>
    <row r="2413" spans="1:18" x14ac:dyDescent="0.3">
      <c r="A2413" s="17">
        <v>33499533</v>
      </c>
      <c r="B2413" s="13">
        <v>59</v>
      </c>
      <c r="C2413" s="13">
        <v>5</v>
      </c>
      <c r="D2413" s="13">
        <v>19</v>
      </c>
      <c r="E2413" t="s">
        <v>22</v>
      </c>
      <c r="F2413" t="s">
        <v>21</v>
      </c>
      <c r="G2413" t="str">
        <f>IF(VentasC15[[#This Row],[Tipo de pago]]='Tablas auxiliares'!$B$6,"Venta física","Venta Online")</f>
        <v>Venta Online</v>
      </c>
      <c r="H2413" t="s">
        <v>29</v>
      </c>
      <c r="I2413" s="37">
        <v>29319</v>
      </c>
      <c r="J2413" s="37">
        <v>55820</v>
      </c>
      <c r="K2413" s="37">
        <v>72586</v>
      </c>
      <c r="L2413" s="37">
        <v>99221</v>
      </c>
      <c r="M2413" s="37">
        <v>90130</v>
      </c>
      <c r="N2413" s="37">
        <f>SUM(VentasC15[[#This Row],[Maquillaje]:[Perfumería]])</f>
        <v>347076</v>
      </c>
      <c r="O2413" s="14">
        <f>AVERAGE(VentasC15[[#This Row],[Maquillaje]:[Perfumería]])</f>
        <v>69415.199999999997</v>
      </c>
      <c r="P2413" t="str">
        <f>INDEX(VentasC15[[#Headers],[Maquillaje]:[Perfumería]],MATCH(MAX(VentasC15[[#This Row],[Maquillaje]:[Perfumería]]),VentasC15[[#This Row],[Maquillaje]:[Perfumería]],0))</f>
        <v>Cuerpo</v>
      </c>
      <c r="Q2413" t="str">
        <f>INDEX(VentasC15[[#Headers],[Maquillaje]:[Perfumería]],MATCH(MIN(VentasC15[[#This Row],[Maquillaje]:[Perfumería]]),VentasC15[[#This Row],[Maquillaje]:[Perfumería]],0))</f>
        <v>Maquillaje</v>
      </c>
      <c r="R2413" t="str">
        <f>IF(VentasC15[[#This Row],[Total por vendedor]]&gt;=250000,"SI","NO")</f>
        <v>SI</v>
      </c>
    </row>
    <row r="2414" spans="1:18" x14ac:dyDescent="0.3">
      <c r="A2414" s="16">
        <v>33499534</v>
      </c>
      <c r="B2414" s="13">
        <v>48</v>
      </c>
      <c r="C2414" s="13">
        <v>5</v>
      </c>
      <c r="D2414" s="13">
        <v>35</v>
      </c>
      <c r="E2414" t="s">
        <v>24</v>
      </c>
      <c r="F2414" t="s">
        <v>20</v>
      </c>
      <c r="G2414" t="str">
        <f>IF(VentasC15[[#This Row],[Tipo de pago]]='Tablas auxiliares'!$B$6,"Venta física","Venta Online")</f>
        <v>Venta física</v>
      </c>
      <c r="H2414" t="s">
        <v>29</v>
      </c>
      <c r="I2414" s="37">
        <v>75405</v>
      </c>
      <c r="J2414" s="37">
        <v>61179</v>
      </c>
      <c r="K2414" s="37">
        <v>74496</v>
      </c>
      <c r="L2414" s="37">
        <v>95371</v>
      </c>
      <c r="M2414" s="37">
        <v>89745</v>
      </c>
      <c r="N2414" s="37">
        <f>SUM(VentasC15[[#This Row],[Maquillaje]:[Perfumería]])</f>
        <v>396196</v>
      </c>
      <c r="O2414" s="14">
        <f>AVERAGE(VentasC15[[#This Row],[Maquillaje]:[Perfumería]])</f>
        <v>79239.199999999997</v>
      </c>
      <c r="P2414" t="str">
        <f>INDEX(VentasC15[[#Headers],[Maquillaje]:[Perfumería]],MATCH(MAX(VentasC15[[#This Row],[Maquillaje]:[Perfumería]]),VentasC15[[#This Row],[Maquillaje]:[Perfumería]],0))</f>
        <v>Cuerpo</v>
      </c>
      <c r="Q2414" t="str">
        <f>INDEX(VentasC15[[#Headers],[Maquillaje]:[Perfumería]],MATCH(MIN(VentasC15[[#This Row],[Maquillaje]:[Perfumería]]),VentasC15[[#This Row],[Maquillaje]:[Perfumería]],0))</f>
        <v>Skincare</v>
      </c>
      <c r="R2414" t="str">
        <f>IF(VentasC15[[#This Row],[Total por vendedor]]&gt;=250000,"SI","NO")</f>
        <v>SI</v>
      </c>
    </row>
    <row r="2415" spans="1:18" x14ac:dyDescent="0.3">
      <c r="A2415" s="17">
        <v>33499535</v>
      </c>
      <c r="B2415" s="13">
        <v>74</v>
      </c>
      <c r="C2415" s="13">
        <v>5</v>
      </c>
      <c r="D2415" s="13">
        <v>82</v>
      </c>
      <c r="E2415" t="s">
        <v>23</v>
      </c>
      <c r="F2415" t="s">
        <v>20</v>
      </c>
      <c r="G2415" t="str">
        <f>IF(VentasC15[[#This Row],[Tipo de pago]]='Tablas auxiliares'!$B$6,"Venta física","Venta Online")</f>
        <v>Venta física</v>
      </c>
      <c r="H2415" t="s">
        <v>29</v>
      </c>
      <c r="I2415" s="37">
        <v>14517</v>
      </c>
      <c r="J2415" s="37">
        <v>64078</v>
      </c>
      <c r="K2415" s="37">
        <v>66773</v>
      </c>
      <c r="L2415" s="37">
        <v>64811</v>
      </c>
      <c r="M2415" s="37">
        <v>41654</v>
      </c>
      <c r="N2415" s="37">
        <f>SUM(VentasC15[[#This Row],[Maquillaje]:[Perfumería]])</f>
        <v>251833</v>
      </c>
      <c r="O2415" s="14">
        <f>AVERAGE(VentasC15[[#This Row],[Maquillaje]:[Perfumería]])</f>
        <v>50366.6</v>
      </c>
      <c r="P2415" t="str">
        <f>INDEX(VentasC15[[#Headers],[Maquillaje]:[Perfumería]],MATCH(MAX(VentasC15[[#This Row],[Maquillaje]:[Perfumería]]),VentasC15[[#This Row],[Maquillaje]:[Perfumería]],0))</f>
        <v>Cabello</v>
      </c>
      <c r="Q2415" t="str">
        <f>INDEX(VentasC15[[#Headers],[Maquillaje]:[Perfumería]],MATCH(MIN(VentasC15[[#This Row],[Maquillaje]:[Perfumería]]),VentasC15[[#This Row],[Maquillaje]:[Perfumería]],0))</f>
        <v>Maquillaje</v>
      </c>
      <c r="R2415" t="str">
        <f>IF(VentasC15[[#This Row],[Total por vendedor]]&gt;=250000,"SI","NO")</f>
        <v>SI</v>
      </c>
    </row>
    <row r="2416" spans="1:18" x14ac:dyDescent="0.3">
      <c r="A2416" s="16">
        <v>33499536</v>
      </c>
      <c r="B2416" s="13">
        <v>73</v>
      </c>
      <c r="C2416" s="13">
        <v>5</v>
      </c>
      <c r="D2416" s="13">
        <v>74</v>
      </c>
      <c r="E2416" t="s">
        <v>23</v>
      </c>
      <c r="F2416" t="s">
        <v>21</v>
      </c>
      <c r="G2416" t="str">
        <f>IF(VentasC15[[#This Row],[Tipo de pago]]='Tablas auxiliares'!$B$6,"Venta física","Venta Online")</f>
        <v>Venta Online</v>
      </c>
      <c r="H2416" t="s">
        <v>30</v>
      </c>
      <c r="I2416" s="37">
        <v>50304</v>
      </c>
      <c r="J2416" s="37">
        <v>48793</v>
      </c>
      <c r="K2416" s="37">
        <v>10864</v>
      </c>
      <c r="L2416" s="37">
        <v>99668</v>
      </c>
      <c r="M2416" s="37">
        <v>23232</v>
      </c>
      <c r="N2416" s="37">
        <f>SUM(VentasC15[[#This Row],[Maquillaje]:[Perfumería]])</f>
        <v>232861</v>
      </c>
      <c r="O2416" s="14">
        <f>AVERAGE(VentasC15[[#This Row],[Maquillaje]:[Perfumería]])</f>
        <v>46572.2</v>
      </c>
      <c r="P2416" t="str">
        <f>INDEX(VentasC15[[#Headers],[Maquillaje]:[Perfumería]],MATCH(MAX(VentasC15[[#This Row],[Maquillaje]:[Perfumería]]),VentasC15[[#This Row],[Maquillaje]:[Perfumería]],0))</f>
        <v>Cuerpo</v>
      </c>
      <c r="Q2416" t="str">
        <f>INDEX(VentasC15[[#Headers],[Maquillaje]:[Perfumería]],MATCH(MIN(VentasC15[[#This Row],[Maquillaje]:[Perfumería]]),VentasC15[[#This Row],[Maquillaje]:[Perfumería]],0))</f>
        <v>Cabello</v>
      </c>
      <c r="R2416" t="str">
        <f>IF(VentasC15[[#This Row],[Total por vendedor]]&gt;=250000,"SI","NO")</f>
        <v>NO</v>
      </c>
    </row>
    <row r="2417" spans="1:18" x14ac:dyDescent="0.3">
      <c r="A2417" s="17">
        <v>33499537</v>
      </c>
      <c r="B2417" s="13">
        <v>63</v>
      </c>
      <c r="C2417" s="13">
        <v>5</v>
      </c>
      <c r="D2417" s="13">
        <v>45</v>
      </c>
      <c r="E2417" t="s">
        <v>23</v>
      </c>
      <c r="F2417" t="s">
        <v>21</v>
      </c>
      <c r="G2417" t="str">
        <f>IF(VentasC15[[#This Row],[Tipo de pago]]='Tablas auxiliares'!$B$6,"Venta física","Venta Online")</f>
        <v>Venta Online</v>
      </c>
      <c r="H2417" t="s">
        <v>30</v>
      </c>
      <c r="I2417" s="37">
        <v>80770</v>
      </c>
      <c r="J2417" s="37">
        <v>66839</v>
      </c>
      <c r="K2417" s="37">
        <v>57906</v>
      </c>
      <c r="L2417" s="37">
        <v>94352</v>
      </c>
      <c r="M2417" s="37">
        <v>82342</v>
      </c>
      <c r="N2417" s="37">
        <f>SUM(VentasC15[[#This Row],[Maquillaje]:[Perfumería]])</f>
        <v>382209</v>
      </c>
      <c r="O2417" s="14">
        <f>AVERAGE(VentasC15[[#This Row],[Maquillaje]:[Perfumería]])</f>
        <v>76441.8</v>
      </c>
      <c r="P2417" t="str">
        <f>INDEX(VentasC15[[#Headers],[Maquillaje]:[Perfumería]],MATCH(MAX(VentasC15[[#This Row],[Maquillaje]:[Perfumería]]),VentasC15[[#This Row],[Maquillaje]:[Perfumería]],0))</f>
        <v>Cuerpo</v>
      </c>
      <c r="Q2417" t="str">
        <f>INDEX(VentasC15[[#Headers],[Maquillaje]:[Perfumería]],MATCH(MIN(VentasC15[[#This Row],[Maquillaje]:[Perfumería]]),VentasC15[[#This Row],[Maquillaje]:[Perfumería]],0))</f>
        <v>Cabello</v>
      </c>
      <c r="R2417" t="str">
        <f>IF(VentasC15[[#This Row],[Total por vendedor]]&gt;=250000,"SI","NO")</f>
        <v>SI</v>
      </c>
    </row>
    <row r="2418" spans="1:18" x14ac:dyDescent="0.3">
      <c r="A2418" s="16">
        <v>33499538</v>
      </c>
      <c r="B2418" s="13">
        <v>53</v>
      </c>
      <c r="C2418" s="13">
        <v>5</v>
      </c>
      <c r="D2418" s="13">
        <v>11</v>
      </c>
      <c r="E2418" t="s">
        <v>23</v>
      </c>
      <c r="F2418" t="s">
        <v>20</v>
      </c>
      <c r="G2418" t="str">
        <f>IF(VentasC15[[#This Row],[Tipo de pago]]='Tablas auxiliares'!$B$6,"Venta física","Venta Online")</f>
        <v>Venta física</v>
      </c>
      <c r="H2418" t="s">
        <v>29</v>
      </c>
      <c r="I2418" s="37">
        <v>22931</v>
      </c>
      <c r="J2418" s="37">
        <v>24172</v>
      </c>
      <c r="K2418" s="37">
        <v>40404</v>
      </c>
      <c r="L2418" s="37">
        <v>80204</v>
      </c>
      <c r="M2418" s="37">
        <v>94623</v>
      </c>
      <c r="N2418" s="37">
        <f>SUM(VentasC15[[#This Row],[Maquillaje]:[Perfumería]])</f>
        <v>262334</v>
      </c>
      <c r="O2418" s="14">
        <f>AVERAGE(VentasC15[[#This Row],[Maquillaje]:[Perfumería]])</f>
        <v>52466.8</v>
      </c>
      <c r="P2418" t="str">
        <f>INDEX(VentasC15[[#Headers],[Maquillaje]:[Perfumería]],MATCH(MAX(VentasC15[[#This Row],[Maquillaje]:[Perfumería]]),VentasC15[[#This Row],[Maquillaje]:[Perfumería]],0))</f>
        <v>Perfumería</v>
      </c>
      <c r="Q2418" t="str">
        <f>INDEX(VentasC15[[#Headers],[Maquillaje]:[Perfumería]],MATCH(MIN(VentasC15[[#This Row],[Maquillaje]:[Perfumería]]),VentasC15[[#This Row],[Maquillaje]:[Perfumería]],0))</f>
        <v>Maquillaje</v>
      </c>
      <c r="R2418" t="str">
        <f>IF(VentasC15[[#This Row],[Total por vendedor]]&gt;=250000,"SI","NO")</f>
        <v>SI</v>
      </c>
    </row>
    <row r="2419" spans="1:18" x14ac:dyDescent="0.3">
      <c r="A2419" s="17">
        <v>33499539</v>
      </c>
      <c r="B2419" s="13">
        <v>45</v>
      </c>
      <c r="C2419" s="13">
        <v>5</v>
      </c>
      <c r="D2419" s="13">
        <v>98</v>
      </c>
      <c r="E2419" t="s">
        <v>24</v>
      </c>
      <c r="F2419" t="s">
        <v>20</v>
      </c>
      <c r="G2419" t="str">
        <f>IF(VentasC15[[#This Row],[Tipo de pago]]='Tablas auxiliares'!$B$6,"Venta física","Venta Online")</f>
        <v>Venta física</v>
      </c>
      <c r="H2419" t="s">
        <v>30</v>
      </c>
      <c r="I2419" s="37">
        <v>99548</v>
      </c>
      <c r="J2419" s="37">
        <v>19820</v>
      </c>
      <c r="K2419" s="37">
        <v>59337</v>
      </c>
      <c r="L2419" s="37">
        <v>57093</v>
      </c>
      <c r="M2419" s="37">
        <v>40161</v>
      </c>
      <c r="N2419" s="37">
        <f>SUM(VentasC15[[#This Row],[Maquillaje]:[Perfumería]])</f>
        <v>275959</v>
      </c>
      <c r="O2419" s="14">
        <f>AVERAGE(VentasC15[[#This Row],[Maquillaje]:[Perfumería]])</f>
        <v>55191.8</v>
      </c>
      <c r="P2419" t="str">
        <f>INDEX(VentasC15[[#Headers],[Maquillaje]:[Perfumería]],MATCH(MAX(VentasC15[[#This Row],[Maquillaje]:[Perfumería]]),VentasC15[[#This Row],[Maquillaje]:[Perfumería]],0))</f>
        <v>Maquillaje</v>
      </c>
      <c r="Q2419" t="str">
        <f>INDEX(VentasC15[[#Headers],[Maquillaje]:[Perfumería]],MATCH(MIN(VentasC15[[#This Row],[Maquillaje]:[Perfumería]]),VentasC15[[#This Row],[Maquillaje]:[Perfumería]],0))</f>
        <v>Skincare</v>
      </c>
      <c r="R2419" t="str">
        <f>IF(VentasC15[[#This Row],[Total por vendedor]]&gt;=250000,"SI","NO")</f>
        <v>SI</v>
      </c>
    </row>
    <row r="2420" spans="1:18" x14ac:dyDescent="0.3">
      <c r="A2420" s="16">
        <v>33499540</v>
      </c>
      <c r="B2420" s="13">
        <v>25</v>
      </c>
      <c r="C2420" s="13">
        <v>5</v>
      </c>
      <c r="D2420" s="13">
        <v>55</v>
      </c>
      <c r="E2420" t="s">
        <v>23</v>
      </c>
      <c r="F2420" t="s">
        <v>20</v>
      </c>
      <c r="G2420" t="str">
        <f>IF(VentasC15[[#This Row],[Tipo de pago]]='Tablas auxiliares'!$B$6,"Venta física","Venta Online")</f>
        <v>Venta física</v>
      </c>
      <c r="H2420" t="s">
        <v>29</v>
      </c>
      <c r="I2420" s="37">
        <v>52832</v>
      </c>
      <c r="J2420" s="37">
        <v>85685</v>
      </c>
      <c r="K2420" s="37">
        <v>12761</v>
      </c>
      <c r="L2420" s="37">
        <v>19213</v>
      </c>
      <c r="M2420" s="37">
        <v>29289</v>
      </c>
      <c r="N2420" s="37">
        <f>SUM(VentasC15[[#This Row],[Maquillaje]:[Perfumería]])</f>
        <v>199780</v>
      </c>
      <c r="O2420" s="14">
        <f>AVERAGE(VentasC15[[#This Row],[Maquillaje]:[Perfumería]])</f>
        <v>39956</v>
      </c>
      <c r="P2420" t="str">
        <f>INDEX(VentasC15[[#Headers],[Maquillaje]:[Perfumería]],MATCH(MAX(VentasC15[[#This Row],[Maquillaje]:[Perfumería]]),VentasC15[[#This Row],[Maquillaje]:[Perfumería]],0))</f>
        <v>Skincare</v>
      </c>
      <c r="Q2420" t="str">
        <f>INDEX(VentasC15[[#Headers],[Maquillaje]:[Perfumería]],MATCH(MIN(VentasC15[[#This Row],[Maquillaje]:[Perfumería]]),VentasC15[[#This Row],[Maquillaje]:[Perfumería]],0))</f>
        <v>Cabello</v>
      </c>
      <c r="R2420" t="str">
        <f>IF(VentasC15[[#This Row],[Total por vendedor]]&gt;=250000,"SI","NO")</f>
        <v>NO</v>
      </c>
    </row>
    <row r="2421" spans="1:18" x14ac:dyDescent="0.3">
      <c r="A2421" s="17">
        <v>33499541</v>
      </c>
      <c r="B2421" s="13">
        <v>74</v>
      </c>
      <c r="C2421" s="13">
        <v>5</v>
      </c>
      <c r="D2421" s="13">
        <v>41</v>
      </c>
      <c r="E2421" t="s">
        <v>24</v>
      </c>
      <c r="F2421" t="s">
        <v>20</v>
      </c>
      <c r="G2421" t="str">
        <f>IF(VentasC15[[#This Row],[Tipo de pago]]='Tablas auxiliares'!$B$6,"Venta física","Venta Online")</f>
        <v>Venta física</v>
      </c>
      <c r="H2421" t="s">
        <v>29</v>
      </c>
      <c r="I2421" s="37">
        <v>824</v>
      </c>
      <c r="J2421" s="37">
        <v>22770</v>
      </c>
      <c r="K2421" s="37">
        <v>62483</v>
      </c>
      <c r="L2421" s="37">
        <v>37556</v>
      </c>
      <c r="M2421" s="37">
        <v>60768</v>
      </c>
      <c r="N2421" s="37">
        <f>SUM(VentasC15[[#This Row],[Maquillaje]:[Perfumería]])</f>
        <v>184401</v>
      </c>
      <c r="O2421" s="14">
        <f>AVERAGE(VentasC15[[#This Row],[Maquillaje]:[Perfumería]])</f>
        <v>36880.199999999997</v>
      </c>
      <c r="P2421" t="str">
        <f>INDEX(VentasC15[[#Headers],[Maquillaje]:[Perfumería]],MATCH(MAX(VentasC15[[#This Row],[Maquillaje]:[Perfumería]]),VentasC15[[#This Row],[Maquillaje]:[Perfumería]],0))</f>
        <v>Cabello</v>
      </c>
      <c r="Q2421" t="str">
        <f>INDEX(VentasC15[[#Headers],[Maquillaje]:[Perfumería]],MATCH(MIN(VentasC15[[#This Row],[Maquillaje]:[Perfumería]]),VentasC15[[#This Row],[Maquillaje]:[Perfumería]],0))</f>
        <v>Maquillaje</v>
      </c>
      <c r="R2421" t="str">
        <f>IF(VentasC15[[#This Row],[Total por vendedor]]&gt;=250000,"SI","NO")</f>
        <v>NO</v>
      </c>
    </row>
    <row r="2422" spans="1:18" x14ac:dyDescent="0.3">
      <c r="A2422" s="16">
        <v>33499542</v>
      </c>
      <c r="B2422" s="13">
        <v>61</v>
      </c>
      <c r="C2422" s="13">
        <v>5</v>
      </c>
      <c r="D2422" s="13">
        <v>38</v>
      </c>
      <c r="E2422" t="s">
        <v>22</v>
      </c>
      <c r="F2422" t="s">
        <v>20</v>
      </c>
      <c r="G2422" t="str">
        <f>IF(VentasC15[[#This Row],[Tipo de pago]]='Tablas auxiliares'!$B$6,"Venta física","Venta Online")</f>
        <v>Venta física</v>
      </c>
      <c r="H2422" t="s">
        <v>29</v>
      </c>
      <c r="I2422" s="37">
        <v>50334</v>
      </c>
      <c r="J2422" s="37">
        <v>43826</v>
      </c>
      <c r="K2422" s="37">
        <v>28805</v>
      </c>
      <c r="L2422" s="37">
        <v>18389</v>
      </c>
      <c r="M2422" s="37">
        <v>25446</v>
      </c>
      <c r="N2422" s="37">
        <f>SUM(VentasC15[[#This Row],[Maquillaje]:[Perfumería]])</f>
        <v>166800</v>
      </c>
      <c r="O2422" s="14">
        <f>AVERAGE(VentasC15[[#This Row],[Maquillaje]:[Perfumería]])</f>
        <v>33360</v>
      </c>
      <c r="P2422" t="str">
        <f>INDEX(VentasC15[[#Headers],[Maquillaje]:[Perfumería]],MATCH(MAX(VentasC15[[#This Row],[Maquillaje]:[Perfumería]]),VentasC15[[#This Row],[Maquillaje]:[Perfumería]],0))</f>
        <v>Maquillaje</v>
      </c>
      <c r="Q2422" t="str">
        <f>INDEX(VentasC15[[#Headers],[Maquillaje]:[Perfumería]],MATCH(MIN(VentasC15[[#This Row],[Maquillaje]:[Perfumería]]),VentasC15[[#This Row],[Maquillaje]:[Perfumería]],0))</f>
        <v>Cuerpo</v>
      </c>
      <c r="R2422" t="str">
        <f>IF(VentasC15[[#This Row],[Total por vendedor]]&gt;=250000,"SI","NO")</f>
        <v>NO</v>
      </c>
    </row>
    <row r="2423" spans="1:18" x14ac:dyDescent="0.3">
      <c r="A2423" s="17">
        <v>33499543</v>
      </c>
      <c r="B2423" s="13">
        <v>51</v>
      </c>
      <c r="C2423" s="13">
        <v>5</v>
      </c>
      <c r="D2423" s="13">
        <v>91</v>
      </c>
      <c r="E2423" t="s">
        <v>23</v>
      </c>
      <c r="F2423" t="s">
        <v>20</v>
      </c>
      <c r="G2423" t="str">
        <f>IF(VentasC15[[#This Row],[Tipo de pago]]='Tablas auxiliares'!$B$6,"Venta física","Venta Online")</f>
        <v>Venta física</v>
      </c>
      <c r="H2423" t="s">
        <v>30</v>
      </c>
      <c r="I2423" s="37">
        <v>39896</v>
      </c>
      <c r="J2423" s="37">
        <v>59256</v>
      </c>
      <c r="K2423" s="37">
        <v>28029</v>
      </c>
      <c r="L2423" s="37">
        <v>68465</v>
      </c>
      <c r="M2423" s="37">
        <v>31666</v>
      </c>
      <c r="N2423" s="37">
        <f>SUM(VentasC15[[#This Row],[Maquillaje]:[Perfumería]])</f>
        <v>227312</v>
      </c>
      <c r="O2423" s="14">
        <f>AVERAGE(VentasC15[[#This Row],[Maquillaje]:[Perfumería]])</f>
        <v>45462.400000000001</v>
      </c>
      <c r="P2423" t="str">
        <f>INDEX(VentasC15[[#Headers],[Maquillaje]:[Perfumería]],MATCH(MAX(VentasC15[[#This Row],[Maquillaje]:[Perfumería]]),VentasC15[[#This Row],[Maquillaje]:[Perfumería]],0))</f>
        <v>Cuerpo</v>
      </c>
      <c r="Q2423" t="str">
        <f>INDEX(VentasC15[[#Headers],[Maquillaje]:[Perfumería]],MATCH(MIN(VentasC15[[#This Row],[Maquillaje]:[Perfumería]]),VentasC15[[#This Row],[Maquillaje]:[Perfumería]],0))</f>
        <v>Cabello</v>
      </c>
      <c r="R2423" t="str">
        <f>IF(VentasC15[[#This Row],[Total por vendedor]]&gt;=250000,"SI","NO")</f>
        <v>NO</v>
      </c>
    </row>
    <row r="2424" spans="1:18" x14ac:dyDescent="0.3">
      <c r="A2424" s="16">
        <v>33499544</v>
      </c>
      <c r="B2424" s="13">
        <v>61</v>
      </c>
      <c r="C2424" s="13">
        <v>5</v>
      </c>
      <c r="D2424" s="13">
        <v>92</v>
      </c>
      <c r="E2424" t="s">
        <v>22</v>
      </c>
      <c r="F2424" t="s">
        <v>21</v>
      </c>
      <c r="G2424" t="str">
        <f>IF(VentasC15[[#This Row],[Tipo de pago]]='Tablas auxiliares'!$B$6,"Venta física","Venta Online")</f>
        <v>Venta Online</v>
      </c>
      <c r="H2424" t="s">
        <v>30</v>
      </c>
      <c r="I2424" s="37">
        <v>82016</v>
      </c>
      <c r="J2424" s="37">
        <v>15396</v>
      </c>
      <c r="K2424" s="37">
        <v>62479</v>
      </c>
      <c r="L2424" s="37">
        <v>57898</v>
      </c>
      <c r="M2424" s="37">
        <v>48854</v>
      </c>
      <c r="N2424" s="37">
        <f>SUM(VentasC15[[#This Row],[Maquillaje]:[Perfumería]])</f>
        <v>266643</v>
      </c>
      <c r="O2424" s="14">
        <f>AVERAGE(VentasC15[[#This Row],[Maquillaje]:[Perfumería]])</f>
        <v>53328.6</v>
      </c>
      <c r="P2424" t="str">
        <f>INDEX(VentasC15[[#Headers],[Maquillaje]:[Perfumería]],MATCH(MAX(VentasC15[[#This Row],[Maquillaje]:[Perfumería]]),VentasC15[[#This Row],[Maquillaje]:[Perfumería]],0))</f>
        <v>Maquillaje</v>
      </c>
      <c r="Q2424" t="str">
        <f>INDEX(VentasC15[[#Headers],[Maquillaje]:[Perfumería]],MATCH(MIN(VentasC15[[#This Row],[Maquillaje]:[Perfumería]]),VentasC15[[#This Row],[Maquillaje]:[Perfumería]],0))</f>
        <v>Skincare</v>
      </c>
      <c r="R2424" t="str">
        <f>IF(VentasC15[[#This Row],[Total por vendedor]]&gt;=250000,"SI","NO")</f>
        <v>SI</v>
      </c>
    </row>
    <row r="2425" spans="1:18" x14ac:dyDescent="0.3">
      <c r="A2425" s="17">
        <v>33499545</v>
      </c>
      <c r="B2425" s="13">
        <v>71</v>
      </c>
      <c r="C2425" s="13">
        <v>5</v>
      </c>
      <c r="D2425" s="13">
        <v>36</v>
      </c>
      <c r="E2425" t="s">
        <v>23</v>
      </c>
      <c r="F2425" t="s">
        <v>20</v>
      </c>
      <c r="G2425" t="str">
        <f>IF(VentasC15[[#This Row],[Tipo de pago]]='Tablas auxiliares'!$B$6,"Venta física","Venta Online")</f>
        <v>Venta física</v>
      </c>
      <c r="H2425" t="s">
        <v>29</v>
      </c>
      <c r="I2425" s="37">
        <v>17271</v>
      </c>
      <c r="J2425" s="37">
        <v>14071</v>
      </c>
      <c r="K2425" s="37">
        <v>11720</v>
      </c>
      <c r="L2425" s="37">
        <v>21250</v>
      </c>
      <c r="M2425" s="37">
        <v>84498</v>
      </c>
      <c r="N2425" s="37">
        <f>SUM(VentasC15[[#This Row],[Maquillaje]:[Perfumería]])</f>
        <v>148810</v>
      </c>
      <c r="O2425" s="14">
        <f>AVERAGE(VentasC15[[#This Row],[Maquillaje]:[Perfumería]])</f>
        <v>29762</v>
      </c>
      <c r="P2425" t="str">
        <f>INDEX(VentasC15[[#Headers],[Maquillaje]:[Perfumería]],MATCH(MAX(VentasC15[[#This Row],[Maquillaje]:[Perfumería]]),VentasC15[[#This Row],[Maquillaje]:[Perfumería]],0))</f>
        <v>Perfumería</v>
      </c>
      <c r="Q2425" t="str">
        <f>INDEX(VentasC15[[#Headers],[Maquillaje]:[Perfumería]],MATCH(MIN(VentasC15[[#This Row],[Maquillaje]:[Perfumería]]),VentasC15[[#This Row],[Maquillaje]:[Perfumería]],0))</f>
        <v>Cabello</v>
      </c>
      <c r="R2425" t="str">
        <f>IF(VentasC15[[#This Row],[Total por vendedor]]&gt;=250000,"SI","NO")</f>
        <v>NO</v>
      </c>
    </row>
    <row r="2426" spans="1:18" x14ac:dyDescent="0.3">
      <c r="A2426" s="16">
        <v>33499546</v>
      </c>
      <c r="B2426" s="13">
        <v>67</v>
      </c>
      <c r="C2426" s="13">
        <v>5</v>
      </c>
      <c r="D2426" s="13">
        <v>85</v>
      </c>
      <c r="E2426" t="s">
        <v>23</v>
      </c>
      <c r="F2426" t="s">
        <v>20</v>
      </c>
      <c r="G2426" t="str">
        <f>IF(VentasC15[[#This Row],[Tipo de pago]]='Tablas auxiliares'!$B$6,"Venta física","Venta Online")</f>
        <v>Venta física</v>
      </c>
      <c r="H2426" t="s">
        <v>30</v>
      </c>
      <c r="I2426" s="37">
        <v>94619</v>
      </c>
      <c r="J2426" s="37">
        <v>16601</v>
      </c>
      <c r="K2426" s="37">
        <v>62921</v>
      </c>
      <c r="L2426" s="37">
        <v>41728</v>
      </c>
      <c r="M2426" s="37">
        <v>34564</v>
      </c>
      <c r="N2426" s="37">
        <f>SUM(VentasC15[[#This Row],[Maquillaje]:[Perfumería]])</f>
        <v>250433</v>
      </c>
      <c r="O2426" s="14">
        <f>AVERAGE(VentasC15[[#This Row],[Maquillaje]:[Perfumería]])</f>
        <v>50086.6</v>
      </c>
      <c r="P2426" t="str">
        <f>INDEX(VentasC15[[#Headers],[Maquillaje]:[Perfumería]],MATCH(MAX(VentasC15[[#This Row],[Maquillaje]:[Perfumería]]),VentasC15[[#This Row],[Maquillaje]:[Perfumería]],0))</f>
        <v>Maquillaje</v>
      </c>
      <c r="Q2426" t="str">
        <f>INDEX(VentasC15[[#Headers],[Maquillaje]:[Perfumería]],MATCH(MIN(VentasC15[[#This Row],[Maquillaje]:[Perfumería]]),VentasC15[[#This Row],[Maquillaje]:[Perfumería]],0))</f>
        <v>Skincare</v>
      </c>
      <c r="R2426" t="str">
        <f>IF(VentasC15[[#This Row],[Total por vendedor]]&gt;=250000,"SI","NO")</f>
        <v>SI</v>
      </c>
    </row>
    <row r="2427" spans="1:18" x14ac:dyDescent="0.3">
      <c r="A2427" s="17">
        <v>33499547</v>
      </c>
      <c r="B2427" s="13">
        <v>47</v>
      </c>
      <c r="C2427" s="13">
        <v>5</v>
      </c>
      <c r="D2427" s="13">
        <v>63</v>
      </c>
      <c r="E2427" t="s">
        <v>22</v>
      </c>
      <c r="F2427" t="s">
        <v>21</v>
      </c>
      <c r="G2427" t="str">
        <f>IF(VentasC15[[#This Row],[Tipo de pago]]='Tablas auxiliares'!$B$6,"Venta física","Venta Online")</f>
        <v>Venta Online</v>
      </c>
      <c r="H2427" t="s">
        <v>30</v>
      </c>
      <c r="I2427" s="37">
        <v>56261</v>
      </c>
      <c r="J2427" s="37">
        <v>8686</v>
      </c>
      <c r="K2427" s="37">
        <v>54134</v>
      </c>
      <c r="L2427" s="37">
        <v>45982</v>
      </c>
      <c r="M2427" s="37">
        <v>66324</v>
      </c>
      <c r="N2427" s="37">
        <f>SUM(VentasC15[[#This Row],[Maquillaje]:[Perfumería]])</f>
        <v>231387</v>
      </c>
      <c r="O2427" s="14">
        <f>AVERAGE(VentasC15[[#This Row],[Maquillaje]:[Perfumería]])</f>
        <v>46277.4</v>
      </c>
      <c r="P2427" t="str">
        <f>INDEX(VentasC15[[#Headers],[Maquillaje]:[Perfumería]],MATCH(MAX(VentasC15[[#This Row],[Maquillaje]:[Perfumería]]),VentasC15[[#This Row],[Maquillaje]:[Perfumería]],0))</f>
        <v>Perfumería</v>
      </c>
      <c r="Q2427" t="str">
        <f>INDEX(VentasC15[[#Headers],[Maquillaje]:[Perfumería]],MATCH(MIN(VentasC15[[#This Row],[Maquillaje]:[Perfumería]]),VentasC15[[#This Row],[Maquillaje]:[Perfumería]],0))</f>
        <v>Skincare</v>
      </c>
      <c r="R2427" t="str">
        <f>IF(VentasC15[[#This Row],[Total por vendedor]]&gt;=250000,"SI","NO")</f>
        <v>NO</v>
      </c>
    </row>
    <row r="2428" spans="1:18" x14ac:dyDescent="0.3">
      <c r="A2428" s="16">
        <v>33499548</v>
      </c>
      <c r="B2428" s="13">
        <v>48</v>
      </c>
      <c r="C2428" s="13">
        <v>5</v>
      </c>
      <c r="D2428" s="13">
        <v>93</v>
      </c>
      <c r="E2428" t="s">
        <v>22</v>
      </c>
      <c r="F2428" t="s">
        <v>20</v>
      </c>
      <c r="G2428" t="str">
        <f>IF(VentasC15[[#This Row],[Tipo de pago]]='Tablas auxiliares'!$B$6,"Venta física","Venta Online")</f>
        <v>Venta física</v>
      </c>
      <c r="H2428" t="s">
        <v>29</v>
      </c>
      <c r="I2428" s="37">
        <v>66933</v>
      </c>
      <c r="J2428" s="37">
        <v>96597</v>
      </c>
      <c r="K2428" s="37">
        <v>15395</v>
      </c>
      <c r="L2428" s="37">
        <v>14884</v>
      </c>
      <c r="M2428" s="37">
        <v>15685</v>
      </c>
      <c r="N2428" s="37">
        <f>SUM(VentasC15[[#This Row],[Maquillaje]:[Perfumería]])</f>
        <v>209494</v>
      </c>
      <c r="O2428" s="14">
        <f>AVERAGE(VentasC15[[#This Row],[Maquillaje]:[Perfumería]])</f>
        <v>41898.800000000003</v>
      </c>
      <c r="P2428" t="str">
        <f>INDEX(VentasC15[[#Headers],[Maquillaje]:[Perfumería]],MATCH(MAX(VentasC15[[#This Row],[Maquillaje]:[Perfumería]]),VentasC15[[#This Row],[Maquillaje]:[Perfumería]],0))</f>
        <v>Skincare</v>
      </c>
      <c r="Q2428" t="str">
        <f>INDEX(VentasC15[[#Headers],[Maquillaje]:[Perfumería]],MATCH(MIN(VentasC15[[#This Row],[Maquillaje]:[Perfumería]]),VentasC15[[#This Row],[Maquillaje]:[Perfumería]],0))</f>
        <v>Cuerpo</v>
      </c>
      <c r="R2428" t="str">
        <f>IF(VentasC15[[#This Row],[Total por vendedor]]&gt;=250000,"SI","NO")</f>
        <v>NO</v>
      </c>
    </row>
    <row r="2429" spans="1:18" x14ac:dyDescent="0.3">
      <c r="A2429" s="17">
        <v>33499549</v>
      </c>
      <c r="B2429" s="13">
        <v>33</v>
      </c>
      <c r="C2429" s="13">
        <v>5</v>
      </c>
      <c r="D2429" s="13">
        <v>81</v>
      </c>
      <c r="E2429" t="s">
        <v>23</v>
      </c>
      <c r="F2429" t="s">
        <v>21</v>
      </c>
      <c r="G2429" t="str">
        <f>IF(VentasC15[[#This Row],[Tipo de pago]]='Tablas auxiliares'!$B$6,"Venta física","Venta Online")</f>
        <v>Venta Online</v>
      </c>
      <c r="H2429" t="s">
        <v>29</v>
      </c>
      <c r="I2429" s="37">
        <v>93375</v>
      </c>
      <c r="J2429" s="37">
        <v>69596</v>
      </c>
      <c r="K2429" s="37">
        <v>75996</v>
      </c>
      <c r="L2429" s="37">
        <v>45613</v>
      </c>
      <c r="M2429" s="37">
        <v>47181</v>
      </c>
      <c r="N2429" s="37">
        <f>SUM(VentasC15[[#This Row],[Maquillaje]:[Perfumería]])</f>
        <v>331761</v>
      </c>
      <c r="O2429" s="14">
        <f>AVERAGE(VentasC15[[#This Row],[Maquillaje]:[Perfumería]])</f>
        <v>66352.2</v>
      </c>
      <c r="P2429" t="str">
        <f>INDEX(VentasC15[[#Headers],[Maquillaje]:[Perfumería]],MATCH(MAX(VentasC15[[#This Row],[Maquillaje]:[Perfumería]]),VentasC15[[#This Row],[Maquillaje]:[Perfumería]],0))</f>
        <v>Maquillaje</v>
      </c>
      <c r="Q2429" t="str">
        <f>INDEX(VentasC15[[#Headers],[Maquillaje]:[Perfumería]],MATCH(MIN(VentasC15[[#This Row],[Maquillaje]:[Perfumería]]),VentasC15[[#This Row],[Maquillaje]:[Perfumería]],0))</f>
        <v>Cuerpo</v>
      </c>
      <c r="R2429" t="str">
        <f>IF(VentasC15[[#This Row],[Total por vendedor]]&gt;=250000,"SI","NO")</f>
        <v>SI</v>
      </c>
    </row>
    <row r="2430" spans="1:18" x14ac:dyDescent="0.3">
      <c r="A2430" s="16">
        <v>33499550</v>
      </c>
      <c r="B2430" s="13">
        <v>42</v>
      </c>
      <c r="C2430" s="13">
        <v>5</v>
      </c>
      <c r="D2430" s="13">
        <v>21</v>
      </c>
      <c r="E2430" t="s">
        <v>23</v>
      </c>
      <c r="F2430" t="s">
        <v>21</v>
      </c>
      <c r="G2430" t="str">
        <f>IF(VentasC15[[#This Row],[Tipo de pago]]='Tablas auxiliares'!$B$6,"Venta física","Venta Online")</f>
        <v>Venta Online</v>
      </c>
      <c r="H2430" t="s">
        <v>30</v>
      </c>
      <c r="I2430" s="37">
        <v>35707</v>
      </c>
      <c r="J2430" s="37">
        <v>5768</v>
      </c>
      <c r="K2430" s="37">
        <v>68516</v>
      </c>
      <c r="L2430" s="37">
        <v>80912</v>
      </c>
      <c r="M2430" s="37">
        <v>83986</v>
      </c>
      <c r="N2430" s="37">
        <f>SUM(VentasC15[[#This Row],[Maquillaje]:[Perfumería]])</f>
        <v>274889</v>
      </c>
      <c r="O2430" s="14">
        <f>AVERAGE(VentasC15[[#This Row],[Maquillaje]:[Perfumería]])</f>
        <v>54977.8</v>
      </c>
      <c r="P2430" t="str">
        <f>INDEX(VentasC15[[#Headers],[Maquillaje]:[Perfumería]],MATCH(MAX(VentasC15[[#This Row],[Maquillaje]:[Perfumería]]),VentasC15[[#This Row],[Maquillaje]:[Perfumería]],0))</f>
        <v>Perfumería</v>
      </c>
      <c r="Q2430" t="str">
        <f>INDEX(VentasC15[[#Headers],[Maquillaje]:[Perfumería]],MATCH(MIN(VentasC15[[#This Row],[Maquillaje]:[Perfumería]]),VentasC15[[#This Row],[Maquillaje]:[Perfumería]],0))</f>
        <v>Skincare</v>
      </c>
      <c r="R2430" t="str">
        <f>IF(VentasC15[[#This Row],[Total por vendedor]]&gt;=250000,"SI","NO")</f>
        <v>SI</v>
      </c>
    </row>
    <row r="2431" spans="1:18" x14ac:dyDescent="0.3">
      <c r="A2431" s="17">
        <v>33499551</v>
      </c>
      <c r="B2431" s="13">
        <v>32</v>
      </c>
      <c r="C2431" s="13">
        <v>5</v>
      </c>
      <c r="D2431" s="13">
        <v>28</v>
      </c>
      <c r="E2431" t="s">
        <v>22</v>
      </c>
      <c r="F2431" t="s">
        <v>20</v>
      </c>
      <c r="G2431" t="str">
        <f>IF(VentasC15[[#This Row],[Tipo de pago]]='Tablas auxiliares'!$B$6,"Venta física","Venta Online")</f>
        <v>Venta física</v>
      </c>
      <c r="H2431" t="s">
        <v>30</v>
      </c>
      <c r="I2431" s="37">
        <v>71467</v>
      </c>
      <c r="J2431" s="37">
        <v>34215</v>
      </c>
      <c r="K2431" s="37">
        <v>71416</v>
      </c>
      <c r="L2431" s="37">
        <v>7580</v>
      </c>
      <c r="M2431" s="37">
        <v>15494</v>
      </c>
      <c r="N2431" s="37">
        <f>SUM(VentasC15[[#This Row],[Maquillaje]:[Perfumería]])</f>
        <v>200172</v>
      </c>
      <c r="O2431" s="14">
        <f>AVERAGE(VentasC15[[#This Row],[Maquillaje]:[Perfumería]])</f>
        <v>40034.400000000001</v>
      </c>
      <c r="P2431" t="str">
        <f>INDEX(VentasC15[[#Headers],[Maquillaje]:[Perfumería]],MATCH(MAX(VentasC15[[#This Row],[Maquillaje]:[Perfumería]]),VentasC15[[#This Row],[Maquillaje]:[Perfumería]],0))</f>
        <v>Maquillaje</v>
      </c>
      <c r="Q2431" t="str">
        <f>INDEX(VentasC15[[#Headers],[Maquillaje]:[Perfumería]],MATCH(MIN(VentasC15[[#This Row],[Maquillaje]:[Perfumería]]),VentasC15[[#This Row],[Maquillaje]:[Perfumería]],0))</f>
        <v>Cuerpo</v>
      </c>
      <c r="R2431" t="str">
        <f>IF(VentasC15[[#This Row],[Total por vendedor]]&gt;=250000,"SI","NO")</f>
        <v>NO</v>
      </c>
    </row>
    <row r="2432" spans="1:18" x14ac:dyDescent="0.3">
      <c r="A2432" s="16">
        <v>33499552</v>
      </c>
      <c r="B2432" s="13">
        <v>27</v>
      </c>
      <c r="C2432" s="13">
        <v>5</v>
      </c>
      <c r="D2432" s="13">
        <v>37</v>
      </c>
      <c r="E2432" t="s">
        <v>23</v>
      </c>
      <c r="F2432" t="s">
        <v>21</v>
      </c>
      <c r="G2432" t="str">
        <f>IF(VentasC15[[#This Row],[Tipo de pago]]='Tablas auxiliares'!$B$6,"Venta física","Venta Online")</f>
        <v>Venta Online</v>
      </c>
      <c r="H2432" t="s">
        <v>29</v>
      </c>
      <c r="I2432" s="37">
        <v>47933</v>
      </c>
      <c r="J2432" s="37">
        <v>58934</v>
      </c>
      <c r="K2432" s="37">
        <v>26195</v>
      </c>
      <c r="L2432" s="37">
        <v>97863</v>
      </c>
      <c r="M2432" s="37">
        <v>51225</v>
      </c>
      <c r="N2432" s="37">
        <f>SUM(VentasC15[[#This Row],[Maquillaje]:[Perfumería]])</f>
        <v>282150</v>
      </c>
      <c r="O2432" s="14">
        <f>AVERAGE(VentasC15[[#This Row],[Maquillaje]:[Perfumería]])</f>
        <v>56430</v>
      </c>
      <c r="P2432" t="str">
        <f>INDEX(VentasC15[[#Headers],[Maquillaje]:[Perfumería]],MATCH(MAX(VentasC15[[#This Row],[Maquillaje]:[Perfumería]]),VentasC15[[#This Row],[Maquillaje]:[Perfumería]],0))</f>
        <v>Cuerpo</v>
      </c>
      <c r="Q2432" t="str">
        <f>INDEX(VentasC15[[#Headers],[Maquillaje]:[Perfumería]],MATCH(MIN(VentasC15[[#This Row],[Maquillaje]:[Perfumería]]),VentasC15[[#This Row],[Maquillaje]:[Perfumería]],0))</f>
        <v>Cabello</v>
      </c>
      <c r="R2432" t="str">
        <f>IF(VentasC15[[#This Row],[Total por vendedor]]&gt;=250000,"SI","NO")</f>
        <v>SI</v>
      </c>
    </row>
    <row r="2433" spans="1:18" x14ac:dyDescent="0.3">
      <c r="A2433" s="17">
        <v>33499553</v>
      </c>
      <c r="B2433" s="13">
        <v>38</v>
      </c>
      <c r="C2433" s="13">
        <v>5</v>
      </c>
      <c r="D2433" s="13">
        <v>92</v>
      </c>
      <c r="E2433" t="s">
        <v>23</v>
      </c>
      <c r="F2433" t="s">
        <v>20</v>
      </c>
      <c r="G2433" t="str">
        <f>IF(VentasC15[[#This Row],[Tipo de pago]]='Tablas auxiliares'!$B$6,"Venta física","Venta Online")</f>
        <v>Venta física</v>
      </c>
      <c r="H2433" t="s">
        <v>30</v>
      </c>
      <c r="I2433" s="37">
        <v>14984</v>
      </c>
      <c r="J2433" s="37">
        <v>44141</v>
      </c>
      <c r="K2433" s="37">
        <v>37136</v>
      </c>
      <c r="L2433" s="37">
        <v>34814</v>
      </c>
      <c r="M2433" s="37">
        <v>45501</v>
      </c>
      <c r="N2433" s="37">
        <f>SUM(VentasC15[[#This Row],[Maquillaje]:[Perfumería]])</f>
        <v>176576</v>
      </c>
      <c r="O2433" s="14">
        <f>AVERAGE(VentasC15[[#This Row],[Maquillaje]:[Perfumería]])</f>
        <v>35315.199999999997</v>
      </c>
      <c r="P2433" t="str">
        <f>INDEX(VentasC15[[#Headers],[Maquillaje]:[Perfumería]],MATCH(MAX(VentasC15[[#This Row],[Maquillaje]:[Perfumería]]),VentasC15[[#This Row],[Maquillaje]:[Perfumería]],0))</f>
        <v>Perfumería</v>
      </c>
      <c r="Q2433" t="str">
        <f>INDEX(VentasC15[[#Headers],[Maquillaje]:[Perfumería]],MATCH(MIN(VentasC15[[#This Row],[Maquillaje]:[Perfumería]]),VentasC15[[#This Row],[Maquillaje]:[Perfumería]],0))</f>
        <v>Maquillaje</v>
      </c>
      <c r="R2433" t="str">
        <f>IF(VentasC15[[#This Row],[Total por vendedor]]&gt;=250000,"SI","NO")</f>
        <v>NO</v>
      </c>
    </row>
    <row r="2434" spans="1:18" x14ac:dyDescent="0.3">
      <c r="A2434" s="16">
        <v>33499554</v>
      </c>
      <c r="B2434" s="13">
        <v>27</v>
      </c>
      <c r="C2434" s="13">
        <v>5</v>
      </c>
      <c r="D2434" s="13">
        <v>65</v>
      </c>
      <c r="E2434" t="s">
        <v>24</v>
      </c>
      <c r="F2434" t="s">
        <v>21</v>
      </c>
      <c r="G2434" t="str">
        <f>IF(VentasC15[[#This Row],[Tipo de pago]]='Tablas auxiliares'!$B$6,"Venta física","Venta Online")</f>
        <v>Venta Online</v>
      </c>
      <c r="H2434" t="s">
        <v>29</v>
      </c>
      <c r="I2434" s="37">
        <v>29204</v>
      </c>
      <c r="J2434" s="37">
        <v>57033</v>
      </c>
      <c r="K2434" s="37">
        <v>58670</v>
      </c>
      <c r="L2434" s="37">
        <v>30048</v>
      </c>
      <c r="M2434" s="37">
        <v>22243</v>
      </c>
      <c r="N2434" s="37">
        <f>SUM(VentasC15[[#This Row],[Maquillaje]:[Perfumería]])</f>
        <v>197198</v>
      </c>
      <c r="O2434" s="14">
        <f>AVERAGE(VentasC15[[#This Row],[Maquillaje]:[Perfumería]])</f>
        <v>39439.599999999999</v>
      </c>
      <c r="P2434" t="str">
        <f>INDEX(VentasC15[[#Headers],[Maquillaje]:[Perfumería]],MATCH(MAX(VentasC15[[#This Row],[Maquillaje]:[Perfumería]]),VentasC15[[#This Row],[Maquillaje]:[Perfumería]],0))</f>
        <v>Cabello</v>
      </c>
      <c r="Q2434" t="str">
        <f>INDEX(VentasC15[[#Headers],[Maquillaje]:[Perfumería]],MATCH(MIN(VentasC15[[#This Row],[Maquillaje]:[Perfumería]]),VentasC15[[#This Row],[Maquillaje]:[Perfumería]],0))</f>
        <v>Perfumería</v>
      </c>
      <c r="R2434" t="str">
        <f>IF(VentasC15[[#This Row],[Total por vendedor]]&gt;=250000,"SI","NO")</f>
        <v>NO</v>
      </c>
    </row>
    <row r="2435" spans="1:18" x14ac:dyDescent="0.3">
      <c r="A2435" s="17">
        <v>33499555</v>
      </c>
      <c r="B2435" s="13">
        <v>43</v>
      </c>
      <c r="C2435" s="13">
        <v>5</v>
      </c>
      <c r="D2435" s="13">
        <v>82</v>
      </c>
      <c r="E2435" t="s">
        <v>23</v>
      </c>
      <c r="F2435" t="s">
        <v>20</v>
      </c>
      <c r="G2435" t="str">
        <f>IF(VentasC15[[#This Row],[Tipo de pago]]='Tablas auxiliares'!$B$6,"Venta física","Venta Online")</f>
        <v>Venta física</v>
      </c>
      <c r="H2435" t="s">
        <v>30</v>
      </c>
      <c r="I2435" s="37">
        <v>51987</v>
      </c>
      <c r="J2435" s="37">
        <v>7974</v>
      </c>
      <c r="K2435" s="37">
        <v>19394</v>
      </c>
      <c r="L2435" s="37">
        <v>5610</v>
      </c>
      <c r="M2435" s="37">
        <v>27686</v>
      </c>
      <c r="N2435" s="37">
        <f>SUM(VentasC15[[#This Row],[Maquillaje]:[Perfumería]])</f>
        <v>112651</v>
      </c>
      <c r="O2435" s="14">
        <f>AVERAGE(VentasC15[[#This Row],[Maquillaje]:[Perfumería]])</f>
        <v>22530.2</v>
      </c>
      <c r="P2435" t="str">
        <f>INDEX(VentasC15[[#Headers],[Maquillaje]:[Perfumería]],MATCH(MAX(VentasC15[[#This Row],[Maquillaje]:[Perfumería]]),VentasC15[[#This Row],[Maquillaje]:[Perfumería]],0))</f>
        <v>Maquillaje</v>
      </c>
      <c r="Q2435" t="str">
        <f>INDEX(VentasC15[[#Headers],[Maquillaje]:[Perfumería]],MATCH(MIN(VentasC15[[#This Row],[Maquillaje]:[Perfumería]]),VentasC15[[#This Row],[Maquillaje]:[Perfumería]],0))</f>
        <v>Cuerpo</v>
      </c>
      <c r="R2435" t="str">
        <f>IF(VentasC15[[#This Row],[Total por vendedor]]&gt;=250000,"SI","NO")</f>
        <v>NO</v>
      </c>
    </row>
    <row r="2436" spans="1:18" x14ac:dyDescent="0.3">
      <c r="A2436" s="16">
        <v>33499556</v>
      </c>
      <c r="B2436" s="13">
        <v>39</v>
      </c>
      <c r="C2436" s="13">
        <v>5</v>
      </c>
      <c r="D2436" s="13">
        <v>20</v>
      </c>
      <c r="E2436" t="s">
        <v>25</v>
      </c>
      <c r="F2436" t="s">
        <v>21</v>
      </c>
      <c r="G2436" t="str">
        <f>IF(VentasC15[[#This Row],[Tipo de pago]]='Tablas auxiliares'!$B$6,"Venta física","Venta Online")</f>
        <v>Venta Online</v>
      </c>
      <c r="H2436" t="s">
        <v>30</v>
      </c>
      <c r="I2436" s="37">
        <v>38342</v>
      </c>
      <c r="J2436" s="37">
        <v>12002</v>
      </c>
      <c r="K2436" s="37">
        <v>86441</v>
      </c>
      <c r="L2436" s="37">
        <v>52842</v>
      </c>
      <c r="M2436" s="37">
        <v>99330</v>
      </c>
      <c r="N2436" s="37">
        <f>SUM(VentasC15[[#This Row],[Maquillaje]:[Perfumería]])</f>
        <v>288957</v>
      </c>
      <c r="O2436" s="14">
        <f>AVERAGE(VentasC15[[#This Row],[Maquillaje]:[Perfumería]])</f>
        <v>57791.4</v>
      </c>
      <c r="P2436" t="str">
        <f>INDEX(VentasC15[[#Headers],[Maquillaje]:[Perfumería]],MATCH(MAX(VentasC15[[#This Row],[Maquillaje]:[Perfumería]]),VentasC15[[#This Row],[Maquillaje]:[Perfumería]],0))</f>
        <v>Perfumería</v>
      </c>
      <c r="Q2436" t="str">
        <f>INDEX(VentasC15[[#Headers],[Maquillaje]:[Perfumería]],MATCH(MIN(VentasC15[[#This Row],[Maquillaje]:[Perfumería]]),VentasC15[[#This Row],[Maquillaje]:[Perfumería]],0))</f>
        <v>Skincare</v>
      </c>
      <c r="R2436" t="str">
        <f>IF(VentasC15[[#This Row],[Total por vendedor]]&gt;=250000,"SI","NO")</f>
        <v>SI</v>
      </c>
    </row>
    <row r="2437" spans="1:18" x14ac:dyDescent="0.3">
      <c r="A2437" s="17">
        <v>33499557</v>
      </c>
      <c r="B2437" s="13">
        <v>62</v>
      </c>
      <c r="C2437" s="13">
        <v>5</v>
      </c>
      <c r="D2437" s="13">
        <v>55</v>
      </c>
      <c r="E2437" t="s">
        <v>24</v>
      </c>
      <c r="F2437" t="s">
        <v>20</v>
      </c>
      <c r="G2437" t="str">
        <f>IF(VentasC15[[#This Row],[Tipo de pago]]='Tablas auxiliares'!$B$6,"Venta física","Venta Online")</f>
        <v>Venta física</v>
      </c>
      <c r="H2437" t="s">
        <v>30</v>
      </c>
      <c r="I2437" s="37">
        <v>6311</v>
      </c>
      <c r="J2437" s="37">
        <v>8618</v>
      </c>
      <c r="K2437" s="37">
        <v>67107</v>
      </c>
      <c r="L2437" s="37">
        <v>68832</v>
      </c>
      <c r="M2437" s="37">
        <v>68927</v>
      </c>
      <c r="N2437" s="37">
        <f>SUM(VentasC15[[#This Row],[Maquillaje]:[Perfumería]])</f>
        <v>219795</v>
      </c>
      <c r="O2437" s="14">
        <f>AVERAGE(VentasC15[[#This Row],[Maquillaje]:[Perfumería]])</f>
        <v>43959</v>
      </c>
      <c r="P2437" t="str">
        <f>INDEX(VentasC15[[#Headers],[Maquillaje]:[Perfumería]],MATCH(MAX(VentasC15[[#This Row],[Maquillaje]:[Perfumería]]),VentasC15[[#This Row],[Maquillaje]:[Perfumería]],0))</f>
        <v>Perfumería</v>
      </c>
      <c r="Q2437" t="str">
        <f>INDEX(VentasC15[[#Headers],[Maquillaje]:[Perfumería]],MATCH(MIN(VentasC15[[#This Row],[Maquillaje]:[Perfumería]]),VentasC15[[#This Row],[Maquillaje]:[Perfumería]],0))</f>
        <v>Maquillaje</v>
      </c>
      <c r="R2437" t="str">
        <f>IF(VentasC15[[#This Row],[Total por vendedor]]&gt;=250000,"SI","NO")</f>
        <v>NO</v>
      </c>
    </row>
    <row r="2438" spans="1:18" x14ac:dyDescent="0.3">
      <c r="A2438" s="16">
        <v>33499558</v>
      </c>
      <c r="B2438" s="13">
        <v>68</v>
      </c>
      <c r="C2438" s="13">
        <v>5</v>
      </c>
      <c r="D2438" s="13">
        <v>46</v>
      </c>
      <c r="E2438" t="s">
        <v>23</v>
      </c>
      <c r="F2438" t="s">
        <v>21</v>
      </c>
      <c r="G2438" t="str">
        <f>IF(VentasC15[[#This Row],[Tipo de pago]]='Tablas auxiliares'!$B$6,"Venta física","Venta Online")</f>
        <v>Venta Online</v>
      </c>
      <c r="H2438" t="s">
        <v>29</v>
      </c>
      <c r="I2438" s="37">
        <v>35924</v>
      </c>
      <c r="J2438" s="37">
        <v>89952</v>
      </c>
      <c r="K2438" s="37">
        <v>1496</v>
      </c>
      <c r="L2438" s="37">
        <v>39885</v>
      </c>
      <c r="M2438" s="37">
        <v>10392</v>
      </c>
      <c r="N2438" s="37">
        <f>SUM(VentasC15[[#This Row],[Maquillaje]:[Perfumería]])</f>
        <v>177649</v>
      </c>
      <c r="O2438" s="14">
        <f>AVERAGE(VentasC15[[#This Row],[Maquillaje]:[Perfumería]])</f>
        <v>35529.800000000003</v>
      </c>
      <c r="P2438" t="str">
        <f>INDEX(VentasC15[[#Headers],[Maquillaje]:[Perfumería]],MATCH(MAX(VentasC15[[#This Row],[Maquillaje]:[Perfumería]]),VentasC15[[#This Row],[Maquillaje]:[Perfumería]],0))</f>
        <v>Skincare</v>
      </c>
      <c r="Q2438" t="str">
        <f>INDEX(VentasC15[[#Headers],[Maquillaje]:[Perfumería]],MATCH(MIN(VentasC15[[#This Row],[Maquillaje]:[Perfumería]]),VentasC15[[#This Row],[Maquillaje]:[Perfumería]],0))</f>
        <v>Cabello</v>
      </c>
      <c r="R2438" t="str">
        <f>IF(VentasC15[[#This Row],[Total por vendedor]]&gt;=250000,"SI","NO")</f>
        <v>NO</v>
      </c>
    </row>
    <row r="2439" spans="1:18" x14ac:dyDescent="0.3">
      <c r="A2439" s="17">
        <v>33499559</v>
      </c>
      <c r="B2439" s="13">
        <v>69</v>
      </c>
      <c r="C2439" s="13">
        <v>5</v>
      </c>
      <c r="D2439" s="13">
        <v>70</v>
      </c>
      <c r="E2439" t="s">
        <v>22</v>
      </c>
      <c r="F2439" t="s">
        <v>21</v>
      </c>
      <c r="G2439" t="str">
        <f>IF(VentasC15[[#This Row],[Tipo de pago]]='Tablas auxiliares'!$B$6,"Venta física","Venta Online")</f>
        <v>Venta Online</v>
      </c>
      <c r="H2439" t="s">
        <v>29</v>
      </c>
      <c r="I2439" s="37">
        <v>37322</v>
      </c>
      <c r="J2439" s="37">
        <v>88255</v>
      </c>
      <c r="K2439" s="37">
        <v>54960</v>
      </c>
      <c r="L2439" s="37">
        <v>51610</v>
      </c>
      <c r="M2439" s="37">
        <v>3678</v>
      </c>
      <c r="N2439" s="37">
        <f>SUM(VentasC15[[#This Row],[Maquillaje]:[Perfumería]])</f>
        <v>235825</v>
      </c>
      <c r="O2439" s="14">
        <f>AVERAGE(VentasC15[[#This Row],[Maquillaje]:[Perfumería]])</f>
        <v>47165</v>
      </c>
      <c r="P2439" t="str">
        <f>INDEX(VentasC15[[#Headers],[Maquillaje]:[Perfumería]],MATCH(MAX(VentasC15[[#This Row],[Maquillaje]:[Perfumería]]),VentasC15[[#This Row],[Maquillaje]:[Perfumería]],0))</f>
        <v>Skincare</v>
      </c>
      <c r="Q2439" t="str">
        <f>INDEX(VentasC15[[#Headers],[Maquillaje]:[Perfumería]],MATCH(MIN(VentasC15[[#This Row],[Maquillaje]:[Perfumería]]),VentasC15[[#This Row],[Maquillaje]:[Perfumería]],0))</f>
        <v>Perfumería</v>
      </c>
      <c r="R2439" t="str">
        <f>IF(VentasC15[[#This Row],[Total por vendedor]]&gt;=250000,"SI","NO")</f>
        <v>NO</v>
      </c>
    </row>
    <row r="2440" spans="1:18" x14ac:dyDescent="0.3">
      <c r="A2440" s="16">
        <v>33499560</v>
      </c>
      <c r="B2440" s="13">
        <v>31</v>
      </c>
      <c r="C2440" s="13">
        <v>5</v>
      </c>
      <c r="D2440" s="13">
        <v>67</v>
      </c>
      <c r="E2440" t="s">
        <v>23</v>
      </c>
      <c r="F2440" t="s">
        <v>21</v>
      </c>
      <c r="G2440" t="str">
        <f>IF(VentasC15[[#This Row],[Tipo de pago]]='Tablas auxiliares'!$B$6,"Venta física","Venta Online")</f>
        <v>Venta Online</v>
      </c>
      <c r="H2440" t="s">
        <v>29</v>
      </c>
      <c r="I2440" s="37">
        <v>75795</v>
      </c>
      <c r="J2440" s="37">
        <v>43852</v>
      </c>
      <c r="K2440" s="37">
        <v>65180</v>
      </c>
      <c r="L2440" s="37">
        <v>65556</v>
      </c>
      <c r="M2440" s="37">
        <v>24654</v>
      </c>
      <c r="N2440" s="37">
        <f>SUM(VentasC15[[#This Row],[Maquillaje]:[Perfumería]])</f>
        <v>275037</v>
      </c>
      <c r="O2440" s="14">
        <f>AVERAGE(VentasC15[[#This Row],[Maquillaje]:[Perfumería]])</f>
        <v>55007.4</v>
      </c>
      <c r="P2440" t="str">
        <f>INDEX(VentasC15[[#Headers],[Maquillaje]:[Perfumería]],MATCH(MAX(VentasC15[[#This Row],[Maquillaje]:[Perfumería]]),VentasC15[[#This Row],[Maquillaje]:[Perfumería]],0))</f>
        <v>Maquillaje</v>
      </c>
      <c r="Q2440" t="str">
        <f>INDEX(VentasC15[[#Headers],[Maquillaje]:[Perfumería]],MATCH(MIN(VentasC15[[#This Row],[Maquillaje]:[Perfumería]]),VentasC15[[#This Row],[Maquillaje]:[Perfumería]],0))</f>
        <v>Perfumería</v>
      </c>
      <c r="R2440" t="str">
        <f>IF(VentasC15[[#This Row],[Total por vendedor]]&gt;=250000,"SI","NO")</f>
        <v>SI</v>
      </c>
    </row>
    <row r="2441" spans="1:18" x14ac:dyDescent="0.3">
      <c r="A2441" s="17">
        <v>33499561</v>
      </c>
      <c r="B2441" s="13">
        <v>40</v>
      </c>
      <c r="C2441" s="13">
        <v>5</v>
      </c>
      <c r="D2441" s="13">
        <v>88</v>
      </c>
      <c r="E2441" t="s">
        <v>23</v>
      </c>
      <c r="F2441" t="s">
        <v>20</v>
      </c>
      <c r="G2441" t="str">
        <f>IF(VentasC15[[#This Row],[Tipo de pago]]='Tablas auxiliares'!$B$6,"Venta física","Venta Online")</f>
        <v>Venta física</v>
      </c>
      <c r="H2441" t="s">
        <v>30</v>
      </c>
      <c r="I2441" s="37">
        <v>3512</v>
      </c>
      <c r="J2441" s="37">
        <v>99180</v>
      </c>
      <c r="K2441" s="37">
        <v>85673</v>
      </c>
      <c r="L2441" s="37">
        <v>53391</v>
      </c>
      <c r="M2441" s="37">
        <v>43250</v>
      </c>
      <c r="N2441" s="37">
        <f>SUM(VentasC15[[#This Row],[Maquillaje]:[Perfumería]])</f>
        <v>285006</v>
      </c>
      <c r="O2441" s="14">
        <f>AVERAGE(VentasC15[[#This Row],[Maquillaje]:[Perfumería]])</f>
        <v>57001.2</v>
      </c>
      <c r="P2441" t="str">
        <f>INDEX(VentasC15[[#Headers],[Maquillaje]:[Perfumería]],MATCH(MAX(VentasC15[[#This Row],[Maquillaje]:[Perfumería]]),VentasC15[[#This Row],[Maquillaje]:[Perfumería]],0))</f>
        <v>Skincare</v>
      </c>
      <c r="Q2441" t="str">
        <f>INDEX(VentasC15[[#Headers],[Maquillaje]:[Perfumería]],MATCH(MIN(VentasC15[[#This Row],[Maquillaje]:[Perfumería]]),VentasC15[[#This Row],[Maquillaje]:[Perfumería]],0))</f>
        <v>Maquillaje</v>
      </c>
      <c r="R2441" t="str">
        <f>IF(VentasC15[[#This Row],[Total por vendedor]]&gt;=250000,"SI","NO")</f>
        <v>SI</v>
      </c>
    </row>
    <row r="2442" spans="1:18" x14ac:dyDescent="0.3">
      <c r="A2442" s="16">
        <v>33499562</v>
      </c>
      <c r="B2442" s="13">
        <v>31</v>
      </c>
      <c r="C2442" s="13">
        <v>5</v>
      </c>
      <c r="D2442" s="13">
        <v>30</v>
      </c>
      <c r="E2442" t="s">
        <v>24</v>
      </c>
      <c r="F2442" t="s">
        <v>21</v>
      </c>
      <c r="G2442" t="str">
        <f>IF(VentasC15[[#This Row],[Tipo de pago]]='Tablas auxiliares'!$B$6,"Venta física","Venta Online")</f>
        <v>Venta Online</v>
      </c>
      <c r="H2442" t="s">
        <v>30</v>
      </c>
      <c r="I2442" s="37">
        <v>28921</v>
      </c>
      <c r="J2442" s="37">
        <v>93102</v>
      </c>
      <c r="K2442" s="37">
        <v>36205</v>
      </c>
      <c r="L2442" s="37">
        <v>50029</v>
      </c>
      <c r="M2442" s="37">
        <v>85344</v>
      </c>
      <c r="N2442" s="37">
        <f>SUM(VentasC15[[#This Row],[Maquillaje]:[Perfumería]])</f>
        <v>293601</v>
      </c>
      <c r="O2442" s="14">
        <f>AVERAGE(VentasC15[[#This Row],[Maquillaje]:[Perfumería]])</f>
        <v>58720.2</v>
      </c>
      <c r="P2442" t="str">
        <f>INDEX(VentasC15[[#Headers],[Maquillaje]:[Perfumería]],MATCH(MAX(VentasC15[[#This Row],[Maquillaje]:[Perfumería]]),VentasC15[[#This Row],[Maquillaje]:[Perfumería]],0))</f>
        <v>Skincare</v>
      </c>
      <c r="Q2442" t="str">
        <f>INDEX(VentasC15[[#Headers],[Maquillaje]:[Perfumería]],MATCH(MIN(VentasC15[[#This Row],[Maquillaje]:[Perfumería]]),VentasC15[[#This Row],[Maquillaje]:[Perfumería]],0))</f>
        <v>Maquillaje</v>
      </c>
      <c r="R2442" t="str">
        <f>IF(VentasC15[[#This Row],[Total por vendedor]]&gt;=250000,"SI","NO")</f>
        <v>SI</v>
      </c>
    </row>
    <row r="2443" spans="1:18" x14ac:dyDescent="0.3">
      <c r="A2443" s="17">
        <v>33499563</v>
      </c>
      <c r="B2443" s="13">
        <v>50</v>
      </c>
      <c r="C2443" s="13">
        <v>5</v>
      </c>
      <c r="D2443" s="13">
        <v>95</v>
      </c>
      <c r="E2443" t="s">
        <v>23</v>
      </c>
      <c r="F2443" t="s">
        <v>20</v>
      </c>
      <c r="G2443" t="str">
        <f>IF(VentasC15[[#This Row],[Tipo de pago]]='Tablas auxiliares'!$B$6,"Venta física","Venta Online")</f>
        <v>Venta física</v>
      </c>
      <c r="H2443" t="s">
        <v>29</v>
      </c>
      <c r="I2443" s="37">
        <v>20079</v>
      </c>
      <c r="J2443" s="37">
        <v>73067</v>
      </c>
      <c r="K2443" s="37">
        <v>73470</v>
      </c>
      <c r="L2443" s="37">
        <v>59845</v>
      </c>
      <c r="M2443" s="37">
        <v>65316</v>
      </c>
      <c r="N2443" s="37">
        <f>SUM(VentasC15[[#This Row],[Maquillaje]:[Perfumería]])</f>
        <v>291777</v>
      </c>
      <c r="O2443" s="14">
        <f>AVERAGE(VentasC15[[#This Row],[Maquillaje]:[Perfumería]])</f>
        <v>58355.4</v>
      </c>
      <c r="P2443" t="str">
        <f>INDEX(VentasC15[[#Headers],[Maquillaje]:[Perfumería]],MATCH(MAX(VentasC15[[#This Row],[Maquillaje]:[Perfumería]]),VentasC15[[#This Row],[Maquillaje]:[Perfumería]],0))</f>
        <v>Cabello</v>
      </c>
      <c r="Q2443" t="str">
        <f>INDEX(VentasC15[[#Headers],[Maquillaje]:[Perfumería]],MATCH(MIN(VentasC15[[#This Row],[Maquillaje]:[Perfumería]]),VentasC15[[#This Row],[Maquillaje]:[Perfumería]],0))</f>
        <v>Maquillaje</v>
      </c>
      <c r="R2443" t="str">
        <f>IF(VentasC15[[#This Row],[Total por vendedor]]&gt;=250000,"SI","NO")</f>
        <v>SI</v>
      </c>
    </row>
    <row r="2444" spans="1:18" x14ac:dyDescent="0.3">
      <c r="A2444" s="16">
        <v>33499564</v>
      </c>
      <c r="B2444" s="13">
        <v>25</v>
      </c>
      <c r="C2444" s="13">
        <v>5</v>
      </c>
      <c r="D2444" s="13">
        <v>37</v>
      </c>
      <c r="E2444" t="s">
        <v>24</v>
      </c>
      <c r="F2444" t="s">
        <v>20</v>
      </c>
      <c r="G2444" t="str">
        <f>IF(VentasC15[[#This Row],[Tipo de pago]]='Tablas auxiliares'!$B$6,"Venta física","Venta Online")</f>
        <v>Venta física</v>
      </c>
      <c r="H2444" t="s">
        <v>30</v>
      </c>
      <c r="I2444" s="37">
        <v>17290</v>
      </c>
      <c r="J2444" s="37">
        <v>10941</v>
      </c>
      <c r="K2444" s="37">
        <v>98236</v>
      </c>
      <c r="L2444" s="37">
        <v>59014</v>
      </c>
      <c r="M2444" s="37">
        <v>14209</v>
      </c>
      <c r="N2444" s="37">
        <f>SUM(VentasC15[[#This Row],[Maquillaje]:[Perfumería]])</f>
        <v>199690</v>
      </c>
      <c r="O2444" s="14">
        <f>AVERAGE(VentasC15[[#This Row],[Maquillaje]:[Perfumería]])</f>
        <v>39938</v>
      </c>
      <c r="P2444" t="str">
        <f>INDEX(VentasC15[[#Headers],[Maquillaje]:[Perfumería]],MATCH(MAX(VentasC15[[#This Row],[Maquillaje]:[Perfumería]]),VentasC15[[#This Row],[Maquillaje]:[Perfumería]],0))</f>
        <v>Cabello</v>
      </c>
      <c r="Q2444" t="str">
        <f>INDEX(VentasC15[[#Headers],[Maquillaje]:[Perfumería]],MATCH(MIN(VentasC15[[#This Row],[Maquillaje]:[Perfumería]]),VentasC15[[#This Row],[Maquillaje]:[Perfumería]],0))</f>
        <v>Skincare</v>
      </c>
      <c r="R2444" t="str">
        <f>IF(VentasC15[[#This Row],[Total por vendedor]]&gt;=250000,"SI","NO")</f>
        <v>NO</v>
      </c>
    </row>
    <row r="2445" spans="1:18" x14ac:dyDescent="0.3">
      <c r="A2445" s="17">
        <v>33499565</v>
      </c>
      <c r="B2445" s="13">
        <v>42</v>
      </c>
      <c r="C2445" s="13">
        <v>5</v>
      </c>
      <c r="D2445" s="13">
        <v>22</v>
      </c>
      <c r="E2445" t="s">
        <v>25</v>
      </c>
      <c r="F2445" t="s">
        <v>20</v>
      </c>
      <c r="G2445" t="str">
        <f>IF(VentasC15[[#This Row],[Tipo de pago]]='Tablas auxiliares'!$B$6,"Venta física","Venta Online")</f>
        <v>Venta física</v>
      </c>
      <c r="H2445" t="s">
        <v>29</v>
      </c>
      <c r="I2445" s="37">
        <v>14042</v>
      </c>
      <c r="J2445" s="37">
        <v>65933</v>
      </c>
      <c r="K2445" s="37">
        <v>2228</v>
      </c>
      <c r="L2445" s="37">
        <v>55032</v>
      </c>
      <c r="M2445" s="37">
        <v>14174</v>
      </c>
      <c r="N2445" s="37">
        <f>SUM(VentasC15[[#This Row],[Maquillaje]:[Perfumería]])</f>
        <v>151409</v>
      </c>
      <c r="O2445" s="14">
        <f>AVERAGE(VentasC15[[#This Row],[Maquillaje]:[Perfumería]])</f>
        <v>30281.8</v>
      </c>
      <c r="P2445" t="str">
        <f>INDEX(VentasC15[[#Headers],[Maquillaje]:[Perfumería]],MATCH(MAX(VentasC15[[#This Row],[Maquillaje]:[Perfumería]]),VentasC15[[#This Row],[Maquillaje]:[Perfumería]],0))</f>
        <v>Skincare</v>
      </c>
      <c r="Q2445" t="str">
        <f>INDEX(VentasC15[[#Headers],[Maquillaje]:[Perfumería]],MATCH(MIN(VentasC15[[#This Row],[Maquillaje]:[Perfumería]]),VentasC15[[#This Row],[Maquillaje]:[Perfumería]],0))</f>
        <v>Cabello</v>
      </c>
      <c r="R2445" t="str">
        <f>IF(VentasC15[[#This Row],[Total por vendedor]]&gt;=250000,"SI","NO")</f>
        <v>NO</v>
      </c>
    </row>
    <row r="2446" spans="1:18" x14ac:dyDescent="0.3">
      <c r="A2446" s="16">
        <v>33499566</v>
      </c>
      <c r="B2446" s="13">
        <v>42</v>
      </c>
      <c r="C2446" s="13">
        <v>5</v>
      </c>
      <c r="D2446" s="13">
        <v>67</v>
      </c>
      <c r="E2446" t="s">
        <v>23</v>
      </c>
      <c r="F2446" t="s">
        <v>20</v>
      </c>
      <c r="G2446" t="str">
        <f>IF(VentasC15[[#This Row],[Tipo de pago]]='Tablas auxiliares'!$B$6,"Venta física","Venta Online")</f>
        <v>Venta física</v>
      </c>
      <c r="H2446" t="s">
        <v>29</v>
      </c>
      <c r="I2446" s="37">
        <v>12136</v>
      </c>
      <c r="J2446" s="37">
        <v>12789</v>
      </c>
      <c r="K2446" s="37">
        <v>35271</v>
      </c>
      <c r="L2446" s="37">
        <v>38403</v>
      </c>
      <c r="M2446" s="37">
        <v>38784</v>
      </c>
      <c r="N2446" s="37">
        <f>SUM(VentasC15[[#This Row],[Maquillaje]:[Perfumería]])</f>
        <v>137383</v>
      </c>
      <c r="O2446" s="14">
        <f>AVERAGE(VentasC15[[#This Row],[Maquillaje]:[Perfumería]])</f>
        <v>27476.6</v>
      </c>
      <c r="P2446" t="str">
        <f>INDEX(VentasC15[[#Headers],[Maquillaje]:[Perfumería]],MATCH(MAX(VentasC15[[#This Row],[Maquillaje]:[Perfumería]]),VentasC15[[#This Row],[Maquillaje]:[Perfumería]],0))</f>
        <v>Perfumería</v>
      </c>
      <c r="Q2446" t="str">
        <f>INDEX(VentasC15[[#Headers],[Maquillaje]:[Perfumería]],MATCH(MIN(VentasC15[[#This Row],[Maquillaje]:[Perfumería]]),VentasC15[[#This Row],[Maquillaje]:[Perfumería]],0))</f>
        <v>Maquillaje</v>
      </c>
      <c r="R2446" t="str">
        <f>IF(VentasC15[[#This Row],[Total por vendedor]]&gt;=250000,"SI","NO")</f>
        <v>NO</v>
      </c>
    </row>
    <row r="2447" spans="1:18" x14ac:dyDescent="0.3">
      <c r="A2447" s="17">
        <v>33499567</v>
      </c>
      <c r="B2447" s="13">
        <v>62</v>
      </c>
      <c r="C2447" s="13">
        <v>5</v>
      </c>
      <c r="D2447" s="13">
        <v>95</v>
      </c>
      <c r="E2447" t="s">
        <v>23</v>
      </c>
      <c r="F2447" t="s">
        <v>21</v>
      </c>
      <c r="G2447" t="str">
        <f>IF(VentasC15[[#This Row],[Tipo de pago]]='Tablas auxiliares'!$B$6,"Venta física","Venta Online")</f>
        <v>Venta Online</v>
      </c>
      <c r="H2447" t="s">
        <v>29</v>
      </c>
      <c r="I2447" s="37">
        <v>13728</v>
      </c>
      <c r="J2447" s="37">
        <v>23798</v>
      </c>
      <c r="K2447" s="37">
        <v>66233</v>
      </c>
      <c r="L2447" s="37">
        <v>18127</v>
      </c>
      <c r="M2447" s="37">
        <v>34438</v>
      </c>
      <c r="N2447" s="37">
        <f>SUM(VentasC15[[#This Row],[Maquillaje]:[Perfumería]])</f>
        <v>156324</v>
      </c>
      <c r="O2447" s="14">
        <f>AVERAGE(VentasC15[[#This Row],[Maquillaje]:[Perfumería]])</f>
        <v>31264.799999999999</v>
      </c>
      <c r="P2447" t="str">
        <f>INDEX(VentasC15[[#Headers],[Maquillaje]:[Perfumería]],MATCH(MAX(VentasC15[[#This Row],[Maquillaje]:[Perfumería]]),VentasC15[[#This Row],[Maquillaje]:[Perfumería]],0))</f>
        <v>Cabello</v>
      </c>
      <c r="Q2447" t="str">
        <f>INDEX(VentasC15[[#Headers],[Maquillaje]:[Perfumería]],MATCH(MIN(VentasC15[[#This Row],[Maquillaje]:[Perfumería]]),VentasC15[[#This Row],[Maquillaje]:[Perfumería]],0))</f>
        <v>Maquillaje</v>
      </c>
      <c r="R2447" t="str">
        <f>IF(VentasC15[[#This Row],[Total por vendedor]]&gt;=250000,"SI","NO")</f>
        <v>NO</v>
      </c>
    </row>
    <row r="2448" spans="1:18" x14ac:dyDescent="0.3">
      <c r="A2448" s="16">
        <v>33499568</v>
      </c>
      <c r="B2448" s="13">
        <v>67</v>
      </c>
      <c r="C2448" s="13">
        <v>5</v>
      </c>
      <c r="D2448" s="13">
        <v>70</v>
      </c>
      <c r="E2448" t="s">
        <v>25</v>
      </c>
      <c r="F2448" t="s">
        <v>21</v>
      </c>
      <c r="G2448" t="str">
        <f>IF(VentasC15[[#This Row],[Tipo de pago]]='Tablas auxiliares'!$B$6,"Venta física","Venta Online")</f>
        <v>Venta Online</v>
      </c>
      <c r="H2448" t="s">
        <v>30</v>
      </c>
      <c r="I2448" s="37">
        <v>53745</v>
      </c>
      <c r="J2448" s="37">
        <v>17594</v>
      </c>
      <c r="K2448" s="37">
        <v>95520</v>
      </c>
      <c r="L2448" s="37">
        <v>89875</v>
      </c>
      <c r="M2448" s="37">
        <v>38957</v>
      </c>
      <c r="N2448" s="37">
        <f>SUM(VentasC15[[#This Row],[Maquillaje]:[Perfumería]])</f>
        <v>295691</v>
      </c>
      <c r="O2448" s="14">
        <f>AVERAGE(VentasC15[[#This Row],[Maquillaje]:[Perfumería]])</f>
        <v>59138.2</v>
      </c>
      <c r="P2448" t="str">
        <f>INDEX(VentasC15[[#Headers],[Maquillaje]:[Perfumería]],MATCH(MAX(VentasC15[[#This Row],[Maquillaje]:[Perfumería]]),VentasC15[[#This Row],[Maquillaje]:[Perfumería]],0))</f>
        <v>Cabello</v>
      </c>
      <c r="Q2448" t="str">
        <f>INDEX(VentasC15[[#Headers],[Maquillaje]:[Perfumería]],MATCH(MIN(VentasC15[[#This Row],[Maquillaje]:[Perfumería]]),VentasC15[[#This Row],[Maquillaje]:[Perfumería]],0))</f>
        <v>Skincare</v>
      </c>
      <c r="R2448" t="str">
        <f>IF(VentasC15[[#This Row],[Total por vendedor]]&gt;=250000,"SI","NO")</f>
        <v>SI</v>
      </c>
    </row>
    <row r="2449" spans="1:18" x14ac:dyDescent="0.3">
      <c r="A2449" s="17">
        <v>33499569</v>
      </c>
      <c r="B2449" s="13">
        <v>31</v>
      </c>
      <c r="C2449" s="13">
        <v>5</v>
      </c>
      <c r="D2449" s="13">
        <v>12</v>
      </c>
      <c r="E2449" t="s">
        <v>23</v>
      </c>
      <c r="F2449" t="s">
        <v>20</v>
      </c>
      <c r="G2449" t="str">
        <f>IF(VentasC15[[#This Row],[Tipo de pago]]='Tablas auxiliares'!$B$6,"Venta física","Venta Online")</f>
        <v>Venta física</v>
      </c>
      <c r="H2449" t="s">
        <v>29</v>
      </c>
      <c r="I2449" s="37">
        <v>49988</v>
      </c>
      <c r="J2449" s="37">
        <v>98716</v>
      </c>
      <c r="K2449" s="37">
        <v>43271</v>
      </c>
      <c r="L2449" s="37">
        <v>66805</v>
      </c>
      <c r="M2449" s="37">
        <v>39982</v>
      </c>
      <c r="N2449" s="37">
        <f>SUM(VentasC15[[#This Row],[Maquillaje]:[Perfumería]])</f>
        <v>298762</v>
      </c>
      <c r="O2449" s="14">
        <f>AVERAGE(VentasC15[[#This Row],[Maquillaje]:[Perfumería]])</f>
        <v>59752.4</v>
      </c>
      <c r="P2449" t="str">
        <f>INDEX(VentasC15[[#Headers],[Maquillaje]:[Perfumería]],MATCH(MAX(VentasC15[[#This Row],[Maquillaje]:[Perfumería]]),VentasC15[[#This Row],[Maquillaje]:[Perfumería]],0))</f>
        <v>Skincare</v>
      </c>
      <c r="Q2449" t="str">
        <f>INDEX(VentasC15[[#Headers],[Maquillaje]:[Perfumería]],MATCH(MIN(VentasC15[[#This Row],[Maquillaje]:[Perfumería]]),VentasC15[[#This Row],[Maquillaje]:[Perfumería]],0))</f>
        <v>Perfumería</v>
      </c>
      <c r="R2449" t="str">
        <f>IF(VentasC15[[#This Row],[Total por vendedor]]&gt;=250000,"SI","NO")</f>
        <v>SI</v>
      </c>
    </row>
    <row r="2450" spans="1:18" x14ac:dyDescent="0.3">
      <c r="A2450" s="16">
        <v>33499570</v>
      </c>
      <c r="B2450" s="13">
        <v>33</v>
      </c>
      <c r="C2450" s="13">
        <v>5</v>
      </c>
      <c r="D2450" s="13">
        <v>20</v>
      </c>
      <c r="E2450" t="s">
        <v>23</v>
      </c>
      <c r="F2450" t="s">
        <v>20</v>
      </c>
      <c r="G2450" t="str">
        <f>IF(VentasC15[[#This Row],[Tipo de pago]]='Tablas auxiliares'!$B$6,"Venta física","Venta Online")</f>
        <v>Venta física</v>
      </c>
      <c r="H2450" t="s">
        <v>29</v>
      </c>
      <c r="I2450" s="37">
        <v>16147</v>
      </c>
      <c r="J2450" s="37">
        <v>87844</v>
      </c>
      <c r="K2450" s="37">
        <v>77779</v>
      </c>
      <c r="L2450" s="37">
        <v>76987</v>
      </c>
      <c r="M2450" s="37">
        <v>35479</v>
      </c>
      <c r="N2450" s="37">
        <f>SUM(VentasC15[[#This Row],[Maquillaje]:[Perfumería]])</f>
        <v>294236</v>
      </c>
      <c r="O2450" s="14">
        <f>AVERAGE(VentasC15[[#This Row],[Maquillaje]:[Perfumería]])</f>
        <v>58847.199999999997</v>
      </c>
      <c r="P2450" t="str">
        <f>INDEX(VentasC15[[#Headers],[Maquillaje]:[Perfumería]],MATCH(MAX(VentasC15[[#This Row],[Maquillaje]:[Perfumería]]),VentasC15[[#This Row],[Maquillaje]:[Perfumería]],0))</f>
        <v>Skincare</v>
      </c>
      <c r="Q2450" t="str">
        <f>INDEX(VentasC15[[#Headers],[Maquillaje]:[Perfumería]],MATCH(MIN(VentasC15[[#This Row],[Maquillaje]:[Perfumería]]),VentasC15[[#This Row],[Maquillaje]:[Perfumería]],0))</f>
        <v>Maquillaje</v>
      </c>
      <c r="R2450" t="str">
        <f>IF(VentasC15[[#This Row],[Total por vendedor]]&gt;=250000,"SI","NO")</f>
        <v>SI</v>
      </c>
    </row>
    <row r="2451" spans="1:18" x14ac:dyDescent="0.3">
      <c r="A2451" s="17">
        <v>33499571</v>
      </c>
      <c r="B2451" s="13">
        <v>67</v>
      </c>
      <c r="C2451" s="13">
        <v>5</v>
      </c>
      <c r="D2451" s="13">
        <v>17</v>
      </c>
      <c r="E2451" t="s">
        <v>22</v>
      </c>
      <c r="F2451" t="s">
        <v>21</v>
      </c>
      <c r="G2451" t="str">
        <f>IF(VentasC15[[#This Row],[Tipo de pago]]='Tablas auxiliares'!$B$6,"Venta física","Venta Online")</f>
        <v>Venta Online</v>
      </c>
      <c r="H2451" t="s">
        <v>29</v>
      </c>
      <c r="I2451" s="37">
        <v>96013</v>
      </c>
      <c r="J2451" s="37">
        <v>7199</v>
      </c>
      <c r="K2451" s="37">
        <v>65172</v>
      </c>
      <c r="L2451" s="37">
        <v>83276</v>
      </c>
      <c r="M2451" s="37">
        <v>25226</v>
      </c>
      <c r="N2451" s="37">
        <f>SUM(VentasC15[[#This Row],[Maquillaje]:[Perfumería]])</f>
        <v>276886</v>
      </c>
      <c r="O2451" s="14">
        <f>AVERAGE(VentasC15[[#This Row],[Maquillaje]:[Perfumería]])</f>
        <v>55377.2</v>
      </c>
      <c r="P2451" t="str">
        <f>INDEX(VentasC15[[#Headers],[Maquillaje]:[Perfumería]],MATCH(MAX(VentasC15[[#This Row],[Maquillaje]:[Perfumería]]),VentasC15[[#This Row],[Maquillaje]:[Perfumería]],0))</f>
        <v>Maquillaje</v>
      </c>
      <c r="Q2451" t="str">
        <f>INDEX(VentasC15[[#Headers],[Maquillaje]:[Perfumería]],MATCH(MIN(VentasC15[[#This Row],[Maquillaje]:[Perfumería]]),VentasC15[[#This Row],[Maquillaje]:[Perfumería]],0))</f>
        <v>Skincare</v>
      </c>
      <c r="R2451" t="str">
        <f>IF(VentasC15[[#This Row],[Total por vendedor]]&gt;=250000,"SI","NO")</f>
        <v>SI</v>
      </c>
    </row>
    <row r="2452" spans="1:18" x14ac:dyDescent="0.3">
      <c r="A2452" s="16">
        <v>33499572</v>
      </c>
      <c r="B2452" s="13">
        <v>42</v>
      </c>
      <c r="C2452" s="13">
        <v>5</v>
      </c>
      <c r="D2452" s="13">
        <v>66</v>
      </c>
      <c r="E2452" t="s">
        <v>22</v>
      </c>
      <c r="F2452" t="s">
        <v>20</v>
      </c>
      <c r="G2452" t="str">
        <f>IF(VentasC15[[#This Row],[Tipo de pago]]='Tablas auxiliares'!$B$6,"Venta física","Venta Online")</f>
        <v>Venta física</v>
      </c>
      <c r="H2452" t="s">
        <v>29</v>
      </c>
      <c r="I2452" s="37">
        <v>85608</v>
      </c>
      <c r="J2452" s="37">
        <v>47958</v>
      </c>
      <c r="K2452" s="37">
        <v>52864</v>
      </c>
      <c r="L2452" s="37">
        <v>88940</v>
      </c>
      <c r="M2452" s="37">
        <v>79231</v>
      </c>
      <c r="N2452" s="37">
        <f>SUM(VentasC15[[#This Row],[Maquillaje]:[Perfumería]])</f>
        <v>354601</v>
      </c>
      <c r="O2452" s="14">
        <f>AVERAGE(VentasC15[[#This Row],[Maquillaje]:[Perfumería]])</f>
        <v>70920.2</v>
      </c>
      <c r="P2452" t="str">
        <f>INDEX(VentasC15[[#Headers],[Maquillaje]:[Perfumería]],MATCH(MAX(VentasC15[[#This Row],[Maquillaje]:[Perfumería]]),VentasC15[[#This Row],[Maquillaje]:[Perfumería]],0))</f>
        <v>Cuerpo</v>
      </c>
      <c r="Q2452" t="str">
        <f>INDEX(VentasC15[[#Headers],[Maquillaje]:[Perfumería]],MATCH(MIN(VentasC15[[#This Row],[Maquillaje]:[Perfumería]]),VentasC15[[#This Row],[Maquillaje]:[Perfumería]],0))</f>
        <v>Skincare</v>
      </c>
      <c r="R2452" t="str">
        <f>IF(VentasC15[[#This Row],[Total por vendedor]]&gt;=250000,"SI","NO")</f>
        <v>SI</v>
      </c>
    </row>
    <row r="2453" spans="1:18" x14ac:dyDescent="0.3">
      <c r="A2453" s="17">
        <v>33499573</v>
      </c>
      <c r="B2453" s="13">
        <v>60</v>
      </c>
      <c r="C2453" s="13">
        <v>5</v>
      </c>
      <c r="D2453" s="13">
        <v>97</v>
      </c>
      <c r="E2453" t="s">
        <v>24</v>
      </c>
      <c r="F2453" t="s">
        <v>20</v>
      </c>
      <c r="G2453" t="str">
        <f>IF(VentasC15[[#This Row],[Tipo de pago]]='Tablas auxiliares'!$B$6,"Venta física","Venta Online")</f>
        <v>Venta física</v>
      </c>
      <c r="H2453" t="s">
        <v>30</v>
      </c>
      <c r="I2453" s="37">
        <v>75282</v>
      </c>
      <c r="J2453" s="37">
        <v>41330</v>
      </c>
      <c r="K2453" s="37">
        <v>57276</v>
      </c>
      <c r="L2453" s="37">
        <v>50038</v>
      </c>
      <c r="M2453" s="37">
        <v>33868</v>
      </c>
      <c r="N2453" s="37">
        <f>SUM(VentasC15[[#This Row],[Maquillaje]:[Perfumería]])</f>
        <v>257794</v>
      </c>
      <c r="O2453" s="14">
        <f>AVERAGE(VentasC15[[#This Row],[Maquillaje]:[Perfumería]])</f>
        <v>51558.8</v>
      </c>
      <c r="P2453" t="str">
        <f>INDEX(VentasC15[[#Headers],[Maquillaje]:[Perfumería]],MATCH(MAX(VentasC15[[#This Row],[Maquillaje]:[Perfumería]]),VentasC15[[#This Row],[Maquillaje]:[Perfumería]],0))</f>
        <v>Maquillaje</v>
      </c>
      <c r="Q2453" t="str">
        <f>INDEX(VentasC15[[#Headers],[Maquillaje]:[Perfumería]],MATCH(MIN(VentasC15[[#This Row],[Maquillaje]:[Perfumería]]),VentasC15[[#This Row],[Maquillaje]:[Perfumería]],0))</f>
        <v>Perfumería</v>
      </c>
      <c r="R2453" t="str">
        <f>IF(VentasC15[[#This Row],[Total por vendedor]]&gt;=250000,"SI","NO")</f>
        <v>SI</v>
      </c>
    </row>
    <row r="2454" spans="1:18" x14ac:dyDescent="0.3">
      <c r="A2454" s="16">
        <v>33499574</v>
      </c>
      <c r="B2454" s="13">
        <v>36</v>
      </c>
      <c r="C2454" s="13">
        <v>5</v>
      </c>
      <c r="D2454" s="13">
        <v>18</v>
      </c>
      <c r="E2454" t="s">
        <v>23</v>
      </c>
      <c r="F2454" t="s">
        <v>21</v>
      </c>
      <c r="G2454" t="str">
        <f>IF(VentasC15[[#This Row],[Tipo de pago]]='Tablas auxiliares'!$B$6,"Venta física","Venta Online")</f>
        <v>Venta Online</v>
      </c>
      <c r="H2454" t="s">
        <v>30</v>
      </c>
      <c r="I2454" s="37">
        <v>48619</v>
      </c>
      <c r="J2454" s="37">
        <v>27429</v>
      </c>
      <c r="K2454" s="37">
        <v>28138</v>
      </c>
      <c r="L2454" s="37">
        <v>75807</v>
      </c>
      <c r="M2454" s="37">
        <v>36021</v>
      </c>
      <c r="N2454" s="37">
        <f>SUM(VentasC15[[#This Row],[Maquillaje]:[Perfumería]])</f>
        <v>216014</v>
      </c>
      <c r="O2454" s="14">
        <f>AVERAGE(VentasC15[[#This Row],[Maquillaje]:[Perfumería]])</f>
        <v>43202.8</v>
      </c>
      <c r="P2454" t="str">
        <f>INDEX(VentasC15[[#Headers],[Maquillaje]:[Perfumería]],MATCH(MAX(VentasC15[[#This Row],[Maquillaje]:[Perfumería]]),VentasC15[[#This Row],[Maquillaje]:[Perfumería]],0))</f>
        <v>Cuerpo</v>
      </c>
      <c r="Q2454" t="str">
        <f>INDEX(VentasC15[[#Headers],[Maquillaje]:[Perfumería]],MATCH(MIN(VentasC15[[#This Row],[Maquillaje]:[Perfumería]]),VentasC15[[#This Row],[Maquillaje]:[Perfumería]],0))</f>
        <v>Skincare</v>
      </c>
      <c r="R2454" t="str">
        <f>IF(VentasC15[[#This Row],[Total por vendedor]]&gt;=250000,"SI","NO")</f>
        <v>NO</v>
      </c>
    </row>
    <row r="2455" spans="1:18" x14ac:dyDescent="0.3">
      <c r="A2455" s="17">
        <v>33499575</v>
      </c>
      <c r="B2455" s="13">
        <v>69</v>
      </c>
      <c r="C2455" s="13">
        <v>5</v>
      </c>
      <c r="D2455" s="13">
        <v>28</v>
      </c>
      <c r="E2455" t="s">
        <v>23</v>
      </c>
      <c r="F2455" t="s">
        <v>20</v>
      </c>
      <c r="G2455" t="str">
        <f>IF(VentasC15[[#This Row],[Tipo de pago]]='Tablas auxiliares'!$B$6,"Venta física","Venta Online")</f>
        <v>Venta física</v>
      </c>
      <c r="H2455" t="s">
        <v>29</v>
      </c>
      <c r="I2455" s="37">
        <v>59529</v>
      </c>
      <c r="J2455" s="37">
        <v>29324</v>
      </c>
      <c r="K2455" s="37">
        <v>19056</v>
      </c>
      <c r="L2455" s="37">
        <v>31668</v>
      </c>
      <c r="M2455" s="37">
        <v>23467</v>
      </c>
      <c r="N2455" s="37">
        <f>SUM(VentasC15[[#This Row],[Maquillaje]:[Perfumería]])</f>
        <v>163044</v>
      </c>
      <c r="O2455" s="14">
        <f>AVERAGE(VentasC15[[#This Row],[Maquillaje]:[Perfumería]])</f>
        <v>32608.799999999999</v>
      </c>
      <c r="P2455" t="str">
        <f>INDEX(VentasC15[[#Headers],[Maquillaje]:[Perfumería]],MATCH(MAX(VentasC15[[#This Row],[Maquillaje]:[Perfumería]]),VentasC15[[#This Row],[Maquillaje]:[Perfumería]],0))</f>
        <v>Maquillaje</v>
      </c>
      <c r="Q2455" t="str">
        <f>INDEX(VentasC15[[#Headers],[Maquillaje]:[Perfumería]],MATCH(MIN(VentasC15[[#This Row],[Maquillaje]:[Perfumería]]),VentasC15[[#This Row],[Maquillaje]:[Perfumería]],0))</f>
        <v>Cabello</v>
      </c>
      <c r="R2455" t="str">
        <f>IF(VentasC15[[#This Row],[Total por vendedor]]&gt;=250000,"SI","NO")</f>
        <v>NO</v>
      </c>
    </row>
    <row r="2456" spans="1:18" x14ac:dyDescent="0.3">
      <c r="A2456" s="16">
        <v>33499576</v>
      </c>
      <c r="B2456" s="13">
        <v>55</v>
      </c>
      <c r="C2456" s="13">
        <v>5</v>
      </c>
      <c r="D2456" s="13">
        <v>79</v>
      </c>
      <c r="E2456" t="s">
        <v>22</v>
      </c>
      <c r="F2456" t="s">
        <v>20</v>
      </c>
      <c r="G2456" t="str">
        <f>IF(VentasC15[[#This Row],[Tipo de pago]]='Tablas auxiliares'!$B$6,"Venta física","Venta Online")</f>
        <v>Venta física</v>
      </c>
      <c r="H2456" t="s">
        <v>30</v>
      </c>
      <c r="I2456" s="37">
        <v>65889</v>
      </c>
      <c r="J2456" s="37">
        <v>21884</v>
      </c>
      <c r="K2456" s="37">
        <v>26700</v>
      </c>
      <c r="L2456" s="37">
        <v>11660</v>
      </c>
      <c r="M2456" s="37">
        <v>85760</v>
      </c>
      <c r="N2456" s="37">
        <f>SUM(VentasC15[[#This Row],[Maquillaje]:[Perfumería]])</f>
        <v>211893</v>
      </c>
      <c r="O2456" s="14">
        <f>AVERAGE(VentasC15[[#This Row],[Maquillaje]:[Perfumería]])</f>
        <v>42378.6</v>
      </c>
      <c r="P2456" t="str">
        <f>INDEX(VentasC15[[#Headers],[Maquillaje]:[Perfumería]],MATCH(MAX(VentasC15[[#This Row],[Maquillaje]:[Perfumería]]),VentasC15[[#This Row],[Maquillaje]:[Perfumería]],0))</f>
        <v>Perfumería</v>
      </c>
      <c r="Q2456" t="str">
        <f>INDEX(VentasC15[[#Headers],[Maquillaje]:[Perfumería]],MATCH(MIN(VentasC15[[#This Row],[Maquillaje]:[Perfumería]]),VentasC15[[#This Row],[Maquillaje]:[Perfumería]],0))</f>
        <v>Cuerpo</v>
      </c>
      <c r="R2456" t="str">
        <f>IF(VentasC15[[#This Row],[Total por vendedor]]&gt;=250000,"SI","NO")</f>
        <v>NO</v>
      </c>
    </row>
    <row r="2457" spans="1:18" x14ac:dyDescent="0.3">
      <c r="A2457" s="17">
        <v>33499577</v>
      </c>
      <c r="B2457" s="13">
        <v>37</v>
      </c>
      <c r="C2457" s="13">
        <v>5</v>
      </c>
      <c r="D2457" s="13">
        <v>14</v>
      </c>
      <c r="E2457" t="s">
        <v>23</v>
      </c>
      <c r="F2457" t="s">
        <v>21</v>
      </c>
      <c r="G2457" t="str">
        <f>IF(VentasC15[[#This Row],[Tipo de pago]]='Tablas auxiliares'!$B$6,"Venta física","Venta Online")</f>
        <v>Venta Online</v>
      </c>
      <c r="H2457" t="s">
        <v>29</v>
      </c>
      <c r="I2457" s="37">
        <v>85716</v>
      </c>
      <c r="J2457" s="37">
        <v>52652</v>
      </c>
      <c r="K2457" s="37">
        <v>96124</v>
      </c>
      <c r="L2457" s="37">
        <v>82270</v>
      </c>
      <c r="M2457" s="37">
        <v>50942</v>
      </c>
      <c r="N2457" s="37">
        <f>SUM(VentasC15[[#This Row],[Maquillaje]:[Perfumería]])</f>
        <v>367704</v>
      </c>
      <c r="O2457" s="14">
        <f>AVERAGE(VentasC15[[#This Row],[Maquillaje]:[Perfumería]])</f>
        <v>73540.800000000003</v>
      </c>
      <c r="P2457" t="str">
        <f>INDEX(VentasC15[[#Headers],[Maquillaje]:[Perfumería]],MATCH(MAX(VentasC15[[#This Row],[Maquillaje]:[Perfumería]]),VentasC15[[#This Row],[Maquillaje]:[Perfumería]],0))</f>
        <v>Cabello</v>
      </c>
      <c r="Q2457" t="str">
        <f>INDEX(VentasC15[[#Headers],[Maquillaje]:[Perfumería]],MATCH(MIN(VentasC15[[#This Row],[Maquillaje]:[Perfumería]]),VentasC15[[#This Row],[Maquillaje]:[Perfumería]],0))</f>
        <v>Perfumería</v>
      </c>
      <c r="R2457" t="str">
        <f>IF(VentasC15[[#This Row],[Total por vendedor]]&gt;=250000,"SI","NO")</f>
        <v>SI</v>
      </c>
    </row>
    <row r="2458" spans="1:18" x14ac:dyDescent="0.3">
      <c r="A2458" s="16">
        <v>33499578</v>
      </c>
      <c r="B2458" s="13">
        <v>31</v>
      </c>
      <c r="C2458" s="13">
        <v>5</v>
      </c>
      <c r="D2458" s="13">
        <v>35</v>
      </c>
      <c r="E2458" t="s">
        <v>25</v>
      </c>
      <c r="F2458" t="s">
        <v>21</v>
      </c>
      <c r="G2458" t="str">
        <f>IF(VentasC15[[#This Row],[Tipo de pago]]='Tablas auxiliares'!$B$6,"Venta física","Venta Online")</f>
        <v>Venta Online</v>
      </c>
      <c r="H2458" t="s">
        <v>30</v>
      </c>
      <c r="I2458" s="37">
        <v>18138</v>
      </c>
      <c r="J2458" s="37">
        <v>84955</v>
      </c>
      <c r="K2458" s="37">
        <v>21099</v>
      </c>
      <c r="L2458" s="37">
        <v>31316</v>
      </c>
      <c r="M2458" s="37">
        <v>11653</v>
      </c>
      <c r="N2458" s="37">
        <f>SUM(VentasC15[[#This Row],[Maquillaje]:[Perfumería]])</f>
        <v>167161</v>
      </c>
      <c r="O2458" s="14">
        <f>AVERAGE(VentasC15[[#This Row],[Maquillaje]:[Perfumería]])</f>
        <v>33432.199999999997</v>
      </c>
      <c r="P2458" t="str">
        <f>INDEX(VentasC15[[#Headers],[Maquillaje]:[Perfumería]],MATCH(MAX(VentasC15[[#This Row],[Maquillaje]:[Perfumería]]),VentasC15[[#This Row],[Maquillaje]:[Perfumería]],0))</f>
        <v>Skincare</v>
      </c>
      <c r="Q2458" t="str">
        <f>INDEX(VentasC15[[#Headers],[Maquillaje]:[Perfumería]],MATCH(MIN(VentasC15[[#This Row],[Maquillaje]:[Perfumería]]),VentasC15[[#This Row],[Maquillaje]:[Perfumería]],0))</f>
        <v>Perfumería</v>
      </c>
      <c r="R2458" t="str">
        <f>IF(VentasC15[[#This Row],[Total por vendedor]]&gt;=250000,"SI","NO")</f>
        <v>NO</v>
      </c>
    </row>
    <row r="2459" spans="1:18" x14ac:dyDescent="0.3">
      <c r="A2459" s="17">
        <v>33499579</v>
      </c>
      <c r="B2459" s="13">
        <v>67</v>
      </c>
      <c r="C2459" s="13">
        <v>5</v>
      </c>
      <c r="D2459" s="13">
        <v>94</v>
      </c>
      <c r="E2459" t="s">
        <v>23</v>
      </c>
      <c r="F2459" t="s">
        <v>20</v>
      </c>
      <c r="G2459" t="str">
        <f>IF(VentasC15[[#This Row],[Tipo de pago]]='Tablas auxiliares'!$B$6,"Venta física","Venta Online")</f>
        <v>Venta física</v>
      </c>
      <c r="H2459" t="s">
        <v>29</v>
      </c>
      <c r="I2459" s="37">
        <v>34363</v>
      </c>
      <c r="J2459" s="37">
        <v>85638</v>
      </c>
      <c r="K2459" s="37">
        <v>55823</v>
      </c>
      <c r="L2459" s="37">
        <v>30171</v>
      </c>
      <c r="M2459" s="37">
        <v>55295</v>
      </c>
      <c r="N2459" s="37">
        <f>SUM(VentasC15[[#This Row],[Maquillaje]:[Perfumería]])</f>
        <v>261290</v>
      </c>
      <c r="O2459" s="14">
        <f>AVERAGE(VentasC15[[#This Row],[Maquillaje]:[Perfumería]])</f>
        <v>52258</v>
      </c>
      <c r="P2459" t="str">
        <f>INDEX(VentasC15[[#Headers],[Maquillaje]:[Perfumería]],MATCH(MAX(VentasC15[[#This Row],[Maquillaje]:[Perfumería]]),VentasC15[[#This Row],[Maquillaje]:[Perfumería]],0))</f>
        <v>Skincare</v>
      </c>
      <c r="Q2459" t="str">
        <f>INDEX(VentasC15[[#Headers],[Maquillaje]:[Perfumería]],MATCH(MIN(VentasC15[[#This Row],[Maquillaje]:[Perfumería]]),VentasC15[[#This Row],[Maquillaje]:[Perfumería]],0))</f>
        <v>Cuerpo</v>
      </c>
      <c r="R2459" t="str">
        <f>IF(VentasC15[[#This Row],[Total por vendedor]]&gt;=250000,"SI","NO")</f>
        <v>SI</v>
      </c>
    </row>
    <row r="2460" spans="1:18" x14ac:dyDescent="0.3">
      <c r="A2460" s="16">
        <v>33499580</v>
      </c>
      <c r="B2460" s="13">
        <v>29</v>
      </c>
      <c r="C2460" s="13">
        <v>5</v>
      </c>
      <c r="D2460" s="13">
        <v>34</v>
      </c>
      <c r="E2460" t="s">
        <v>23</v>
      </c>
      <c r="F2460" t="s">
        <v>21</v>
      </c>
      <c r="G2460" t="str">
        <f>IF(VentasC15[[#This Row],[Tipo de pago]]='Tablas auxiliares'!$B$6,"Venta física","Venta Online")</f>
        <v>Venta Online</v>
      </c>
      <c r="H2460" t="s">
        <v>30</v>
      </c>
      <c r="I2460" s="37">
        <v>82502</v>
      </c>
      <c r="J2460" s="37">
        <v>31966</v>
      </c>
      <c r="K2460" s="37">
        <v>89375</v>
      </c>
      <c r="L2460" s="37">
        <v>31989</v>
      </c>
      <c r="M2460" s="37">
        <v>91666</v>
      </c>
      <c r="N2460" s="37">
        <f>SUM(VentasC15[[#This Row],[Maquillaje]:[Perfumería]])</f>
        <v>327498</v>
      </c>
      <c r="O2460" s="14">
        <f>AVERAGE(VentasC15[[#This Row],[Maquillaje]:[Perfumería]])</f>
        <v>65499.6</v>
      </c>
      <c r="P2460" t="str">
        <f>INDEX(VentasC15[[#Headers],[Maquillaje]:[Perfumería]],MATCH(MAX(VentasC15[[#This Row],[Maquillaje]:[Perfumería]]),VentasC15[[#This Row],[Maquillaje]:[Perfumería]],0))</f>
        <v>Perfumería</v>
      </c>
      <c r="Q2460" t="str">
        <f>INDEX(VentasC15[[#Headers],[Maquillaje]:[Perfumería]],MATCH(MIN(VentasC15[[#This Row],[Maquillaje]:[Perfumería]]),VentasC15[[#This Row],[Maquillaje]:[Perfumería]],0))</f>
        <v>Skincare</v>
      </c>
      <c r="R2460" t="str">
        <f>IF(VentasC15[[#This Row],[Total por vendedor]]&gt;=250000,"SI","NO")</f>
        <v>SI</v>
      </c>
    </row>
    <row r="2461" spans="1:18" x14ac:dyDescent="0.3">
      <c r="A2461" s="17">
        <v>33499581</v>
      </c>
      <c r="B2461" s="13">
        <v>36</v>
      </c>
      <c r="C2461" s="13">
        <v>5</v>
      </c>
      <c r="D2461" s="13">
        <v>33</v>
      </c>
      <c r="E2461" t="s">
        <v>23</v>
      </c>
      <c r="F2461" t="s">
        <v>20</v>
      </c>
      <c r="G2461" t="str">
        <f>IF(VentasC15[[#This Row],[Tipo de pago]]='Tablas auxiliares'!$B$6,"Venta física","Venta Online")</f>
        <v>Venta física</v>
      </c>
      <c r="H2461" t="s">
        <v>29</v>
      </c>
      <c r="I2461" s="37">
        <v>54169</v>
      </c>
      <c r="J2461" s="37">
        <v>97990</v>
      </c>
      <c r="K2461" s="37">
        <v>76729</v>
      </c>
      <c r="L2461" s="37">
        <v>55448</v>
      </c>
      <c r="M2461" s="37">
        <v>10963</v>
      </c>
      <c r="N2461" s="37">
        <f>SUM(VentasC15[[#This Row],[Maquillaje]:[Perfumería]])</f>
        <v>295299</v>
      </c>
      <c r="O2461" s="14">
        <f>AVERAGE(VentasC15[[#This Row],[Maquillaje]:[Perfumería]])</f>
        <v>59059.8</v>
      </c>
      <c r="P2461" t="str">
        <f>INDEX(VentasC15[[#Headers],[Maquillaje]:[Perfumería]],MATCH(MAX(VentasC15[[#This Row],[Maquillaje]:[Perfumería]]),VentasC15[[#This Row],[Maquillaje]:[Perfumería]],0))</f>
        <v>Skincare</v>
      </c>
      <c r="Q2461" t="str">
        <f>INDEX(VentasC15[[#Headers],[Maquillaje]:[Perfumería]],MATCH(MIN(VentasC15[[#This Row],[Maquillaje]:[Perfumería]]),VentasC15[[#This Row],[Maquillaje]:[Perfumería]],0))</f>
        <v>Perfumería</v>
      </c>
      <c r="R2461" t="str">
        <f>IF(VentasC15[[#This Row],[Total por vendedor]]&gt;=250000,"SI","NO")</f>
        <v>SI</v>
      </c>
    </row>
    <row r="2462" spans="1:18" x14ac:dyDescent="0.3">
      <c r="A2462" s="16">
        <v>33499582</v>
      </c>
      <c r="B2462" s="13">
        <v>29</v>
      </c>
      <c r="C2462" s="13">
        <v>5</v>
      </c>
      <c r="D2462" s="13">
        <v>80</v>
      </c>
      <c r="E2462" t="s">
        <v>22</v>
      </c>
      <c r="F2462" t="s">
        <v>21</v>
      </c>
      <c r="G2462" t="str">
        <f>IF(VentasC15[[#This Row],[Tipo de pago]]='Tablas auxiliares'!$B$6,"Venta física","Venta Online")</f>
        <v>Venta Online</v>
      </c>
      <c r="H2462" t="s">
        <v>29</v>
      </c>
      <c r="I2462" s="37">
        <v>85353</v>
      </c>
      <c r="J2462" s="37">
        <v>49609</v>
      </c>
      <c r="K2462" s="37">
        <v>99761</v>
      </c>
      <c r="L2462" s="37">
        <v>81193</v>
      </c>
      <c r="M2462" s="37">
        <v>21050</v>
      </c>
      <c r="N2462" s="37">
        <f>SUM(VentasC15[[#This Row],[Maquillaje]:[Perfumería]])</f>
        <v>336966</v>
      </c>
      <c r="O2462" s="14">
        <f>AVERAGE(VentasC15[[#This Row],[Maquillaje]:[Perfumería]])</f>
        <v>67393.2</v>
      </c>
      <c r="P2462" t="str">
        <f>INDEX(VentasC15[[#Headers],[Maquillaje]:[Perfumería]],MATCH(MAX(VentasC15[[#This Row],[Maquillaje]:[Perfumería]]),VentasC15[[#This Row],[Maquillaje]:[Perfumería]],0))</f>
        <v>Cabello</v>
      </c>
      <c r="Q2462" t="str">
        <f>INDEX(VentasC15[[#Headers],[Maquillaje]:[Perfumería]],MATCH(MIN(VentasC15[[#This Row],[Maquillaje]:[Perfumería]]),VentasC15[[#This Row],[Maquillaje]:[Perfumería]],0))</f>
        <v>Perfumería</v>
      </c>
      <c r="R2462" t="str">
        <f>IF(VentasC15[[#This Row],[Total por vendedor]]&gt;=250000,"SI","NO")</f>
        <v>SI</v>
      </c>
    </row>
    <row r="2463" spans="1:18" x14ac:dyDescent="0.3">
      <c r="A2463" s="17">
        <v>33499583</v>
      </c>
      <c r="B2463" s="13">
        <v>70</v>
      </c>
      <c r="C2463" s="13">
        <v>5</v>
      </c>
      <c r="D2463" s="13">
        <v>60</v>
      </c>
      <c r="E2463" t="s">
        <v>24</v>
      </c>
      <c r="F2463" t="s">
        <v>21</v>
      </c>
      <c r="G2463" t="str">
        <f>IF(VentasC15[[#This Row],[Tipo de pago]]='Tablas auxiliares'!$B$6,"Venta física","Venta Online")</f>
        <v>Venta Online</v>
      </c>
      <c r="H2463" t="s">
        <v>29</v>
      </c>
      <c r="I2463" s="37">
        <v>35231</v>
      </c>
      <c r="J2463" s="37">
        <v>96230</v>
      </c>
      <c r="K2463" s="37">
        <v>88429</v>
      </c>
      <c r="L2463" s="37">
        <v>37814</v>
      </c>
      <c r="M2463" s="37">
        <v>70616</v>
      </c>
      <c r="N2463" s="37">
        <f>SUM(VentasC15[[#This Row],[Maquillaje]:[Perfumería]])</f>
        <v>328320</v>
      </c>
      <c r="O2463" s="14">
        <f>AVERAGE(VentasC15[[#This Row],[Maquillaje]:[Perfumería]])</f>
        <v>65664</v>
      </c>
      <c r="P2463" t="str">
        <f>INDEX(VentasC15[[#Headers],[Maquillaje]:[Perfumería]],MATCH(MAX(VentasC15[[#This Row],[Maquillaje]:[Perfumería]]),VentasC15[[#This Row],[Maquillaje]:[Perfumería]],0))</f>
        <v>Skincare</v>
      </c>
      <c r="Q2463" t="str">
        <f>INDEX(VentasC15[[#Headers],[Maquillaje]:[Perfumería]],MATCH(MIN(VentasC15[[#This Row],[Maquillaje]:[Perfumería]]),VentasC15[[#This Row],[Maquillaje]:[Perfumería]],0))</f>
        <v>Maquillaje</v>
      </c>
      <c r="R2463" t="str">
        <f>IF(VentasC15[[#This Row],[Total por vendedor]]&gt;=250000,"SI","NO")</f>
        <v>SI</v>
      </c>
    </row>
    <row r="2464" spans="1:18" x14ac:dyDescent="0.3">
      <c r="A2464" s="16">
        <v>33499584</v>
      </c>
      <c r="B2464" s="13">
        <v>65</v>
      </c>
      <c r="C2464" s="13">
        <v>5</v>
      </c>
      <c r="D2464" s="13">
        <v>46</v>
      </c>
      <c r="E2464" t="s">
        <v>24</v>
      </c>
      <c r="F2464" t="s">
        <v>21</v>
      </c>
      <c r="G2464" t="str">
        <f>IF(VentasC15[[#This Row],[Tipo de pago]]='Tablas auxiliares'!$B$6,"Venta física","Venta Online")</f>
        <v>Venta Online</v>
      </c>
      <c r="H2464" t="s">
        <v>29</v>
      </c>
      <c r="I2464" s="37">
        <v>32307</v>
      </c>
      <c r="J2464" s="37">
        <v>1168</v>
      </c>
      <c r="K2464" s="37">
        <v>91130</v>
      </c>
      <c r="L2464" s="37">
        <v>14537</v>
      </c>
      <c r="M2464" s="37">
        <v>20347</v>
      </c>
      <c r="N2464" s="37">
        <f>SUM(VentasC15[[#This Row],[Maquillaje]:[Perfumería]])</f>
        <v>159489</v>
      </c>
      <c r="O2464" s="14">
        <f>AVERAGE(VentasC15[[#This Row],[Maquillaje]:[Perfumería]])</f>
        <v>31897.8</v>
      </c>
      <c r="P2464" t="str">
        <f>INDEX(VentasC15[[#Headers],[Maquillaje]:[Perfumería]],MATCH(MAX(VentasC15[[#This Row],[Maquillaje]:[Perfumería]]),VentasC15[[#This Row],[Maquillaje]:[Perfumería]],0))</f>
        <v>Cabello</v>
      </c>
      <c r="Q2464" t="str">
        <f>INDEX(VentasC15[[#Headers],[Maquillaje]:[Perfumería]],MATCH(MIN(VentasC15[[#This Row],[Maquillaje]:[Perfumería]]),VentasC15[[#This Row],[Maquillaje]:[Perfumería]],0))</f>
        <v>Skincare</v>
      </c>
      <c r="R2464" t="str">
        <f>IF(VentasC15[[#This Row],[Total por vendedor]]&gt;=250000,"SI","NO")</f>
        <v>NO</v>
      </c>
    </row>
    <row r="2465" spans="1:18" x14ac:dyDescent="0.3">
      <c r="A2465" s="17">
        <v>33499585</v>
      </c>
      <c r="B2465" s="13">
        <v>38</v>
      </c>
      <c r="C2465" s="13">
        <v>5</v>
      </c>
      <c r="D2465" s="13">
        <v>55</v>
      </c>
      <c r="E2465" t="s">
        <v>22</v>
      </c>
      <c r="F2465" t="s">
        <v>20</v>
      </c>
      <c r="G2465" t="str">
        <f>IF(VentasC15[[#This Row],[Tipo de pago]]='Tablas auxiliares'!$B$6,"Venta física","Venta Online")</f>
        <v>Venta física</v>
      </c>
      <c r="H2465" t="s">
        <v>29</v>
      </c>
      <c r="I2465" s="37">
        <v>19002</v>
      </c>
      <c r="J2465" s="37">
        <v>56533</v>
      </c>
      <c r="K2465" s="37">
        <v>78855</v>
      </c>
      <c r="L2465" s="37">
        <v>37356</v>
      </c>
      <c r="M2465" s="37">
        <v>64437</v>
      </c>
      <c r="N2465" s="37">
        <f>SUM(VentasC15[[#This Row],[Maquillaje]:[Perfumería]])</f>
        <v>256183</v>
      </c>
      <c r="O2465" s="14">
        <f>AVERAGE(VentasC15[[#This Row],[Maquillaje]:[Perfumería]])</f>
        <v>51236.6</v>
      </c>
      <c r="P2465" t="str">
        <f>INDEX(VentasC15[[#Headers],[Maquillaje]:[Perfumería]],MATCH(MAX(VentasC15[[#This Row],[Maquillaje]:[Perfumería]]),VentasC15[[#This Row],[Maquillaje]:[Perfumería]],0))</f>
        <v>Cabello</v>
      </c>
      <c r="Q2465" t="str">
        <f>INDEX(VentasC15[[#Headers],[Maquillaje]:[Perfumería]],MATCH(MIN(VentasC15[[#This Row],[Maquillaje]:[Perfumería]]),VentasC15[[#This Row],[Maquillaje]:[Perfumería]],0))</f>
        <v>Maquillaje</v>
      </c>
      <c r="R2465" t="str">
        <f>IF(VentasC15[[#This Row],[Total por vendedor]]&gt;=250000,"SI","NO")</f>
        <v>SI</v>
      </c>
    </row>
    <row r="2466" spans="1:18" x14ac:dyDescent="0.3">
      <c r="A2466" s="16">
        <v>33499586</v>
      </c>
      <c r="B2466" s="13">
        <v>34</v>
      </c>
      <c r="C2466" s="13">
        <v>5</v>
      </c>
      <c r="D2466" s="13">
        <v>51</v>
      </c>
      <c r="E2466" t="s">
        <v>23</v>
      </c>
      <c r="F2466" t="s">
        <v>20</v>
      </c>
      <c r="G2466" t="str">
        <f>IF(VentasC15[[#This Row],[Tipo de pago]]='Tablas auxiliares'!$B$6,"Venta física","Venta Online")</f>
        <v>Venta física</v>
      </c>
      <c r="H2466" t="s">
        <v>29</v>
      </c>
      <c r="I2466" s="37">
        <v>34392</v>
      </c>
      <c r="J2466" s="37">
        <v>31299</v>
      </c>
      <c r="K2466" s="37">
        <v>64660</v>
      </c>
      <c r="L2466" s="37">
        <v>38327</v>
      </c>
      <c r="M2466" s="37">
        <v>6514</v>
      </c>
      <c r="N2466" s="37">
        <f>SUM(VentasC15[[#This Row],[Maquillaje]:[Perfumería]])</f>
        <v>175192</v>
      </c>
      <c r="O2466" s="14">
        <f>AVERAGE(VentasC15[[#This Row],[Maquillaje]:[Perfumería]])</f>
        <v>35038.400000000001</v>
      </c>
      <c r="P2466" t="str">
        <f>INDEX(VentasC15[[#Headers],[Maquillaje]:[Perfumería]],MATCH(MAX(VentasC15[[#This Row],[Maquillaje]:[Perfumería]]),VentasC15[[#This Row],[Maquillaje]:[Perfumería]],0))</f>
        <v>Cabello</v>
      </c>
      <c r="Q2466" t="str">
        <f>INDEX(VentasC15[[#Headers],[Maquillaje]:[Perfumería]],MATCH(MIN(VentasC15[[#This Row],[Maquillaje]:[Perfumería]]),VentasC15[[#This Row],[Maquillaje]:[Perfumería]],0))</f>
        <v>Perfumería</v>
      </c>
      <c r="R2466" t="str">
        <f>IF(VentasC15[[#This Row],[Total por vendedor]]&gt;=250000,"SI","NO")</f>
        <v>NO</v>
      </c>
    </row>
    <row r="2467" spans="1:18" x14ac:dyDescent="0.3">
      <c r="A2467" s="17">
        <v>33499587</v>
      </c>
      <c r="B2467" s="13">
        <v>34</v>
      </c>
      <c r="C2467" s="13">
        <v>5</v>
      </c>
      <c r="D2467" s="13">
        <v>53</v>
      </c>
      <c r="E2467" t="s">
        <v>23</v>
      </c>
      <c r="F2467" t="s">
        <v>21</v>
      </c>
      <c r="G2467" t="str">
        <f>IF(VentasC15[[#This Row],[Tipo de pago]]='Tablas auxiliares'!$B$6,"Venta física","Venta Online")</f>
        <v>Venta Online</v>
      </c>
      <c r="H2467" t="s">
        <v>29</v>
      </c>
      <c r="I2467" s="37">
        <v>97184</v>
      </c>
      <c r="J2467" s="37">
        <v>73626</v>
      </c>
      <c r="K2467" s="37">
        <v>20809</v>
      </c>
      <c r="L2467" s="37">
        <v>86354</v>
      </c>
      <c r="M2467" s="37">
        <v>9611</v>
      </c>
      <c r="N2467" s="37">
        <f>SUM(VentasC15[[#This Row],[Maquillaje]:[Perfumería]])</f>
        <v>287584</v>
      </c>
      <c r="O2467" s="14">
        <f>AVERAGE(VentasC15[[#This Row],[Maquillaje]:[Perfumería]])</f>
        <v>57516.800000000003</v>
      </c>
      <c r="P2467" t="str">
        <f>INDEX(VentasC15[[#Headers],[Maquillaje]:[Perfumería]],MATCH(MAX(VentasC15[[#This Row],[Maquillaje]:[Perfumería]]),VentasC15[[#This Row],[Maquillaje]:[Perfumería]],0))</f>
        <v>Maquillaje</v>
      </c>
      <c r="Q2467" t="str">
        <f>INDEX(VentasC15[[#Headers],[Maquillaje]:[Perfumería]],MATCH(MIN(VentasC15[[#This Row],[Maquillaje]:[Perfumería]]),VentasC15[[#This Row],[Maquillaje]:[Perfumería]],0))</f>
        <v>Perfumería</v>
      </c>
      <c r="R2467" t="str">
        <f>IF(VentasC15[[#This Row],[Total por vendedor]]&gt;=250000,"SI","NO")</f>
        <v>SI</v>
      </c>
    </row>
    <row r="2468" spans="1:18" x14ac:dyDescent="0.3">
      <c r="A2468" s="16">
        <v>33499588</v>
      </c>
      <c r="B2468" s="13">
        <v>56</v>
      </c>
      <c r="C2468" s="13">
        <v>5</v>
      </c>
      <c r="D2468" s="13">
        <v>85</v>
      </c>
      <c r="E2468" t="s">
        <v>23</v>
      </c>
      <c r="F2468" t="s">
        <v>20</v>
      </c>
      <c r="G2468" t="str">
        <f>IF(VentasC15[[#This Row],[Tipo de pago]]='Tablas auxiliares'!$B$6,"Venta física","Venta Online")</f>
        <v>Venta física</v>
      </c>
      <c r="H2468" t="s">
        <v>30</v>
      </c>
      <c r="I2468" s="37">
        <v>53220</v>
      </c>
      <c r="J2468" s="37">
        <v>60175</v>
      </c>
      <c r="K2468" s="37">
        <v>9516</v>
      </c>
      <c r="L2468" s="37">
        <v>68391</v>
      </c>
      <c r="M2468" s="37">
        <v>72892</v>
      </c>
      <c r="N2468" s="37">
        <f>SUM(VentasC15[[#This Row],[Maquillaje]:[Perfumería]])</f>
        <v>264194</v>
      </c>
      <c r="O2468" s="14">
        <f>AVERAGE(VentasC15[[#This Row],[Maquillaje]:[Perfumería]])</f>
        <v>52838.8</v>
      </c>
      <c r="P2468" t="str">
        <f>INDEX(VentasC15[[#Headers],[Maquillaje]:[Perfumería]],MATCH(MAX(VentasC15[[#This Row],[Maquillaje]:[Perfumería]]),VentasC15[[#This Row],[Maquillaje]:[Perfumería]],0))</f>
        <v>Perfumería</v>
      </c>
      <c r="Q2468" t="str">
        <f>INDEX(VentasC15[[#Headers],[Maquillaje]:[Perfumería]],MATCH(MIN(VentasC15[[#This Row],[Maquillaje]:[Perfumería]]),VentasC15[[#This Row],[Maquillaje]:[Perfumería]],0))</f>
        <v>Cabello</v>
      </c>
      <c r="R2468" t="str">
        <f>IF(VentasC15[[#This Row],[Total por vendedor]]&gt;=250000,"SI","NO")</f>
        <v>SI</v>
      </c>
    </row>
    <row r="2469" spans="1:18" x14ac:dyDescent="0.3">
      <c r="A2469" s="17">
        <v>33499589</v>
      </c>
      <c r="B2469" s="13">
        <v>39</v>
      </c>
      <c r="C2469" s="13">
        <v>5</v>
      </c>
      <c r="D2469" s="13">
        <v>44</v>
      </c>
      <c r="E2469" t="s">
        <v>24</v>
      </c>
      <c r="F2469" t="s">
        <v>20</v>
      </c>
      <c r="G2469" t="str">
        <f>IF(VentasC15[[#This Row],[Tipo de pago]]='Tablas auxiliares'!$B$6,"Venta física","Venta Online")</f>
        <v>Venta física</v>
      </c>
      <c r="H2469" t="s">
        <v>29</v>
      </c>
      <c r="I2469" s="37">
        <v>4525</v>
      </c>
      <c r="J2469" s="37">
        <v>91944</v>
      </c>
      <c r="K2469" s="37">
        <v>9867</v>
      </c>
      <c r="L2469" s="37">
        <v>99581</v>
      </c>
      <c r="M2469" s="37">
        <v>66198</v>
      </c>
      <c r="N2469" s="37">
        <f>SUM(VentasC15[[#This Row],[Maquillaje]:[Perfumería]])</f>
        <v>272115</v>
      </c>
      <c r="O2469" s="14">
        <f>AVERAGE(VentasC15[[#This Row],[Maquillaje]:[Perfumería]])</f>
        <v>54423</v>
      </c>
      <c r="P2469" t="str">
        <f>INDEX(VentasC15[[#Headers],[Maquillaje]:[Perfumería]],MATCH(MAX(VentasC15[[#This Row],[Maquillaje]:[Perfumería]]),VentasC15[[#This Row],[Maquillaje]:[Perfumería]],0))</f>
        <v>Cuerpo</v>
      </c>
      <c r="Q2469" t="str">
        <f>INDEX(VentasC15[[#Headers],[Maquillaje]:[Perfumería]],MATCH(MIN(VentasC15[[#This Row],[Maquillaje]:[Perfumería]]),VentasC15[[#This Row],[Maquillaje]:[Perfumería]],0))</f>
        <v>Maquillaje</v>
      </c>
      <c r="R2469" t="str">
        <f>IF(VentasC15[[#This Row],[Total por vendedor]]&gt;=250000,"SI","NO")</f>
        <v>SI</v>
      </c>
    </row>
    <row r="2470" spans="1:18" x14ac:dyDescent="0.3">
      <c r="A2470" s="16">
        <v>33499590</v>
      </c>
      <c r="B2470" s="13">
        <v>67</v>
      </c>
      <c r="C2470" s="13">
        <v>5</v>
      </c>
      <c r="D2470" s="13">
        <v>84</v>
      </c>
      <c r="E2470" t="s">
        <v>23</v>
      </c>
      <c r="F2470" t="s">
        <v>21</v>
      </c>
      <c r="G2470" t="str">
        <f>IF(VentasC15[[#This Row],[Tipo de pago]]='Tablas auxiliares'!$B$6,"Venta física","Venta Online")</f>
        <v>Venta Online</v>
      </c>
      <c r="H2470" t="s">
        <v>29</v>
      </c>
      <c r="I2470" s="37">
        <v>68606</v>
      </c>
      <c r="J2470" s="37">
        <v>22564</v>
      </c>
      <c r="K2470" s="37">
        <v>55002</v>
      </c>
      <c r="L2470" s="37">
        <v>59258</v>
      </c>
      <c r="M2470" s="37">
        <v>54724</v>
      </c>
      <c r="N2470" s="37">
        <f>SUM(VentasC15[[#This Row],[Maquillaje]:[Perfumería]])</f>
        <v>260154</v>
      </c>
      <c r="O2470" s="14">
        <f>AVERAGE(VentasC15[[#This Row],[Maquillaje]:[Perfumería]])</f>
        <v>52030.8</v>
      </c>
      <c r="P2470" t="str">
        <f>INDEX(VentasC15[[#Headers],[Maquillaje]:[Perfumería]],MATCH(MAX(VentasC15[[#This Row],[Maquillaje]:[Perfumería]]),VentasC15[[#This Row],[Maquillaje]:[Perfumería]],0))</f>
        <v>Maquillaje</v>
      </c>
      <c r="Q2470" t="str">
        <f>INDEX(VentasC15[[#Headers],[Maquillaje]:[Perfumería]],MATCH(MIN(VentasC15[[#This Row],[Maquillaje]:[Perfumería]]),VentasC15[[#This Row],[Maquillaje]:[Perfumería]],0))</f>
        <v>Skincare</v>
      </c>
      <c r="R2470" t="str">
        <f>IF(VentasC15[[#This Row],[Total por vendedor]]&gt;=250000,"SI","NO")</f>
        <v>SI</v>
      </c>
    </row>
    <row r="2471" spans="1:18" x14ac:dyDescent="0.3">
      <c r="A2471" s="17">
        <v>33499591</v>
      </c>
      <c r="B2471" s="13">
        <v>50</v>
      </c>
      <c r="C2471" s="13">
        <v>5</v>
      </c>
      <c r="D2471" s="13">
        <v>40</v>
      </c>
      <c r="E2471" t="s">
        <v>24</v>
      </c>
      <c r="F2471" t="s">
        <v>20</v>
      </c>
      <c r="G2471" t="str">
        <f>IF(VentasC15[[#This Row],[Tipo de pago]]='Tablas auxiliares'!$B$6,"Venta física","Venta Online")</f>
        <v>Venta física</v>
      </c>
      <c r="H2471" t="s">
        <v>29</v>
      </c>
      <c r="I2471" s="37">
        <v>42911</v>
      </c>
      <c r="J2471" s="37">
        <v>25466</v>
      </c>
      <c r="K2471" s="37">
        <v>76677</v>
      </c>
      <c r="L2471" s="37">
        <v>62915</v>
      </c>
      <c r="M2471" s="37">
        <v>2375</v>
      </c>
      <c r="N2471" s="37">
        <f>SUM(VentasC15[[#This Row],[Maquillaje]:[Perfumería]])</f>
        <v>210344</v>
      </c>
      <c r="O2471" s="14">
        <f>AVERAGE(VentasC15[[#This Row],[Maquillaje]:[Perfumería]])</f>
        <v>42068.800000000003</v>
      </c>
      <c r="P2471" t="str">
        <f>INDEX(VentasC15[[#Headers],[Maquillaje]:[Perfumería]],MATCH(MAX(VentasC15[[#This Row],[Maquillaje]:[Perfumería]]),VentasC15[[#This Row],[Maquillaje]:[Perfumería]],0))</f>
        <v>Cabello</v>
      </c>
      <c r="Q2471" t="str">
        <f>INDEX(VentasC15[[#Headers],[Maquillaje]:[Perfumería]],MATCH(MIN(VentasC15[[#This Row],[Maquillaje]:[Perfumería]]),VentasC15[[#This Row],[Maquillaje]:[Perfumería]],0))</f>
        <v>Perfumería</v>
      </c>
      <c r="R2471" t="str">
        <f>IF(VentasC15[[#This Row],[Total por vendedor]]&gt;=250000,"SI","NO")</f>
        <v>NO</v>
      </c>
    </row>
    <row r="2472" spans="1:18" x14ac:dyDescent="0.3">
      <c r="A2472" s="16">
        <v>33499592</v>
      </c>
      <c r="B2472" s="13">
        <v>69</v>
      </c>
      <c r="C2472" s="13">
        <v>5</v>
      </c>
      <c r="D2472" s="13">
        <v>74</v>
      </c>
      <c r="E2472" t="s">
        <v>22</v>
      </c>
      <c r="F2472" t="s">
        <v>20</v>
      </c>
      <c r="G2472" t="str">
        <f>IF(VentasC15[[#This Row],[Tipo de pago]]='Tablas auxiliares'!$B$6,"Venta física","Venta Online")</f>
        <v>Venta física</v>
      </c>
      <c r="H2472" t="s">
        <v>29</v>
      </c>
      <c r="I2472" s="37">
        <v>99003</v>
      </c>
      <c r="J2472" s="37">
        <v>45820</v>
      </c>
      <c r="K2472" s="37">
        <v>54161</v>
      </c>
      <c r="L2472" s="37">
        <v>52310</v>
      </c>
      <c r="M2472" s="37">
        <v>48962</v>
      </c>
      <c r="N2472" s="37">
        <f>SUM(VentasC15[[#This Row],[Maquillaje]:[Perfumería]])</f>
        <v>300256</v>
      </c>
      <c r="O2472" s="14">
        <f>AVERAGE(VentasC15[[#This Row],[Maquillaje]:[Perfumería]])</f>
        <v>60051.199999999997</v>
      </c>
      <c r="P2472" t="str">
        <f>INDEX(VentasC15[[#Headers],[Maquillaje]:[Perfumería]],MATCH(MAX(VentasC15[[#This Row],[Maquillaje]:[Perfumería]]),VentasC15[[#This Row],[Maquillaje]:[Perfumería]],0))</f>
        <v>Maquillaje</v>
      </c>
      <c r="Q2472" t="str">
        <f>INDEX(VentasC15[[#Headers],[Maquillaje]:[Perfumería]],MATCH(MIN(VentasC15[[#This Row],[Maquillaje]:[Perfumería]]),VentasC15[[#This Row],[Maquillaje]:[Perfumería]],0))</f>
        <v>Skincare</v>
      </c>
      <c r="R2472" t="str">
        <f>IF(VentasC15[[#This Row],[Total por vendedor]]&gt;=250000,"SI","NO")</f>
        <v>SI</v>
      </c>
    </row>
    <row r="2473" spans="1:18" x14ac:dyDescent="0.3">
      <c r="A2473" s="17">
        <v>33499593</v>
      </c>
      <c r="B2473" s="13">
        <v>41</v>
      </c>
      <c r="C2473" s="13">
        <v>5</v>
      </c>
      <c r="D2473" s="13">
        <v>53</v>
      </c>
      <c r="E2473" t="s">
        <v>23</v>
      </c>
      <c r="F2473" t="s">
        <v>20</v>
      </c>
      <c r="G2473" t="str">
        <f>IF(VentasC15[[#This Row],[Tipo de pago]]='Tablas auxiliares'!$B$6,"Venta física","Venta Online")</f>
        <v>Venta física</v>
      </c>
      <c r="H2473" t="s">
        <v>29</v>
      </c>
      <c r="I2473" s="37">
        <v>75696</v>
      </c>
      <c r="J2473" s="37">
        <v>72577</v>
      </c>
      <c r="K2473" s="37">
        <v>16846</v>
      </c>
      <c r="L2473" s="37">
        <v>88796</v>
      </c>
      <c r="M2473" s="37">
        <v>96733</v>
      </c>
      <c r="N2473" s="37">
        <f>SUM(VentasC15[[#This Row],[Maquillaje]:[Perfumería]])</f>
        <v>350648</v>
      </c>
      <c r="O2473" s="14">
        <f>AVERAGE(VentasC15[[#This Row],[Maquillaje]:[Perfumería]])</f>
        <v>70129.600000000006</v>
      </c>
      <c r="P2473" t="str">
        <f>INDEX(VentasC15[[#Headers],[Maquillaje]:[Perfumería]],MATCH(MAX(VentasC15[[#This Row],[Maquillaje]:[Perfumería]]),VentasC15[[#This Row],[Maquillaje]:[Perfumería]],0))</f>
        <v>Perfumería</v>
      </c>
      <c r="Q2473" t="str">
        <f>INDEX(VentasC15[[#Headers],[Maquillaje]:[Perfumería]],MATCH(MIN(VentasC15[[#This Row],[Maquillaje]:[Perfumería]]),VentasC15[[#This Row],[Maquillaje]:[Perfumería]],0))</f>
        <v>Cabello</v>
      </c>
      <c r="R2473" t="str">
        <f>IF(VentasC15[[#This Row],[Total por vendedor]]&gt;=250000,"SI","NO")</f>
        <v>SI</v>
      </c>
    </row>
    <row r="2474" spans="1:18" x14ac:dyDescent="0.3">
      <c r="A2474" s="16">
        <v>33499594</v>
      </c>
      <c r="B2474" s="13">
        <v>33</v>
      </c>
      <c r="C2474" s="13">
        <v>5</v>
      </c>
      <c r="D2474" s="13">
        <v>18</v>
      </c>
      <c r="E2474" t="s">
        <v>24</v>
      </c>
      <c r="F2474" t="s">
        <v>20</v>
      </c>
      <c r="G2474" t="str">
        <f>IF(VentasC15[[#This Row],[Tipo de pago]]='Tablas auxiliares'!$B$6,"Venta física","Venta Online")</f>
        <v>Venta física</v>
      </c>
      <c r="H2474" t="s">
        <v>30</v>
      </c>
      <c r="I2474" s="37">
        <v>41313</v>
      </c>
      <c r="J2474" s="37">
        <v>269</v>
      </c>
      <c r="K2474" s="37">
        <v>63461</v>
      </c>
      <c r="L2474" s="37">
        <v>88282</v>
      </c>
      <c r="M2474" s="37">
        <v>97659</v>
      </c>
      <c r="N2474" s="37">
        <f>SUM(VentasC15[[#This Row],[Maquillaje]:[Perfumería]])</f>
        <v>290984</v>
      </c>
      <c r="O2474" s="14">
        <f>AVERAGE(VentasC15[[#This Row],[Maquillaje]:[Perfumería]])</f>
        <v>58196.800000000003</v>
      </c>
      <c r="P2474" t="str">
        <f>INDEX(VentasC15[[#Headers],[Maquillaje]:[Perfumería]],MATCH(MAX(VentasC15[[#This Row],[Maquillaje]:[Perfumería]]),VentasC15[[#This Row],[Maquillaje]:[Perfumería]],0))</f>
        <v>Perfumería</v>
      </c>
      <c r="Q2474" t="str">
        <f>INDEX(VentasC15[[#Headers],[Maquillaje]:[Perfumería]],MATCH(MIN(VentasC15[[#This Row],[Maquillaje]:[Perfumería]]),VentasC15[[#This Row],[Maquillaje]:[Perfumería]],0))</f>
        <v>Skincare</v>
      </c>
      <c r="R2474" t="str">
        <f>IF(VentasC15[[#This Row],[Total por vendedor]]&gt;=250000,"SI","NO")</f>
        <v>SI</v>
      </c>
    </row>
    <row r="2475" spans="1:18" x14ac:dyDescent="0.3">
      <c r="A2475" s="17">
        <v>33499595</v>
      </c>
      <c r="B2475" s="13">
        <v>45</v>
      </c>
      <c r="C2475" s="13">
        <v>5</v>
      </c>
      <c r="D2475" s="13">
        <v>72</v>
      </c>
      <c r="E2475" t="s">
        <v>25</v>
      </c>
      <c r="F2475" t="s">
        <v>20</v>
      </c>
      <c r="G2475" t="str">
        <f>IF(VentasC15[[#This Row],[Tipo de pago]]='Tablas auxiliares'!$B$6,"Venta física","Venta Online")</f>
        <v>Venta física</v>
      </c>
      <c r="H2475" t="s">
        <v>30</v>
      </c>
      <c r="I2475" s="37">
        <v>6664</v>
      </c>
      <c r="J2475" s="37">
        <v>10112</v>
      </c>
      <c r="K2475" s="37">
        <v>32995</v>
      </c>
      <c r="L2475" s="37">
        <v>30701</v>
      </c>
      <c r="M2475" s="37">
        <v>67736</v>
      </c>
      <c r="N2475" s="37">
        <f>SUM(VentasC15[[#This Row],[Maquillaje]:[Perfumería]])</f>
        <v>148208</v>
      </c>
      <c r="O2475" s="14">
        <f>AVERAGE(VentasC15[[#This Row],[Maquillaje]:[Perfumería]])</f>
        <v>29641.599999999999</v>
      </c>
      <c r="P2475" t="str">
        <f>INDEX(VentasC15[[#Headers],[Maquillaje]:[Perfumería]],MATCH(MAX(VentasC15[[#This Row],[Maquillaje]:[Perfumería]]),VentasC15[[#This Row],[Maquillaje]:[Perfumería]],0))</f>
        <v>Perfumería</v>
      </c>
      <c r="Q2475" t="str">
        <f>INDEX(VentasC15[[#Headers],[Maquillaje]:[Perfumería]],MATCH(MIN(VentasC15[[#This Row],[Maquillaje]:[Perfumería]]),VentasC15[[#This Row],[Maquillaje]:[Perfumería]],0))</f>
        <v>Maquillaje</v>
      </c>
      <c r="R2475" t="str">
        <f>IF(VentasC15[[#This Row],[Total por vendedor]]&gt;=250000,"SI","NO")</f>
        <v>NO</v>
      </c>
    </row>
    <row r="2476" spans="1:18" x14ac:dyDescent="0.3">
      <c r="A2476" s="16">
        <v>33499596</v>
      </c>
      <c r="B2476" s="13">
        <v>33</v>
      </c>
      <c r="C2476" s="13">
        <v>5</v>
      </c>
      <c r="D2476" s="13">
        <v>29</v>
      </c>
      <c r="E2476" t="s">
        <v>23</v>
      </c>
      <c r="F2476" t="s">
        <v>21</v>
      </c>
      <c r="G2476" t="str">
        <f>IF(VentasC15[[#This Row],[Tipo de pago]]='Tablas auxiliares'!$B$6,"Venta física","Venta Online")</f>
        <v>Venta Online</v>
      </c>
      <c r="H2476" t="s">
        <v>30</v>
      </c>
      <c r="I2476" s="37">
        <v>91294</v>
      </c>
      <c r="J2476" s="37">
        <v>22271</v>
      </c>
      <c r="K2476" s="37">
        <v>96428</v>
      </c>
      <c r="L2476" s="37">
        <v>42490</v>
      </c>
      <c r="M2476" s="37">
        <v>30944</v>
      </c>
      <c r="N2476" s="37">
        <f>SUM(VentasC15[[#This Row],[Maquillaje]:[Perfumería]])</f>
        <v>283427</v>
      </c>
      <c r="O2476" s="14">
        <f>AVERAGE(VentasC15[[#This Row],[Maquillaje]:[Perfumería]])</f>
        <v>56685.4</v>
      </c>
      <c r="P2476" t="str">
        <f>INDEX(VentasC15[[#Headers],[Maquillaje]:[Perfumería]],MATCH(MAX(VentasC15[[#This Row],[Maquillaje]:[Perfumería]]),VentasC15[[#This Row],[Maquillaje]:[Perfumería]],0))</f>
        <v>Cabello</v>
      </c>
      <c r="Q2476" t="str">
        <f>INDEX(VentasC15[[#Headers],[Maquillaje]:[Perfumería]],MATCH(MIN(VentasC15[[#This Row],[Maquillaje]:[Perfumería]]),VentasC15[[#This Row],[Maquillaje]:[Perfumería]],0))</f>
        <v>Skincare</v>
      </c>
      <c r="R2476" t="str">
        <f>IF(VentasC15[[#This Row],[Total por vendedor]]&gt;=250000,"SI","NO")</f>
        <v>SI</v>
      </c>
    </row>
    <row r="2477" spans="1:18" x14ac:dyDescent="0.3">
      <c r="A2477" s="17">
        <v>33499597</v>
      </c>
      <c r="B2477" s="13">
        <v>68</v>
      </c>
      <c r="C2477" s="13">
        <v>5</v>
      </c>
      <c r="D2477" s="13">
        <v>71</v>
      </c>
      <c r="E2477" t="s">
        <v>23</v>
      </c>
      <c r="F2477" t="s">
        <v>21</v>
      </c>
      <c r="G2477" t="str">
        <f>IF(VentasC15[[#This Row],[Tipo de pago]]='Tablas auxiliares'!$B$6,"Venta física","Venta Online")</f>
        <v>Venta Online</v>
      </c>
      <c r="H2477" t="s">
        <v>30</v>
      </c>
      <c r="I2477" s="37">
        <v>55737</v>
      </c>
      <c r="J2477" s="37">
        <v>32622</v>
      </c>
      <c r="K2477" s="37">
        <v>77840</v>
      </c>
      <c r="L2477" s="37">
        <v>58525</v>
      </c>
      <c r="M2477" s="37">
        <v>20533</v>
      </c>
      <c r="N2477" s="37">
        <f>SUM(VentasC15[[#This Row],[Maquillaje]:[Perfumería]])</f>
        <v>245257</v>
      </c>
      <c r="O2477" s="14">
        <f>AVERAGE(VentasC15[[#This Row],[Maquillaje]:[Perfumería]])</f>
        <v>49051.4</v>
      </c>
      <c r="P2477" t="str">
        <f>INDEX(VentasC15[[#Headers],[Maquillaje]:[Perfumería]],MATCH(MAX(VentasC15[[#This Row],[Maquillaje]:[Perfumería]]),VentasC15[[#This Row],[Maquillaje]:[Perfumería]],0))</f>
        <v>Cabello</v>
      </c>
      <c r="Q2477" t="str">
        <f>INDEX(VentasC15[[#Headers],[Maquillaje]:[Perfumería]],MATCH(MIN(VentasC15[[#This Row],[Maquillaje]:[Perfumería]]),VentasC15[[#This Row],[Maquillaje]:[Perfumería]],0))</f>
        <v>Perfumería</v>
      </c>
      <c r="R2477" t="str">
        <f>IF(VentasC15[[#This Row],[Total por vendedor]]&gt;=250000,"SI","NO")</f>
        <v>NO</v>
      </c>
    </row>
    <row r="2478" spans="1:18" x14ac:dyDescent="0.3">
      <c r="A2478" s="16">
        <v>33499598</v>
      </c>
      <c r="B2478" s="13">
        <v>61</v>
      </c>
      <c r="C2478" s="13">
        <v>5</v>
      </c>
      <c r="D2478" s="13">
        <v>89</v>
      </c>
      <c r="E2478" t="s">
        <v>22</v>
      </c>
      <c r="F2478" t="s">
        <v>21</v>
      </c>
      <c r="G2478" t="str">
        <f>IF(VentasC15[[#This Row],[Tipo de pago]]='Tablas auxiliares'!$B$6,"Venta física","Venta Online")</f>
        <v>Venta Online</v>
      </c>
      <c r="H2478" t="s">
        <v>29</v>
      </c>
      <c r="I2478" s="37">
        <v>64117</v>
      </c>
      <c r="J2478" s="37">
        <v>43164</v>
      </c>
      <c r="K2478" s="37">
        <v>97030</v>
      </c>
      <c r="L2478" s="37">
        <v>60790</v>
      </c>
      <c r="M2478" s="37">
        <v>91395</v>
      </c>
      <c r="N2478" s="37">
        <f>SUM(VentasC15[[#This Row],[Maquillaje]:[Perfumería]])</f>
        <v>356496</v>
      </c>
      <c r="O2478" s="14">
        <f>AVERAGE(VentasC15[[#This Row],[Maquillaje]:[Perfumería]])</f>
        <v>71299.199999999997</v>
      </c>
      <c r="P2478" t="str">
        <f>INDEX(VentasC15[[#Headers],[Maquillaje]:[Perfumería]],MATCH(MAX(VentasC15[[#This Row],[Maquillaje]:[Perfumería]]),VentasC15[[#This Row],[Maquillaje]:[Perfumería]],0))</f>
        <v>Cabello</v>
      </c>
      <c r="Q2478" t="str">
        <f>INDEX(VentasC15[[#Headers],[Maquillaje]:[Perfumería]],MATCH(MIN(VentasC15[[#This Row],[Maquillaje]:[Perfumería]]),VentasC15[[#This Row],[Maquillaje]:[Perfumería]],0))</f>
        <v>Skincare</v>
      </c>
      <c r="R2478" t="str">
        <f>IF(VentasC15[[#This Row],[Total por vendedor]]&gt;=250000,"SI","NO")</f>
        <v>SI</v>
      </c>
    </row>
    <row r="2479" spans="1:18" x14ac:dyDescent="0.3">
      <c r="A2479" s="17">
        <v>33499599</v>
      </c>
      <c r="B2479" s="13">
        <v>71</v>
      </c>
      <c r="C2479" s="13">
        <v>5</v>
      </c>
      <c r="D2479" s="13">
        <v>100</v>
      </c>
      <c r="E2479" t="s">
        <v>22</v>
      </c>
      <c r="F2479" t="s">
        <v>21</v>
      </c>
      <c r="G2479" t="str">
        <f>IF(VentasC15[[#This Row],[Tipo de pago]]='Tablas auxiliares'!$B$6,"Venta física","Venta Online")</f>
        <v>Venta Online</v>
      </c>
      <c r="H2479" t="s">
        <v>30</v>
      </c>
      <c r="I2479" s="37">
        <v>94224</v>
      </c>
      <c r="J2479" s="37">
        <v>34072</v>
      </c>
      <c r="K2479" s="37">
        <v>19733</v>
      </c>
      <c r="L2479" s="37">
        <v>71739</v>
      </c>
      <c r="M2479" s="37">
        <v>6585</v>
      </c>
      <c r="N2479" s="37">
        <f>SUM(VentasC15[[#This Row],[Maquillaje]:[Perfumería]])</f>
        <v>226353</v>
      </c>
      <c r="O2479" s="14">
        <f>AVERAGE(VentasC15[[#This Row],[Maquillaje]:[Perfumería]])</f>
        <v>45270.6</v>
      </c>
      <c r="P2479" t="str">
        <f>INDEX(VentasC15[[#Headers],[Maquillaje]:[Perfumería]],MATCH(MAX(VentasC15[[#This Row],[Maquillaje]:[Perfumería]]),VentasC15[[#This Row],[Maquillaje]:[Perfumería]],0))</f>
        <v>Maquillaje</v>
      </c>
      <c r="Q2479" t="str">
        <f>INDEX(VentasC15[[#Headers],[Maquillaje]:[Perfumería]],MATCH(MIN(VentasC15[[#This Row],[Maquillaje]:[Perfumería]]),VentasC15[[#This Row],[Maquillaje]:[Perfumería]],0))</f>
        <v>Perfumería</v>
      </c>
      <c r="R2479" t="str">
        <f>IF(VentasC15[[#This Row],[Total por vendedor]]&gt;=250000,"SI","NO")</f>
        <v>NO</v>
      </c>
    </row>
    <row r="2480" spans="1:18" x14ac:dyDescent="0.3">
      <c r="A2480" s="16">
        <v>33499600</v>
      </c>
      <c r="B2480" s="13">
        <v>69</v>
      </c>
      <c r="C2480" s="13">
        <v>5</v>
      </c>
      <c r="D2480" s="13">
        <v>42</v>
      </c>
      <c r="E2480" t="s">
        <v>23</v>
      </c>
      <c r="F2480" t="s">
        <v>21</v>
      </c>
      <c r="G2480" t="str">
        <f>IF(VentasC15[[#This Row],[Tipo de pago]]='Tablas auxiliares'!$B$6,"Venta física","Venta Online")</f>
        <v>Venta Online</v>
      </c>
      <c r="H2480" t="s">
        <v>30</v>
      </c>
      <c r="I2480" s="37">
        <v>15977</v>
      </c>
      <c r="J2480" s="37">
        <v>54254</v>
      </c>
      <c r="K2480" s="37">
        <v>6424</v>
      </c>
      <c r="L2480" s="37">
        <v>45711</v>
      </c>
      <c r="M2480" s="37">
        <v>53912</v>
      </c>
      <c r="N2480" s="37">
        <f>SUM(VentasC15[[#This Row],[Maquillaje]:[Perfumería]])</f>
        <v>176278</v>
      </c>
      <c r="O2480" s="14">
        <f>AVERAGE(VentasC15[[#This Row],[Maquillaje]:[Perfumería]])</f>
        <v>35255.599999999999</v>
      </c>
      <c r="P2480" t="str">
        <f>INDEX(VentasC15[[#Headers],[Maquillaje]:[Perfumería]],MATCH(MAX(VentasC15[[#This Row],[Maquillaje]:[Perfumería]]),VentasC15[[#This Row],[Maquillaje]:[Perfumería]],0))</f>
        <v>Skincare</v>
      </c>
      <c r="Q2480" t="str">
        <f>INDEX(VentasC15[[#Headers],[Maquillaje]:[Perfumería]],MATCH(MIN(VentasC15[[#This Row],[Maquillaje]:[Perfumería]]),VentasC15[[#This Row],[Maquillaje]:[Perfumería]],0))</f>
        <v>Cabello</v>
      </c>
      <c r="R2480" t="str">
        <f>IF(VentasC15[[#This Row],[Total por vendedor]]&gt;=250000,"SI","NO")</f>
        <v>NO</v>
      </c>
    </row>
    <row r="2481" spans="1:18" x14ac:dyDescent="0.3">
      <c r="A2481" s="17">
        <v>33499601</v>
      </c>
      <c r="B2481" s="13">
        <v>32</v>
      </c>
      <c r="C2481" s="13">
        <v>5</v>
      </c>
      <c r="D2481" s="13">
        <v>90</v>
      </c>
      <c r="E2481" t="s">
        <v>24</v>
      </c>
      <c r="F2481" t="s">
        <v>20</v>
      </c>
      <c r="G2481" t="str">
        <f>IF(VentasC15[[#This Row],[Tipo de pago]]='Tablas auxiliares'!$B$6,"Venta física","Venta Online")</f>
        <v>Venta física</v>
      </c>
      <c r="H2481" t="s">
        <v>29</v>
      </c>
      <c r="I2481" s="37">
        <v>30081</v>
      </c>
      <c r="J2481" s="37">
        <v>16151</v>
      </c>
      <c r="K2481" s="37">
        <v>43889</v>
      </c>
      <c r="L2481" s="37">
        <v>69622</v>
      </c>
      <c r="M2481" s="37">
        <v>37119</v>
      </c>
      <c r="N2481" s="37">
        <f>SUM(VentasC15[[#This Row],[Maquillaje]:[Perfumería]])</f>
        <v>196862</v>
      </c>
      <c r="O2481" s="14">
        <f>AVERAGE(VentasC15[[#This Row],[Maquillaje]:[Perfumería]])</f>
        <v>39372.400000000001</v>
      </c>
      <c r="P2481" t="str">
        <f>INDEX(VentasC15[[#Headers],[Maquillaje]:[Perfumería]],MATCH(MAX(VentasC15[[#This Row],[Maquillaje]:[Perfumería]]),VentasC15[[#This Row],[Maquillaje]:[Perfumería]],0))</f>
        <v>Cuerpo</v>
      </c>
      <c r="Q2481" t="str">
        <f>INDEX(VentasC15[[#Headers],[Maquillaje]:[Perfumería]],MATCH(MIN(VentasC15[[#This Row],[Maquillaje]:[Perfumería]]),VentasC15[[#This Row],[Maquillaje]:[Perfumería]],0))</f>
        <v>Skincare</v>
      </c>
      <c r="R2481" t="str">
        <f>IF(VentasC15[[#This Row],[Total por vendedor]]&gt;=250000,"SI","NO")</f>
        <v>NO</v>
      </c>
    </row>
    <row r="2482" spans="1:18" x14ac:dyDescent="0.3">
      <c r="A2482" s="16">
        <v>33499602</v>
      </c>
      <c r="B2482" s="13">
        <v>48</v>
      </c>
      <c r="C2482" s="13">
        <v>5</v>
      </c>
      <c r="D2482" s="13">
        <v>13</v>
      </c>
      <c r="E2482" t="s">
        <v>24</v>
      </c>
      <c r="F2482" t="s">
        <v>20</v>
      </c>
      <c r="G2482" t="str">
        <f>IF(VentasC15[[#This Row],[Tipo de pago]]='Tablas auxiliares'!$B$6,"Venta física","Venta Online")</f>
        <v>Venta física</v>
      </c>
      <c r="H2482" t="s">
        <v>29</v>
      </c>
      <c r="I2482" s="37">
        <v>26242</v>
      </c>
      <c r="J2482" s="37">
        <v>87602</v>
      </c>
      <c r="K2482" s="37">
        <v>29676</v>
      </c>
      <c r="L2482" s="37">
        <v>10056</v>
      </c>
      <c r="M2482" s="37">
        <v>96615</v>
      </c>
      <c r="N2482" s="37">
        <f>SUM(VentasC15[[#This Row],[Maquillaje]:[Perfumería]])</f>
        <v>250191</v>
      </c>
      <c r="O2482" s="14">
        <f>AVERAGE(VentasC15[[#This Row],[Maquillaje]:[Perfumería]])</f>
        <v>50038.2</v>
      </c>
      <c r="P2482" t="str">
        <f>INDEX(VentasC15[[#Headers],[Maquillaje]:[Perfumería]],MATCH(MAX(VentasC15[[#This Row],[Maquillaje]:[Perfumería]]),VentasC15[[#This Row],[Maquillaje]:[Perfumería]],0))</f>
        <v>Perfumería</v>
      </c>
      <c r="Q2482" t="str">
        <f>INDEX(VentasC15[[#Headers],[Maquillaje]:[Perfumería]],MATCH(MIN(VentasC15[[#This Row],[Maquillaje]:[Perfumería]]),VentasC15[[#This Row],[Maquillaje]:[Perfumería]],0))</f>
        <v>Cuerpo</v>
      </c>
      <c r="R2482" t="str">
        <f>IF(VentasC15[[#This Row],[Total por vendedor]]&gt;=250000,"SI","NO")</f>
        <v>SI</v>
      </c>
    </row>
    <row r="2483" spans="1:18" x14ac:dyDescent="0.3">
      <c r="A2483" s="17">
        <v>33499603</v>
      </c>
      <c r="B2483" s="13">
        <v>26</v>
      </c>
      <c r="C2483" s="13">
        <v>5</v>
      </c>
      <c r="D2483" s="13">
        <v>38</v>
      </c>
      <c r="E2483" t="s">
        <v>24</v>
      </c>
      <c r="F2483" t="s">
        <v>20</v>
      </c>
      <c r="G2483" t="str">
        <f>IF(VentasC15[[#This Row],[Tipo de pago]]='Tablas auxiliares'!$B$6,"Venta física","Venta Online")</f>
        <v>Venta física</v>
      </c>
      <c r="H2483" t="s">
        <v>29</v>
      </c>
      <c r="I2483" s="37">
        <v>40015</v>
      </c>
      <c r="J2483" s="37">
        <v>19119</v>
      </c>
      <c r="K2483" s="37">
        <v>33595</v>
      </c>
      <c r="L2483" s="37">
        <v>50551</v>
      </c>
      <c r="M2483" s="37">
        <v>85620</v>
      </c>
      <c r="N2483" s="37">
        <f>SUM(VentasC15[[#This Row],[Maquillaje]:[Perfumería]])</f>
        <v>228900</v>
      </c>
      <c r="O2483" s="14">
        <f>AVERAGE(VentasC15[[#This Row],[Maquillaje]:[Perfumería]])</f>
        <v>45780</v>
      </c>
      <c r="P2483" t="str">
        <f>INDEX(VentasC15[[#Headers],[Maquillaje]:[Perfumería]],MATCH(MAX(VentasC15[[#This Row],[Maquillaje]:[Perfumería]]),VentasC15[[#This Row],[Maquillaje]:[Perfumería]],0))</f>
        <v>Perfumería</v>
      </c>
      <c r="Q2483" t="str">
        <f>INDEX(VentasC15[[#Headers],[Maquillaje]:[Perfumería]],MATCH(MIN(VentasC15[[#This Row],[Maquillaje]:[Perfumería]]),VentasC15[[#This Row],[Maquillaje]:[Perfumería]],0))</f>
        <v>Skincare</v>
      </c>
      <c r="R2483" t="str">
        <f>IF(VentasC15[[#This Row],[Total por vendedor]]&gt;=250000,"SI","NO")</f>
        <v>NO</v>
      </c>
    </row>
    <row r="2484" spans="1:18" x14ac:dyDescent="0.3">
      <c r="A2484" s="16">
        <v>33499604</v>
      </c>
      <c r="B2484" s="13">
        <v>74</v>
      </c>
      <c r="C2484" s="13">
        <v>5</v>
      </c>
      <c r="D2484" s="13">
        <v>41</v>
      </c>
      <c r="E2484" t="s">
        <v>25</v>
      </c>
      <c r="F2484" t="s">
        <v>20</v>
      </c>
      <c r="G2484" t="str">
        <f>IF(VentasC15[[#This Row],[Tipo de pago]]='Tablas auxiliares'!$B$6,"Venta física","Venta Online")</f>
        <v>Venta física</v>
      </c>
      <c r="H2484" t="s">
        <v>30</v>
      </c>
      <c r="I2484" s="37">
        <v>59034</v>
      </c>
      <c r="J2484" s="37">
        <v>83091</v>
      </c>
      <c r="K2484" s="37">
        <v>40956</v>
      </c>
      <c r="L2484" s="37">
        <v>7640</v>
      </c>
      <c r="M2484" s="37">
        <v>2561</v>
      </c>
      <c r="N2484" s="37">
        <f>SUM(VentasC15[[#This Row],[Maquillaje]:[Perfumería]])</f>
        <v>193282</v>
      </c>
      <c r="O2484" s="14">
        <f>AVERAGE(VentasC15[[#This Row],[Maquillaje]:[Perfumería]])</f>
        <v>38656.400000000001</v>
      </c>
      <c r="P2484" t="str">
        <f>INDEX(VentasC15[[#Headers],[Maquillaje]:[Perfumería]],MATCH(MAX(VentasC15[[#This Row],[Maquillaje]:[Perfumería]]),VentasC15[[#This Row],[Maquillaje]:[Perfumería]],0))</f>
        <v>Skincare</v>
      </c>
      <c r="Q2484" t="str">
        <f>INDEX(VentasC15[[#Headers],[Maquillaje]:[Perfumería]],MATCH(MIN(VentasC15[[#This Row],[Maquillaje]:[Perfumería]]),VentasC15[[#This Row],[Maquillaje]:[Perfumería]],0))</f>
        <v>Perfumería</v>
      </c>
      <c r="R2484" t="str">
        <f>IF(VentasC15[[#This Row],[Total por vendedor]]&gt;=250000,"SI","NO")</f>
        <v>NO</v>
      </c>
    </row>
    <row r="2485" spans="1:18" x14ac:dyDescent="0.3">
      <c r="A2485" s="17">
        <v>33499605</v>
      </c>
      <c r="B2485" s="13">
        <v>47</v>
      </c>
      <c r="C2485" s="13">
        <v>5</v>
      </c>
      <c r="D2485" s="13">
        <v>67</v>
      </c>
      <c r="E2485" t="s">
        <v>22</v>
      </c>
      <c r="F2485" t="s">
        <v>21</v>
      </c>
      <c r="G2485" t="str">
        <f>IF(VentasC15[[#This Row],[Tipo de pago]]='Tablas auxiliares'!$B$6,"Venta física","Venta Online")</f>
        <v>Venta Online</v>
      </c>
      <c r="H2485" t="s">
        <v>30</v>
      </c>
      <c r="I2485" s="37">
        <v>29452</v>
      </c>
      <c r="J2485" s="37">
        <v>85377</v>
      </c>
      <c r="K2485" s="37">
        <v>18651</v>
      </c>
      <c r="L2485" s="37">
        <v>55136</v>
      </c>
      <c r="M2485" s="37">
        <v>99695</v>
      </c>
      <c r="N2485" s="37">
        <f>SUM(VentasC15[[#This Row],[Maquillaje]:[Perfumería]])</f>
        <v>288311</v>
      </c>
      <c r="O2485" s="14">
        <f>AVERAGE(VentasC15[[#This Row],[Maquillaje]:[Perfumería]])</f>
        <v>57662.2</v>
      </c>
      <c r="P2485" t="str">
        <f>INDEX(VentasC15[[#Headers],[Maquillaje]:[Perfumería]],MATCH(MAX(VentasC15[[#This Row],[Maquillaje]:[Perfumería]]),VentasC15[[#This Row],[Maquillaje]:[Perfumería]],0))</f>
        <v>Perfumería</v>
      </c>
      <c r="Q2485" t="str">
        <f>INDEX(VentasC15[[#Headers],[Maquillaje]:[Perfumería]],MATCH(MIN(VentasC15[[#This Row],[Maquillaje]:[Perfumería]]),VentasC15[[#This Row],[Maquillaje]:[Perfumería]],0))</f>
        <v>Cabello</v>
      </c>
      <c r="R2485" t="str">
        <f>IF(VentasC15[[#This Row],[Total por vendedor]]&gt;=250000,"SI","NO")</f>
        <v>SI</v>
      </c>
    </row>
    <row r="2486" spans="1:18" x14ac:dyDescent="0.3">
      <c r="A2486" s="16">
        <v>33499606</v>
      </c>
      <c r="B2486" s="13">
        <v>44</v>
      </c>
      <c r="C2486" s="13">
        <v>5</v>
      </c>
      <c r="D2486" s="13">
        <v>26</v>
      </c>
      <c r="E2486" t="s">
        <v>22</v>
      </c>
      <c r="F2486" t="s">
        <v>20</v>
      </c>
      <c r="G2486" t="str">
        <f>IF(VentasC15[[#This Row],[Tipo de pago]]='Tablas auxiliares'!$B$6,"Venta física","Venta Online")</f>
        <v>Venta física</v>
      </c>
      <c r="H2486" t="s">
        <v>29</v>
      </c>
      <c r="I2486" s="37">
        <v>30030</v>
      </c>
      <c r="J2486" s="37">
        <v>98111</v>
      </c>
      <c r="K2486" s="37">
        <v>38535</v>
      </c>
      <c r="L2486" s="37">
        <v>47076</v>
      </c>
      <c r="M2486" s="37">
        <v>93827</v>
      </c>
      <c r="N2486" s="37">
        <f>SUM(VentasC15[[#This Row],[Maquillaje]:[Perfumería]])</f>
        <v>307579</v>
      </c>
      <c r="O2486" s="14">
        <f>AVERAGE(VentasC15[[#This Row],[Maquillaje]:[Perfumería]])</f>
        <v>61515.8</v>
      </c>
      <c r="P2486" t="str">
        <f>INDEX(VentasC15[[#Headers],[Maquillaje]:[Perfumería]],MATCH(MAX(VentasC15[[#This Row],[Maquillaje]:[Perfumería]]),VentasC15[[#This Row],[Maquillaje]:[Perfumería]],0))</f>
        <v>Skincare</v>
      </c>
      <c r="Q2486" t="str">
        <f>INDEX(VentasC15[[#Headers],[Maquillaje]:[Perfumería]],MATCH(MIN(VentasC15[[#This Row],[Maquillaje]:[Perfumería]]),VentasC15[[#This Row],[Maquillaje]:[Perfumería]],0))</f>
        <v>Maquillaje</v>
      </c>
      <c r="R2486" t="str">
        <f>IF(VentasC15[[#This Row],[Total por vendedor]]&gt;=250000,"SI","NO")</f>
        <v>SI</v>
      </c>
    </row>
    <row r="2487" spans="1:18" x14ac:dyDescent="0.3">
      <c r="A2487" s="17">
        <v>33499607</v>
      </c>
      <c r="B2487" s="13">
        <v>39</v>
      </c>
      <c r="C2487" s="13">
        <v>5</v>
      </c>
      <c r="D2487" s="13">
        <v>19</v>
      </c>
      <c r="E2487" t="s">
        <v>23</v>
      </c>
      <c r="F2487" t="s">
        <v>21</v>
      </c>
      <c r="G2487" t="str">
        <f>IF(VentasC15[[#This Row],[Tipo de pago]]='Tablas auxiliares'!$B$6,"Venta física","Venta Online")</f>
        <v>Venta Online</v>
      </c>
      <c r="H2487" t="s">
        <v>29</v>
      </c>
      <c r="I2487" s="37">
        <v>48657</v>
      </c>
      <c r="J2487" s="37">
        <v>48696</v>
      </c>
      <c r="K2487" s="37">
        <v>80213</v>
      </c>
      <c r="L2487" s="37">
        <v>98909</v>
      </c>
      <c r="M2487" s="37">
        <v>57289</v>
      </c>
      <c r="N2487" s="37">
        <f>SUM(VentasC15[[#This Row],[Maquillaje]:[Perfumería]])</f>
        <v>333764</v>
      </c>
      <c r="O2487" s="14">
        <f>AVERAGE(VentasC15[[#This Row],[Maquillaje]:[Perfumería]])</f>
        <v>66752.800000000003</v>
      </c>
      <c r="P2487" t="str">
        <f>INDEX(VentasC15[[#Headers],[Maquillaje]:[Perfumería]],MATCH(MAX(VentasC15[[#This Row],[Maquillaje]:[Perfumería]]),VentasC15[[#This Row],[Maquillaje]:[Perfumería]],0))</f>
        <v>Cuerpo</v>
      </c>
      <c r="Q2487" t="str">
        <f>INDEX(VentasC15[[#Headers],[Maquillaje]:[Perfumería]],MATCH(MIN(VentasC15[[#This Row],[Maquillaje]:[Perfumería]]),VentasC15[[#This Row],[Maquillaje]:[Perfumería]],0))</f>
        <v>Maquillaje</v>
      </c>
      <c r="R2487" t="str">
        <f>IF(VentasC15[[#This Row],[Total por vendedor]]&gt;=250000,"SI","NO")</f>
        <v>SI</v>
      </c>
    </row>
    <row r="2488" spans="1:18" x14ac:dyDescent="0.3">
      <c r="A2488" s="16">
        <v>33499608</v>
      </c>
      <c r="B2488" s="13">
        <v>43</v>
      </c>
      <c r="C2488" s="13">
        <v>5</v>
      </c>
      <c r="D2488" s="13">
        <v>11</v>
      </c>
      <c r="E2488" t="s">
        <v>24</v>
      </c>
      <c r="F2488" t="s">
        <v>20</v>
      </c>
      <c r="G2488" t="str">
        <f>IF(VentasC15[[#This Row],[Tipo de pago]]='Tablas auxiliares'!$B$6,"Venta física","Venta Online")</f>
        <v>Venta física</v>
      </c>
      <c r="H2488" t="s">
        <v>30</v>
      </c>
      <c r="I2488" s="37">
        <v>4164</v>
      </c>
      <c r="J2488" s="37">
        <v>18873</v>
      </c>
      <c r="K2488" s="37">
        <v>31591</v>
      </c>
      <c r="L2488" s="37">
        <v>83331</v>
      </c>
      <c r="M2488" s="37">
        <v>4482</v>
      </c>
      <c r="N2488" s="37">
        <f>SUM(VentasC15[[#This Row],[Maquillaje]:[Perfumería]])</f>
        <v>142441</v>
      </c>
      <c r="O2488" s="14">
        <f>AVERAGE(VentasC15[[#This Row],[Maquillaje]:[Perfumería]])</f>
        <v>28488.2</v>
      </c>
      <c r="P2488" t="str">
        <f>INDEX(VentasC15[[#Headers],[Maquillaje]:[Perfumería]],MATCH(MAX(VentasC15[[#This Row],[Maquillaje]:[Perfumería]]),VentasC15[[#This Row],[Maquillaje]:[Perfumería]],0))</f>
        <v>Cuerpo</v>
      </c>
      <c r="Q2488" t="str">
        <f>INDEX(VentasC15[[#Headers],[Maquillaje]:[Perfumería]],MATCH(MIN(VentasC15[[#This Row],[Maquillaje]:[Perfumería]]),VentasC15[[#This Row],[Maquillaje]:[Perfumería]],0))</f>
        <v>Maquillaje</v>
      </c>
      <c r="R2488" t="str">
        <f>IF(VentasC15[[#This Row],[Total por vendedor]]&gt;=250000,"SI","NO")</f>
        <v>NO</v>
      </c>
    </row>
    <row r="2489" spans="1:18" x14ac:dyDescent="0.3">
      <c r="A2489" s="17">
        <v>33499609</v>
      </c>
      <c r="B2489" s="13">
        <v>51</v>
      </c>
      <c r="C2489" s="13">
        <v>5</v>
      </c>
      <c r="D2489" s="13">
        <v>7</v>
      </c>
      <c r="E2489" t="s">
        <v>25</v>
      </c>
      <c r="F2489" t="s">
        <v>20</v>
      </c>
      <c r="G2489" t="str">
        <f>IF(VentasC15[[#This Row],[Tipo de pago]]='Tablas auxiliares'!$B$6,"Venta física","Venta Online")</f>
        <v>Venta física</v>
      </c>
      <c r="H2489" t="s">
        <v>30</v>
      </c>
      <c r="I2489" s="37">
        <v>4523</v>
      </c>
      <c r="J2489" s="37">
        <v>38370</v>
      </c>
      <c r="K2489" s="37">
        <v>73008</v>
      </c>
      <c r="L2489" s="37">
        <v>75187</v>
      </c>
      <c r="M2489" s="37">
        <v>48006</v>
      </c>
      <c r="N2489" s="37">
        <f>SUM(VentasC15[[#This Row],[Maquillaje]:[Perfumería]])</f>
        <v>239094</v>
      </c>
      <c r="O2489" s="14">
        <f>AVERAGE(VentasC15[[#This Row],[Maquillaje]:[Perfumería]])</f>
        <v>47818.8</v>
      </c>
      <c r="P2489" t="str">
        <f>INDEX(VentasC15[[#Headers],[Maquillaje]:[Perfumería]],MATCH(MAX(VentasC15[[#This Row],[Maquillaje]:[Perfumería]]),VentasC15[[#This Row],[Maquillaje]:[Perfumería]],0))</f>
        <v>Cuerpo</v>
      </c>
      <c r="Q2489" t="str">
        <f>INDEX(VentasC15[[#Headers],[Maquillaje]:[Perfumería]],MATCH(MIN(VentasC15[[#This Row],[Maquillaje]:[Perfumería]]),VentasC15[[#This Row],[Maquillaje]:[Perfumería]],0))</f>
        <v>Maquillaje</v>
      </c>
      <c r="R2489" t="str">
        <f>IF(VentasC15[[#This Row],[Total por vendedor]]&gt;=250000,"SI","NO")</f>
        <v>NO</v>
      </c>
    </row>
    <row r="2490" spans="1:18" x14ac:dyDescent="0.3">
      <c r="A2490" s="16">
        <v>33499610</v>
      </c>
      <c r="B2490" s="13">
        <v>41</v>
      </c>
      <c r="C2490" s="13">
        <v>5</v>
      </c>
      <c r="D2490" s="13">
        <v>46</v>
      </c>
      <c r="E2490" t="s">
        <v>24</v>
      </c>
      <c r="F2490" t="s">
        <v>20</v>
      </c>
      <c r="G2490" t="str">
        <f>IF(VentasC15[[#This Row],[Tipo de pago]]='Tablas auxiliares'!$B$6,"Venta física","Venta Online")</f>
        <v>Venta física</v>
      </c>
      <c r="H2490" t="s">
        <v>29</v>
      </c>
      <c r="I2490" s="37">
        <v>59939</v>
      </c>
      <c r="J2490" s="37">
        <v>57132</v>
      </c>
      <c r="K2490" s="37">
        <v>70952</v>
      </c>
      <c r="L2490" s="37">
        <v>23384</v>
      </c>
      <c r="M2490" s="37">
        <v>12753</v>
      </c>
      <c r="N2490" s="37">
        <f>SUM(VentasC15[[#This Row],[Maquillaje]:[Perfumería]])</f>
        <v>224160</v>
      </c>
      <c r="O2490" s="14">
        <f>AVERAGE(VentasC15[[#This Row],[Maquillaje]:[Perfumería]])</f>
        <v>44832</v>
      </c>
      <c r="P2490" t="str">
        <f>INDEX(VentasC15[[#Headers],[Maquillaje]:[Perfumería]],MATCH(MAX(VentasC15[[#This Row],[Maquillaje]:[Perfumería]]),VentasC15[[#This Row],[Maquillaje]:[Perfumería]],0))</f>
        <v>Cabello</v>
      </c>
      <c r="Q2490" t="str">
        <f>INDEX(VentasC15[[#Headers],[Maquillaje]:[Perfumería]],MATCH(MIN(VentasC15[[#This Row],[Maquillaje]:[Perfumería]]),VentasC15[[#This Row],[Maquillaje]:[Perfumería]],0))</f>
        <v>Perfumería</v>
      </c>
      <c r="R2490" t="str">
        <f>IF(VentasC15[[#This Row],[Total por vendedor]]&gt;=250000,"SI","NO")</f>
        <v>NO</v>
      </c>
    </row>
    <row r="2491" spans="1:18" x14ac:dyDescent="0.3">
      <c r="A2491" s="17">
        <v>33499611</v>
      </c>
      <c r="B2491" s="13">
        <v>50</v>
      </c>
      <c r="C2491" s="13">
        <v>5</v>
      </c>
      <c r="D2491" s="13">
        <v>66</v>
      </c>
      <c r="E2491" t="s">
        <v>22</v>
      </c>
      <c r="F2491" t="s">
        <v>21</v>
      </c>
      <c r="G2491" t="str">
        <f>IF(VentasC15[[#This Row],[Tipo de pago]]='Tablas auxiliares'!$B$6,"Venta física","Venta Online")</f>
        <v>Venta Online</v>
      </c>
      <c r="H2491" t="s">
        <v>30</v>
      </c>
      <c r="I2491" s="37">
        <v>59591</v>
      </c>
      <c r="J2491" s="37">
        <v>81931</v>
      </c>
      <c r="K2491" s="37">
        <v>86321</v>
      </c>
      <c r="L2491" s="37">
        <v>99764</v>
      </c>
      <c r="M2491" s="37">
        <v>83104</v>
      </c>
      <c r="N2491" s="37">
        <f>SUM(VentasC15[[#This Row],[Maquillaje]:[Perfumería]])</f>
        <v>410711</v>
      </c>
      <c r="O2491" s="14">
        <f>AVERAGE(VentasC15[[#This Row],[Maquillaje]:[Perfumería]])</f>
        <v>82142.2</v>
      </c>
      <c r="P2491" t="str">
        <f>INDEX(VentasC15[[#Headers],[Maquillaje]:[Perfumería]],MATCH(MAX(VentasC15[[#This Row],[Maquillaje]:[Perfumería]]),VentasC15[[#This Row],[Maquillaje]:[Perfumería]],0))</f>
        <v>Cuerpo</v>
      </c>
      <c r="Q2491" t="str">
        <f>INDEX(VentasC15[[#Headers],[Maquillaje]:[Perfumería]],MATCH(MIN(VentasC15[[#This Row],[Maquillaje]:[Perfumería]]),VentasC15[[#This Row],[Maquillaje]:[Perfumería]],0))</f>
        <v>Maquillaje</v>
      </c>
      <c r="R2491" t="str">
        <f>IF(VentasC15[[#This Row],[Total por vendedor]]&gt;=250000,"SI","NO")</f>
        <v>SI</v>
      </c>
    </row>
    <row r="2492" spans="1:18" x14ac:dyDescent="0.3">
      <c r="A2492" s="16">
        <v>33499612</v>
      </c>
      <c r="B2492" s="13">
        <v>54</v>
      </c>
      <c r="C2492" s="13">
        <v>5</v>
      </c>
      <c r="D2492" s="13">
        <v>35</v>
      </c>
      <c r="E2492" t="s">
        <v>23</v>
      </c>
      <c r="F2492" t="s">
        <v>20</v>
      </c>
      <c r="G2492" t="str">
        <f>IF(VentasC15[[#This Row],[Tipo de pago]]='Tablas auxiliares'!$B$6,"Venta física","Venta Online")</f>
        <v>Venta física</v>
      </c>
      <c r="H2492" t="s">
        <v>30</v>
      </c>
      <c r="I2492" s="37">
        <v>38865</v>
      </c>
      <c r="J2492" s="37">
        <v>61115</v>
      </c>
      <c r="K2492" s="37">
        <v>58916</v>
      </c>
      <c r="L2492" s="37">
        <v>50716</v>
      </c>
      <c r="M2492" s="37">
        <v>72969</v>
      </c>
      <c r="N2492" s="37">
        <f>SUM(VentasC15[[#This Row],[Maquillaje]:[Perfumería]])</f>
        <v>282581</v>
      </c>
      <c r="O2492" s="14">
        <f>AVERAGE(VentasC15[[#This Row],[Maquillaje]:[Perfumería]])</f>
        <v>56516.2</v>
      </c>
      <c r="P2492" t="str">
        <f>INDEX(VentasC15[[#Headers],[Maquillaje]:[Perfumería]],MATCH(MAX(VentasC15[[#This Row],[Maquillaje]:[Perfumería]]),VentasC15[[#This Row],[Maquillaje]:[Perfumería]],0))</f>
        <v>Perfumería</v>
      </c>
      <c r="Q2492" t="str">
        <f>INDEX(VentasC15[[#Headers],[Maquillaje]:[Perfumería]],MATCH(MIN(VentasC15[[#This Row],[Maquillaje]:[Perfumería]]),VentasC15[[#This Row],[Maquillaje]:[Perfumería]],0))</f>
        <v>Maquillaje</v>
      </c>
      <c r="R2492" t="str">
        <f>IF(VentasC15[[#This Row],[Total por vendedor]]&gt;=250000,"SI","NO")</f>
        <v>SI</v>
      </c>
    </row>
    <row r="2493" spans="1:18" x14ac:dyDescent="0.3">
      <c r="A2493" s="17">
        <v>33499613</v>
      </c>
      <c r="B2493" s="13">
        <v>58</v>
      </c>
      <c r="C2493" s="13">
        <v>5</v>
      </c>
      <c r="D2493" s="13">
        <v>39</v>
      </c>
      <c r="E2493" t="s">
        <v>25</v>
      </c>
      <c r="F2493" t="s">
        <v>21</v>
      </c>
      <c r="G2493" t="str">
        <f>IF(VentasC15[[#This Row],[Tipo de pago]]='Tablas auxiliares'!$B$6,"Venta física","Venta Online")</f>
        <v>Venta Online</v>
      </c>
      <c r="H2493" t="s">
        <v>29</v>
      </c>
      <c r="I2493" s="37">
        <v>94680</v>
      </c>
      <c r="J2493" s="37">
        <v>67787</v>
      </c>
      <c r="K2493" s="37">
        <v>97873</v>
      </c>
      <c r="L2493" s="37">
        <v>40266</v>
      </c>
      <c r="M2493" s="37">
        <v>31528</v>
      </c>
      <c r="N2493" s="37">
        <f>SUM(VentasC15[[#This Row],[Maquillaje]:[Perfumería]])</f>
        <v>332134</v>
      </c>
      <c r="O2493" s="14">
        <f>AVERAGE(VentasC15[[#This Row],[Maquillaje]:[Perfumería]])</f>
        <v>66426.8</v>
      </c>
      <c r="P2493" t="str">
        <f>INDEX(VentasC15[[#Headers],[Maquillaje]:[Perfumería]],MATCH(MAX(VentasC15[[#This Row],[Maquillaje]:[Perfumería]]),VentasC15[[#This Row],[Maquillaje]:[Perfumería]],0))</f>
        <v>Cabello</v>
      </c>
      <c r="Q2493" t="str">
        <f>INDEX(VentasC15[[#Headers],[Maquillaje]:[Perfumería]],MATCH(MIN(VentasC15[[#This Row],[Maquillaje]:[Perfumería]]),VentasC15[[#This Row],[Maquillaje]:[Perfumería]],0))</f>
        <v>Perfumería</v>
      </c>
      <c r="R2493" t="str">
        <f>IF(VentasC15[[#This Row],[Total por vendedor]]&gt;=250000,"SI","NO")</f>
        <v>SI</v>
      </c>
    </row>
    <row r="2494" spans="1:18" x14ac:dyDescent="0.3">
      <c r="A2494" s="16">
        <v>33499614</v>
      </c>
      <c r="B2494" s="13">
        <v>29</v>
      </c>
      <c r="C2494" s="13">
        <v>5</v>
      </c>
      <c r="D2494" s="13">
        <v>96</v>
      </c>
      <c r="E2494" t="s">
        <v>23</v>
      </c>
      <c r="F2494" t="s">
        <v>21</v>
      </c>
      <c r="G2494" t="str">
        <f>IF(VentasC15[[#This Row],[Tipo de pago]]='Tablas auxiliares'!$B$6,"Venta física","Venta Online")</f>
        <v>Venta Online</v>
      </c>
      <c r="H2494" t="s">
        <v>30</v>
      </c>
      <c r="I2494" s="37">
        <v>12</v>
      </c>
      <c r="J2494" s="37">
        <v>24581</v>
      </c>
      <c r="K2494" s="37">
        <v>64837</v>
      </c>
      <c r="L2494" s="37">
        <v>21425</v>
      </c>
      <c r="M2494" s="37">
        <v>10800</v>
      </c>
      <c r="N2494" s="37">
        <f>SUM(VentasC15[[#This Row],[Maquillaje]:[Perfumería]])</f>
        <v>121655</v>
      </c>
      <c r="O2494" s="14">
        <f>AVERAGE(VentasC15[[#This Row],[Maquillaje]:[Perfumería]])</f>
        <v>24331</v>
      </c>
      <c r="P2494" t="str">
        <f>INDEX(VentasC15[[#Headers],[Maquillaje]:[Perfumería]],MATCH(MAX(VentasC15[[#This Row],[Maquillaje]:[Perfumería]]),VentasC15[[#This Row],[Maquillaje]:[Perfumería]],0))</f>
        <v>Cabello</v>
      </c>
      <c r="Q2494" t="str">
        <f>INDEX(VentasC15[[#Headers],[Maquillaje]:[Perfumería]],MATCH(MIN(VentasC15[[#This Row],[Maquillaje]:[Perfumería]]),VentasC15[[#This Row],[Maquillaje]:[Perfumería]],0))</f>
        <v>Maquillaje</v>
      </c>
      <c r="R2494" t="str">
        <f>IF(VentasC15[[#This Row],[Total por vendedor]]&gt;=250000,"SI","NO")</f>
        <v>NO</v>
      </c>
    </row>
    <row r="2495" spans="1:18" x14ac:dyDescent="0.3">
      <c r="A2495" s="17">
        <v>33499615</v>
      </c>
      <c r="B2495" s="13">
        <v>71</v>
      </c>
      <c r="C2495" s="13">
        <v>5</v>
      </c>
      <c r="D2495" s="13">
        <v>41</v>
      </c>
      <c r="E2495" t="s">
        <v>22</v>
      </c>
      <c r="F2495" t="s">
        <v>21</v>
      </c>
      <c r="G2495" t="str">
        <f>IF(VentasC15[[#This Row],[Tipo de pago]]='Tablas auxiliares'!$B$6,"Venta física","Venta Online")</f>
        <v>Venta Online</v>
      </c>
      <c r="H2495" t="s">
        <v>30</v>
      </c>
      <c r="I2495" s="37">
        <v>71625</v>
      </c>
      <c r="J2495" s="37">
        <v>70261</v>
      </c>
      <c r="K2495" s="37">
        <v>36426</v>
      </c>
      <c r="L2495" s="37">
        <v>9955</v>
      </c>
      <c r="M2495" s="37">
        <v>52818</v>
      </c>
      <c r="N2495" s="37">
        <f>SUM(VentasC15[[#This Row],[Maquillaje]:[Perfumería]])</f>
        <v>241085</v>
      </c>
      <c r="O2495" s="14">
        <f>AVERAGE(VentasC15[[#This Row],[Maquillaje]:[Perfumería]])</f>
        <v>48217</v>
      </c>
      <c r="P2495" t="str">
        <f>INDEX(VentasC15[[#Headers],[Maquillaje]:[Perfumería]],MATCH(MAX(VentasC15[[#This Row],[Maquillaje]:[Perfumería]]),VentasC15[[#This Row],[Maquillaje]:[Perfumería]],0))</f>
        <v>Maquillaje</v>
      </c>
      <c r="Q2495" t="str">
        <f>INDEX(VentasC15[[#Headers],[Maquillaje]:[Perfumería]],MATCH(MIN(VentasC15[[#This Row],[Maquillaje]:[Perfumería]]),VentasC15[[#This Row],[Maquillaje]:[Perfumería]],0))</f>
        <v>Cuerpo</v>
      </c>
      <c r="R2495" t="str">
        <f>IF(VentasC15[[#This Row],[Total por vendedor]]&gt;=250000,"SI","NO")</f>
        <v>NO</v>
      </c>
    </row>
    <row r="2496" spans="1:18" x14ac:dyDescent="0.3">
      <c r="A2496" s="16">
        <v>33499616</v>
      </c>
      <c r="B2496" s="13">
        <v>26</v>
      </c>
      <c r="C2496" s="13">
        <v>5</v>
      </c>
      <c r="D2496" s="13">
        <v>7</v>
      </c>
      <c r="E2496" t="s">
        <v>24</v>
      </c>
      <c r="F2496" t="s">
        <v>21</v>
      </c>
      <c r="G2496" t="str">
        <f>IF(VentasC15[[#This Row],[Tipo de pago]]='Tablas auxiliares'!$B$6,"Venta física","Venta Online")</f>
        <v>Venta Online</v>
      </c>
      <c r="H2496" t="s">
        <v>30</v>
      </c>
      <c r="I2496" s="37">
        <v>40333</v>
      </c>
      <c r="J2496" s="37">
        <v>78262</v>
      </c>
      <c r="K2496" s="37">
        <v>40904</v>
      </c>
      <c r="L2496" s="37">
        <v>28659</v>
      </c>
      <c r="M2496" s="37">
        <v>80304</v>
      </c>
      <c r="N2496" s="37">
        <f>SUM(VentasC15[[#This Row],[Maquillaje]:[Perfumería]])</f>
        <v>268462</v>
      </c>
      <c r="O2496" s="14">
        <f>AVERAGE(VentasC15[[#This Row],[Maquillaje]:[Perfumería]])</f>
        <v>53692.4</v>
      </c>
      <c r="P2496" t="str">
        <f>INDEX(VentasC15[[#Headers],[Maquillaje]:[Perfumería]],MATCH(MAX(VentasC15[[#This Row],[Maquillaje]:[Perfumería]]),VentasC15[[#This Row],[Maquillaje]:[Perfumería]],0))</f>
        <v>Perfumería</v>
      </c>
      <c r="Q2496" t="str">
        <f>INDEX(VentasC15[[#Headers],[Maquillaje]:[Perfumería]],MATCH(MIN(VentasC15[[#This Row],[Maquillaje]:[Perfumería]]),VentasC15[[#This Row],[Maquillaje]:[Perfumería]],0))</f>
        <v>Cuerpo</v>
      </c>
      <c r="R2496" t="str">
        <f>IF(VentasC15[[#This Row],[Total por vendedor]]&gt;=250000,"SI","NO")</f>
        <v>SI</v>
      </c>
    </row>
    <row r="2497" spans="1:18" x14ac:dyDescent="0.3">
      <c r="A2497" s="17">
        <v>33499617</v>
      </c>
      <c r="B2497" s="13">
        <v>31</v>
      </c>
      <c r="C2497" s="13">
        <v>5</v>
      </c>
      <c r="D2497" s="13">
        <v>36</v>
      </c>
      <c r="E2497" t="s">
        <v>25</v>
      </c>
      <c r="F2497" t="s">
        <v>21</v>
      </c>
      <c r="G2497" t="str">
        <f>IF(VentasC15[[#This Row],[Tipo de pago]]='Tablas auxiliares'!$B$6,"Venta física","Venta Online")</f>
        <v>Venta Online</v>
      </c>
      <c r="H2497" t="s">
        <v>30</v>
      </c>
      <c r="I2497" s="37">
        <v>76788</v>
      </c>
      <c r="J2497" s="37">
        <v>98300</v>
      </c>
      <c r="K2497" s="37">
        <v>66109</v>
      </c>
      <c r="L2497" s="37">
        <v>85535</v>
      </c>
      <c r="M2497" s="37">
        <v>37789</v>
      </c>
      <c r="N2497" s="37">
        <f>SUM(VentasC15[[#This Row],[Maquillaje]:[Perfumería]])</f>
        <v>364521</v>
      </c>
      <c r="O2497" s="14">
        <f>AVERAGE(VentasC15[[#This Row],[Maquillaje]:[Perfumería]])</f>
        <v>72904.2</v>
      </c>
      <c r="P2497" t="str">
        <f>INDEX(VentasC15[[#Headers],[Maquillaje]:[Perfumería]],MATCH(MAX(VentasC15[[#This Row],[Maquillaje]:[Perfumería]]),VentasC15[[#This Row],[Maquillaje]:[Perfumería]],0))</f>
        <v>Skincare</v>
      </c>
      <c r="Q2497" t="str">
        <f>INDEX(VentasC15[[#Headers],[Maquillaje]:[Perfumería]],MATCH(MIN(VentasC15[[#This Row],[Maquillaje]:[Perfumería]]),VentasC15[[#This Row],[Maquillaje]:[Perfumería]],0))</f>
        <v>Perfumería</v>
      </c>
      <c r="R2497" t="str">
        <f>IF(VentasC15[[#This Row],[Total por vendedor]]&gt;=250000,"SI","NO")</f>
        <v>SI</v>
      </c>
    </row>
    <row r="2498" spans="1:18" x14ac:dyDescent="0.3">
      <c r="A2498" s="16">
        <v>33499618</v>
      </c>
      <c r="B2498" s="13">
        <v>32</v>
      </c>
      <c r="C2498" s="13">
        <v>5</v>
      </c>
      <c r="D2498" s="13">
        <v>62</v>
      </c>
      <c r="E2498" t="s">
        <v>23</v>
      </c>
      <c r="F2498" t="s">
        <v>21</v>
      </c>
      <c r="G2498" t="str">
        <f>IF(VentasC15[[#This Row],[Tipo de pago]]='Tablas auxiliares'!$B$6,"Venta física","Venta Online")</f>
        <v>Venta Online</v>
      </c>
      <c r="H2498" t="s">
        <v>30</v>
      </c>
      <c r="I2498" s="37">
        <v>71019</v>
      </c>
      <c r="J2498" s="37">
        <v>9888</v>
      </c>
      <c r="K2498" s="37">
        <v>33555</v>
      </c>
      <c r="L2498" s="37">
        <v>91498</v>
      </c>
      <c r="M2498" s="37">
        <v>73408</v>
      </c>
      <c r="N2498" s="37">
        <f>SUM(VentasC15[[#This Row],[Maquillaje]:[Perfumería]])</f>
        <v>279368</v>
      </c>
      <c r="O2498" s="14">
        <f>AVERAGE(VentasC15[[#This Row],[Maquillaje]:[Perfumería]])</f>
        <v>55873.599999999999</v>
      </c>
      <c r="P2498" t="str">
        <f>INDEX(VentasC15[[#Headers],[Maquillaje]:[Perfumería]],MATCH(MAX(VentasC15[[#This Row],[Maquillaje]:[Perfumería]]),VentasC15[[#This Row],[Maquillaje]:[Perfumería]],0))</f>
        <v>Cuerpo</v>
      </c>
      <c r="Q2498" t="str">
        <f>INDEX(VentasC15[[#Headers],[Maquillaje]:[Perfumería]],MATCH(MIN(VentasC15[[#This Row],[Maquillaje]:[Perfumería]]),VentasC15[[#This Row],[Maquillaje]:[Perfumería]],0))</f>
        <v>Skincare</v>
      </c>
      <c r="R2498" t="str">
        <f>IF(VentasC15[[#This Row],[Total por vendedor]]&gt;=250000,"SI","NO")</f>
        <v>SI</v>
      </c>
    </row>
    <row r="2499" spans="1:18" x14ac:dyDescent="0.3">
      <c r="A2499" s="17">
        <v>33499619</v>
      </c>
      <c r="B2499" s="13">
        <v>70</v>
      </c>
      <c r="C2499" s="13">
        <v>5</v>
      </c>
      <c r="D2499" s="13">
        <v>52</v>
      </c>
      <c r="E2499" t="s">
        <v>23</v>
      </c>
      <c r="F2499" t="s">
        <v>20</v>
      </c>
      <c r="G2499" t="str">
        <f>IF(VentasC15[[#This Row],[Tipo de pago]]='Tablas auxiliares'!$B$6,"Venta física","Venta Online")</f>
        <v>Venta física</v>
      </c>
      <c r="H2499" t="s">
        <v>29</v>
      </c>
      <c r="I2499" s="37">
        <v>40064</v>
      </c>
      <c r="J2499" s="37">
        <v>68884</v>
      </c>
      <c r="K2499" s="37">
        <v>52943</v>
      </c>
      <c r="L2499" s="37">
        <v>30409</v>
      </c>
      <c r="M2499" s="37">
        <v>12043</v>
      </c>
      <c r="N2499" s="37">
        <f>SUM(VentasC15[[#This Row],[Maquillaje]:[Perfumería]])</f>
        <v>204343</v>
      </c>
      <c r="O2499" s="14">
        <f>AVERAGE(VentasC15[[#This Row],[Maquillaje]:[Perfumería]])</f>
        <v>40868.6</v>
      </c>
      <c r="P2499" t="str">
        <f>INDEX(VentasC15[[#Headers],[Maquillaje]:[Perfumería]],MATCH(MAX(VentasC15[[#This Row],[Maquillaje]:[Perfumería]]),VentasC15[[#This Row],[Maquillaje]:[Perfumería]],0))</f>
        <v>Skincare</v>
      </c>
      <c r="Q2499" t="str">
        <f>INDEX(VentasC15[[#Headers],[Maquillaje]:[Perfumería]],MATCH(MIN(VentasC15[[#This Row],[Maquillaje]:[Perfumería]]),VentasC15[[#This Row],[Maquillaje]:[Perfumería]],0))</f>
        <v>Perfumería</v>
      </c>
      <c r="R2499" t="str">
        <f>IF(VentasC15[[#This Row],[Total por vendedor]]&gt;=250000,"SI","NO")</f>
        <v>NO</v>
      </c>
    </row>
    <row r="2500" spans="1:18" x14ac:dyDescent="0.3">
      <c r="A2500" s="16">
        <v>33499620</v>
      </c>
      <c r="B2500" s="13">
        <v>47</v>
      </c>
      <c r="C2500" s="13">
        <v>5</v>
      </c>
      <c r="D2500" s="13">
        <v>46</v>
      </c>
      <c r="E2500" t="s">
        <v>25</v>
      </c>
      <c r="F2500" t="s">
        <v>21</v>
      </c>
      <c r="G2500" t="str">
        <f>IF(VentasC15[[#This Row],[Tipo de pago]]='Tablas auxiliares'!$B$6,"Venta física","Venta Online")</f>
        <v>Venta Online</v>
      </c>
      <c r="H2500" t="s">
        <v>29</v>
      </c>
      <c r="I2500" s="37">
        <v>56802</v>
      </c>
      <c r="J2500" s="37">
        <v>73035</v>
      </c>
      <c r="K2500" s="37">
        <v>52982</v>
      </c>
      <c r="L2500" s="37">
        <v>78887</v>
      </c>
      <c r="M2500" s="37">
        <v>43836</v>
      </c>
      <c r="N2500" s="37">
        <f>SUM(VentasC15[[#This Row],[Maquillaje]:[Perfumería]])</f>
        <v>305542</v>
      </c>
      <c r="O2500" s="14">
        <f>AVERAGE(VentasC15[[#This Row],[Maquillaje]:[Perfumería]])</f>
        <v>61108.4</v>
      </c>
      <c r="P2500" t="str">
        <f>INDEX(VentasC15[[#Headers],[Maquillaje]:[Perfumería]],MATCH(MAX(VentasC15[[#This Row],[Maquillaje]:[Perfumería]]),VentasC15[[#This Row],[Maquillaje]:[Perfumería]],0))</f>
        <v>Cuerpo</v>
      </c>
      <c r="Q2500" t="str">
        <f>INDEX(VentasC15[[#Headers],[Maquillaje]:[Perfumería]],MATCH(MIN(VentasC15[[#This Row],[Maquillaje]:[Perfumería]]),VentasC15[[#This Row],[Maquillaje]:[Perfumería]],0))</f>
        <v>Perfumería</v>
      </c>
      <c r="R2500" t="str">
        <f>IF(VentasC15[[#This Row],[Total por vendedor]]&gt;=250000,"SI","NO")</f>
        <v>SI</v>
      </c>
    </row>
    <row r="2501" spans="1:18" x14ac:dyDescent="0.3">
      <c r="A2501" s="17">
        <v>33499621</v>
      </c>
      <c r="B2501" s="13">
        <v>50</v>
      </c>
      <c r="C2501" s="13">
        <v>5</v>
      </c>
      <c r="D2501" s="13">
        <v>77</v>
      </c>
      <c r="E2501" t="s">
        <v>24</v>
      </c>
      <c r="F2501" t="s">
        <v>20</v>
      </c>
      <c r="G2501" t="str">
        <f>IF(VentasC15[[#This Row],[Tipo de pago]]='Tablas auxiliares'!$B$6,"Venta física","Venta Online")</f>
        <v>Venta física</v>
      </c>
      <c r="H2501" t="s">
        <v>29</v>
      </c>
      <c r="I2501" s="37">
        <v>93258</v>
      </c>
      <c r="J2501" s="37">
        <v>62484</v>
      </c>
      <c r="K2501" s="37">
        <v>57876</v>
      </c>
      <c r="L2501" s="37">
        <v>18915</v>
      </c>
      <c r="M2501" s="37">
        <v>68319</v>
      </c>
      <c r="N2501" s="37">
        <f>SUM(VentasC15[[#This Row],[Maquillaje]:[Perfumería]])</f>
        <v>300852</v>
      </c>
      <c r="O2501" s="14">
        <f>AVERAGE(VentasC15[[#This Row],[Maquillaje]:[Perfumería]])</f>
        <v>60170.400000000001</v>
      </c>
      <c r="P2501" t="str">
        <f>INDEX(VentasC15[[#Headers],[Maquillaje]:[Perfumería]],MATCH(MAX(VentasC15[[#This Row],[Maquillaje]:[Perfumería]]),VentasC15[[#This Row],[Maquillaje]:[Perfumería]],0))</f>
        <v>Maquillaje</v>
      </c>
      <c r="Q2501" t="str">
        <f>INDEX(VentasC15[[#Headers],[Maquillaje]:[Perfumería]],MATCH(MIN(VentasC15[[#This Row],[Maquillaje]:[Perfumería]]),VentasC15[[#This Row],[Maquillaje]:[Perfumería]],0))</f>
        <v>Cuerpo</v>
      </c>
      <c r="R2501" t="str">
        <f>IF(VentasC15[[#This Row],[Total por vendedor]]&gt;=250000,"SI","NO")</f>
        <v>SI</v>
      </c>
    </row>
    <row r="2502" spans="1:18" x14ac:dyDescent="0.3">
      <c r="A2502" s="16">
        <v>33499622</v>
      </c>
      <c r="B2502" s="13">
        <v>70</v>
      </c>
      <c r="C2502" s="13">
        <v>5</v>
      </c>
      <c r="D2502" s="13">
        <v>38</v>
      </c>
      <c r="E2502" t="s">
        <v>22</v>
      </c>
      <c r="F2502" t="s">
        <v>20</v>
      </c>
      <c r="G2502" t="str">
        <f>IF(VentasC15[[#This Row],[Tipo de pago]]='Tablas auxiliares'!$B$6,"Venta física","Venta Online")</f>
        <v>Venta física</v>
      </c>
      <c r="H2502" t="s">
        <v>30</v>
      </c>
      <c r="I2502" s="37">
        <v>9761</v>
      </c>
      <c r="J2502" s="37">
        <v>72763</v>
      </c>
      <c r="K2502" s="37">
        <v>83366</v>
      </c>
      <c r="L2502" s="37">
        <v>51165</v>
      </c>
      <c r="M2502" s="37">
        <v>6734</v>
      </c>
      <c r="N2502" s="37">
        <f>SUM(VentasC15[[#This Row],[Maquillaje]:[Perfumería]])</f>
        <v>223789</v>
      </c>
      <c r="O2502" s="14">
        <f>AVERAGE(VentasC15[[#This Row],[Maquillaje]:[Perfumería]])</f>
        <v>44757.8</v>
      </c>
      <c r="P2502" t="str">
        <f>INDEX(VentasC15[[#Headers],[Maquillaje]:[Perfumería]],MATCH(MAX(VentasC15[[#This Row],[Maquillaje]:[Perfumería]]),VentasC15[[#This Row],[Maquillaje]:[Perfumería]],0))</f>
        <v>Cabello</v>
      </c>
      <c r="Q2502" t="str">
        <f>INDEX(VentasC15[[#Headers],[Maquillaje]:[Perfumería]],MATCH(MIN(VentasC15[[#This Row],[Maquillaje]:[Perfumería]]),VentasC15[[#This Row],[Maquillaje]:[Perfumería]],0))</f>
        <v>Perfumería</v>
      </c>
      <c r="R2502" t="str">
        <f>IF(VentasC15[[#This Row],[Total por vendedor]]&gt;=250000,"SI","NO")</f>
        <v>NO</v>
      </c>
    </row>
    <row r="2503" spans="1:18" x14ac:dyDescent="0.3">
      <c r="A2503" s="17">
        <v>33499623</v>
      </c>
      <c r="B2503" s="13">
        <v>55</v>
      </c>
      <c r="C2503" s="13">
        <v>5</v>
      </c>
      <c r="D2503" s="13">
        <v>94</v>
      </c>
      <c r="E2503" t="s">
        <v>22</v>
      </c>
      <c r="F2503" t="s">
        <v>21</v>
      </c>
      <c r="G2503" t="str">
        <f>IF(VentasC15[[#This Row],[Tipo de pago]]='Tablas auxiliares'!$B$6,"Venta física","Venta Online")</f>
        <v>Venta Online</v>
      </c>
      <c r="H2503" t="s">
        <v>29</v>
      </c>
      <c r="I2503" s="37">
        <v>9365</v>
      </c>
      <c r="J2503" s="37">
        <v>29980</v>
      </c>
      <c r="K2503" s="37">
        <v>76271</v>
      </c>
      <c r="L2503" s="37">
        <v>26037</v>
      </c>
      <c r="M2503" s="37">
        <v>99131</v>
      </c>
      <c r="N2503" s="37">
        <f>SUM(VentasC15[[#This Row],[Maquillaje]:[Perfumería]])</f>
        <v>240784</v>
      </c>
      <c r="O2503" s="14">
        <f>AVERAGE(VentasC15[[#This Row],[Maquillaje]:[Perfumería]])</f>
        <v>48156.800000000003</v>
      </c>
      <c r="P2503" t="str">
        <f>INDEX(VentasC15[[#Headers],[Maquillaje]:[Perfumería]],MATCH(MAX(VentasC15[[#This Row],[Maquillaje]:[Perfumería]]),VentasC15[[#This Row],[Maquillaje]:[Perfumería]],0))</f>
        <v>Perfumería</v>
      </c>
      <c r="Q2503" t="str">
        <f>INDEX(VentasC15[[#Headers],[Maquillaje]:[Perfumería]],MATCH(MIN(VentasC15[[#This Row],[Maquillaje]:[Perfumería]]),VentasC15[[#This Row],[Maquillaje]:[Perfumería]],0))</f>
        <v>Maquillaje</v>
      </c>
      <c r="R2503" t="str">
        <f>IF(VentasC15[[#This Row],[Total por vendedor]]&gt;=250000,"SI","NO")</f>
        <v>NO</v>
      </c>
    </row>
    <row r="2504" spans="1:18" x14ac:dyDescent="0.3">
      <c r="A2504" s="16">
        <v>33499624</v>
      </c>
      <c r="B2504" s="13">
        <v>62</v>
      </c>
      <c r="C2504" s="13">
        <v>6</v>
      </c>
      <c r="D2504" s="13">
        <v>87</v>
      </c>
      <c r="E2504" t="s">
        <v>22</v>
      </c>
      <c r="F2504" t="s">
        <v>21</v>
      </c>
      <c r="G2504" t="str">
        <f>IF(VentasC15[[#This Row],[Tipo de pago]]='Tablas auxiliares'!$B$6,"Venta física","Venta Online")</f>
        <v>Venta Online</v>
      </c>
      <c r="H2504" t="s">
        <v>29</v>
      </c>
      <c r="I2504" s="37">
        <v>34108</v>
      </c>
      <c r="J2504" s="37">
        <v>27898</v>
      </c>
      <c r="K2504" s="37">
        <v>43745</v>
      </c>
      <c r="L2504" s="37">
        <v>13902</v>
      </c>
      <c r="M2504" s="37">
        <v>83794</v>
      </c>
      <c r="N2504" s="37">
        <f>SUM(VentasC15[[#This Row],[Maquillaje]:[Perfumería]])</f>
        <v>203447</v>
      </c>
      <c r="O2504" s="14">
        <f>AVERAGE(VentasC15[[#This Row],[Maquillaje]:[Perfumería]])</f>
        <v>40689.4</v>
      </c>
      <c r="P2504" t="str">
        <f>INDEX(VentasC15[[#Headers],[Maquillaje]:[Perfumería]],MATCH(MAX(VentasC15[[#This Row],[Maquillaje]:[Perfumería]]),VentasC15[[#This Row],[Maquillaje]:[Perfumería]],0))</f>
        <v>Perfumería</v>
      </c>
      <c r="Q2504" t="str">
        <f>INDEX(VentasC15[[#Headers],[Maquillaje]:[Perfumería]],MATCH(MIN(VentasC15[[#This Row],[Maquillaje]:[Perfumería]]),VentasC15[[#This Row],[Maquillaje]:[Perfumería]],0))</f>
        <v>Cuerpo</v>
      </c>
      <c r="R2504" t="str">
        <f>IF(VentasC15[[#This Row],[Total por vendedor]]&gt;=250000,"SI","NO")</f>
        <v>NO</v>
      </c>
    </row>
    <row r="2505" spans="1:18" x14ac:dyDescent="0.3">
      <c r="A2505" s="17">
        <v>33499625</v>
      </c>
      <c r="B2505" s="13">
        <v>65</v>
      </c>
      <c r="C2505" s="13">
        <v>6</v>
      </c>
      <c r="D2505" s="13">
        <v>5</v>
      </c>
      <c r="E2505" t="s">
        <v>24</v>
      </c>
      <c r="F2505" t="s">
        <v>20</v>
      </c>
      <c r="G2505" t="str">
        <f>IF(VentasC15[[#This Row],[Tipo de pago]]='Tablas auxiliares'!$B$6,"Venta física","Venta Online")</f>
        <v>Venta física</v>
      </c>
      <c r="H2505" t="s">
        <v>29</v>
      </c>
      <c r="I2505" s="37">
        <v>72505</v>
      </c>
      <c r="J2505" s="37">
        <v>27047</v>
      </c>
      <c r="K2505" s="37">
        <v>64341</v>
      </c>
      <c r="L2505" s="37">
        <v>52748</v>
      </c>
      <c r="M2505" s="37">
        <v>28509</v>
      </c>
      <c r="N2505" s="37">
        <f>SUM(VentasC15[[#This Row],[Maquillaje]:[Perfumería]])</f>
        <v>245150</v>
      </c>
      <c r="O2505" s="14">
        <f>AVERAGE(VentasC15[[#This Row],[Maquillaje]:[Perfumería]])</f>
        <v>49030</v>
      </c>
      <c r="P2505" t="str">
        <f>INDEX(VentasC15[[#Headers],[Maquillaje]:[Perfumería]],MATCH(MAX(VentasC15[[#This Row],[Maquillaje]:[Perfumería]]),VentasC15[[#This Row],[Maquillaje]:[Perfumería]],0))</f>
        <v>Maquillaje</v>
      </c>
      <c r="Q2505" t="str">
        <f>INDEX(VentasC15[[#Headers],[Maquillaje]:[Perfumería]],MATCH(MIN(VentasC15[[#This Row],[Maquillaje]:[Perfumería]]),VentasC15[[#This Row],[Maquillaje]:[Perfumería]],0))</f>
        <v>Skincare</v>
      </c>
      <c r="R2505" t="str">
        <f>IF(VentasC15[[#This Row],[Total por vendedor]]&gt;=250000,"SI","NO")</f>
        <v>NO</v>
      </c>
    </row>
    <row r="2506" spans="1:18" x14ac:dyDescent="0.3">
      <c r="A2506" s="16">
        <v>33499626</v>
      </c>
      <c r="B2506" s="13">
        <v>44</v>
      </c>
      <c r="C2506" s="13">
        <v>6</v>
      </c>
      <c r="D2506" s="13">
        <v>33</v>
      </c>
      <c r="E2506" t="s">
        <v>23</v>
      </c>
      <c r="F2506" t="s">
        <v>20</v>
      </c>
      <c r="G2506" t="str">
        <f>IF(VentasC15[[#This Row],[Tipo de pago]]='Tablas auxiliares'!$B$6,"Venta física","Venta Online")</f>
        <v>Venta física</v>
      </c>
      <c r="H2506" t="s">
        <v>29</v>
      </c>
      <c r="I2506" s="37">
        <v>56832</v>
      </c>
      <c r="J2506" s="37">
        <v>4924</v>
      </c>
      <c r="K2506" s="37">
        <v>84049</v>
      </c>
      <c r="L2506" s="37">
        <v>66421</v>
      </c>
      <c r="M2506" s="37">
        <v>62336</v>
      </c>
      <c r="N2506" s="37">
        <f>SUM(VentasC15[[#This Row],[Maquillaje]:[Perfumería]])</f>
        <v>274562</v>
      </c>
      <c r="O2506" s="14">
        <f>AVERAGE(VentasC15[[#This Row],[Maquillaje]:[Perfumería]])</f>
        <v>54912.4</v>
      </c>
      <c r="P2506" t="str">
        <f>INDEX(VentasC15[[#Headers],[Maquillaje]:[Perfumería]],MATCH(MAX(VentasC15[[#This Row],[Maquillaje]:[Perfumería]]),VentasC15[[#This Row],[Maquillaje]:[Perfumería]],0))</f>
        <v>Cabello</v>
      </c>
      <c r="Q2506" t="str">
        <f>INDEX(VentasC15[[#Headers],[Maquillaje]:[Perfumería]],MATCH(MIN(VentasC15[[#This Row],[Maquillaje]:[Perfumería]]),VentasC15[[#This Row],[Maquillaje]:[Perfumería]],0))</f>
        <v>Skincare</v>
      </c>
      <c r="R2506" t="str">
        <f>IF(VentasC15[[#This Row],[Total por vendedor]]&gt;=250000,"SI","NO")</f>
        <v>SI</v>
      </c>
    </row>
    <row r="2507" spans="1:18" x14ac:dyDescent="0.3">
      <c r="A2507" s="17">
        <v>33499627</v>
      </c>
      <c r="B2507" s="13">
        <v>63</v>
      </c>
      <c r="C2507" s="13">
        <v>6</v>
      </c>
      <c r="D2507" s="13">
        <v>56</v>
      </c>
      <c r="E2507" t="s">
        <v>24</v>
      </c>
      <c r="F2507" t="s">
        <v>21</v>
      </c>
      <c r="G2507" t="str">
        <f>IF(VentasC15[[#This Row],[Tipo de pago]]='Tablas auxiliares'!$B$6,"Venta física","Venta Online")</f>
        <v>Venta Online</v>
      </c>
      <c r="H2507" t="s">
        <v>30</v>
      </c>
      <c r="I2507" s="37">
        <v>69490</v>
      </c>
      <c r="J2507" s="37">
        <v>30770</v>
      </c>
      <c r="K2507" s="37">
        <v>41448</v>
      </c>
      <c r="L2507" s="37">
        <v>12361</v>
      </c>
      <c r="M2507" s="37">
        <v>46539</v>
      </c>
      <c r="N2507" s="37">
        <f>SUM(VentasC15[[#This Row],[Maquillaje]:[Perfumería]])</f>
        <v>200608</v>
      </c>
      <c r="O2507" s="14">
        <f>AVERAGE(VentasC15[[#This Row],[Maquillaje]:[Perfumería]])</f>
        <v>40121.599999999999</v>
      </c>
      <c r="P2507" t="str">
        <f>INDEX(VentasC15[[#Headers],[Maquillaje]:[Perfumería]],MATCH(MAX(VentasC15[[#This Row],[Maquillaje]:[Perfumería]]),VentasC15[[#This Row],[Maquillaje]:[Perfumería]],0))</f>
        <v>Maquillaje</v>
      </c>
      <c r="Q2507" t="str">
        <f>INDEX(VentasC15[[#Headers],[Maquillaje]:[Perfumería]],MATCH(MIN(VentasC15[[#This Row],[Maquillaje]:[Perfumería]]),VentasC15[[#This Row],[Maquillaje]:[Perfumería]],0))</f>
        <v>Cuerpo</v>
      </c>
      <c r="R2507" t="str">
        <f>IF(VentasC15[[#This Row],[Total por vendedor]]&gt;=250000,"SI","NO")</f>
        <v>NO</v>
      </c>
    </row>
    <row r="2508" spans="1:18" x14ac:dyDescent="0.3">
      <c r="A2508" s="16">
        <v>33499628</v>
      </c>
      <c r="B2508" s="13">
        <v>58</v>
      </c>
      <c r="C2508" s="13">
        <v>6</v>
      </c>
      <c r="D2508" s="13">
        <v>76</v>
      </c>
      <c r="E2508" t="s">
        <v>24</v>
      </c>
      <c r="F2508" t="s">
        <v>20</v>
      </c>
      <c r="G2508" t="str">
        <f>IF(VentasC15[[#This Row],[Tipo de pago]]='Tablas auxiliares'!$B$6,"Venta física","Venta Online")</f>
        <v>Venta física</v>
      </c>
      <c r="H2508" t="s">
        <v>29</v>
      </c>
      <c r="I2508" s="37">
        <v>18495</v>
      </c>
      <c r="J2508" s="37">
        <v>41828</v>
      </c>
      <c r="K2508" s="37">
        <v>92562</v>
      </c>
      <c r="L2508" s="37">
        <v>65602</v>
      </c>
      <c r="M2508" s="37">
        <v>39107</v>
      </c>
      <c r="N2508" s="37">
        <f>SUM(VentasC15[[#This Row],[Maquillaje]:[Perfumería]])</f>
        <v>257594</v>
      </c>
      <c r="O2508" s="14">
        <f>AVERAGE(VentasC15[[#This Row],[Maquillaje]:[Perfumería]])</f>
        <v>51518.8</v>
      </c>
      <c r="P2508" t="str">
        <f>INDEX(VentasC15[[#Headers],[Maquillaje]:[Perfumería]],MATCH(MAX(VentasC15[[#This Row],[Maquillaje]:[Perfumería]]),VentasC15[[#This Row],[Maquillaje]:[Perfumería]],0))</f>
        <v>Cabello</v>
      </c>
      <c r="Q2508" t="str">
        <f>INDEX(VentasC15[[#Headers],[Maquillaje]:[Perfumería]],MATCH(MIN(VentasC15[[#This Row],[Maquillaje]:[Perfumería]]),VentasC15[[#This Row],[Maquillaje]:[Perfumería]],0))</f>
        <v>Maquillaje</v>
      </c>
      <c r="R2508" t="str">
        <f>IF(VentasC15[[#This Row],[Total por vendedor]]&gt;=250000,"SI","NO")</f>
        <v>SI</v>
      </c>
    </row>
    <row r="2509" spans="1:18" x14ac:dyDescent="0.3">
      <c r="A2509" s="17">
        <v>33499629</v>
      </c>
      <c r="B2509" s="13">
        <v>72</v>
      </c>
      <c r="C2509" s="13">
        <v>6</v>
      </c>
      <c r="D2509" s="13">
        <v>91</v>
      </c>
      <c r="E2509" t="s">
        <v>23</v>
      </c>
      <c r="F2509" t="s">
        <v>20</v>
      </c>
      <c r="G2509" t="str">
        <f>IF(VentasC15[[#This Row],[Tipo de pago]]='Tablas auxiliares'!$B$6,"Venta física","Venta Online")</f>
        <v>Venta física</v>
      </c>
      <c r="H2509" t="s">
        <v>29</v>
      </c>
      <c r="I2509" s="37">
        <v>10858</v>
      </c>
      <c r="J2509" s="37">
        <v>33860</v>
      </c>
      <c r="K2509" s="37">
        <v>79075</v>
      </c>
      <c r="L2509" s="37">
        <v>18765</v>
      </c>
      <c r="M2509" s="37">
        <v>94323</v>
      </c>
      <c r="N2509" s="37">
        <f>SUM(VentasC15[[#This Row],[Maquillaje]:[Perfumería]])</f>
        <v>236881</v>
      </c>
      <c r="O2509" s="14">
        <f>AVERAGE(VentasC15[[#This Row],[Maquillaje]:[Perfumería]])</f>
        <v>47376.2</v>
      </c>
      <c r="P2509" t="str">
        <f>INDEX(VentasC15[[#Headers],[Maquillaje]:[Perfumería]],MATCH(MAX(VentasC15[[#This Row],[Maquillaje]:[Perfumería]]),VentasC15[[#This Row],[Maquillaje]:[Perfumería]],0))</f>
        <v>Perfumería</v>
      </c>
      <c r="Q2509" t="str">
        <f>INDEX(VentasC15[[#Headers],[Maquillaje]:[Perfumería]],MATCH(MIN(VentasC15[[#This Row],[Maquillaje]:[Perfumería]]),VentasC15[[#This Row],[Maquillaje]:[Perfumería]],0))</f>
        <v>Maquillaje</v>
      </c>
      <c r="R2509" t="str">
        <f>IF(VentasC15[[#This Row],[Total por vendedor]]&gt;=250000,"SI","NO")</f>
        <v>NO</v>
      </c>
    </row>
    <row r="2510" spans="1:18" x14ac:dyDescent="0.3">
      <c r="A2510" s="16">
        <v>33499630</v>
      </c>
      <c r="B2510" s="13">
        <v>30</v>
      </c>
      <c r="C2510" s="13">
        <v>6</v>
      </c>
      <c r="D2510" s="13">
        <v>23</v>
      </c>
      <c r="E2510" t="s">
        <v>23</v>
      </c>
      <c r="F2510" t="s">
        <v>20</v>
      </c>
      <c r="G2510" t="str">
        <f>IF(VentasC15[[#This Row],[Tipo de pago]]='Tablas auxiliares'!$B$6,"Venta física","Venta Online")</f>
        <v>Venta física</v>
      </c>
      <c r="H2510" t="s">
        <v>30</v>
      </c>
      <c r="I2510" s="37">
        <v>76780</v>
      </c>
      <c r="J2510" s="37">
        <v>41790</v>
      </c>
      <c r="K2510" s="37">
        <v>17225</v>
      </c>
      <c r="L2510" s="37">
        <v>23525</v>
      </c>
      <c r="M2510" s="37">
        <v>20956</v>
      </c>
      <c r="N2510" s="37">
        <f>SUM(VentasC15[[#This Row],[Maquillaje]:[Perfumería]])</f>
        <v>180276</v>
      </c>
      <c r="O2510" s="14">
        <f>AVERAGE(VentasC15[[#This Row],[Maquillaje]:[Perfumería]])</f>
        <v>36055.199999999997</v>
      </c>
      <c r="P2510" t="str">
        <f>INDEX(VentasC15[[#Headers],[Maquillaje]:[Perfumería]],MATCH(MAX(VentasC15[[#This Row],[Maquillaje]:[Perfumería]]),VentasC15[[#This Row],[Maquillaje]:[Perfumería]],0))</f>
        <v>Maquillaje</v>
      </c>
      <c r="Q2510" t="str">
        <f>INDEX(VentasC15[[#Headers],[Maquillaje]:[Perfumería]],MATCH(MIN(VentasC15[[#This Row],[Maquillaje]:[Perfumería]]),VentasC15[[#This Row],[Maquillaje]:[Perfumería]],0))</f>
        <v>Cabello</v>
      </c>
      <c r="R2510" t="str">
        <f>IF(VentasC15[[#This Row],[Total por vendedor]]&gt;=250000,"SI","NO")</f>
        <v>NO</v>
      </c>
    </row>
    <row r="2511" spans="1:18" x14ac:dyDescent="0.3">
      <c r="A2511" s="17">
        <v>33499631</v>
      </c>
      <c r="B2511" s="13">
        <v>43</v>
      </c>
      <c r="C2511" s="13">
        <v>6</v>
      </c>
      <c r="D2511" s="13">
        <v>73</v>
      </c>
      <c r="E2511" t="s">
        <v>24</v>
      </c>
      <c r="F2511" t="s">
        <v>20</v>
      </c>
      <c r="G2511" t="str">
        <f>IF(VentasC15[[#This Row],[Tipo de pago]]='Tablas auxiliares'!$B$6,"Venta física","Venta Online")</f>
        <v>Venta física</v>
      </c>
      <c r="H2511" t="s">
        <v>30</v>
      </c>
      <c r="I2511" s="37">
        <v>42683</v>
      </c>
      <c r="J2511" s="37">
        <v>25165</v>
      </c>
      <c r="K2511" s="37">
        <v>12039</v>
      </c>
      <c r="L2511" s="37">
        <v>21725</v>
      </c>
      <c r="M2511" s="37">
        <v>45039</v>
      </c>
      <c r="N2511" s="37">
        <f>SUM(VentasC15[[#This Row],[Maquillaje]:[Perfumería]])</f>
        <v>146651</v>
      </c>
      <c r="O2511" s="14">
        <f>AVERAGE(VentasC15[[#This Row],[Maquillaje]:[Perfumería]])</f>
        <v>29330.2</v>
      </c>
      <c r="P2511" t="str">
        <f>INDEX(VentasC15[[#Headers],[Maquillaje]:[Perfumería]],MATCH(MAX(VentasC15[[#This Row],[Maquillaje]:[Perfumería]]),VentasC15[[#This Row],[Maquillaje]:[Perfumería]],0))</f>
        <v>Perfumería</v>
      </c>
      <c r="Q2511" t="str">
        <f>INDEX(VentasC15[[#Headers],[Maquillaje]:[Perfumería]],MATCH(MIN(VentasC15[[#This Row],[Maquillaje]:[Perfumería]]),VentasC15[[#This Row],[Maquillaje]:[Perfumería]],0))</f>
        <v>Cabello</v>
      </c>
      <c r="R2511" t="str">
        <f>IF(VentasC15[[#This Row],[Total por vendedor]]&gt;=250000,"SI","NO")</f>
        <v>NO</v>
      </c>
    </row>
    <row r="2512" spans="1:18" x14ac:dyDescent="0.3">
      <c r="A2512" s="16">
        <v>33499632</v>
      </c>
      <c r="B2512" s="13">
        <v>43</v>
      </c>
      <c r="C2512" s="13">
        <v>6</v>
      </c>
      <c r="D2512" s="13">
        <v>27</v>
      </c>
      <c r="E2512" t="s">
        <v>24</v>
      </c>
      <c r="F2512" t="s">
        <v>20</v>
      </c>
      <c r="G2512" t="str">
        <f>IF(VentasC15[[#This Row],[Tipo de pago]]='Tablas auxiliares'!$B$6,"Venta física","Venta Online")</f>
        <v>Venta física</v>
      </c>
      <c r="H2512" t="s">
        <v>29</v>
      </c>
      <c r="I2512" s="37">
        <v>62935</v>
      </c>
      <c r="J2512" s="37">
        <v>67141</v>
      </c>
      <c r="K2512" s="37">
        <v>43670</v>
      </c>
      <c r="L2512" s="37">
        <v>92016</v>
      </c>
      <c r="M2512" s="37">
        <v>47911</v>
      </c>
      <c r="N2512" s="37">
        <f>SUM(VentasC15[[#This Row],[Maquillaje]:[Perfumería]])</f>
        <v>313673</v>
      </c>
      <c r="O2512" s="14">
        <f>AVERAGE(VentasC15[[#This Row],[Maquillaje]:[Perfumería]])</f>
        <v>62734.6</v>
      </c>
      <c r="P2512" t="str">
        <f>INDEX(VentasC15[[#Headers],[Maquillaje]:[Perfumería]],MATCH(MAX(VentasC15[[#This Row],[Maquillaje]:[Perfumería]]),VentasC15[[#This Row],[Maquillaje]:[Perfumería]],0))</f>
        <v>Cuerpo</v>
      </c>
      <c r="Q2512" t="str">
        <f>INDEX(VentasC15[[#Headers],[Maquillaje]:[Perfumería]],MATCH(MIN(VentasC15[[#This Row],[Maquillaje]:[Perfumería]]),VentasC15[[#This Row],[Maquillaje]:[Perfumería]],0))</f>
        <v>Cabello</v>
      </c>
      <c r="R2512" t="str">
        <f>IF(VentasC15[[#This Row],[Total por vendedor]]&gt;=250000,"SI","NO")</f>
        <v>SI</v>
      </c>
    </row>
    <row r="2513" spans="1:18" x14ac:dyDescent="0.3">
      <c r="A2513" s="17">
        <v>33499633</v>
      </c>
      <c r="B2513" s="13">
        <v>38</v>
      </c>
      <c r="C2513" s="13">
        <v>6</v>
      </c>
      <c r="D2513" s="13">
        <v>86</v>
      </c>
      <c r="E2513" t="s">
        <v>23</v>
      </c>
      <c r="F2513" t="s">
        <v>21</v>
      </c>
      <c r="G2513" t="str">
        <f>IF(VentasC15[[#This Row],[Tipo de pago]]='Tablas auxiliares'!$B$6,"Venta física","Venta Online")</f>
        <v>Venta Online</v>
      </c>
      <c r="H2513" t="s">
        <v>30</v>
      </c>
      <c r="I2513" s="37">
        <v>61924</v>
      </c>
      <c r="J2513" s="37">
        <v>73610</v>
      </c>
      <c r="K2513" s="37">
        <v>16657</v>
      </c>
      <c r="L2513" s="37">
        <v>54122</v>
      </c>
      <c r="M2513" s="37">
        <v>51619</v>
      </c>
      <c r="N2513" s="37">
        <f>SUM(VentasC15[[#This Row],[Maquillaje]:[Perfumería]])</f>
        <v>257932</v>
      </c>
      <c r="O2513" s="14">
        <f>AVERAGE(VentasC15[[#This Row],[Maquillaje]:[Perfumería]])</f>
        <v>51586.400000000001</v>
      </c>
      <c r="P2513" t="str">
        <f>INDEX(VentasC15[[#Headers],[Maquillaje]:[Perfumería]],MATCH(MAX(VentasC15[[#This Row],[Maquillaje]:[Perfumería]]),VentasC15[[#This Row],[Maquillaje]:[Perfumería]],0))</f>
        <v>Skincare</v>
      </c>
      <c r="Q2513" t="str">
        <f>INDEX(VentasC15[[#Headers],[Maquillaje]:[Perfumería]],MATCH(MIN(VentasC15[[#This Row],[Maquillaje]:[Perfumería]]),VentasC15[[#This Row],[Maquillaje]:[Perfumería]],0))</f>
        <v>Cabello</v>
      </c>
      <c r="R2513" t="str">
        <f>IF(VentasC15[[#This Row],[Total por vendedor]]&gt;=250000,"SI","NO")</f>
        <v>SI</v>
      </c>
    </row>
    <row r="2514" spans="1:18" x14ac:dyDescent="0.3">
      <c r="A2514" s="16">
        <v>33499634</v>
      </c>
      <c r="B2514" s="13">
        <v>54</v>
      </c>
      <c r="C2514" s="13">
        <v>6</v>
      </c>
      <c r="D2514" s="13">
        <v>62</v>
      </c>
      <c r="E2514" t="s">
        <v>23</v>
      </c>
      <c r="F2514" t="s">
        <v>21</v>
      </c>
      <c r="G2514" t="str">
        <f>IF(VentasC15[[#This Row],[Tipo de pago]]='Tablas auxiliares'!$B$6,"Venta física","Venta Online")</f>
        <v>Venta Online</v>
      </c>
      <c r="H2514" t="s">
        <v>29</v>
      </c>
      <c r="I2514" s="37">
        <v>45560</v>
      </c>
      <c r="J2514" s="37">
        <v>36780</v>
      </c>
      <c r="K2514" s="37">
        <v>10260</v>
      </c>
      <c r="L2514" s="37">
        <v>77886</v>
      </c>
      <c r="M2514" s="37">
        <v>54394</v>
      </c>
      <c r="N2514" s="37">
        <f>SUM(VentasC15[[#This Row],[Maquillaje]:[Perfumería]])</f>
        <v>224880</v>
      </c>
      <c r="O2514" s="14">
        <f>AVERAGE(VentasC15[[#This Row],[Maquillaje]:[Perfumería]])</f>
        <v>44976</v>
      </c>
      <c r="P2514" t="str">
        <f>INDEX(VentasC15[[#Headers],[Maquillaje]:[Perfumería]],MATCH(MAX(VentasC15[[#This Row],[Maquillaje]:[Perfumería]]),VentasC15[[#This Row],[Maquillaje]:[Perfumería]],0))</f>
        <v>Cuerpo</v>
      </c>
      <c r="Q2514" t="str">
        <f>INDEX(VentasC15[[#Headers],[Maquillaje]:[Perfumería]],MATCH(MIN(VentasC15[[#This Row],[Maquillaje]:[Perfumería]]),VentasC15[[#This Row],[Maquillaje]:[Perfumería]],0))</f>
        <v>Cabello</v>
      </c>
      <c r="R2514" t="str">
        <f>IF(VentasC15[[#This Row],[Total por vendedor]]&gt;=250000,"SI","NO")</f>
        <v>NO</v>
      </c>
    </row>
    <row r="2515" spans="1:18" x14ac:dyDescent="0.3">
      <c r="A2515" s="17">
        <v>33499635</v>
      </c>
      <c r="B2515" s="13">
        <v>44</v>
      </c>
      <c r="C2515" s="13">
        <v>6</v>
      </c>
      <c r="D2515" s="13">
        <v>26</v>
      </c>
      <c r="E2515" t="s">
        <v>23</v>
      </c>
      <c r="F2515" t="s">
        <v>21</v>
      </c>
      <c r="G2515" t="str">
        <f>IF(VentasC15[[#This Row],[Tipo de pago]]='Tablas auxiliares'!$B$6,"Venta física","Venta Online")</f>
        <v>Venta Online</v>
      </c>
      <c r="H2515" t="s">
        <v>29</v>
      </c>
      <c r="I2515" s="37">
        <v>84578</v>
      </c>
      <c r="J2515" s="37">
        <v>35160</v>
      </c>
      <c r="K2515" s="37">
        <v>76803</v>
      </c>
      <c r="L2515" s="37">
        <v>5505</v>
      </c>
      <c r="M2515" s="37">
        <v>36875</v>
      </c>
      <c r="N2515" s="37">
        <f>SUM(VentasC15[[#This Row],[Maquillaje]:[Perfumería]])</f>
        <v>238921</v>
      </c>
      <c r="O2515" s="14">
        <f>AVERAGE(VentasC15[[#This Row],[Maquillaje]:[Perfumería]])</f>
        <v>47784.2</v>
      </c>
      <c r="P2515" t="str">
        <f>INDEX(VentasC15[[#Headers],[Maquillaje]:[Perfumería]],MATCH(MAX(VentasC15[[#This Row],[Maquillaje]:[Perfumería]]),VentasC15[[#This Row],[Maquillaje]:[Perfumería]],0))</f>
        <v>Maquillaje</v>
      </c>
      <c r="Q2515" t="str">
        <f>INDEX(VentasC15[[#Headers],[Maquillaje]:[Perfumería]],MATCH(MIN(VentasC15[[#This Row],[Maquillaje]:[Perfumería]]),VentasC15[[#This Row],[Maquillaje]:[Perfumería]],0))</f>
        <v>Cuerpo</v>
      </c>
      <c r="R2515" t="str">
        <f>IF(VentasC15[[#This Row],[Total por vendedor]]&gt;=250000,"SI","NO")</f>
        <v>NO</v>
      </c>
    </row>
    <row r="2516" spans="1:18" x14ac:dyDescent="0.3">
      <c r="A2516" s="16">
        <v>33499636</v>
      </c>
      <c r="B2516" s="13">
        <v>27</v>
      </c>
      <c r="C2516" s="13">
        <v>6</v>
      </c>
      <c r="D2516" s="13">
        <v>8</v>
      </c>
      <c r="E2516" t="s">
        <v>25</v>
      </c>
      <c r="F2516" t="s">
        <v>21</v>
      </c>
      <c r="G2516" t="str">
        <f>IF(VentasC15[[#This Row],[Tipo de pago]]='Tablas auxiliares'!$B$6,"Venta física","Venta Online")</f>
        <v>Venta Online</v>
      </c>
      <c r="H2516" t="s">
        <v>30</v>
      </c>
      <c r="I2516" s="37">
        <v>52360</v>
      </c>
      <c r="J2516" s="37">
        <v>55104</v>
      </c>
      <c r="K2516" s="37">
        <v>15682</v>
      </c>
      <c r="L2516" s="37">
        <v>35201</v>
      </c>
      <c r="M2516" s="37">
        <v>34525</v>
      </c>
      <c r="N2516" s="37">
        <f>SUM(VentasC15[[#This Row],[Maquillaje]:[Perfumería]])</f>
        <v>192872</v>
      </c>
      <c r="O2516" s="14">
        <f>AVERAGE(VentasC15[[#This Row],[Maquillaje]:[Perfumería]])</f>
        <v>38574.400000000001</v>
      </c>
      <c r="P2516" t="str">
        <f>INDEX(VentasC15[[#Headers],[Maquillaje]:[Perfumería]],MATCH(MAX(VentasC15[[#This Row],[Maquillaje]:[Perfumería]]),VentasC15[[#This Row],[Maquillaje]:[Perfumería]],0))</f>
        <v>Skincare</v>
      </c>
      <c r="Q2516" t="str">
        <f>INDEX(VentasC15[[#Headers],[Maquillaje]:[Perfumería]],MATCH(MIN(VentasC15[[#This Row],[Maquillaje]:[Perfumería]]),VentasC15[[#This Row],[Maquillaje]:[Perfumería]],0))</f>
        <v>Cabello</v>
      </c>
      <c r="R2516" t="str">
        <f>IF(VentasC15[[#This Row],[Total por vendedor]]&gt;=250000,"SI","NO")</f>
        <v>NO</v>
      </c>
    </row>
    <row r="2517" spans="1:18" x14ac:dyDescent="0.3">
      <c r="A2517" s="17">
        <v>33499637</v>
      </c>
      <c r="B2517" s="13">
        <v>50</v>
      </c>
      <c r="C2517" s="13">
        <v>6</v>
      </c>
      <c r="D2517" s="13">
        <v>52</v>
      </c>
      <c r="E2517" t="s">
        <v>25</v>
      </c>
      <c r="F2517" t="s">
        <v>20</v>
      </c>
      <c r="G2517" t="str">
        <f>IF(VentasC15[[#This Row],[Tipo de pago]]='Tablas auxiliares'!$B$6,"Venta física","Venta Online")</f>
        <v>Venta física</v>
      </c>
      <c r="H2517" t="s">
        <v>30</v>
      </c>
      <c r="I2517" s="37">
        <v>83873</v>
      </c>
      <c r="J2517" s="37">
        <v>48190</v>
      </c>
      <c r="K2517" s="37">
        <v>45138</v>
      </c>
      <c r="L2517" s="37">
        <v>75164</v>
      </c>
      <c r="M2517" s="37">
        <v>40258</v>
      </c>
      <c r="N2517" s="37">
        <f>SUM(VentasC15[[#This Row],[Maquillaje]:[Perfumería]])</f>
        <v>292623</v>
      </c>
      <c r="O2517" s="14">
        <f>AVERAGE(VentasC15[[#This Row],[Maquillaje]:[Perfumería]])</f>
        <v>58524.6</v>
      </c>
      <c r="P2517" t="str">
        <f>INDEX(VentasC15[[#Headers],[Maquillaje]:[Perfumería]],MATCH(MAX(VentasC15[[#This Row],[Maquillaje]:[Perfumería]]),VentasC15[[#This Row],[Maquillaje]:[Perfumería]],0))</f>
        <v>Maquillaje</v>
      </c>
      <c r="Q2517" t="str">
        <f>INDEX(VentasC15[[#Headers],[Maquillaje]:[Perfumería]],MATCH(MIN(VentasC15[[#This Row],[Maquillaje]:[Perfumería]]),VentasC15[[#This Row],[Maquillaje]:[Perfumería]],0))</f>
        <v>Perfumería</v>
      </c>
      <c r="R2517" t="str">
        <f>IF(VentasC15[[#This Row],[Total por vendedor]]&gt;=250000,"SI","NO")</f>
        <v>SI</v>
      </c>
    </row>
    <row r="2518" spans="1:18" x14ac:dyDescent="0.3">
      <c r="A2518" s="16">
        <v>33499638</v>
      </c>
      <c r="B2518" s="13">
        <v>65</v>
      </c>
      <c r="C2518" s="13">
        <v>6</v>
      </c>
      <c r="D2518" s="13">
        <v>43</v>
      </c>
      <c r="E2518" t="s">
        <v>23</v>
      </c>
      <c r="F2518" t="s">
        <v>20</v>
      </c>
      <c r="G2518" t="str">
        <f>IF(VentasC15[[#This Row],[Tipo de pago]]='Tablas auxiliares'!$B$6,"Venta física","Venta Online")</f>
        <v>Venta física</v>
      </c>
      <c r="H2518" t="s">
        <v>30</v>
      </c>
      <c r="I2518" s="37">
        <v>62483</v>
      </c>
      <c r="J2518" s="37">
        <v>73605</v>
      </c>
      <c r="K2518" s="37">
        <v>47915</v>
      </c>
      <c r="L2518" s="37">
        <v>27806</v>
      </c>
      <c r="M2518" s="37">
        <v>64507</v>
      </c>
      <c r="N2518" s="37">
        <f>SUM(VentasC15[[#This Row],[Maquillaje]:[Perfumería]])</f>
        <v>276316</v>
      </c>
      <c r="O2518" s="14">
        <f>AVERAGE(VentasC15[[#This Row],[Maquillaje]:[Perfumería]])</f>
        <v>55263.199999999997</v>
      </c>
      <c r="P2518" t="str">
        <f>INDEX(VentasC15[[#Headers],[Maquillaje]:[Perfumería]],MATCH(MAX(VentasC15[[#This Row],[Maquillaje]:[Perfumería]]),VentasC15[[#This Row],[Maquillaje]:[Perfumería]],0))</f>
        <v>Skincare</v>
      </c>
      <c r="Q2518" t="str">
        <f>INDEX(VentasC15[[#Headers],[Maquillaje]:[Perfumería]],MATCH(MIN(VentasC15[[#This Row],[Maquillaje]:[Perfumería]]),VentasC15[[#This Row],[Maquillaje]:[Perfumería]],0))</f>
        <v>Cuerpo</v>
      </c>
      <c r="R2518" t="str">
        <f>IF(VentasC15[[#This Row],[Total por vendedor]]&gt;=250000,"SI","NO")</f>
        <v>SI</v>
      </c>
    </row>
    <row r="2519" spans="1:18" x14ac:dyDescent="0.3">
      <c r="A2519" s="17">
        <v>33499639</v>
      </c>
      <c r="B2519" s="13">
        <v>51</v>
      </c>
      <c r="C2519" s="13">
        <v>6</v>
      </c>
      <c r="D2519" s="13">
        <v>29</v>
      </c>
      <c r="E2519" t="s">
        <v>23</v>
      </c>
      <c r="F2519" t="s">
        <v>21</v>
      </c>
      <c r="G2519" t="str">
        <f>IF(VentasC15[[#This Row],[Tipo de pago]]='Tablas auxiliares'!$B$6,"Venta física","Venta Online")</f>
        <v>Venta Online</v>
      </c>
      <c r="H2519" t="s">
        <v>29</v>
      </c>
      <c r="I2519" s="37">
        <v>27437</v>
      </c>
      <c r="J2519" s="37">
        <v>29944</v>
      </c>
      <c r="K2519" s="37">
        <v>2408</v>
      </c>
      <c r="L2519" s="37">
        <v>16159</v>
      </c>
      <c r="M2519" s="37">
        <v>91555</v>
      </c>
      <c r="N2519" s="37">
        <f>SUM(VentasC15[[#This Row],[Maquillaje]:[Perfumería]])</f>
        <v>167503</v>
      </c>
      <c r="O2519" s="14">
        <f>AVERAGE(VentasC15[[#This Row],[Maquillaje]:[Perfumería]])</f>
        <v>33500.6</v>
      </c>
      <c r="P2519" t="str">
        <f>INDEX(VentasC15[[#Headers],[Maquillaje]:[Perfumería]],MATCH(MAX(VentasC15[[#This Row],[Maquillaje]:[Perfumería]]),VentasC15[[#This Row],[Maquillaje]:[Perfumería]],0))</f>
        <v>Perfumería</v>
      </c>
      <c r="Q2519" t="str">
        <f>INDEX(VentasC15[[#Headers],[Maquillaje]:[Perfumería]],MATCH(MIN(VentasC15[[#This Row],[Maquillaje]:[Perfumería]]),VentasC15[[#This Row],[Maquillaje]:[Perfumería]],0))</f>
        <v>Cabello</v>
      </c>
      <c r="R2519" t="str">
        <f>IF(VentasC15[[#This Row],[Total por vendedor]]&gt;=250000,"SI","NO")</f>
        <v>NO</v>
      </c>
    </row>
    <row r="2520" spans="1:18" x14ac:dyDescent="0.3">
      <c r="A2520" s="16">
        <v>33499640</v>
      </c>
      <c r="B2520" s="13">
        <v>27</v>
      </c>
      <c r="C2520" s="13">
        <v>6</v>
      </c>
      <c r="D2520" s="13">
        <v>61</v>
      </c>
      <c r="E2520" t="s">
        <v>24</v>
      </c>
      <c r="F2520" t="s">
        <v>21</v>
      </c>
      <c r="G2520" t="str">
        <f>IF(VentasC15[[#This Row],[Tipo de pago]]='Tablas auxiliares'!$B$6,"Venta física","Venta Online")</f>
        <v>Venta Online</v>
      </c>
      <c r="H2520" t="s">
        <v>29</v>
      </c>
      <c r="I2520" s="37">
        <v>58000</v>
      </c>
      <c r="J2520" s="37">
        <v>9587</v>
      </c>
      <c r="K2520" s="37">
        <v>23585</v>
      </c>
      <c r="L2520" s="37">
        <v>91702</v>
      </c>
      <c r="M2520" s="37">
        <v>46479</v>
      </c>
      <c r="N2520" s="37">
        <f>SUM(VentasC15[[#This Row],[Maquillaje]:[Perfumería]])</f>
        <v>229353</v>
      </c>
      <c r="O2520" s="14">
        <f>AVERAGE(VentasC15[[#This Row],[Maquillaje]:[Perfumería]])</f>
        <v>45870.6</v>
      </c>
      <c r="P2520" t="str">
        <f>INDEX(VentasC15[[#Headers],[Maquillaje]:[Perfumería]],MATCH(MAX(VentasC15[[#This Row],[Maquillaje]:[Perfumería]]),VentasC15[[#This Row],[Maquillaje]:[Perfumería]],0))</f>
        <v>Cuerpo</v>
      </c>
      <c r="Q2520" t="str">
        <f>INDEX(VentasC15[[#Headers],[Maquillaje]:[Perfumería]],MATCH(MIN(VentasC15[[#This Row],[Maquillaje]:[Perfumería]]),VentasC15[[#This Row],[Maquillaje]:[Perfumería]],0))</f>
        <v>Skincare</v>
      </c>
      <c r="R2520" t="str">
        <f>IF(VentasC15[[#This Row],[Total por vendedor]]&gt;=250000,"SI","NO")</f>
        <v>NO</v>
      </c>
    </row>
    <row r="2521" spans="1:18" x14ac:dyDescent="0.3">
      <c r="A2521" s="17">
        <v>33499641</v>
      </c>
      <c r="B2521" s="13">
        <v>50</v>
      </c>
      <c r="C2521" s="13">
        <v>6</v>
      </c>
      <c r="D2521" s="13">
        <v>42</v>
      </c>
      <c r="E2521" t="s">
        <v>25</v>
      </c>
      <c r="F2521" t="s">
        <v>21</v>
      </c>
      <c r="G2521" t="str">
        <f>IF(VentasC15[[#This Row],[Tipo de pago]]='Tablas auxiliares'!$B$6,"Venta física","Venta Online")</f>
        <v>Venta Online</v>
      </c>
      <c r="H2521" t="s">
        <v>29</v>
      </c>
      <c r="I2521" s="37">
        <v>25870</v>
      </c>
      <c r="J2521" s="37">
        <v>68114</v>
      </c>
      <c r="K2521" s="37">
        <v>61432</v>
      </c>
      <c r="L2521" s="37">
        <v>71691</v>
      </c>
      <c r="M2521" s="37">
        <v>15516</v>
      </c>
      <c r="N2521" s="37">
        <f>SUM(VentasC15[[#This Row],[Maquillaje]:[Perfumería]])</f>
        <v>242623</v>
      </c>
      <c r="O2521" s="14">
        <f>AVERAGE(VentasC15[[#This Row],[Maquillaje]:[Perfumería]])</f>
        <v>48524.6</v>
      </c>
      <c r="P2521" t="str">
        <f>INDEX(VentasC15[[#Headers],[Maquillaje]:[Perfumería]],MATCH(MAX(VentasC15[[#This Row],[Maquillaje]:[Perfumería]]),VentasC15[[#This Row],[Maquillaje]:[Perfumería]],0))</f>
        <v>Cuerpo</v>
      </c>
      <c r="Q2521" t="str">
        <f>INDEX(VentasC15[[#Headers],[Maquillaje]:[Perfumería]],MATCH(MIN(VentasC15[[#This Row],[Maquillaje]:[Perfumería]]),VentasC15[[#This Row],[Maquillaje]:[Perfumería]],0))</f>
        <v>Perfumería</v>
      </c>
      <c r="R2521" t="str">
        <f>IF(VentasC15[[#This Row],[Total por vendedor]]&gt;=250000,"SI","NO")</f>
        <v>NO</v>
      </c>
    </row>
    <row r="2522" spans="1:18" x14ac:dyDescent="0.3">
      <c r="A2522" s="16">
        <v>33499642</v>
      </c>
      <c r="B2522" s="13">
        <v>36</v>
      </c>
      <c r="C2522" s="13">
        <v>6</v>
      </c>
      <c r="D2522" s="13">
        <v>34</v>
      </c>
      <c r="E2522" t="s">
        <v>23</v>
      </c>
      <c r="F2522" t="s">
        <v>20</v>
      </c>
      <c r="G2522" t="str">
        <f>IF(VentasC15[[#This Row],[Tipo de pago]]='Tablas auxiliares'!$B$6,"Venta física","Venta Online")</f>
        <v>Venta física</v>
      </c>
      <c r="H2522" t="s">
        <v>29</v>
      </c>
      <c r="I2522" s="37">
        <v>60241</v>
      </c>
      <c r="J2522" s="37">
        <v>89727</v>
      </c>
      <c r="K2522" s="37">
        <v>35789</v>
      </c>
      <c r="L2522" s="37">
        <v>78323</v>
      </c>
      <c r="M2522" s="37">
        <v>57969</v>
      </c>
      <c r="N2522" s="37">
        <f>SUM(VentasC15[[#This Row],[Maquillaje]:[Perfumería]])</f>
        <v>322049</v>
      </c>
      <c r="O2522" s="14">
        <f>AVERAGE(VentasC15[[#This Row],[Maquillaje]:[Perfumería]])</f>
        <v>64409.8</v>
      </c>
      <c r="P2522" t="str">
        <f>INDEX(VentasC15[[#Headers],[Maquillaje]:[Perfumería]],MATCH(MAX(VentasC15[[#This Row],[Maquillaje]:[Perfumería]]),VentasC15[[#This Row],[Maquillaje]:[Perfumería]],0))</f>
        <v>Skincare</v>
      </c>
      <c r="Q2522" t="str">
        <f>INDEX(VentasC15[[#Headers],[Maquillaje]:[Perfumería]],MATCH(MIN(VentasC15[[#This Row],[Maquillaje]:[Perfumería]]),VentasC15[[#This Row],[Maquillaje]:[Perfumería]],0))</f>
        <v>Cabello</v>
      </c>
      <c r="R2522" t="str">
        <f>IF(VentasC15[[#This Row],[Total por vendedor]]&gt;=250000,"SI","NO")</f>
        <v>SI</v>
      </c>
    </row>
    <row r="2523" spans="1:18" x14ac:dyDescent="0.3">
      <c r="A2523" s="17">
        <v>33499643</v>
      </c>
      <c r="B2523" s="13">
        <v>39</v>
      </c>
      <c r="C2523" s="13">
        <v>6</v>
      </c>
      <c r="D2523" s="13">
        <v>48</v>
      </c>
      <c r="E2523" t="s">
        <v>23</v>
      </c>
      <c r="F2523" t="s">
        <v>21</v>
      </c>
      <c r="G2523" t="str">
        <f>IF(VentasC15[[#This Row],[Tipo de pago]]='Tablas auxiliares'!$B$6,"Venta física","Venta Online")</f>
        <v>Venta Online</v>
      </c>
      <c r="H2523" t="s">
        <v>30</v>
      </c>
      <c r="I2523" s="37">
        <v>58757</v>
      </c>
      <c r="J2523" s="37">
        <v>36156</v>
      </c>
      <c r="K2523" s="37">
        <v>37251</v>
      </c>
      <c r="L2523" s="37">
        <v>69347</v>
      </c>
      <c r="M2523" s="37">
        <v>14585</v>
      </c>
      <c r="N2523" s="37">
        <f>SUM(VentasC15[[#This Row],[Maquillaje]:[Perfumería]])</f>
        <v>216096</v>
      </c>
      <c r="O2523" s="14">
        <f>AVERAGE(VentasC15[[#This Row],[Maquillaje]:[Perfumería]])</f>
        <v>43219.199999999997</v>
      </c>
      <c r="P2523" t="str">
        <f>INDEX(VentasC15[[#Headers],[Maquillaje]:[Perfumería]],MATCH(MAX(VentasC15[[#This Row],[Maquillaje]:[Perfumería]]),VentasC15[[#This Row],[Maquillaje]:[Perfumería]],0))</f>
        <v>Cuerpo</v>
      </c>
      <c r="Q2523" t="str">
        <f>INDEX(VentasC15[[#Headers],[Maquillaje]:[Perfumería]],MATCH(MIN(VentasC15[[#This Row],[Maquillaje]:[Perfumería]]),VentasC15[[#This Row],[Maquillaje]:[Perfumería]],0))</f>
        <v>Perfumería</v>
      </c>
      <c r="R2523" t="str">
        <f>IF(VentasC15[[#This Row],[Total por vendedor]]&gt;=250000,"SI","NO")</f>
        <v>NO</v>
      </c>
    </row>
    <row r="2524" spans="1:18" x14ac:dyDescent="0.3">
      <c r="A2524" s="16">
        <v>33499644</v>
      </c>
      <c r="B2524" s="13">
        <v>74</v>
      </c>
      <c r="C2524" s="13">
        <v>6</v>
      </c>
      <c r="D2524" s="13">
        <v>53</v>
      </c>
      <c r="E2524" t="s">
        <v>23</v>
      </c>
      <c r="F2524" t="s">
        <v>20</v>
      </c>
      <c r="G2524" t="str">
        <f>IF(VentasC15[[#This Row],[Tipo de pago]]='Tablas auxiliares'!$B$6,"Venta física","Venta Online")</f>
        <v>Venta física</v>
      </c>
      <c r="H2524" t="s">
        <v>29</v>
      </c>
      <c r="I2524" s="37">
        <v>50429</v>
      </c>
      <c r="J2524" s="37">
        <v>22627</v>
      </c>
      <c r="K2524" s="37">
        <v>84863</v>
      </c>
      <c r="L2524" s="37">
        <v>58058</v>
      </c>
      <c r="M2524" s="37">
        <v>75058</v>
      </c>
      <c r="N2524" s="37">
        <f>SUM(VentasC15[[#This Row],[Maquillaje]:[Perfumería]])</f>
        <v>291035</v>
      </c>
      <c r="O2524" s="14">
        <f>AVERAGE(VentasC15[[#This Row],[Maquillaje]:[Perfumería]])</f>
        <v>58207</v>
      </c>
      <c r="P2524" t="str">
        <f>INDEX(VentasC15[[#Headers],[Maquillaje]:[Perfumería]],MATCH(MAX(VentasC15[[#This Row],[Maquillaje]:[Perfumería]]),VentasC15[[#This Row],[Maquillaje]:[Perfumería]],0))</f>
        <v>Cabello</v>
      </c>
      <c r="Q2524" t="str">
        <f>INDEX(VentasC15[[#Headers],[Maquillaje]:[Perfumería]],MATCH(MIN(VentasC15[[#This Row],[Maquillaje]:[Perfumería]]),VentasC15[[#This Row],[Maquillaje]:[Perfumería]],0))</f>
        <v>Skincare</v>
      </c>
      <c r="R2524" t="str">
        <f>IF(VentasC15[[#This Row],[Total por vendedor]]&gt;=250000,"SI","NO")</f>
        <v>SI</v>
      </c>
    </row>
    <row r="2525" spans="1:18" x14ac:dyDescent="0.3">
      <c r="A2525" s="17">
        <v>33499645</v>
      </c>
      <c r="B2525" s="13">
        <v>65</v>
      </c>
      <c r="C2525" s="13">
        <v>6</v>
      </c>
      <c r="D2525" s="13">
        <v>75</v>
      </c>
      <c r="E2525" t="s">
        <v>23</v>
      </c>
      <c r="F2525" t="s">
        <v>21</v>
      </c>
      <c r="G2525" t="str">
        <f>IF(VentasC15[[#This Row],[Tipo de pago]]='Tablas auxiliares'!$B$6,"Venta física","Venta Online")</f>
        <v>Venta Online</v>
      </c>
      <c r="H2525" t="s">
        <v>29</v>
      </c>
      <c r="I2525" s="37">
        <v>24202</v>
      </c>
      <c r="J2525" s="37">
        <v>30564</v>
      </c>
      <c r="K2525" s="37">
        <v>84673</v>
      </c>
      <c r="L2525" s="37">
        <v>24439</v>
      </c>
      <c r="M2525" s="37">
        <v>64101</v>
      </c>
      <c r="N2525" s="37">
        <f>SUM(VentasC15[[#This Row],[Maquillaje]:[Perfumería]])</f>
        <v>227979</v>
      </c>
      <c r="O2525" s="14">
        <f>AVERAGE(VentasC15[[#This Row],[Maquillaje]:[Perfumería]])</f>
        <v>45595.8</v>
      </c>
      <c r="P2525" t="str">
        <f>INDEX(VentasC15[[#Headers],[Maquillaje]:[Perfumería]],MATCH(MAX(VentasC15[[#This Row],[Maquillaje]:[Perfumería]]),VentasC15[[#This Row],[Maquillaje]:[Perfumería]],0))</f>
        <v>Cabello</v>
      </c>
      <c r="Q2525" t="str">
        <f>INDEX(VentasC15[[#Headers],[Maquillaje]:[Perfumería]],MATCH(MIN(VentasC15[[#This Row],[Maquillaje]:[Perfumería]]),VentasC15[[#This Row],[Maquillaje]:[Perfumería]],0))</f>
        <v>Maquillaje</v>
      </c>
      <c r="R2525" t="str">
        <f>IF(VentasC15[[#This Row],[Total por vendedor]]&gt;=250000,"SI","NO")</f>
        <v>NO</v>
      </c>
    </row>
    <row r="2526" spans="1:18" x14ac:dyDescent="0.3">
      <c r="A2526" s="16">
        <v>33499646</v>
      </c>
      <c r="B2526" s="13">
        <v>58</v>
      </c>
      <c r="C2526" s="13">
        <v>6</v>
      </c>
      <c r="D2526" s="13">
        <v>7</v>
      </c>
      <c r="E2526" t="s">
        <v>24</v>
      </c>
      <c r="F2526" t="s">
        <v>20</v>
      </c>
      <c r="G2526" t="str">
        <f>IF(VentasC15[[#This Row],[Tipo de pago]]='Tablas auxiliares'!$B$6,"Venta física","Venta Online")</f>
        <v>Venta física</v>
      </c>
      <c r="H2526" t="s">
        <v>29</v>
      </c>
      <c r="I2526" s="37">
        <v>90530</v>
      </c>
      <c r="J2526" s="37">
        <v>77935</v>
      </c>
      <c r="K2526" s="37">
        <v>18792</v>
      </c>
      <c r="L2526" s="37">
        <v>35245</v>
      </c>
      <c r="M2526" s="37">
        <v>94512</v>
      </c>
      <c r="N2526" s="37">
        <f>SUM(VentasC15[[#This Row],[Maquillaje]:[Perfumería]])</f>
        <v>317014</v>
      </c>
      <c r="O2526" s="14">
        <f>AVERAGE(VentasC15[[#This Row],[Maquillaje]:[Perfumería]])</f>
        <v>63402.8</v>
      </c>
      <c r="P2526" t="str">
        <f>INDEX(VentasC15[[#Headers],[Maquillaje]:[Perfumería]],MATCH(MAX(VentasC15[[#This Row],[Maquillaje]:[Perfumería]]),VentasC15[[#This Row],[Maquillaje]:[Perfumería]],0))</f>
        <v>Perfumería</v>
      </c>
      <c r="Q2526" t="str">
        <f>INDEX(VentasC15[[#Headers],[Maquillaje]:[Perfumería]],MATCH(MIN(VentasC15[[#This Row],[Maquillaje]:[Perfumería]]),VentasC15[[#This Row],[Maquillaje]:[Perfumería]],0))</f>
        <v>Cabello</v>
      </c>
      <c r="R2526" t="str">
        <f>IF(VentasC15[[#This Row],[Total por vendedor]]&gt;=250000,"SI","NO")</f>
        <v>SI</v>
      </c>
    </row>
    <row r="2527" spans="1:18" x14ac:dyDescent="0.3">
      <c r="A2527" s="17">
        <v>33499647</v>
      </c>
      <c r="B2527" s="13">
        <v>34</v>
      </c>
      <c r="C2527" s="13">
        <v>6</v>
      </c>
      <c r="D2527" s="13">
        <v>33</v>
      </c>
      <c r="E2527" t="s">
        <v>24</v>
      </c>
      <c r="F2527" t="s">
        <v>20</v>
      </c>
      <c r="G2527" t="str">
        <f>IF(VentasC15[[#This Row],[Tipo de pago]]='Tablas auxiliares'!$B$6,"Venta física","Venta Online")</f>
        <v>Venta física</v>
      </c>
      <c r="H2527" t="s">
        <v>30</v>
      </c>
      <c r="I2527" s="37">
        <v>81561</v>
      </c>
      <c r="J2527" s="37">
        <v>65102</v>
      </c>
      <c r="K2527" s="37">
        <v>90809</v>
      </c>
      <c r="L2527" s="37">
        <v>44942</v>
      </c>
      <c r="M2527" s="37">
        <v>47542</v>
      </c>
      <c r="N2527" s="37">
        <f>SUM(VentasC15[[#This Row],[Maquillaje]:[Perfumería]])</f>
        <v>329956</v>
      </c>
      <c r="O2527" s="14">
        <f>AVERAGE(VentasC15[[#This Row],[Maquillaje]:[Perfumería]])</f>
        <v>65991.199999999997</v>
      </c>
      <c r="P2527" t="str">
        <f>INDEX(VentasC15[[#Headers],[Maquillaje]:[Perfumería]],MATCH(MAX(VentasC15[[#This Row],[Maquillaje]:[Perfumería]]),VentasC15[[#This Row],[Maquillaje]:[Perfumería]],0))</f>
        <v>Cabello</v>
      </c>
      <c r="Q2527" t="str">
        <f>INDEX(VentasC15[[#Headers],[Maquillaje]:[Perfumería]],MATCH(MIN(VentasC15[[#This Row],[Maquillaje]:[Perfumería]]),VentasC15[[#This Row],[Maquillaje]:[Perfumería]],0))</f>
        <v>Cuerpo</v>
      </c>
      <c r="R2527" t="str">
        <f>IF(VentasC15[[#This Row],[Total por vendedor]]&gt;=250000,"SI","NO")</f>
        <v>SI</v>
      </c>
    </row>
    <row r="2528" spans="1:18" x14ac:dyDescent="0.3">
      <c r="A2528" s="16">
        <v>33499648</v>
      </c>
      <c r="B2528" s="13">
        <v>44</v>
      </c>
      <c r="C2528" s="13">
        <v>6</v>
      </c>
      <c r="D2528" s="13">
        <v>80</v>
      </c>
      <c r="E2528" t="s">
        <v>25</v>
      </c>
      <c r="F2528" t="s">
        <v>21</v>
      </c>
      <c r="G2528" t="str">
        <f>IF(VentasC15[[#This Row],[Tipo de pago]]='Tablas auxiliares'!$B$6,"Venta física","Venta Online")</f>
        <v>Venta Online</v>
      </c>
      <c r="H2528" t="s">
        <v>29</v>
      </c>
      <c r="I2528" s="37">
        <v>68590</v>
      </c>
      <c r="J2528" s="37">
        <v>22321</v>
      </c>
      <c r="K2528" s="37">
        <v>91119</v>
      </c>
      <c r="L2528" s="37">
        <v>87063</v>
      </c>
      <c r="M2528" s="37">
        <v>11703</v>
      </c>
      <c r="N2528" s="37">
        <f>SUM(VentasC15[[#This Row],[Maquillaje]:[Perfumería]])</f>
        <v>280796</v>
      </c>
      <c r="O2528" s="14">
        <f>AVERAGE(VentasC15[[#This Row],[Maquillaje]:[Perfumería]])</f>
        <v>56159.199999999997</v>
      </c>
      <c r="P2528" t="str">
        <f>INDEX(VentasC15[[#Headers],[Maquillaje]:[Perfumería]],MATCH(MAX(VentasC15[[#This Row],[Maquillaje]:[Perfumería]]),VentasC15[[#This Row],[Maquillaje]:[Perfumería]],0))</f>
        <v>Cabello</v>
      </c>
      <c r="Q2528" t="str">
        <f>INDEX(VentasC15[[#Headers],[Maquillaje]:[Perfumería]],MATCH(MIN(VentasC15[[#This Row],[Maquillaje]:[Perfumería]]),VentasC15[[#This Row],[Maquillaje]:[Perfumería]],0))</f>
        <v>Perfumería</v>
      </c>
      <c r="R2528" t="str">
        <f>IF(VentasC15[[#This Row],[Total por vendedor]]&gt;=250000,"SI","NO")</f>
        <v>SI</v>
      </c>
    </row>
    <row r="2529" spans="1:18" x14ac:dyDescent="0.3">
      <c r="A2529" s="17">
        <v>33499649</v>
      </c>
      <c r="B2529" s="13">
        <v>34</v>
      </c>
      <c r="C2529" s="13">
        <v>6</v>
      </c>
      <c r="D2529" s="13">
        <v>80</v>
      </c>
      <c r="E2529" t="s">
        <v>25</v>
      </c>
      <c r="F2529" t="s">
        <v>20</v>
      </c>
      <c r="G2529" t="str">
        <f>IF(VentasC15[[#This Row],[Tipo de pago]]='Tablas auxiliares'!$B$6,"Venta física","Venta Online")</f>
        <v>Venta física</v>
      </c>
      <c r="H2529" t="s">
        <v>29</v>
      </c>
      <c r="I2529" s="37">
        <v>95955</v>
      </c>
      <c r="J2529" s="37">
        <v>21665</v>
      </c>
      <c r="K2529" s="37">
        <v>93521</v>
      </c>
      <c r="L2529" s="37">
        <v>92000</v>
      </c>
      <c r="M2529" s="37">
        <v>98789</v>
      </c>
      <c r="N2529" s="37">
        <f>SUM(VentasC15[[#This Row],[Maquillaje]:[Perfumería]])</f>
        <v>401930</v>
      </c>
      <c r="O2529" s="14">
        <f>AVERAGE(VentasC15[[#This Row],[Maquillaje]:[Perfumería]])</f>
        <v>80386</v>
      </c>
      <c r="P2529" t="str">
        <f>INDEX(VentasC15[[#Headers],[Maquillaje]:[Perfumería]],MATCH(MAX(VentasC15[[#This Row],[Maquillaje]:[Perfumería]]),VentasC15[[#This Row],[Maquillaje]:[Perfumería]],0))</f>
        <v>Perfumería</v>
      </c>
      <c r="Q2529" t="str">
        <f>INDEX(VentasC15[[#Headers],[Maquillaje]:[Perfumería]],MATCH(MIN(VentasC15[[#This Row],[Maquillaje]:[Perfumería]]),VentasC15[[#This Row],[Maquillaje]:[Perfumería]],0))</f>
        <v>Skincare</v>
      </c>
      <c r="R2529" t="str">
        <f>IF(VentasC15[[#This Row],[Total por vendedor]]&gt;=250000,"SI","NO")</f>
        <v>SI</v>
      </c>
    </row>
    <row r="2530" spans="1:18" x14ac:dyDescent="0.3">
      <c r="A2530" s="16">
        <v>33499650</v>
      </c>
      <c r="B2530" s="13">
        <v>31</v>
      </c>
      <c r="C2530" s="13">
        <v>6</v>
      </c>
      <c r="D2530" s="13">
        <v>43</v>
      </c>
      <c r="E2530" t="s">
        <v>23</v>
      </c>
      <c r="F2530" t="s">
        <v>20</v>
      </c>
      <c r="G2530" t="str">
        <f>IF(VentasC15[[#This Row],[Tipo de pago]]='Tablas auxiliares'!$B$6,"Venta física","Venta Online")</f>
        <v>Venta física</v>
      </c>
      <c r="H2530" t="s">
        <v>30</v>
      </c>
      <c r="I2530" s="37">
        <v>56691</v>
      </c>
      <c r="J2530" s="37">
        <v>67341</v>
      </c>
      <c r="K2530" s="37">
        <v>41632</v>
      </c>
      <c r="L2530" s="37">
        <v>54185</v>
      </c>
      <c r="M2530" s="37">
        <v>87468</v>
      </c>
      <c r="N2530" s="37">
        <f>SUM(VentasC15[[#This Row],[Maquillaje]:[Perfumería]])</f>
        <v>307317</v>
      </c>
      <c r="O2530" s="14">
        <f>AVERAGE(VentasC15[[#This Row],[Maquillaje]:[Perfumería]])</f>
        <v>61463.4</v>
      </c>
      <c r="P2530" t="str">
        <f>INDEX(VentasC15[[#Headers],[Maquillaje]:[Perfumería]],MATCH(MAX(VentasC15[[#This Row],[Maquillaje]:[Perfumería]]),VentasC15[[#This Row],[Maquillaje]:[Perfumería]],0))</f>
        <v>Perfumería</v>
      </c>
      <c r="Q2530" t="str">
        <f>INDEX(VentasC15[[#Headers],[Maquillaje]:[Perfumería]],MATCH(MIN(VentasC15[[#This Row],[Maquillaje]:[Perfumería]]),VentasC15[[#This Row],[Maquillaje]:[Perfumería]],0))</f>
        <v>Cabello</v>
      </c>
      <c r="R2530" t="str">
        <f>IF(VentasC15[[#This Row],[Total por vendedor]]&gt;=250000,"SI","NO")</f>
        <v>SI</v>
      </c>
    </row>
    <row r="2531" spans="1:18" x14ac:dyDescent="0.3">
      <c r="A2531" s="17">
        <v>33499651</v>
      </c>
      <c r="B2531" s="13">
        <v>69</v>
      </c>
      <c r="C2531" s="13">
        <v>6</v>
      </c>
      <c r="D2531" s="13">
        <v>90</v>
      </c>
      <c r="E2531" t="s">
        <v>24</v>
      </c>
      <c r="F2531" t="s">
        <v>20</v>
      </c>
      <c r="G2531" t="str">
        <f>IF(VentasC15[[#This Row],[Tipo de pago]]='Tablas auxiliares'!$B$6,"Venta física","Venta Online")</f>
        <v>Venta física</v>
      </c>
      <c r="H2531" t="s">
        <v>29</v>
      </c>
      <c r="I2531" s="37">
        <v>75201</v>
      </c>
      <c r="J2531" s="37">
        <v>71736</v>
      </c>
      <c r="K2531" s="37">
        <v>98439</v>
      </c>
      <c r="L2531" s="37">
        <v>28136</v>
      </c>
      <c r="M2531" s="37">
        <v>59525</v>
      </c>
      <c r="N2531" s="37">
        <f>SUM(VentasC15[[#This Row],[Maquillaje]:[Perfumería]])</f>
        <v>333037</v>
      </c>
      <c r="O2531" s="14">
        <f>AVERAGE(VentasC15[[#This Row],[Maquillaje]:[Perfumería]])</f>
        <v>66607.399999999994</v>
      </c>
      <c r="P2531" t="str">
        <f>INDEX(VentasC15[[#Headers],[Maquillaje]:[Perfumería]],MATCH(MAX(VentasC15[[#This Row],[Maquillaje]:[Perfumería]]),VentasC15[[#This Row],[Maquillaje]:[Perfumería]],0))</f>
        <v>Cabello</v>
      </c>
      <c r="Q2531" t="str">
        <f>INDEX(VentasC15[[#Headers],[Maquillaje]:[Perfumería]],MATCH(MIN(VentasC15[[#This Row],[Maquillaje]:[Perfumería]]),VentasC15[[#This Row],[Maquillaje]:[Perfumería]],0))</f>
        <v>Cuerpo</v>
      </c>
      <c r="R2531" t="str">
        <f>IF(VentasC15[[#This Row],[Total por vendedor]]&gt;=250000,"SI","NO")</f>
        <v>SI</v>
      </c>
    </row>
    <row r="2532" spans="1:18" x14ac:dyDescent="0.3">
      <c r="A2532" s="16">
        <v>33499652</v>
      </c>
      <c r="B2532" s="13">
        <v>74</v>
      </c>
      <c r="C2532" s="13">
        <v>6</v>
      </c>
      <c r="D2532" s="13">
        <v>70</v>
      </c>
      <c r="E2532" t="s">
        <v>23</v>
      </c>
      <c r="F2532" t="s">
        <v>20</v>
      </c>
      <c r="G2532" t="str">
        <f>IF(VentasC15[[#This Row],[Tipo de pago]]='Tablas auxiliares'!$B$6,"Venta física","Venta Online")</f>
        <v>Venta física</v>
      </c>
      <c r="H2532" t="s">
        <v>30</v>
      </c>
      <c r="I2532" s="37">
        <v>48955</v>
      </c>
      <c r="J2532" s="37">
        <v>45054</v>
      </c>
      <c r="K2532" s="37">
        <v>56084</v>
      </c>
      <c r="L2532" s="37">
        <v>69867</v>
      </c>
      <c r="M2532" s="37">
        <v>34531</v>
      </c>
      <c r="N2532" s="37">
        <f>SUM(VentasC15[[#This Row],[Maquillaje]:[Perfumería]])</f>
        <v>254491</v>
      </c>
      <c r="O2532" s="14">
        <f>AVERAGE(VentasC15[[#This Row],[Maquillaje]:[Perfumería]])</f>
        <v>50898.2</v>
      </c>
      <c r="P2532" t="str">
        <f>INDEX(VentasC15[[#Headers],[Maquillaje]:[Perfumería]],MATCH(MAX(VentasC15[[#This Row],[Maquillaje]:[Perfumería]]),VentasC15[[#This Row],[Maquillaje]:[Perfumería]],0))</f>
        <v>Cuerpo</v>
      </c>
      <c r="Q2532" t="str">
        <f>INDEX(VentasC15[[#Headers],[Maquillaje]:[Perfumería]],MATCH(MIN(VentasC15[[#This Row],[Maquillaje]:[Perfumería]]),VentasC15[[#This Row],[Maquillaje]:[Perfumería]],0))</f>
        <v>Perfumería</v>
      </c>
      <c r="R2532" t="str">
        <f>IF(VentasC15[[#This Row],[Total por vendedor]]&gt;=250000,"SI","NO")</f>
        <v>SI</v>
      </c>
    </row>
    <row r="2533" spans="1:18" x14ac:dyDescent="0.3">
      <c r="A2533" s="17">
        <v>33499653</v>
      </c>
      <c r="B2533" s="13">
        <v>50</v>
      </c>
      <c r="C2533" s="13">
        <v>6</v>
      </c>
      <c r="D2533" s="13">
        <v>54</v>
      </c>
      <c r="E2533" t="s">
        <v>24</v>
      </c>
      <c r="F2533" t="s">
        <v>20</v>
      </c>
      <c r="G2533" t="str">
        <f>IF(VentasC15[[#This Row],[Tipo de pago]]='Tablas auxiliares'!$B$6,"Venta física","Venta Online")</f>
        <v>Venta física</v>
      </c>
      <c r="H2533" t="s">
        <v>29</v>
      </c>
      <c r="I2533" s="37">
        <v>61058</v>
      </c>
      <c r="J2533" s="37">
        <v>41272</v>
      </c>
      <c r="K2533" s="37">
        <v>3751</v>
      </c>
      <c r="L2533" s="37">
        <v>88450</v>
      </c>
      <c r="M2533" s="37">
        <v>1376</v>
      </c>
      <c r="N2533" s="37">
        <f>SUM(VentasC15[[#This Row],[Maquillaje]:[Perfumería]])</f>
        <v>195907</v>
      </c>
      <c r="O2533" s="14">
        <f>AVERAGE(VentasC15[[#This Row],[Maquillaje]:[Perfumería]])</f>
        <v>39181.4</v>
      </c>
      <c r="P2533" t="str">
        <f>INDEX(VentasC15[[#Headers],[Maquillaje]:[Perfumería]],MATCH(MAX(VentasC15[[#This Row],[Maquillaje]:[Perfumería]]),VentasC15[[#This Row],[Maquillaje]:[Perfumería]],0))</f>
        <v>Cuerpo</v>
      </c>
      <c r="Q2533" t="str">
        <f>INDEX(VentasC15[[#Headers],[Maquillaje]:[Perfumería]],MATCH(MIN(VentasC15[[#This Row],[Maquillaje]:[Perfumería]]),VentasC15[[#This Row],[Maquillaje]:[Perfumería]],0))</f>
        <v>Perfumería</v>
      </c>
      <c r="R2533" t="str">
        <f>IF(VentasC15[[#This Row],[Total por vendedor]]&gt;=250000,"SI","NO")</f>
        <v>NO</v>
      </c>
    </row>
    <row r="2534" spans="1:18" x14ac:dyDescent="0.3">
      <c r="A2534" s="16">
        <v>33499654</v>
      </c>
      <c r="B2534" s="13">
        <v>30</v>
      </c>
      <c r="C2534" s="13">
        <v>6</v>
      </c>
      <c r="D2534" s="13">
        <v>83</v>
      </c>
      <c r="E2534" t="s">
        <v>23</v>
      </c>
      <c r="F2534" t="s">
        <v>21</v>
      </c>
      <c r="G2534" t="str">
        <f>IF(VentasC15[[#This Row],[Tipo de pago]]='Tablas auxiliares'!$B$6,"Venta física","Venta Online")</f>
        <v>Venta Online</v>
      </c>
      <c r="H2534" t="s">
        <v>30</v>
      </c>
      <c r="I2534" s="37">
        <v>99265</v>
      </c>
      <c r="J2534" s="37">
        <v>5217</v>
      </c>
      <c r="K2534" s="37">
        <v>33260</v>
      </c>
      <c r="L2534" s="37">
        <v>36029</v>
      </c>
      <c r="M2534" s="37">
        <v>25049</v>
      </c>
      <c r="N2534" s="37">
        <f>SUM(VentasC15[[#This Row],[Maquillaje]:[Perfumería]])</f>
        <v>198820</v>
      </c>
      <c r="O2534" s="14">
        <f>AVERAGE(VentasC15[[#This Row],[Maquillaje]:[Perfumería]])</f>
        <v>39764</v>
      </c>
      <c r="P2534" t="str">
        <f>INDEX(VentasC15[[#Headers],[Maquillaje]:[Perfumería]],MATCH(MAX(VentasC15[[#This Row],[Maquillaje]:[Perfumería]]),VentasC15[[#This Row],[Maquillaje]:[Perfumería]],0))</f>
        <v>Maquillaje</v>
      </c>
      <c r="Q2534" t="str">
        <f>INDEX(VentasC15[[#Headers],[Maquillaje]:[Perfumería]],MATCH(MIN(VentasC15[[#This Row],[Maquillaje]:[Perfumería]]),VentasC15[[#This Row],[Maquillaje]:[Perfumería]],0))</f>
        <v>Skincare</v>
      </c>
      <c r="R2534" t="str">
        <f>IF(VentasC15[[#This Row],[Total por vendedor]]&gt;=250000,"SI","NO")</f>
        <v>NO</v>
      </c>
    </row>
    <row r="2535" spans="1:18" x14ac:dyDescent="0.3">
      <c r="A2535" s="17">
        <v>33499655</v>
      </c>
      <c r="B2535" s="13">
        <v>25</v>
      </c>
      <c r="C2535" s="13">
        <v>6</v>
      </c>
      <c r="D2535" s="13">
        <v>28</v>
      </c>
      <c r="E2535" t="s">
        <v>23</v>
      </c>
      <c r="F2535" t="s">
        <v>21</v>
      </c>
      <c r="G2535" t="str">
        <f>IF(VentasC15[[#This Row],[Tipo de pago]]='Tablas auxiliares'!$B$6,"Venta física","Venta Online")</f>
        <v>Venta Online</v>
      </c>
      <c r="H2535" t="s">
        <v>30</v>
      </c>
      <c r="I2535" s="37">
        <v>42933</v>
      </c>
      <c r="J2535" s="37">
        <v>55456</v>
      </c>
      <c r="K2535" s="37">
        <v>69929</v>
      </c>
      <c r="L2535" s="37">
        <v>17024</v>
      </c>
      <c r="M2535" s="37">
        <v>65928</v>
      </c>
      <c r="N2535" s="37">
        <f>SUM(VentasC15[[#This Row],[Maquillaje]:[Perfumería]])</f>
        <v>251270</v>
      </c>
      <c r="O2535" s="14">
        <f>AVERAGE(VentasC15[[#This Row],[Maquillaje]:[Perfumería]])</f>
        <v>50254</v>
      </c>
      <c r="P2535" t="str">
        <f>INDEX(VentasC15[[#Headers],[Maquillaje]:[Perfumería]],MATCH(MAX(VentasC15[[#This Row],[Maquillaje]:[Perfumería]]),VentasC15[[#This Row],[Maquillaje]:[Perfumería]],0))</f>
        <v>Cabello</v>
      </c>
      <c r="Q2535" t="str">
        <f>INDEX(VentasC15[[#Headers],[Maquillaje]:[Perfumería]],MATCH(MIN(VentasC15[[#This Row],[Maquillaje]:[Perfumería]]),VentasC15[[#This Row],[Maquillaje]:[Perfumería]],0))</f>
        <v>Cuerpo</v>
      </c>
      <c r="R2535" t="str">
        <f>IF(VentasC15[[#This Row],[Total por vendedor]]&gt;=250000,"SI","NO")</f>
        <v>SI</v>
      </c>
    </row>
    <row r="2536" spans="1:18" x14ac:dyDescent="0.3">
      <c r="A2536" s="16">
        <v>33499656</v>
      </c>
      <c r="B2536" s="13">
        <v>63</v>
      </c>
      <c r="C2536" s="13">
        <v>6</v>
      </c>
      <c r="D2536" s="13">
        <v>15</v>
      </c>
      <c r="E2536" t="s">
        <v>24</v>
      </c>
      <c r="F2536" t="s">
        <v>20</v>
      </c>
      <c r="G2536" t="str">
        <f>IF(VentasC15[[#This Row],[Tipo de pago]]='Tablas auxiliares'!$B$6,"Venta física","Venta Online")</f>
        <v>Venta física</v>
      </c>
      <c r="H2536" t="s">
        <v>30</v>
      </c>
      <c r="I2536" s="37">
        <v>24494</v>
      </c>
      <c r="J2536" s="37">
        <v>70914</v>
      </c>
      <c r="K2536" s="37">
        <v>79754</v>
      </c>
      <c r="L2536" s="37">
        <v>79220</v>
      </c>
      <c r="M2536" s="37">
        <v>70447</v>
      </c>
      <c r="N2536" s="37">
        <f>SUM(VentasC15[[#This Row],[Maquillaje]:[Perfumería]])</f>
        <v>324829</v>
      </c>
      <c r="O2536" s="14">
        <f>AVERAGE(VentasC15[[#This Row],[Maquillaje]:[Perfumería]])</f>
        <v>64965.8</v>
      </c>
      <c r="P2536" t="str">
        <f>INDEX(VentasC15[[#Headers],[Maquillaje]:[Perfumería]],MATCH(MAX(VentasC15[[#This Row],[Maquillaje]:[Perfumería]]),VentasC15[[#This Row],[Maquillaje]:[Perfumería]],0))</f>
        <v>Cabello</v>
      </c>
      <c r="Q2536" t="str">
        <f>INDEX(VentasC15[[#Headers],[Maquillaje]:[Perfumería]],MATCH(MIN(VentasC15[[#This Row],[Maquillaje]:[Perfumería]]),VentasC15[[#This Row],[Maquillaje]:[Perfumería]],0))</f>
        <v>Maquillaje</v>
      </c>
      <c r="R2536" t="str">
        <f>IF(VentasC15[[#This Row],[Total por vendedor]]&gt;=250000,"SI","NO")</f>
        <v>SI</v>
      </c>
    </row>
    <row r="2537" spans="1:18" x14ac:dyDescent="0.3">
      <c r="A2537" s="17">
        <v>33499657</v>
      </c>
      <c r="B2537" s="13">
        <v>74</v>
      </c>
      <c r="C2537" s="13">
        <v>6</v>
      </c>
      <c r="D2537" s="13">
        <v>27</v>
      </c>
      <c r="E2537" t="s">
        <v>23</v>
      </c>
      <c r="F2537" t="s">
        <v>20</v>
      </c>
      <c r="G2537" t="str">
        <f>IF(VentasC15[[#This Row],[Tipo de pago]]='Tablas auxiliares'!$B$6,"Venta física","Venta Online")</f>
        <v>Venta física</v>
      </c>
      <c r="H2537" t="s">
        <v>30</v>
      </c>
      <c r="I2537" s="37">
        <v>8935</v>
      </c>
      <c r="J2537" s="37">
        <v>96486</v>
      </c>
      <c r="K2537" s="37">
        <v>53252</v>
      </c>
      <c r="L2537" s="37">
        <v>97152</v>
      </c>
      <c r="M2537" s="37">
        <v>58243</v>
      </c>
      <c r="N2537" s="37">
        <f>SUM(VentasC15[[#This Row],[Maquillaje]:[Perfumería]])</f>
        <v>314068</v>
      </c>
      <c r="O2537" s="14">
        <f>AVERAGE(VentasC15[[#This Row],[Maquillaje]:[Perfumería]])</f>
        <v>62813.599999999999</v>
      </c>
      <c r="P2537" t="str">
        <f>INDEX(VentasC15[[#Headers],[Maquillaje]:[Perfumería]],MATCH(MAX(VentasC15[[#This Row],[Maquillaje]:[Perfumería]]),VentasC15[[#This Row],[Maquillaje]:[Perfumería]],0))</f>
        <v>Cuerpo</v>
      </c>
      <c r="Q2537" t="str">
        <f>INDEX(VentasC15[[#Headers],[Maquillaje]:[Perfumería]],MATCH(MIN(VentasC15[[#This Row],[Maquillaje]:[Perfumería]]),VentasC15[[#This Row],[Maquillaje]:[Perfumería]],0))</f>
        <v>Maquillaje</v>
      </c>
      <c r="R2537" t="str">
        <f>IF(VentasC15[[#This Row],[Total por vendedor]]&gt;=250000,"SI","NO")</f>
        <v>SI</v>
      </c>
    </row>
    <row r="2538" spans="1:18" x14ac:dyDescent="0.3">
      <c r="A2538" s="16">
        <v>33499658</v>
      </c>
      <c r="B2538" s="13">
        <v>58</v>
      </c>
      <c r="C2538" s="13">
        <v>6</v>
      </c>
      <c r="D2538" s="13">
        <v>5</v>
      </c>
      <c r="E2538" t="s">
        <v>23</v>
      </c>
      <c r="F2538" t="s">
        <v>20</v>
      </c>
      <c r="G2538" t="str">
        <f>IF(VentasC15[[#This Row],[Tipo de pago]]='Tablas auxiliares'!$B$6,"Venta física","Venta Online")</f>
        <v>Venta física</v>
      </c>
      <c r="H2538" t="s">
        <v>30</v>
      </c>
      <c r="I2538" s="37">
        <v>76079</v>
      </c>
      <c r="J2538" s="37">
        <v>44420</v>
      </c>
      <c r="K2538" s="37">
        <v>47726</v>
      </c>
      <c r="L2538" s="37">
        <v>29911</v>
      </c>
      <c r="M2538" s="37">
        <v>68248</v>
      </c>
      <c r="N2538" s="37">
        <f>SUM(VentasC15[[#This Row],[Maquillaje]:[Perfumería]])</f>
        <v>266384</v>
      </c>
      <c r="O2538" s="14">
        <f>AVERAGE(VentasC15[[#This Row],[Maquillaje]:[Perfumería]])</f>
        <v>53276.800000000003</v>
      </c>
      <c r="P2538" t="str">
        <f>INDEX(VentasC15[[#Headers],[Maquillaje]:[Perfumería]],MATCH(MAX(VentasC15[[#This Row],[Maquillaje]:[Perfumería]]),VentasC15[[#This Row],[Maquillaje]:[Perfumería]],0))</f>
        <v>Maquillaje</v>
      </c>
      <c r="Q2538" t="str">
        <f>INDEX(VentasC15[[#Headers],[Maquillaje]:[Perfumería]],MATCH(MIN(VentasC15[[#This Row],[Maquillaje]:[Perfumería]]),VentasC15[[#This Row],[Maquillaje]:[Perfumería]],0))</f>
        <v>Cuerpo</v>
      </c>
      <c r="R2538" t="str">
        <f>IF(VentasC15[[#This Row],[Total por vendedor]]&gt;=250000,"SI","NO")</f>
        <v>SI</v>
      </c>
    </row>
    <row r="2539" spans="1:18" x14ac:dyDescent="0.3">
      <c r="A2539" s="17">
        <v>33499659</v>
      </c>
      <c r="B2539" s="13">
        <v>72</v>
      </c>
      <c r="C2539" s="13">
        <v>6</v>
      </c>
      <c r="D2539" s="13">
        <v>22</v>
      </c>
      <c r="E2539" t="s">
        <v>23</v>
      </c>
      <c r="F2539" t="s">
        <v>20</v>
      </c>
      <c r="G2539" t="str">
        <f>IF(VentasC15[[#This Row],[Tipo de pago]]='Tablas auxiliares'!$B$6,"Venta física","Venta Online")</f>
        <v>Venta física</v>
      </c>
      <c r="H2539" t="s">
        <v>29</v>
      </c>
      <c r="I2539" s="37">
        <v>3043</v>
      </c>
      <c r="J2539" s="37">
        <v>1210</v>
      </c>
      <c r="K2539" s="37">
        <v>44913</v>
      </c>
      <c r="L2539" s="37">
        <v>87712</v>
      </c>
      <c r="M2539" s="37">
        <v>48613</v>
      </c>
      <c r="N2539" s="37">
        <f>SUM(VentasC15[[#This Row],[Maquillaje]:[Perfumería]])</f>
        <v>185491</v>
      </c>
      <c r="O2539" s="14">
        <f>AVERAGE(VentasC15[[#This Row],[Maquillaje]:[Perfumería]])</f>
        <v>37098.199999999997</v>
      </c>
      <c r="P2539" t="str">
        <f>INDEX(VentasC15[[#Headers],[Maquillaje]:[Perfumería]],MATCH(MAX(VentasC15[[#This Row],[Maquillaje]:[Perfumería]]),VentasC15[[#This Row],[Maquillaje]:[Perfumería]],0))</f>
        <v>Cuerpo</v>
      </c>
      <c r="Q2539" t="str">
        <f>INDEX(VentasC15[[#Headers],[Maquillaje]:[Perfumería]],MATCH(MIN(VentasC15[[#This Row],[Maquillaje]:[Perfumería]]),VentasC15[[#This Row],[Maquillaje]:[Perfumería]],0))</f>
        <v>Skincare</v>
      </c>
      <c r="R2539" t="str">
        <f>IF(VentasC15[[#This Row],[Total por vendedor]]&gt;=250000,"SI","NO")</f>
        <v>NO</v>
      </c>
    </row>
    <row r="2540" spans="1:18" x14ac:dyDescent="0.3">
      <c r="A2540" s="16">
        <v>33499660</v>
      </c>
      <c r="B2540" s="13">
        <v>39</v>
      </c>
      <c r="C2540" s="13">
        <v>6</v>
      </c>
      <c r="D2540" s="13">
        <v>93</v>
      </c>
      <c r="E2540" t="s">
        <v>22</v>
      </c>
      <c r="F2540" t="s">
        <v>21</v>
      </c>
      <c r="G2540" t="str">
        <f>IF(VentasC15[[#This Row],[Tipo de pago]]='Tablas auxiliares'!$B$6,"Venta física","Venta Online")</f>
        <v>Venta Online</v>
      </c>
      <c r="H2540" t="s">
        <v>29</v>
      </c>
      <c r="I2540" s="37">
        <v>2738</v>
      </c>
      <c r="J2540" s="37">
        <v>30571</v>
      </c>
      <c r="K2540" s="37">
        <v>78540</v>
      </c>
      <c r="L2540" s="37">
        <v>6901</v>
      </c>
      <c r="M2540" s="37">
        <v>25923</v>
      </c>
      <c r="N2540" s="37">
        <f>SUM(VentasC15[[#This Row],[Maquillaje]:[Perfumería]])</f>
        <v>144673</v>
      </c>
      <c r="O2540" s="14">
        <f>AVERAGE(VentasC15[[#This Row],[Maquillaje]:[Perfumería]])</f>
        <v>28934.6</v>
      </c>
      <c r="P2540" t="str">
        <f>INDEX(VentasC15[[#Headers],[Maquillaje]:[Perfumería]],MATCH(MAX(VentasC15[[#This Row],[Maquillaje]:[Perfumería]]),VentasC15[[#This Row],[Maquillaje]:[Perfumería]],0))</f>
        <v>Cabello</v>
      </c>
      <c r="Q2540" t="str">
        <f>INDEX(VentasC15[[#Headers],[Maquillaje]:[Perfumería]],MATCH(MIN(VentasC15[[#This Row],[Maquillaje]:[Perfumería]]),VentasC15[[#This Row],[Maquillaje]:[Perfumería]],0))</f>
        <v>Maquillaje</v>
      </c>
      <c r="R2540" t="str">
        <f>IF(VentasC15[[#This Row],[Total por vendedor]]&gt;=250000,"SI","NO")</f>
        <v>NO</v>
      </c>
    </row>
    <row r="2541" spans="1:18" x14ac:dyDescent="0.3">
      <c r="A2541" s="17">
        <v>33499661</v>
      </c>
      <c r="B2541" s="13">
        <v>65</v>
      </c>
      <c r="C2541" s="13">
        <v>6</v>
      </c>
      <c r="D2541" s="13">
        <v>92</v>
      </c>
      <c r="E2541" t="s">
        <v>22</v>
      </c>
      <c r="F2541" t="s">
        <v>20</v>
      </c>
      <c r="G2541" t="str">
        <f>IF(VentasC15[[#This Row],[Tipo de pago]]='Tablas auxiliares'!$B$6,"Venta física","Venta Online")</f>
        <v>Venta física</v>
      </c>
      <c r="H2541" t="s">
        <v>29</v>
      </c>
      <c r="I2541" s="37">
        <v>15384</v>
      </c>
      <c r="J2541" s="37">
        <v>78822</v>
      </c>
      <c r="K2541" s="37">
        <v>45372</v>
      </c>
      <c r="L2541" s="37">
        <v>13390</v>
      </c>
      <c r="M2541" s="37">
        <v>49266</v>
      </c>
      <c r="N2541" s="37">
        <f>SUM(VentasC15[[#This Row],[Maquillaje]:[Perfumería]])</f>
        <v>202234</v>
      </c>
      <c r="O2541" s="14">
        <f>AVERAGE(VentasC15[[#This Row],[Maquillaje]:[Perfumería]])</f>
        <v>40446.800000000003</v>
      </c>
      <c r="P2541" t="str">
        <f>INDEX(VentasC15[[#Headers],[Maquillaje]:[Perfumería]],MATCH(MAX(VentasC15[[#This Row],[Maquillaje]:[Perfumería]]),VentasC15[[#This Row],[Maquillaje]:[Perfumería]],0))</f>
        <v>Skincare</v>
      </c>
      <c r="Q2541" t="str">
        <f>INDEX(VentasC15[[#Headers],[Maquillaje]:[Perfumería]],MATCH(MIN(VentasC15[[#This Row],[Maquillaje]:[Perfumería]]),VentasC15[[#This Row],[Maquillaje]:[Perfumería]],0))</f>
        <v>Cuerpo</v>
      </c>
      <c r="R2541" t="str">
        <f>IF(VentasC15[[#This Row],[Total por vendedor]]&gt;=250000,"SI","NO")</f>
        <v>NO</v>
      </c>
    </row>
    <row r="2542" spans="1:18" x14ac:dyDescent="0.3">
      <c r="A2542" s="16">
        <v>33499662</v>
      </c>
      <c r="B2542" s="13">
        <v>46</v>
      </c>
      <c r="C2542" s="13">
        <v>6</v>
      </c>
      <c r="D2542" s="13">
        <v>76</v>
      </c>
      <c r="E2542" t="s">
        <v>24</v>
      </c>
      <c r="F2542" t="s">
        <v>21</v>
      </c>
      <c r="G2542" t="str">
        <f>IF(VentasC15[[#This Row],[Tipo de pago]]='Tablas auxiliares'!$B$6,"Venta física","Venta Online")</f>
        <v>Venta Online</v>
      </c>
      <c r="H2542" t="s">
        <v>29</v>
      </c>
      <c r="I2542" s="37">
        <v>23350</v>
      </c>
      <c r="J2542" s="37">
        <v>27686</v>
      </c>
      <c r="K2542" s="37">
        <v>52635</v>
      </c>
      <c r="L2542" s="37">
        <v>44745</v>
      </c>
      <c r="M2542" s="37">
        <v>69308</v>
      </c>
      <c r="N2542" s="37">
        <f>SUM(VentasC15[[#This Row],[Maquillaje]:[Perfumería]])</f>
        <v>217724</v>
      </c>
      <c r="O2542" s="14">
        <f>AVERAGE(VentasC15[[#This Row],[Maquillaje]:[Perfumería]])</f>
        <v>43544.800000000003</v>
      </c>
      <c r="P2542" t="str">
        <f>INDEX(VentasC15[[#Headers],[Maquillaje]:[Perfumería]],MATCH(MAX(VentasC15[[#This Row],[Maquillaje]:[Perfumería]]),VentasC15[[#This Row],[Maquillaje]:[Perfumería]],0))</f>
        <v>Perfumería</v>
      </c>
      <c r="Q2542" t="str">
        <f>INDEX(VentasC15[[#Headers],[Maquillaje]:[Perfumería]],MATCH(MIN(VentasC15[[#This Row],[Maquillaje]:[Perfumería]]),VentasC15[[#This Row],[Maquillaje]:[Perfumería]],0))</f>
        <v>Maquillaje</v>
      </c>
      <c r="R2542" t="str">
        <f>IF(VentasC15[[#This Row],[Total por vendedor]]&gt;=250000,"SI","NO")</f>
        <v>NO</v>
      </c>
    </row>
    <row r="2543" spans="1:18" x14ac:dyDescent="0.3">
      <c r="A2543" s="17">
        <v>33499663</v>
      </c>
      <c r="B2543" s="13">
        <v>61</v>
      </c>
      <c r="C2543" s="13">
        <v>6</v>
      </c>
      <c r="D2543" s="13">
        <v>95</v>
      </c>
      <c r="E2543" t="s">
        <v>24</v>
      </c>
      <c r="F2543" t="s">
        <v>21</v>
      </c>
      <c r="G2543" t="str">
        <f>IF(VentasC15[[#This Row],[Tipo de pago]]='Tablas auxiliares'!$B$6,"Venta física","Venta Online")</f>
        <v>Venta Online</v>
      </c>
      <c r="H2543" t="s">
        <v>29</v>
      </c>
      <c r="I2543" s="37">
        <v>59767</v>
      </c>
      <c r="J2543" s="37">
        <v>81933</v>
      </c>
      <c r="K2543" s="37">
        <v>11796</v>
      </c>
      <c r="L2543" s="37">
        <v>91912</v>
      </c>
      <c r="M2543" s="37">
        <v>1832</v>
      </c>
      <c r="N2543" s="37">
        <f>SUM(VentasC15[[#This Row],[Maquillaje]:[Perfumería]])</f>
        <v>247240</v>
      </c>
      <c r="O2543" s="14">
        <f>AVERAGE(VentasC15[[#This Row],[Maquillaje]:[Perfumería]])</f>
        <v>49448</v>
      </c>
      <c r="P2543" t="str">
        <f>INDEX(VentasC15[[#Headers],[Maquillaje]:[Perfumería]],MATCH(MAX(VentasC15[[#This Row],[Maquillaje]:[Perfumería]]),VentasC15[[#This Row],[Maquillaje]:[Perfumería]],0))</f>
        <v>Cuerpo</v>
      </c>
      <c r="Q2543" t="str">
        <f>INDEX(VentasC15[[#Headers],[Maquillaje]:[Perfumería]],MATCH(MIN(VentasC15[[#This Row],[Maquillaje]:[Perfumería]]),VentasC15[[#This Row],[Maquillaje]:[Perfumería]],0))</f>
        <v>Perfumería</v>
      </c>
      <c r="R2543" t="str">
        <f>IF(VentasC15[[#This Row],[Total por vendedor]]&gt;=250000,"SI","NO")</f>
        <v>NO</v>
      </c>
    </row>
    <row r="2544" spans="1:18" x14ac:dyDescent="0.3">
      <c r="A2544" s="16">
        <v>33499664</v>
      </c>
      <c r="B2544" s="13">
        <v>30</v>
      </c>
      <c r="C2544" s="13">
        <v>6</v>
      </c>
      <c r="D2544" s="13">
        <v>72</v>
      </c>
      <c r="E2544" t="s">
        <v>23</v>
      </c>
      <c r="F2544" t="s">
        <v>20</v>
      </c>
      <c r="G2544" t="str">
        <f>IF(VentasC15[[#This Row],[Tipo de pago]]='Tablas auxiliares'!$B$6,"Venta física","Venta Online")</f>
        <v>Venta física</v>
      </c>
      <c r="H2544" t="s">
        <v>29</v>
      </c>
      <c r="I2544" s="37">
        <v>34183</v>
      </c>
      <c r="J2544" s="37">
        <v>5924</v>
      </c>
      <c r="K2544" s="37">
        <v>81493</v>
      </c>
      <c r="L2544" s="37">
        <v>76262</v>
      </c>
      <c r="M2544" s="37">
        <v>37877</v>
      </c>
      <c r="N2544" s="37">
        <f>SUM(VentasC15[[#This Row],[Maquillaje]:[Perfumería]])</f>
        <v>235739</v>
      </c>
      <c r="O2544" s="14">
        <f>AVERAGE(VentasC15[[#This Row],[Maquillaje]:[Perfumería]])</f>
        <v>47147.8</v>
      </c>
      <c r="P2544" t="str">
        <f>INDEX(VentasC15[[#Headers],[Maquillaje]:[Perfumería]],MATCH(MAX(VentasC15[[#This Row],[Maquillaje]:[Perfumería]]),VentasC15[[#This Row],[Maquillaje]:[Perfumería]],0))</f>
        <v>Cabello</v>
      </c>
      <c r="Q2544" t="str">
        <f>INDEX(VentasC15[[#Headers],[Maquillaje]:[Perfumería]],MATCH(MIN(VentasC15[[#This Row],[Maquillaje]:[Perfumería]]),VentasC15[[#This Row],[Maquillaje]:[Perfumería]],0))</f>
        <v>Skincare</v>
      </c>
      <c r="R2544" t="str">
        <f>IF(VentasC15[[#This Row],[Total por vendedor]]&gt;=250000,"SI","NO")</f>
        <v>NO</v>
      </c>
    </row>
    <row r="2545" spans="1:18" x14ac:dyDescent="0.3">
      <c r="A2545" s="17">
        <v>33499665</v>
      </c>
      <c r="B2545" s="13">
        <v>61</v>
      </c>
      <c r="C2545" s="13">
        <v>6</v>
      </c>
      <c r="D2545" s="13">
        <v>98</v>
      </c>
      <c r="E2545" t="s">
        <v>23</v>
      </c>
      <c r="F2545" t="s">
        <v>20</v>
      </c>
      <c r="G2545" t="str">
        <f>IF(VentasC15[[#This Row],[Tipo de pago]]='Tablas auxiliares'!$B$6,"Venta física","Venta Online")</f>
        <v>Venta física</v>
      </c>
      <c r="H2545" t="s">
        <v>29</v>
      </c>
      <c r="I2545" s="37">
        <v>57208</v>
      </c>
      <c r="J2545" s="37">
        <v>19112</v>
      </c>
      <c r="K2545" s="37">
        <v>6312</v>
      </c>
      <c r="L2545" s="37">
        <v>71861</v>
      </c>
      <c r="M2545" s="37">
        <v>33761</v>
      </c>
      <c r="N2545" s="37">
        <f>SUM(VentasC15[[#This Row],[Maquillaje]:[Perfumería]])</f>
        <v>188254</v>
      </c>
      <c r="O2545" s="14">
        <f>AVERAGE(VentasC15[[#This Row],[Maquillaje]:[Perfumería]])</f>
        <v>37650.800000000003</v>
      </c>
      <c r="P2545" t="str">
        <f>INDEX(VentasC15[[#Headers],[Maquillaje]:[Perfumería]],MATCH(MAX(VentasC15[[#This Row],[Maquillaje]:[Perfumería]]),VentasC15[[#This Row],[Maquillaje]:[Perfumería]],0))</f>
        <v>Cuerpo</v>
      </c>
      <c r="Q2545" t="str">
        <f>INDEX(VentasC15[[#Headers],[Maquillaje]:[Perfumería]],MATCH(MIN(VentasC15[[#This Row],[Maquillaje]:[Perfumería]]),VentasC15[[#This Row],[Maquillaje]:[Perfumería]],0))</f>
        <v>Cabello</v>
      </c>
      <c r="R2545" t="str">
        <f>IF(VentasC15[[#This Row],[Total por vendedor]]&gt;=250000,"SI","NO")</f>
        <v>NO</v>
      </c>
    </row>
    <row r="2546" spans="1:18" x14ac:dyDescent="0.3">
      <c r="A2546" s="16">
        <v>33499666</v>
      </c>
      <c r="B2546" s="13">
        <v>48</v>
      </c>
      <c r="C2546" s="13">
        <v>6</v>
      </c>
      <c r="D2546" s="13">
        <v>53</v>
      </c>
      <c r="E2546" t="s">
        <v>23</v>
      </c>
      <c r="F2546" t="s">
        <v>20</v>
      </c>
      <c r="G2546" t="str">
        <f>IF(VentasC15[[#This Row],[Tipo de pago]]='Tablas auxiliares'!$B$6,"Venta física","Venta Online")</f>
        <v>Venta física</v>
      </c>
      <c r="H2546" t="s">
        <v>29</v>
      </c>
      <c r="I2546" s="37">
        <v>36789</v>
      </c>
      <c r="J2546" s="37">
        <v>15981</v>
      </c>
      <c r="K2546" s="37">
        <v>77626</v>
      </c>
      <c r="L2546" s="37">
        <v>7485</v>
      </c>
      <c r="M2546" s="37">
        <v>70826</v>
      </c>
      <c r="N2546" s="37">
        <f>SUM(VentasC15[[#This Row],[Maquillaje]:[Perfumería]])</f>
        <v>208707</v>
      </c>
      <c r="O2546" s="14">
        <f>AVERAGE(VentasC15[[#This Row],[Maquillaje]:[Perfumería]])</f>
        <v>41741.4</v>
      </c>
      <c r="P2546" t="str">
        <f>INDEX(VentasC15[[#Headers],[Maquillaje]:[Perfumería]],MATCH(MAX(VentasC15[[#This Row],[Maquillaje]:[Perfumería]]),VentasC15[[#This Row],[Maquillaje]:[Perfumería]],0))</f>
        <v>Cabello</v>
      </c>
      <c r="Q2546" t="str">
        <f>INDEX(VentasC15[[#Headers],[Maquillaje]:[Perfumería]],MATCH(MIN(VentasC15[[#This Row],[Maquillaje]:[Perfumería]]),VentasC15[[#This Row],[Maquillaje]:[Perfumería]],0))</f>
        <v>Cuerpo</v>
      </c>
      <c r="R2546" t="str">
        <f>IF(VentasC15[[#This Row],[Total por vendedor]]&gt;=250000,"SI","NO")</f>
        <v>NO</v>
      </c>
    </row>
    <row r="2547" spans="1:18" x14ac:dyDescent="0.3">
      <c r="A2547" s="17">
        <v>33499667</v>
      </c>
      <c r="B2547" s="13">
        <v>58</v>
      </c>
      <c r="C2547" s="13">
        <v>6</v>
      </c>
      <c r="D2547" s="13">
        <v>24</v>
      </c>
      <c r="E2547" t="s">
        <v>25</v>
      </c>
      <c r="F2547" t="s">
        <v>21</v>
      </c>
      <c r="G2547" t="str">
        <f>IF(VentasC15[[#This Row],[Tipo de pago]]='Tablas auxiliares'!$B$6,"Venta física","Venta Online")</f>
        <v>Venta Online</v>
      </c>
      <c r="H2547" t="s">
        <v>30</v>
      </c>
      <c r="I2547" s="37">
        <v>10359</v>
      </c>
      <c r="J2547" s="37">
        <v>74420</v>
      </c>
      <c r="K2547" s="37">
        <v>40171</v>
      </c>
      <c r="L2547" s="37">
        <v>89347</v>
      </c>
      <c r="M2547" s="37">
        <v>41228</v>
      </c>
      <c r="N2547" s="37">
        <f>SUM(VentasC15[[#This Row],[Maquillaje]:[Perfumería]])</f>
        <v>255525</v>
      </c>
      <c r="O2547" s="14">
        <f>AVERAGE(VentasC15[[#This Row],[Maquillaje]:[Perfumería]])</f>
        <v>51105</v>
      </c>
      <c r="P2547" t="str">
        <f>INDEX(VentasC15[[#Headers],[Maquillaje]:[Perfumería]],MATCH(MAX(VentasC15[[#This Row],[Maquillaje]:[Perfumería]]),VentasC15[[#This Row],[Maquillaje]:[Perfumería]],0))</f>
        <v>Cuerpo</v>
      </c>
      <c r="Q2547" t="str">
        <f>INDEX(VentasC15[[#Headers],[Maquillaje]:[Perfumería]],MATCH(MIN(VentasC15[[#This Row],[Maquillaje]:[Perfumería]]),VentasC15[[#This Row],[Maquillaje]:[Perfumería]],0))</f>
        <v>Maquillaje</v>
      </c>
      <c r="R2547" t="str">
        <f>IF(VentasC15[[#This Row],[Total por vendedor]]&gt;=250000,"SI","NO")</f>
        <v>SI</v>
      </c>
    </row>
    <row r="2548" spans="1:18" x14ac:dyDescent="0.3">
      <c r="A2548" s="16">
        <v>33499668</v>
      </c>
      <c r="B2548" s="13">
        <v>37</v>
      </c>
      <c r="C2548" s="13">
        <v>6</v>
      </c>
      <c r="D2548" s="13">
        <v>37</v>
      </c>
      <c r="E2548" t="s">
        <v>25</v>
      </c>
      <c r="F2548" t="s">
        <v>21</v>
      </c>
      <c r="G2548" t="str">
        <f>IF(VentasC15[[#This Row],[Tipo de pago]]='Tablas auxiliares'!$B$6,"Venta física","Venta Online")</f>
        <v>Venta Online</v>
      </c>
      <c r="H2548" t="s">
        <v>29</v>
      </c>
      <c r="I2548" s="37">
        <v>5674</v>
      </c>
      <c r="J2548" s="37">
        <v>71395</v>
      </c>
      <c r="K2548" s="37">
        <v>62437</v>
      </c>
      <c r="L2548" s="37">
        <v>63977</v>
      </c>
      <c r="M2548" s="37">
        <v>48326</v>
      </c>
      <c r="N2548" s="37">
        <f>SUM(VentasC15[[#This Row],[Maquillaje]:[Perfumería]])</f>
        <v>251809</v>
      </c>
      <c r="O2548" s="14">
        <f>AVERAGE(VentasC15[[#This Row],[Maquillaje]:[Perfumería]])</f>
        <v>50361.8</v>
      </c>
      <c r="P2548" t="str">
        <f>INDEX(VentasC15[[#Headers],[Maquillaje]:[Perfumería]],MATCH(MAX(VentasC15[[#This Row],[Maquillaje]:[Perfumería]]),VentasC15[[#This Row],[Maquillaje]:[Perfumería]],0))</f>
        <v>Skincare</v>
      </c>
      <c r="Q2548" t="str">
        <f>INDEX(VentasC15[[#Headers],[Maquillaje]:[Perfumería]],MATCH(MIN(VentasC15[[#This Row],[Maquillaje]:[Perfumería]]),VentasC15[[#This Row],[Maquillaje]:[Perfumería]],0))</f>
        <v>Maquillaje</v>
      </c>
      <c r="R2548" t="str">
        <f>IF(VentasC15[[#This Row],[Total por vendedor]]&gt;=250000,"SI","NO")</f>
        <v>SI</v>
      </c>
    </row>
    <row r="2549" spans="1:18" x14ac:dyDescent="0.3">
      <c r="A2549" s="17">
        <v>33499669</v>
      </c>
      <c r="B2549" s="13">
        <v>58</v>
      </c>
      <c r="C2549" s="13">
        <v>6</v>
      </c>
      <c r="D2549" s="13">
        <v>48</v>
      </c>
      <c r="E2549" t="s">
        <v>22</v>
      </c>
      <c r="F2549" t="s">
        <v>21</v>
      </c>
      <c r="G2549" t="str">
        <f>IF(VentasC15[[#This Row],[Tipo de pago]]='Tablas auxiliares'!$B$6,"Venta física","Venta Online")</f>
        <v>Venta Online</v>
      </c>
      <c r="H2549" t="s">
        <v>29</v>
      </c>
      <c r="I2549" s="37">
        <v>85075</v>
      </c>
      <c r="J2549" s="37">
        <v>59135</v>
      </c>
      <c r="K2549" s="37">
        <v>46230</v>
      </c>
      <c r="L2549" s="37">
        <v>93277</v>
      </c>
      <c r="M2549" s="37">
        <v>36980</v>
      </c>
      <c r="N2549" s="37">
        <f>SUM(VentasC15[[#This Row],[Maquillaje]:[Perfumería]])</f>
        <v>320697</v>
      </c>
      <c r="O2549" s="14">
        <f>AVERAGE(VentasC15[[#This Row],[Maquillaje]:[Perfumería]])</f>
        <v>64139.4</v>
      </c>
      <c r="P2549" t="str">
        <f>INDEX(VentasC15[[#Headers],[Maquillaje]:[Perfumería]],MATCH(MAX(VentasC15[[#This Row],[Maquillaje]:[Perfumería]]),VentasC15[[#This Row],[Maquillaje]:[Perfumería]],0))</f>
        <v>Cuerpo</v>
      </c>
      <c r="Q2549" t="str">
        <f>INDEX(VentasC15[[#Headers],[Maquillaje]:[Perfumería]],MATCH(MIN(VentasC15[[#This Row],[Maquillaje]:[Perfumería]]),VentasC15[[#This Row],[Maquillaje]:[Perfumería]],0))</f>
        <v>Perfumería</v>
      </c>
      <c r="R2549" t="str">
        <f>IF(VentasC15[[#This Row],[Total por vendedor]]&gt;=250000,"SI","NO")</f>
        <v>SI</v>
      </c>
    </row>
    <row r="2550" spans="1:18" x14ac:dyDescent="0.3">
      <c r="A2550" s="16">
        <v>33499670</v>
      </c>
      <c r="B2550" s="13">
        <v>32</v>
      </c>
      <c r="C2550" s="13">
        <v>6</v>
      </c>
      <c r="D2550" s="13">
        <v>92</v>
      </c>
      <c r="E2550" t="s">
        <v>24</v>
      </c>
      <c r="F2550" t="s">
        <v>21</v>
      </c>
      <c r="G2550" t="str">
        <f>IF(VentasC15[[#This Row],[Tipo de pago]]='Tablas auxiliares'!$B$6,"Venta física","Venta Online")</f>
        <v>Venta Online</v>
      </c>
      <c r="H2550" t="s">
        <v>29</v>
      </c>
      <c r="I2550" s="37">
        <v>50338</v>
      </c>
      <c r="J2550" s="37">
        <v>4139</v>
      </c>
      <c r="K2550" s="37">
        <v>99356</v>
      </c>
      <c r="L2550" s="37">
        <v>17820</v>
      </c>
      <c r="M2550" s="37">
        <v>4271</v>
      </c>
      <c r="N2550" s="37">
        <f>SUM(VentasC15[[#This Row],[Maquillaje]:[Perfumería]])</f>
        <v>175924</v>
      </c>
      <c r="O2550" s="14">
        <f>AVERAGE(VentasC15[[#This Row],[Maquillaje]:[Perfumería]])</f>
        <v>35184.800000000003</v>
      </c>
      <c r="P2550" t="str">
        <f>INDEX(VentasC15[[#Headers],[Maquillaje]:[Perfumería]],MATCH(MAX(VentasC15[[#This Row],[Maquillaje]:[Perfumería]]),VentasC15[[#This Row],[Maquillaje]:[Perfumería]],0))</f>
        <v>Cabello</v>
      </c>
      <c r="Q2550" t="str">
        <f>INDEX(VentasC15[[#Headers],[Maquillaje]:[Perfumería]],MATCH(MIN(VentasC15[[#This Row],[Maquillaje]:[Perfumería]]),VentasC15[[#This Row],[Maquillaje]:[Perfumería]],0))</f>
        <v>Skincare</v>
      </c>
      <c r="R2550" t="str">
        <f>IF(VentasC15[[#This Row],[Total por vendedor]]&gt;=250000,"SI","NO")</f>
        <v>NO</v>
      </c>
    </row>
    <row r="2551" spans="1:18" x14ac:dyDescent="0.3">
      <c r="A2551" s="17">
        <v>33499671</v>
      </c>
      <c r="B2551" s="13">
        <v>32</v>
      </c>
      <c r="C2551" s="13">
        <v>6</v>
      </c>
      <c r="D2551" s="13">
        <v>82</v>
      </c>
      <c r="E2551" t="s">
        <v>23</v>
      </c>
      <c r="F2551" t="s">
        <v>21</v>
      </c>
      <c r="G2551" t="str">
        <f>IF(VentasC15[[#This Row],[Tipo de pago]]='Tablas auxiliares'!$B$6,"Venta física","Venta Online")</f>
        <v>Venta Online</v>
      </c>
      <c r="H2551" t="s">
        <v>29</v>
      </c>
      <c r="I2551" s="37">
        <v>7492</v>
      </c>
      <c r="J2551" s="37">
        <v>69464</v>
      </c>
      <c r="K2551" s="37">
        <v>19730</v>
      </c>
      <c r="L2551" s="37">
        <v>76664</v>
      </c>
      <c r="M2551" s="37">
        <v>4189</v>
      </c>
      <c r="N2551" s="37">
        <f>SUM(VentasC15[[#This Row],[Maquillaje]:[Perfumería]])</f>
        <v>177539</v>
      </c>
      <c r="O2551" s="14">
        <f>AVERAGE(VentasC15[[#This Row],[Maquillaje]:[Perfumería]])</f>
        <v>35507.800000000003</v>
      </c>
      <c r="P2551" t="str">
        <f>INDEX(VentasC15[[#Headers],[Maquillaje]:[Perfumería]],MATCH(MAX(VentasC15[[#This Row],[Maquillaje]:[Perfumería]]),VentasC15[[#This Row],[Maquillaje]:[Perfumería]],0))</f>
        <v>Cuerpo</v>
      </c>
      <c r="Q2551" t="str">
        <f>INDEX(VentasC15[[#Headers],[Maquillaje]:[Perfumería]],MATCH(MIN(VentasC15[[#This Row],[Maquillaje]:[Perfumería]]),VentasC15[[#This Row],[Maquillaje]:[Perfumería]],0))</f>
        <v>Perfumería</v>
      </c>
      <c r="R2551" t="str">
        <f>IF(VentasC15[[#This Row],[Total por vendedor]]&gt;=250000,"SI","NO")</f>
        <v>NO</v>
      </c>
    </row>
    <row r="2552" spans="1:18" x14ac:dyDescent="0.3">
      <c r="A2552" s="16">
        <v>33499672</v>
      </c>
      <c r="B2552" s="13">
        <v>39</v>
      </c>
      <c r="C2552" s="13">
        <v>6</v>
      </c>
      <c r="D2552" s="13">
        <v>78</v>
      </c>
      <c r="E2552" t="s">
        <v>23</v>
      </c>
      <c r="F2552" t="s">
        <v>21</v>
      </c>
      <c r="G2552" t="str">
        <f>IF(VentasC15[[#This Row],[Tipo de pago]]='Tablas auxiliares'!$B$6,"Venta física","Venta Online")</f>
        <v>Venta Online</v>
      </c>
      <c r="H2552" t="s">
        <v>30</v>
      </c>
      <c r="I2552" s="37">
        <v>21315</v>
      </c>
      <c r="J2552" s="37">
        <v>17604</v>
      </c>
      <c r="K2552" s="37">
        <v>38269</v>
      </c>
      <c r="L2552" s="37">
        <v>61245</v>
      </c>
      <c r="M2552" s="37">
        <v>3917</v>
      </c>
      <c r="N2552" s="37">
        <f>SUM(VentasC15[[#This Row],[Maquillaje]:[Perfumería]])</f>
        <v>142350</v>
      </c>
      <c r="O2552" s="14">
        <f>AVERAGE(VentasC15[[#This Row],[Maquillaje]:[Perfumería]])</f>
        <v>28470</v>
      </c>
      <c r="P2552" t="str">
        <f>INDEX(VentasC15[[#Headers],[Maquillaje]:[Perfumería]],MATCH(MAX(VentasC15[[#This Row],[Maquillaje]:[Perfumería]]),VentasC15[[#This Row],[Maquillaje]:[Perfumería]],0))</f>
        <v>Cuerpo</v>
      </c>
      <c r="Q2552" t="str">
        <f>INDEX(VentasC15[[#Headers],[Maquillaje]:[Perfumería]],MATCH(MIN(VentasC15[[#This Row],[Maquillaje]:[Perfumería]]),VentasC15[[#This Row],[Maquillaje]:[Perfumería]],0))</f>
        <v>Perfumería</v>
      </c>
      <c r="R2552" t="str">
        <f>IF(VentasC15[[#This Row],[Total por vendedor]]&gt;=250000,"SI","NO")</f>
        <v>NO</v>
      </c>
    </row>
    <row r="2553" spans="1:18" x14ac:dyDescent="0.3">
      <c r="A2553" s="17">
        <v>33499673</v>
      </c>
      <c r="B2553" s="13">
        <v>36</v>
      </c>
      <c r="C2553" s="13">
        <v>6</v>
      </c>
      <c r="D2553" s="13">
        <v>76</v>
      </c>
      <c r="E2553" t="s">
        <v>24</v>
      </c>
      <c r="F2553" t="s">
        <v>20</v>
      </c>
      <c r="G2553" t="str">
        <f>IF(VentasC15[[#This Row],[Tipo de pago]]='Tablas auxiliares'!$B$6,"Venta física","Venta Online")</f>
        <v>Venta física</v>
      </c>
      <c r="H2553" t="s">
        <v>30</v>
      </c>
      <c r="I2553" s="37">
        <v>83172</v>
      </c>
      <c r="J2553" s="37">
        <v>84969</v>
      </c>
      <c r="K2553" s="37">
        <v>9091</v>
      </c>
      <c r="L2553" s="37">
        <v>86359</v>
      </c>
      <c r="M2553" s="37">
        <v>45703</v>
      </c>
      <c r="N2553" s="37">
        <f>SUM(VentasC15[[#This Row],[Maquillaje]:[Perfumería]])</f>
        <v>309294</v>
      </c>
      <c r="O2553" s="14">
        <f>AVERAGE(VentasC15[[#This Row],[Maquillaje]:[Perfumería]])</f>
        <v>61858.8</v>
      </c>
      <c r="P2553" t="str">
        <f>INDEX(VentasC15[[#Headers],[Maquillaje]:[Perfumería]],MATCH(MAX(VentasC15[[#This Row],[Maquillaje]:[Perfumería]]),VentasC15[[#This Row],[Maquillaje]:[Perfumería]],0))</f>
        <v>Cuerpo</v>
      </c>
      <c r="Q2553" t="str">
        <f>INDEX(VentasC15[[#Headers],[Maquillaje]:[Perfumería]],MATCH(MIN(VentasC15[[#This Row],[Maquillaje]:[Perfumería]]),VentasC15[[#This Row],[Maquillaje]:[Perfumería]],0))</f>
        <v>Cabello</v>
      </c>
      <c r="R2553" t="str">
        <f>IF(VentasC15[[#This Row],[Total por vendedor]]&gt;=250000,"SI","NO")</f>
        <v>SI</v>
      </c>
    </row>
    <row r="2554" spans="1:18" x14ac:dyDescent="0.3">
      <c r="A2554" s="16">
        <v>33499674</v>
      </c>
      <c r="B2554" s="13">
        <v>69</v>
      </c>
      <c r="C2554" s="13">
        <v>6</v>
      </c>
      <c r="D2554" s="13">
        <v>52</v>
      </c>
      <c r="E2554" t="s">
        <v>24</v>
      </c>
      <c r="F2554" t="s">
        <v>21</v>
      </c>
      <c r="G2554" t="str">
        <f>IF(VentasC15[[#This Row],[Tipo de pago]]='Tablas auxiliares'!$B$6,"Venta física","Venta Online")</f>
        <v>Venta Online</v>
      </c>
      <c r="H2554" t="s">
        <v>29</v>
      </c>
      <c r="I2554" s="37">
        <v>8927</v>
      </c>
      <c r="J2554" s="37">
        <v>91424</v>
      </c>
      <c r="K2554" s="37">
        <v>24570</v>
      </c>
      <c r="L2554" s="37">
        <v>69297</v>
      </c>
      <c r="M2554" s="37">
        <v>55073</v>
      </c>
      <c r="N2554" s="37">
        <f>SUM(VentasC15[[#This Row],[Maquillaje]:[Perfumería]])</f>
        <v>249291</v>
      </c>
      <c r="O2554" s="14">
        <f>AVERAGE(VentasC15[[#This Row],[Maquillaje]:[Perfumería]])</f>
        <v>49858.2</v>
      </c>
      <c r="P2554" t="str">
        <f>INDEX(VentasC15[[#Headers],[Maquillaje]:[Perfumería]],MATCH(MAX(VentasC15[[#This Row],[Maquillaje]:[Perfumería]]),VentasC15[[#This Row],[Maquillaje]:[Perfumería]],0))</f>
        <v>Skincare</v>
      </c>
      <c r="Q2554" t="str">
        <f>INDEX(VentasC15[[#Headers],[Maquillaje]:[Perfumería]],MATCH(MIN(VentasC15[[#This Row],[Maquillaje]:[Perfumería]]),VentasC15[[#This Row],[Maquillaje]:[Perfumería]],0))</f>
        <v>Maquillaje</v>
      </c>
      <c r="R2554" t="str">
        <f>IF(VentasC15[[#This Row],[Total por vendedor]]&gt;=250000,"SI","NO")</f>
        <v>NO</v>
      </c>
    </row>
    <row r="2555" spans="1:18" x14ac:dyDescent="0.3">
      <c r="A2555" s="17">
        <v>33499675</v>
      </c>
      <c r="B2555" s="13">
        <v>38</v>
      </c>
      <c r="C2555" s="13">
        <v>6</v>
      </c>
      <c r="D2555" s="13">
        <v>15</v>
      </c>
      <c r="E2555" t="s">
        <v>23</v>
      </c>
      <c r="F2555" t="s">
        <v>21</v>
      </c>
      <c r="G2555" t="str">
        <f>IF(VentasC15[[#This Row],[Tipo de pago]]='Tablas auxiliares'!$B$6,"Venta física","Venta Online")</f>
        <v>Venta Online</v>
      </c>
      <c r="H2555" t="s">
        <v>30</v>
      </c>
      <c r="I2555" s="37">
        <v>83314</v>
      </c>
      <c r="J2555" s="37">
        <v>40097</v>
      </c>
      <c r="K2555" s="37">
        <v>13959</v>
      </c>
      <c r="L2555" s="37">
        <v>82990</v>
      </c>
      <c r="M2555" s="37">
        <v>8869</v>
      </c>
      <c r="N2555" s="37">
        <f>SUM(VentasC15[[#This Row],[Maquillaje]:[Perfumería]])</f>
        <v>229229</v>
      </c>
      <c r="O2555" s="14">
        <f>AVERAGE(VentasC15[[#This Row],[Maquillaje]:[Perfumería]])</f>
        <v>45845.8</v>
      </c>
      <c r="P2555" t="str">
        <f>INDEX(VentasC15[[#Headers],[Maquillaje]:[Perfumería]],MATCH(MAX(VentasC15[[#This Row],[Maquillaje]:[Perfumería]]),VentasC15[[#This Row],[Maquillaje]:[Perfumería]],0))</f>
        <v>Maquillaje</v>
      </c>
      <c r="Q2555" t="str">
        <f>INDEX(VentasC15[[#Headers],[Maquillaje]:[Perfumería]],MATCH(MIN(VentasC15[[#This Row],[Maquillaje]:[Perfumería]]),VentasC15[[#This Row],[Maquillaje]:[Perfumería]],0))</f>
        <v>Perfumería</v>
      </c>
      <c r="R2555" t="str">
        <f>IF(VentasC15[[#This Row],[Total por vendedor]]&gt;=250000,"SI","NO")</f>
        <v>NO</v>
      </c>
    </row>
    <row r="2556" spans="1:18" x14ac:dyDescent="0.3">
      <c r="A2556" s="16">
        <v>33499676</v>
      </c>
      <c r="B2556" s="13">
        <v>68</v>
      </c>
      <c r="C2556" s="13">
        <v>6</v>
      </c>
      <c r="D2556" s="13">
        <v>27</v>
      </c>
      <c r="E2556" t="s">
        <v>23</v>
      </c>
      <c r="F2556" t="s">
        <v>20</v>
      </c>
      <c r="G2556" t="str">
        <f>IF(VentasC15[[#This Row],[Tipo de pago]]='Tablas auxiliares'!$B$6,"Venta física","Venta Online")</f>
        <v>Venta física</v>
      </c>
      <c r="H2556" t="s">
        <v>29</v>
      </c>
      <c r="I2556" s="37">
        <v>80523</v>
      </c>
      <c r="J2556" s="37">
        <v>42806</v>
      </c>
      <c r="K2556" s="37">
        <v>13961</v>
      </c>
      <c r="L2556" s="37">
        <v>94390</v>
      </c>
      <c r="M2556" s="37">
        <v>86657</v>
      </c>
      <c r="N2556" s="37">
        <f>SUM(VentasC15[[#This Row],[Maquillaje]:[Perfumería]])</f>
        <v>318337</v>
      </c>
      <c r="O2556" s="14">
        <f>AVERAGE(VentasC15[[#This Row],[Maquillaje]:[Perfumería]])</f>
        <v>63667.4</v>
      </c>
      <c r="P2556" t="str">
        <f>INDEX(VentasC15[[#Headers],[Maquillaje]:[Perfumería]],MATCH(MAX(VentasC15[[#This Row],[Maquillaje]:[Perfumería]]),VentasC15[[#This Row],[Maquillaje]:[Perfumería]],0))</f>
        <v>Cuerpo</v>
      </c>
      <c r="Q2556" t="str">
        <f>INDEX(VentasC15[[#Headers],[Maquillaje]:[Perfumería]],MATCH(MIN(VentasC15[[#This Row],[Maquillaje]:[Perfumería]]),VentasC15[[#This Row],[Maquillaje]:[Perfumería]],0))</f>
        <v>Cabello</v>
      </c>
      <c r="R2556" t="str">
        <f>IF(VentasC15[[#This Row],[Total por vendedor]]&gt;=250000,"SI","NO")</f>
        <v>SI</v>
      </c>
    </row>
    <row r="2557" spans="1:18" x14ac:dyDescent="0.3">
      <c r="A2557" s="17">
        <v>33499677</v>
      </c>
      <c r="B2557" s="13">
        <v>60</v>
      </c>
      <c r="C2557" s="13">
        <v>6</v>
      </c>
      <c r="D2557" s="13">
        <v>6</v>
      </c>
      <c r="E2557" t="s">
        <v>23</v>
      </c>
      <c r="F2557" t="s">
        <v>20</v>
      </c>
      <c r="G2557" t="str">
        <f>IF(VentasC15[[#This Row],[Tipo de pago]]='Tablas auxiliares'!$B$6,"Venta física","Venta Online")</f>
        <v>Venta física</v>
      </c>
      <c r="H2557" t="s">
        <v>30</v>
      </c>
      <c r="I2557" s="37">
        <v>92387</v>
      </c>
      <c r="J2557" s="37">
        <v>39665</v>
      </c>
      <c r="K2557" s="37">
        <v>60739</v>
      </c>
      <c r="L2557" s="37">
        <v>2933</v>
      </c>
      <c r="M2557" s="37">
        <v>58422</v>
      </c>
      <c r="N2557" s="37">
        <f>SUM(VentasC15[[#This Row],[Maquillaje]:[Perfumería]])</f>
        <v>254146</v>
      </c>
      <c r="O2557" s="14">
        <f>AVERAGE(VentasC15[[#This Row],[Maquillaje]:[Perfumería]])</f>
        <v>50829.2</v>
      </c>
      <c r="P2557" t="str">
        <f>INDEX(VentasC15[[#Headers],[Maquillaje]:[Perfumería]],MATCH(MAX(VentasC15[[#This Row],[Maquillaje]:[Perfumería]]),VentasC15[[#This Row],[Maquillaje]:[Perfumería]],0))</f>
        <v>Maquillaje</v>
      </c>
      <c r="Q2557" t="str">
        <f>INDEX(VentasC15[[#Headers],[Maquillaje]:[Perfumería]],MATCH(MIN(VentasC15[[#This Row],[Maquillaje]:[Perfumería]]),VentasC15[[#This Row],[Maquillaje]:[Perfumería]],0))</f>
        <v>Cuerpo</v>
      </c>
      <c r="R2557" t="str">
        <f>IF(VentasC15[[#This Row],[Total por vendedor]]&gt;=250000,"SI","NO")</f>
        <v>SI</v>
      </c>
    </row>
    <row r="2558" spans="1:18" x14ac:dyDescent="0.3">
      <c r="A2558" s="16">
        <v>33499678</v>
      </c>
      <c r="B2558" s="13">
        <v>25</v>
      </c>
      <c r="C2558" s="13">
        <v>6</v>
      </c>
      <c r="D2558" s="13">
        <v>33</v>
      </c>
      <c r="E2558" t="s">
        <v>22</v>
      </c>
      <c r="F2558" t="s">
        <v>20</v>
      </c>
      <c r="G2558" t="str">
        <f>IF(VentasC15[[#This Row],[Tipo de pago]]='Tablas auxiliares'!$B$6,"Venta física","Venta Online")</f>
        <v>Venta física</v>
      </c>
      <c r="H2558" t="s">
        <v>29</v>
      </c>
      <c r="I2558" s="37">
        <v>27872</v>
      </c>
      <c r="J2558" s="37">
        <v>1830</v>
      </c>
      <c r="K2558" s="37">
        <v>58321</v>
      </c>
      <c r="L2558" s="37">
        <v>98707</v>
      </c>
      <c r="M2558" s="37">
        <v>35312</v>
      </c>
      <c r="N2558" s="37">
        <f>SUM(VentasC15[[#This Row],[Maquillaje]:[Perfumería]])</f>
        <v>222042</v>
      </c>
      <c r="O2558" s="14">
        <f>AVERAGE(VentasC15[[#This Row],[Maquillaje]:[Perfumería]])</f>
        <v>44408.4</v>
      </c>
      <c r="P2558" t="str">
        <f>INDEX(VentasC15[[#Headers],[Maquillaje]:[Perfumería]],MATCH(MAX(VentasC15[[#This Row],[Maquillaje]:[Perfumería]]),VentasC15[[#This Row],[Maquillaje]:[Perfumería]],0))</f>
        <v>Cuerpo</v>
      </c>
      <c r="Q2558" t="str">
        <f>INDEX(VentasC15[[#Headers],[Maquillaje]:[Perfumería]],MATCH(MIN(VentasC15[[#This Row],[Maquillaje]:[Perfumería]]),VentasC15[[#This Row],[Maquillaje]:[Perfumería]],0))</f>
        <v>Skincare</v>
      </c>
      <c r="R2558" t="str">
        <f>IF(VentasC15[[#This Row],[Total por vendedor]]&gt;=250000,"SI","NO")</f>
        <v>NO</v>
      </c>
    </row>
    <row r="2559" spans="1:18" x14ac:dyDescent="0.3">
      <c r="A2559" s="17">
        <v>33499679</v>
      </c>
      <c r="B2559" s="13">
        <v>62</v>
      </c>
      <c r="C2559" s="13">
        <v>6</v>
      </c>
      <c r="D2559" s="13">
        <v>22</v>
      </c>
      <c r="E2559" t="s">
        <v>24</v>
      </c>
      <c r="F2559" t="s">
        <v>20</v>
      </c>
      <c r="G2559" t="str">
        <f>IF(VentasC15[[#This Row],[Tipo de pago]]='Tablas auxiliares'!$B$6,"Venta física","Venta Online")</f>
        <v>Venta física</v>
      </c>
      <c r="H2559" t="s">
        <v>30</v>
      </c>
      <c r="I2559" s="37">
        <v>55263</v>
      </c>
      <c r="J2559" s="37">
        <v>57860</v>
      </c>
      <c r="K2559" s="37">
        <v>78119</v>
      </c>
      <c r="L2559" s="37">
        <v>89823</v>
      </c>
      <c r="M2559" s="37">
        <v>74263</v>
      </c>
      <c r="N2559" s="37">
        <f>SUM(VentasC15[[#This Row],[Maquillaje]:[Perfumería]])</f>
        <v>355328</v>
      </c>
      <c r="O2559" s="14">
        <f>AVERAGE(VentasC15[[#This Row],[Maquillaje]:[Perfumería]])</f>
        <v>71065.600000000006</v>
      </c>
      <c r="P2559" t="str">
        <f>INDEX(VentasC15[[#Headers],[Maquillaje]:[Perfumería]],MATCH(MAX(VentasC15[[#This Row],[Maquillaje]:[Perfumería]]),VentasC15[[#This Row],[Maquillaje]:[Perfumería]],0))</f>
        <v>Cuerpo</v>
      </c>
      <c r="Q2559" t="str">
        <f>INDEX(VentasC15[[#Headers],[Maquillaje]:[Perfumería]],MATCH(MIN(VentasC15[[#This Row],[Maquillaje]:[Perfumería]]),VentasC15[[#This Row],[Maquillaje]:[Perfumería]],0))</f>
        <v>Maquillaje</v>
      </c>
      <c r="R2559" t="str">
        <f>IF(VentasC15[[#This Row],[Total por vendedor]]&gt;=250000,"SI","NO")</f>
        <v>SI</v>
      </c>
    </row>
    <row r="2560" spans="1:18" x14ac:dyDescent="0.3">
      <c r="A2560" s="16">
        <v>33499680</v>
      </c>
      <c r="B2560" s="13">
        <v>46</v>
      </c>
      <c r="C2560" s="13">
        <v>6</v>
      </c>
      <c r="D2560" s="13">
        <v>13</v>
      </c>
      <c r="E2560" t="s">
        <v>22</v>
      </c>
      <c r="F2560" t="s">
        <v>21</v>
      </c>
      <c r="G2560" t="str">
        <f>IF(VentasC15[[#This Row],[Tipo de pago]]='Tablas auxiliares'!$B$6,"Venta física","Venta Online")</f>
        <v>Venta Online</v>
      </c>
      <c r="H2560" t="s">
        <v>30</v>
      </c>
      <c r="I2560" s="37">
        <v>90455</v>
      </c>
      <c r="J2560" s="37">
        <v>25852</v>
      </c>
      <c r="K2560" s="37">
        <v>83430</v>
      </c>
      <c r="L2560" s="37">
        <v>67876</v>
      </c>
      <c r="M2560" s="37">
        <v>93690</v>
      </c>
      <c r="N2560" s="37">
        <f>SUM(VentasC15[[#This Row],[Maquillaje]:[Perfumería]])</f>
        <v>361303</v>
      </c>
      <c r="O2560" s="14">
        <f>AVERAGE(VentasC15[[#This Row],[Maquillaje]:[Perfumería]])</f>
        <v>72260.600000000006</v>
      </c>
      <c r="P2560" t="str">
        <f>INDEX(VentasC15[[#Headers],[Maquillaje]:[Perfumería]],MATCH(MAX(VentasC15[[#This Row],[Maquillaje]:[Perfumería]]),VentasC15[[#This Row],[Maquillaje]:[Perfumería]],0))</f>
        <v>Perfumería</v>
      </c>
      <c r="Q2560" t="str">
        <f>INDEX(VentasC15[[#Headers],[Maquillaje]:[Perfumería]],MATCH(MIN(VentasC15[[#This Row],[Maquillaje]:[Perfumería]]),VentasC15[[#This Row],[Maquillaje]:[Perfumería]],0))</f>
        <v>Skincare</v>
      </c>
      <c r="R2560" t="str">
        <f>IF(VentasC15[[#This Row],[Total por vendedor]]&gt;=250000,"SI","NO")</f>
        <v>SI</v>
      </c>
    </row>
    <row r="2561" spans="1:18" x14ac:dyDescent="0.3">
      <c r="A2561" s="17">
        <v>33499681</v>
      </c>
      <c r="B2561" s="13">
        <v>36</v>
      </c>
      <c r="C2561" s="13">
        <v>6</v>
      </c>
      <c r="D2561" s="13">
        <v>49</v>
      </c>
      <c r="E2561" t="s">
        <v>24</v>
      </c>
      <c r="F2561" t="s">
        <v>21</v>
      </c>
      <c r="G2561" t="str">
        <f>IF(VentasC15[[#This Row],[Tipo de pago]]='Tablas auxiliares'!$B$6,"Venta física","Venta Online")</f>
        <v>Venta Online</v>
      </c>
      <c r="H2561" t="s">
        <v>29</v>
      </c>
      <c r="I2561" s="37">
        <v>61240</v>
      </c>
      <c r="J2561" s="37">
        <v>43809</v>
      </c>
      <c r="K2561" s="37">
        <v>51545</v>
      </c>
      <c r="L2561" s="37">
        <v>95858</v>
      </c>
      <c r="M2561" s="37">
        <v>88949</v>
      </c>
      <c r="N2561" s="37">
        <f>SUM(VentasC15[[#This Row],[Maquillaje]:[Perfumería]])</f>
        <v>341401</v>
      </c>
      <c r="O2561" s="14">
        <f>AVERAGE(VentasC15[[#This Row],[Maquillaje]:[Perfumería]])</f>
        <v>68280.2</v>
      </c>
      <c r="P2561" t="str">
        <f>INDEX(VentasC15[[#Headers],[Maquillaje]:[Perfumería]],MATCH(MAX(VentasC15[[#This Row],[Maquillaje]:[Perfumería]]),VentasC15[[#This Row],[Maquillaje]:[Perfumería]],0))</f>
        <v>Cuerpo</v>
      </c>
      <c r="Q2561" t="str">
        <f>INDEX(VentasC15[[#Headers],[Maquillaje]:[Perfumería]],MATCH(MIN(VentasC15[[#This Row],[Maquillaje]:[Perfumería]]),VentasC15[[#This Row],[Maquillaje]:[Perfumería]],0))</f>
        <v>Skincare</v>
      </c>
      <c r="R2561" t="str">
        <f>IF(VentasC15[[#This Row],[Total por vendedor]]&gt;=250000,"SI","NO")</f>
        <v>SI</v>
      </c>
    </row>
    <row r="2562" spans="1:18" x14ac:dyDescent="0.3">
      <c r="A2562" s="16">
        <v>33499682</v>
      </c>
      <c r="B2562" s="13">
        <v>43</v>
      </c>
      <c r="C2562" s="13">
        <v>6</v>
      </c>
      <c r="D2562" s="13">
        <v>19</v>
      </c>
      <c r="E2562" t="s">
        <v>23</v>
      </c>
      <c r="F2562" t="s">
        <v>21</v>
      </c>
      <c r="G2562" t="str">
        <f>IF(VentasC15[[#This Row],[Tipo de pago]]='Tablas auxiliares'!$B$6,"Venta física","Venta Online")</f>
        <v>Venta Online</v>
      </c>
      <c r="H2562" t="s">
        <v>30</v>
      </c>
      <c r="I2562" s="37">
        <v>24503</v>
      </c>
      <c r="J2562" s="37">
        <v>66840</v>
      </c>
      <c r="K2562" s="37">
        <v>80988</v>
      </c>
      <c r="L2562" s="37">
        <v>86841</v>
      </c>
      <c r="M2562" s="37">
        <v>92185</v>
      </c>
      <c r="N2562" s="37">
        <f>SUM(VentasC15[[#This Row],[Maquillaje]:[Perfumería]])</f>
        <v>351357</v>
      </c>
      <c r="O2562" s="14">
        <f>AVERAGE(VentasC15[[#This Row],[Maquillaje]:[Perfumería]])</f>
        <v>70271.399999999994</v>
      </c>
      <c r="P2562" t="str">
        <f>INDEX(VentasC15[[#Headers],[Maquillaje]:[Perfumería]],MATCH(MAX(VentasC15[[#This Row],[Maquillaje]:[Perfumería]]),VentasC15[[#This Row],[Maquillaje]:[Perfumería]],0))</f>
        <v>Perfumería</v>
      </c>
      <c r="Q2562" t="str">
        <f>INDEX(VentasC15[[#Headers],[Maquillaje]:[Perfumería]],MATCH(MIN(VentasC15[[#This Row],[Maquillaje]:[Perfumería]]),VentasC15[[#This Row],[Maquillaje]:[Perfumería]],0))</f>
        <v>Maquillaje</v>
      </c>
      <c r="R2562" t="str">
        <f>IF(VentasC15[[#This Row],[Total por vendedor]]&gt;=250000,"SI","NO")</f>
        <v>SI</v>
      </c>
    </row>
    <row r="2563" spans="1:18" x14ac:dyDescent="0.3">
      <c r="A2563" s="17">
        <v>33499683</v>
      </c>
      <c r="B2563" s="13">
        <v>52</v>
      </c>
      <c r="C2563" s="13">
        <v>6</v>
      </c>
      <c r="D2563" s="13">
        <v>40</v>
      </c>
      <c r="E2563" t="s">
        <v>23</v>
      </c>
      <c r="F2563" t="s">
        <v>21</v>
      </c>
      <c r="G2563" t="str">
        <f>IF(VentasC15[[#This Row],[Tipo de pago]]='Tablas auxiliares'!$B$6,"Venta física","Venta Online")</f>
        <v>Venta Online</v>
      </c>
      <c r="H2563" t="s">
        <v>29</v>
      </c>
      <c r="I2563" s="37">
        <v>30060</v>
      </c>
      <c r="J2563" s="37">
        <v>9191</v>
      </c>
      <c r="K2563" s="37">
        <v>82303</v>
      </c>
      <c r="L2563" s="37">
        <v>58016</v>
      </c>
      <c r="M2563" s="37">
        <v>21380</v>
      </c>
      <c r="N2563" s="37">
        <f>SUM(VentasC15[[#This Row],[Maquillaje]:[Perfumería]])</f>
        <v>200950</v>
      </c>
      <c r="O2563" s="14">
        <f>AVERAGE(VentasC15[[#This Row],[Maquillaje]:[Perfumería]])</f>
        <v>40190</v>
      </c>
      <c r="P2563" t="str">
        <f>INDEX(VentasC15[[#Headers],[Maquillaje]:[Perfumería]],MATCH(MAX(VentasC15[[#This Row],[Maquillaje]:[Perfumería]]),VentasC15[[#This Row],[Maquillaje]:[Perfumería]],0))</f>
        <v>Cabello</v>
      </c>
      <c r="Q2563" t="str">
        <f>INDEX(VentasC15[[#Headers],[Maquillaje]:[Perfumería]],MATCH(MIN(VentasC15[[#This Row],[Maquillaje]:[Perfumería]]),VentasC15[[#This Row],[Maquillaje]:[Perfumería]],0))</f>
        <v>Skincare</v>
      </c>
      <c r="R2563" t="str">
        <f>IF(VentasC15[[#This Row],[Total por vendedor]]&gt;=250000,"SI","NO")</f>
        <v>NO</v>
      </c>
    </row>
    <row r="2564" spans="1:18" x14ac:dyDescent="0.3">
      <c r="A2564" s="16">
        <v>33499684</v>
      </c>
      <c r="B2564" s="13">
        <v>52</v>
      </c>
      <c r="C2564" s="13">
        <v>6</v>
      </c>
      <c r="D2564" s="13">
        <v>81</v>
      </c>
      <c r="E2564" t="s">
        <v>23</v>
      </c>
      <c r="F2564" t="s">
        <v>20</v>
      </c>
      <c r="G2564" t="str">
        <f>IF(VentasC15[[#This Row],[Tipo de pago]]='Tablas auxiliares'!$B$6,"Venta física","Venta Online")</f>
        <v>Venta física</v>
      </c>
      <c r="H2564" t="s">
        <v>30</v>
      </c>
      <c r="I2564" s="37">
        <v>77435</v>
      </c>
      <c r="J2564" s="37">
        <v>66675</v>
      </c>
      <c r="K2564" s="37">
        <v>62258</v>
      </c>
      <c r="L2564" s="37">
        <v>97176</v>
      </c>
      <c r="M2564" s="37">
        <v>68821</v>
      </c>
      <c r="N2564" s="37">
        <f>SUM(VentasC15[[#This Row],[Maquillaje]:[Perfumería]])</f>
        <v>372365</v>
      </c>
      <c r="O2564" s="14">
        <f>AVERAGE(VentasC15[[#This Row],[Maquillaje]:[Perfumería]])</f>
        <v>74473</v>
      </c>
      <c r="P2564" t="str">
        <f>INDEX(VentasC15[[#Headers],[Maquillaje]:[Perfumería]],MATCH(MAX(VentasC15[[#This Row],[Maquillaje]:[Perfumería]]),VentasC15[[#This Row],[Maquillaje]:[Perfumería]],0))</f>
        <v>Cuerpo</v>
      </c>
      <c r="Q2564" t="str">
        <f>INDEX(VentasC15[[#Headers],[Maquillaje]:[Perfumería]],MATCH(MIN(VentasC15[[#This Row],[Maquillaje]:[Perfumería]]),VentasC15[[#This Row],[Maquillaje]:[Perfumería]],0))</f>
        <v>Cabello</v>
      </c>
      <c r="R2564" t="str">
        <f>IF(VentasC15[[#This Row],[Total por vendedor]]&gt;=250000,"SI","NO")</f>
        <v>SI</v>
      </c>
    </row>
    <row r="2565" spans="1:18" x14ac:dyDescent="0.3">
      <c r="A2565" s="17">
        <v>33499685</v>
      </c>
      <c r="B2565" s="13">
        <v>53</v>
      </c>
      <c r="C2565" s="13">
        <v>6</v>
      </c>
      <c r="D2565" s="13">
        <v>65</v>
      </c>
      <c r="E2565" t="s">
        <v>24</v>
      </c>
      <c r="F2565" t="s">
        <v>20</v>
      </c>
      <c r="G2565" t="str">
        <f>IF(VentasC15[[#This Row],[Tipo de pago]]='Tablas auxiliares'!$B$6,"Venta física","Venta Online")</f>
        <v>Venta física</v>
      </c>
      <c r="H2565" t="s">
        <v>30</v>
      </c>
      <c r="I2565" s="37">
        <v>60898</v>
      </c>
      <c r="J2565" s="37">
        <v>74374</v>
      </c>
      <c r="K2565" s="37">
        <v>44056</v>
      </c>
      <c r="L2565" s="37">
        <v>43561</v>
      </c>
      <c r="M2565" s="37">
        <v>46763</v>
      </c>
      <c r="N2565" s="37">
        <f>SUM(VentasC15[[#This Row],[Maquillaje]:[Perfumería]])</f>
        <v>269652</v>
      </c>
      <c r="O2565" s="14">
        <f>AVERAGE(VentasC15[[#This Row],[Maquillaje]:[Perfumería]])</f>
        <v>53930.400000000001</v>
      </c>
      <c r="P2565" t="str">
        <f>INDEX(VentasC15[[#Headers],[Maquillaje]:[Perfumería]],MATCH(MAX(VentasC15[[#This Row],[Maquillaje]:[Perfumería]]),VentasC15[[#This Row],[Maquillaje]:[Perfumería]],0))</f>
        <v>Skincare</v>
      </c>
      <c r="Q2565" t="str">
        <f>INDEX(VentasC15[[#Headers],[Maquillaje]:[Perfumería]],MATCH(MIN(VentasC15[[#This Row],[Maquillaje]:[Perfumería]]),VentasC15[[#This Row],[Maquillaje]:[Perfumería]],0))</f>
        <v>Cuerpo</v>
      </c>
      <c r="R2565" t="str">
        <f>IF(VentasC15[[#This Row],[Total por vendedor]]&gt;=250000,"SI","NO")</f>
        <v>SI</v>
      </c>
    </row>
    <row r="2566" spans="1:18" x14ac:dyDescent="0.3">
      <c r="A2566" s="16">
        <v>33499686</v>
      </c>
      <c r="B2566" s="13">
        <v>50</v>
      </c>
      <c r="C2566" s="13">
        <v>6</v>
      </c>
      <c r="D2566" s="13">
        <v>60</v>
      </c>
      <c r="E2566" t="s">
        <v>24</v>
      </c>
      <c r="F2566" t="s">
        <v>21</v>
      </c>
      <c r="G2566" t="str">
        <f>IF(VentasC15[[#This Row],[Tipo de pago]]='Tablas auxiliares'!$B$6,"Venta física","Venta Online")</f>
        <v>Venta Online</v>
      </c>
      <c r="H2566" t="s">
        <v>30</v>
      </c>
      <c r="I2566" s="37">
        <v>55517</v>
      </c>
      <c r="J2566" s="37">
        <v>40540</v>
      </c>
      <c r="K2566" s="37">
        <v>79787</v>
      </c>
      <c r="L2566" s="37">
        <v>34088</v>
      </c>
      <c r="M2566" s="37">
        <v>5906</v>
      </c>
      <c r="N2566" s="37">
        <f>SUM(VentasC15[[#This Row],[Maquillaje]:[Perfumería]])</f>
        <v>215838</v>
      </c>
      <c r="O2566" s="14">
        <f>AVERAGE(VentasC15[[#This Row],[Maquillaje]:[Perfumería]])</f>
        <v>43167.6</v>
      </c>
      <c r="P2566" t="str">
        <f>INDEX(VentasC15[[#Headers],[Maquillaje]:[Perfumería]],MATCH(MAX(VentasC15[[#This Row],[Maquillaje]:[Perfumería]]),VentasC15[[#This Row],[Maquillaje]:[Perfumería]],0))</f>
        <v>Cabello</v>
      </c>
      <c r="Q2566" t="str">
        <f>INDEX(VentasC15[[#Headers],[Maquillaje]:[Perfumería]],MATCH(MIN(VentasC15[[#This Row],[Maquillaje]:[Perfumería]]),VentasC15[[#This Row],[Maquillaje]:[Perfumería]],0))</f>
        <v>Perfumería</v>
      </c>
      <c r="R2566" t="str">
        <f>IF(VentasC15[[#This Row],[Total por vendedor]]&gt;=250000,"SI","NO")</f>
        <v>NO</v>
      </c>
    </row>
    <row r="2567" spans="1:18" x14ac:dyDescent="0.3">
      <c r="A2567" s="17">
        <v>33499687</v>
      </c>
      <c r="B2567" s="13">
        <v>37</v>
      </c>
      <c r="C2567" s="13">
        <v>6</v>
      </c>
      <c r="D2567" s="13">
        <v>75</v>
      </c>
      <c r="E2567" t="s">
        <v>22</v>
      </c>
      <c r="F2567" t="s">
        <v>21</v>
      </c>
      <c r="G2567" t="str">
        <f>IF(VentasC15[[#This Row],[Tipo de pago]]='Tablas auxiliares'!$B$6,"Venta física","Venta Online")</f>
        <v>Venta Online</v>
      </c>
      <c r="H2567" t="s">
        <v>29</v>
      </c>
      <c r="I2567" s="37">
        <v>71908</v>
      </c>
      <c r="J2567" s="37">
        <v>52124</v>
      </c>
      <c r="K2567" s="37">
        <v>37485</v>
      </c>
      <c r="L2567" s="37">
        <v>36669</v>
      </c>
      <c r="M2567" s="37">
        <v>58816</v>
      </c>
      <c r="N2567" s="37">
        <f>SUM(VentasC15[[#This Row],[Maquillaje]:[Perfumería]])</f>
        <v>257002</v>
      </c>
      <c r="O2567" s="14">
        <f>AVERAGE(VentasC15[[#This Row],[Maquillaje]:[Perfumería]])</f>
        <v>51400.4</v>
      </c>
      <c r="P2567" t="str">
        <f>INDEX(VentasC15[[#Headers],[Maquillaje]:[Perfumería]],MATCH(MAX(VentasC15[[#This Row],[Maquillaje]:[Perfumería]]),VentasC15[[#This Row],[Maquillaje]:[Perfumería]],0))</f>
        <v>Maquillaje</v>
      </c>
      <c r="Q2567" t="str">
        <f>INDEX(VentasC15[[#Headers],[Maquillaje]:[Perfumería]],MATCH(MIN(VentasC15[[#This Row],[Maquillaje]:[Perfumería]]),VentasC15[[#This Row],[Maquillaje]:[Perfumería]],0))</f>
        <v>Cuerpo</v>
      </c>
      <c r="R2567" t="str">
        <f>IF(VentasC15[[#This Row],[Total por vendedor]]&gt;=250000,"SI","NO")</f>
        <v>SI</v>
      </c>
    </row>
    <row r="2568" spans="1:18" x14ac:dyDescent="0.3">
      <c r="A2568" s="16">
        <v>33499688</v>
      </c>
      <c r="B2568" s="13">
        <v>25</v>
      </c>
      <c r="C2568" s="13">
        <v>6</v>
      </c>
      <c r="D2568" s="13">
        <v>93</v>
      </c>
      <c r="E2568" t="s">
        <v>22</v>
      </c>
      <c r="F2568" t="s">
        <v>21</v>
      </c>
      <c r="G2568" t="str">
        <f>IF(VentasC15[[#This Row],[Tipo de pago]]='Tablas auxiliares'!$B$6,"Venta física","Venta Online")</f>
        <v>Venta Online</v>
      </c>
      <c r="H2568" t="s">
        <v>30</v>
      </c>
      <c r="I2568" s="37">
        <v>80378</v>
      </c>
      <c r="J2568" s="37">
        <v>8347</v>
      </c>
      <c r="K2568" s="37">
        <v>95828</v>
      </c>
      <c r="L2568" s="37">
        <v>20281</v>
      </c>
      <c r="M2568" s="37">
        <v>34358</v>
      </c>
      <c r="N2568" s="37">
        <f>SUM(VentasC15[[#This Row],[Maquillaje]:[Perfumería]])</f>
        <v>239192</v>
      </c>
      <c r="O2568" s="14">
        <f>AVERAGE(VentasC15[[#This Row],[Maquillaje]:[Perfumería]])</f>
        <v>47838.400000000001</v>
      </c>
      <c r="P2568" t="str">
        <f>INDEX(VentasC15[[#Headers],[Maquillaje]:[Perfumería]],MATCH(MAX(VentasC15[[#This Row],[Maquillaje]:[Perfumería]]),VentasC15[[#This Row],[Maquillaje]:[Perfumería]],0))</f>
        <v>Cabello</v>
      </c>
      <c r="Q2568" t="str">
        <f>INDEX(VentasC15[[#Headers],[Maquillaje]:[Perfumería]],MATCH(MIN(VentasC15[[#This Row],[Maquillaje]:[Perfumería]]),VentasC15[[#This Row],[Maquillaje]:[Perfumería]],0))</f>
        <v>Skincare</v>
      </c>
      <c r="R2568" t="str">
        <f>IF(VentasC15[[#This Row],[Total por vendedor]]&gt;=250000,"SI","NO")</f>
        <v>NO</v>
      </c>
    </row>
    <row r="2569" spans="1:18" x14ac:dyDescent="0.3">
      <c r="A2569" s="17">
        <v>33499689</v>
      </c>
      <c r="B2569" s="13">
        <v>32</v>
      </c>
      <c r="C2569" s="13">
        <v>6</v>
      </c>
      <c r="D2569" s="13">
        <v>67</v>
      </c>
      <c r="E2569" t="s">
        <v>23</v>
      </c>
      <c r="F2569" t="s">
        <v>21</v>
      </c>
      <c r="G2569" t="str">
        <f>IF(VentasC15[[#This Row],[Tipo de pago]]='Tablas auxiliares'!$B$6,"Venta física","Venta Online")</f>
        <v>Venta Online</v>
      </c>
      <c r="H2569" t="s">
        <v>30</v>
      </c>
      <c r="I2569" s="37">
        <v>68534</v>
      </c>
      <c r="J2569" s="37">
        <v>31383</v>
      </c>
      <c r="K2569" s="37">
        <v>94373</v>
      </c>
      <c r="L2569" s="37">
        <v>31373</v>
      </c>
      <c r="M2569" s="37">
        <v>89570</v>
      </c>
      <c r="N2569" s="37">
        <f>SUM(VentasC15[[#This Row],[Maquillaje]:[Perfumería]])</f>
        <v>315233</v>
      </c>
      <c r="O2569" s="14">
        <f>AVERAGE(VentasC15[[#This Row],[Maquillaje]:[Perfumería]])</f>
        <v>63046.6</v>
      </c>
      <c r="P2569" t="str">
        <f>INDEX(VentasC15[[#Headers],[Maquillaje]:[Perfumería]],MATCH(MAX(VentasC15[[#This Row],[Maquillaje]:[Perfumería]]),VentasC15[[#This Row],[Maquillaje]:[Perfumería]],0))</f>
        <v>Cabello</v>
      </c>
      <c r="Q2569" t="str">
        <f>INDEX(VentasC15[[#Headers],[Maquillaje]:[Perfumería]],MATCH(MIN(VentasC15[[#This Row],[Maquillaje]:[Perfumería]]),VentasC15[[#This Row],[Maquillaje]:[Perfumería]],0))</f>
        <v>Cuerpo</v>
      </c>
      <c r="R2569" t="str">
        <f>IF(VentasC15[[#This Row],[Total por vendedor]]&gt;=250000,"SI","NO")</f>
        <v>SI</v>
      </c>
    </row>
    <row r="2570" spans="1:18" x14ac:dyDescent="0.3">
      <c r="A2570" s="16">
        <v>33499690</v>
      </c>
      <c r="B2570" s="13">
        <v>70</v>
      </c>
      <c r="C2570" s="13">
        <v>6</v>
      </c>
      <c r="D2570" s="13">
        <v>51</v>
      </c>
      <c r="E2570" t="s">
        <v>25</v>
      </c>
      <c r="F2570" t="s">
        <v>20</v>
      </c>
      <c r="G2570" t="str">
        <f>IF(VentasC15[[#This Row],[Tipo de pago]]='Tablas auxiliares'!$B$6,"Venta física","Venta Online")</f>
        <v>Venta física</v>
      </c>
      <c r="H2570" t="s">
        <v>29</v>
      </c>
      <c r="I2570" s="37">
        <v>85131</v>
      </c>
      <c r="J2570" s="37">
        <v>72974</v>
      </c>
      <c r="K2570" s="37">
        <v>49507</v>
      </c>
      <c r="L2570" s="37">
        <v>90127</v>
      </c>
      <c r="M2570" s="37">
        <v>38754</v>
      </c>
      <c r="N2570" s="37">
        <f>SUM(VentasC15[[#This Row],[Maquillaje]:[Perfumería]])</f>
        <v>336493</v>
      </c>
      <c r="O2570" s="14">
        <f>AVERAGE(VentasC15[[#This Row],[Maquillaje]:[Perfumería]])</f>
        <v>67298.600000000006</v>
      </c>
      <c r="P2570" t="str">
        <f>INDEX(VentasC15[[#Headers],[Maquillaje]:[Perfumería]],MATCH(MAX(VentasC15[[#This Row],[Maquillaje]:[Perfumería]]),VentasC15[[#This Row],[Maquillaje]:[Perfumería]],0))</f>
        <v>Cuerpo</v>
      </c>
      <c r="Q2570" t="str">
        <f>INDEX(VentasC15[[#Headers],[Maquillaje]:[Perfumería]],MATCH(MIN(VentasC15[[#This Row],[Maquillaje]:[Perfumería]]),VentasC15[[#This Row],[Maquillaje]:[Perfumería]],0))</f>
        <v>Perfumería</v>
      </c>
      <c r="R2570" t="str">
        <f>IF(VentasC15[[#This Row],[Total por vendedor]]&gt;=250000,"SI","NO")</f>
        <v>SI</v>
      </c>
    </row>
    <row r="2571" spans="1:18" x14ac:dyDescent="0.3">
      <c r="A2571" s="17">
        <v>33499691</v>
      </c>
      <c r="B2571" s="13">
        <v>35</v>
      </c>
      <c r="C2571" s="13">
        <v>6</v>
      </c>
      <c r="D2571" s="13">
        <v>42</v>
      </c>
      <c r="E2571" t="s">
        <v>24</v>
      </c>
      <c r="F2571" t="s">
        <v>20</v>
      </c>
      <c r="G2571" t="str">
        <f>IF(VentasC15[[#This Row],[Tipo de pago]]='Tablas auxiliares'!$B$6,"Venta física","Venta Online")</f>
        <v>Venta física</v>
      </c>
      <c r="H2571" t="s">
        <v>30</v>
      </c>
      <c r="I2571" s="37">
        <v>85464</v>
      </c>
      <c r="J2571" s="37">
        <v>98316</v>
      </c>
      <c r="K2571" s="37">
        <v>64565</v>
      </c>
      <c r="L2571" s="37">
        <v>32562</v>
      </c>
      <c r="M2571" s="37">
        <v>65544</v>
      </c>
      <c r="N2571" s="37">
        <f>SUM(VentasC15[[#This Row],[Maquillaje]:[Perfumería]])</f>
        <v>346451</v>
      </c>
      <c r="O2571" s="14">
        <f>AVERAGE(VentasC15[[#This Row],[Maquillaje]:[Perfumería]])</f>
        <v>69290.2</v>
      </c>
      <c r="P2571" t="str">
        <f>INDEX(VentasC15[[#Headers],[Maquillaje]:[Perfumería]],MATCH(MAX(VentasC15[[#This Row],[Maquillaje]:[Perfumería]]),VentasC15[[#This Row],[Maquillaje]:[Perfumería]],0))</f>
        <v>Skincare</v>
      </c>
      <c r="Q2571" t="str">
        <f>INDEX(VentasC15[[#Headers],[Maquillaje]:[Perfumería]],MATCH(MIN(VentasC15[[#This Row],[Maquillaje]:[Perfumería]]),VentasC15[[#This Row],[Maquillaje]:[Perfumería]],0))</f>
        <v>Cuerpo</v>
      </c>
      <c r="R2571" t="str">
        <f>IF(VentasC15[[#This Row],[Total por vendedor]]&gt;=250000,"SI","NO")</f>
        <v>SI</v>
      </c>
    </row>
    <row r="2572" spans="1:18" x14ac:dyDescent="0.3">
      <c r="A2572" s="16">
        <v>33499692</v>
      </c>
      <c r="B2572" s="13">
        <v>74</v>
      </c>
      <c r="C2572" s="13">
        <v>6</v>
      </c>
      <c r="D2572" s="13">
        <v>75</v>
      </c>
      <c r="E2572" t="s">
        <v>25</v>
      </c>
      <c r="F2572" t="s">
        <v>21</v>
      </c>
      <c r="G2572" t="str">
        <f>IF(VentasC15[[#This Row],[Tipo de pago]]='Tablas auxiliares'!$B$6,"Venta física","Venta Online")</f>
        <v>Venta Online</v>
      </c>
      <c r="H2572" t="s">
        <v>29</v>
      </c>
      <c r="I2572" s="37">
        <v>83111</v>
      </c>
      <c r="J2572" s="37">
        <v>20648</v>
      </c>
      <c r="K2572" s="37">
        <v>47953</v>
      </c>
      <c r="L2572" s="37">
        <v>46414</v>
      </c>
      <c r="M2572" s="37">
        <v>5620</v>
      </c>
      <c r="N2572" s="37">
        <f>SUM(VentasC15[[#This Row],[Maquillaje]:[Perfumería]])</f>
        <v>203746</v>
      </c>
      <c r="O2572" s="14">
        <f>AVERAGE(VentasC15[[#This Row],[Maquillaje]:[Perfumería]])</f>
        <v>40749.199999999997</v>
      </c>
      <c r="P2572" t="str">
        <f>INDEX(VentasC15[[#Headers],[Maquillaje]:[Perfumería]],MATCH(MAX(VentasC15[[#This Row],[Maquillaje]:[Perfumería]]),VentasC15[[#This Row],[Maquillaje]:[Perfumería]],0))</f>
        <v>Maquillaje</v>
      </c>
      <c r="Q2572" t="str">
        <f>INDEX(VentasC15[[#Headers],[Maquillaje]:[Perfumería]],MATCH(MIN(VentasC15[[#This Row],[Maquillaje]:[Perfumería]]),VentasC15[[#This Row],[Maquillaje]:[Perfumería]],0))</f>
        <v>Perfumería</v>
      </c>
      <c r="R2572" t="str">
        <f>IF(VentasC15[[#This Row],[Total por vendedor]]&gt;=250000,"SI","NO")</f>
        <v>NO</v>
      </c>
    </row>
    <row r="2573" spans="1:18" x14ac:dyDescent="0.3">
      <c r="A2573" s="17">
        <v>33499693</v>
      </c>
      <c r="B2573" s="13">
        <v>38</v>
      </c>
      <c r="C2573" s="13">
        <v>6</v>
      </c>
      <c r="D2573" s="13">
        <v>81</v>
      </c>
      <c r="E2573" t="s">
        <v>25</v>
      </c>
      <c r="F2573" t="s">
        <v>20</v>
      </c>
      <c r="G2573" t="str">
        <f>IF(VentasC15[[#This Row],[Tipo de pago]]='Tablas auxiliares'!$B$6,"Venta física","Venta Online")</f>
        <v>Venta física</v>
      </c>
      <c r="H2573" t="s">
        <v>29</v>
      </c>
      <c r="I2573" s="37">
        <v>72140</v>
      </c>
      <c r="J2573" s="37">
        <v>90211</v>
      </c>
      <c r="K2573" s="37">
        <v>81880</v>
      </c>
      <c r="L2573" s="37">
        <v>22163</v>
      </c>
      <c r="M2573" s="37">
        <v>77367</v>
      </c>
      <c r="N2573" s="37">
        <f>SUM(VentasC15[[#This Row],[Maquillaje]:[Perfumería]])</f>
        <v>343761</v>
      </c>
      <c r="O2573" s="14">
        <f>AVERAGE(VentasC15[[#This Row],[Maquillaje]:[Perfumería]])</f>
        <v>68752.2</v>
      </c>
      <c r="P2573" t="str">
        <f>INDEX(VentasC15[[#Headers],[Maquillaje]:[Perfumería]],MATCH(MAX(VentasC15[[#This Row],[Maquillaje]:[Perfumería]]),VentasC15[[#This Row],[Maquillaje]:[Perfumería]],0))</f>
        <v>Skincare</v>
      </c>
      <c r="Q2573" t="str">
        <f>INDEX(VentasC15[[#Headers],[Maquillaje]:[Perfumería]],MATCH(MIN(VentasC15[[#This Row],[Maquillaje]:[Perfumería]]),VentasC15[[#This Row],[Maquillaje]:[Perfumería]],0))</f>
        <v>Cuerpo</v>
      </c>
      <c r="R2573" t="str">
        <f>IF(VentasC15[[#This Row],[Total por vendedor]]&gt;=250000,"SI","NO")</f>
        <v>SI</v>
      </c>
    </row>
    <row r="2574" spans="1:18" x14ac:dyDescent="0.3">
      <c r="A2574" s="16">
        <v>33499694</v>
      </c>
      <c r="B2574" s="13">
        <v>46</v>
      </c>
      <c r="C2574" s="13">
        <v>6</v>
      </c>
      <c r="D2574" s="13">
        <v>31</v>
      </c>
      <c r="E2574" t="s">
        <v>23</v>
      </c>
      <c r="F2574" t="s">
        <v>21</v>
      </c>
      <c r="G2574" t="str">
        <f>IF(VentasC15[[#This Row],[Tipo de pago]]='Tablas auxiliares'!$B$6,"Venta física","Venta Online")</f>
        <v>Venta Online</v>
      </c>
      <c r="H2574" t="s">
        <v>29</v>
      </c>
      <c r="I2574" s="37">
        <v>35215</v>
      </c>
      <c r="J2574" s="37">
        <v>8751</v>
      </c>
      <c r="K2574" s="37">
        <v>25927</v>
      </c>
      <c r="L2574" s="37">
        <v>50276</v>
      </c>
      <c r="M2574" s="37">
        <v>1790</v>
      </c>
      <c r="N2574" s="37">
        <f>SUM(VentasC15[[#This Row],[Maquillaje]:[Perfumería]])</f>
        <v>121959</v>
      </c>
      <c r="O2574" s="14">
        <f>AVERAGE(VentasC15[[#This Row],[Maquillaje]:[Perfumería]])</f>
        <v>24391.8</v>
      </c>
      <c r="P2574" t="str">
        <f>INDEX(VentasC15[[#Headers],[Maquillaje]:[Perfumería]],MATCH(MAX(VentasC15[[#This Row],[Maquillaje]:[Perfumería]]),VentasC15[[#This Row],[Maquillaje]:[Perfumería]],0))</f>
        <v>Cuerpo</v>
      </c>
      <c r="Q2574" t="str">
        <f>INDEX(VentasC15[[#Headers],[Maquillaje]:[Perfumería]],MATCH(MIN(VentasC15[[#This Row],[Maquillaje]:[Perfumería]]),VentasC15[[#This Row],[Maquillaje]:[Perfumería]],0))</f>
        <v>Perfumería</v>
      </c>
      <c r="R2574" t="str">
        <f>IF(VentasC15[[#This Row],[Total por vendedor]]&gt;=250000,"SI","NO")</f>
        <v>NO</v>
      </c>
    </row>
    <row r="2575" spans="1:18" x14ac:dyDescent="0.3">
      <c r="A2575" s="17">
        <v>33499695</v>
      </c>
      <c r="B2575" s="13">
        <v>33</v>
      </c>
      <c r="C2575" s="13">
        <v>6</v>
      </c>
      <c r="D2575" s="13">
        <v>9</v>
      </c>
      <c r="E2575" t="s">
        <v>23</v>
      </c>
      <c r="F2575" t="s">
        <v>21</v>
      </c>
      <c r="G2575" t="str">
        <f>IF(VentasC15[[#This Row],[Tipo de pago]]='Tablas auxiliares'!$B$6,"Venta física","Venta Online")</f>
        <v>Venta Online</v>
      </c>
      <c r="H2575" t="s">
        <v>29</v>
      </c>
      <c r="I2575" s="37">
        <v>48284</v>
      </c>
      <c r="J2575" s="37">
        <v>21049</v>
      </c>
      <c r="K2575" s="37">
        <v>46928</v>
      </c>
      <c r="L2575" s="37">
        <v>48584</v>
      </c>
      <c r="M2575" s="37">
        <v>63785</v>
      </c>
      <c r="N2575" s="37">
        <f>SUM(VentasC15[[#This Row],[Maquillaje]:[Perfumería]])</f>
        <v>228630</v>
      </c>
      <c r="O2575" s="14">
        <f>AVERAGE(VentasC15[[#This Row],[Maquillaje]:[Perfumería]])</f>
        <v>45726</v>
      </c>
      <c r="P2575" t="str">
        <f>INDEX(VentasC15[[#Headers],[Maquillaje]:[Perfumería]],MATCH(MAX(VentasC15[[#This Row],[Maquillaje]:[Perfumería]]),VentasC15[[#This Row],[Maquillaje]:[Perfumería]],0))</f>
        <v>Perfumería</v>
      </c>
      <c r="Q2575" t="str">
        <f>INDEX(VentasC15[[#Headers],[Maquillaje]:[Perfumería]],MATCH(MIN(VentasC15[[#This Row],[Maquillaje]:[Perfumería]]),VentasC15[[#This Row],[Maquillaje]:[Perfumería]],0))</f>
        <v>Skincare</v>
      </c>
      <c r="R2575" t="str">
        <f>IF(VentasC15[[#This Row],[Total por vendedor]]&gt;=250000,"SI","NO")</f>
        <v>NO</v>
      </c>
    </row>
    <row r="2576" spans="1:18" x14ac:dyDescent="0.3">
      <c r="A2576" s="16">
        <v>33499696</v>
      </c>
      <c r="B2576" s="13">
        <v>65</v>
      </c>
      <c r="C2576" s="13">
        <v>6</v>
      </c>
      <c r="D2576" s="13">
        <v>7</v>
      </c>
      <c r="E2576" t="s">
        <v>25</v>
      </c>
      <c r="F2576" t="s">
        <v>21</v>
      </c>
      <c r="G2576" t="str">
        <f>IF(VentasC15[[#This Row],[Tipo de pago]]='Tablas auxiliares'!$B$6,"Venta física","Venta Online")</f>
        <v>Venta Online</v>
      </c>
      <c r="H2576" t="s">
        <v>30</v>
      </c>
      <c r="I2576" s="37">
        <v>87662</v>
      </c>
      <c r="J2576" s="37">
        <v>37641</v>
      </c>
      <c r="K2576" s="37">
        <v>88474</v>
      </c>
      <c r="L2576" s="37">
        <v>96037</v>
      </c>
      <c r="M2576" s="37">
        <v>78862</v>
      </c>
      <c r="N2576" s="37">
        <f>SUM(VentasC15[[#This Row],[Maquillaje]:[Perfumería]])</f>
        <v>388676</v>
      </c>
      <c r="O2576" s="14">
        <f>AVERAGE(VentasC15[[#This Row],[Maquillaje]:[Perfumería]])</f>
        <v>77735.199999999997</v>
      </c>
      <c r="P2576" t="str">
        <f>INDEX(VentasC15[[#Headers],[Maquillaje]:[Perfumería]],MATCH(MAX(VentasC15[[#This Row],[Maquillaje]:[Perfumería]]),VentasC15[[#This Row],[Maquillaje]:[Perfumería]],0))</f>
        <v>Cuerpo</v>
      </c>
      <c r="Q2576" t="str">
        <f>INDEX(VentasC15[[#Headers],[Maquillaje]:[Perfumería]],MATCH(MIN(VentasC15[[#This Row],[Maquillaje]:[Perfumería]]),VentasC15[[#This Row],[Maquillaje]:[Perfumería]],0))</f>
        <v>Skincare</v>
      </c>
      <c r="R2576" t="str">
        <f>IF(VentasC15[[#This Row],[Total por vendedor]]&gt;=250000,"SI","NO")</f>
        <v>SI</v>
      </c>
    </row>
    <row r="2577" spans="1:18" x14ac:dyDescent="0.3">
      <c r="A2577" s="17">
        <v>33499697</v>
      </c>
      <c r="B2577" s="13">
        <v>26</v>
      </c>
      <c r="C2577" s="13">
        <v>6</v>
      </c>
      <c r="D2577" s="13">
        <v>99</v>
      </c>
      <c r="E2577" t="s">
        <v>25</v>
      </c>
      <c r="F2577" t="s">
        <v>20</v>
      </c>
      <c r="G2577" t="str">
        <f>IF(VentasC15[[#This Row],[Tipo de pago]]='Tablas auxiliares'!$B$6,"Venta física","Venta Online")</f>
        <v>Venta física</v>
      </c>
      <c r="H2577" t="s">
        <v>29</v>
      </c>
      <c r="I2577" s="37">
        <v>46272</v>
      </c>
      <c r="J2577" s="37">
        <v>40465</v>
      </c>
      <c r="K2577" s="37">
        <v>27591</v>
      </c>
      <c r="L2577" s="37">
        <v>71508</v>
      </c>
      <c r="M2577" s="37">
        <v>15436</v>
      </c>
      <c r="N2577" s="37">
        <f>SUM(VentasC15[[#This Row],[Maquillaje]:[Perfumería]])</f>
        <v>201272</v>
      </c>
      <c r="O2577" s="14">
        <f>AVERAGE(VentasC15[[#This Row],[Maquillaje]:[Perfumería]])</f>
        <v>40254.400000000001</v>
      </c>
      <c r="P2577" t="str">
        <f>INDEX(VentasC15[[#Headers],[Maquillaje]:[Perfumería]],MATCH(MAX(VentasC15[[#This Row],[Maquillaje]:[Perfumería]]),VentasC15[[#This Row],[Maquillaje]:[Perfumería]],0))</f>
        <v>Cuerpo</v>
      </c>
      <c r="Q2577" t="str">
        <f>INDEX(VentasC15[[#Headers],[Maquillaje]:[Perfumería]],MATCH(MIN(VentasC15[[#This Row],[Maquillaje]:[Perfumería]]),VentasC15[[#This Row],[Maquillaje]:[Perfumería]],0))</f>
        <v>Perfumería</v>
      </c>
      <c r="R2577" t="str">
        <f>IF(VentasC15[[#This Row],[Total por vendedor]]&gt;=250000,"SI","NO")</f>
        <v>NO</v>
      </c>
    </row>
    <row r="2578" spans="1:18" x14ac:dyDescent="0.3">
      <c r="A2578" s="16">
        <v>33499698</v>
      </c>
      <c r="B2578" s="13">
        <v>59</v>
      </c>
      <c r="C2578" s="13">
        <v>6</v>
      </c>
      <c r="D2578" s="13">
        <v>32</v>
      </c>
      <c r="E2578" t="s">
        <v>24</v>
      </c>
      <c r="F2578" t="s">
        <v>20</v>
      </c>
      <c r="G2578" t="str">
        <f>IF(VentasC15[[#This Row],[Tipo de pago]]='Tablas auxiliares'!$B$6,"Venta física","Venta Online")</f>
        <v>Venta física</v>
      </c>
      <c r="H2578" t="s">
        <v>29</v>
      </c>
      <c r="I2578" s="37">
        <v>34626</v>
      </c>
      <c r="J2578" s="37">
        <v>70437</v>
      </c>
      <c r="K2578" s="37">
        <v>19631</v>
      </c>
      <c r="L2578" s="37">
        <v>29894</v>
      </c>
      <c r="M2578" s="37">
        <v>51831</v>
      </c>
      <c r="N2578" s="37">
        <f>SUM(VentasC15[[#This Row],[Maquillaje]:[Perfumería]])</f>
        <v>206419</v>
      </c>
      <c r="O2578" s="14">
        <f>AVERAGE(VentasC15[[#This Row],[Maquillaje]:[Perfumería]])</f>
        <v>41283.800000000003</v>
      </c>
      <c r="P2578" t="str">
        <f>INDEX(VentasC15[[#Headers],[Maquillaje]:[Perfumería]],MATCH(MAX(VentasC15[[#This Row],[Maquillaje]:[Perfumería]]),VentasC15[[#This Row],[Maquillaje]:[Perfumería]],0))</f>
        <v>Skincare</v>
      </c>
      <c r="Q2578" t="str">
        <f>INDEX(VentasC15[[#Headers],[Maquillaje]:[Perfumería]],MATCH(MIN(VentasC15[[#This Row],[Maquillaje]:[Perfumería]]),VentasC15[[#This Row],[Maquillaje]:[Perfumería]],0))</f>
        <v>Cabello</v>
      </c>
      <c r="R2578" t="str">
        <f>IF(VentasC15[[#This Row],[Total por vendedor]]&gt;=250000,"SI","NO")</f>
        <v>NO</v>
      </c>
    </row>
    <row r="2579" spans="1:18" x14ac:dyDescent="0.3">
      <c r="A2579" s="17">
        <v>33499699</v>
      </c>
      <c r="B2579" s="13">
        <v>35</v>
      </c>
      <c r="C2579" s="13">
        <v>6</v>
      </c>
      <c r="D2579" s="13">
        <v>8</v>
      </c>
      <c r="E2579" t="s">
        <v>22</v>
      </c>
      <c r="F2579" t="s">
        <v>20</v>
      </c>
      <c r="G2579" t="str">
        <f>IF(VentasC15[[#This Row],[Tipo de pago]]='Tablas auxiliares'!$B$6,"Venta física","Venta Online")</f>
        <v>Venta física</v>
      </c>
      <c r="H2579" t="s">
        <v>29</v>
      </c>
      <c r="I2579" s="37">
        <v>89619</v>
      </c>
      <c r="J2579" s="37">
        <v>345</v>
      </c>
      <c r="K2579" s="37">
        <v>40101</v>
      </c>
      <c r="L2579" s="37">
        <v>99077</v>
      </c>
      <c r="M2579" s="37">
        <v>56372</v>
      </c>
      <c r="N2579" s="37">
        <f>SUM(VentasC15[[#This Row],[Maquillaje]:[Perfumería]])</f>
        <v>285514</v>
      </c>
      <c r="O2579" s="14">
        <f>AVERAGE(VentasC15[[#This Row],[Maquillaje]:[Perfumería]])</f>
        <v>57102.8</v>
      </c>
      <c r="P2579" t="str">
        <f>INDEX(VentasC15[[#Headers],[Maquillaje]:[Perfumería]],MATCH(MAX(VentasC15[[#This Row],[Maquillaje]:[Perfumería]]),VentasC15[[#This Row],[Maquillaje]:[Perfumería]],0))</f>
        <v>Cuerpo</v>
      </c>
      <c r="Q2579" t="str">
        <f>INDEX(VentasC15[[#Headers],[Maquillaje]:[Perfumería]],MATCH(MIN(VentasC15[[#This Row],[Maquillaje]:[Perfumería]]),VentasC15[[#This Row],[Maquillaje]:[Perfumería]],0))</f>
        <v>Skincare</v>
      </c>
      <c r="R2579" t="str">
        <f>IF(VentasC15[[#This Row],[Total por vendedor]]&gt;=250000,"SI","NO")</f>
        <v>SI</v>
      </c>
    </row>
    <row r="2580" spans="1:18" x14ac:dyDescent="0.3">
      <c r="A2580" s="16">
        <v>33499700</v>
      </c>
      <c r="B2580" s="13">
        <v>50</v>
      </c>
      <c r="C2580" s="13">
        <v>6</v>
      </c>
      <c r="D2580" s="13">
        <v>10</v>
      </c>
      <c r="E2580" t="s">
        <v>23</v>
      </c>
      <c r="F2580" t="s">
        <v>20</v>
      </c>
      <c r="G2580" t="str">
        <f>IF(VentasC15[[#This Row],[Tipo de pago]]='Tablas auxiliares'!$B$6,"Venta física","Venta Online")</f>
        <v>Venta física</v>
      </c>
      <c r="H2580" t="s">
        <v>30</v>
      </c>
      <c r="I2580" s="37">
        <v>14837</v>
      </c>
      <c r="J2580" s="37">
        <v>94208</v>
      </c>
      <c r="K2580" s="37">
        <v>20677</v>
      </c>
      <c r="L2580" s="37">
        <v>17504</v>
      </c>
      <c r="M2580" s="37">
        <v>37748</v>
      </c>
      <c r="N2580" s="37">
        <f>SUM(VentasC15[[#This Row],[Maquillaje]:[Perfumería]])</f>
        <v>184974</v>
      </c>
      <c r="O2580" s="14">
        <f>AVERAGE(VentasC15[[#This Row],[Maquillaje]:[Perfumería]])</f>
        <v>36994.800000000003</v>
      </c>
      <c r="P2580" t="str">
        <f>INDEX(VentasC15[[#Headers],[Maquillaje]:[Perfumería]],MATCH(MAX(VentasC15[[#This Row],[Maquillaje]:[Perfumería]]),VentasC15[[#This Row],[Maquillaje]:[Perfumería]],0))</f>
        <v>Skincare</v>
      </c>
      <c r="Q2580" t="str">
        <f>INDEX(VentasC15[[#Headers],[Maquillaje]:[Perfumería]],MATCH(MIN(VentasC15[[#This Row],[Maquillaje]:[Perfumería]]),VentasC15[[#This Row],[Maquillaje]:[Perfumería]],0))</f>
        <v>Maquillaje</v>
      </c>
      <c r="R2580" t="str">
        <f>IF(VentasC15[[#This Row],[Total por vendedor]]&gt;=250000,"SI","NO")</f>
        <v>NO</v>
      </c>
    </row>
    <row r="2581" spans="1:18" x14ac:dyDescent="0.3">
      <c r="A2581" s="17">
        <v>33499701</v>
      </c>
      <c r="B2581" s="13">
        <v>45</v>
      </c>
      <c r="C2581" s="13">
        <v>6</v>
      </c>
      <c r="D2581" s="13">
        <v>27</v>
      </c>
      <c r="E2581" t="s">
        <v>23</v>
      </c>
      <c r="F2581" t="s">
        <v>20</v>
      </c>
      <c r="G2581" t="str">
        <f>IF(VentasC15[[#This Row],[Tipo de pago]]='Tablas auxiliares'!$B$6,"Venta física","Venta Online")</f>
        <v>Venta física</v>
      </c>
      <c r="H2581" t="s">
        <v>30</v>
      </c>
      <c r="I2581" s="37">
        <v>5667</v>
      </c>
      <c r="J2581" s="37">
        <v>81139</v>
      </c>
      <c r="K2581" s="37">
        <v>15751</v>
      </c>
      <c r="L2581" s="37">
        <v>25426</v>
      </c>
      <c r="M2581" s="37">
        <v>35855</v>
      </c>
      <c r="N2581" s="37">
        <f>SUM(VentasC15[[#This Row],[Maquillaje]:[Perfumería]])</f>
        <v>163838</v>
      </c>
      <c r="O2581" s="14">
        <f>AVERAGE(VentasC15[[#This Row],[Maquillaje]:[Perfumería]])</f>
        <v>32767.599999999999</v>
      </c>
      <c r="P2581" t="str">
        <f>INDEX(VentasC15[[#Headers],[Maquillaje]:[Perfumería]],MATCH(MAX(VentasC15[[#This Row],[Maquillaje]:[Perfumería]]),VentasC15[[#This Row],[Maquillaje]:[Perfumería]],0))</f>
        <v>Skincare</v>
      </c>
      <c r="Q2581" t="str">
        <f>INDEX(VentasC15[[#Headers],[Maquillaje]:[Perfumería]],MATCH(MIN(VentasC15[[#This Row],[Maquillaje]:[Perfumería]]),VentasC15[[#This Row],[Maquillaje]:[Perfumería]],0))</f>
        <v>Maquillaje</v>
      </c>
      <c r="R2581" t="str">
        <f>IF(VentasC15[[#This Row],[Total por vendedor]]&gt;=250000,"SI","NO")</f>
        <v>NO</v>
      </c>
    </row>
    <row r="2582" spans="1:18" x14ac:dyDescent="0.3">
      <c r="A2582" s="16">
        <v>33499702</v>
      </c>
      <c r="B2582" s="13">
        <v>63</v>
      </c>
      <c r="C2582" s="13">
        <v>6</v>
      </c>
      <c r="D2582" s="13">
        <v>52</v>
      </c>
      <c r="E2582" t="s">
        <v>23</v>
      </c>
      <c r="F2582" t="s">
        <v>20</v>
      </c>
      <c r="G2582" t="str">
        <f>IF(VentasC15[[#This Row],[Tipo de pago]]='Tablas auxiliares'!$B$6,"Venta física","Venta Online")</f>
        <v>Venta física</v>
      </c>
      <c r="H2582" t="s">
        <v>29</v>
      </c>
      <c r="I2582" s="37">
        <v>44789</v>
      </c>
      <c r="J2582" s="37">
        <v>59333</v>
      </c>
      <c r="K2582" s="37">
        <v>32803</v>
      </c>
      <c r="L2582" s="37">
        <v>82034</v>
      </c>
      <c r="M2582" s="37">
        <v>11949</v>
      </c>
      <c r="N2582" s="37">
        <f>SUM(VentasC15[[#This Row],[Maquillaje]:[Perfumería]])</f>
        <v>230908</v>
      </c>
      <c r="O2582" s="14">
        <f>AVERAGE(VentasC15[[#This Row],[Maquillaje]:[Perfumería]])</f>
        <v>46181.599999999999</v>
      </c>
      <c r="P2582" t="str">
        <f>INDEX(VentasC15[[#Headers],[Maquillaje]:[Perfumería]],MATCH(MAX(VentasC15[[#This Row],[Maquillaje]:[Perfumería]]),VentasC15[[#This Row],[Maquillaje]:[Perfumería]],0))</f>
        <v>Cuerpo</v>
      </c>
      <c r="Q2582" t="str">
        <f>INDEX(VentasC15[[#Headers],[Maquillaje]:[Perfumería]],MATCH(MIN(VentasC15[[#This Row],[Maquillaje]:[Perfumería]]),VentasC15[[#This Row],[Maquillaje]:[Perfumería]],0))</f>
        <v>Perfumería</v>
      </c>
      <c r="R2582" t="str">
        <f>IF(VentasC15[[#This Row],[Total por vendedor]]&gt;=250000,"SI","NO")</f>
        <v>NO</v>
      </c>
    </row>
    <row r="2583" spans="1:18" x14ac:dyDescent="0.3">
      <c r="A2583" s="17">
        <v>33499703</v>
      </c>
      <c r="B2583" s="13">
        <v>29</v>
      </c>
      <c r="C2583" s="13">
        <v>6</v>
      </c>
      <c r="D2583" s="13">
        <v>51</v>
      </c>
      <c r="E2583" t="s">
        <v>23</v>
      </c>
      <c r="F2583" t="s">
        <v>20</v>
      </c>
      <c r="G2583" t="str">
        <f>IF(VentasC15[[#This Row],[Tipo de pago]]='Tablas auxiliares'!$B$6,"Venta física","Venta Online")</f>
        <v>Venta física</v>
      </c>
      <c r="H2583" t="s">
        <v>29</v>
      </c>
      <c r="I2583" s="37">
        <v>83974</v>
      </c>
      <c r="J2583" s="37">
        <v>76037</v>
      </c>
      <c r="K2583" s="37">
        <v>82113</v>
      </c>
      <c r="L2583" s="37">
        <v>58227</v>
      </c>
      <c r="M2583" s="37">
        <v>50723</v>
      </c>
      <c r="N2583" s="37">
        <f>SUM(VentasC15[[#This Row],[Maquillaje]:[Perfumería]])</f>
        <v>351074</v>
      </c>
      <c r="O2583" s="14">
        <f>AVERAGE(VentasC15[[#This Row],[Maquillaje]:[Perfumería]])</f>
        <v>70214.8</v>
      </c>
      <c r="P2583" t="str">
        <f>INDEX(VentasC15[[#Headers],[Maquillaje]:[Perfumería]],MATCH(MAX(VentasC15[[#This Row],[Maquillaje]:[Perfumería]]),VentasC15[[#This Row],[Maquillaje]:[Perfumería]],0))</f>
        <v>Maquillaje</v>
      </c>
      <c r="Q2583" t="str">
        <f>INDEX(VentasC15[[#Headers],[Maquillaje]:[Perfumería]],MATCH(MIN(VentasC15[[#This Row],[Maquillaje]:[Perfumería]]),VentasC15[[#This Row],[Maquillaje]:[Perfumería]],0))</f>
        <v>Perfumería</v>
      </c>
      <c r="R2583" t="str">
        <f>IF(VentasC15[[#This Row],[Total por vendedor]]&gt;=250000,"SI","NO")</f>
        <v>SI</v>
      </c>
    </row>
    <row r="2584" spans="1:18" x14ac:dyDescent="0.3">
      <c r="A2584" s="16">
        <v>33499704</v>
      </c>
      <c r="B2584" s="13">
        <v>44</v>
      </c>
      <c r="C2584" s="13">
        <v>6</v>
      </c>
      <c r="D2584" s="13">
        <v>81</v>
      </c>
      <c r="E2584" t="s">
        <v>23</v>
      </c>
      <c r="F2584" t="s">
        <v>20</v>
      </c>
      <c r="G2584" t="str">
        <f>IF(VentasC15[[#This Row],[Tipo de pago]]='Tablas auxiliares'!$B$6,"Venta física","Venta Online")</f>
        <v>Venta física</v>
      </c>
      <c r="H2584" t="s">
        <v>29</v>
      </c>
      <c r="I2584" s="37">
        <v>91420</v>
      </c>
      <c r="J2584" s="37">
        <v>31156</v>
      </c>
      <c r="K2584" s="37">
        <v>52658</v>
      </c>
      <c r="L2584" s="37">
        <v>32497</v>
      </c>
      <c r="M2584" s="37">
        <v>67845</v>
      </c>
      <c r="N2584" s="37">
        <f>SUM(VentasC15[[#This Row],[Maquillaje]:[Perfumería]])</f>
        <v>275576</v>
      </c>
      <c r="O2584" s="14">
        <f>AVERAGE(VentasC15[[#This Row],[Maquillaje]:[Perfumería]])</f>
        <v>55115.199999999997</v>
      </c>
      <c r="P2584" t="str">
        <f>INDEX(VentasC15[[#Headers],[Maquillaje]:[Perfumería]],MATCH(MAX(VentasC15[[#This Row],[Maquillaje]:[Perfumería]]),VentasC15[[#This Row],[Maquillaje]:[Perfumería]],0))</f>
        <v>Maquillaje</v>
      </c>
      <c r="Q2584" t="str">
        <f>INDEX(VentasC15[[#Headers],[Maquillaje]:[Perfumería]],MATCH(MIN(VentasC15[[#This Row],[Maquillaje]:[Perfumería]]),VentasC15[[#This Row],[Maquillaje]:[Perfumería]],0))</f>
        <v>Skincare</v>
      </c>
      <c r="R2584" t="str">
        <f>IF(VentasC15[[#This Row],[Total por vendedor]]&gt;=250000,"SI","NO")</f>
        <v>SI</v>
      </c>
    </row>
    <row r="2585" spans="1:18" x14ac:dyDescent="0.3">
      <c r="A2585" s="17">
        <v>33499705</v>
      </c>
      <c r="B2585" s="13">
        <v>50</v>
      </c>
      <c r="C2585" s="13">
        <v>6</v>
      </c>
      <c r="D2585" s="13">
        <v>46</v>
      </c>
      <c r="E2585" t="s">
        <v>24</v>
      </c>
      <c r="F2585" t="s">
        <v>20</v>
      </c>
      <c r="G2585" t="str">
        <f>IF(VentasC15[[#This Row],[Tipo de pago]]='Tablas auxiliares'!$B$6,"Venta física","Venta Online")</f>
        <v>Venta física</v>
      </c>
      <c r="H2585" t="s">
        <v>29</v>
      </c>
      <c r="I2585" s="37">
        <v>11628</v>
      </c>
      <c r="J2585" s="37">
        <v>7283</v>
      </c>
      <c r="K2585" s="37">
        <v>12544</v>
      </c>
      <c r="L2585" s="37">
        <v>92454</v>
      </c>
      <c r="M2585" s="37">
        <v>18988</v>
      </c>
      <c r="N2585" s="37">
        <f>SUM(VentasC15[[#This Row],[Maquillaje]:[Perfumería]])</f>
        <v>142897</v>
      </c>
      <c r="O2585" s="14">
        <f>AVERAGE(VentasC15[[#This Row],[Maquillaje]:[Perfumería]])</f>
        <v>28579.4</v>
      </c>
      <c r="P2585" t="str">
        <f>INDEX(VentasC15[[#Headers],[Maquillaje]:[Perfumería]],MATCH(MAX(VentasC15[[#This Row],[Maquillaje]:[Perfumería]]),VentasC15[[#This Row],[Maquillaje]:[Perfumería]],0))</f>
        <v>Cuerpo</v>
      </c>
      <c r="Q2585" t="str">
        <f>INDEX(VentasC15[[#Headers],[Maquillaje]:[Perfumería]],MATCH(MIN(VentasC15[[#This Row],[Maquillaje]:[Perfumería]]),VentasC15[[#This Row],[Maquillaje]:[Perfumería]],0))</f>
        <v>Skincare</v>
      </c>
      <c r="R2585" t="str">
        <f>IF(VentasC15[[#This Row],[Total por vendedor]]&gt;=250000,"SI","NO")</f>
        <v>NO</v>
      </c>
    </row>
    <row r="2586" spans="1:18" x14ac:dyDescent="0.3">
      <c r="A2586" s="16">
        <v>33499706</v>
      </c>
      <c r="B2586" s="13">
        <v>55</v>
      </c>
      <c r="C2586" s="13">
        <v>6</v>
      </c>
      <c r="D2586" s="13">
        <v>19</v>
      </c>
      <c r="E2586" t="s">
        <v>22</v>
      </c>
      <c r="F2586" t="s">
        <v>21</v>
      </c>
      <c r="G2586" t="str">
        <f>IF(VentasC15[[#This Row],[Tipo de pago]]='Tablas auxiliares'!$B$6,"Venta física","Venta Online")</f>
        <v>Venta Online</v>
      </c>
      <c r="H2586" t="s">
        <v>30</v>
      </c>
      <c r="I2586" s="37">
        <v>6450</v>
      </c>
      <c r="J2586" s="37">
        <v>12452</v>
      </c>
      <c r="K2586" s="37">
        <v>8912</v>
      </c>
      <c r="L2586" s="37">
        <v>84849</v>
      </c>
      <c r="M2586" s="37">
        <v>52782</v>
      </c>
      <c r="N2586" s="37">
        <f>SUM(VentasC15[[#This Row],[Maquillaje]:[Perfumería]])</f>
        <v>165445</v>
      </c>
      <c r="O2586" s="14">
        <f>AVERAGE(VentasC15[[#This Row],[Maquillaje]:[Perfumería]])</f>
        <v>33089</v>
      </c>
      <c r="P2586" t="str">
        <f>INDEX(VentasC15[[#Headers],[Maquillaje]:[Perfumería]],MATCH(MAX(VentasC15[[#This Row],[Maquillaje]:[Perfumería]]),VentasC15[[#This Row],[Maquillaje]:[Perfumería]],0))</f>
        <v>Cuerpo</v>
      </c>
      <c r="Q2586" t="str">
        <f>INDEX(VentasC15[[#Headers],[Maquillaje]:[Perfumería]],MATCH(MIN(VentasC15[[#This Row],[Maquillaje]:[Perfumería]]),VentasC15[[#This Row],[Maquillaje]:[Perfumería]],0))</f>
        <v>Maquillaje</v>
      </c>
      <c r="R2586" t="str">
        <f>IF(VentasC15[[#This Row],[Total por vendedor]]&gt;=250000,"SI","NO")</f>
        <v>NO</v>
      </c>
    </row>
    <row r="2587" spans="1:18" x14ac:dyDescent="0.3">
      <c r="A2587" s="17">
        <v>33499707</v>
      </c>
      <c r="B2587" s="13">
        <v>40</v>
      </c>
      <c r="C2587" s="13">
        <v>6</v>
      </c>
      <c r="D2587" s="13">
        <v>67</v>
      </c>
      <c r="E2587" t="s">
        <v>25</v>
      </c>
      <c r="F2587" t="s">
        <v>21</v>
      </c>
      <c r="G2587" t="str">
        <f>IF(VentasC15[[#This Row],[Tipo de pago]]='Tablas auxiliares'!$B$6,"Venta física","Venta Online")</f>
        <v>Venta Online</v>
      </c>
      <c r="H2587" t="s">
        <v>29</v>
      </c>
      <c r="I2587" s="37">
        <v>19944</v>
      </c>
      <c r="J2587" s="37">
        <v>40671</v>
      </c>
      <c r="K2587" s="37">
        <v>78487</v>
      </c>
      <c r="L2587" s="37">
        <v>38415</v>
      </c>
      <c r="M2587" s="37">
        <v>48257</v>
      </c>
      <c r="N2587" s="37">
        <f>SUM(VentasC15[[#This Row],[Maquillaje]:[Perfumería]])</f>
        <v>225774</v>
      </c>
      <c r="O2587" s="14">
        <f>AVERAGE(VentasC15[[#This Row],[Maquillaje]:[Perfumería]])</f>
        <v>45154.8</v>
      </c>
      <c r="P2587" t="str">
        <f>INDEX(VentasC15[[#Headers],[Maquillaje]:[Perfumería]],MATCH(MAX(VentasC15[[#This Row],[Maquillaje]:[Perfumería]]),VentasC15[[#This Row],[Maquillaje]:[Perfumería]],0))</f>
        <v>Cabello</v>
      </c>
      <c r="Q2587" t="str">
        <f>INDEX(VentasC15[[#Headers],[Maquillaje]:[Perfumería]],MATCH(MIN(VentasC15[[#This Row],[Maquillaje]:[Perfumería]]),VentasC15[[#This Row],[Maquillaje]:[Perfumería]],0))</f>
        <v>Maquillaje</v>
      </c>
      <c r="R2587" t="str">
        <f>IF(VentasC15[[#This Row],[Total por vendedor]]&gt;=250000,"SI","NO")</f>
        <v>NO</v>
      </c>
    </row>
    <row r="2588" spans="1:18" x14ac:dyDescent="0.3">
      <c r="A2588" s="16">
        <v>33499708</v>
      </c>
      <c r="B2588" s="13">
        <v>62</v>
      </c>
      <c r="C2588" s="13">
        <v>6</v>
      </c>
      <c r="D2588" s="13">
        <v>66</v>
      </c>
      <c r="E2588" t="s">
        <v>23</v>
      </c>
      <c r="F2588" t="s">
        <v>21</v>
      </c>
      <c r="G2588" t="str">
        <f>IF(VentasC15[[#This Row],[Tipo de pago]]='Tablas auxiliares'!$B$6,"Venta física","Venta Online")</f>
        <v>Venta Online</v>
      </c>
      <c r="H2588" t="s">
        <v>29</v>
      </c>
      <c r="I2588" s="37">
        <v>90676</v>
      </c>
      <c r="J2588" s="37">
        <v>58336</v>
      </c>
      <c r="K2588" s="37">
        <v>50140</v>
      </c>
      <c r="L2588" s="37">
        <v>92534</v>
      </c>
      <c r="M2588" s="37">
        <v>83856</v>
      </c>
      <c r="N2588" s="37">
        <f>SUM(VentasC15[[#This Row],[Maquillaje]:[Perfumería]])</f>
        <v>375542</v>
      </c>
      <c r="O2588" s="14">
        <f>AVERAGE(VentasC15[[#This Row],[Maquillaje]:[Perfumería]])</f>
        <v>75108.399999999994</v>
      </c>
      <c r="P2588" t="str">
        <f>INDEX(VentasC15[[#Headers],[Maquillaje]:[Perfumería]],MATCH(MAX(VentasC15[[#This Row],[Maquillaje]:[Perfumería]]),VentasC15[[#This Row],[Maquillaje]:[Perfumería]],0))</f>
        <v>Cuerpo</v>
      </c>
      <c r="Q2588" t="str">
        <f>INDEX(VentasC15[[#Headers],[Maquillaje]:[Perfumería]],MATCH(MIN(VentasC15[[#This Row],[Maquillaje]:[Perfumería]]),VentasC15[[#This Row],[Maquillaje]:[Perfumería]],0))</f>
        <v>Cabello</v>
      </c>
      <c r="R2588" t="str">
        <f>IF(VentasC15[[#This Row],[Total por vendedor]]&gt;=250000,"SI","NO")</f>
        <v>SI</v>
      </c>
    </row>
    <row r="2589" spans="1:18" x14ac:dyDescent="0.3">
      <c r="A2589" s="17">
        <v>33499709</v>
      </c>
      <c r="B2589" s="13">
        <v>63</v>
      </c>
      <c r="C2589" s="13">
        <v>6</v>
      </c>
      <c r="D2589" s="13">
        <v>59</v>
      </c>
      <c r="E2589" t="s">
        <v>24</v>
      </c>
      <c r="F2589" t="s">
        <v>20</v>
      </c>
      <c r="G2589" t="str">
        <f>IF(VentasC15[[#This Row],[Tipo de pago]]='Tablas auxiliares'!$B$6,"Venta física","Venta Online")</f>
        <v>Venta física</v>
      </c>
      <c r="H2589" t="s">
        <v>30</v>
      </c>
      <c r="I2589" s="37">
        <v>93182</v>
      </c>
      <c r="J2589" s="37">
        <v>1131</v>
      </c>
      <c r="K2589" s="37">
        <v>8950</v>
      </c>
      <c r="L2589" s="37">
        <v>18686</v>
      </c>
      <c r="M2589" s="37">
        <v>35626</v>
      </c>
      <c r="N2589" s="37">
        <f>SUM(VentasC15[[#This Row],[Maquillaje]:[Perfumería]])</f>
        <v>157575</v>
      </c>
      <c r="O2589" s="14">
        <f>AVERAGE(VentasC15[[#This Row],[Maquillaje]:[Perfumería]])</f>
        <v>31515</v>
      </c>
      <c r="P2589" t="str">
        <f>INDEX(VentasC15[[#Headers],[Maquillaje]:[Perfumería]],MATCH(MAX(VentasC15[[#This Row],[Maquillaje]:[Perfumería]]),VentasC15[[#This Row],[Maquillaje]:[Perfumería]],0))</f>
        <v>Maquillaje</v>
      </c>
      <c r="Q2589" t="str">
        <f>INDEX(VentasC15[[#Headers],[Maquillaje]:[Perfumería]],MATCH(MIN(VentasC15[[#This Row],[Maquillaje]:[Perfumería]]),VentasC15[[#This Row],[Maquillaje]:[Perfumería]],0))</f>
        <v>Skincare</v>
      </c>
      <c r="R2589" t="str">
        <f>IF(VentasC15[[#This Row],[Total por vendedor]]&gt;=250000,"SI","NO")</f>
        <v>NO</v>
      </c>
    </row>
    <row r="2590" spans="1:18" x14ac:dyDescent="0.3">
      <c r="A2590" s="16">
        <v>33499710</v>
      </c>
      <c r="B2590" s="13">
        <v>72</v>
      </c>
      <c r="C2590" s="13">
        <v>6</v>
      </c>
      <c r="D2590" s="13">
        <v>37</v>
      </c>
      <c r="E2590" t="s">
        <v>23</v>
      </c>
      <c r="F2590" t="s">
        <v>21</v>
      </c>
      <c r="G2590" t="str">
        <f>IF(VentasC15[[#This Row],[Tipo de pago]]='Tablas auxiliares'!$B$6,"Venta física","Venta Online")</f>
        <v>Venta Online</v>
      </c>
      <c r="H2590" t="s">
        <v>29</v>
      </c>
      <c r="I2590" s="37">
        <v>31487</v>
      </c>
      <c r="J2590" s="37">
        <v>15406</v>
      </c>
      <c r="K2590" s="37">
        <v>26345</v>
      </c>
      <c r="L2590" s="37">
        <v>31686</v>
      </c>
      <c r="M2590" s="37">
        <v>93273</v>
      </c>
      <c r="N2590" s="37">
        <f>SUM(VentasC15[[#This Row],[Maquillaje]:[Perfumería]])</f>
        <v>198197</v>
      </c>
      <c r="O2590" s="14">
        <f>AVERAGE(VentasC15[[#This Row],[Maquillaje]:[Perfumería]])</f>
        <v>39639.4</v>
      </c>
      <c r="P2590" t="str">
        <f>INDEX(VentasC15[[#Headers],[Maquillaje]:[Perfumería]],MATCH(MAX(VentasC15[[#This Row],[Maquillaje]:[Perfumería]]),VentasC15[[#This Row],[Maquillaje]:[Perfumería]],0))</f>
        <v>Perfumería</v>
      </c>
      <c r="Q2590" t="str">
        <f>INDEX(VentasC15[[#Headers],[Maquillaje]:[Perfumería]],MATCH(MIN(VentasC15[[#This Row],[Maquillaje]:[Perfumería]]),VentasC15[[#This Row],[Maquillaje]:[Perfumería]],0))</f>
        <v>Skincare</v>
      </c>
      <c r="R2590" t="str">
        <f>IF(VentasC15[[#This Row],[Total por vendedor]]&gt;=250000,"SI","NO")</f>
        <v>NO</v>
      </c>
    </row>
    <row r="2591" spans="1:18" x14ac:dyDescent="0.3">
      <c r="A2591" s="17">
        <v>33499711</v>
      </c>
      <c r="B2591" s="13">
        <v>31</v>
      </c>
      <c r="C2591" s="13">
        <v>6</v>
      </c>
      <c r="D2591" s="13">
        <v>75</v>
      </c>
      <c r="E2591" t="s">
        <v>22</v>
      </c>
      <c r="F2591" t="s">
        <v>20</v>
      </c>
      <c r="G2591" t="str">
        <f>IF(VentasC15[[#This Row],[Tipo de pago]]='Tablas auxiliares'!$B$6,"Venta física","Venta Online")</f>
        <v>Venta física</v>
      </c>
      <c r="H2591" t="s">
        <v>30</v>
      </c>
      <c r="I2591" s="37">
        <v>23616</v>
      </c>
      <c r="J2591" s="37">
        <v>89613</v>
      </c>
      <c r="K2591" s="37">
        <v>34869</v>
      </c>
      <c r="L2591" s="37">
        <v>98805</v>
      </c>
      <c r="M2591" s="37">
        <v>2289</v>
      </c>
      <c r="N2591" s="37">
        <f>SUM(VentasC15[[#This Row],[Maquillaje]:[Perfumería]])</f>
        <v>249192</v>
      </c>
      <c r="O2591" s="14">
        <f>AVERAGE(VentasC15[[#This Row],[Maquillaje]:[Perfumería]])</f>
        <v>49838.400000000001</v>
      </c>
      <c r="P2591" t="str">
        <f>INDEX(VentasC15[[#Headers],[Maquillaje]:[Perfumería]],MATCH(MAX(VentasC15[[#This Row],[Maquillaje]:[Perfumería]]),VentasC15[[#This Row],[Maquillaje]:[Perfumería]],0))</f>
        <v>Cuerpo</v>
      </c>
      <c r="Q2591" t="str">
        <f>INDEX(VentasC15[[#Headers],[Maquillaje]:[Perfumería]],MATCH(MIN(VentasC15[[#This Row],[Maquillaje]:[Perfumería]]),VentasC15[[#This Row],[Maquillaje]:[Perfumería]],0))</f>
        <v>Perfumería</v>
      </c>
      <c r="R2591" t="str">
        <f>IF(VentasC15[[#This Row],[Total por vendedor]]&gt;=250000,"SI","NO")</f>
        <v>NO</v>
      </c>
    </row>
    <row r="2592" spans="1:18" x14ac:dyDescent="0.3">
      <c r="A2592" s="16">
        <v>33499712</v>
      </c>
      <c r="B2592" s="13">
        <v>72</v>
      </c>
      <c r="C2592" s="13">
        <v>6</v>
      </c>
      <c r="D2592" s="13">
        <v>43</v>
      </c>
      <c r="E2592" t="s">
        <v>23</v>
      </c>
      <c r="F2592" t="s">
        <v>20</v>
      </c>
      <c r="G2592" t="str">
        <f>IF(VentasC15[[#This Row],[Tipo de pago]]='Tablas auxiliares'!$B$6,"Venta física","Venta Online")</f>
        <v>Venta física</v>
      </c>
      <c r="H2592" t="s">
        <v>30</v>
      </c>
      <c r="I2592" s="37">
        <v>5616</v>
      </c>
      <c r="J2592" s="37">
        <v>46372</v>
      </c>
      <c r="K2592" s="37">
        <v>90268</v>
      </c>
      <c r="L2592" s="37">
        <v>92494</v>
      </c>
      <c r="M2592" s="37">
        <v>53026</v>
      </c>
      <c r="N2592" s="37">
        <f>SUM(VentasC15[[#This Row],[Maquillaje]:[Perfumería]])</f>
        <v>287776</v>
      </c>
      <c r="O2592" s="14">
        <f>AVERAGE(VentasC15[[#This Row],[Maquillaje]:[Perfumería]])</f>
        <v>57555.199999999997</v>
      </c>
      <c r="P2592" t="str">
        <f>INDEX(VentasC15[[#Headers],[Maquillaje]:[Perfumería]],MATCH(MAX(VentasC15[[#This Row],[Maquillaje]:[Perfumería]]),VentasC15[[#This Row],[Maquillaje]:[Perfumería]],0))</f>
        <v>Cuerpo</v>
      </c>
      <c r="Q2592" t="str">
        <f>INDEX(VentasC15[[#Headers],[Maquillaje]:[Perfumería]],MATCH(MIN(VentasC15[[#This Row],[Maquillaje]:[Perfumería]]),VentasC15[[#This Row],[Maquillaje]:[Perfumería]],0))</f>
        <v>Maquillaje</v>
      </c>
      <c r="R2592" t="str">
        <f>IF(VentasC15[[#This Row],[Total por vendedor]]&gt;=250000,"SI","NO")</f>
        <v>SI</v>
      </c>
    </row>
    <row r="2593" spans="1:18" x14ac:dyDescent="0.3">
      <c r="A2593" s="17">
        <v>33499713</v>
      </c>
      <c r="B2593" s="13">
        <v>59</v>
      </c>
      <c r="C2593" s="13">
        <v>6</v>
      </c>
      <c r="D2593" s="13">
        <v>10</v>
      </c>
      <c r="E2593" t="s">
        <v>22</v>
      </c>
      <c r="F2593" t="s">
        <v>21</v>
      </c>
      <c r="G2593" t="str">
        <f>IF(VentasC15[[#This Row],[Tipo de pago]]='Tablas auxiliares'!$B$6,"Venta física","Venta Online")</f>
        <v>Venta Online</v>
      </c>
      <c r="H2593" t="s">
        <v>29</v>
      </c>
      <c r="I2593" s="37">
        <v>71710</v>
      </c>
      <c r="J2593" s="37">
        <v>71611</v>
      </c>
      <c r="K2593" s="37">
        <v>6848</v>
      </c>
      <c r="L2593" s="37">
        <v>9869</v>
      </c>
      <c r="M2593" s="37">
        <v>49203</v>
      </c>
      <c r="N2593" s="37">
        <f>SUM(VentasC15[[#This Row],[Maquillaje]:[Perfumería]])</f>
        <v>209241</v>
      </c>
      <c r="O2593" s="14">
        <f>AVERAGE(VentasC15[[#This Row],[Maquillaje]:[Perfumería]])</f>
        <v>41848.199999999997</v>
      </c>
      <c r="P2593" t="str">
        <f>INDEX(VentasC15[[#Headers],[Maquillaje]:[Perfumería]],MATCH(MAX(VentasC15[[#This Row],[Maquillaje]:[Perfumería]]),VentasC15[[#This Row],[Maquillaje]:[Perfumería]],0))</f>
        <v>Maquillaje</v>
      </c>
      <c r="Q2593" t="str">
        <f>INDEX(VentasC15[[#Headers],[Maquillaje]:[Perfumería]],MATCH(MIN(VentasC15[[#This Row],[Maquillaje]:[Perfumería]]),VentasC15[[#This Row],[Maquillaje]:[Perfumería]],0))</f>
        <v>Cabello</v>
      </c>
      <c r="R2593" t="str">
        <f>IF(VentasC15[[#This Row],[Total por vendedor]]&gt;=250000,"SI","NO")</f>
        <v>NO</v>
      </c>
    </row>
    <row r="2594" spans="1:18" x14ac:dyDescent="0.3">
      <c r="A2594" s="16">
        <v>33499714</v>
      </c>
      <c r="B2594" s="13">
        <v>44</v>
      </c>
      <c r="C2594" s="13">
        <v>6</v>
      </c>
      <c r="D2594" s="13">
        <v>45</v>
      </c>
      <c r="E2594" t="s">
        <v>23</v>
      </c>
      <c r="F2594" t="s">
        <v>20</v>
      </c>
      <c r="G2594" t="str">
        <f>IF(VentasC15[[#This Row],[Tipo de pago]]='Tablas auxiliares'!$B$6,"Venta física","Venta Online")</f>
        <v>Venta física</v>
      </c>
      <c r="H2594" t="s">
        <v>30</v>
      </c>
      <c r="I2594" s="37">
        <v>45448</v>
      </c>
      <c r="J2594" s="37">
        <v>31450</v>
      </c>
      <c r="K2594" s="37">
        <v>54438</v>
      </c>
      <c r="L2594" s="37">
        <v>70009</v>
      </c>
      <c r="M2594" s="37">
        <v>5282</v>
      </c>
      <c r="N2594" s="37">
        <f>SUM(VentasC15[[#This Row],[Maquillaje]:[Perfumería]])</f>
        <v>206627</v>
      </c>
      <c r="O2594" s="14">
        <f>AVERAGE(VentasC15[[#This Row],[Maquillaje]:[Perfumería]])</f>
        <v>41325.4</v>
      </c>
      <c r="P2594" t="str">
        <f>INDEX(VentasC15[[#Headers],[Maquillaje]:[Perfumería]],MATCH(MAX(VentasC15[[#This Row],[Maquillaje]:[Perfumería]]),VentasC15[[#This Row],[Maquillaje]:[Perfumería]],0))</f>
        <v>Cuerpo</v>
      </c>
      <c r="Q2594" t="str">
        <f>INDEX(VentasC15[[#Headers],[Maquillaje]:[Perfumería]],MATCH(MIN(VentasC15[[#This Row],[Maquillaje]:[Perfumería]]),VentasC15[[#This Row],[Maquillaje]:[Perfumería]],0))</f>
        <v>Perfumería</v>
      </c>
      <c r="R2594" t="str">
        <f>IF(VentasC15[[#This Row],[Total por vendedor]]&gt;=250000,"SI","NO")</f>
        <v>NO</v>
      </c>
    </row>
    <row r="2595" spans="1:18" x14ac:dyDescent="0.3">
      <c r="A2595" s="17">
        <v>33499715</v>
      </c>
      <c r="B2595" s="13">
        <v>40</v>
      </c>
      <c r="C2595" s="13">
        <v>6</v>
      </c>
      <c r="D2595" s="13">
        <v>91</v>
      </c>
      <c r="E2595" t="s">
        <v>24</v>
      </c>
      <c r="F2595" t="s">
        <v>20</v>
      </c>
      <c r="G2595" t="str">
        <f>IF(VentasC15[[#This Row],[Tipo de pago]]='Tablas auxiliares'!$B$6,"Venta física","Venta Online")</f>
        <v>Venta física</v>
      </c>
      <c r="H2595" t="s">
        <v>29</v>
      </c>
      <c r="I2595" s="37">
        <v>41773</v>
      </c>
      <c r="J2595" s="37">
        <v>24170</v>
      </c>
      <c r="K2595" s="37">
        <v>86686</v>
      </c>
      <c r="L2595" s="37">
        <v>64639</v>
      </c>
      <c r="M2595" s="37">
        <v>94709</v>
      </c>
      <c r="N2595" s="37">
        <f>SUM(VentasC15[[#This Row],[Maquillaje]:[Perfumería]])</f>
        <v>311977</v>
      </c>
      <c r="O2595" s="14">
        <f>AVERAGE(VentasC15[[#This Row],[Maquillaje]:[Perfumería]])</f>
        <v>62395.4</v>
      </c>
      <c r="P2595" t="str">
        <f>INDEX(VentasC15[[#Headers],[Maquillaje]:[Perfumería]],MATCH(MAX(VentasC15[[#This Row],[Maquillaje]:[Perfumería]]),VentasC15[[#This Row],[Maquillaje]:[Perfumería]],0))</f>
        <v>Perfumería</v>
      </c>
      <c r="Q2595" t="str">
        <f>INDEX(VentasC15[[#Headers],[Maquillaje]:[Perfumería]],MATCH(MIN(VentasC15[[#This Row],[Maquillaje]:[Perfumería]]),VentasC15[[#This Row],[Maquillaje]:[Perfumería]],0))</f>
        <v>Skincare</v>
      </c>
      <c r="R2595" t="str">
        <f>IF(VentasC15[[#This Row],[Total por vendedor]]&gt;=250000,"SI","NO")</f>
        <v>SI</v>
      </c>
    </row>
    <row r="2596" spans="1:18" x14ac:dyDescent="0.3">
      <c r="A2596" s="16">
        <v>33499716</v>
      </c>
      <c r="B2596" s="13">
        <v>26</v>
      </c>
      <c r="C2596" s="13">
        <v>6</v>
      </c>
      <c r="D2596" s="13">
        <v>82</v>
      </c>
      <c r="E2596" t="s">
        <v>25</v>
      </c>
      <c r="F2596" t="s">
        <v>20</v>
      </c>
      <c r="G2596" t="str">
        <f>IF(VentasC15[[#This Row],[Tipo de pago]]='Tablas auxiliares'!$B$6,"Venta física","Venta Online")</f>
        <v>Venta física</v>
      </c>
      <c r="H2596" t="s">
        <v>29</v>
      </c>
      <c r="I2596" s="37">
        <v>59944</v>
      </c>
      <c r="J2596" s="37">
        <v>13723</v>
      </c>
      <c r="K2596" s="37">
        <v>65881</v>
      </c>
      <c r="L2596" s="37">
        <v>43706</v>
      </c>
      <c r="M2596" s="37">
        <v>120</v>
      </c>
      <c r="N2596" s="37">
        <f>SUM(VentasC15[[#This Row],[Maquillaje]:[Perfumería]])</f>
        <v>183374</v>
      </c>
      <c r="O2596" s="14">
        <f>AVERAGE(VentasC15[[#This Row],[Maquillaje]:[Perfumería]])</f>
        <v>36674.800000000003</v>
      </c>
      <c r="P2596" t="str">
        <f>INDEX(VentasC15[[#Headers],[Maquillaje]:[Perfumería]],MATCH(MAX(VentasC15[[#This Row],[Maquillaje]:[Perfumería]]),VentasC15[[#This Row],[Maquillaje]:[Perfumería]],0))</f>
        <v>Cabello</v>
      </c>
      <c r="Q2596" t="str">
        <f>INDEX(VentasC15[[#Headers],[Maquillaje]:[Perfumería]],MATCH(MIN(VentasC15[[#This Row],[Maquillaje]:[Perfumería]]),VentasC15[[#This Row],[Maquillaje]:[Perfumería]],0))</f>
        <v>Perfumería</v>
      </c>
      <c r="R2596" t="str">
        <f>IF(VentasC15[[#This Row],[Total por vendedor]]&gt;=250000,"SI","NO")</f>
        <v>NO</v>
      </c>
    </row>
    <row r="2597" spans="1:18" x14ac:dyDescent="0.3">
      <c r="A2597" s="17">
        <v>33499717</v>
      </c>
      <c r="B2597" s="13">
        <v>74</v>
      </c>
      <c r="C2597" s="13">
        <v>6</v>
      </c>
      <c r="D2597" s="13">
        <v>68</v>
      </c>
      <c r="E2597" t="s">
        <v>24</v>
      </c>
      <c r="F2597" t="s">
        <v>20</v>
      </c>
      <c r="G2597" t="str">
        <f>IF(VentasC15[[#This Row],[Tipo de pago]]='Tablas auxiliares'!$B$6,"Venta física","Venta Online")</f>
        <v>Venta física</v>
      </c>
      <c r="H2597" t="s">
        <v>30</v>
      </c>
      <c r="I2597" s="37">
        <v>71237</v>
      </c>
      <c r="J2597" s="37">
        <v>60255</v>
      </c>
      <c r="K2597" s="37">
        <v>85719</v>
      </c>
      <c r="L2597" s="37">
        <v>48028</v>
      </c>
      <c r="M2597" s="37">
        <v>7196</v>
      </c>
      <c r="N2597" s="37">
        <f>SUM(VentasC15[[#This Row],[Maquillaje]:[Perfumería]])</f>
        <v>272435</v>
      </c>
      <c r="O2597" s="14">
        <f>AVERAGE(VentasC15[[#This Row],[Maquillaje]:[Perfumería]])</f>
        <v>54487</v>
      </c>
      <c r="P2597" t="str">
        <f>INDEX(VentasC15[[#Headers],[Maquillaje]:[Perfumería]],MATCH(MAX(VentasC15[[#This Row],[Maquillaje]:[Perfumería]]),VentasC15[[#This Row],[Maquillaje]:[Perfumería]],0))</f>
        <v>Cabello</v>
      </c>
      <c r="Q2597" t="str">
        <f>INDEX(VentasC15[[#Headers],[Maquillaje]:[Perfumería]],MATCH(MIN(VentasC15[[#This Row],[Maquillaje]:[Perfumería]]),VentasC15[[#This Row],[Maquillaje]:[Perfumería]],0))</f>
        <v>Perfumería</v>
      </c>
      <c r="R2597" t="str">
        <f>IF(VentasC15[[#This Row],[Total por vendedor]]&gt;=250000,"SI","NO")</f>
        <v>SI</v>
      </c>
    </row>
    <row r="2598" spans="1:18" x14ac:dyDescent="0.3">
      <c r="A2598" s="16">
        <v>33499718</v>
      </c>
      <c r="B2598" s="13">
        <v>44</v>
      </c>
      <c r="C2598" s="13">
        <v>6</v>
      </c>
      <c r="D2598" s="13">
        <v>83</v>
      </c>
      <c r="E2598" t="s">
        <v>24</v>
      </c>
      <c r="F2598" t="s">
        <v>20</v>
      </c>
      <c r="G2598" t="str">
        <f>IF(VentasC15[[#This Row],[Tipo de pago]]='Tablas auxiliares'!$B$6,"Venta física","Venta Online")</f>
        <v>Venta física</v>
      </c>
      <c r="H2598" t="s">
        <v>30</v>
      </c>
      <c r="I2598" s="37">
        <v>47402</v>
      </c>
      <c r="J2598" s="37">
        <v>77467</v>
      </c>
      <c r="K2598" s="37">
        <v>62752</v>
      </c>
      <c r="L2598" s="37">
        <v>55982</v>
      </c>
      <c r="M2598" s="37">
        <v>23521</v>
      </c>
      <c r="N2598" s="37">
        <f>SUM(VentasC15[[#This Row],[Maquillaje]:[Perfumería]])</f>
        <v>267124</v>
      </c>
      <c r="O2598" s="14">
        <f>AVERAGE(VentasC15[[#This Row],[Maquillaje]:[Perfumería]])</f>
        <v>53424.800000000003</v>
      </c>
      <c r="P2598" t="str">
        <f>INDEX(VentasC15[[#Headers],[Maquillaje]:[Perfumería]],MATCH(MAX(VentasC15[[#This Row],[Maquillaje]:[Perfumería]]),VentasC15[[#This Row],[Maquillaje]:[Perfumería]],0))</f>
        <v>Skincare</v>
      </c>
      <c r="Q2598" t="str">
        <f>INDEX(VentasC15[[#Headers],[Maquillaje]:[Perfumería]],MATCH(MIN(VentasC15[[#This Row],[Maquillaje]:[Perfumería]]),VentasC15[[#This Row],[Maquillaje]:[Perfumería]],0))</f>
        <v>Perfumería</v>
      </c>
      <c r="R2598" t="str">
        <f>IF(VentasC15[[#This Row],[Total por vendedor]]&gt;=250000,"SI","NO")</f>
        <v>SI</v>
      </c>
    </row>
    <row r="2599" spans="1:18" x14ac:dyDescent="0.3">
      <c r="A2599" s="17">
        <v>33499719</v>
      </c>
      <c r="B2599" s="13">
        <v>30</v>
      </c>
      <c r="C2599" s="13">
        <v>6</v>
      </c>
      <c r="D2599" s="13">
        <v>13</v>
      </c>
      <c r="E2599" t="s">
        <v>23</v>
      </c>
      <c r="F2599" t="s">
        <v>20</v>
      </c>
      <c r="G2599" t="str">
        <f>IF(VentasC15[[#This Row],[Tipo de pago]]='Tablas auxiliares'!$B$6,"Venta física","Venta Online")</f>
        <v>Venta física</v>
      </c>
      <c r="H2599" t="s">
        <v>30</v>
      </c>
      <c r="I2599" s="37">
        <v>2402</v>
      </c>
      <c r="J2599" s="37">
        <v>24233</v>
      </c>
      <c r="K2599" s="37">
        <v>93964</v>
      </c>
      <c r="L2599" s="37">
        <v>45422</v>
      </c>
      <c r="M2599" s="37">
        <v>66525</v>
      </c>
      <c r="N2599" s="37">
        <f>SUM(VentasC15[[#This Row],[Maquillaje]:[Perfumería]])</f>
        <v>232546</v>
      </c>
      <c r="O2599" s="14">
        <f>AVERAGE(VentasC15[[#This Row],[Maquillaje]:[Perfumería]])</f>
        <v>46509.2</v>
      </c>
      <c r="P2599" t="str">
        <f>INDEX(VentasC15[[#Headers],[Maquillaje]:[Perfumería]],MATCH(MAX(VentasC15[[#This Row],[Maquillaje]:[Perfumería]]),VentasC15[[#This Row],[Maquillaje]:[Perfumería]],0))</f>
        <v>Cabello</v>
      </c>
      <c r="Q2599" t="str">
        <f>INDEX(VentasC15[[#Headers],[Maquillaje]:[Perfumería]],MATCH(MIN(VentasC15[[#This Row],[Maquillaje]:[Perfumería]]),VentasC15[[#This Row],[Maquillaje]:[Perfumería]],0))</f>
        <v>Maquillaje</v>
      </c>
      <c r="R2599" t="str">
        <f>IF(VentasC15[[#This Row],[Total por vendedor]]&gt;=250000,"SI","NO")</f>
        <v>NO</v>
      </c>
    </row>
    <row r="2600" spans="1:18" x14ac:dyDescent="0.3">
      <c r="A2600" s="16">
        <v>33499720</v>
      </c>
      <c r="B2600" s="13">
        <v>35</v>
      </c>
      <c r="C2600" s="13">
        <v>6</v>
      </c>
      <c r="D2600" s="13">
        <v>99</v>
      </c>
      <c r="E2600" t="s">
        <v>24</v>
      </c>
      <c r="F2600" t="s">
        <v>21</v>
      </c>
      <c r="G2600" t="str">
        <f>IF(VentasC15[[#This Row],[Tipo de pago]]='Tablas auxiliares'!$B$6,"Venta física","Venta Online")</f>
        <v>Venta Online</v>
      </c>
      <c r="H2600" t="s">
        <v>29</v>
      </c>
      <c r="I2600" s="37">
        <v>40898</v>
      </c>
      <c r="J2600" s="37">
        <v>63121</v>
      </c>
      <c r="K2600" s="37">
        <v>86536</v>
      </c>
      <c r="L2600" s="37">
        <v>64900</v>
      </c>
      <c r="M2600" s="37">
        <v>59505</v>
      </c>
      <c r="N2600" s="37">
        <f>SUM(VentasC15[[#This Row],[Maquillaje]:[Perfumería]])</f>
        <v>314960</v>
      </c>
      <c r="O2600" s="14">
        <f>AVERAGE(VentasC15[[#This Row],[Maquillaje]:[Perfumería]])</f>
        <v>62992</v>
      </c>
      <c r="P2600" t="str">
        <f>INDEX(VentasC15[[#Headers],[Maquillaje]:[Perfumería]],MATCH(MAX(VentasC15[[#This Row],[Maquillaje]:[Perfumería]]),VentasC15[[#This Row],[Maquillaje]:[Perfumería]],0))</f>
        <v>Cabello</v>
      </c>
      <c r="Q2600" t="str">
        <f>INDEX(VentasC15[[#Headers],[Maquillaje]:[Perfumería]],MATCH(MIN(VentasC15[[#This Row],[Maquillaje]:[Perfumería]]),VentasC15[[#This Row],[Maquillaje]:[Perfumería]],0))</f>
        <v>Maquillaje</v>
      </c>
      <c r="R2600" t="str">
        <f>IF(VentasC15[[#This Row],[Total por vendedor]]&gt;=250000,"SI","NO")</f>
        <v>SI</v>
      </c>
    </row>
    <row r="2601" spans="1:18" x14ac:dyDescent="0.3">
      <c r="A2601" s="17">
        <v>33499721</v>
      </c>
      <c r="B2601" s="13">
        <v>71</v>
      </c>
      <c r="C2601" s="13">
        <v>6</v>
      </c>
      <c r="D2601" s="13">
        <v>42</v>
      </c>
      <c r="E2601" t="s">
        <v>24</v>
      </c>
      <c r="F2601" t="s">
        <v>21</v>
      </c>
      <c r="G2601" t="str">
        <f>IF(VentasC15[[#This Row],[Tipo de pago]]='Tablas auxiliares'!$B$6,"Venta física","Venta Online")</f>
        <v>Venta Online</v>
      </c>
      <c r="H2601" t="s">
        <v>30</v>
      </c>
      <c r="I2601" s="37">
        <v>76058</v>
      </c>
      <c r="J2601" s="37">
        <v>4436</v>
      </c>
      <c r="K2601" s="37">
        <v>65123</v>
      </c>
      <c r="L2601" s="37">
        <v>89783</v>
      </c>
      <c r="M2601" s="37">
        <v>67085</v>
      </c>
      <c r="N2601" s="37">
        <f>SUM(VentasC15[[#This Row],[Maquillaje]:[Perfumería]])</f>
        <v>302485</v>
      </c>
      <c r="O2601" s="14">
        <f>AVERAGE(VentasC15[[#This Row],[Maquillaje]:[Perfumería]])</f>
        <v>60497</v>
      </c>
      <c r="P2601" t="str">
        <f>INDEX(VentasC15[[#Headers],[Maquillaje]:[Perfumería]],MATCH(MAX(VentasC15[[#This Row],[Maquillaje]:[Perfumería]]),VentasC15[[#This Row],[Maquillaje]:[Perfumería]],0))</f>
        <v>Cuerpo</v>
      </c>
      <c r="Q2601" t="str">
        <f>INDEX(VentasC15[[#Headers],[Maquillaje]:[Perfumería]],MATCH(MIN(VentasC15[[#This Row],[Maquillaje]:[Perfumería]]),VentasC15[[#This Row],[Maquillaje]:[Perfumería]],0))</f>
        <v>Skincare</v>
      </c>
      <c r="R2601" t="str">
        <f>IF(VentasC15[[#This Row],[Total por vendedor]]&gt;=250000,"SI","NO")</f>
        <v>SI</v>
      </c>
    </row>
    <row r="2602" spans="1:18" x14ac:dyDescent="0.3">
      <c r="A2602" s="16">
        <v>33499722</v>
      </c>
      <c r="B2602" s="13">
        <v>33</v>
      </c>
      <c r="C2602" s="13">
        <v>6</v>
      </c>
      <c r="D2602" s="13">
        <v>22</v>
      </c>
      <c r="E2602" t="s">
        <v>23</v>
      </c>
      <c r="F2602" t="s">
        <v>21</v>
      </c>
      <c r="G2602" t="str">
        <f>IF(VentasC15[[#This Row],[Tipo de pago]]='Tablas auxiliares'!$B$6,"Venta física","Venta Online")</f>
        <v>Venta Online</v>
      </c>
      <c r="H2602" t="s">
        <v>30</v>
      </c>
      <c r="I2602" s="37">
        <v>1889</v>
      </c>
      <c r="J2602" s="37">
        <v>80456</v>
      </c>
      <c r="K2602" s="37">
        <v>78758</v>
      </c>
      <c r="L2602" s="37">
        <v>76077</v>
      </c>
      <c r="M2602" s="37">
        <v>11068</v>
      </c>
      <c r="N2602" s="37">
        <f>SUM(VentasC15[[#This Row],[Maquillaje]:[Perfumería]])</f>
        <v>248248</v>
      </c>
      <c r="O2602" s="14">
        <f>AVERAGE(VentasC15[[#This Row],[Maquillaje]:[Perfumería]])</f>
        <v>49649.599999999999</v>
      </c>
      <c r="P2602" t="str">
        <f>INDEX(VentasC15[[#Headers],[Maquillaje]:[Perfumería]],MATCH(MAX(VentasC15[[#This Row],[Maquillaje]:[Perfumería]]),VentasC15[[#This Row],[Maquillaje]:[Perfumería]],0))</f>
        <v>Skincare</v>
      </c>
      <c r="Q2602" t="str">
        <f>INDEX(VentasC15[[#Headers],[Maquillaje]:[Perfumería]],MATCH(MIN(VentasC15[[#This Row],[Maquillaje]:[Perfumería]]),VentasC15[[#This Row],[Maquillaje]:[Perfumería]],0))</f>
        <v>Maquillaje</v>
      </c>
      <c r="R2602" t="str">
        <f>IF(VentasC15[[#This Row],[Total por vendedor]]&gt;=250000,"SI","NO")</f>
        <v>NO</v>
      </c>
    </row>
    <row r="2603" spans="1:18" x14ac:dyDescent="0.3">
      <c r="A2603" s="17">
        <v>33499723</v>
      </c>
      <c r="B2603" s="13">
        <v>59</v>
      </c>
      <c r="C2603" s="13">
        <v>6</v>
      </c>
      <c r="D2603" s="13">
        <v>82</v>
      </c>
      <c r="E2603" t="s">
        <v>25</v>
      </c>
      <c r="F2603" t="s">
        <v>20</v>
      </c>
      <c r="G2603" t="str">
        <f>IF(VentasC15[[#This Row],[Tipo de pago]]='Tablas auxiliares'!$B$6,"Venta física","Venta Online")</f>
        <v>Venta física</v>
      </c>
      <c r="H2603" t="s">
        <v>30</v>
      </c>
      <c r="I2603" s="37">
        <v>45436</v>
      </c>
      <c r="J2603" s="37">
        <v>10561</v>
      </c>
      <c r="K2603" s="37">
        <v>94256</v>
      </c>
      <c r="L2603" s="37">
        <v>30102</v>
      </c>
      <c r="M2603" s="37">
        <v>75178</v>
      </c>
      <c r="N2603" s="37">
        <f>SUM(VentasC15[[#This Row],[Maquillaje]:[Perfumería]])</f>
        <v>255533</v>
      </c>
      <c r="O2603" s="14">
        <f>AVERAGE(VentasC15[[#This Row],[Maquillaje]:[Perfumería]])</f>
        <v>51106.6</v>
      </c>
      <c r="P2603" t="str">
        <f>INDEX(VentasC15[[#Headers],[Maquillaje]:[Perfumería]],MATCH(MAX(VentasC15[[#This Row],[Maquillaje]:[Perfumería]]),VentasC15[[#This Row],[Maquillaje]:[Perfumería]],0))</f>
        <v>Cabello</v>
      </c>
      <c r="Q2603" t="str">
        <f>INDEX(VentasC15[[#Headers],[Maquillaje]:[Perfumería]],MATCH(MIN(VentasC15[[#This Row],[Maquillaje]:[Perfumería]]),VentasC15[[#This Row],[Maquillaje]:[Perfumería]],0))</f>
        <v>Skincare</v>
      </c>
      <c r="R2603" t="str">
        <f>IF(VentasC15[[#This Row],[Total por vendedor]]&gt;=250000,"SI","NO")</f>
        <v>SI</v>
      </c>
    </row>
    <row r="2604" spans="1:18" x14ac:dyDescent="0.3">
      <c r="A2604" s="16">
        <v>33499724</v>
      </c>
      <c r="B2604" s="13">
        <v>31</v>
      </c>
      <c r="C2604" s="13">
        <v>6</v>
      </c>
      <c r="D2604" s="13">
        <v>68</v>
      </c>
      <c r="E2604" t="s">
        <v>23</v>
      </c>
      <c r="F2604" t="s">
        <v>20</v>
      </c>
      <c r="G2604" t="str">
        <f>IF(VentasC15[[#This Row],[Tipo de pago]]='Tablas auxiliares'!$B$6,"Venta física","Venta Online")</f>
        <v>Venta física</v>
      </c>
      <c r="H2604" t="s">
        <v>30</v>
      </c>
      <c r="I2604" s="37">
        <v>43407</v>
      </c>
      <c r="J2604" s="37">
        <v>51204</v>
      </c>
      <c r="K2604" s="37">
        <v>69472</v>
      </c>
      <c r="L2604" s="37">
        <v>47713</v>
      </c>
      <c r="M2604" s="37">
        <v>49416</v>
      </c>
      <c r="N2604" s="37">
        <f>SUM(VentasC15[[#This Row],[Maquillaje]:[Perfumería]])</f>
        <v>261212</v>
      </c>
      <c r="O2604" s="14">
        <f>AVERAGE(VentasC15[[#This Row],[Maquillaje]:[Perfumería]])</f>
        <v>52242.400000000001</v>
      </c>
      <c r="P2604" t="str">
        <f>INDEX(VentasC15[[#Headers],[Maquillaje]:[Perfumería]],MATCH(MAX(VentasC15[[#This Row],[Maquillaje]:[Perfumería]]),VentasC15[[#This Row],[Maquillaje]:[Perfumería]],0))</f>
        <v>Cabello</v>
      </c>
      <c r="Q2604" t="str">
        <f>INDEX(VentasC15[[#Headers],[Maquillaje]:[Perfumería]],MATCH(MIN(VentasC15[[#This Row],[Maquillaje]:[Perfumería]]),VentasC15[[#This Row],[Maquillaje]:[Perfumería]],0))</f>
        <v>Maquillaje</v>
      </c>
      <c r="R2604" t="str">
        <f>IF(VentasC15[[#This Row],[Total por vendedor]]&gt;=250000,"SI","NO")</f>
        <v>SI</v>
      </c>
    </row>
    <row r="2605" spans="1:18" x14ac:dyDescent="0.3">
      <c r="A2605" s="17">
        <v>33499725</v>
      </c>
      <c r="B2605" s="13">
        <v>28</v>
      </c>
      <c r="C2605" s="13">
        <v>6</v>
      </c>
      <c r="D2605" s="13">
        <v>54</v>
      </c>
      <c r="E2605" t="s">
        <v>23</v>
      </c>
      <c r="F2605" t="s">
        <v>20</v>
      </c>
      <c r="G2605" t="str">
        <f>IF(VentasC15[[#This Row],[Tipo de pago]]='Tablas auxiliares'!$B$6,"Venta física","Venta Online")</f>
        <v>Venta física</v>
      </c>
      <c r="H2605" t="s">
        <v>29</v>
      </c>
      <c r="I2605" s="37">
        <v>94333</v>
      </c>
      <c r="J2605" s="37">
        <v>7271</v>
      </c>
      <c r="K2605" s="37">
        <v>64091</v>
      </c>
      <c r="L2605" s="37">
        <v>39975</v>
      </c>
      <c r="M2605" s="37">
        <v>37483</v>
      </c>
      <c r="N2605" s="37">
        <f>SUM(VentasC15[[#This Row],[Maquillaje]:[Perfumería]])</f>
        <v>243153</v>
      </c>
      <c r="O2605" s="14">
        <f>AVERAGE(VentasC15[[#This Row],[Maquillaje]:[Perfumería]])</f>
        <v>48630.6</v>
      </c>
      <c r="P2605" t="str">
        <f>INDEX(VentasC15[[#Headers],[Maquillaje]:[Perfumería]],MATCH(MAX(VentasC15[[#This Row],[Maquillaje]:[Perfumería]]),VentasC15[[#This Row],[Maquillaje]:[Perfumería]],0))</f>
        <v>Maquillaje</v>
      </c>
      <c r="Q2605" t="str">
        <f>INDEX(VentasC15[[#Headers],[Maquillaje]:[Perfumería]],MATCH(MIN(VentasC15[[#This Row],[Maquillaje]:[Perfumería]]),VentasC15[[#This Row],[Maquillaje]:[Perfumería]],0))</f>
        <v>Skincare</v>
      </c>
      <c r="R2605" t="str">
        <f>IF(VentasC15[[#This Row],[Total por vendedor]]&gt;=250000,"SI","NO")</f>
        <v>NO</v>
      </c>
    </row>
    <row r="2606" spans="1:18" x14ac:dyDescent="0.3">
      <c r="A2606" s="16">
        <v>33499726</v>
      </c>
      <c r="B2606" s="13">
        <v>25</v>
      </c>
      <c r="C2606" s="13">
        <v>6</v>
      </c>
      <c r="D2606" s="13">
        <v>74</v>
      </c>
      <c r="E2606" t="s">
        <v>23</v>
      </c>
      <c r="F2606" t="s">
        <v>20</v>
      </c>
      <c r="G2606" t="str">
        <f>IF(VentasC15[[#This Row],[Tipo de pago]]='Tablas auxiliares'!$B$6,"Venta física","Venta Online")</f>
        <v>Venta física</v>
      </c>
      <c r="H2606" t="s">
        <v>29</v>
      </c>
      <c r="I2606" s="37">
        <v>97241</v>
      </c>
      <c r="J2606" s="37">
        <v>13471</v>
      </c>
      <c r="K2606" s="37">
        <v>77818</v>
      </c>
      <c r="L2606" s="37">
        <v>56989</v>
      </c>
      <c r="M2606" s="37">
        <v>5070</v>
      </c>
      <c r="N2606" s="37">
        <f>SUM(VentasC15[[#This Row],[Maquillaje]:[Perfumería]])</f>
        <v>250589</v>
      </c>
      <c r="O2606" s="14">
        <f>AVERAGE(VentasC15[[#This Row],[Maquillaje]:[Perfumería]])</f>
        <v>50117.8</v>
      </c>
      <c r="P2606" t="str">
        <f>INDEX(VentasC15[[#Headers],[Maquillaje]:[Perfumería]],MATCH(MAX(VentasC15[[#This Row],[Maquillaje]:[Perfumería]]),VentasC15[[#This Row],[Maquillaje]:[Perfumería]],0))</f>
        <v>Maquillaje</v>
      </c>
      <c r="Q2606" t="str">
        <f>INDEX(VentasC15[[#Headers],[Maquillaje]:[Perfumería]],MATCH(MIN(VentasC15[[#This Row],[Maquillaje]:[Perfumería]]),VentasC15[[#This Row],[Maquillaje]:[Perfumería]],0))</f>
        <v>Perfumería</v>
      </c>
      <c r="R2606" t="str">
        <f>IF(VentasC15[[#This Row],[Total por vendedor]]&gt;=250000,"SI","NO")</f>
        <v>SI</v>
      </c>
    </row>
    <row r="2607" spans="1:18" x14ac:dyDescent="0.3">
      <c r="A2607" s="17">
        <v>33499727</v>
      </c>
      <c r="B2607" s="13">
        <v>37</v>
      </c>
      <c r="C2607" s="13">
        <v>6</v>
      </c>
      <c r="D2607" s="13">
        <v>76</v>
      </c>
      <c r="E2607" t="s">
        <v>23</v>
      </c>
      <c r="F2607" t="s">
        <v>21</v>
      </c>
      <c r="G2607" t="str">
        <f>IF(VentasC15[[#This Row],[Tipo de pago]]='Tablas auxiliares'!$B$6,"Venta física","Venta Online")</f>
        <v>Venta Online</v>
      </c>
      <c r="H2607" t="s">
        <v>29</v>
      </c>
      <c r="I2607" s="37">
        <v>228</v>
      </c>
      <c r="J2607" s="37">
        <v>49711</v>
      </c>
      <c r="K2607" s="37">
        <v>57245</v>
      </c>
      <c r="L2607" s="37">
        <v>6623</v>
      </c>
      <c r="M2607" s="37">
        <v>13628</v>
      </c>
      <c r="N2607" s="37">
        <f>SUM(VentasC15[[#This Row],[Maquillaje]:[Perfumería]])</f>
        <v>127435</v>
      </c>
      <c r="O2607" s="14">
        <f>AVERAGE(VentasC15[[#This Row],[Maquillaje]:[Perfumería]])</f>
        <v>25487</v>
      </c>
      <c r="P2607" t="str">
        <f>INDEX(VentasC15[[#Headers],[Maquillaje]:[Perfumería]],MATCH(MAX(VentasC15[[#This Row],[Maquillaje]:[Perfumería]]),VentasC15[[#This Row],[Maquillaje]:[Perfumería]],0))</f>
        <v>Cabello</v>
      </c>
      <c r="Q2607" t="str">
        <f>INDEX(VentasC15[[#Headers],[Maquillaje]:[Perfumería]],MATCH(MIN(VentasC15[[#This Row],[Maquillaje]:[Perfumería]]),VentasC15[[#This Row],[Maquillaje]:[Perfumería]],0))</f>
        <v>Maquillaje</v>
      </c>
      <c r="R2607" t="str">
        <f>IF(VentasC15[[#This Row],[Total por vendedor]]&gt;=250000,"SI","NO")</f>
        <v>NO</v>
      </c>
    </row>
    <row r="2608" spans="1:18" x14ac:dyDescent="0.3">
      <c r="A2608" s="16">
        <v>33499728</v>
      </c>
      <c r="B2608" s="13">
        <v>45</v>
      </c>
      <c r="C2608" s="13">
        <v>6</v>
      </c>
      <c r="D2608" s="13">
        <v>36</v>
      </c>
      <c r="E2608" t="s">
        <v>22</v>
      </c>
      <c r="F2608" t="s">
        <v>21</v>
      </c>
      <c r="G2608" t="str">
        <f>IF(VentasC15[[#This Row],[Tipo de pago]]='Tablas auxiliares'!$B$6,"Venta física","Venta Online")</f>
        <v>Venta Online</v>
      </c>
      <c r="H2608" t="s">
        <v>30</v>
      </c>
      <c r="I2608" s="37">
        <v>57973</v>
      </c>
      <c r="J2608" s="37">
        <v>75765</v>
      </c>
      <c r="K2608" s="37">
        <v>39597</v>
      </c>
      <c r="L2608" s="37">
        <v>23157</v>
      </c>
      <c r="M2608" s="37">
        <v>72878</v>
      </c>
      <c r="N2608" s="37">
        <f>SUM(VentasC15[[#This Row],[Maquillaje]:[Perfumería]])</f>
        <v>269370</v>
      </c>
      <c r="O2608" s="14">
        <f>AVERAGE(VentasC15[[#This Row],[Maquillaje]:[Perfumería]])</f>
        <v>53874</v>
      </c>
      <c r="P2608" t="str">
        <f>INDEX(VentasC15[[#Headers],[Maquillaje]:[Perfumería]],MATCH(MAX(VentasC15[[#This Row],[Maquillaje]:[Perfumería]]),VentasC15[[#This Row],[Maquillaje]:[Perfumería]],0))</f>
        <v>Skincare</v>
      </c>
      <c r="Q2608" t="str">
        <f>INDEX(VentasC15[[#Headers],[Maquillaje]:[Perfumería]],MATCH(MIN(VentasC15[[#This Row],[Maquillaje]:[Perfumería]]),VentasC15[[#This Row],[Maquillaje]:[Perfumería]],0))</f>
        <v>Cuerpo</v>
      </c>
      <c r="R2608" t="str">
        <f>IF(VentasC15[[#This Row],[Total por vendedor]]&gt;=250000,"SI","NO")</f>
        <v>SI</v>
      </c>
    </row>
    <row r="2609" spans="1:18" x14ac:dyDescent="0.3">
      <c r="A2609" s="17">
        <v>33499729</v>
      </c>
      <c r="B2609" s="13">
        <v>67</v>
      </c>
      <c r="C2609" s="13">
        <v>6</v>
      </c>
      <c r="D2609" s="13">
        <v>83</v>
      </c>
      <c r="E2609" t="s">
        <v>22</v>
      </c>
      <c r="F2609" t="s">
        <v>20</v>
      </c>
      <c r="G2609" t="str">
        <f>IF(VentasC15[[#This Row],[Tipo de pago]]='Tablas auxiliares'!$B$6,"Venta física","Venta Online")</f>
        <v>Venta física</v>
      </c>
      <c r="H2609" t="s">
        <v>29</v>
      </c>
      <c r="I2609" s="37">
        <v>99216</v>
      </c>
      <c r="J2609" s="37">
        <v>79564</v>
      </c>
      <c r="K2609" s="37">
        <v>6556</v>
      </c>
      <c r="L2609" s="37">
        <v>71125</v>
      </c>
      <c r="M2609" s="37">
        <v>70447</v>
      </c>
      <c r="N2609" s="37">
        <f>SUM(VentasC15[[#This Row],[Maquillaje]:[Perfumería]])</f>
        <v>326908</v>
      </c>
      <c r="O2609" s="14">
        <f>AVERAGE(VentasC15[[#This Row],[Maquillaje]:[Perfumería]])</f>
        <v>65381.599999999999</v>
      </c>
      <c r="P2609" t="str">
        <f>INDEX(VentasC15[[#Headers],[Maquillaje]:[Perfumería]],MATCH(MAX(VentasC15[[#This Row],[Maquillaje]:[Perfumería]]),VentasC15[[#This Row],[Maquillaje]:[Perfumería]],0))</f>
        <v>Maquillaje</v>
      </c>
      <c r="Q2609" t="str">
        <f>INDEX(VentasC15[[#Headers],[Maquillaje]:[Perfumería]],MATCH(MIN(VentasC15[[#This Row],[Maquillaje]:[Perfumería]]),VentasC15[[#This Row],[Maquillaje]:[Perfumería]],0))</f>
        <v>Cabello</v>
      </c>
      <c r="R2609" t="str">
        <f>IF(VentasC15[[#This Row],[Total por vendedor]]&gt;=250000,"SI","NO")</f>
        <v>SI</v>
      </c>
    </row>
    <row r="2610" spans="1:18" x14ac:dyDescent="0.3">
      <c r="A2610" s="16">
        <v>33499730</v>
      </c>
      <c r="B2610" s="13">
        <v>56</v>
      </c>
      <c r="C2610" s="13">
        <v>6</v>
      </c>
      <c r="D2610" s="13">
        <v>53</v>
      </c>
      <c r="E2610" t="s">
        <v>24</v>
      </c>
      <c r="F2610" t="s">
        <v>21</v>
      </c>
      <c r="G2610" t="str">
        <f>IF(VentasC15[[#This Row],[Tipo de pago]]='Tablas auxiliares'!$B$6,"Venta física","Venta Online")</f>
        <v>Venta Online</v>
      </c>
      <c r="H2610" t="s">
        <v>29</v>
      </c>
      <c r="I2610" s="37">
        <v>86764</v>
      </c>
      <c r="J2610" s="37">
        <v>39872</v>
      </c>
      <c r="K2610" s="37">
        <v>79824</v>
      </c>
      <c r="L2610" s="37">
        <v>91073</v>
      </c>
      <c r="M2610" s="37">
        <v>46577</v>
      </c>
      <c r="N2610" s="37">
        <f>SUM(VentasC15[[#This Row],[Maquillaje]:[Perfumería]])</f>
        <v>344110</v>
      </c>
      <c r="O2610" s="14">
        <f>AVERAGE(VentasC15[[#This Row],[Maquillaje]:[Perfumería]])</f>
        <v>68822</v>
      </c>
      <c r="P2610" t="str">
        <f>INDEX(VentasC15[[#Headers],[Maquillaje]:[Perfumería]],MATCH(MAX(VentasC15[[#This Row],[Maquillaje]:[Perfumería]]),VentasC15[[#This Row],[Maquillaje]:[Perfumería]],0))</f>
        <v>Cuerpo</v>
      </c>
      <c r="Q2610" t="str">
        <f>INDEX(VentasC15[[#Headers],[Maquillaje]:[Perfumería]],MATCH(MIN(VentasC15[[#This Row],[Maquillaje]:[Perfumería]]),VentasC15[[#This Row],[Maquillaje]:[Perfumería]],0))</f>
        <v>Skincare</v>
      </c>
      <c r="R2610" t="str">
        <f>IF(VentasC15[[#This Row],[Total por vendedor]]&gt;=250000,"SI","NO")</f>
        <v>SI</v>
      </c>
    </row>
    <row r="2611" spans="1:18" x14ac:dyDescent="0.3">
      <c r="A2611" s="17">
        <v>33499731</v>
      </c>
      <c r="B2611" s="13">
        <v>27</v>
      </c>
      <c r="C2611" s="13">
        <v>6</v>
      </c>
      <c r="D2611" s="13">
        <v>62</v>
      </c>
      <c r="E2611" t="s">
        <v>23</v>
      </c>
      <c r="F2611" t="s">
        <v>20</v>
      </c>
      <c r="G2611" t="str">
        <f>IF(VentasC15[[#This Row],[Tipo de pago]]='Tablas auxiliares'!$B$6,"Venta física","Venta Online")</f>
        <v>Venta física</v>
      </c>
      <c r="H2611" t="s">
        <v>30</v>
      </c>
      <c r="I2611" s="37">
        <v>43682</v>
      </c>
      <c r="J2611" s="37">
        <v>61068</v>
      </c>
      <c r="K2611" s="37">
        <v>2224</v>
      </c>
      <c r="L2611" s="37">
        <v>91042</v>
      </c>
      <c r="M2611" s="37">
        <v>22456</v>
      </c>
      <c r="N2611" s="37">
        <f>SUM(VentasC15[[#This Row],[Maquillaje]:[Perfumería]])</f>
        <v>220472</v>
      </c>
      <c r="O2611" s="14">
        <f>AVERAGE(VentasC15[[#This Row],[Maquillaje]:[Perfumería]])</f>
        <v>44094.400000000001</v>
      </c>
      <c r="P2611" t="str">
        <f>INDEX(VentasC15[[#Headers],[Maquillaje]:[Perfumería]],MATCH(MAX(VentasC15[[#This Row],[Maquillaje]:[Perfumería]]),VentasC15[[#This Row],[Maquillaje]:[Perfumería]],0))</f>
        <v>Cuerpo</v>
      </c>
      <c r="Q2611" t="str">
        <f>INDEX(VentasC15[[#Headers],[Maquillaje]:[Perfumería]],MATCH(MIN(VentasC15[[#This Row],[Maquillaje]:[Perfumería]]),VentasC15[[#This Row],[Maquillaje]:[Perfumería]],0))</f>
        <v>Cabello</v>
      </c>
      <c r="R2611" t="str">
        <f>IF(VentasC15[[#This Row],[Total por vendedor]]&gt;=250000,"SI","NO")</f>
        <v>NO</v>
      </c>
    </row>
    <row r="2612" spans="1:18" x14ac:dyDescent="0.3">
      <c r="A2612" s="16">
        <v>33499732</v>
      </c>
      <c r="B2612" s="13">
        <v>34</v>
      </c>
      <c r="C2612" s="13">
        <v>6</v>
      </c>
      <c r="D2612" s="13">
        <v>43</v>
      </c>
      <c r="E2612" t="s">
        <v>23</v>
      </c>
      <c r="F2612" t="s">
        <v>21</v>
      </c>
      <c r="G2612" t="str">
        <f>IF(VentasC15[[#This Row],[Tipo de pago]]='Tablas auxiliares'!$B$6,"Venta física","Venta Online")</f>
        <v>Venta Online</v>
      </c>
      <c r="H2612" t="s">
        <v>30</v>
      </c>
      <c r="I2612" s="37">
        <v>62290</v>
      </c>
      <c r="J2612" s="37">
        <v>97420</v>
      </c>
      <c r="K2612" s="37">
        <v>82606</v>
      </c>
      <c r="L2612" s="37">
        <v>19590</v>
      </c>
      <c r="M2612" s="37">
        <v>15217</v>
      </c>
      <c r="N2612" s="37">
        <f>SUM(VentasC15[[#This Row],[Maquillaje]:[Perfumería]])</f>
        <v>277123</v>
      </c>
      <c r="O2612" s="14">
        <f>AVERAGE(VentasC15[[#This Row],[Maquillaje]:[Perfumería]])</f>
        <v>55424.6</v>
      </c>
      <c r="P2612" t="str">
        <f>INDEX(VentasC15[[#Headers],[Maquillaje]:[Perfumería]],MATCH(MAX(VentasC15[[#This Row],[Maquillaje]:[Perfumería]]),VentasC15[[#This Row],[Maquillaje]:[Perfumería]],0))</f>
        <v>Skincare</v>
      </c>
      <c r="Q2612" t="str">
        <f>INDEX(VentasC15[[#Headers],[Maquillaje]:[Perfumería]],MATCH(MIN(VentasC15[[#This Row],[Maquillaje]:[Perfumería]]),VentasC15[[#This Row],[Maquillaje]:[Perfumería]],0))</f>
        <v>Perfumería</v>
      </c>
      <c r="R2612" t="str">
        <f>IF(VentasC15[[#This Row],[Total por vendedor]]&gt;=250000,"SI","NO")</f>
        <v>SI</v>
      </c>
    </row>
    <row r="2613" spans="1:18" x14ac:dyDescent="0.3">
      <c r="A2613" s="17">
        <v>33499733</v>
      </c>
      <c r="B2613" s="13">
        <v>41</v>
      </c>
      <c r="C2613" s="13">
        <v>6</v>
      </c>
      <c r="D2613" s="13">
        <v>15</v>
      </c>
      <c r="E2613" t="s">
        <v>22</v>
      </c>
      <c r="F2613" t="s">
        <v>20</v>
      </c>
      <c r="G2613" t="str">
        <f>IF(VentasC15[[#This Row],[Tipo de pago]]='Tablas auxiliares'!$B$6,"Venta física","Venta Online")</f>
        <v>Venta física</v>
      </c>
      <c r="H2613" t="s">
        <v>29</v>
      </c>
      <c r="I2613" s="37">
        <v>50688</v>
      </c>
      <c r="J2613" s="37">
        <v>11065</v>
      </c>
      <c r="K2613" s="37">
        <v>33913</v>
      </c>
      <c r="L2613" s="37">
        <v>12282</v>
      </c>
      <c r="M2613" s="37">
        <v>16148</v>
      </c>
      <c r="N2613" s="37">
        <f>SUM(VentasC15[[#This Row],[Maquillaje]:[Perfumería]])</f>
        <v>124096</v>
      </c>
      <c r="O2613" s="14">
        <f>AVERAGE(VentasC15[[#This Row],[Maquillaje]:[Perfumería]])</f>
        <v>24819.200000000001</v>
      </c>
      <c r="P2613" t="str">
        <f>INDEX(VentasC15[[#Headers],[Maquillaje]:[Perfumería]],MATCH(MAX(VentasC15[[#This Row],[Maquillaje]:[Perfumería]]),VentasC15[[#This Row],[Maquillaje]:[Perfumería]],0))</f>
        <v>Maquillaje</v>
      </c>
      <c r="Q2613" t="str">
        <f>INDEX(VentasC15[[#Headers],[Maquillaje]:[Perfumería]],MATCH(MIN(VentasC15[[#This Row],[Maquillaje]:[Perfumería]]),VentasC15[[#This Row],[Maquillaje]:[Perfumería]],0))</f>
        <v>Skincare</v>
      </c>
      <c r="R2613" t="str">
        <f>IF(VentasC15[[#This Row],[Total por vendedor]]&gt;=250000,"SI","NO")</f>
        <v>NO</v>
      </c>
    </row>
    <row r="2614" spans="1:18" x14ac:dyDescent="0.3">
      <c r="A2614" s="16">
        <v>33499734</v>
      </c>
      <c r="B2614" s="13">
        <v>31</v>
      </c>
      <c r="C2614" s="13">
        <v>6</v>
      </c>
      <c r="D2614" s="13">
        <v>41</v>
      </c>
      <c r="E2614" t="s">
        <v>23</v>
      </c>
      <c r="F2614" t="s">
        <v>20</v>
      </c>
      <c r="G2614" t="str">
        <f>IF(VentasC15[[#This Row],[Tipo de pago]]='Tablas auxiliares'!$B$6,"Venta física","Venta Online")</f>
        <v>Venta física</v>
      </c>
      <c r="H2614" t="s">
        <v>29</v>
      </c>
      <c r="I2614" s="37">
        <v>7002</v>
      </c>
      <c r="J2614" s="37">
        <v>46924</v>
      </c>
      <c r="K2614" s="37">
        <v>45632</v>
      </c>
      <c r="L2614" s="37">
        <v>49240</v>
      </c>
      <c r="M2614" s="37">
        <v>21116</v>
      </c>
      <c r="N2614" s="37">
        <f>SUM(VentasC15[[#This Row],[Maquillaje]:[Perfumería]])</f>
        <v>169914</v>
      </c>
      <c r="O2614" s="14">
        <f>AVERAGE(VentasC15[[#This Row],[Maquillaje]:[Perfumería]])</f>
        <v>33982.800000000003</v>
      </c>
      <c r="P2614" t="str">
        <f>INDEX(VentasC15[[#Headers],[Maquillaje]:[Perfumería]],MATCH(MAX(VentasC15[[#This Row],[Maquillaje]:[Perfumería]]),VentasC15[[#This Row],[Maquillaje]:[Perfumería]],0))</f>
        <v>Cuerpo</v>
      </c>
      <c r="Q2614" t="str">
        <f>INDEX(VentasC15[[#Headers],[Maquillaje]:[Perfumería]],MATCH(MIN(VentasC15[[#This Row],[Maquillaje]:[Perfumería]]),VentasC15[[#This Row],[Maquillaje]:[Perfumería]],0))</f>
        <v>Maquillaje</v>
      </c>
      <c r="R2614" t="str">
        <f>IF(VentasC15[[#This Row],[Total por vendedor]]&gt;=250000,"SI","NO")</f>
        <v>NO</v>
      </c>
    </row>
    <row r="2615" spans="1:18" x14ac:dyDescent="0.3">
      <c r="A2615" s="17">
        <v>33499735</v>
      </c>
      <c r="B2615" s="13">
        <v>36</v>
      </c>
      <c r="C2615" s="13">
        <v>6</v>
      </c>
      <c r="D2615" s="13">
        <v>98</v>
      </c>
      <c r="E2615" t="s">
        <v>24</v>
      </c>
      <c r="F2615" t="s">
        <v>20</v>
      </c>
      <c r="G2615" t="str">
        <f>IF(VentasC15[[#This Row],[Tipo de pago]]='Tablas auxiliares'!$B$6,"Venta física","Venta Online")</f>
        <v>Venta física</v>
      </c>
      <c r="H2615" t="s">
        <v>30</v>
      </c>
      <c r="I2615" s="37">
        <v>44921</v>
      </c>
      <c r="J2615" s="37">
        <v>89948</v>
      </c>
      <c r="K2615" s="37">
        <v>57446</v>
      </c>
      <c r="L2615" s="37">
        <v>86599</v>
      </c>
      <c r="M2615" s="37">
        <v>45990</v>
      </c>
      <c r="N2615" s="37">
        <f>SUM(VentasC15[[#This Row],[Maquillaje]:[Perfumería]])</f>
        <v>324904</v>
      </c>
      <c r="O2615" s="14">
        <f>AVERAGE(VentasC15[[#This Row],[Maquillaje]:[Perfumería]])</f>
        <v>64980.800000000003</v>
      </c>
      <c r="P2615" t="str">
        <f>INDEX(VentasC15[[#Headers],[Maquillaje]:[Perfumería]],MATCH(MAX(VentasC15[[#This Row],[Maquillaje]:[Perfumería]]),VentasC15[[#This Row],[Maquillaje]:[Perfumería]],0))</f>
        <v>Skincare</v>
      </c>
      <c r="Q2615" t="str">
        <f>INDEX(VentasC15[[#Headers],[Maquillaje]:[Perfumería]],MATCH(MIN(VentasC15[[#This Row],[Maquillaje]:[Perfumería]]),VentasC15[[#This Row],[Maquillaje]:[Perfumería]],0))</f>
        <v>Maquillaje</v>
      </c>
      <c r="R2615" t="str">
        <f>IF(VentasC15[[#This Row],[Total por vendedor]]&gt;=250000,"SI","NO")</f>
        <v>SI</v>
      </c>
    </row>
    <row r="2616" spans="1:18" x14ac:dyDescent="0.3">
      <c r="A2616" s="16">
        <v>33499736</v>
      </c>
      <c r="B2616" s="13">
        <v>68</v>
      </c>
      <c r="C2616" s="13">
        <v>6</v>
      </c>
      <c r="D2616" s="13">
        <v>57</v>
      </c>
      <c r="E2616" t="s">
        <v>23</v>
      </c>
      <c r="F2616" t="s">
        <v>20</v>
      </c>
      <c r="G2616" t="str">
        <f>IF(VentasC15[[#This Row],[Tipo de pago]]='Tablas auxiliares'!$B$6,"Venta física","Venta Online")</f>
        <v>Venta física</v>
      </c>
      <c r="H2616" t="s">
        <v>30</v>
      </c>
      <c r="I2616" s="37">
        <v>9588</v>
      </c>
      <c r="J2616" s="37">
        <v>2283</v>
      </c>
      <c r="K2616" s="37">
        <v>86172</v>
      </c>
      <c r="L2616" s="37">
        <v>68256</v>
      </c>
      <c r="M2616" s="37">
        <v>459</v>
      </c>
      <c r="N2616" s="37">
        <f>SUM(VentasC15[[#This Row],[Maquillaje]:[Perfumería]])</f>
        <v>166758</v>
      </c>
      <c r="O2616" s="14">
        <f>AVERAGE(VentasC15[[#This Row],[Maquillaje]:[Perfumería]])</f>
        <v>33351.599999999999</v>
      </c>
      <c r="P2616" t="str">
        <f>INDEX(VentasC15[[#Headers],[Maquillaje]:[Perfumería]],MATCH(MAX(VentasC15[[#This Row],[Maquillaje]:[Perfumería]]),VentasC15[[#This Row],[Maquillaje]:[Perfumería]],0))</f>
        <v>Cabello</v>
      </c>
      <c r="Q2616" t="str">
        <f>INDEX(VentasC15[[#Headers],[Maquillaje]:[Perfumería]],MATCH(MIN(VentasC15[[#This Row],[Maquillaje]:[Perfumería]]),VentasC15[[#This Row],[Maquillaje]:[Perfumería]],0))</f>
        <v>Perfumería</v>
      </c>
      <c r="R2616" t="str">
        <f>IF(VentasC15[[#This Row],[Total por vendedor]]&gt;=250000,"SI","NO")</f>
        <v>NO</v>
      </c>
    </row>
    <row r="2617" spans="1:18" x14ac:dyDescent="0.3">
      <c r="A2617" s="17">
        <v>33499737</v>
      </c>
      <c r="B2617" s="13">
        <v>60</v>
      </c>
      <c r="C2617" s="13">
        <v>6</v>
      </c>
      <c r="D2617" s="13">
        <v>21</v>
      </c>
      <c r="E2617" t="s">
        <v>25</v>
      </c>
      <c r="F2617" t="s">
        <v>21</v>
      </c>
      <c r="G2617" t="str">
        <f>IF(VentasC15[[#This Row],[Tipo de pago]]='Tablas auxiliares'!$B$6,"Venta física","Venta Online")</f>
        <v>Venta Online</v>
      </c>
      <c r="H2617" t="s">
        <v>30</v>
      </c>
      <c r="I2617" s="37">
        <v>64443</v>
      </c>
      <c r="J2617" s="37">
        <v>41266</v>
      </c>
      <c r="K2617" s="37">
        <v>61415</v>
      </c>
      <c r="L2617" s="37">
        <v>40227</v>
      </c>
      <c r="M2617" s="37">
        <v>31651</v>
      </c>
      <c r="N2617" s="37">
        <f>SUM(VentasC15[[#This Row],[Maquillaje]:[Perfumería]])</f>
        <v>239002</v>
      </c>
      <c r="O2617" s="14">
        <f>AVERAGE(VentasC15[[#This Row],[Maquillaje]:[Perfumería]])</f>
        <v>47800.4</v>
      </c>
      <c r="P2617" t="str">
        <f>INDEX(VentasC15[[#Headers],[Maquillaje]:[Perfumería]],MATCH(MAX(VentasC15[[#This Row],[Maquillaje]:[Perfumería]]),VentasC15[[#This Row],[Maquillaje]:[Perfumería]],0))</f>
        <v>Maquillaje</v>
      </c>
      <c r="Q2617" t="str">
        <f>INDEX(VentasC15[[#Headers],[Maquillaje]:[Perfumería]],MATCH(MIN(VentasC15[[#This Row],[Maquillaje]:[Perfumería]]),VentasC15[[#This Row],[Maquillaje]:[Perfumería]],0))</f>
        <v>Perfumería</v>
      </c>
      <c r="R2617" t="str">
        <f>IF(VentasC15[[#This Row],[Total por vendedor]]&gt;=250000,"SI","NO")</f>
        <v>NO</v>
      </c>
    </row>
    <row r="2618" spans="1:18" x14ac:dyDescent="0.3">
      <c r="A2618" s="16">
        <v>33499738</v>
      </c>
      <c r="B2618" s="13">
        <v>61</v>
      </c>
      <c r="C2618" s="13">
        <v>6</v>
      </c>
      <c r="D2618" s="13">
        <v>31</v>
      </c>
      <c r="E2618" t="s">
        <v>22</v>
      </c>
      <c r="F2618" t="s">
        <v>21</v>
      </c>
      <c r="G2618" t="str">
        <f>IF(VentasC15[[#This Row],[Tipo de pago]]='Tablas auxiliares'!$B$6,"Venta física","Venta Online")</f>
        <v>Venta Online</v>
      </c>
      <c r="H2618" t="s">
        <v>29</v>
      </c>
      <c r="I2618" s="37">
        <v>8736</v>
      </c>
      <c r="J2618" s="37">
        <v>89466</v>
      </c>
      <c r="K2618" s="37">
        <v>42505</v>
      </c>
      <c r="L2618" s="37">
        <v>45105</v>
      </c>
      <c r="M2618" s="37">
        <v>60796</v>
      </c>
      <c r="N2618" s="37">
        <f>SUM(VentasC15[[#This Row],[Maquillaje]:[Perfumería]])</f>
        <v>246608</v>
      </c>
      <c r="O2618" s="14">
        <f>AVERAGE(VentasC15[[#This Row],[Maquillaje]:[Perfumería]])</f>
        <v>49321.599999999999</v>
      </c>
      <c r="P2618" t="str">
        <f>INDEX(VentasC15[[#Headers],[Maquillaje]:[Perfumería]],MATCH(MAX(VentasC15[[#This Row],[Maquillaje]:[Perfumería]]),VentasC15[[#This Row],[Maquillaje]:[Perfumería]],0))</f>
        <v>Skincare</v>
      </c>
      <c r="Q2618" t="str">
        <f>INDEX(VentasC15[[#Headers],[Maquillaje]:[Perfumería]],MATCH(MIN(VentasC15[[#This Row],[Maquillaje]:[Perfumería]]),VentasC15[[#This Row],[Maquillaje]:[Perfumería]],0))</f>
        <v>Maquillaje</v>
      </c>
      <c r="R2618" t="str">
        <f>IF(VentasC15[[#This Row],[Total por vendedor]]&gt;=250000,"SI","NO")</f>
        <v>NO</v>
      </c>
    </row>
    <row r="2619" spans="1:18" x14ac:dyDescent="0.3">
      <c r="A2619" s="17">
        <v>33499739</v>
      </c>
      <c r="B2619" s="13">
        <v>43</v>
      </c>
      <c r="C2619" s="13">
        <v>6</v>
      </c>
      <c r="D2619" s="13">
        <v>45</v>
      </c>
      <c r="E2619" t="s">
        <v>22</v>
      </c>
      <c r="F2619" t="s">
        <v>20</v>
      </c>
      <c r="G2619" t="str">
        <f>IF(VentasC15[[#This Row],[Tipo de pago]]='Tablas auxiliares'!$B$6,"Venta física","Venta Online")</f>
        <v>Venta física</v>
      </c>
      <c r="H2619" t="s">
        <v>29</v>
      </c>
      <c r="I2619" s="37">
        <v>41669</v>
      </c>
      <c r="J2619" s="37">
        <v>76035</v>
      </c>
      <c r="K2619" s="37">
        <v>91057</v>
      </c>
      <c r="L2619" s="37">
        <v>4678</v>
      </c>
      <c r="M2619" s="37">
        <v>53514</v>
      </c>
      <c r="N2619" s="37">
        <f>SUM(VentasC15[[#This Row],[Maquillaje]:[Perfumería]])</f>
        <v>266953</v>
      </c>
      <c r="O2619" s="14">
        <f>AVERAGE(VentasC15[[#This Row],[Maquillaje]:[Perfumería]])</f>
        <v>53390.6</v>
      </c>
      <c r="P2619" t="str">
        <f>INDEX(VentasC15[[#Headers],[Maquillaje]:[Perfumería]],MATCH(MAX(VentasC15[[#This Row],[Maquillaje]:[Perfumería]]),VentasC15[[#This Row],[Maquillaje]:[Perfumería]],0))</f>
        <v>Cabello</v>
      </c>
      <c r="Q2619" t="str">
        <f>INDEX(VentasC15[[#Headers],[Maquillaje]:[Perfumería]],MATCH(MIN(VentasC15[[#This Row],[Maquillaje]:[Perfumería]]),VentasC15[[#This Row],[Maquillaje]:[Perfumería]],0))</f>
        <v>Cuerpo</v>
      </c>
      <c r="R2619" t="str">
        <f>IF(VentasC15[[#This Row],[Total por vendedor]]&gt;=250000,"SI","NO")</f>
        <v>SI</v>
      </c>
    </row>
    <row r="2620" spans="1:18" x14ac:dyDescent="0.3">
      <c r="A2620" s="16">
        <v>33499740</v>
      </c>
      <c r="B2620" s="13">
        <v>58</v>
      </c>
      <c r="C2620" s="13">
        <v>6</v>
      </c>
      <c r="D2620" s="13">
        <v>46</v>
      </c>
      <c r="E2620" t="s">
        <v>24</v>
      </c>
      <c r="F2620" t="s">
        <v>21</v>
      </c>
      <c r="G2620" t="str">
        <f>IF(VentasC15[[#This Row],[Tipo de pago]]='Tablas auxiliares'!$B$6,"Venta física","Venta Online")</f>
        <v>Venta Online</v>
      </c>
      <c r="H2620" t="s">
        <v>30</v>
      </c>
      <c r="I2620" s="37">
        <v>38226</v>
      </c>
      <c r="J2620" s="37">
        <v>93226</v>
      </c>
      <c r="K2620" s="37">
        <v>33530</v>
      </c>
      <c r="L2620" s="37">
        <v>38392</v>
      </c>
      <c r="M2620" s="37">
        <v>60599</v>
      </c>
      <c r="N2620" s="37">
        <f>SUM(VentasC15[[#This Row],[Maquillaje]:[Perfumería]])</f>
        <v>263973</v>
      </c>
      <c r="O2620" s="14">
        <f>AVERAGE(VentasC15[[#This Row],[Maquillaje]:[Perfumería]])</f>
        <v>52794.6</v>
      </c>
      <c r="P2620" t="str">
        <f>INDEX(VentasC15[[#Headers],[Maquillaje]:[Perfumería]],MATCH(MAX(VentasC15[[#This Row],[Maquillaje]:[Perfumería]]),VentasC15[[#This Row],[Maquillaje]:[Perfumería]],0))</f>
        <v>Skincare</v>
      </c>
      <c r="Q2620" t="str">
        <f>INDEX(VentasC15[[#Headers],[Maquillaje]:[Perfumería]],MATCH(MIN(VentasC15[[#This Row],[Maquillaje]:[Perfumería]]),VentasC15[[#This Row],[Maquillaje]:[Perfumería]],0))</f>
        <v>Cabello</v>
      </c>
      <c r="R2620" t="str">
        <f>IF(VentasC15[[#This Row],[Total por vendedor]]&gt;=250000,"SI","NO")</f>
        <v>SI</v>
      </c>
    </row>
    <row r="2621" spans="1:18" x14ac:dyDescent="0.3">
      <c r="A2621" s="17">
        <v>33499741</v>
      </c>
      <c r="B2621" s="13">
        <v>62</v>
      </c>
      <c r="C2621" s="13">
        <v>6</v>
      </c>
      <c r="D2621" s="13">
        <v>85</v>
      </c>
      <c r="E2621" t="s">
        <v>23</v>
      </c>
      <c r="F2621" t="s">
        <v>21</v>
      </c>
      <c r="G2621" t="str">
        <f>IF(VentasC15[[#This Row],[Tipo de pago]]='Tablas auxiliares'!$B$6,"Venta física","Venta Online")</f>
        <v>Venta Online</v>
      </c>
      <c r="H2621" t="s">
        <v>29</v>
      </c>
      <c r="I2621" s="37">
        <v>74598</v>
      </c>
      <c r="J2621" s="37">
        <v>48225</v>
      </c>
      <c r="K2621" s="37">
        <v>68544</v>
      </c>
      <c r="L2621" s="37">
        <v>93072</v>
      </c>
      <c r="M2621" s="37">
        <v>50959</v>
      </c>
      <c r="N2621" s="37">
        <f>SUM(VentasC15[[#This Row],[Maquillaje]:[Perfumería]])</f>
        <v>335398</v>
      </c>
      <c r="O2621" s="14">
        <f>AVERAGE(VentasC15[[#This Row],[Maquillaje]:[Perfumería]])</f>
        <v>67079.600000000006</v>
      </c>
      <c r="P2621" t="str">
        <f>INDEX(VentasC15[[#Headers],[Maquillaje]:[Perfumería]],MATCH(MAX(VentasC15[[#This Row],[Maquillaje]:[Perfumería]]),VentasC15[[#This Row],[Maquillaje]:[Perfumería]],0))</f>
        <v>Cuerpo</v>
      </c>
      <c r="Q2621" t="str">
        <f>INDEX(VentasC15[[#Headers],[Maquillaje]:[Perfumería]],MATCH(MIN(VentasC15[[#This Row],[Maquillaje]:[Perfumería]]),VentasC15[[#This Row],[Maquillaje]:[Perfumería]],0))</f>
        <v>Skincare</v>
      </c>
      <c r="R2621" t="str">
        <f>IF(VentasC15[[#This Row],[Total por vendedor]]&gt;=250000,"SI","NO")</f>
        <v>SI</v>
      </c>
    </row>
    <row r="2622" spans="1:18" x14ac:dyDescent="0.3">
      <c r="A2622" s="16">
        <v>33499742</v>
      </c>
      <c r="B2622" s="13">
        <v>64</v>
      </c>
      <c r="C2622" s="13">
        <v>6</v>
      </c>
      <c r="D2622" s="13">
        <v>73</v>
      </c>
      <c r="E2622" t="s">
        <v>22</v>
      </c>
      <c r="F2622" t="s">
        <v>21</v>
      </c>
      <c r="G2622" t="str">
        <f>IF(VentasC15[[#This Row],[Tipo de pago]]='Tablas auxiliares'!$B$6,"Venta física","Venta Online")</f>
        <v>Venta Online</v>
      </c>
      <c r="H2622" t="s">
        <v>29</v>
      </c>
      <c r="I2622" s="37">
        <v>55452</v>
      </c>
      <c r="J2622" s="37">
        <v>90603</v>
      </c>
      <c r="K2622" s="37">
        <v>81081</v>
      </c>
      <c r="L2622" s="37">
        <v>1980</v>
      </c>
      <c r="M2622" s="37">
        <v>38174</v>
      </c>
      <c r="N2622" s="37">
        <f>SUM(VentasC15[[#This Row],[Maquillaje]:[Perfumería]])</f>
        <v>267290</v>
      </c>
      <c r="O2622" s="14">
        <f>AVERAGE(VentasC15[[#This Row],[Maquillaje]:[Perfumería]])</f>
        <v>53458</v>
      </c>
      <c r="P2622" t="str">
        <f>INDEX(VentasC15[[#Headers],[Maquillaje]:[Perfumería]],MATCH(MAX(VentasC15[[#This Row],[Maquillaje]:[Perfumería]]),VentasC15[[#This Row],[Maquillaje]:[Perfumería]],0))</f>
        <v>Skincare</v>
      </c>
      <c r="Q2622" t="str">
        <f>INDEX(VentasC15[[#Headers],[Maquillaje]:[Perfumería]],MATCH(MIN(VentasC15[[#This Row],[Maquillaje]:[Perfumería]]),VentasC15[[#This Row],[Maquillaje]:[Perfumería]],0))</f>
        <v>Cuerpo</v>
      </c>
      <c r="R2622" t="str">
        <f>IF(VentasC15[[#This Row],[Total por vendedor]]&gt;=250000,"SI","NO")</f>
        <v>SI</v>
      </c>
    </row>
    <row r="2623" spans="1:18" x14ac:dyDescent="0.3">
      <c r="A2623" s="17">
        <v>33499743</v>
      </c>
      <c r="B2623" s="13">
        <v>48</v>
      </c>
      <c r="C2623" s="13">
        <v>6</v>
      </c>
      <c r="D2623" s="13">
        <v>73</v>
      </c>
      <c r="E2623" t="s">
        <v>25</v>
      </c>
      <c r="F2623" t="s">
        <v>20</v>
      </c>
      <c r="G2623" t="str">
        <f>IF(VentasC15[[#This Row],[Tipo de pago]]='Tablas auxiliares'!$B$6,"Venta física","Venta Online")</f>
        <v>Venta física</v>
      </c>
      <c r="H2623" t="s">
        <v>30</v>
      </c>
      <c r="I2623" s="37">
        <v>99731</v>
      </c>
      <c r="J2623" s="37">
        <v>64614</v>
      </c>
      <c r="K2623" s="37">
        <v>59203</v>
      </c>
      <c r="L2623" s="37">
        <v>12855</v>
      </c>
      <c r="M2623" s="37">
        <v>25091</v>
      </c>
      <c r="N2623" s="37">
        <f>SUM(VentasC15[[#This Row],[Maquillaje]:[Perfumería]])</f>
        <v>261494</v>
      </c>
      <c r="O2623" s="14">
        <f>AVERAGE(VentasC15[[#This Row],[Maquillaje]:[Perfumería]])</f>
        <v>52298.8</v>
      </c>
      <c r="P2623" t="str">
        <f>INDEX(VentasC15[[#Headers],[Maquillaje]:[Perfumería]],MATCH(MAX(VentasC15[[#This Row],[Maquillaje]:[Perfumería]]),VentasC15[[#This Row],[Maquillaje]:[Perfumería]],0))</f>
        <v>Maquillaje</v>
      </c>
      <c r="Q2623" t="str">
        <f>INDEX(VentasC15[[#Headers],[Maquillaje]:[Perfumería]],MATCH(MIN(VentasC15[[#This Row],[Maquillaje]:[Perfumería]]),VentasC15[[#This Row],[Maquillaje]:[Perfumería]],0))</f>
        <v>Cuerpo</v>
      </c>
      <c r="R2623" t="str">
        <f>IF(VentasC15[[#This Row],[Total por vendedor]]&gt;=250000,"SI","NO")</f>
        <v>SI</v>
      </c>
    </row>
    <row r="2624" spans="1:18" x14ac:dyDescent="0.3">
      <c r="A2624" s="16">
        <v>33499744</v>
      </c>
      <c r="B2624" s="13">
        <v>57</v>
      </c>
      <c r="C2624" s="13">
        <v>6</v>
      </c>
      <c r="D2624" s="13">
        <v>23</v>
      </c>
      <c r="E2624" t="s">
        <v>24</v>
      </c>
      <c r="F2624" t="s">
        <v>20</v>
      </c>
      <c r="G2624" t="str">
        <f>IF(VentasC15[[#This Row],[Tipo de pago]]='Tablas auxiliares'!$B$6,"Venta física","Venta Online")</f>
        <v>Venta física</v>
      </c>
      <c r="H2624" t="s">
        <v>29</v>
      </c>
      <c r="I2624" s="37">
        <v>96192</v>
      </c>
      <c r="J2624" s="37">
        <v>85306</v>
      </c>
      <c r="K2624" s="37">
        <v>21526</v>
      </c>
      <c r="L2624" s="37">
        <v>55198</v>
      </c>
      <c r="M2624" s="37">
        <v>29640</v>
      </c>
      <c r="N2624" s="37">
        <f>SUM(VentasC15[[#This Row],[Maquillaje]:[Perfumería]])</f>
        <v>287862</v>
      </c>
      <c r="O2624" s="14">
        <f>AVERAGE(VentasC15[[#This Row],[Maquillaje]:[Perfumería]])</f>
        <v>57572.4</v>
      </c>
      <c r="P2624" t="str">
        <f>INDEX(VentasC15[[#Headers],[Maquillaje]:[Perfumería]],MATCH(MAX(VentasC15[[#This Row],[Maquillaje]:[Perfumería]]),VentasC15[[#This Row],[Maquillaje]:[Perfumería]],0))</f>
        <v>Maquillaje</v>
      </c>
      <c r="Q2624" t="str">
        <f>INDEX(VentasC15[[#Headers],[Maquillaje]:[Perfumería]],MATCH(MIN(VentasC15[[#This Row],[Maquillaje]:[Perfumería]]),VentasC15[[#This Row],[Maquillaje]:[Perfumería]],0))</f>
        <v>Cabello</v>
      </c>
      <c r="R2624" t="str">
        <f>IF(VentasC15[[#This Row],[Total por vendedor]]&gt;=250000,"SI","NO")</f>
        <v>SI</v>
      </c>
    </row>
    <row r="2625" spans="1:18" x14ac:dyDescent="0.3">
      <c r="A2625" s="17">
        <v>33499745</v>
      </c>
      <c r="B2625" s="13">
        <v>63</v>
      </c>
      <c r="C2625" s="13">
        <v>6</v>
      </c>
      <c r="D2625" s="13">
        <v>15</v>
      </c>
      <c r="E2625" t="s">
        <v>23</v>
      </c>
      <c r="F2625" t="s">
        <v>21</v>
      </c>
      <c r="G2625" t="str">
        <f>IF(VentasC15[[#This Row],[Tipo de pago]]='Tablas auxiliares'!$B$6,"Venta física","Venta Online")</f>
        <v>Venta Online</v>
      </c>
      <c r="H2625" t="s">
        <v>29</v>
      </c>
      <c r="I2625" s="37">
        <v>37571</v>
      </c>
      <c r="J2625" s="37">
        <v>17218</v>
      </c>
      <c r="K2625" s="37">
        <v>59542</v>
      </c>
      <c r="L2625" s="37">
        <v>68959</v>
      </c>
      <c r="M2625" s="37">
        <v>94520</v>
      </c>
      <c r="N2625" s="37">
        <f>SUM(VentasC15[[#This Row],[Maquillaje]:[Perfumería]])</f>
        <v>277810</v>
      </c>
      <c r="O2625" s="14">
        <f>AVERAGE(VentasC15[[#This Row],[Maquillaje]:[Perfumería]])</f>
        <v>55562</v>
      </c>
      <c r="P2625" t="str">
        <f>INDEX(VentasC15[[#Headers],[Maquillaje]:[Perfumería]],MATCH(MAX(VentasC15[[#This Row],[Maquillaje]:[Perfumería]]),VentasC15[[#This Row],[Maquillaje]:[Perfumería]],0))</f>
        <v>Perfumería</v>
      </c>
      <c r="Q2625" t="str">
        <f>INDEX(VentasC15[[#Headers],[Maquillaje]:[Perfumería]],MATCH(MIN(VentasC15[[#This Row],[Maquillaje]:[Perfumería]]),VentasC15[[#This Row],[Maquillaje]:[Perfumería]],0))</f>
        <v>Skincare</v>
      </c>
      <c r="R2625" t="str">
        <f>IF(VentasC15[[#This Row],[Total por vendedor]]&gt;=250000,"SI","NO")</f>
        <v>SI</v>
      </c>
    </row>
    <row r="2626" spans="1:18" x14ac:dyDescent="0.3">
      <c r="A2626" s="16">
        <v>33499746</v>
      </c>
      <c r="B2626" s="13">
        <v>66</v>
      </c>
      <c r="C2626" s="13">
        <v>6</v>
      </c>
      <c r="D2626" s="13">
        <v>60</v>
      </c>
      <c r="E2626" t="s">
        <v>23</v>
      </c>
      <c r="F2626" t="s">
        <v>20</v>
      </c>
      <c r="G2626" t="str">
        <f>IF(VentasC15[[#This Row],[Tipo de pago]]='Tablas auxiliares'!$B$6,"Venta física","Venta Online")</f>
        <v>Venta física</v>
      </c>
      <c r="H2626" t="s">
        <v>29</v>
      </c>
      <c r="I2626" s="37">
        <v>9673</v>
      </c>
      <c r="J2626" s="37">
        <v>25374</v>
      </c>
      <c r="K2626" s="37">
        <v>69264</v>
      </c>
      <c r="L2626" s="37">
        <v>74398</v>
      </c>
      <c r="M2626" s="37">
        <v>68147</v>
      </c>
      <c r="N2626" s="37">
        <f>SUM(VentasC15[[#This Row],[Maquillaje]:[Perfumería]])</f>
        <v>246856</v>
      </c>
      <c r="O2626" s="14">
        <f>AVERAGE(VentasC15[[#This Row],[Maquillaje]:[Perfumería]])</f>
        <v>49371.199999999997</v>
      </c>
      <c r="P2626" t="str">
        <f>INDEX(VentasC15[[#Headers],[Maquillaje]:[Perfumería]],MATCH(MAX(VentasC15[[#This Row],[Maquillaje]:[Perfumería]]),VentasC15[[#This Row],[Maquillaje]:[Perfumería]],0))</f>
        <v>Cuerpo</v>
      </c>
      <c r="Q2626" t="str">
        <f>INDEX(VentasC15[[#Headers],[Maquillaje]:[Perfumería]],MATCH(MIN(VentasC15[[#This Row],[Maquillaje]:[Perfumería]]),VentasC15[[#This Row],[Maquillaje]:[Perfumería]],0))</f>
        <v>Maquillaje</v>
      </c>
      <c r="R2626" t="str">
        <f>IF(VentasC15[[#This Row],[Total por vendedor]]&gt;=250000,"SI","NO")</f>
        <v>NO</v>
      </c>
    </row>
    <row r="2627" spans="1:18" x14ac:dyDescent="0.3">
      <c r="A2627" s="17">
        <v>33499747</v>
      </c>
      <c r="B2627" s="13">
        <v>27</v>
      </c>
      <c r="C2627" s="13">
        <v>6</v>
      </c>
      <c r="D2627" s="13">
        <v>25</v>
      </c>
      <c r="E2627" t="s">
        <v>23</v>
      </c>
      <c r="F2627" t="s">
        <v>21</v>
      </c>
      <c r="G2627" t="str">
        <f>IF(VentasC15[[#This Row],[Tipo de pago]]='Tablas auxiliares'!$B$6,"Venta física","Venta Online")</f>
        <v>Venta Online</v>
      </c>
      <c r="H2627" t="s">
        <v>29</v>
      </c>
      <c r="I2627" s="37">
        <v>79275</v>
      </c>
      <c r="J2627" s="37">
        <v>16082</v>
      </c>
      <c r="K2627" s="37">
        <v>26165</v>
      </c>
      <c r="L2627" s="37">
        <v>44671</v>
      </c>
      <c r="M2627" s="37">
        <v>40282</v>
      </c>
      <c r="N2627" s="37">
        <f>SUM(VentasC15[[#This Row],[Maquillaje]:[Perfumería]])</f>
        <v>206475</v>
      </c>
      <c r="O2627" s="14">
        <f>AVERAGE(VentasC15[[#This Row],[Maquillaje]:[Perfumería]])</f>
        <v>41295</v>
      </c>
      <c r="P2627" t="str">
        <f>INDEX(VentasC15[[#Headers],[Maquillaje]:[Perfumería]],MATCH(MAX(VentasC15[[#This Row],[Maquillaje]:[Perfumería]]),VentasC15[[#This Row],[Maquillaje]:[Perfumería]],0))</f>
        <v>Maquillaje</v>
      </c>
      <c r="Q2627" t="str">
        <f>INDEX(VentasC15[[#Headers],[Maquillaje]:[Perfumería]],MATCH(MIN(VentasC15[[#This Row],[Maquillaje]:[Perfumería]]),VentasC15[[#This Row],[Maquillaje]:[Perfumería]],0))</f>
        <v>Skincare</v>
      </c>
      <c r="R2627" t="str">
        <f>IF(VentasC15[[#This Row],[Total por vendedor]]&gt;=250000,"SI","NO")</f>
        <v>NO</v>
      </c>
    </row>
    <row r="2628" spans="1:18" x14ac:dyDescent="0.3">
      <c r="A2628" s="16">
        <v>33499748</v>
      </c>
      <c r="B2628" s="13">
        <v>31</v>
      </c>
      <c r="C2628" s="13">
        <v>6</v>
      </c>
      <c r="D2628" s="13">
        <v>52</v>
      </c>
      <c r="E2628" t="s">
        <v>23</v>
      </c>
      <c r="F2628" t="s">
        <v>20</v>
      </c>
      <c r="G2628" t="str">
        <f>IF(VentasC15[[#This Row],[Tipo de pago]]='Tablas auxiliares'!$B$6,"Venta física","Venta Online")</f>
        <v>Venta física</v>
      </c>
      <c r="H2628" t="s">
        <v>29</v>
      </c>
      <c r="I2628" s="37">
        <v>69772</v>
      </c>
      <c r="J2628" s="37">
        <v>41659</v>
      </c>
      <c r="K2628" s="37">
        <v>93067</v>
      </c>
      <c r="L2628" s="37">
        <v>44350</v>
      </c>
      <c r="M2628" s="37">
        <v>71984</v>
      </c>
      <c r="N2628" s="37">
        <f>SUM(VentasC15[[#This Row],[Maquillaje]:[Perfumería]])</f>
        <v>320832</v>
      </c>
      <c r="O2628" s="14">
        <f>AVERAGE(VentasC15[[#This Row],[Maquillaje]:[Perfumería]])</f>
        <v>64166.400000000001</v>
      </c>
      <c r="P2628" t="str">
        <f>INDEX(VentasC15[[#Headers],[Maquillaje]:[Perfumería]],MATCH(MAX(VentasC15[[#This Row],[Maquillaje]:[Perfumería]]),VentasC15[[#This Row],[Maquillaje]:[Perfumería]],0))</f>
        <v>Cabello</v>
      </c>
      <c r="Q2628" t="str">
        <f>INDEX(VentasC15[[#Headers],[Maquillaje]:[Perfumería]],MATCH(MIN(VentasC15[[#This Row],[Maquillaje]:[Perfumería]]),VentasC15[[#This Row],[Maquillaje]:[Perfumería]],0))</f>
        <v>Skincare</v>
      </c>
      <c r="R2628" t="str">
        <f>IF(VentasC15[[#This Row],[Total por vendedor]]&gt;=250000,"SI","NO")</f>
        <v>SI</v>
      </c>
    </row>
    <row r="2629" spans="1:18" x14ac:dyDescent="0.3">
      <c r="A2629" s="17">
        <v>33499749</v>
      </c>
      <c r="B2629" s="13">
        <v>69</v>
      </c>
      <c r="C2629" s="13">
        <v>6</v>
      </c>
      <c r="D2629" s="13">
        <v>91</v>
      </c>
      <c r="E2629" t="s">
        <v>25</v>
      </c>
      <c r="F2629" t="s">
        <v>21</v>
      </c>
      <c r="G2629" t="str">
        <f>IF(VentasC15[[#This Row],[Tipo de pago]]='Tablas auxiliares'!$B$6,"Venta física","Venta Online")</f>
        <v>Venta Online</v>
      </c>
      <c r="H2629" t="s">
        <v>30</v>
      </c>
      <c r="I2629" s="37">
        <v>44589</v>
      </c>
      <c r="J2629" s="37">
        <v>47156</v>
      </c>
      <c r="K2629" s="37">
        <v>90238</v>
      </c>
      <c r="L2629" s="37">
        <v>81588</v>
      </c>
      <c r="M2629" s="37">
        <v>35644</v>
      </c>
      <c r="N2629" s="37">
        <f>SUM(VentasC15[[#This Row],[Maquillaje]:[Perfumería]])</f>
        <v>299215</v>
      </c>
      <c r="O2629" s="14">
        <f>AVERAGE(VentasC15[[#This Row],[Maquillaje]:[Perfumería]])</f>
        <v>59843</v>
      </c>
      <c r="P2629" t="str">
        <f>INDEX(VentasC15[[#Headers],[Maquillaje]:[Perfumería]],MATCH(MAX(VentasC15[[#This Row],[Maquillaje]:[Perfumería]]),VentasC15[[#This Row],[Maquillaje]:[Perfumería]],0))</f>
        <v>Cabello</v>
      </c>
      <c r="Q2629" t="str">
        <f>INDEX(VentasC15[[#Headers],[Maquillaje]:[Perfumería]],MATCH(MIN(VentasC15[[#This Row],[Maquillaje]:[Perfumería]]),VentasC15[[#This Row],[Maquillaje]:[Perfumería]],0))</f>
        <v>Perfumería</v>
      </c>
      <c r="R2629" t="str">
        <f>IF(VentasC15[[#This Row],[Total por vendedor]]&gt;=250000,"SI","NO")</f>
        <v>SI</v>
      </c>
    </row>
    <row r="2630" spans="1:18" x14ac:dyDescent="0.3">
      <c r="A2630" s="16">
        <v>33499750</v>
      </c>
      <c r="B2630" s="13">
        <v>50</v>
      </c>
      <c r="C2630" s="13">
        <v>6</v>
      </c>
      <c r="D2630" s="13">
        <v>81</v>
      </c>
      <c r="E2630" t="s">
        <v>23</v>
      </c>
      <c r="F2630" t="s">
        <v>21</v>
      </c>
      <c r="G2630" t="str">
        <f>IF(VentasC15[[#This Row],[Tipo de pago]]='Tablas auxiliares'!$B$6,"Venta física","Venta Online")</f>
        <v>Venta Online</v>
      </c>
      <c r="H2630" t="s">
        <v>30</v>
      </c>
      <c r="I2630" s="37">
        <v>87049</v>
      </c>
      <c r="J2630" s="37">
        <v>39965</v>
      </c>
      <c r="K2630" s="37">
        <v>45492</v>
      </c>
      <c r="L2630" s="37">
        <v>3472</v>
      </c>
      <c r="M2630" s="37">
        <v>1818</v>
      </c>
      <c r="N2630" s="37">
        <f>SUM(VentasC15[[#This Row],[Maquillaje]:[Perfumería]])</f>
        <v>177796</v>
      </c>
      <c r="O2630" s="14">
        <f>AVERAGE(VentasC15[[#This Row],[Maquillaje]:[Perfumería]])</f>
        <v>35559.199999999997</v>
      </c>
      <c r="P2630" t="str">
        <f>INDEX(VentasC15[[#Headers],[Maquillaje]:[Perfumería]],MATCH(MAX(VentasC15[[#This Row],[Maquillaje]:[Perfumería]]),VentasC15[[#This Row],[Maquillaje]:[Perfumería]],0))</f>
        <v>Maquillaje</v>
      </c>
      <c r="Q2630" t="str">
        <f>INDEX(VentasC15[[#Headers],[Maquillaje]:[Perfumería]],MATCH(MIN(VentasC15[[#This Row],[Maquillaje]:[Perfumería]]),VentasC15[[#This Row],[Maquillaje]:[Perfumería]],0))</f>
        <v>Perfumería</v>
      </c>
      <c r="R2630" t="str">
        <f>IF(VentasC15[[#This Row],[Total por vendedor]]&gt;=250000,"SI","NO")</f>
        <v>NO</v>
      </c>
    </row>
    <row r="2631" spans="1:18" x14ac:dyDescent="0.3">
      <c r="A2631" s="17">
        <v>33499751</v>
      </c>
      <c r="B2631" s="13">
        <v>68</v>
      </c>
      <c r="C2631" s="13">
        <v>6</v>
      </c>
      <c r="D2631" s="13">
        <v>62</v>
      </c>
      <c r="E2631" t="s">
        <v>22</v>
      </c>
      <c r="F2631" t="s">
        <v>21</v>
      </c>
      <c r="G2631" t="str">
        <f>IF(VentasC15[[#This Row],[Tipo de pago]]='Tablas auxiliares'!$B$6,"Venta física","Venta Online")</f>
        <v>Venta Online</v>
      </c>
      <c r="H2631" t="s">
        <v>30</v>
      </c>
      <c r="I2631" s="37">
        <v>44984</v>
      </c>
      <c r="J2631" s="37">
        <v>893</v>
      </c>
      <c r="K2631" s="37">
        <v>90717</v>
      </c>
      <c r="L2631" s="37">
        <v>70593</v>
      </c>
      <c r="M2631" s="37">
        <v>89229</v>
      </c>
      <c r="N2631" s="37">
        <f>SUM(VentasC15[[#This Row],[Maquillaje]:[Perfumería]])</f>
        <v>296416</v>
      </c>
      <c r="O2631" s="14">
        <f>AVERAGE(VentasC15[[#This Row],[Maquillaje]:[Perfumería]])</f>
        <v>59283.199999999997</v>
      </c>
      <c r="P2631" t="str">
        <f>INDEX(VentasC15[[#Headers],[Maquillaje]:[Perfumería]],MATCH(MAX(VentasC15[[#This Row],[Maquillaje]:[Perfumería]]),VentasC15[[#This Row],[Maquillaje]:[Perfumería]],0))</f>
        <v>Cabello</v>
      </c>
      <c r="Q2631" t="str">
        <f>INDEX(VentasC15[[#Headers],[Maquillaje]:[Perfumería]],MATCH(MIN(VentasC15[[#This Row],[Maquillaje]:[Perfumería]]),VentasC15[[#This Row],[Maquillaje]:[Perfumería]],0))</f>
        <v>Skincare</v>
      </c>
      <c r="R2631" t="str">
        <f>IF(VentasC15[[#This Row],[Total por vendedor]]&gt;=250000,"SI","NO")</f>
        <v>SI</v>
      </c>
    </row>
    <row r="2632" spans="1:18" x14ac:dyDescent="0.3">
      <c r="A2632" s="16">
        <v>33499752</v>
      </c>
      <c r="B2632" s="13">
        <v>65</v>
      </c>
      <c r="C2632" s="13">
        <v>6</v>
      </c>
      <c r="D2632" s="13">
        <v>91</v>
      </c>
      <c r="E2632" t="s">
        <v>22</v>
      </c>
      <c r="F2632" t="s">
        <v>20</v>
      </c>
      <c r="G2632" t="str">
        <f>IF(VentasC15[[#This Row],[Tipo de pago]]='Tablas auxiliares'!$B$6,"Venta física","Venta Online")</f>
        <v>Venta física</v>
      </c>
      <c r="H2632" t="s">
        <v>29</v>
      </c>
      <c r="I2632" s="37">
        <v>6402</v>
      </c>
      <c r="J2632" s="37">
        <v>56023</v>
      </c>
      <c r="K2632" s="37">
        <v>70634</v>
      </c>
      <c r="L2632" s="37">
        <v>59334</v>
      </c>
      <c r="M2632" s="37">
        <v>65096</v>
      </c>
      <c r="N2632" s="37">
        <f>SUM(VentasC15[[#This Row],[Maquillaje]:[Perfumería]])</f>
        <v>257489</v>
      </c>
      <c r="O2632" s="14">
        <f>AVERAGE(VentasC15[[#This Row],[Maquillaje]:[Perfumería]])</f>
        <v>51497.8</v>
      </c>
      <c r="P2632" t="str">
        <f>INDEX(VentasC15[[#Headers],[Maquillaje]:[Perfumería]],MATCH(MAX(VentasC15[[#This Row],[Maquillaje]:[Perfumería]]),VentasC15[[#This Row],[Maquillaje]:[Perfumería]],0))</f>
        <v>Cabello</v>
      </c>
      <c r="Q2632" t="str">
        <f>INDEX(VentasC15[[#Headers],[Maquillaje]:[Perfumería]],MATCH(MIN(VentasC15[[#This Row],[Maquillaje]:[Perfumería]]),VentasC15[[#This Row],[Maquillaje]:[Perfumería]],0))</f>
        <v>Maquillaje</v>
      </c>
      <c r="R2632" t="str">
        <f>IF(VentasC15[[#This Row],[Total por vendedor]]&gt;=250000,"SI","NO")</f>
        <v>SI</v>
      </c>
    </row>
    <row r="2633" spans="1:18" x14ac:dyDescent="0.3">
      <c r="A2633" s="17">
        <v>33499753</v>
      </c>
      <c r="B2633" s="13">
        <v>51</v>
      </c>
      <c r="C2633" s="13">
        <v>6</v>
      </c>
      <c r="D2633" s="13">
        <v>44</v>
      </c>
      <c r="E2633" t="s">
        <v>23</v>
      </c>
      <c r="F2633" t="s">
        <v>20</v>
      </c>
      <c r="G2633" t="str">
        <f>IF(VentasC15[[#This Row],[Tipo de pago]]='Tablas auxiliares'!$B$6,"Venta física","Venta Online")</f>
        <v>Venta física</v>
      </c>
      <c r="H2633" t="s">
        <v>30</v>
      </c>
      <c r="I2633" s="37">
        <v>71145</v>
      </c>
      <c r="J2633" s="37">
        <v>65488</v>
      </c>
      <c r="K2633" s="37">
        <v>57741</v>
      </c>
      <c r="L2633" s="37">
        <v>118</v>
      </c>
      <c r="M2633" s="37">
        <v>21211</v>
      </c>
      <c r="N2633" s="37">
        <f>SUM(VentasC15[[#This Row],[Maquillaje]:[Perfumería]])</f>
        <v>215703</v>
      </c>
      <c r="O2633" s="14">
        <f>AVERAGE(VentasC15[[#This Row],[Maquillaje]:[Perfumería]])</f>
        <v>43140.6</v>
      </c>
      <c r="P2633" t="str">
        <f>INDEX(VentasC15[[#Headers],[Maquillaje]:[Perfumería]],MATCH(MAX(VentasC15[[#This Row],[Maquillaje]:[Perfumería]]),VentasC15[[#This Row],[Maquillaje]:[Perfumería]],0))</f>
        <v>Maquillaje</v>
      </c>
      <c r="Q2633" t="str">
        <f>INDEX(VentasC15[[#Headers],[Maquillaje]:[Perfumería]],MATCH(MIN(VentasC15[[#This Row],[Maquillaje]:[Perfumería]]),VentasC15[[#This Row],[Maquillaje]:[Perfumería]],0))</f>
        <v>Cuerpo</v>
      </c>
      <c r="R2633" t="str">
        <f>IF(VentasC15[[#This Row],[Total por vendedor]]&gt;=250000,"SI","NO")</f>
        <v>NO</v>
      </c>
    </row>
    <row r="2634" spans="1:18" x14ac:dyDescent="0.3">
      <c r="A2634" s="16">
        <v>33499754</v>
      </c>
      <c r="B2634" s="13">
        <v>31</v>
      </c>
      <c r="C2634" s="13">
        <v>6</v>
      </c>
      <c r="D2634" s="13">
        <v>48</v>
      </c>
      <c r="E2634" t="s">
        <v>23</v>
      </c>
      <c r="F2634" t="s">
        <v>21</v>
      </c>
      <c r="G2634" t="str">
        <f>IF(VentasC15[[#This Row],[Tipo de pago]]='Tablas auxiliares'!$B$6,"Venta física","Venta Online")</f>
        <v>Venta Online</v>
      </c>
      <c r="H2634" t="s">
        <v>29</v>
      </c>
      <c r="I2634" s="37">
        <v>95340</v>
      </c>
      <c r="J2634" s="37">
        <v>82144</v>
      </c>
      <c r="K2634" s="37">
        <v>24067</v>
      </c>
      <c r="L2634" s="37">
        <v>61787</v>
      </c>
      <c r="M2634" s="37">
        <v>94747</v>
      </c>
      <c r="N2634" s="37">
        <f>SUM(VentasC15[[#This Row],[Maquillaje]:[Perfumería]])</f>
        <v>358085</v>
      </c>
      <c r="O2634" s="14">
        <f>AVERAGE(VentasC15[[#This Row],[Maquillaje]:[Perfumería]])</f>
        <v>71617</v>
      </c>
      <c r="P2634" t="str">
        <f>INDEX(VentasC15[[#Headers],[Maquillaje]:[Perfumería]],MATCH(MAX(VentasC15[[#This Row],[Maquillaje]:[Perfumería]]),VentasC15[[#This Row],[Maquillaje]:[Perfumería]],0))</f>
        <v>Maquillaje</v>
      </c>
      <c r="Q2634" t="str">
        <f>INDEX(VentasC15[[#Headers],[Maquillaje]:[Perfumería]],MATCH(MIN(VentasC15[[#This Row],[Maquillaje]:[Perfumería]]),VentasC15[[#This Row],[Maquillaje]:[Perfumería]],0))</f>
        <v>Cabello</v>
      </c>
      <c r="R2634" t="str">
        <f>IF(VentasC15[[#This Row],[Total por vendedor]]&gt;=250000,"SI","NO")</f>
        <v>SI</v>
      </c>
    </row>
    <row r="2635" spans="1:18" x14ac:dyDescent="0.3">
      <c r="A2635" s="17">
        <v>33499755</v>
      </c>
      <c r="B2635" s="13">
        <v>46</v>
      </c>
      <c r="C2635" s="13">
        <v>6</v>
      </c>
      <c r="D2635" s="13">
        <v>72</v>
      </c>
      <c r="E2635" t="s">
        <v>24</v>
      </c>
      <c r="F2635" t="s">
        <v>20</v>
      </c>
      <c r="G2635" t="str">
        <f>IF(VentasC15[[#This Row],[Tipo de pago]]='Tablas auxiliares'!$B$6,"Venta física","Venta Online")</f>
        <v>Venta física</v>
      </c>
      <c r="H2635" t="s">
        <v>29</v>
      </c>
      <c r="I2635" s="37">
        <v>57207</v>
      </c>
      <c r="J2635" s="37">
        <v>49392</v>
      </c>
      <c r="K2635" s="37">
        <v>53969</v>
      </c>
      <c r="L2635" s="37">
        <v>81211</v>
      </c>
      <c r="M2635" s="37">
        <v>30911</v>
      </c>
      <c r="N2635" s="37">
        <f>SUM(VentasC15[[#This Row],[Maquillaje]:[Perfumería]])</f>
        <v>272690</v>
      </c>
      <c r="O2635" s="14">
        <f>AVERAGE(VentasC15[[#This Row],[Maquillaje]:[Perfumería]])</f>
        <v>54538</v>
      </c>
      <c r="P2635" t="str">
        <f>INDEX(VentasC15[[#Headers],[Maquillaje]:[Perfumería]],MATCH(MAX(VentasC15[[#This Row],[Maquillaje]:[Perfumería]]),VentasC15[[#This Row],[Maquillaje]:[Perfumería]],0))</f>
        <v>Cuerpo</v>
      </c>
      <c r="Q2635" t="str">
        <f>INDEX(VentasC15[[#Headers],[Maquillaje]:[Perfumería]],MATCH(MIN(VentasC15[[#This Row],[Maquillaje]:[Perfumería]]),VentasC15[[#This Row],[Maquillaje]:[Perfumería]],0))</f>
        <v>Perfumería</v>
      </c>
      <c r="R2635" t="str">
        <f>IF(VentasC15[[#This Row],[Total por vendedor]]&gt;=250000,"SI","NO")</f>
        <v>SI</v>
      </c>
    </row>
    <row r="2636" spans="1:18" x14ac:dyDescent="0.3">
      <c r="A2636" s="16">
        <v>33499756</v>
      </c>
      <c r="B2636" s="13">
        <v>45</v>
      </c>
      <c r="C2636" s="13">
        <v>6</v>
      </c>
      <c r="D2636" s="13">
        <v>89</v>
      </c>
      <c r="E2636" t="s">
        <v>22</v>
      </c>
      <c r="F2636" t="s">
        <v>20</v>
      </c>
      <c r="G2636" t="str">
        <f>IF(VentasC15[[#This Row],[Tipo de pago]]='Tablas auxiliares'!$B$6,"Venta física","Venta Online")</f>
        <v>Venta física</v>
      </c>
      <c r="H2636" t="s">
        <v>30</v>
      </c>
      <c r="I2636" s="37">
        <v>40201</v>
      </c>
      <c r="J2636" s="37">
        <v>86329</v>
      </c>
      <c r="K2636" s="37">
        <v>42608</v>
      </c>
      <c r="L2636" s="37">
        <v>45561</v>
      </c>
      <c r="M2636" s="37">
        <v>22071</v>
      </c>
      <c r="N2636" s="37">
        <f>SUM(VentasC15[[#This Row],[Maquillaje]:[Perfumería]])</f>
        <v>236770</v>
      </c>
      <c r="O2636" s="14">
        <f>AVERAGE(VentasC15[[#This Row],[Maquillaje]:[Perfumería]])</f>
        <v>47354</v>
      </c>
      <c r="P2636" t="str">
        <f>INDEX(VentasC15[[#Headers],[Maquillaje]:[Perfumería]],MATCH(MAX(VentasC15[[#This Row],[Maquillaje]:[Perfumería]]),VentasC15[[#This Row],[Maquillaje]:[Perfumería]],0))</f>
        <v>Skincare</v>
      </c>
      <c r="Q2636" t="str">
        <f>INDEX(VentasC15[[#Headers],[Maquillaje]:[Perfumería]],MATCH(MIN(VentasC15[[#This Row],[Maquillaje]:[Perfumería]]),VentasC15[[#This Row],[Maquillaje]:[Perfumería]],0))</f>
        <v>Perfumería</v>
      </c>
      <c r="R2636" t="str">
        <f>IF(VentasC15[[#This Row],[Total por vendedor]]&gt;=250000,"SI","NO")</f>
        <v>NO</v>
      </c>
    </row>
    <row r="2637" spans="1:18" x14ac:dyDescent="0.3">
      <c r="A2637" s="17">
        <v>33499757</v>
      </c>
      <c r="B2637" s="13">
        <v>26</v>
      </c>
      <c r="C2637" s="13">
        <v>6</v>
      </c>
      <c r="D2637" s="13">
        <v>30</v>
      </c>
      <c r="E2637" t="s">
        <v>23</v>
      </c>
      <c r="F2637" t="s">
        <v>20</v>
      </c>
      <c r="G2637" t="str">
        <f>IF(VentasC15[[#This Row],[Tipo de pago]]='Tablas auxiliares'!$B$6,"Venta física","Venta Online")</f>
        <v>Venta física</v>
      </c>
      <c r="H2637" t="s">
        <v>30</v>
      </c>
      <c r="I2637" s="37">
        <v>43193</v>
      </c>
      <c r="J2637" s="37">
        <v>93927</v>
      </c>
      <c r="K2637" s="37">
        <v>15423</v>
      </c>
      <c r="L2637" s="37">
        <v>45298</v>
      </c>
      <c r="M2637" s="37">
        <v>40933</v>
      </c>
      <c r="N2637" s="37">
        <f>SUM(VentasC15[[#This Row],[Maquillaje]:[Perfumería]])</f>
        <v>238774</v>
      </c>
      <c r="O2637" s="14">
        <f>AVERAGE(VentasC15[[#This Row],[Maquillaje]:[Perfumería]])</f>
        <v>47754.8</v>
      </c>
      <c r="P2637" t="str">
        <f>INDEX(VentasC15[[#Headers],[Maquillaje]:[Perfumería]],MATCH(MAX(VentasC15[[#This Row],[Maquillaje]:[Perfumería]]),VentasC15[[#This Row],[Maquillaje]:[Perfumería]],0))</f>
        <v>Skincare</v>
      </c>
      <c r="Q2637" t="str">
        <f>INDEX(VentasC15[[#Headers],[Maquillaje]:[Perfumería]],MATCH(MIN(VentasC15[[#This Row],[Maquillaje]:[Perfumería]]),VentasC15[[#This Row],[Maquillaje]:[Perfumería]],0))</f>
        <v>Cabello</v>
      </c>
      <c r="R2637" t="str">
        <f>IF(VentasC15[[#This Row],[Total por vendedor]]&gt;=250000,"SI","NO")</f>
        <v>NO</v>
      </c>
    </row>
    <row r="2638" spans="1:18" x14ac:dyDescent="0.3">
      <c r="A2638" s="16">
        <v>33499758</v>
      </c>
      <c r="B2638" s="13">
        <v>71</v>
      </c>
      <c r="C2638" s="13">
        <v>6</v>
      </c>
      <c r="D2638" s="13">
        <v>30</v>
      </c>
      <c r="E2638" t="s">
        <v>25</v>
      </c>
      <c r="F2638" t="s">
        <v>20</v>
      </c>
      <c r="G2638" t="str">
        <f>IF(VentasC15[[#This Row],[Tipo de pago]]='Tablas auxiliares'!$B$6,"Venta física","Venta Online")</f>
        <v>Venta física</v>
      </c>
      <c r="H2638" t="s">
        <v>29</v>
      </c>
      <c r="I2638" s="37">
        <v>25989</v>
      </c>
      <c r="J2638" s="37">
        <v>99216</v>
      </c>
      <c r="K2638" s="37">
        <v>47798</v>
      </c>
      <c r="L2638" s="37">
        <v>7557</v>
      </c>
      <c r="M2638" s="37">
        <v>34292</v>
      </c>
      <c r="N2638" s="37">
        <f>SUM(VentasC15[[#This Row],[Maquillaje]:[Perfumería]])</f>
        <v>214852</v>
      </c>
      <c r="O2638" s="14">
        <f>AVERAGE(VentasC15[[#This Row],[Maquillaje]:[Perfumería]])</f>
        <v>42970.400000000001</v>
      </c>
      <c r="P2638" t="str">
        <f>INDEX(VentasC15[[#Headers],[Maquillaje]:[Perfumería]],MATCH(MAX(VentasC15[[#This Row],[Maquillaje]:[Perfumería]]),VentasC15[[#This Row],[Maquillaje]:[Perfumería]],0))</f>
        <v>Skincare</v>
      </c>
      <c r="Q2638" t="str">
        <f>INDEX(VentasC15[[#Headers],[Maquillaje]:[Perfumería]],MATCH(MIN(VentasC15[[#This Row],[Maquillaje]:[Perfumería]]),VentasC15[[#This Row],[Maquillaje]:[Perfumería]],0))</f>
        <v>Cuerpo</v>
      </c>
      <c r="R2638" t="str">
        <f>IF(VentasC15[[#This Row],[Total por vendedor]]&gt;=250000,"SI","NO")</f>
        <v>NO</v>
      </c>
    </row>
    <row r="2639" spans="1:18" x14ac:dyDescent="0.3">
      <c r="A2639" s="17">
        <v>33499759</v>
      </c>
      <c r="B2639" s="13">
        <v>73</v>
      </c>
      <c r="C2639" s="13">
        <v>6</v>
      </c>
      <c r="D2639" s="13">
        <v>66</v>
      </c>
      <c r="E2639" t="s">
        <v>23</v>
      </c>
      <c r="F2639" t="s">
        <v>20</v>
      </c>
      <c r="G2639" t="str">
        <f>IF(VentasC15[[#This Row],[Tipo de pago]]='Tablas auxiliares'!$B$6,"Venta física","Venta Online")</f>
        <v>Venta física</v>
      </c>
      <c r="H2639" t="s">
        <v>30</v>
      </c>
      <c r="I2639" s="37">
        <v>23816</v>
      </c>
      <c r="J2639" s="37">
        <v>87089</v>
      </c>
      <c r="K2639" s="37">
        <v>55974</v>
      </c>
      <c r="L2639" s="37">
        <v>72309</v>
      </c>
      <c r="M2639" s="37">
        <v>73586</v>
      </c>
      <c r="N2639" s="37">
        <f>SUM(VentasC15[[#This Row],[Maquillaje]:[Perfumería]])</f>
        <v>312774</v>
      </c>
      <c r="O2639" s="14">
        <f>AVERAGE(VentasC15[[#This Row],[Maquillaje]:[Perfumería]])</f>
        <v>62554.8</v>
      </c>
      <c r="P2639" t="str">
        <f>INDEX(VentasC15[[#Headers],[Maquillaje]:[Perfumería]],MATCH(MAX(VentasC15[[#This Row],[Maquillaje]:[Perfumería]]),VentasC15[[#This Row],[Maquillaje]:[Perfumería]],0))</f>
        <v>Skincare</v>
      </c>
      <c r="Q2639" t="str">
        <f>INDEX(VentasC15[[#Headers],[Maquillaje]:[Perfumería]],MATCH(MIN(VentasC15[[#This Row],[Maquillaje]:[Perfumería]]),VentasC15[[#This Row],[Maquillaje]:[Perfumería]],0))</f>
        <v>Maquillaje</v>
      </c>
      <c r="R2639" t="str">
        <f>IF(VentasC15[[#This Row],[Total por vendedor]]&gt;=250000,"SI","NO")</f>
        <v>SI</v>
      </c>
    </row>
    <row r="2640" spans="1:18" x14ac:dyDescent="0.3">
      <c r="A2640" s="16">
        <v>33499760</v>
      </c>
      <c r="B2640" s="13">
        <v>65</v>
      </c>
      <c r="C2640" s="13">
        <v>6</v>
      </c>
      <c r="D2640" s="13">
        <v>43</v>
      </c>
      <c r="E2640" t="s">
        <v>25</v>
      </c>
      <c r="F2640" t="s">
        <v>20</v>
      </c>
      <c r="G2640" t="str">
        <f>IF(VentasC15[[#This Row],[Tipo de pago]]='Tablas auxiliares'!$B$6,"Venta física","Venta Online")</f>
        <v>Venta física</v>
      </c>
      <c r="H2640" t="s">
        <v>29</v>
      </c>
      <c r="I2640" s="37">
        <v>18553</v>
      </c>
      <c r="J2640" s="37">
        <v>90724</v>
      </c>
      <c r="K2640" s="37">
        <v>28521</v>
      </c>
      <c r="L2640" s="37">
        <v>10307</v>
      </c>
      <c r="M2640" s="37">
        <v>42648</v>
      </c>
      <c r="N2640" s="37">
        <f>SUM(VentasC15[[#This Row],[Maquillaje]:[Perfumería]])</f>
        <v>190753</v>
      </c>
      <c r="O2640" s="14">
        <f>AVERAGE(VentasC15[[#This Row],[Maquillaje]:[Perfumería]])</f>
        <v>38150.6</v>
      </c>
      <c r="P2640" t="str">
        <f>INDEX(VentasC15[[#Headers],[Maquillaje]:[Perfumería]],MATCH(MAX(VentasC15[[#This Row],[Maquillaje]:[Perfumería]]),VentasC15[[#This Row],[Maquillaje]:[Perfumería]],0))</f>
        <v>Skincare</v>
      </c>
      <c r="Q2640" t="str">
        <f>INDEX(VentasC15[[#Headers],[Maquillaje]:[Perfumería]],MATCH(MIN(VentasC15[[#This Row],[Maquillaje]:[Perfumería]]),VentasC15[[#This Row],[Maquillaje]:[Perfumería]],0))</f>
        <v>Cuerpo</v>
      </c>
      <c r="R2640" t="str">
        <f>IF(VentasC15[[#This Row],[Total por vendedor]]&gt;=250000,"SI","NO")</f>
        <v>NO</v>
      </c>
    </row>
    <row r="2641" spans="1:18" x14ac:dyDescent="0.3">
      <c r="A2641" s="17">
        <v>33499761</v>
      </c>
      <c r="B2641" s="13">
        <v>43</v>
      </c>
      <c r="C2641" s="13">
        <v>6</v>
      </c>
      <c r="D2641" s="13">
        <v>53</v>
      </c>
      <c r="E2641" t="s">
        <v>22</v>
      </c>
      <c r="F2641" t="s">
        <v>21</v>
      </c>
      <c r="G2641" t="str">
        <f>IF(VentasC15[[#This Row],[Tipo de pago]]='Tablas auxiliares'!$B$6,"Venta física","Venta Online")</f>
        <v>Venta Online</v>
      </c>
      <c r="H2641" t="s">
        <v>30</v>
      </c>
      <c r="I2641" s="37">
        <v>25527</v>
      </c>
      <c r="J2641" s="37">
        <v>41194</v>
      </c>
      <c r="K2641" s="37">
        <v>28194</v>
      </c>
      <c r="L2641" s="37">
        <v>98250</v>
      </c>
      <c r="M2641" s="37">
        <v>92413</v>
      </c>
      <c r="N2641" s="37">
        <f>SUM(VentasC15[[#This Row],[Maquillaje]:[Perfumería]])</f>
        <v>285578</v>
      </c>
      <c r="O2641" s="14">
        <f>AVERAGE(VentasC15[[#This Row],[Maquillaje]:[Perfumería]])</f>
        <v>57115.6</v>
      </c>
      <c r="P2641" t="str">
        <f>INDEX(VentasC15[[#Headers],[Maquillaje]:[Perfumería]],MATCH(MAX(VentasC15[[#This Row],[Maquillaje]:[Perfumería]]),VentasC15[[#This Row],[Maquillaje]:[Perfumería]],0))</f>
        <v>Cuerpo</v>
      </c>
      <c r="Q2641" t="str">
        <f>INDEX(VentasC15[[#Headers],[Maquillaje]:[Perfumería]],MATCH(MIN(VentasC15[[#This Row],[Maquillaje]:[Perfumería]]),VentasC15[[#This Row],[Maquillaje]:[Perfumería]],0))</f>
        <v>Maquillaje</v>
      </c>
      <c r="R2641" t="str">
        <f>IF(VentasC15[[#This Row],[Total por vendedor]]&gt;=250000,"SI","NO")</f>
        <v>SI</v>
      </c>
    </row>
    <row r="2642" spans="1:18" x14ac:dyDescent="0.3">
      <c r="A2642" s="16">
        <v>33499762</v>
      </c>
      <c r="B2642" s="13">
        <v>36</v>
      </c>
      <c r="C2642" s="13">
        <v>6</v>
      </c>
      <c r="D2642" s="13">
        <v>100</v>
      </c>
      <c r="E2642" t="s">
        <v>24</v>
      </c>
      <c r="F2642" t="s">
        <v>20</v>
      </c>
      <c r="G2642" t="str">
        <f>IF(VentasC15[[#This Row],[Tipo de pago]]='Tablas auxiliares'!$B$6,"Venta física","Venta Online")</f>
        <v>Venta física</v>
      </c>
      <c r="H2642" t="s">
        <v>29</v>
      </c>
      <c r="I2642" s="37">
        <v>40276</v>
      </c>
      <c r="J2642" s="37">
        <v>43421</v>
      </c>
      <c r="K2642" s="37">
        <v>82300</v>
      </c>
      <c r="L2642" s="37">
        <v>26597</v>
      </c>
      <c r="M2642" s="37">
        <v>38043</v>
      </c>
      <c r="N2642" s="37">
        <f>SUM(VentasC15[[#This Row],[Maquillaje]:[Perfumería]])</f>
        <v>230637</v>
      </c>
      <c r="O2642" s="14">
        <f>AVERAGE(VentasC15[[#This Row],[Maquillaje]:[Perfumería]])</f>
        <v>46127.4</v>
      </c>
      <c r="P2642" t="str">
        <f>INDEX(VentasC15[[#Headers],[Maquillaje]:[Perfumería]],MATCH(MAX(VentasC15[[#This Row],[Maquillaje]:[Perfumería]]),VentasC15[[#This Row],[Maquillaje]:[Perfumería]],0))</f>
        <v>Cabello</v>
      </c>
      <c r="Q2642" t="str">
        <f>INDEX(VentasC15[[#Headers],[Maquillaje]:[Perfumería]],MATCH(MIN(VentasC15[[#This Row],[Maquillaje]:[Perfumería]]),VentasC15[[#This Row],[Maquillaje]:[Perfumería]],0))</f>
        <v>Cuerpo</v>
      </c>
      <c r="R2642" t="str">
        <f>IF(VentasC15[[#This Row],[Total por vendedor]]&gt;=250000,"SI","NO")</f>
        <v>NO</v>
      </c>
    </row>
    <row r="2643" spans="1:18" x14ac:dyDescent="0.3">
      <c r="A2643" s="17">
        <v>33499763</v>
      </c>
      <c r="B2643" s="13">
        <v>50</v>
      </c>
      <c r="C2643" s="13">
        <v>6</v>
      </c>
      <c r="D2643" s="13">
        <v>38</v>
      </c>
      <c r="E2643" t="s">
        <v>22</v>
      </c>
      <c r="F2643" t="s">
        <v>20</v>
      </c>
      <c r="G2643" t="str">
        <f>IF(VentasC15[[#This Row],[Tipo de pago]]='Tablas auxiliares'!$B$6,"Venta física","Venta Online")</f>
        <v>Venta física</v>
      </c>
      <c r="H2643" t="s">
        <v>29</v>
      </c>
      <c r="I2643" s="37">
        <v>46117</v>
      </c>
      <c r="J2643" s="37">
        <v>32596</v>
      </c>
      <c r="K2643" s="37">
        <v>77703</v>
      </c>
      <c r="L2643" s="37">
        <v>90605</v>
      </c>
      <c r="M2643" s="37">
        <v>34425</v>
      </c>
      <c r="N2643" s="37">
        <f>SUM(VentasC15[[#This Row],[Maquillaje]:[Perfumería]])</f>
        <v>281446</v>
      </c>
      <c r="O2643" s="14">
        <f>AVERAGE(VentasC15[[#This Row],[Maquillaje]:[Perfumería]])</f>
        <v>56289.2</v>
      </c>
      <c r="P2643" t="str">
        <f>INDEX(VentasC15[[#Headers],[Maquillaje]:[Perfumería]],MATCH(MAX(VentasC15[[#This Row],[Maquillaje]:[Perfumería]]),VentasC15[[#This Row],[Maquillaje]:[Perfumería]],0))</f>
        <v>Cuerpo</v>
      </c>
      <c r="Q2643" t="str">
        <f>INDEX(VentasC15[[#Headers],[Maquillaje]:[Perfumería]],MATCH(MIN(VentasC15[[#This Row],[Maquillaje]:[Perfumería]]),VentasC15[[#This Row],[Maquillaje]:[Perfumería]],0))</f>
        <v>Skincare</v>
      </c>
      <c r="R2643" t="str">
        <f>IF(VentasC15[[#This Row],[Total por vendedor]]&gt;=250000,"SI","NO")</f>
        <v>SI</v>
      </c>
    </row>
    <row r="2644" spans="1:18" x14ac:dyDescent="0.3">
      <c r="A2644" s="16">
        <v>33499764</v>
      </c>
      <c r="B2644" s="13">
        <v>39</v>
      </c>
      <c r="C2644" s="13">
        <v>6</v>
      </c>
      <c r="D2644" s="13">
        <v>26</v>
      </c>
      <c r="E2644" t="s">
        <v>23</v>
      </c>
      <c r="F2644" t="s">
        <v>21</v>
      </c>
      <c r="G2644" t="str">
        <f>IF(VentasC15[[#This Row],[Tipo de pago]]='Tablas auxiliares'!$B$6,"Venta física","Venta Online")</f>
        <v>Venta Online</v>
      </c>
      <c r="H2644" t="s">
        <v>30</v>
      </c>
      <c r="I2644" s="37">
        <v>94740</v>
      </c>
      <c r="J2644" s="37">
        <v>14902</v>
      </c>
      <c r="K2644" s="37">
        <v>54341</v>
      </c>
      <c r="L2644" s="37">
        <v>99824</v>
      </c>
      <c r="M2644" s="37">
        <v>1719</v>
      </c>
      <c r="N2644" s="37">
        <f>SUM(VentasC15[[#This Row],[Maquillaje]:[Perfumería]])</f>
        <v>265526</v>
      </c>
      <c r="O2644" s="14">
        <f>AVERAGE(VentasC15[[#This Row],[Maquillaje]:[Perfumería]])</f>
        <v>53105.2</v>
      </c>
      <c r="P2644" t="str">
        <f>INDEX(VentasC15[[#Headers],[Maquillaje]:[Perfumería]],MATCH(MAX(VentasC15[[#This Row],[Maquillaje]:[Perfumería]]),VentasC15[[#This Row],[Maquillaje]:[Perfumería]],0))</f>
        <v>Cuerpo</v>
      </c>
      <c r="Q2644" t="str">
        <f>INDEX(VentasC15[[#Headers],[Maquillaje]:[Perfumería]],MATCH(MIN(VentasC15[[#This Row],[Maquillaje]:[Perfumería]]),VentasC15[[#This Row],[Maquillaje]:[Perfumería]],0))</f>
        <v>Perfumería</v>
      </c>
      <c r="R2644" t="str">
        <f>IF(VentasC15[[#This Row],[Total por vendedor]]&gt;=250000,"SI","NO")</f>
        <v>SI</v>
      </c>
    </row>
    <row r="2645" spans="1:18" x14ac:dyDescent="0.3">
      <c r="A2645" s="17">
        <v>33499765</v>
      </c>
      <c r="B2645" s="13">
        <v>35</v>
      </c>
      <c r="C2645" s="13">
        <v>6</v>
      </c>
      <c r="D2645" s="13">
        <v>61</v>
      </c>
      <c r="E2645" t="s">
        <v>23</v>
      </c>
      <c r="F2645" t="s">
        <v>21</v>
      </c>
      <c r="G2645" t="str">
        <f>IF(VentasC15[[#This Row],[Tipo de pago]]='Tablas auxiliares'!$B$6,"Venta física","Venta Online")</f>
        <v>Venta Online</v>
      </c>
      <c r="H2645" t="s">
        <v>29</v>
      </c>
      <c r="I2645" s="37">
        <v>67263</v>
      </c>
      <c r="J2645" s="37">
        <v>64908</v>
      </c>
      <c r="K2645" s="37">
        <v>88562</v>
      </c>
      <c r="L2645" s="37">
        <v>86989</v>
      </c>
      <c r="M2645" s="37">
        <v>30352</v>
      </c>
      <c r="N2645" s="37">
        <f>SUM(VentasC15[[#This Row],[Maquillaje]:[Perfumería]])</f>
        <v>338074</v>
      </c>
      <c r="O2645" s="14">
        <f>AVERAGE(VentasC15[[#This Row],[Maquillaje]:[Perfumería]])</f>
        <v>67614.8</v>
      </c>
      <c r="P2645" t="str">
        <f>INDEX(VentasC15[[#Headers],[Maquillaje]:[Perfumería]],MATCH(MAX(VentasC15[[#This Row],[Maquillaje]:[Perfumería]]),VentasC15[[#This Row],[Maquillaje]:[Perfumería]],0))</f>
        <v>Cabello</v>
      </c>
      <c r="Q2645" t="str">
        <f>INDEX(VentasC15[[#Headers],[Maquillaje]:[Perfumería]],MATCH(MIN(VentasC15[[#This Row],[Maquillaje]:[Perfumería]]),VentasC15[[#This Row],[Maquillaje]:[Perfumería]],0))</f>
        <v>Perfumería</v>
      </c>
      <c r="R2645" t="str">
        <f>IF(VentasC15[[#This Row],[Total por vendedor]]&gt;=250000,"SI","NO")</f>
        <v>SI</v>
      </c>
    </row>
    <row r="2646" spans="1:18" x14ac:dyDescent="0.3">
      <c r="A2646" s="16">
        <v>33499766</v>
      </c>
      <c r="B2646" s="13">
        <v>58</v>
      </c>
      <c r="C2646" s="13">
        <v>6</v>
      </c>
      <c r="D2646" s="13">
        <v>38</v>
      </c>
      <c r="E2646" t="s">
        <v>22</v>
      </c>
      <c r="F2646" t="s">
        <v>20</v>
      </c>
      <c r="G2646" t="str">
        <f>IF(VentasC15[[#This Row],[Tipo de pago]]='Tablas auxiliares'!$B$6,"Venta física","Venta Online")</f>
        <v>Venta física</v>
      </c>
      <c r="H2646" t="s">
        <v>29</v>
      </c>
      <c r="I2646" s="37">
        <v>91004</v>
      </c>
      <c r="J2646" s="37">
        <v>41906</v>
      </c>
      <c r="K2646" s="37">
        <v>1946</v>
      </c>
      <c r="L2646" s="37">
        <v>19752</v>
      </c>
      <c r="M2646" s="37">
        <v>41872</v>
      </c>
      <c r="N2646" s="37">
        <f>SUM(VentasC15[[#This Row],[Maquillaje]:[Perfumería]])</f>
        <v>196480</v>
      </c>
      <c r="O2646" s="14">
        <f>AVERAGE(VentasC15[[#This Row],[Maquillaje]:[Perfumería]])</f>
        <v>39296</v>
      </c>
      <c r="P2646" t="str">
        <f>INDEX(VentasC15[[#Headers],[Maquillaje]:[Perfumería]],MATCH(MAX(VentasC15[[#This Row],[Maquillaje]:[Perfumería]]),VentasC15[[#This Row],[Maquillaje]:[Perfumería]],0))</f>
        <v>Maquillaje</v>
      </c>
      <c r="Q2646" t="str">
        <f>INDEX(VentasC15[[#Headers],[Maquillaje]:[Perfumería]],MATCH(MIN(VentasC15[[#This Row],[Maquillaje]:[Perfumería]]),VentasC15[[#This Row],[Maquillaje]:[Perfumería]],0))</f>
        <v>Cabello</v>
      </c>
      <c r="R2646" t="str">
        <f>IF(VentasC15[[#This Row],[Total por vendedor]]&gt;=250000,"SI","NO")</f>
        <v>NO</v>
      </c>
    </row>
    <row r="2647" spans="1:18" x14ac:dyDescent="0.3">
      <c r="A2647" s="17">
        <v>33499767</v>
      </c>
      <c r="B2647" s="13">
        <v>67</v>
      </c>
      <c r="C2647" s="13">
        <v>6</v>
      </c>
      <c r="D2647" s="13">
        <v>31</v>
      </c>
      <c r="E2647" t="s">
        <v>22</v>
      </c>
      <c r="F2647" t="s">
        <v>20</v>
      </c>
      <c r="G2647" t="str">
        <f>IF(VentasC15[[#This Row],[Tipo de pago]]='Tablas auxiliares'!$B$6,"Venta física","Venta Online")</f>
        <v>Venta física</v>
      </c>
      <c r="H2647" t="s">
        <v>29</v>
      </c>
      <c r="I2647" s="37">
        <v>54051</v>
      </c>
      <c r="J2647" s="37">
        <v>54439</v>
      </c>
      <c r="K2647" s="37">
        <v>72551</v>
      </c>
      <c r="L2647" s="37">
        <v>73744</v>
      </c>
      <c r="M2647" s="37">
        <v>52523</v>
      </c>
      <c r="N2647" s="37">
        <f>SUM(VentasC15[[#This Row],[Maquillaje]:[Perfumería]])</f>
        <v>307308</v>
      </c>
      <c r="O2647" s="14">
        <f>AVERAGE(VentasC15[[#This Row],[Maquillaje]:[Perfumería]])</f>
        <v>61461.599999999999</v>
      </c>
      <c r="P2647" t="str">
        <f>INDEX(VentasC15[[#Headers],[Maquillaje]:[Perfumería]],MATCH(MAX(VentasC15[[#This Row],[Maquillaje]:[Perfumería]]),VentasC15[[#This Row],[Maquillaje]:[Perfumería]],0))</f>
        <v>Cuerpo</v>
      </c>
      <c r="Q2647" t="str">
        <f>INDEX(VentasC15[[#Headers],[Maquillaje]:[Perfumería]],MATCH(MIN(VentasC15[[#This Row],[Maquillaje]:[Perfumería]]),VentasC15[[#This Row],[Maquillaje]:[Perfumería]],0))</f>
        <v>Perfumería</v>
      </c>
      <c r="R2647" t="str">
        <f>IF(VentasC15[[#This Row],[Total por vendedor]]&gt;=250000,"SI","NO")</f>
        <v>SI</v>
      </c>
    </row>
    <row r="2648" spans="1:18" x14ac:dyDescent="0.3">
      <c r="A2648" s="16">
        <v>33499768</v>
      </c>
      <c r="B2648" s="13">
        <v>50</v>
      </c>
      <c r="C2648" s="13">
        <v>6</v>
      </c>
      <c r="D2648" s="13">
        <v>68</v>
      </c>
      <c r="E2648" t="s">
        <v>22</v>
      </c>
      <c r="F2648" t="s">
        <v>21</v>
      </c>
      <c r="G2648" t="str">
        <f>IF(VentasC15[[#This Row],[Tipo de pago]]='Tablas auxiliares'!$B$6,"Venta física","Venta Online")</f>
        <v>Venta Online</v>
      </c>
      <c r="H2648" t="s">
        <v>30</v>
      </c>
      <c r="I2648" s="37">
        <v>65914</v>
      </c>
      <c r="J2648" s="37">
        <v>34540</v>
      </c>
      <c r="K2648" s="37">
        <v>26590</v>
      </c>
      <c r="L2648" s="37">
        <v>25966</v>
      </c>
      <c r="M2648" s="37">
        <v>89941</v>
      </c>
      <c r="N2648" s="37">
        <f>SUM(VentasC15[[#This Row],[Maquillaje]:[Perfumería]])</f>
        <v>242951</v>
      </c>
      <c r="O2648" s="14">
        <f>AVERAGE(VentasC15[[#This Row],[Maquillaje]:[Perfumería]])</f>
        <v>48590.2</v>
      </c>
      <c r="P2648" t="str">
        <f>INDEX(VentasC15[[#Headers],[Maquillaje]:[Perfumería]],MATCH(MAX(VentasC15[[#This Row],[Maquillaje]:[Perfumería]]),VentasC15[[#This Row],[Maquillaje]:[Perfumería]],0))</f>
        <v>Perfumería</v>
      </c>
      <c r="Q2648" t="str">
        <f>INDEX(VentasC15[[#Headers],[Maquillaje]:[Perfumería]],MATCH(MIN(VentasC15[[#This Row],[Maquillaje]:[Perfumería]]),VentasC15[[#This Row],[Maquillaje]:[Perfumería]],0))</f>
        <v>Cuerpo</v>
      </c>
      <c r="R2648" t="str">
        <f>IF(VentasC15[[#This Row],[Total por vendedor]]&gt;=250000,"SI","NO")</f>
        <v>NO</v>
      </c>
    </row>
    <row r="2649" spans="1:18" x14ac:dyDescent="0.3">
      <c r="A2649" s="17">
        <v>33499769</v>
      </c>
      <c r="B2649" s="13">
        <v>41</v>
      </c>
      <c r="C2649" s="13">
        <v>6</v>
      </c>
      <c r="D2649" s="13">
        <v>15</v>
      </c>
      <c r="E2649" t="s">
        <v>23</v>
      </c>
      <c r="F2649" t="s">
        <v>20</v>
      </c>
      <c r="G2649" t="str">
        <f>IF(VentasC15[[#This Row],[Tipo de pago]]='Tablas auxiliares'!$B$6,"Venta física","Venta Online")</f>
        <v>Venta física</v>
      </c>
      <c r="H2649" t="s">
        <v>30</v>
      </c>
      <c r="I2649" s="37">
        <v>96736</v>
      </c>
      <c r="J2649" s="37">
        <v>22388</v>
      </c>
      <c r="K2649" s="37">
        <v>53682</v>
      </c>
      <c r="L2649" s="37">
        <v>38413</v>
      </c>
      <c r="M2649" s="37">
        <v>72823</v>
      </c>
      <c r="N2649" s="37">
        <f>SUM(VentasC15[[#This Row],[Maquillaje]:[Perfumería]])</f>
        <v>284042</v>
      </c>
      <c r="O2649" s="14">
        <f>AVERAGE(VentasC15[[#This Row],[Maquillaje]:[Perfumería]])</f>
        <v>56808.4</v>
      </c>
      <c r="P2649" t="str">
        <f>INDEX(VentasC15[[#Headers],[Maquillaje]:[Perfumería]],MATCH(MAX(VentasC15[[#This Row],[Maquillaje]:[Perfumería]]),VentasC15[[#This Row],[Maquillaje]:[Perfumería]],0))</f>
        <v>Maquillaje</v>
      </c>
      <c r="Q2649" t="str">
        <f>INDEX(VentasC15[[#Headers],[Maquillaje]:[Perfumería]],MATCH(MIN(VentasC15[[#This Row],[Maquillaje]:[Perfumería]]),VentasC15[[#This Row],[Maquillaje]:[Perfumería]],0))</f>
        <v>Skincare</v>
      </c>
      <c r="R2649" t="str">
        <f>IF(VentasC15[[#This Row],[Total por vendedor]]&gt;=250000,"SI","NO")</f>
        <v>SI</v>
      </c>
    </row>
    <row r="2650" spans="1:18" x14ac:dyDescent="0.3">
      <c r="A2650" s="16">
        <v>33499770</v>
      </c>
      <c r="B2650" s="13">
        <v>34</v>
      </c>
      <c r="C2650" s="13">
        <v>6</v>
      </c>
      <c r="D2650" s="13">
        <v>21</v>
      </c>
      <c r="E2650" t="s">
        <v>24</v>
      </c>
      <c r="F2650" t="s">
        <v>20</v>
      </c>
      <c r="G2650" t="str">
        <f>IF(VentasC15[[#This Row],[Tipo de pago]]='Tablas auxiliares'!$B$6,"Venta física","Venta Online")</f>
        <v>Venta física</v>
      </c>
      <c r="H2650" t="s">
        <v>30</v>
      </c>
      <c r="I2650" s="37">
        <v>47309</v>
      </c>
      <c r="J2650" s="37">
        <v>9303</v>
      </c>
      <c r="K2650" s="37">
        <v>27353</v>
      </c>
      <c r="L2650" s="37">
        <v>71230</v>
      </c>
      <c r="M2650" s="37">
        <v>94297</v>
      </c>
      <c r="N2650" s="37">
        <f>SUM(VentasC15[[#This Row],[Maquillaje]:[Perfumería]])</f>
        <v>249492</v>
      </c>
      <c r="O2650" s="14">
        <f>AVERAGE(VentasC15[[#This Row],[Maquillaje]:[Perfumería]])</f>
        <v>49898.400000000001</v>
      </c>
      <c r="P2650" t="str">
        <f>INDEX(VentasC15[[#Headers],[Maquillaje]:[Perfumería]],MATCH(MAX(VentasC15[[#This Row],[Maquillaje]:[Perfumería]]),VentasC15[[#This Row],[Maquillaje]:[Perfumería]],0))</f>
        <v>Perfumería</v>
      </c>
      <c r="Q2650" t="str">
        <f>INDEX(VentasC15[[#Headers],[Maquillaje]:[Perfumería]],MATCH(MIN(VentasC15[[#This Row],[Maquillaje]:[Perfumería]]),VentasC15[[#This Row],[Maquillaje]:[Perfumería]],0))</f>
        <v>Skincare</v>
      </c>
      <c r="R2650" t="str">
        <f>IF(VentasC15[[#This Row],[Total por vendedor]]&gt;=250000,"SI","NO")</f>
        <v>NO</v>
      </c>
    </row>
    <row r="2651" spans="1:18" x14ac:dyDescent="0.3">
      <c r="A2651" s="17">
        <v>33499771</v>
      </c>
      <c r="B2651" s="13">
        <v>29</v>
      </c>
      <c r="C2651" s="13">
        <v>6</v>
      </c>
      <c r="D2651" s="13">
        <v>25</v>
      </c>
      <c r="E2651" t="s">
        <v>24</v>
      </c>
      <c r="F2651" t="s">
        <v>20</v>
      </c>
      <c r="G2651" t="str">
        <f>IF(VentasC15[[#This Row],[Tipo de pago]]='Tablas auxiliares'!$B$6,"Venta física","Venta Online")</f>
        <v>Venta física</v>
      </c>
      <c r="H2651" t="s">
        <v>30</v>
      </c>
      <c r="I2651" s="37">
        <v>40450</v>
      </c>
      <c r="J2651" s="37">
        <v>50552</v>
      </c>
      <c r="K2651" s="37">
        <v>91387</v>
      </c>
      <c r="L2651" s="37">
        <v>55891</v>
      </c>
      <c r="M2651" s="37">
        <v>36015</v>
      </c>
      <c r="N2651" s="37">
        <f>SUM(VentasC15[[#This Row],[Maquillaje]:[Perfumería]])</f>
        <v>274295</v>
      </c>
      <c r="O2651" s="14">
        <f>AVERAGE(VentasC15[[#This Row],[Maquillaje]:[Perfumería]])</f>
        <v>54859</v>
      </c>
      <c r="P2651" t="str">
        <f>INDEX(VentasC15[[#Headers],[Maquillaje]:[Perfumería]],MATCH(MAX(VentasC15[[#This Row],[Maquillaje]:[Perfumería]]),VentasC15[[#This Row],[Maquillaje]:[Perfumería]],0))</f>
        <v>Cabello</v>
      </c>
      <c r="Q2651" t="str">
        <f>INDEX(VentasC15[[#Headers],[Maquillaje]:[Perfumería]],MATCH(MIN(VentasC15[[#This Row],[Maquillaje]:[Perfumería]]),VentasC15[[#This Row],[Maquillaje]:[Perfumería]],0))</f>
        <v>Perfumería</v>
      </c>
      <c r="R2651" t="str">
        <f>IF(VentasC15[[#This Row],[Total por vendedor]]&gt;=250000,"SI","NO")</f>
        <v>SI</v>
      </c>
    </row>
    <row r="2652" spans="1:18" x14ac:dyDescent="0.3">
      <c r="A2652" s="16">
        <v>33499772</v>
      </c>
      <c r="B2652" s="13">
        <v>67</v>
      </c>
      <c r="C2652" s="13">
        <v>6</v>
      </c>
      <c r="D2652" s="13">
        <v>61</v>
      </c>
      <c r="E2652" t="s">
        <v>23</v>
      </c>
      <c r="F2652" t="s">
        <v>21</v>
      </c>
      <c r="G2652" t="str">
        <f>IF(VentasC15[[#This Row],[Tipo de pago]]='Tablas auxiliares'!$B$6,"Venta física","Venta Online")</f>
        <v>Venta Online</v>
      </c>
      <c r="H2652" t="s">
        <v>29</v>
      </c>
      <c r="I2652" s="37">
        <v>61410</v>
      </c>
      <c r="J2652" s="37">
        <v>37189</v>
      </c>
      <c r="K2652" s="37">
        <v>8210</v>
      </c>
      <c r="L2652" s="37">
        <v>36063</v>
      </c>
      <c r="M2652" s="37">
        <v>42671</v>
      </c>
      <c r="N2652" s="37">
        <f>SUM(VentasC15[[#This Row],[Maquillaje]:[Perfumería]])</f>
        <v>185543</v>
      </c>
      <c r="O2652" s="14">
        <f>AVERAGE(VentasC15[[#This Row],[Maquillaje]:[Perfumería]])</f>
        <v>37108.6</v>
      </c>
      <c r="P2652" t="str">
        <f>INDEX(VentasC15[[#Headers],[Maquillaje]:[Perfumería]],MATCH(MAX(VentasC15[[#This Row],[Maquillaje]:[Perfumería]]),VentasC15[[#This Row],[Maquillaje]:[Perfumería]],0))</f>
        <v>Maquillaje</v>
      </c>
      <c r="Q2652" t="str">
        <f>INDEX(VentasC15[[#Headers],[Maquillaje]:[Perfumería]],MATCH(MIN(VentasC15[[#This Row],[Maquillaje]:[Perfumería]]),VentasC15[[#This Row],[Maquillaje]:[Perfumería]],0))</f>
        <v>Cabello</v>
      </c>
      <c r="R2652" t="str">
        <f>IF(VentasC15[[#This Row],[Total por vendedor]]&gt;=250000,"SI","NO")</f>
        <v>NO</v>
      </c>
    </row>
    <row r="2653" spans="1:18" x14ac:dyDescent="0.3">
      <c r="A2653" s="17">
        <v>33499773</v>
      </c>
      <c r="B2653" s="13">
        <v>56</v>
      </c>
      <c r="C2653" s="13">
        <v>6</v>
      </c>
      <c r="D2653" s="13">
        <v>54</v>
      </c>
      <c r="E2653" t="s">
        <v>23</v>
      </c>
      <c r="F2653" t="s">
        <v>21</v>
      </c>
      <c r="G2653" t="str">
        <f>IF(VentasC15[[#This Row],[Tipo de pago]]='Tablas auxiliares'!$B$6,"Venta física","Venta Online")</f>
        <v>Venta Online</v>
      </c>
      <c r="H2653" t="s">
        <v>30</v>
      </c>
      <c r="I2653" s="37">
        <v>69043</v>
      </c>
      <c r="J2653" s="37">
        <v>18057</v>
      </c>
      <c r="K2653" s="37">
        <v>18743</v>
      </c>
      <c r="L2653" s="37">
        <v>79573</v>
      </c>
      <c r="M2653" s="37">
        <v>13178</v>
      </c>
      <c r="N2653" s="37">
        <f>SUM(VentasC15[[#This Row],[Maquillaje]:[Perfumería]])</f>
        <v>198594</v>
      </c>
      <c r="O2653" s="14">
        <f>AVERAGE(VentasC15[[#This Row],[Maquillaje]:[Perfumería]])</f>
        <v>39718.800000000003</v>
      </c>
      <c r="P2653" t="str">
        <f>INDEX(VentasC15[[#Headers],[Maquillaje]:[Perfumería]],MATCH(MAX(VentasC15[[#This Row],[Maquillaje]:[Perfumería]]),VentasC15[[#This Row],[Maquillaje]:[Perfumería]],0))</f>
        <v>Cuerpo</v>
      </c>
      <c r="Q2653" t="str">
        <f>INDEX(VentasC15[[#Headers],[Maquillaje]:[Perfumería]],MATCH(MIN(VentasC15[[#This Row],[Maquillaje]:[Perfumería]]),VentasC15[[#This Row],[Maquillaje]:[Perfumería]],0))</f>
        <v>Perfumería</v>
      </c>
      <c r="R2653" t="str">
        <f>IF(VentasC15[[#This Row],[Total por vendedor]]&gt;=250000,"SI","NO")</f>
        <v>NO</v>
      </c>
    </row>
    <row r="2654" spans="1:18" x14ac:dyDescent="0.3">
      <c r="A2654" s="16">
        <v>33499774</v>
      </c>
      <c r="B2654" s="13">
        <v>60</v>
      </c>
      <c r="C2654" s="13">
        <v>6</v>
      </c>
      <c r="D2654" s="13">
        <v>39</v>
      </c>
      <c r="E2654" t="s">
        <v>24</v>
      </c>
      <c r="F2654" t="s">
        <v>20</v>
      </c>
      <c r="G2654" t="str">
        <f>IF(VentasC15[[#This Row],[Tipo de pago]]='Tablas auxiliares'!$B$6,"Venta física","Venta Online")</f>
        <v>Venta física</v>
      </c>
      <c r="H2654" t="s">
        <v>30</v>
      </c>
      <c r="I2654" s="37">
        <v>75480</v>
      </c>
      <c r="J2654" s="37">
        <v>24534</v>
      </c>
      <c r="K2654" s="37">
        <v>26062</v>
      </c>
      <c r="L2654" s="37">
        <v>48073</v>
      </c>
      <c r="M2654" s="37">
        <v>91915</v>
      </c>
      <c r="N2654" s="37">
        <f>SUM(VentasC15[[#This Row],[Maquillaje]:[Perfumería]])</f>
        <v>266064</v>
      </c>
      <c r="O2654" s="14">
        <f>AVERAGE(VentasC15[[#This Row],[Maquillaje]:[Perfumería]])</f>
        <v>53212.800000000003</v>
      </c>
      <c r="P2654" t="str">
        <f>INDEX(VentasC15[[#Headers],[Maquillaje]:[Perfumería]],MATCH(MAX(VentasC15[[#This Row],[Maquillaje]:[Perfumería]]),VentasC15[[#This Row],[Maquillaje]:[Perfumería]],0))</f>
        <v>Perfumería</v>
      </c>
      <c r="Q2654" t="str">
        <f>INDEX(VentasC15[[#Headers],[Maquillaje]:[Perfumería]],MATCH(MIN(VentasC15[[#This Row],[Maquillaje]:[Perfumería]]),VentasC15[[#This Row],[Maquillaje]:[Perfumería]],0))</f>
        <v>Skincare</v>
      </c>
      <c r="R2654" t="str">
        <f>IF(VentasC15[[#This Row],[Total por vendedor]]&gt;=250000,"SI","NO")</f>
        <v>SI</v>
      </c>
    </row>
    <row r="2655" spans="1:18" x14ac:dyDescent="0.3">
      <c r="A2655" s="17">
        <v>33499775</v>
      </c>
      <c r="B2655" s="13">
        <v>44</v>
      </c>
      <c r="C2655" s="13">
        <v>6</v>
      </c>
      <c r="D2655" s="13">
        <v>20</v>
      </c>
      <c r="E2655" t="s">
        <v>25</v>
      </c>
      <c r="F2655" t="s">
        <v>21</v>
      </c>
      <c r="G2655" t="str">
        <f>IF(VentasC15[[#This Row],[Tipo de pago]]='Tablas auxiliares'!$B$6,"Venta física","Venta Online")</f>
        <v>Venta Online</v>
      </c>
      <c r="H2655" t="s">
        <v>29</v>
      </c>
      <c r="I2655" s="37">
        <v>10128</v>
      </c>
      <c r="J2655" s="37">
        <v>11994</v>
      </c>
      <c r="K2655" s="37">
        <v>49719</v>
      </c>
      <c r="L2655" s="37">
        <v>10083</v>
      </c>
      <c r="M2655" s="37">
        <v>75588</v>
      </c>
      <c r="N2655" s="37">
        <f>SUM(VentasC15[[#This Row],[Maquillaje]:[Perfumería]])</f>
        <v>157512</v>
      </c>
      <c r="O2655" s="14">
        <f>AVERAGE(VentasC15[[#This Row],[Maquillaje]:[Perfumería]])</f>
        <v>31502.400000000001</v>
      </c>
      <c r="P2655" t="str">
        <f>INDEX(VentasC15[[#Headers],[Maquillaje]:[Perfumería]],MATCH(MAX(VentasC15[[#This Row],[Maquillaje]:[Perfumería]]),VentasC15[[#This Row],[Maquillaje]:[Perfumería]],0))</f>
        <v>Perfumería</v>
      </c>
      <c r="Q2655" t="str">
        <f>INDEX(VentasC15[[#Headers],[Maquillaje]:[Perfumería]],MATCH(MIN(VentasC15[[#This Row],[Maquillaje]:[Perfumería]]),VentasC15[[#This Row],[Maquillaje]:[Perfumería]],0))</f>
        <v>Cuerpo</v>
      </c>
      <c r="R2655" t="str">
        <f>IF(VentasC15[[#This Row],[Total por vendedor]]&gt;=250000,"SI","NO")</f>
        <v>NO</v>
      </c>
    </row>
    <row r="2656" spans="1:18" x14ac:dyDescent="0.3">
      <c r="A2656" s="16">
        <v>33499776</v>
      </c>
      <c r="B2656" s="13">
        <v>57</v>
      </c>
      <c r="C2656" s="13">
        <v>6</v>
      </c>
      <c r="D2656" s="13">
        <v>89</v>
      </c>
      <c r="E2656" t="s">
        <v>22</v>
      </c>
      <c r="F2656" t="s">
        <v>20</v>
      </c>
      <c r="G2656" t="str">
        <f>IF(VentasC15[[#This Row],[Tipo de pago]]='Tablas auxiliares'!$B$6,"Venta física","Venta Online")</f>
        <v>Venta física</v>
      </c>
      <c r="H2656" t="s">
        <v>29</v>
      </c>
      <c r="I2656" s="37">
        <v>44887</v>
      </c>
      <c r="J2656" s="37">
        <v>81705</v>
      </c>
      <c r="K2656" s="37">
        <v>68380</v>
      </c>
      <c r="L2656" s="37">
        <v>74263</v>
      </c>
      <c r="M2656" s="37">
        <v>32033</v>
      </c>
      <c r="N2656" s="37">
        <f>SUM(VentasC15[[#This Row],[Maquillaje]:[Perfumería]])</f>
        <v>301268</v>
      </c>
      <c r="O2656" s="14">
        <f>AVERAGE(VentasC15[[#This Row],[Maquillaje]:[Perfumería]])</f>
        <v>60253.599999999999</v>
      </c>
      <c r="P2656" t="str">
        <f>INDEX(VentasC15[[#Headers],[Maquillaje]:[Perfumería]],MATCH(MAX(VentasC15[[#This Row],[Maquillaje]:[Perfumería]]),VentasC15[[#This Row],[Maquillaje]:[Perfumería]],0))</f>
        <v>Skincare</v>
      </c>
      <c r="Q2656" t="str">
        <f>INDEX(VentasC15[[#Headers],[Maquillaje]:[Perfumería]],MATCH(MIN(VentasC15[[#This Row],[Maquillaje]:[Perfumería]]),VentasC15[[#This Row],[Maquillaje]:[Perfumería]],0))</f>
        <v>Perfumería</v>
      </c>
      <c r="R2656" t="str">
        <f>IF(VentasC15[[#This Row],[Total por vendedor]]&gt;=250000,"SI","NO")</f>
        <v>SI</v>
      </c>
    </row>
    <row r="2657" spans="1:18" x14ac:dyDescent="0.3">
      <c r="A2657" s="17">
        <v>33499777</v>
      </c>
      <c r="B2657" s="13">
        <v>54</v>
      </c>
      <c r="C2657" s="13">
        <v>6</v>
      </c>
      <c r="D2657" s="13">
        <v>67</v>
      </c>
      <c r="E2657" t="s">
        <v>23</v>
      </c>
      <c r="F2657" t="s">
        <v>21</v>
      </c>
      <c r="G2657" t="str">
        <f>IF(VentasC15[[#This Row],[Tipo de pago]]='Tablas auxiliares'!$B$6,"Venta física","Venta Online")</f>
        <v>Venta Online</v>
      </c>
      <c r="H2657" t="s">
        <v>29</v>
      </c>
      <c r="I2657" s="37">
        <v>75466</v>
      </c>
      <c r="J2657" s="37">
        <v>12749</v>
      </c>
      <c r="K2657" s="37">
        <v>50032</v>
      </c>
      <c r="L2657" s="37">
        <v>91595</v>
      </c>
      <c r="M2657" s="37">
        <v>10019</v>
      </c>
      <c r="N2657" s="37">
        <f>SUM(VentasC15[[#This Row],[Maquillaje]:[Perfumería]])</f>
        <v>239861</v>
      </c>
      <c r="O2657" s="14">
        <f>AVERAGE(VentasC15[[#This Row],[Maquillaje]:[Perfumería]])</f>
        <v>47972.2</v>
      </c>
      <c r="P2657" t="str">
        <f>INDEX(VentasC15[[#Headers],[Maquillaje]:[Perfumería]],MATCH(MAX(VentasC15[[#This Row],[Maquillaje]:[Perfumería]]),VentasC15[[#This Row],[Maquillaje]:[Perfumería]],0))</f>
        <v>Cuerpo</v>
      </c>
      <c r="Q2657" t="str">
        <f>INDEX(VentasC15[[#Headers],[Maquillaje]:[Perfumería]],MATCH(MIN(VentasC15[[#This Row],[Maquillaje]:[Perfumería]]),VentasC15[[#This Row],[Maquillaje]:[Perfumería]],0))</f>
        <v>Perfumería</v>
      </c>
      <c r="R2657" t="str">
        <f>IF(VentasC15[[#This Row],[Total por vendedor]]&gt;=250000,"SI","NO")</f>
        <v>NO</v>
      </c>
    </row>
    <row r="2658" spans="1:18" x14ac:dyDescent="0.3">
      <c r="A2658" s="16">
        <v>33499778</v>
      </c>
      <c r="B2658" s="13">
        <v>73</v>
      </c>
      <c r="C2658" s="13">
        <v>6</v>
      </c>
      <c r="D2658" s="13">
        <v>50</v>
      </c>
      <c r="E2658" t="s">
        <v>24</v>
      </c>
      <c r="F2658" t="s">
        <v>21</v>
      </c>
      <c r="G2658" t="str">
        <f>IF(VentasC15[[#This Row],[Tipo de pago]]='Tablas auxiliares'!$B$6,"Venta física","Venta Online")</f>
        <v>Venta Online</v>
      </c>
      <c r="H2658" t="s">
        <v>30</v>
      </c>
      <c r="I2658" s="37">
        <v>35251</v>
      </c>
      <c r="J2658" s="37">
        <v>20643</v>
      </c>
      <c r="K2658" s="37">
        <v>4030</v>
      </c>
      <c r="L2658" s="37">
        <v>52024</v>
      </c>
      <c r="M2658" s="37">
        <v>64402</v>
      </c>
      <c r="N2658" s="37">
        <f>SUM(VentasC15[[#This Row],[Maquillaje]:[Perfumería]])</f>
        <v>176350</v>
      </c>
      <c r="O2658" s="14">
        <f>AVERAGE(VentasC15[[#This Row],[Maquillaje]:[Perfumería]])</f>
        <v>35270</v>
      </c>
      <c r="P2658" t="str">
        <f>INDEX(VentasC15[[#Headers],[Maquillaje]:[Perfumería]],MATCH(MAX(VentasC15[[#This Row],[Maquillaje]:[Perfumería]]),VentasC15[[#This Row],[Maquillaje]:[Perfumería]],0))</f>
        <v>Perfumería</v>
      </c>
      <c r="Q2658" t="str">
        <f>INDEX(VentasC15[[#Headers],[Maquillaje]:[Perfumería]],MATCH(MIN(VentasC15[[#This Row],[Maquillaje]:[Perfumería]]),VentasC15[[#This Row],[Maquillaje]:[Perfumería]],0))</f>
        <v>Cabello</v>
      </c>
      <c r="R2658" t="str">
        <f>IF(VentasC15[[#This Row],[Total por vendedor]]&gt;=250000,"SI","NO")</f>
        <v>NO</v>
      </c>
    </row>
    <row r="2659" spans="1:18" x14ac:dyDescent="0.3">
      <c r="A2659" s="17">
        <v>33499779</v>
      </c>
      <c r="B2659" s="13">
        <v>73</v>
      </c>
      <c r="C2659" s="13">
        <v>6</v>
      </c>
      <c r="D2659" s="13">
        <v>39</v>
      </c>
      <c r="E2659" t="s">
        <v>24</v>
      </c>
      <c r="F2659" t="s">
        <v>21</v>
      </c>
      <c r="G2659" t="str">
        <f>IF(VentasC15[[#This Row],[Tipo de pago]]='Tablas auxiliares'!$B$6,"Venta física","Venta Online")</f>
        <v>Venta Online</v>
      </c>
      <c r="H2659" t="s">
        <v>29</v>
      </c>
      <c r="I2659" s="37">
        <v>77715</v>
      </c>
      <c r="J2659" s="37">
        <v>11722</v>
      </c>
      <c r="K2659" s="37">
        <v>35329</v>
      </c>
      <c r="L2659" s="37">
        <v>64763</v>
      </c>
      <c r="M2659" s="37">
        <v>62357</v>
      </c>
      <c r="N2659" s="37">
        <f>SUM(VentasC15[[#This Row],[Maquillaje]:[Perfumería]])</f>
        <v>251886</v>
      </c>
      <c r="O2659" s="14">
        <f>AVERAGE(VentasC15[[#This Row],[Maquillaje]:[Perfumería]])</f>
        <v>50377.2</v>
      </c>
      <c r="P2659" t="str">
        <f>INDEX(VentasC15[[#Headers],[Maquillaje]:[Perfumería]],MATCH(MAX(VentasC15[[#This Row],[Maquillaje]:[Perfumería]]),VentasC15[[#This Row],[Maquillaje]:[Perfumería]],0))</f>
        <v>Maquillaje</v>
      </c>
      <c r="Q2659" t="str">
        <f>INDEX(VentasC15[[#Headers],[Maquillaje]:[Perfumería]],MATCH(MIN(VentasC15[[#This Row],[Maquillaje]:[Perfumería]]),VentasC15[[#This Row],[Maquillaje]:[Perfumería]],0))</f>
        <v>Skincare</v>
      </c>
      <c r="R2659" t="str">
        <f>IF(VentasC15[[#This Row],[Total por vendedor]]&gt;=250000,"SI","NO")</f>
        <v>SI</v>
      </c>
    </row>
    <row r="2660" spans="1:18" x14ac:dyDescent="0.3">
      <c r="A2660" s="16">
        <v>33499780</v>
      </c>
      <c r="B2660" s="13">
        <v>44</v>
      </c>
      <c r="C2660" s="13">
        <v>6</v>
      </c>
      <c r="D2660" s="13">
        <v>8</v>
      </c>
      <c r="E2660" t="s">
        <v>22</v>
      </c>
      <c r="F2660" t="s">
        <v>21</v>
      </c>
      <c r="G2660" t="str">
        <f>IF(VentasC15[[#This Row],[Tipo de pago]]='Tablas auxiliares'!$B$6,"Venta física","Venta Online")</f>
        <v>Venta Online</v>
      </c>
      <c r="H2660" t="s">
        <v>30</v>
      </c>
      <c r="I2660" s="37">
        <v>23550</v>
      </c>
      <c r="J2660" s="37">
        <v>65961</v>
      </c>
      <c r="K2660" s="37">
        <v>99298</v>
      </c>
      <c r="L2660" s="37">
        <v>24777</v>
      </c>
      <c r="M2660" s="37">
        <v>3761</v>
      </c>
      <c r="N2660" s="37">
        <f>SUM(VentasC15[[#This Row],[Maquillaje]:[Perfumería]])</f>
        <v>217347</v>
      </c>
      <c r="O2660" s="14">
        <f>AVERAGE(VentasC15[[#This Row],[Maquillaje]:[Perfumería]])</f>
        <v>43469.4</v>
      </c>
      <c r="P2660" t="str">
        <f>INDEX(VentasC15[[#Headers],[Maquillaje]:[Perfumería]],MATCH(MAX(VentasC15[[#This Row],[Maquillaje]:[Perfumería]]),VentasC15[[#This Row],[Maquillaje]:[Perfumería]],0))</f>
        <v>Cabello</v>
      </c>
      <c r="Q2660" t="str">
        <f>INDEX(VentasC15[[#Headers],[Maquillaje]:[Perfumería]],MATCH(MIN(VentasC15[[#This Row],[Maquillaje]:[Perfumería]]),VentasC15[[#This Row],[Maquillaje]:[Perfumería]],0))</f>
        <v>Perfumería</v>
      </c>
      <c r="R2660" t="str">
        <f>IF(VentasC15[[#This Row],[Total por vendedor]]&gt;=250000,"SI","NO")</f>
        <v>NO</v>
      </c>
    </row>
    <row r="2661" spans="1:18" x14ac:dyDescent="0.3">
      <c r="A2661" s="17">
        <v>33499781</v>
      </c>
      <c r="B2661" s="13">
        <v>47</v>
      </c>
      <c r="C2661" s="13">
        <v>6</v>
      </c>
      <c r="D2661" s="13">
        <v>11</v>
      </c>
      <c r="E2661" t="s">
        <v>23</v>
      </c>
      <c r="F2661" t="s">
        <v>20</v>
      </c>
      <c r="G2661" t="str">
        <f>IF(VentasC15[[#This Row],[Tipo de pago]]='Tablas auxiliares'!$B$6,"Venta física","Venta Online")</f>
        <v>Venta física</v>
      </c>
      <c r="H2661" t="s">
        <v>29</v>
      </c>
      <c r="I2661" s="37">
        <v>8725</v>
      </c>
      <c r="J2661" s="37">
        <v>39631</v>
      </c>
      <c r="K2661" s="37">
        <v>68966</v>
      </c>
      <c r="L2661" s="37">
        <v>83896</v>
      </c>
      <c r="M2661" s="37">
        <v>44982</v>
      </c>
      <c r="N2661" s="37">
        <f>SUM(VentasC15[[#This Row],[Maquillaje]:[Perfumería]])</f>
        <v>246200</v>
      </c>
      <c r="O2661" s="14">
        <f>AVERAGE(VentasC15[[#This Row],[Maquillaje]:[Perfumería]])</f>
        <v>49240</v>
      </c>
      <c r="P2661" t="str">
        <f>INDEX(VentasC15[[#Headers],[Maquillaje]:[Perfumería]],MATCH(MAX(VentasC15[[#This Row],[Maquillaje]:[Perfumería]]),VentasC15[[#This Row],[Maquillaje]:[Perfumería]],0))</f>
        <v>Cuerpo</v>
      </c>
      <c r="Q2661" t="str">
        <f>INDEX(VentasC15[[#Headers],[Maquillaje]:[Perfumería]],MATCH(MIN(VentasC15[[#This Row],[Maquillaje]:[Perfumería]]),VentasC15[[#This Row],[Maquillaje]:[Perfumería]],0))</f>
        <v>Maquillaje</v>
      </c>
      <c r="R2661" t="str">
        <f>IF(VentasC15[[#This Row],[Total por vendedor]]&gt;=250000,"SI","NO")</f>
        <v>NO</v>
      </c>
    </row>
    <row r="2662" spans="1:18" x14ac:dyDescent="0.3">
      <c r="A2662" s="16">
        <v>33499782</v>
      </c>
      <c r="B2662" s="13">
        <v>40</v>
      </c>
      <c r="C2662" s="13">
        <v>6</v>
      </c>
      <c r="D2662" s="13">
        <v>6</v>
      </c>
      <c r="E2662" t="s">
        <v>22</v>
      </c>
      <c r="F2662" t="s">
        <v>21</v>
      </c>
      <c r="G2662" t="str">
        <f>IF(VentasC15[[#This Row],[Tipo de pago]]='Tablas auxiliares'!$B$6,"Venta física","Venta Online")</f>
        <v>Venta Online</v>
      </c>
      <c r="H2662" t="s">
        <v>29</v>
      </c>
      <c r="I2662" s="37">
        <v>13937</v>
      </c>
      <c r="J2662" s="37">
        <v>87587</v>
      </c>
      <c r="K2662" s="37">
        <v>92403</v>
      </c>
      <c r="L2662" s="37">
        <v>5208</v>
      </c>
      <c r="M2662" s="37">
        <v>18254</v>
      </c>
      <c r="N2662" s="37">
        <f>SUM(VentasC15[[#This Row],[Maquillaje]:[Perfumería]])</f>
        <v>217389</v>
      </c>
      <c r="O2662" s="14">
        <f>AVERAGE(VentasC15[[#This Row],[Maquillaje]:[Perfumería]])</f>
        <v>43477.8</v>
      </c>
      <c r="P2662" t="str">
        <f>INDEX(VentasC15[[#Headers],[Maquillaje]:[Perfumería]],MATCH(MAX(VentasC15[[#This Row],[Maquillaje]:[Perfumería]]),VentasC15[[#This Row],[Maquillaje]:[Perfumería]],0))</f>
        <v>Cabello</v>
      </c>
      <c r="Q2662" t="str">
        <f>INDEX(VentasC15[[#Headers],[Maquillaje]:[Perfumería]],MATCH(MIN(VentasC15[[#This Row],[Maquillaje]:[Perfumería]]),VentasC15[[#This Row],[Maquillaje]:[Perfumería]],0))</f>
        <v>Cuerpo</v>
      </c>
      <c r="R2662" t="str">
        <f>IF(VentasC15[[#This Row],[Total por vendedor]]&gt;=250000,"SI","NO")</f>
        <v>NO</v>
      </c>
    </row>
    <row r="2663" spans="1:18" x14ac:dyDescent="0.3">
      <c r="A2663" s="17">
        <v>33499783</v>
      </c>
      <c r="B2663" s="13">
        <v>37</v>
      </c>
      <c r="C2663" s="13">
        <v>6</v>
      </c>
      <c r="D2663" s="13">
        <v>58</v>
      </c>
      <c r="E2663" t="s">
        <v>23</v>
      </c>
      <c r="F2663" t="s">
        <v>20</v>
      </c>
      <c r="G2663" t="str">
        <f>IF(VentasC15[[#This Row],[Tipo de pago]]='Tablas auxiliares'!$B$6,"Venta física","Venta Online")</f>
        <v>Venta física</v>
      </c>
      <c r="H2663" t="s">
        <v>30</v>
      </c>
      <c r="I2663" s="37">
        <v>26650</v>
      </c>
      <c r="J2663" s="37">
        <v>12713</v>
      </c>
      <c r="K2663" s="37">
        <v>58788</v>
      </c>
      <c r="L2663" s="37">
        <v>75310</v>
      </c>
      <c r="M2663" s="37">
        <v>45924</v>
      </c>
      <c r="N2663" s="37">
        <f>SUM(VentasC15[[#This Row],[Maquillaje]:[Perfumería]])</f>
        <v>219385</v>
      </c>
      <c r="O2663" s="14">
        <f>AVERAGE(VentasC15[[#This Row],[Maquillaje]:[Perfumería]])</f>
        <v>43877</v>
      </c>
      <c r="P2663" t="str">
        <f>INDEX(VentasC15[[#Headers],[Maquillaje]:[Perfumería]],MATCH(MAX(VentasC15[[#This Row],[Maquillaje]:[Perfumería]]),VentasC15[[#This Row],[Maquillaje]:[Perfumería]],0))</f>
        <v>Cuerpo</v>
      </c>
      <c r="Q2663" t="str">
        <f>INDEX(VentasC15[[#Headers],[Maquillaje]:[Perfumería]],MATCH(MIN(VentasC15[[#This Row],[Maquillaje]:[Perfumería]]),VentasC15[[#This Row],[Maquillaje]:[Perfumería]],0))</f>
        <v>Skincare</v>
      </c>
      <c r="R2663" t="str">
        <f>IF(VentasC15[[#This Row],[Total por vendedor]]&gt;=250000,"SI","NO")</f>
        <v>NO</v>
      </c>
    </row>
    <row r="2664" spans="1:18" x14ac:dyDescent="0.3">
      <c r="A2664" s="16">
        <v>33499784</v>
      </c>
      <c r="B2664" s="13">
        <v>67</v>
      </c>
      <c r="C2664" s="13">
        <v>6</v>
      </c>
      <c r="D2664" s="13">
        <v>15</v>
      </c>
      <c r="E2664" t="s">
        <v>22</v>
      </c>
      <c r="F2664" t="s">
        <v>21</v>
      </c>
      <c r="G2664" t="str">
        <f>IF(VentasC15[[#This Row],[Tipo de pago]]='Tablas auxiliares'!$B$6,"Venta física","Venta Online")</f>
        <v>Venta Online</v>
      </c>
      <c r="H2664" t="s">
        <v>29</v>
      </c>
      <c r="I2664" s="37">
        <v>64365</v>
      </c>
      <c r="J2664" s="37">
        <v>36251</v>
      </c>
      <c r="K2664" s="37">
        <v>94516</v>
      </c>
      <c r="L2664" s="37">
        <v>1508</v>
      </c>
      <c r="M2664" s="37">
        <v>36888</v>
      </c>
      <c r="N2664" s="37">
        <f>SUM(VentasC15[[#This Row],[Maquillaje]:[Perfumería]])</f>
        <v>233528</v>
      </c>
      <c r="O2664" s="14">
        <f>AVERAGE(VentasC15[[#This Row],[Maquillaje]:[Perfumería]])</f>
        <v>46705.599999999999</v>
      </c>
      <c r="P2664" t="str">
        <f>INDEX(VentasC15[[#Headers],[Maquillaje]:[Perfumería]],MATCH(MAX(VentasC15[[#This Row],[Maquillaje]:[Perfumería]]),VentasC15[[#This Row],[Maquillaje]:[Perfumería]],0))</f>
        <v>Cabello</v>
      </c>
      <c r="Q2664" t="str">
        <f>INDEX(VentasC15[[#Headers],[Maquillaje]:[Perfumería]],MATCH(MIN(VentasC15[[#This Row],[Maquillaje]:[Perfumería]]),VentasC15[[#This Row],[Maquillaje]:[Perfumería]],0))</f>
        <v>Cuerpo</v>
      </c>
      <c r="R2664" t="str">
        <f>IF(VentasC15[[#This Row],[Total por vendedor]]&gt;=250000,"SI","NO")</f>
        <v>NO</v>
      </c>
    </row>
    <row r="2665" spans="1:18" x14ac:dyDescent="0.3">
      <c r="A2665" s="17">
        <v>33499785</v>
      </c>
      <c r="B2665" s="13">
        <v>40</v>
      </c>
      <c r="C2665" s="13">
        <v>6</v>
      </c>
      <c r="D2665" s="13">
        <v>44</v>
      </c>
      <c r="E2665" t="s">
        <v>23</v>
      </c>
      <c r="F2665" t="s">
        <v>20</v>
      </c>
      <c r="G2665" t="str">
        <f>IF(VentasC15[[#This Row],[Tipo de pago]]='Tablas auxiliares'!$B$6,"Venta física","Venta Online")</f>
        <v>Venta física</v>
      </c>
      <c r="H2665" t="s">
        <v>30</v>
      </c>
      <c r="I2665" s="37">
        <v>93434</v>
      </c>
      <c r="J2665" s="37">
        <v>91662</v>
      </c>
      <c r="K2665" s="37">
        <v>48167</v>
      </c>
      <c r="L2665" s="37">
        <v>65153</v>
      </c>
      <c r="M2665" s="37">
        <v>45326</v>
      </c>
      <c r="N2665" s="37">
        <f>SUM(VentasC15[[#This Row],[Maquillaje]:[Perfumería]])</f>
        <v>343742</v>
      </c>
      <c r="O2665" s="14">
        <f>AVERAGE(VentasC15[[#This Row],[Maquillaje]:[Perfumería]])</f>
        <v>68748.399999999994</v>
      </c>
      <c r="P2665" t="str">
        <f>INDEX(VentasC15[[#Headers],[Maquillaje]:[Perfumería]],MATCH(MAX(VentasC15[[#This Row],[Maquillaje]:[Perfumería]]),VentasC15[[#This Row],[Maquillaje]:[Perfumería]],0))</f>
        <v>Maquillaje</v>
      </c>
      <c r="Q2665" t="str">
        <f>INDEX(VentasC15[[#Headers],[Maquillaje]:[Perfumería]],MATCH(MIN(VentasC15[[#This Row],[Maquillaje]:[Perfumería]]),VentasC15[[#This Row],[Maquillaje]:[Perfumería]],0))</f>
        <v>Perfumería</v>
      </c>
      <c r="R2665" t="str">
        <f>IF(VentasC15[[#This Row],[Total por vendedor]]&gt;=250000,"SI","NO")</f>
        <v>SI</v>
      </c>
    </row>
    <row r="2666" spans="1:18" x14ac:dyDescent="0.3">
      <c r="A2666" s="16">
        <v>33499786</v>
      </c>
      <c r="B2666" s="13">
        <v>30</v>
      </c>
      <c r="C2666" s="13">
        <v>6</v>
      </c>
      <c r="D2666" s="13">
        <v>61</v>
      </c>
      <c r="E2666" t="s">
        <v>24</v>
      </c>
      <c r="F2666" t="s">
        <v>21</v>
      </c>
      <c r="G2666" t="str">
        <f>IF(VentasC15[[#This Row],[Tipo de pago]]='Tablas auxiliares'!$B$6,"Venta física","Venta Online")</f>
        <v>Venta Online</v>
      </c>
      <c r="H2666" t="s">
        <v>29</v>
      </c>
      <c r="I2666" s="37">
        <v>6766</v>
      </c>
      <c r="J2666" s="37">
        <v>57254</v>
      </c>
      <c r="K2666" s="37">
        <v>19374</v>
      </c>
      <c r="L2666" s="37">
        <v>51696</v>
      </c>
      <c r="M2666" s="37">
        <v>24835</v>
      </c>
      <c r="N2666" s="37">
        <f>SUM(VentasC15[[#This Row],[Maquillaje]:[Perfumería]])</f>
        <v>159925</v>
      </c>
      <c r="O2666" s="14">
        <f>AVERAGE(VentasC15[[#This Row],[Maquillaje]:[Perfumería]])</f>
        <v>31985</v>
      </c>
      <c r="P2666" t="str">
        <f>INDEX(VentasC15[[#Headers],[Maquillaje]:[Perfumería]],MATCH(MAX(VentasC15[[#This Row],[Maquillaje]:[Perfumería]]),VentasC15[[#This Row],[Maquillaje]:[Perfumería]],0))</f>
        <v>Skincare</v>
      </c>
      <c r="Q2666" t="str">
        <f>INDEX(VentasC15[[#Headers],[Maquillaje]:[Perfumería]],MATCH(MIN(VentasC15[[#This Row],[Maquillaje]:[Perfumería]]),VentasC15[[#This Row],[Maquillaje]:[Perfumería]],0))</f>
        <v>Maquillaje</v>
      </c>
      <c r="R2666" t="str">
        <f>IF(VentasC15[[#This Row],[Total por vendedor]]&gt;=250000,"SI","NO")</f>
        <v>NO</v>
      </c>
    </row>
    <row r="2667" spans="1:18" x14ac:dyDescent="0.3">
      <c r="A2667" s="17">
        <v>33499787</v>
      </c>
      <c r="B2667" s="13">
        <v>25</v>
      </c>
      <c r="C2667" s="13">
        <v>6</v>
      </c>
      <c r="D2667" s="13">
        <v>36</v>
      </c>
      <c r="E2667" t="s">
        <v>24</v>
      </c>
      <c r="F2667" t="s">
        <v>21</v>
      </c>
      <c r="G2667" t="str">
        <f>IF(VentasC15[[#This Row],[Tipo de pago]]='Tablas auxiliares'!$B$6,"Venta física","Venta Online")</f>
        <v>Venta Online</v>
      </c>
      <c r="H2667" t="s">
        <v>29</v>
      </c>
      <c r="I2667" s="37">
        <v>80733</v>
      </c>
      <c r="J2667" s="37">
        <v>23534</v>
      </c>
      <c r="K2667" s="37">
        <v>86742</v>
      </c>
      <c r="L2667" s="37">
        <v>17292</v>
      </c>
      <c r="M2667" s="37">
        <v>89983</v>
      </c>
      <c r="N2667" s="37">
        <f>SUM(VentasC15[[#This Row],[Maquillaje]:[Perfumería]])</f>
        <v>298284</v>
      </c>
      <c r="O2667" s="14">
        <f>AVERAGE(VentasC15[[#This Row],[Maquillaje]:[Perfumería]])</f>
        <v>59656.800000000003</v>
      </c>
      <c r="P2667" t="str">
        <f>INDEX(VentasC15[[#Headers],[Maquillaje]:[Perfumería]],MATCH(MAX(VentasC15[[#This Row],[Maquillaje]:[Perfumería]]),VentasC15[[#This Row],[Maquillaje]:[Perfumería]],0))</f>
        <v>Perfumería</v>
      </c>
      <c r="Q2667" t="str">
        <f>INDEX(VentasC15[[#Headers],[Maquillaje]:[Perfumería]],MATCH(MIN(VentasC15[[#This Row],[Maquillaje]:[Perfumería]]),VentasC15[[#This Row],[Maquillaje]:[Perfumería]],0))</f>
        <v>Cuerpo</v>
      </c>
      <c r="R2667" t="str">
        <f>IF(VentasC15[[#This Row],[Total por vendedor]]&gt;=250000,"SI","NO")</f>
        <v>SI</v>
      </c>
    </row>
    <row r="2668" spans="1:18" x14ac:dyDescent="0.3">
      <c r="A2668" s="16">
        <v>33499788</v>
      </c>
      <c r="B2668" s="13">
        <v>37</v>
      </c>
      <c r="C2668" s="13">
        <v>6</v>
      </c>
      <c r="D2668" s="13">
        <v>97</v>
      </c>
      <c r="E2668" t="s">
        <v>25</v>
      </c>
      <c r="F2668" t="s">
        <v>20</v>
      </c>
      <c r="G2668" t="str">
        <f>IF(VentasC15[[#This Row],[Tipo de pago]]='Tablas auxiliares'!$B$6,"Venta física","Venta Online")</f>
        <v>Venta física</v>
      </c>
      <c r="H2668" t="s">
        <v>29</v>
      </c>
      <c r="I2668" s="37">
        <v>21768</v>
      </c>
      <c r="J2668" s="37">
        <v>76182</v>
      </c>
      <c r="K2668" s="37">
        <v>16121</v>
      </c>
      <c r="L2668" s="37">
        <v>44352</v>
      </c>
      <c r="M2668" s="37">
        <v>93542</v>
      </c>
      <c r="N2668" s="37">
        <f>SUM(VentasC15[[#This Row],[Maquillaje]:[Perfumería]])</f>
        <v>251965</v>
      </c>
      <c r="O2668" s="14">
        <f>AVERAGE(VentasC15[[#This Row],[Maquillaje]:[Perfumería]])</f>
        <v>50393</v>
      </c>
      <c r="P2668" t="str">
        <f>INDEX(VentasC15[[#Headers],[Maquillaje]:[Perfumería]],MATCH(MAX(VentasC15[[#This Row],[Maquillaje]:[Perfumería]]),VentasC15[[#This Row],[Maquillaje]:[Perfumería]],0))</f>
        <v>Perfumería</v>
      </c>
      <c r="Q2668" t="str">
        <f>INDEX(VentasC15[[#Headers],[Maquillaje]:[Perfumería]],MATCH(MIN(VentasC15[[#This Row],[Maquillaje]:[Perfumería]]),VentasC15[[#This Row],[Maquillaje]:[Perfumería]],0))</f>
        <v>Cabello</v>
      </c>
      <c r="R2668" t="str">
        <f>IF(VentasC15[[#This Row],[Total por vendedor]]&gt;=250000,"SI","NO")</f>
        <v>SI</v>
      </c>
    </row>
    <row r="2669" spans="1:18" x14ac:dyDescent="0.3">
      <c r="A2669" s="17">
        <v>33499789</v>
      </c>
      <c r="B2669" s="13">
        <v>62</v>
      </c>
      <c r="C2669" s="13">
        <v>6</v>
      </c>
      <c r="D2669" s="13">
        <v>97</v>
      </c>
      <c r="E2669" t="s">
        <v>24</v>
      </c>
      <c r="F2669" t="s">
        <v>21</v>
      </c>
      <c r="G2669" t="str">
        <f>IF(VentasC15[[#This Row],[Tipo de pago]]='Tablas auxiliares'!$B$6,"Venta física","Venta Online")</f>
        <v>Venta Online</v>
      </c>
      <c r="H2669" t="s">
        <v>30</v>
      </c>
      <c r="I2669" s="37">
        <v>10111</v>
      </c>
      <c r="J2669" s="37">
        <v>83490</v>
      </c>
      <c r="K2669" s="37">
        <v>1084</v>
      </c>
      <c r="L2669" s="37">
        <v>40541</v>
      </c>
      <c r="M2669" s="37">
        <v>36775</v>
      </c>
      <c r="N2669" s="37">
        <f>SUM(VentasC15[[#This Row],[Maquillaje]:[Perfumería]])</f>
        <v>172001</v>
      </c>
      <c r="O2669" s="14">
        <f>AVERAGE(VentasC15[[#This Row],[Maquillaje]:[Perfumería]])</f>
        <v>34400.199999999997</v>
      </c>
      <c r="P2669" t="str">
        <f>INDEX(VentasC15[[#Headers],[Maquillaje]:[Perfumería]],MATCH(MAX(VentasC15[[#This Row],[Maquillaje]:[Perfumería]]),VentasC15[[#This Row],[Maquillaje]:[Perfumería]],0))</f>
        <v>Skincare</v>
      </c>
      <c r="Q2669" t="str">
        <f>INDEX(VentasC15[[#Headers],[Maquillaje]:[Perfumería]],MATCH(MIN(VentasC15[[#This Row],[Maquillaje]:[Perfumería]]),VentasC15[[#This Row],[Maquillaje]:[Perfumería]],0))</f>
        <v>Cabello</v>
      </c>
      <c r="R2669" t="str">
        <f>IF(VentasC15[[#This Row],[Total por vendedor]]&gt;=250000,"SI","NO")</f>
        <v>NO</v>
      </c>
    </row>
    <row r="2670" spans="1:18" x14ac:dyDescent="0.3">
      <c r="A2670" s="16">
        <v>33499790</v>
      </c>
      <c r="B2670" s="13">
        <v>75</v>
      </c>
      <c r="C2670" s="13">
        <v>6</v>
      </c>
      <c r="D2670" s="13">
        <v>86</v>
      </c>
      <c r="E2670" t="s">
        <v>22</v>
      </c>
      <c r="F2670" t="s">
        <v>21</v>
      </c>
      <c r="G2670" t="str">
        <f>IF(VentasC15[[#This Row],[Tipo de pago]]='Tablas auxiliares'!$B$6,"Venta física","Venta Online")</f>
        <v>Venta Online</v>
      </c>
      <c r="H2670" t="s">
        <v>29</v>
      </c>
      <c r="I2670" s="37">
        <v>9818</v>
      </c>
      <c r="J2670" s="37">
        <v>43023</v>
      </c>
      <c r="K2670" s="37">
        <v>14645</v>
      </c>
      <c r="L2670" s="37">
        <v>15488</v>
      </c>
      <c r="M2670" s="37">
        <v>43029</v>
      </c>
      <c r="N2670" s="37">
        <f>SUM(VentasC15[[#This Row],[Maquillaje]:[Perfumería]])</f>
        <v>126003</v>
      </c>
      <c r="O2670" s="14">
        <f>AVERAGE(VentasC15[[#This Row],[Maquillaje]:[Perfumería]])</f>
        <v>25200.6</v>
      </c>
      <c r="P2670" t="str">
        <f>INDEX(VentasC15[[#Headers],[Maquillaje]:[Perfumería]],MATCH(MAX(VentasC15[[#This Row],[Maquillaje]:[Perfumería]]),VentasC15[[#This Row],[Maquillaje]:[Perfumería]],0))</f>
        <v>Perfumería</v>
      </c>
      <c r="Q2670" t="str">
        <f>INDEX(VentasC15[[#Headers],[Maquillaje]:[Perfumería]],MATCH(MIN(VentasC15[[#This Row],[Maquillaje]:[Perfumería]]),VentasC15[[#This Row],[Maquillaje]:[Perfumería]],0))</f>
        <v>Maquillaje</v>
      </c>
      <c r="R2670" t="str">
        <f>IF(VentasC15[[#This Row],[Total por vendedor]]&gt;=250000,"SI","NO")</f>
        <v>NO</v>
      </c>
    </row>
    <row r="2671" spans="1:18" x14ac:dyDescent="0.3">
      <c r="A2671" s="17">
        <v>33499791</v>
      </c>
      <c r="B2671" s="13">
        <v>53</v>
      </c>
      <c r="C2671" s="13">
        <v>6</v>
      </c>
      <c r="D2671" s="13">
        <v>53</v>
      </c>
      <c r="E2671" t="s">
        <v>23</v>
      </c>
      <c r="F2671" t="s">
        <v>21</v>
      </c>
      <c r="G2671" t="str">
        <f>IF(VentasC15[[#This Row],[Tipo de pago]]='Tablas auxiliares'!$B$6,"Venta física","Venta Online")</f>
        <v>Venta Online</v>
      </c>
      <c r="H2671" t="s">
        <v>29</v>
      </c>
      <c r="I2671" s="37">
        <v>86864</v>
      </c>
      <c r="J2671" s="37">
        <v>24552</v>
      </c>
      <c r="K2671" s="37">
        <v>26525</v>
      </c>
      <c r="L2671" s="37">
        <v>54637</v>
      </c>
      <c r="M2671" s="37">
        <v>90380</v>
      </c>
      <c r="N2671" s="37">
        <f>SUM(VentasC15[[#This Row],[Maquillaje]:[Perfumería]])</f>
        <v>282958</v>
      </c>
      <c r="O2671" s="14">
        <f>AVERAGE(VentasC15[[#This Row],[Maquillaje]:[Perfumería]])</f>
        <v>56591.6</v>
      </c>
      <c r="P2671" t="str">
        <f>INDEX(VentasC15[[#Headers],[Maquillaje]:[Perfumería]],MATCH(MAX(VentasC15[[#This Row],[Maquillaje]:[Perfumería]]),VentasC15[[#This Row],[Maquillaje]:[Perfumería]],0))</f>
        <v>Perfumería</v>
      </c>
      <c r="Q2671" t="str">
        <f>INDEX(VentasC15[[#Headers],[Maquillaje]:[Perfumería]],MATCH(MIN(VentasC15[[#This Row],[Maquillaje]:[Perfumería]]),VentasC15[[#This Row],[Maquillaje]:[Perfumería]],0))</f>
        <v>Skincare</v>
      </c>
      <c r="R2671" t="str">
        <f>IF(VentasC15[[#This Row],[Total por vendedor]]&gt;=250000,"SI","NO")</f>
        <v>SI</v>
      </c>
    </row>
    <row r="2672" spans="1:18" x14ac:dyDescent="0.3">
      <c r="A2672" s="16">
        <v>33499792</v>
      </c>
      <c r="B2672" s="13">
        <v>61</v>
      </c>
      <c r="C2672" s="13">
        <v>6</v>
      </c>
      <c r="D2672" s="13">
        <v>16</v>
      </c>
      <c r="E2672" t="s">
        <v>23</v>
      </c>
      <c r="F2672" t="s">
        <v>20</v>
      </c>
      <c r="G2672" t="str">
        <f>IF(VentasC15[[#This Row],[Tipo de pago]]='Tablas auxiliares'!$B$6,"Venta física","Venta Online")</f>
        <v>Venta física</v>
      </c>
      <c r="H2672" t="s">
        <v>29</v>
      </c>
      <c r="I2672" s="37">
        <v>16152</v>
      </c>
      <c r="J2672" s="37">
        <v>39295</v>
      </c>
      <c r="K2672" s="37">
        <v>68315</v>
      </c>
      <c r="L2672" s="37">
        <v>72865</v>
      </c>
      <c r="M2672" s="37">
        <v>36652</v>
      </c>
      <c r="N2672" s="37">
        <f>SUM(VentasC15[[#This Row],[Maquillaje]:[Perfumería]])</f>
        <v>233279</v>
      </c>
      <c r="O2672" s="14">
        <f>AVERAGE(VentasC15[[#This Row],[Maquillaje]:[Perfumería]])</f>
        <v>46655.8</v>
      </c>
      <c r="P2672" t="str">
        <f>INDEX(VentasC15[[#Headers],[Maquillaje]:[Perfumería]],MATCH(MAX(VentasC15[[#This Row],[Maquillaje]:[Perfumería]]),VentasC15[[#This Row],[Maquillaje]:[Perfumería]],0))</f>
        <v>Cuerpo</v>
      </c>
      <c r="Q2672" t="str">
        <f>INDEX(VentasC15[[#Headers],[Maquillaje]:[Perfumería]],MATCH(MIN(VentasC15[[#This Row],[Maquillaje]:[Perfumería]]),VentasC15[[#This Row],[Maquillaje]:[Perfumería]],0))</f>
        <v>Maquillaje</v>
      </c>
      <c r="R2672" t="str">
        <f>IF(VentasC15[[#This Row],[Total por vendedor]]&gt;=250000,"SI","NO")</f>
        <v>NO</v>
      </c>
    </row>
    <row r="2673" spans="1:18" x14ac:dyDescent="0.3">
      <c r="A2673" s="17">
        <v>33499793</v>
      </c>
      <c r="B2673" s="13">
        <v>53</v>
      </c>
      <c r="C2673" s="13">
        <v>6</v>
      </c>
      <c r="D2673" s="13">
        <v>92</v>
      </c>
      <c r="E2673" t="s">
        <v>24</v>
      </c>
      <c r="F2673" t="s">
        <v>21</v>
      </c>
      <c r="G2673" t="str">
        <f>IF(VentasC15[[#This Row],[Tipo de pago]]='Tablas auxiliares'!$B$6,"Venta física","Venta Online")</f>
        <v>Venta Online</v>
      </c>
      <c r="H2673" t="s">
        <v>30</v>
      </c>
      <c r="I2673" s="37">
        <v>44863</v>
      </c>
      <c r="J2673" s="37">
        <v>62574</v>
      </c>
      <c r="K2673" s="37">
        <v>96205</v>
      </c>
      <c r="L2673" s="37">
        <v>15893</v>
      </c>
      <c r="M2673" s="37">
        <v>59387</v>
      </c>
      <c r="N2673" s="37">
        <f>SUM(VentasC15[[#This Row],[Maquillaje]:[Perfumería]])</f>
        <v>278922</v>
      </c>
      <c r="O2673" s="14">
        <f>AVERAGE(VentasC15[[#This Row],[Maquillaje]:[Perfumería]])</f>
        <v>55784.4</v>
      </c>
      <c r="P2673" t="str">
        <f>INDEX(VentasC15[[#Headers],[Maquillaje]:[Perfumería]],MATCH(MAX(VentasC15[[#This Row],[Maquillaje]:[Perfumería]]),VentasC15[[#This Row],[Maquillaje]:[Perfumería]],0))</f>
        <v>Cabello</v>
      </c>
      <c r="Q2673" t="str">
        <f>INDEX(VentasC15[[#Headers],[Maquillaje]:[Perfumería]],MATCH(MIN(VentasC15[[#This Row],[Maquillaje]:[Perfumería]]),VentasC15[[#This Row],[Maquillaje]:[Perfumería]],0))</f>
        <v>Cuerpo</v>
      </c>
      <c r="R2673" t="str">
        <f>IF(VentasC15[[#This Row],[Total por vendedor]]&gt;=250000,"SI","NO")</f>
        <v>SI</v>
      </c>
    </row>
    <row r="2674" spans="1:18" x14ac:dyDescent="0.3">
      <c r="A2674" s="16">
        <v>33499794</v>
      </c>
      <c r="B2674" s="13">
        <v>30</v>
      </c>
      <c r="C2674" s="13">
        <v>6</v>
      </c>
      <c r="D2674" s="13">
        <v>71</v>
      </c>
      <c r="E2674" t="s">
        <v>22</v>
      </c>
      <c r="F2674" t="s">
        <v>21</v>
      </c>
      <c r="G2674" t="str">
        <f>IF(VentasC15[[#This Row],[Tipo de pago]]='Tablas auxiliares'!$B$6,"Venta física","Venta Online")</f>
        <v>Venta Online</v>
      </c>
      <c r="H2674" t="s">
        <v>30</v>
      </c>
      <c r="I2674" s="37">
        <v>65522</v>
      </c>
      <c r="J2674" s="37">
        <v>10145</v>
      </c>
      <c r="K2674" s="37">
        <v>42180</v>
      </c>
      <c r="L2674" s="37">
        <v>82484</v>
      </c>
      <c r="M2674" s="37">
        <v>35466</v>
      </c>
      <c r="N2674" s="37">
        <f>SUM(VentasC15[[#This Row],[Maquillaje]:[Perfumería]])</f>
        <v>235797</v>
      </c>
      <c r="O2674" s="14">
        <f>AVERAGE(VentasC15[[#This Row],[Maquillaje]:[Perfumería]])</f>
        <v>47159.4</v>
      </c>
      <c r="P2674" t="str">
        <f>INDEX(VentasC15[[#Headers],[Maquillaje]:[Perfumería]],MATCH(MAX(VentasC15[[#This Row],[Maquillaje]:[Perfumería]]),VentasC15[[#This Row],[Maquillaje]:[Perfumería]],0))</f>
        <v>Cuerpo</v>
      </c>
      <c r="Q2674" t="str">
        <f>INDEX(VentasC15[[#Headers],[Maquillaje]:[Perfumería]],MATCH(MIN(VentasC15[[#This Row],[Maquillaje]:[Perfumería]]),VentasC15[[#This Row],[Maquillaje]:[Perfumería]],0))</f>
        <v>Skincare</v>
      </c>
      <c r="R2674" t="str">
        <f>IF(VentasC15[[#This Row],[Total por vendedor]]&gt;=250000,"SI","NO")</f>
        <v>NO</v>
      </c>
    </row>
    <row r="2675" spans="1:18" x14ac:dyDescent="0.3">
      <c r="A2675" s="17">
        <v>33499795</v>
      </c>
      <c r="B2675" s="13">
        <v>56</v>
      </c>
      <c r="C2675" s="13">
        <v>6</v>
      </c>
      <c r="D2675" s="13">
        <v>81</v>
      </c>
      <c r="E2675" t="s">
        <v>23</v>
      </c>
      <c r="F2675" t="s">
        <v>20</v>
      </c>
      <c r="G2675" t="str">
        <f>IF(VentasC15[[#This Row],[Tipo de pago]]='Tablas auxiliares'!$B$6,"Venta física","Venta Online")</f>
        <v>Venta física</v>
      </c>
      <c r="H2675" t="s">
        <v>30</v>
      </c>
      <c r="I2675" s="37">
        <v>60960</v>
      </c>
      <c r="J2675" s="37">
        <v>95139</v>
      </c>
      <c r="K2675" s="37">
        <v>55715</v>
      </c>
      <c r="L2675" s="37">
        <v>64351</v>
      </c>
      <c r="M2675" s="37">
        <v>59823</v>
      </c>
      <c r="N2675" s="37">
        <f>SUM(VentasC15[[#This Row],[Maquillaje]:[Perfumería]])</f>
        <v>335988</v>
      </c>
      <c r="O2675" s="14">
        <f>AVERAGE(VentasC15[[#This Row],[Maquillaje]:[Perfumería]])</f>
        <v>67197.600000000006</v>
      </c>
      <c r="P2675" t="str">
        <f>INDEX(VentasC15[[#Headers],[Maquillaje]:[Perfumería]],MATCH(MAX(VentasC15[[#This Row],[Maquillaje]:[Perfumería]]),VentasC15[[#This Row],[Maquillaje]:[Perfumería]],0))</f>
        <v>Skincare</v>
      </c>
      <c r="Q2675" t="str">
        <f>INDEX(VentasC15[[#Headers],[Maquillaje]:[Perfumería]],MATCH(MIN(VentasC15[[#This Row],[Maquillaje]:[Perfumería]]),VentasC15[[#This Row],[Maquillaje]:[Perfumería]],0))</f>
        <v>Cabello</v>
      </c>
      <c r="R2675" t="str">
        <f>IF(VentasC15[[#This Row],[Total por vendedor]]&gt;=250000,"SI","NO")</f>
        <v>SI</v>
      </c>
    </row>
    <row r="2676" spans="1:18" x14ac:dyDescent="0.3">
      <c r="A2676" s="16">
        <v>33499796</v>
      </c>
      <c r="B2676" s="13">
        <v>36</v>
      </c>
      <c r="C2676" s="13">
        <v>6</v>
      </c>
      <c r="D2676" s="13">
        <v>19</v>
      </c>
      <c r="E2676" t="s">
        <v>25</v>
      </c>
      <c r="F2676" t="s">
        <v>20</v>
      </c>
      <c r="G2676" t="str">
        <f>IF(VentasC15[[#This Row],[Tipo de pago]]='Tablas auxiliares'!$B$6,"Venta física","Venta Online")</f>
        <v>Venta física</v>
      </c>
      <c r="H2676" t="s">
        <v>29</v>
      </c>
      <c r="I2676" s="37">
        <v>89580</v>
      </c>
      <c r="J2676" s="37">
        <v>85964</v>
      </c>
      <c r="K2676" s="37">
        <v>76174</v>
      </c>
      <c r="L2676" s="37">
        <v>89276</v>
      </c>
      <c r="M2676" s="37">
        <v>73581</v>
      </c>
      <c r="N2676" s="37">
        <f>SUM(VentasC15[[#This Row],[Maquillaje]:[Perfumería]])</f>
        <v>414575</v>
      </c>
      <c r="O2676" s="14">
        <f>AVERAGE(VentasC15[[#This Row],[Maquillaje]:[Perfumería]])</f>
        <v>82915</v>
      </c>
      <c r="P2676" t="str">
        <f>INDEX(VentasC15[[#Headers],[Maquillaje]:[Perfumería]],MATCH(MAX(VentasC15[[#This Row],[Maquillaje]:[Perfumería]]),VentasC15[[#This Row],[Maquillaje]:[Perfumería]],0))</f>
        <v>Maquillaje</v>
      </c>
      <c r="Q2676" t="str">
        <f>INDEX(VentasC15[[#Headers],[Maquillaje]:[Perfumería]],MATCH(MIN(VentasC15[[#This Row],[Maquillaje]:[Perfumería]]),VentasC15[[#This Row],[Maquillaje]:[Perfumería]],0))</f>
        <v>Perfumería</v>
      </c>
      <c r="R2676" t="str">
        <f>IF(VentasC15[[#This Row],[Total por vendedor]]&gt;=250000,"SI","NO")</f>
        <v>SI</v>
      </c>
    </row>
    <row r="2677" spans="1:18" x14ac:dyDescent="0.3">
      <c r="A2677" s="17">
        <v>33499797</v>
      </c>
      <c r="B2677" s="13">
        <v>49</v>
      </c>
      <c r="C2677" s="13">
        <v>6</v>
      </c>
      <c r="D2677" s="13">
        <v>70</v>
      </c>
      <c r="E2677" t="s">
        <v>22</v>
      </c>
      <c r="F2677" t="s">
        <v>21</v>
      </c>
      <c r="G2677" t="str">
        <f>IF(VentasC15[[#This Row],[Tipo de pago]]='Tablas auxiliares'!$B$6,"Venta física","Venta Online")</f>
        <v>Venta Online</v>
      </c>
      <c r="H2677" t="s">
        <v>29</v>
      </c>
      <c r="I2677" s="37">
        <v>6193</v>
      </c>
      <c r="J2677" s="37">
        <v>12063</v>
      </c>
      <c r="K2677" s="37">
        <v>55650</v>
      </c>
      <c r="L2677" s="37">
        <v>12572</v>
      </c>
      <c r="M2677" s="37">
        <v>78629</v>
      </c>
      <c r="N2677" s="37">
        <f>SUM(VentasC15[[#This Row],[Maquillaje]:[Perfumería]])</f>
        <v>165107</v>
      </c>
      <c r="O2677" s="14">
        <f>AVERAGE(VentasC15[[#This Row],[Maquillaje]:[Perfumería]])</f>
        <v>33021.4</v>
      </c>
      <c r="P2677" t="str">
        <f>INDEX(VentasC15[[#Headers],[Maquillaje]:[Perfumería]],MATCH(MAX(VentasC15[[#This Row],[Maquillaje]:[Perfumería]]),VentasC15[[#This Row],[Maquillaje]:[Perfumería]],0))</f>
        <v>Perfumería</v>
      </c>
      <c r="Q2677" t="str">
        <f>INDEX(VentasC15[[#Headers],[Maquillaje]:[Perfumería]],MATCH(MIN(VentasC15[[#This Row],[Maquillaje]:[Perfumería]]),VentasC15[[#This Row],[Maquillaje]:[Perfumería]],0))</f>
        <v>Maquillaje</v>
      </c>
      <c r="R2677" t="str">
        <f>IF(VentasC15[[#This Row],[Total por vendedor]]&gt;=250000,"SI","NO")</f>
        <v>NO</v>
      </c>
    </row>
    <row r="2678" spans="1:18" x14ac:dyDescent="0.3">
      <c r="A2678" s="16">
        <v>33499798</v>
      </c>
      <c r="B2678" s="13">
        <v>47</v>
      </c>
      <c r="C2678" s="13">
        <v>6</v>
      </c>
      <c r="D2678" s="13">
        <v>80</v>
      </c>
      <c r="E2678" t="s">
        <v>23</v>
      </c>
      <c r="F2678" t="s">
        <v>20</v>
      </c>
      <c r="G2678" t="str">
        <f>IF(VentasC15[[#This Row],[Tipo de pago]]='Tablas auxiliares'!$B$6,"Venta física","Venta Online")</f>
        <v>Venta física</v>
      </c>
      <c r="H2678" t="s">
        <v>29</v>
      </c>
      <c r="I2678" s="37">
        <v>3927</v>
      </c>
      <c r="J2678" s="37">
        <v>79164</v>
      </c>
      <c r="K2678" s="37">
        <v>72895</v>
      </c>
      <c r="L2678" s="37">
        <v>17575</v>
      </c>
      <c r="M2678" s="37">
        <v>14162</v>
      </c>
      <c r="N2678" s="37">
        <f>SUM(VentasC15[[#This Row],[Maquillaje]:[Perfumería]])</f>
        <v>187723</v>
      </c>
      <c r="O2678" s="14">
        <f>AVERAGE(VentasC15[[#This Row],[Maquillaje]:[Perfumería]])</f>
        <v>37544.6</v>
      </c>
      <c r="P2678" t="str">
        <f>INDEX(VentasC15[[#Headers],[Maquillaje]:[Perfumería]],MATCH(MAX(VentasC15[[#This Row],[Maquillaje]:[Perfumería]]),VentasC15[[#This Row],[Maquillaje]:[Perfumería]],0))</f>
        <v>Skincare</v>
      </c>
      <c r="Q2678" t="str">
        <f>INDEX(VentasC15[[#Headers],[Maquillaje]:[Perfumería]],MATCH(MIN(VentasC15[[#This Row],[Maquillaje]:[Perfumería]]),VentasC15[[#This Row],[Maquillaje]:[Perfumería]],0))</f>
        <v>Maquillaje</v>
      </c>
      <c r="R2678" t="str">
        <f>IF(VentasC15[[#This Row],[Total por vendedor]]&gt;=250000,"SI","NO")</f>
        <v>NO</v>
      </c>
    </row>
    <row r="2679" spans="1:18" x14ac:dyDescent="0.3">
      <c r="A2679" s="17">
        <v>33499799</v>
      </c>
      <c r="B2679" s="13">
        <v>59</v>
      </c>
      <c r="C2679" s="13">
        <v>6</v>
      </c>
      <c r="D2679" s="13">
        <v>25</v>
      </c>
      <c r="E2679" t="s">
        <v>22</v>
      </c>
      <c r="F2679" t="s">
        <v>20</v>
      </c>
      <c r="G2679" t="str">
        <f>IF(VentasC15[[#This Row],[Tipo de pago]]='Tablas auxiliares'!$B$6,"Venta física","Venta Online")</f>
        <v>Venta física</v>
      </c>
      <c r="H2679" t="s">
        <v>30</v>
      </c>
      <c r="I2679" s="37">
        <v>34688</v>
      </c>
      <c r="J2679" s="37">
        <v>45325</v>
      </c>
      <c r="K2679" s="37">
        <v>10251</v>
      </c>
      <c r="L2679" s="37">
        <v>74898</v>
      </c>
      <c r="M2679" s="37">
        <v>17995</v>
      </c>
      <c r="N2679" s="37">
        <f>SUM(VentasC15[[#This Row],[Maquillaje]:[Perfumería]])</f>
        <v>183157</v>
      </c>
      <c r="O2679" s="14">
        <f>AVERAGE(VentasC15[[#This Row],[Maquillaje]:[Perfumería]])</f>
        <v>36631.4</v>
      </c>
      <c r="P2679" t="str">
        <f>INDEX(VentasC15[[#Headers],[Maquillaje]:[Perfumería]],MATCH(MAX(VentasC15[[#This Row],[Maquillaje]:[Perfumería]]),VentasC15[[#This Row],[Maquillaje]:[Perfumería]],0))</f>
        <v>Cuerpo</v>
      </c>
      <c r="Q2679" t="str">
        <f>INDEX(VentasC15[[#Headers],[Maquillaje]:[Perfumería]],MATCH(MIN(VentasC15[[#This Row],[Maquillaje]:[Perfumería]]),VentasC15[[#This Row],[Maquillaje]:[Perfumería]],0))</f>
        <v>Cabello</v>
      </c>
      <c r="R2679" t="str">
        <f>IF(VentasC15[[#This Row],[Total por vendedor]]&gt;=250000,"SI","NO")</f>
        <v>NO</v>
      </c>
    </row>
    <row r="2680" spans="1:18" x14ac:dyDescent="0.3">
      <c r="A2680" s="16">
        <v>33499800</v>
      </c>
      <c r="B2680" s="13">
        <v>73</v>
      </c>
      <c r="C2680" s="13">
        <v>6</v>
      </c>
      <c r="D2680" s="13">
        <v>36</v>
      </c>
      <c r="E2680" t="s">
        <v>22</v>
      </c>
      <c r="F2680" t="s">
        <v>21</v>
      </c>
      <c r="G2680" t="str">
        <f>IF(VentasC15[[#This Row],[Tipo de pago]]='Tablas auxiliares'!$B$6,"Venta física","Venta Online")</f>
        <v>Venta Online</v>
      </c>
      <c r="H2680" t="s">
        <v>30</v>
      </c>
      <c r="I2680" s="37">
        <v>89009</v>
      </c>
      <c r="J2680" s="37">
        <v>66729</v>
      </c>
      <c r="K2680" s="37">
        <v>39658</v>
      </c>
      <c r="L2680" s="37">
        <v>62517</v>
      </c>
      <c r="M2680" s="37">
        <v>81288</v>
      </c>
      <c r="N2680" s="37">
        <f>SUM(VentasC15[[#This Row],[Maquillaje]:[Perfumería]])</f>
        <v>339201</v>
      </c>
      <c r="O2680" s="14">
        <f>AVERAGE(VentasC15[[#This Row],[Maquillaje]:[Perfumería]])</f>
        <v>67840.2</v>
      </c>
      <c r="P2680" t="str">
        <f>INDEX(VentasC15[[#Headers],[Maquillaje]:[Perfumería]],MATCH(MAX(VentasC15[[#This Row],[Maquillaje]:[Perfumería]]),VentasC15[[#This Row],[Maquillaje]:[Perfumería]],0))</f>
        <v>Maquillaje</v>
      </c>
      <c r="Q2680" t="str">
        <f>INDEX(VentasC15[[#Headers],[Maquillaje]:[Perfumería]],MATCH(MIN(VentasC15[[#This Row],[Maquillaje]:[Perfumería]]),VentasC15[[#This Row],[Maquillaje]:[Perfumería]],0))</f>
        <v>Cabello</v>
      </c>
      <c r="R2680" t="str">
        <f>IF(VentasC15[[#This Row],[Total por vendedor]]&gt;=250000,"SI","NO")</f>
        <v>SI</v>
      </c>
    </row>
    <row r="2681" spans="1:18" x14ac:dyDescent="0.3">
      <c r="A2681" s="17">
        <v>33499801</v>
      </c>
      <c r="B2681" s="13">
        <v>67</v>
      </c>
      <c r="C2681" s="13">
        <v>6</v>
      </c>
      <c r="D2681" s="13">
        <v>75</v>
      </c>
      <c r="E2681" t="s">
        <v>24</v>
      </c>
      <c r="F2681" t="s">
        <v>21</v>
      </c>
      <c r="G2681" t="str">
        <f>IF(VentasC15[[#This Row],[Tipo de pago]]='Tablas auxiliares'!$B$6,"Venta física","Venta Online")</f>
        <v>Venta Online</v>
      </c>
      <c r="H2681" t="s">
        <v>30</v>
      </c>
      <c r="I2681" s="37">
        <v>4354</v>
      </c>
      <c r="J2681" s="37">
        <v>33429</v>
      </c>
      <c r="K2681" s="37">
        <v>1681</v>
      </c>
      <c r="L2681" s="37">
        <v>77074</v>
      </c>
      <c r="M2681" s="37">
        <v>20707</v>
      </c>
      <c r="N2681" s="37">
        <f>SUM(VentasC15[[#This Row],[Maquillaje]:[Perfumería]])</f>
        <v>137245</v>
      </c>
      <c r="O2681" s="14">
        <f>AVERAGE(VentasC15[[#This Row],[Maquillaje]:[Perfumería]])</f>
        <v>27449</v>
      </c>
      <c r="P2681" t="str">
        <f>INDEX(VentasC15[[#Headers],[Maquillaje]:[Perfumería]],MATCH(MAX(VentasC15[[#This Row],[Maquillaje]:[Perfumería]]),VentasC15[[#This Row],[Maquillaje]:[Perfumería]],0))</f>
        <v>Cuerpo</v>
      </c>
      <c r="Q2681" t="str">
        <f>INDEX(VentasC15[[#Headers],[Maquillaje]:[Perfumería]],MATCH(MIN(VentasC15[[#This Row],[Maquillaje]:[Perfumería]]),VentasC15[[#This Row],[Maquillaje]:[Perfumería]],0))</f>
        <v>Cabello</v>
      </c>
      <c r="R2681" t="str">
        <f>IF(VentasC15[[#This Row],[Total por vendedor]]&gt;=250000,"SI","NO")</f>
        <v>NO</v>
      </c>
    </row>
    <row r="2682" spans="1:18" x14ac:dyDescent="0.3">
      <c r="A2682" s="16">
        <v>33499802</v>
      </c>
      <c r="B2682" s="13">
        <v>73</v>
      </c>
      <c r="C2682" s="13">
        <v>6</v>
      </c>
      <c r="D2682" s="13">
        <v>58</v>
      </c>
      <c r="E2682" t="s">
        <v>25</v>
      </c>
      <c r="F2682" t="s">
        <v>21</v>
      </c>
      <c r="G2682" t="str">
        <f>IF(VentasC15[[#This Row],[Tipo de pago]]='Tablas auxiliares'!$B$6,"Venta física","Venta Online")</f>
        <v>Venta Online</v>
      </c>
      <c r="H2682" t="s">
        <v>30</v>
      </c>
      <c r="I2682" s="37">
        <v>31085</v>
      </c>
      <c r="J2682" s="37">
        <v>5784</v>
      </c>
      <c r="K2682" s="37">
        <v>35996</v>
      </c>
      <c r="L2682" s="37">
        <v>52940</v>
      </c>
      <c r="M2682" s="37">
        <v>64729</v>
      </c>
      <c r="N2682" s="37">
        <f>SUM(VentasC15[[#This Row],[Maquillaje]:[Perfumería]])</f>
        <v>190534</v>
      </c>
      <c r="O2682" s="14">
        <f>AVERAGE(VentasC15[[#This Row],[Maquillaje]:[Perfumería]])</f>
        <v>38106.800000000003</v>
      </c>
      <c r="P2682" t="str">
        <f>INDEX(VentasC15[[#Headers],[Maquillaje]:[Perfumería]],MATCH(MAX(VentasC15[[#This Row],[Maquillaje]:[Perfumería]]),VentasC15[[#This Row],[Maquillaje]:[Perfumería]],0))</f>
        <v>Perfumería</v>
      </c>
      <c r="Q2682" t="str">
        <f>INDEX(VentasC15[[#Headers],[Maquillaje]:[Perfumería]],MATCH(MIN(VentasC15[[#This Row],[Maquillaje]:[Perfumería]]),VentasC15[[#This Row],[Maquillaje]:[Perfumería]],0))</f>
        <v>Skincare</v>
      </c>
      <c r="R2682" t="str">
        <f>IF(VentasC15[[#This Row],[Total por vendedor]]&gt;=250000,"SI","NO")</f>
        <v>NO</v>
      </c>
    </row>
    <row r="2683" spans="1:18" x14ac:dyDescent="0.3">
      <c r="A2683" s="17">
        <v>33499803</v>
      </c>
      <c r="B2683" s="13">
        <v>46</v>
      </c>
      <c r="C2683" s="13">
        <v>6</v>
      </c>
      <c r="D2683" s="13">
        <v>64</v>
      </c>
      <c r="E2683" t="s">
        <v>24</v>
      </c>
      <c r="F2683" t="s">
        <v>21</v>
      </c>
      <c r="G2683" t="str">
        <f>IF(VentasC15[[#This Row],[Tipo de pago]]='Tablas auxiliares'!$B$6,"Venta física","Venta Online")</f>
        <v>Venta Online</v>
      </c>
      <c r="H2683" t="s">
        <v>29</v>
      </c>
      <c r="I2683" s="37">
        <v>91164</v>
      </c>
      <c r="J2683" s="37">
        <v>99091</v>
      </c>
      <c r="K2683" s="37">
        <v>53438</v>
      </c>
      <c r="L2683" s="37">
        <v>76065</v>
      </c>
      <c r="M2683" s="37">
        <v>15054</v>
      </c>
      <c r="N2683" s="37">
        <f>SUM(VentasC15[[#This Row],[Maquillaje]:[Perfumería]])</f>
        <v>334812</v>
      </c>
      <c r="O2683" s="14">
        <f>AVERAGE(VentasC15[[#This Row],[Maquillaje]:[Perfumería]])</f>
        <v>66962.399999999994</v>
      </c>
      <c r="P2683" t="str">
        <f>INDEX(VentasC15[[#Headers],[Maquillaje]:[Perfumería]],MATCH(MAX(VentasC15[[#This Row],[Maquillaje]:[Perfumería]]),VentasC15[[#This Row],[Maquillaje]:[Perfumería]],0))</f>
        <v>Skincare</v>
      </c>
      <c r="Q2683" t="str">
        <f>INDEX(VentasC15[[#Headers],[Maquillaje]:[Perfumería]],MATCH(MIN(VentasC15[[#This Row],[Maquillaje]:[Perfumería]]),VentasC15[[#This Row],[Maquillaje]:[Perfumería]],0))</f>
        <v>Perfumería</v>
      </c>
      <c r="R2683" t="str">
        <f>IF(VentasC15[[#This Row],[Total por vendedor]]&gt;=250000,"SI","NO")</f>
        <v>SI</v>
      </c>
    </row>
    <row r="2684" spans="1:18" x14ac:dyDescent="0.3">
      <c r="A2684" s="16">
        <v>33499804</v>
      </c>
      <c r="B2684" s="13">
        <v>31</v>
      </c>
      <c r="C2684" s="13">
        <v>6</v>
      </c>
      <c r="D2684" s="13">
        <v>61</v>
      </c>
      <c r="E2684" t="s">
        <v>24</v>
      </c>
      <c r="F2684" t="s">
        <v>21</v>
      </c>
      <c r="G2684" t="str">
        <f>IF(VentasC15[[#This Row],[Tipo de pago]]='Tablas auxiliares'!$B$6,"Venta física","Venta Online")</f>
        <v>Venta Online</v>
      </c>
      <c r="H2684" t="s">
        <v>29</v>
      </c>
      <c r="I2684" s="37">
        <v>72880</v>
      </c>
      <c r="J2684" s="37">
        <v>5484</v>
      </c>
      <c r="K2684" s="37">
        <v>51989</v>
      </c>
      <c r="L2684" s="37">
        <v>16950</v>
      </c>
      <c r="M2684" s="37">
        <v>24807</v>
      </c>
      <c r="N2684" s="37">
        <f>SUM(VentasC15[[#This Row],[Maquillaje]:[Perfumería]])</f>
        <v>172110</v>
      </c>
      <c r="O2684" s="14">
        <f>AVERAGE(VentasC15[[#This Row],[Maquillaje]:[Perfumería]])</f>
        <v>34422</v>
      </c>
      <c r="P2684" t="str">
        <f>INDEX(VentasC15[[#Headers],[Maquillaje]:[Perfumería]],MATCH(MAX(VentasC15[[#This Row],[Maquillaje]:[Perfumería]]),VentasC15[[#This Row],[Maquillaje]:[Perfumería]],0))</f>
        <v>Maquillaje</v>
      </c>
      <c r="Q2684" t="str">
        <f>INDEX(VentasC15[[#Headers],[Maquillaje]:[Perfumería]],MATCH(MIN(VentasC15[[#This Row],[Maquillaje]:[Perfumería]]),VentasC15[[#This Row],[Maquillaje]:[Perfumería]],0))</f>
        <v>Skincare</v>
      </c>
      <c r="R2684" t="str">
        <f>IF(VentasC15[[#This Row],[Total por vendedor]]&gt;=250000,"SI","NO")</f>
        <v>NO</v>
      </c>
    </row>
    <row r="2685" spans="1:18" x14ac:dyDescent="0.3">
      <c r="A2685" s="17">
        <v>33499805</v>
      </c>
      <c r="B2685" s="13">
        <v>50</v>
      </c>
      <c r="C2685" s="13">
        <v>6</v>
      </c>
      <c r="D2685" s="13">
        <v>10</v>
      </c>
      <c r="E2685" t="s">
        <v>23</v>
      </c>
      <c r="F2685" t="s">
        <v>20</v>
      </c>
      <c r="G2685" t="str">
        <f>IF(VentasC15[[#This Row],[Tipo de pago]]='Tablas auxiliares'!$B$6,"Venta física","Venta Online")</f>
        <v>Venta física</v>
      </c>
      <c r="H2685" t="s">
        <v>29</v>
      </c>
      <c r="I2685" s="37">
        <v>13909</v>
      </c>
      <c r="J2685" s="37">
        <v>3698</v>
      </c>
      <c r="K2685" s="37">
        <v>35414</v>
      </c>
      <c r="L2685" s="37">
        <v>94800</v>
      </c>
      <c r="M2685" s="37">
        <v>55783</v>
      </c>
      <c r="N2685" s="37">
        <f>SUM(VentasC15[[#This Row],[Maquillaje]:[Perfumería]])</f>
        <v>203604</v>
      </c>
      <c r="O2685" s="14">
        <f>AVERAGE(VentasC15[[#This Row],[Maquillaje]:[Perfumería]])</f>
        <v>40720.800000000003</v>
      </c>
      <c r="P2685" t="str">
        <f>INDEX(VentasC15[[#Headers],[Maquillaje]:[Perfumería]],MATCH(MAX(VentasC15[[#This Row],[Maquillaje]:[Perfumería]]),VentasC15[[#This Row],[Maquillaje]:[Perfumería]],0))</f>
        <v>Cuerpo</v>
      </c>
      <c r="Q2685" t="str">
        <f>INDEX(VentasC15[[#Headers],[Maquillaje]:[Perfumería]],MATCH(MIN(VentasC15[[#This Row],[Maquillaje]:[Perfumería]]),VentasC15[[#This Row],[Maquillaje]:[Perfumería]],0))</f>
        <v>Skincare</v>
      </c>
      <c r="R2685" t="str">
        <f>IF(VentasC15[[#This Row],[Total por vendedor]]&gt;=250000,"SI","NO")</f>
        <v>NO</v>
      </c>
    </row>
    <row r="2686" spans="1:18" x14ac:dyDescent="0.3">
      <c r="A2686" s="16">
        <v>33499806</v>
      </c>
      <c r="B2686" s="13">
        <v>37</v>
      </c>
      <c r="C2686" s="13">
        <v>6</v>
      </c>
      <c r="D2686" s="13">
        <v>35</v>
      </c>
      <c r="E2686" t="s">
        <v>23</v>
      </c>
      <c r="F2686" t="s">
        <v>20</v>
      </c>
      <c r="G2686" t="str">
        <f>IF(VentasC15[[#This Row],[Tipo de pago]]='Tablas auxiliares'!$B$6,"Venta física","Venta Online")</f>
        <v>Venta física</v>
      </c>
      <c r="H2686" t="s">
        <v>29</v>
      </c>
      <c r="I2686" s="37">
        <v>75601</v>
      </c>
      <c r="J2686" s="37">
        <v>89438</v>
      </c>
      <c r="K2686" s="37">
        <v>46742</v>
      </c>
      <c r="L2686" s="37">
        <v>44055</v>
      </c>
      <c r="M2686" s="37">
        <v>87151</v>
      </c>
      <c r="N2686" s="37">
        <f>SUM(VentasC15[[#This Row],[Maquillaje]:[Perfumería]])</f>
        <v>342987</v>
      </c>
      <c r="O2686" s="14">
        <f>AVERAGE(VentasC15[[#This Row],[Maquillaje]:[Perfumería]])</f>
        <v>68597.399999999994</v>
      </c>
      <c r="P2686" t="str">
        <f>INDEX(VentasC15[[#Headers],[Maquillaje]:[Perfumería]],MATCH(MAX(VentasC15[[#This Row],[Maquillaje]:[Perfumería]]),VentasC15[[#This Row],[Maquillaje]:[Perfumería]],0))</f>
        <v>Skincare</v>
      </c>
      <c r="Q2686" t="str">
        <f>INDEX(VentasC15[[#Headers],[Maquillaje]:[Perfumería]],MATCH(MIN(VentasC15[[#This Row],[Maquillaje]:[Perfumería]]),VentasC15[[#This Row],[Maquillaje]:[Perfumería]],0))</f>
        <v>Cuerpo</v>
      </c>
      <c r="R2686" t="str">
        <f>IF(VentasC15[[#This Row],[Total por vendedor]]&gt;=250000,"SI","NO")</f>
        <v>SI</v>
      </c>
    </row>
    <row r="2687" spans="1:18" x14ac:dyDescent="0.3">
      <c r="A2687" s="17">
        <v>33499807</v>
      </c>
      <c r="B2687" s="13">
        <v>52</v>
      </c>
      <c r="C2687" s="13">
        <v>6</v>
      </c>
      <c r="D2687" s="13">
        <v>8</v>
      </c>
      <c r="E2687" t="s">
        <v>23</v>
      </c>
      <c r="F2687" t="s">
        <v>21</v>
      </c>
      <c r="G2687" t="str">
        <f>IF(VentasC15[[#This Row],[Tipo de pago]]='Tablas auxiliares'!$B$6,"Venta física","Venta Online")</f>
        <v>Venta Online</v>
      </c>
      <c r="H2687" t="s">
        <v>29</v>
      </c>
      <c r="I2687" s="37">
        <v>57215</v>
      </c>
      <c r="J2687" s="37">
        <v>91226</v>
      </c>
      <c r="K2687" s="37">
        <v>20008</v>
      </c>
      <c r="L2687" s="37">
        <v>8929</v>
      </c>
      <c r="M2687" s="37">
        <v>78523</v>
      </c>
      <c r="N2687" s="37">
        <f>SUM(VentasC15[[#This Row],[Maquillaje]:[Perfumería]])</f>
        <v>255901</v>
      </c>
      <c r="O2687" s="14">
        <f>AVERAGE(VentasC15[[#This Row],[Maquillaje]:[Perfumería]])</f>
        <v>51180.2</v>
      </c>
      <c r="P2687" t="str">
        <f>INDEX(VentasC15[[#Headers],[Maquillaje]:[Perfumería]],MATCH(MAX(VentasC15[[#This Row],[Maquillaje]:[Perfumería]]),VentasC15[[#This Row],[Maquillaje]:[Perfumería]],0))</f>
        <v>Skincare</v>
      </c>
      <c r="Q2687" t="str">
        <f>INDEX(VentasC15[[#Headers],[Maquillaje]:[Perfumería]],MATCH(MIN(VentasC15[[#This Row],[Maquillaje]:[Perfumería]]),VentasC15[[#This Row],[Maquillaje]:[Perfumería]],0))</f>
        <v>Cuerpo</v>
      </c>
      <c r="R2687" t="str">
        <f>IF(VentasC15[[#This Row],[Total por vendedor]]&gt;=250000,"SI","NO")</f>
        <v>SI</v>
      </c>
    </row>
    <row r="2688" spans="1:18" x14ac:dyDescent="0.3">
      <c r="A2688" s="16">
        <v>33499808</v>
      </c>
      <c r="B2688" s="13">
        <v>36</v>
      </c>
      <c r="C2688" s="13">
        <v>6</v>
      </c>
      <c r="D2688" s="13">
        <v>62</v>
      </c>
      <c r="E2688" t="s">
        <v>23</v>
      </c>
      <c r="F2688" t="s">
        <v>21</v>
      </c>
      <c r="G2688" t="str">
        <f>IF(VentasC15[[#This Row],[Tipo de pago]]='Tablas auxiliares'!$B$6,"Venta física","Venta Online")</f>
        <v>Venta Online</v>
      </c>
      <c r="H2688" t="s">
        <v>30</v>
      </c>
      <c r="I2688" s="37">
        <v>6418</v>
      </c>
      <c r="J2688" s="37">
        <v>22453</v>
      </c>
      <c r="K2688" s="37">
        <v>20708</v>
      </c>
      <c r="L2688" s="37">
        <v>34457</v>
      </c>
      <c r="M2688" s="37">
        <v>77964</v>
      </c>
      <c r="N2688" s="37">
        <f>SUM(VentasC15[[#This Row],[Maquillaje]:[Perfumería]])</f>
        <v>162000</v>
      </c>
      <c r="O2688" s="14">
        <f>AVERAGE(VentasC15[[#This Row],[Maquillaje]:[Perfumería]])</f>
        <v>32400</v>
      </c>
      <c r="P2688" t="str">
        <f>INDEX(VentasC15[[#Headers],[Maquillaje]:[Perfumería]],MATCH(MAX(VentasC15[[#This Row],[Maquillaje]:[Perfumería]]),VentasC15[[#This Row],[Maquillaje]:[Perfumería]],0))</f>
        <v>Perfumería</v>
      </c>
      <c r="Q2688" t="str">
        <f>INDEX(VentasC15[[#Headers],[Maquillaje]:[Perfumería]],MATCH(MIN(VentasC15[[#This Row],[Maquillaje]:[Perfumería]]),VentasC15[[#This Row],[Maquillaje]:[Perfumería]],0))</f>
        <v>Maquillaje</v>
      </c>
      <c r="R2688" t="str">
        <f>IF(VentasC15[[#This Row],[Total por vendedor]]&gt;=250000,"SI","NO")</f>
        <v>NO</v>
      </c>
    </row>
    <row r="2689" spans="1:18" x14ac:dyDescent="0.3">
      <c r="A2689" s="17">
        <v>33499809</v>
      </c>
      <c r="B2689" s="13">
        <v>29</v>
      </c>
      <c r="C2689" s="13">
        <v>6</v>
      </c>
      <c r="D2689" s="13">
        <v>90</v>
      </c>
      <c r="E2689" t="s">
        <v>23</v>
      </c>
      <c r="F2689" t="s">
        <v>20</v>
      </c>
      <c r="G2689" t="str">
        <f>IF(VentasC15[[#This Row],[Tipo de pago]]='Tablas auxiliares'!$B$6,"Venta física","Venta Online")</f>
        <v>Venta física</v>
      </c>
      <c r="H2689" t="s">
        <v>29</v>
      </c>
      <c r="I2689" s="37">
        <v>74356</v>
      </c>
      <c r="J2689" s="37">
        <v>87720</v>
      </c>
      <c r="K2689" s="37">
        <v>80623</v>
      </c>
      <c r="L2689" s="37">
        <v>7010</v>
      </c>
      <c r="M2689" s="37">
        <v>32998</v>
      </c>
      <c r="N2689" s="37">
        <f>SUM(VentasC15[[#This Row],[Maquillaje]:[Perfumería]])</f>
        <v>282707</v>
      </c>
      <c r="O2689" s="14">
        <f>AVERAGE(VentasC15[[#This Row],[Maquillaje]:[Perfumería]])</f>
        <v>56541.4</v>
      </c>
      <c r="P2689" t="str">
        <f>INDEX(VentasC15[[#Headers],[Maquillaje]:[Perfumería]],MATCH(MAX(VentasC15[[#This Row],[Maquillaje]:[Perfumería]]),VentasC15[[#This Row],[Maquillaje]:[Perfumería]],0))</f>
        <v>Skincare</v>
      </c>
      <c r="Q2689" t="str">
        <f>INDEX(VentasC15[[#Headers],[Maquillaje]:[Perfumería]],MATCH(MIN(VentasC15[[#This Row],[Maquillaje]:[Perfumería]]),VentasC15[[#This Row],[Maquillaje]:[Perfumería]],0))</f>
        <v>Cuerpo</v>
      </c>
      <c r="R2689" t="str">
        <f>IF(VentasC15[[#This Row],[Total por vendedor]]&gt;=250000,"SI","NO")</f>
        <v>SI</v>
      </c>
    </row>
    <row r="2690" spans="1:18" x14ac:dyDescent="0.3">
      <c r="A2690" s="16">
        <v>33499810</v>
      </c>
      <c r="B2690" s="13">
        <v>33</v>
      </c>
      <c r="C2690" s="13">
        <v>6</v>
      </c>
      <c r="D2690" s="13">
        <v>67</v>
      </c>
      <c r="E2690" t="s">
        <v>22</v>
      </c>
      <c r="F2690" t="s">
        <v>20</v>
      </c>
      <c r="G2690" t="str">
        <f>IF(VentasC15[[#This Row],[Tipo de pago]]='Tablas auxiliares'!$B$6,"Venta física","Venta Online")</f>
        <v>Venta física</v>
      </c>
      <c r="H2690" t="s">
        <v>29</v>
      </c>
      <c r="I2690" s="37">
        <v>85094</v>
      </c>
      <c r="J2690" s="37">
        <v>5851</v>
      </c>
      <c r="K2690" s="37">
        <v>69578</v>
      </c>
      <c r="L2690" s="37">
        <v>75733</v>
      </c>
      <c r="M2690" s="37">
        <v>20745</v>
      </c>
      <c r="N2690" s="37">
        <f>SUM(VentasC15[[#This Row],[Maquillaje]:[Perfumería]])</f>
        <v>257001</v>
      </c>
      <c r="O2690" s="14">
        <f>AVERAGE(VentasC15[[#This Row],[Maquillaje]:[Perfumería]])</f>
        <v>51400.2</v>
      </c>
      <c r="P2690" t="str">
        <f>INDEX(VentasC15[[#Headers],[Maquillaje]:[Perfumería]],MATCH(MAX(VentasC15[[#This Row],[Maquillaje]:[Perfumería]]),VentasC15[[#This Row],[Maquillaje]:[Perfumería]],0))</f>
        <v>Maquillaje</v>
      </c>
      <c r="Q2690" t="str">
        <f>INDEX(VentasC15[[#Headers],[Maquillaje]:[Perfumería]],MATCH(MIN(VentasC15[[#This Row],[Maquillaje]:[Perfumería]]),VentasC15[[#This Row],[Maquillaje]:[Perfumería]],0))</f>
        <v>Skincare</v>
      </c>
      <c r="R2690" t="str">
        <f>IF(VentasC15[[#This Row],[Total por vendedor]]&gt;=250000,"SI","NO")</f>
        <v>SI</v>
      </c>
    </row>
    <row r="2691" spans="1:18" x14ac:dyDescent="0.3">
      <c r="A2691" s="17">
        <v>33499811</v>
      </c>
      <c r="B2691" s="13">
        <v>55</v>
      </c>
      <c r="C2691" s="13">
        <v>6</v>
      </c>
      <c r="D2691" s="13">
        <v>51</v>
      </c>
      <c r="E2691" t="s">
        <v>24</v>
      </c>
      <c r="F2691" t="s">
        <v>20</v>
      </c>
      <c r="G2691" t="str">
        <f>IF(VentasC15[[#This Row],[Tipo de pago]]='Tablas auxiliares'!$B$6,"Venta física","Venta Online")</f>
        <v>Venta física</v>
      </c>
      <c r="H2691" t="s">
        <v>29</v>
      </c>
      <c r="I2691" s="37">
        <v>90809</v>
      </c>
      <c r="J2691" s="37">
        <v>19988</v>
      </c>
      <c r="K2691" s="37">
        <v>16488</v>
      </c>
      <c r="L2691" s="37">
        <v>90634</v>
      </c>
      <c r="M2691" s="37">
        <v>19320</v>
      </c>
      <c r="N2691" s="37">
        <f>SUM(VentasC15[[#This Row],[Maquillaje]:[Perfumería]])</f>
        <v>237239</v>
      </c>
      <c r="O2691" s="14">
        <f>AVERAGE(VentasC15[[#This Row],[Maquillaje]:[Perfumería]])</f>
        <v>47447.8</v>
      </c>
      <c r="P2691" t="str">
        <f>INDEX(VentasC15[[#Headers],[Maquillaje]:[Perfumería]],MATCH(MAX(VentasC15[[#This Row],[Maquillaje]:[Perfumería]]),VentasC15[[#This Row],[Maquillaje]:[Perfumería]],0))</f>
        <v>Maquillaje</v>
      </c>
      <c r="Q2691" t="str">
        <f>INDEX(VentasC15[[#Headers],[Maquillaje]:[Perfumería]],MATCH(MIN(VentasC15[[#This Row],[Maquillaje]:[Perfumería]]),VentasC15[[#This Row],[Maquillaje]:[Perfumería]],0))</f>
        <v>Cabello</v>
      </c>
      <c r="R2691" t="str">
        <f>IF(VentasC15[[#This Row],[Total por vendedor]]&gt;=250000,"SI","NO")</f>
        <v>NO</v>
      </c>
    </row>
    <row r="2692" spans="1:18" x14ac:dyDescent="0.3">
      <c r="A2692" s="16">
        <v>33499812</v>
      </c>
      <c r="B2692" s="13">
        <v>67</v>
      </c>
      <c r="C2692" s="13">
        <v>6</v>
      </c>
      <c r="D2692" s="13">
        <v>17</v>
      </c>
      <c r="E2692" t="s">
        <v>23</v>
      </c>
      <c r="F2692" t="s">
        <v>21</v>
      </c>
      <c r="G2692" t="str">
        <f>IF(VentasC15[[#This Row],[Tipo de pago]]='Tablas auxiliares'!$B$6,"Venta física","Venta Online")</f>
        <v>Venta Online</v>
      </c>
      <c r="H2692" t="s">
        <v>29</v>
      </c>
      <c r="I2692" s="37">
        <v>81469</v>
      </c>
      <c r="J2692" s="37">
        <v>34081</v>
      </c>
      <c r="K2692" s="37">
        <v>37338</v>
      </c>
      <c r="L2692" s="37">
        <v>16734</v>
      </c>
      <c r="M2692" s="37">
        <v>50056</v>
      </c>
      <c r="N2692" s="37">
        <f>SUM(VentasC15[[#This Row],[Maquillaje]:[Perfumería]])</f>
        <v>219678</v>
      </c>
      <c r="O2692" s="14">
        <f>AVERAGE(VentasC15[[#This Row],[Maquillaje]:[Perfumería]])</f>
        <v>43935.6</v>
      </c>
      <c r="P2692" t="str">
        <f>INDEX(VentasC15[[#Headers],[Maquillaje]:[Perfumería]],MATCH(MAX(VentasC15[[#This Row],[Maquillaje]:[Perfumería]]),VentasC15[[#This Row],[Maquillaje]:[Perfumería]],0))</f>
        <v>Maquillaje</v>
      </c>
      <c r="Q2692" t="str">
        <f>INDEX(VentasC15[[#Headers],[Maquillaje]:[Perfumería]],MATCH(MIN(VentasC15[[#This Row],[Maquillaje]:[Perfumería]]),VentasC15[[#This Row],[Maquillaje]:[Perfumería]],0))</f>
        <v>Cuerpo</v>
      </c>
      <c r="R2692" t="str">
        <f>IF(VentasC15[[#This Row],[Total por vendedor]]&gt;=250000,"SI","NO")</f>
        <v>NO</v>
      </c>
    </row>
    <row r="2693" spans="1:18" x14ac:dyDescent="0.3">
      <c r="A2693" s="17">
        <v>33499813</v>
      </c>
      <c r="B2693" s="13">
        <v>29</v>
      </c>
      <c r="C2693" s="13">
        <v>6</v>
      </c>
      <c r="D2693" s="13">
        <v>96</v>
      </c>
      <c r="E2693" t="s">
        <v>22</v>
      </c>
      <c r="F2693" t="s">
        <v>21</v>
      </c>
      <c r="G2693" t="str">
        <f>IF(VentasC15[[#This Row],[Tipo de pago]]='Tablas auxiliares'!$B$6,"Venta física","Venta Online")</f>
        <v>Venta Online</v>
      </c>
      <c r="H2693" t="s">
        <v>29</v>
      </c>
      <c r="I2693" s="37">
        <v>1025</v>
      </c>
      <c r="J2693" s="37">
        <v>3164</v>
      </c>
      <c r="K2693" s="37">
        <v>53650</v>
      </c>
      <c r="L2693" s="37">
        <v>41321</v>
      </c>
      <c r="M2693" s="37">
        <v>35296</v>
      </c>
      <c r="N2693" s="37">
        <f>SUM(VentasC15[[#This Row],[Maquillaje]:[Perfumería]])</f>
        <v>134456</v>
      </c>
      <c r="O2693" s="14">
        <f>AVERAGE(VentasC15[[#This Row],[Maquillaje]:[Perfumería]])</f>
        <v>26891.200000000001</v>
      </c>
      <c r="P2693" t="str">
        <f>INDEX(VentasC15[[#Headers],[Maquillaje]:[Perfumería]],MATCH(MAX(VentasC15[[#This Row],[Maquillaje]:[Perfumería]]),VentasC15[[#This Row],[Maquillaje]:[Perfumería]],0))</f>
        <v>Cabello</v>
      </c>
      <c r="Q2693" t="str">
        <f>INDEX(VentasC15[[#Headers],[Maquillaje]:[Perfumería]],MATCH(MIN(VentasC15[[#This Row],[Maquillaje]:[Perfumería]]),VentasC15[[#This Row],[Maquillaje]:[Perfumería]],0))</f>
        <v>Maquillaje</v>
      </c>
      <c r="R2693" t="str">
        <f>IF(VentasC15[[#This Row],[Total por vendedor]]&gt;=250000,"SI","NO")</f>
        <v>NO</v>
      </c>
    </row>
    <row r="2694" spans="1:18" x14ac:dyDescent="0.3">
      <c r="A2694" s="16">
        <v>33499814</v>
      </c>
      <c r="B2694" s="13">
        <v>25</v>
      </c>
      <c r="C2694" s="13">
        <v>6</v>
      </c>
      <c r="D2694" s="13">
        <v>44</v>
      </c>
      <c r="E2694" t="s">
        <v>22</v>
      </c>
      <c r="F2694" t="s">
        <v>21</v>
      </c>
      <c r="G2694" t="str">
        <f>IF(VentasC15[[#This Row],[Tipo de pago]]='Tablas auxiliares'!$B$6,"Venta física","Venta Online")</f>
        <v>Venta Online</v>
      </c>
      <c r="H2694" t="s">
        <v>29</v>
      </c>
      <c r="I2694" s="37">
        <v>26168</v>
      </c>
      <c r="J2694" s="37">
        <v>56273</v>
      </c>
      <c r="K2694" s="37">
        <v>32887</v>
      </c>
      <c r="L2694" s="37">
        <v>95868</v>
      </c>
      <c r="M2694" s="37">
        <v>99023</v>
      </c>
      <c r="N2694" s="37">
        <f>SUM(VentasC15[[#This Row],[Maquillaje]:[Perfumería]])</f>
        <v>310219</v>
      </c>
      <c r="O2694" s="14">
        <f>AVERAGE(VentasC15[[#This Row],[Maquillaje]:[Perfumería]])</f>
        <v>62043.8</v>
      </c>
      <c r="P2694" t="str">
        <f>INDEX(VentasC15[[#Headers],[Maquillaje]:[Perfumería]],MATCH(MAX(VentasC15[[#This Row],[Maquillaje]:[Perfumería]]),VentasC15[[#This Row],[Maquillaje]:[Perfumería]],0))</f>
        <v>Perfumería</v>
      </c>
      <c r="Q2694" t="str">
        <f>INDEX(VentasC15[[#Headers],[Maquillaje]:[Perfumería]],MATCH(MIN(VentasC15[[#This Row],[Maquillaje]:[Perfumería]]),VentasC15[[#This Row],[Maquillaje]:[Perfumería]],0))</f>
        <v>Maquillaje</v>
      </c>
      <c r="R2694" t="str">
        <f>IF(VentasC15[[#This Row],[Total por vendedor]]&gt;=250000,"SI","NO")</f>
        <v>SI</v>
      </c>
    </row>
    <row r="2695" spans="1:18" x14ac:dyDescent="0.3">
      <c r="A2695" s="17">
        <v>33499815</v>
      </c>
      <c r="B2695" s="13">
        <v>38</v>
      </c>
      <c r="C2695" s="13">
        <v>6</v>
      </c>
      <c r="D2695" s="13">
        <v>84</v>
      </c>
      <c r="E2695" t="s">
        <v>24</v>
      </c>
      <c r="F2695" t="s">
        <v>21</v>
      </c>
      <c r="G2695" t="str">
        <f>IF(VentasC15[[#This Row],[Tipo de pago]]='Tablas auxiliares'!$B$6,"Venta física","Venta Online")</f>
        <v>Venta Online</v>
      </c>
      <c r="H2695" t="s">
        <v>29</v>
      </c>
      <c r="I2695" s="37">
        <v>20022</v>
      </c>
      <c r="J2695" s="37">
        <v>36833</v>
      </c>
      <c r="K2695" s="37">
        <v>2456</v>
      </c>
      <c r="L2695" s="37">
        <v>50182</v>
      </c>
      <c r="M2695" s="37">
        <v>4107</v>
      </c>
      <c r="N2695" s="37">
        <f>SUM(VentasC15[[#This Row],[Maquillaje]:[Perfumería]])</f>
        <v>113600</v>
      </c>
      <c r="O2695" s="14">
        <f>AVERAGE(VentasC15[[#This Row],[Maquillaje]:[Perfumería]])</f>
        <v>22720</v>
      </c>
      <c r="P2695" t="str">
        <f>INDEX(VentasC15[[#Headers],[Maquillaje]:[Perfumería]],MATCH(MAX(VentasC15[[#This Row],[Maquillaje]:[Perfumería]]),VentasC15[[#This Row],[Maquillaje]:[Perfumería]],0))</f>
        <v>Cuerpo</v>
      </c>
      <c r="Q2695" t="str">
        <f>INDEX(VentasC15[[#Headers],[Maquillaje]:[Perfumería]],MATCH(MIN(VentasC15[[#This Row],[Maquillaje]:[Perfumería]]),VentasC15[[#This Row],[Maquillaje]:[Perfumería]],0))</f>
        <v>Cabello</v>
      </c>
      <c r="R2695" t="str">
        <f>IF(VentasC15[[#This Row],[Total por vendedor]]&gt;=250000,"SI","NO")</f>
        <v>NO</v>
      </c>
    </row>
    <row r="2696" spans="1:18" x14ac:dyDescent="0.3">
      <c r="A2696" s="16">
        <v>33499816</v>
      </c>
      <c r="B2696" s="13">
        <v>57</v>
      </c>
      <c r="C2696" s="13">
        <v>6</v>
      </c>
      <c r="D2696" s="13">
        <v>67</v>
      </c>
      <c r="E2696" t="s">
        <v>24</v>
      </c>
      <c r="F2696" t="s">
        <v>20</v>
      </c>
      <c r="G2696" t="str">
        <f>IF(VentasC15[[#This Row],[Tipo de pago]]='Tablas auxiliares'!$B$6,"Venta física","Venta Online")</f>
        <v>Venta física</v>
      </c>
      <c r="H2696" t="s">
        <v>30</v>
      </c>
      <c r="I2696" s="37">
        <v>90076</v>
      </c>
      <c r="J2696" s="37">
        <v>78801</v>
      </c>
      <c r="K2696" s="37">
        <v>11663</v>
      </c>
      <c r="L2696" s="37">
        <v>77941</v>
      </c>
      <c r="M2696" s="37">
        <v>94767</v>
      </c>
      <c r="N2696" s="37">
        <f>SUM(VentasC15[[#This Row],[Maquillaje]:[Perfumería]])</f>
        <v>353248</v>
      </c>
      <c r="O2696" s="14">
        <f>AVERAGE(VentasC15[[#This Row],[Maquillaje]:[Perfumería]])</f>
        <v>70649.600000000006</v>
      </c>
      <c r="P2696" t="str">
        <f>INDEX(VentasC15[[#Headers],[Maquillaje]:[Perfumería]],MATCH(MAX(VentasC15[[#This Row],[Maquillaje]:[Perfumería]]),VentasC15[[#This Row],[Maquillaje]:[Perfumería]],0))</f>
        <v>Perfumería</v>
      </c>
      <c r="Q2696" t="str">
        <f>INDEX(VentasC15[[#Headers],[Maquillaje]:[Perfumería]],MATCH(MIN(VentasC15[[#This Row],[Maquillaje]:[Perfumería]]),VentasC15[[#This Row],[Maquillaje]:[Perfumería]],0))</f>
        <v>Cabello</v>
      </c>
      <c r="R2696" t="str">
        <f>IF(VentasC15[[#This Row],[Total por vendedor]]&gt;=250000,"SI","NO")</f>
        <v>SI</v>
      </c>
    </row>
    <row r="2697" spans="1:18" x14ac:dyDescent="0.3">
      <c r="A2697" s="17">
        <v>33499817</v>
      </c>
      <c r="B2697" s="13">
        <v>36</v>
      </c>
      <c r="C2697" s="13">
        <v>6</v>
      </c>
      <c r="D2697" s="13">
        <v>60</v>
      </c>
      <c r="E2697" t="s">
        <v>25</v>
      </c>
      <c r="F2697" t="s">
        <v>21</v>
      </c>
      <c r="G2697" t="str">
        <f>IF(VentasC15[[#This Row],[Tipo de pago]]='Tablas auxiliares'!$B$6,"Venta física","Venta Online")</f>
        <v>Venta Online</v>
      </c>
      <c r="H2697" t="s">
        <v>30</v>
      </c>
      <c r="I2697" s="37">
        <v>74894</v>
      </c>
      <c r="J2697" s="37">
        <v>68110</v>
      </c>
      <c r="K2697" s="37">
        <v>97579</v>
      </c>
      <c r="L2697" s="37">
        <v>42222</v>
      </c>
      <c r="M2697" s="37">
        <v>46416</v>
      </c>
      <c r="N2697" s="37">
        <f>SUM(VentasC15[[#This Row],[Maquillaje]:[Perfumería]])</f>
        <v>329221</v>
      </c>
      <c r="O2697" s="14">
        <f>AVERAGE(VentasC15[[#This Row],[Maquillaje]:[Perfumería]])</f>
        <v>65844.2</v>
      </c>
      <c r="P2697" t="str">
        <f>INDEX(VentasC15[[#Headers],[Maquillaje]:[Perfumería]],MATCH(MAX(VentasC15[[#This Row],[Maquillaje]:[Perfumería]]),VentasC15[[#This Row],[Maquillaje]:[Perfumería]],0))</f>
        <v>Cabello</v>
      </c>
      <c r="Q2697" t="str">
        <f>INDEX(VentasC15[[#Headers],[Maquillaje]:[Perfumería]],MATCH(MIN(VentasC15[[#This Row],[Maquillaje]:[Perfumería]]),VentasC15[[#This Row],[Maquillaje]:[Perfumería]],0))</f>
        <v>Cuerpo</v>
      </c>
      <c r="R2697" t="str">
        <f>IF(VentasC15[[#This Row],[Total por vendedor]]&gt;=250000,"SI","NO")</f>
        <v>SI</v>
      </c>
    </row>
    <row r="2698" spans="1:18" x14ac:dyDescent="0.3">
      <c r="A2698" s="16">
        <v>33499818</v>
      </c>
      <c r="B2698" s="13">
        <v>39</v>
      </c>
      <c r="C2698" s="13">
        <v>6</v>
      </c>
      <c r="D2698" s="13">
        <v>46</v>
      </c>
      <c r="E2698" t="s">
        <v>23</v>
      </c>
      <c r="F2698" t="s">
        <v>20</v>
      </c>
      <c r="G2698" t="str">
        <f>IF(VentasC15[[#This Row],[Tipo de pago]]='Tablas auxiliares'!$B$6,"Venta física","Venta Online")</f>
        <v>Venta física</v>
      </c>
      <c r="H2698" t="s">
        <v>29</v>
      </c>
      <c r="I2698" s="37">
        <v>99794</v>
      </c>
      <c r="J2698" s="37">
        <v>12351</v>
      </c>
      <c r="K2698" s="37">
        <v>62860</v>
      </c>
      <c r="L2698" s="37">
        <v>15785</v>
      </c>
      <c r="M2698" s="37">
        <v>20109</v>
      </c>
      <c r="N2698" s="37">
        <f>SUM(VentasC15[[#This Row],[Maquillaje]:[Perfumería]])</f>
        <v>210899</v>
      </c>
      <c r="O2698" s="14">
        <f>AVERAGE(VentasC15[[#This Row],[Maquillaje]:[Perfumería]])</f>
        <v>42179.8</v>
      </c>
      <c r="P2698" t="str">
        <f>INDEX(VentasC15[[#Headers],[Maquillaje]:[Perfumería]],MATCH(MAX(VentasC15[[#This Row],[Maquillaje]:[Perfumería]]),VentasC15[[#This Row],[Maquillaje]:[Perfumería]],0))</f>
        <v>Maquillaje</v>
      </c>
      <c r="Q2698" t="str">
        <f>INDEX(VentasC15[[#Headers],[Maquillaje]:[Perfumería]],MATCH(MIN(VentasC15[[#This Row],[Maquillaje]:[Perfumería]]),VentasC15[[#This Row],[Maquillaje]:[Perfumería]],0))</f>
        <v>Skincare</v>
      </c>
      <c r="R2698" t="str">
        <f>IF(VentasC15[[#This Row],[Total por vendedor]]&gt;=250000,"SI","NO")</f>
        <v>NO</v>
      </c>
    </row>
    <row r="2699" spans="1:18" x14ac:dyDescent="0.3">
      <c r="A2699" s="17">
        <v>33499819</v>
      </c>
      <c r="B2699" s="13">
        <v>28</v>
      </c>
      <c r="C2699" s="13">
        <v>6</v>
      </c>
      <c r="D2699" s="13">
        <v>22</v>
      </c>
      <c r="E2699" t="s">
        <v>22</v>
      </c>
      <c r="F2699" t="s">
        <v>20</v>
      </c>
      <c r="G2699" t="str">
        <f>IF(VentasC15[[#This Row],[Tipo de pago]]='Tablas auxiliares'!$B$6,"Venta física","Venta Online")</f>
        <v>Venta física</v>
      </c>
      <c r="H2699" t="s">
        <v>29</v>
      </c>
      <c r="I2699" s="37">
        <v>61420</v>
      </c>
      <c r="J2699" s="37">
        <v>24074</v>
      </c>
      <c r="K2699" s="37">
        <v>27207</v>
      </c>
      <c r="L2699" s="37">
        <v>2030</v>
      </c>
      <c r="M2699" s="37">
        <v>44640</v>
      </c>
      <c r="N2699" s="37">
        <f>SUM(VentasC15[[#This Row],[Maquillaje]:[Perfumería]])</f>
        <v>159371</v>
      </c>
      <c r="O2699" s="14">
        <f>AVERAGE(VentasC15[[#This Row],[Maquillaje]:[Perfumería]])</f>
        <v>31874.2</v>
      </c>
      <c r="P2699" t="str">
        <f>INDEX(VentasC15[[#Headers],[Maquillaje]:[Perfumería]],MATCH(MAX(VentasC15[[#This Row],[Maquillaje]:[Perfumería]]),VentasC15[[#This Row],[Maquillaje]:[Perfumería]],0))</f>
        <v>Maquillaje</v>
      </c>
      <c r="Q2699" t="str">
        <f>INDEX(VentasC15[[#Headers],[Maquillaje]:[Perfumería]],MATCH(MIN(VentasC15[[#This Row],[Maquillaje]:[Perfumería]]),VentasC15[[#This Row],[Maquillaje]:[Perfumería]],0))</f>
        <v>Cuerpo</v>
      </c>
      <c r="R2699" t="str">
        <f>IF(VentasC15[[#This Row],[Total por vendedor]]&gt;=250000,"SI","NO")</f>
        <v>NO</v>
      </c>
    </row>
    <row r="2700" spans="1:18" x14ac:dyDescent="0.3">
      <c r="A2700" s="16">
        <v>33499820</v>
      </c>
      <c r="B2700" s="13">
        <v>70</v>
      </c>
      <c r="C2700" s="13">
        <v>6</v>
      </c>
      <c r="D2700" s="13">
        <v>11</v>
      </c>
      <c r="E2700" t="s">
        <v>22</v>
      </c>
      <c r="F2700" t="s">
        <v>20</v>
      </c>
      <c r="G2700" t="str">
        <f>IF(VentasC15[[#This Row],[Tipo de pago]]='Tablas auxiliares'!$B$6,"Venta física","Venta Online")</f>
        <v>Venta física</v>
      </c>
      <c r="H2700" t="s">
        <v>29</v>
      </c>
      <c r="I2700" s="37">
        <v>45217</v>
      </c>
      <c r="J2700" s="37">
        <v>31005</v>
      </c>
      <c r="K2700" s="37">
        <v>99303</v>
      </c>
      <c r="L2700" s="37">
        <v>57120</v>
      </c>
      <c r="M2700" s="37">
        <v>64510</v>
      </c>
      <c r="N2700" s="37">
        <f>SUM(VentasC15[[#This Row],[Maquillaje]:[Perfumería]])</f>
        <v>297155</v>
      </c>
      <c r="O2700" s="14">
        <f>AVERAGE(VentasC15[[#This Row],[Maquillaje]:[Perfumería]])</f>
        <v>59431</v>
      </c>
      <c r="P2700" t="str">
        <f>INDEX(VentasC15[[#Headers],[Maquillaje]:[Perfumería]],MATCH(MAX(VentasC15[[#This Row],[Maquillaje]:[Perfumería]]),VentasC15[[#This Row],[Maquillaje]:[Perfumería]],0))</f>
        <v>Cabello</v>
      </c>
      <c r="Q2700" t="str">
        <f>INDEX(VentasC15[[#Headers],[Maquillaje]:[Perfumería]],MATCH(MIN(VentasC15[[#This Row],[Maquillaje]:[Perfumería]]),VentasC15[[#This Row],[Maquillaje]:[Perfumería]],0))</f>
        <v>Skincare</v>
      </c>
      <c r="R2700" t="str">
        <f>IF(VentasC15[[#This Row],[Total por vendedor]]&gt;=250000,"SI","NO")</f>
        <v>SI</v>
      </c>
    </row>
    <row r="2701" spans="1:18" x14ac:dyDescent="0.3">
      <c r="A2701" s="17">
        <v>33499821</v>
      </c>
      <c r="B2701" s="13">
        <v>38</v>
      </c>
      <c r="C2701" s="13">
        <v>6</v>
      </c>
      <c r="D2701" s="13">
        <v>100</v>
      </c>
      <c r="E2701" t="s">
        <v>24</v>
      </c>
      <c r="F2701" t="s">
        <v>20</v>
      </c>
      <c r="G2701" t="str">
        <f>IF(VentasC15[[#This Row],[Tipo de pago]]='Tablas auxiliares'!$B$6,"Venta física","Venta Online")</f>
        <v>Venta física</v>
      </c>
      <c r="H2701" t="s">
        <v>29</v>
      </c>
      <c r="I2701" s="37">
        <v>11865</v>
      </c>
      <c r="J2701" s="37">
        <v>54254</v>
      </c>
      <c r="K2701" s="37">
        <v>84648</v>
      </c>
      <c r="L2701" s="37">
        <v>22285</v>
      </c>
      <c r="M2701" s="37">
        <v>94250</v>
      </c>
      <c r="N2701" s="37">
        <f>SUM(VentasC15[[#This Row],[Maquillaje]:[Perfumería]])</f>
        <v>267302</v>
      </c>
      <c r="O2701" s="14">
        <f>AVERAGE(VentasC15[[#This Row],[Maquillaje]:[Perfumería]])</f>
        <v>53460.4</v>
      </c>
      <c r="P2701" t="str">
        <f>INDEX(VentasC15[[#Headers],[Maquillaje]:[Perfumería]],MATCH(MAX(VentasC15[[#This Row],[Maquillaje]:[Perfumería]]),VentasC15[[#This Row],[Maquillaje]:[Perfumería]],0))</f>
        <v>Perfumería</v>
      </c>
      <c r="Q2701" t="str">
        <f>INDEX(VentasC15[[#Headers],[Maquillaje]:[Perfumería]],MATCH(MIN(VentasC15[[#This Row],[Maquillaje]:[Perfumería]]),VentasC15[[#This Row],[Maquillaje]:[Perfumería]],0))</f>
        <v>Maquillaje</v>
      </c>
      <c r="R2701" t="str">
        <f>IF(VentasC15[[#This Row],[Total por vendedor]]&gt;=250000,"SI","NO")</f>
        <v>SI</v>
      </c>
    </row>
    <row r="2702" spans="1:18" x14ac:dyDescent="0.3">
      <c r="A2702" s="16">
        <v>33499822</v>
      </c>
      <c r="B2702" s="13">
        <v>72</v>
      </c>
      <c r="C2702" s="13">
        <v>6</v>
      </c>
      <c r="D2702" s="13">
        <v>6</v>
      </c>
      <c r="E2702" t="s">
        <v>24</v>
      </c>
      <c r="F2702" t="s">
        <v>21</v>
      </c>
      <c r="G2702" t="str">
        <f>IF(VentasC15[[#This Row],[Tipo de pago]]='Tablas auxiliares'!$B$6,"Venta física","Venta Online")</f>
        <v>Venta Online</v>
      </c>
      <c r="H2702" t="s">
        <v>29</v>
      </c>
      <c r="I2702" s="37">
        <v>42483</v>
      </c>
      <c r="J2702" s="37">
        <v>73793</v>
      </c>
      <c r="K2702" s="37">
        <v>25598</v>
      </c>
      <c r="L2702" s="37">
        <v>71294</v>
      </c>
      <c r="M2702" s="37">
        <v>82197</v>
      </c>
      <c r="N2702" s="37">
        <f>SUM(VentasC15[[#This Row],[Maquillaje]:[Perfumería]])</f>
        <v>295365</v>
      </c>
      <c r="O2702" s="14">
        <f>AVERAGE(VentasC15[[#This Row],[Maquillaje]:[Perfumería]])</f>
        <v>59073</v>
      </c>
      <c r="P2702" t="str">
        <f>INDEX(VentasC15[[#Headers],[Maquillaje]:[Perfumería]],MATCH(MAX(VentasC15[[#This Row],[Maquillaje]:[Perfumería]]),VentasC15[[#This Row],[Maquillaje]:[Perfumería]],0))</f>
        <v>Perfumería</v>
      </c>
      <c r="Q2702" t="str">
        <f>INDEX(VentasC15[[#Headers],[Maquillaje]:[Perfumería]],MATCH(MIN(VentasC15[[#This Row],[Maquillaje]:[Perfumería]]),VentasC15[[#This Row],[Maquillaje]:[Perfumería]],0))</f>
        <v>Cabello</v>
      </c>
      <c r="R2702" t="str">
        <f>IF(VentasC15[[#This Row],[Total por vendedor]]&gt;=250000,"SI","NO")</f>
        <v>SI</v>
      </c>
    </row>
    <row r="2703" spans="1:18" x14ac:dyDescent="0.3">
      <c r="A2703" s="17">
        <v>33499823</v>
      </c>
      <c r="B2703" s="13">
        <v>56</v>
      </c>
      <c r="C2703" s="13">
        <v>6</v>
      </c>
      <c r="D2703" s="13">
        <v>51</v>
      </c>
      <c r="E2703" t="s">
        <v>24</v>
      </c>
      <c r="F2703" t="s">
        <v>20</v>
      </c>
      <c r="G2703" t="str">
        <f>IF(VentasC15[[#This Row],[Tipo de pago]]='Tablas auxiliares'!$B$6,"Venta física","Venta Online")</f>
        <v>Venta física</v>
      </c>
      <c r="H2703" t="s">
        <v>30</v>
      </c>
      <c r="I2703" s="37">
        <v>99269</v>
      </c>
      <c r="J2703" s="37">
        <v>22539</v>
      </c>
      <c r="K2703" s="37">
        <v>4592</v>
      </c>
      <c r="L2703" s="37">
        <v>16466</v>
      </c>
      <c r="M2703" s="37">
        <v>18906</v>
      </c>
      <c r="N2703" s="37">
        <f>SUM(VentasC15[[#This Row],[Maquillaje]:[Perfumería]])</f>
        <v>161772</v>
      </c>
      <c r="O2703" s="14">
        <f>AVERAGE(VentasC15[[#This Row],[Maquillaje]:[Perfumería]])</f>
        <v>32354.400000000001</v>
      </c>
      <c r="P2703" t="str">
        <f>INDEX(VentasC15[[#Headers],[Maquillaje]:[Perfumería]],MATCH(MAX(VentasC15[[#This Row],[Maquillaje]:[Perfumería]]),VentasC15[[#This Row],[Maquillaje]:[Perfumería]],0))</f>
        <v>Maquillaje</v>
      </c>
      <c r="Q2703" t="str">
        <f>INDEX(VentasC15[[#Headers],[Maquillaje]:[Perfumería]],MATCH(MIN(VentasC15[[#This Row],[Maquillaje]:[Perfumería]]),VentasC15[[#This Row],[Maquillaje]:[Perfumería]],0))</f>
        <v>Cabello</v>
      </c>
      <c r="R2703" t="str">
        <f>IF(VentasC15[[#This Row],[Total por vendedor]]&gt;=250000,"SI","NO")</f>
        <v>NO</v>
      </c>
    </row>
    <row r="2704" spans="1:18" x14ac:dyDescent="0.3">
      <c r="A2704" s="16">
        <v>33499824</v>
      </c>
      <c r="B2704" s="13">
        <v>50</v>
      </c>
      <c r="C2704" s="13">
        <v>6</v>
      </c>
      <c r="D2704" s="13">
        <v>26</v>
      </c>
      <c r="E2704" t="s">
        <v>24</v>
      </c>
      <c r="F2704" t="s">
        <v>21</v>
      </c>
      <c r="G2704" t="str">
        <f>IF(VentasC15[[#This Row],[Tipo de pago]]='Tablas auxiliares'!$B$6,"Venta física","Venta Online")</f>
        <v>Venta Online</v>
      </c>
      <c r="H2704" t="s">
        <v>29</v>
      </c>
      <c r="I2704" s="37">
        <v>63077</v>
      </c>
      <c r="J2704" s="37">
        <v>72588</v>
      </c>
      <c r="K2704" s="37">
        <v>62120</v>
      </c>
      <c r="L2704" s="37">
        <v>60810</v>
      </c>
      <c r="M2704" s="37">
        <v>15948</v>
      </c>
      <c r="N2704" s="37">
        <f>SUM(VentasC15[[#This Row],[Maquillaje]:[Perfumería]])</f>
        <v>274543</v>
      </c>
      <c r="O2704" s="14">
        <f>AVERAGE(VentasC15[[#This Row],[Maquillaje]:[Perfumería]])</f>
        <v>54908.6</v>
      </c>
      <c r="P2704" t="str">
        <f>INDEX(VentasC15[[#Headers],[Maquillaje]:[Perfumería]],MATCH(MAX(VentasC15[[#This Row],[Maquillaje]:[Perfumería]]),VentasC15[[#This Row],[Maquillaje]:[Perfumería]],0))</f>
        <v>Skincare</v>
      </c>
      <c r="Q2704" t="str">
        <f>INDEX(VentasC15[[#Headers],[Maquillaje]:[Perfumería]],MATCH(MIN(VentasC15[[#This Row],[Maquillaje]:[Perfumería]]),VentasC15[[#This Row],[Maquillaje]:[Perfumería]],0))</f>
        <v>Perfumería</v>
      </c>
      <c r="R2704" t="str">
        <f>IF(VentasC15[[#This Row],[Total por vendedor]]&gt;=250000,"SI","NO")</f>
        <v>SI</v>
      </c>
    </row>
    <row r="2705" spans="1:18" x14ac:dyDescent="0.3">
      <c r="A2705" s="17">
        <v>33499825</v>
      </c>
      <c r="B2705" s="13">
        <v>55</v>
      </c>
      <c r="C2705" s="13">
        <v>6</v>
      </c>
      <c r="D2705" s="13">
        <v>47</v>
      </c>
      <c r="E2705" t="s">
        <v>23</v>
      </c>
      <c r="F2705" t="s">
        <v>20</v>
      </c>
      <c r="G2705" t="str">
        <f>IF(VentasC15[[#This Row],[Tipo de pago]]='Tablas auxiliares'!$B$6,"Venta física","Venta Online")</f>
        <v>Venta física</v>
      </c>
      <c r="H2705" t="s">
        <v>29</v>
      </c>
      <c r="I2705" s="37">
        <v>27415</v>
      </c>
      <c r="J2705" s="37">
        <v>57567</v>
      </c>
      <c r="K2705" s="37">
        <v>10777</v>
      </c>
      <c r="L2705" s="37">
        <v>46822</v>
      </c>
      <c r="M2705" s="37">
        <v>5392</v>
      </c>
      <c r="N2705" s="37">
        <f>SUM(VentasC15[[#This Row],[Maquillaje]:[Perfumería]])</f>
        <v>147973</v>
      </c>
      <c r="O2705" s="14">
        <f>AVERAGE(VentasC15[[#This Row],[Maquillaje]:[Perfumería]])</f>
        <v>29594.6</v>
      </c>
      <c r="P2705" t="str">
        <f>INDEX(VentasC15[[#Headers],[Maquillaje]:[Perfumería]],MATCH(MAX(VentasC15[[#This Row],[Maquillaje]:[Perfumería]]),VentasC15[[#This Row],[Maquillaje]:[Perfumería]],0))</f>
        <v>Skincare</v>
      </c>
      <c r="Q2705" t="str">
        <f>INDEX(VentasC15[[#Headers],[Maquillaje]:[Perfumería]],MATCH(MIN(VentasC15[[#This Row],[Maquillaje]:[Perfumería]]),VentasC15[[#This Row],[Maquillaje]:[Perfumería]],0))</f>
        <v>Perfumería</v>
      </c>
      <c r="R2705" t="str">
        <f>IF(VentasC15[[#This Row],[Total por vendedor]]&gt;=250000,"SI","NO")</f>
        <v>NO</v>
      </c>
    </row>
    <row r="2706" spans="1:18" x14ac:dyDescent="0.3">
      <c r="A2706" s="16">
        <v>33499826</v>
      </c>
      <c r="B2706" s="13">
        <v>69</v>
      </c>
      <c r="C2706" s="13">
        <v>6</v>
      </c>
      <c r="D2706" s="13">
        <v>53</v>
      </c>
      <c r="E2706" t="s">
        <v>22</v>
      </c>
      <c r="F2706" t="s">
        <v>21</v>
      </c>
      <c r="G2706" t="str">
        <f>IF(VentasC15[[#This Row],[Tipo de pago]]='Tablas auxiliares'!$B$6,"Venta física","Venta Online")</f>
        <v>Venta Online</v>
      </c>
      <c r="H2706" t="s">
        <v>29</v>
      </c>
      <c r="I2706" s="37">
        <v>27819</v>
      </c>
      <c r="J2706" s="37">
        <v>44367</v>
      </c>
      <c r="K2706" s="37">
        <v>87476</v>
      </c>
      <c r="L2706" s="37">
        <v>51360</v>
      </c>
      <c r="M2706" s="37">
        <v>81893</v>
      </c>
      <c r="N2706" s="37">
        <f>SUM(VentasC15[[#This Row],[Maquillaje]:[Perfumería]])</f>
        <v>292915</v>
      </c>
      <c r="O2706" s="14">
        <f>AVERAGE(VentasC15[[#This Row],[Maquillaje]:[Perfumería]])</f>
        <v>58583</v>
      </c>
      <c r="P2706" t="str">
        <f>INDEX(VentasC15[[#Headers],[Maquillaje]:[Perfumería]],MATCH(MAX(VentasC15[[#This Row],[Maquillaje]:[Perfumería]]),VentasC15[[#This Row],[Maquillaje]:[Perfumería]],0))</f>
        <v>Cabello</v>
      </c>
      <c r="Q2706" t="str">
        <f>INDEX(VentasC15[[#Headers],[Maquillaje]:[Perfumería]],MATCH(MIN(VentasC15[[#This Row],[Maquillaje]:[Perfumería]]),VentasC15[[#This Row],[Maquillaje]:[Perfumería]],0))</f>
        <v>Maquillaje</v>
      </c>
      <c r="R2706" t="str">
        <f>IF(VentasC15[[#This Row],[Total por vendedor]]&gt;=250000,"SI","NO")</f>
        <v>SI</v>
      </c>
    </row>
    <row r="2707" spans="1:18" x14ac:dyDescent="0.3">
      <c r="A2707" s="17">
        <v>33499827</v>
      </c>
      <c r="B2707" s="13">
        <v>31</v>
      </c>
      <c r="C2707" s="13">
        <v>6</v>
      </c>
      <c r="D2707" s="13">
        <v>53</v>
      </c>
      <c r="E2707" t="s">
        <v>24</v>
      </c>
      <c r="F2707" t="s">
        <v>21</v>
      </c>
      <c r="G2707" t="str">
        <f>IF(VentasC15[[#This Row],[Tipo de pago]]='Tablas auxiliares'!$B$6,"Venta física","Venta Online")</f>
        <v>Venta Online</v>
      </c>
      <c r="H2707" t="s">
        <v>30</v>
      </c>
      <c r="I2707" s="37">
        <v>38489</v>
      </c>
      <c r="J2707" s="37">
        <v>17447</v>
      </c>
      <c r="K2707" s="37">
        <v>92389</v>
      </c>
      <c r="L2707" s="37">
        <v>60848</v>
      </c>
      <c r="M2707" s="37">
        <v>86342</v>
      </c>
      <c r="N2707" s="37">
        <f>SUM(VentasC15[[#This Row],[Maquillaje]:[Perfumería]])</f>
        <v>295515</v>
      </c>
      <c r="O2707" s="14">
        <f>AVERAGE(VentasC15[[#This Row],[Maquillaje]:[Perfumería]])</f>
        <v>59103</v>
      </c>
      <c r="P2707" t="str">
        <f>INDEX(VentasC15[[#Headers],[Maquillaje]:[Perfumería]],MATCH(MAX(VentasC15[[#This Row],[Maquillaje]:[Perfumería]]),VentasC15[[#This Row],[Maquillaje]:[Perfumería]],0))</f>
        <v>Cabello</v>
      </c>
      <c r="Q2707" t="str">
        <f>INDEX(VentasC15[[#Headers],[Maquillaje]:[Perfumería]],MATCH(MIN(VentasC15[[#This Row],[Maquillaje]:[Perfumería]]),VentasC15[[#This Row],[Maquillaje]:[Perfumería]],0))</f>
        <v>Skincare</v>
      </c>
      <c r="R2707" t="str">
        <f>IF(VentasC15[[#This Row],[Total por vendedor]]&gt;=250000,"SI","NO")</f>
        <v>SI</v>
      </c>
    </row>
    <row r="2708" spans="1:18" x14ac:dyDescent="0.3">
      <c r="A2708" s="16">
        <v>33499828</v>
      </c>
      <c r="B2708" s="13">
        <v>75</v>
      </c>
      <c r="C2708" s="13">
        <v>6</v>
      </c>
      <c r="D2708" s="13">
        <v>6</v>
      </c>
      <c r="E2708" t="s">
        <v>25</v>
      </c>
      <c r="F2708" t="s">
        <v>20</v>
      </c>
      <c r="G2708" t="str">
        <f>IF(VentasC15[[#This Row],[Tipo de pago]]='Tablas auxiliares'!$B$6,"Venta física","Venta Online")</f>
        <v>Venta física</v>
      </c>
      <c r="H2708" t="s">
        <v>29</v>
      </c>
      <c r="I2708" s="37">
        <v>28676</v>
      </c>
      <c r="J2708" s="37">
        <v>93148</v>
      </c>
      <c r="K2708" s="37">
        <v>37175</v>
      </c>
      <c r="L2708" s="37">
        <v>82361</v>
      </c>
      <c r="M2708" s="37">
        <v>90941</v>
      </c>
      <c r="N2708" s="37">
        <f>SUM(VentasC15[[#This Row],[Maquillaje]:[Perfumería]])</f>
        <v>332301</v>
      </c>
      <c r="O2708" s="14">
        <f>AVERAGE(VentasC15[[#This Row],[Maquillaje]:[Perfumería]])</f>
        <v>66460.2</v>
      </c>
      <c r="P2708" t="str">
        <f>INDEX(VentasC15[[#Headers],[Maquillaje]:[Perfumería]],MATCH(MAX(VentasC15[[#This Row],[Maquillaje]:[Perfumería]]),VentasC15[[#This Row],[Maquillaje]:[Perfumería]],0))</f>
        <v>Skincare</v>
      </c>
      <c r="Q2708" t="str">
        <f>INDEX(VentasC15[[#Headers],[Maquillaje]:[Perfumería]],MATCH(MIN(VentasC15[[#This Row],[Maquillaje]:[Perfumería]]),VentasC15[[#This Row],[Maquillaje]:[Perfumería]],0))</f>
        <v>Maquillaje</v>
      </c>
      <c r="R2708" t="str">
        <f>IF(VentasC15[[#This Row],[Total por vendedor]]&gt;=250000,"SI","NO")</f>
        <v>SI</v>
      </c>
    </row>
    <row r="2709" spans="1:18" x14ac:dyDescent="0.3">
      <c r="A2709" s="17">
        <v>33499829</v>
      </c>
      <c r="B2709" s="13">
        <v>58</v>
      </c>
      <c r="C2709" s="13">
        <v>6</v>
      </c>
      <c r="D2709" s="13">
        <v>92</v>
      </c>
      <c r="E2709" t="s">
        <v>22</v>
      </c>
      <c r="F2709" t="s">
        <v>21</v>
      </c>
      <c r="G2709" t="str">
        <f>IF(VentasC15[[#This Row],[Tipo de pago]]='Tablas auxiliares'!$B$6,"Venta física","Venta Online")</f>
        <v>Venta Online</v>
      </c>
      <c r="H2709" t="s">
        <v>30</v>
      </c>
      <c r="I2709" s="37">
        <v>30462</v>
      </c>
      <c r="J2709" s="37">
        <v>43603</v>
      </c>
      <c r="K2709" s="37">
        <v>8415</v>
      </c>
      <c r="L2709" s="37">
        <v>73399</v>
      </c>
      <c r="M2709" s="37">
        <v>43258</v>
      </c>
      <c r="N2709" s="37">
        <f>SUM(VentasC15[[#This Row],[Maquillaje]:[Perfumería]])</f>
        <v>199137</v>
      </c>
      <c r="O2709" s="14">
        <f>AVERAGE(VentasC15[[#This Row],[Maquillaje]:[Perfumería]])</f>
        <v>39827.4</v>
      </c>
      <c r="P2709" t="str">
        <f>INDEX(VentasC15[[#Headers],[Maquillaje]:[Perfumería]],MATCH(MAX(VentasC15[[#This Row],[Maquillaje]:[Perfumería]]),VentasC15[[#This Row],[Maquillaje]:[Perfumería]],0))</f>
        <v>Cuerpo</v>
      </c>
      <c r="Q2709" t="str">
        <f>INDEX(VentasC15[[#Headers],[Maquillaje]:[Perfumería]],MATCH(MIN(VentasC15[[#This Row],[Maquillaje]:[Perfumería]]),VentasC15[[#This Row],[Maquillaje]:[Perfumería]],0))</f>
        <v>Cabello</v>
      </c>
      <c r="R2709" t="str">
        <f>IF(VentasC15[[#This Row],[Total por vendedor]]&gt;=250000,"SI","NO")</f>
        <v>NO</v>
      </c>
    </row>
    <row r="2710" spans="1:18" x14ac:dyDescent="0.3">
      <c r="A2710" s="16">
        <v>33499830</v>
      </c>
      <c r="B2710" s="13">
        <v>42</v>
      </c>
      <c r="C2710" s="13">
        <v>6</v>
      </c>
      <c r="D2710" s="13">
        <v>68</v>
      </c>
      <c r="E2710" t="s">
        <v>23</v>
      </c>
      <c r="F2710" t="s">
        <v>20</v>
      </c>
      <c r="G2710" t="str">
        <f>IF(VentasC15[[#This Row],[Tipo de pago]]='Tablas auxiliares'!$B$6,"Venta física","Venta Online")</f>
        <v>Venta física</v>
      </c>
      <c r="H2710" t="s">
        <v>29</v>
      </c>
      <c r="I2710" s="37">
        <v>43553</v>
      </c>
      <c r="J2710" s="37">
        <v>19164</v>
      </c>
      <c r="K2710" s="37">
        <v>32748</v>
      </c>
      <c r="L2710" s="37">
        <v>36967</v>
      </c>
      <c r="M2710" s="37">
        <v>60979</v>
      </c>
      <c r="N2710" s="37">
        <f>SUM(VentasC15[[#This Row],[Maquillaje]:[Perfumería]])</f>
        <v>193411</v>
      </c>
      <c r="O2710" s="14">
        <f>AVERAGE(VentasC15[[#This Row],[Maquillaje]:[Perfumería]])</f>
        <v>38682.199999999997</v>
      </c>
      <c r="P2710" t="str">
        <f>INDEX(VentasC15[[#Headers],[Maquillaje]:[Perfumería]],MATCH(MAX(VentasC15[[#This Row],[Maquillaje]:[Perfumería]]),VentasC15[[#This Row],[Maquillaje]:[Perfumería]],0))</f>
        <v>Perfumería</v>
      </c>
      <c r="Q2710" t="str">
        <f>INDEX(VentasC15[[#Headers],[Maquillaje]:[Perfumería]],MATCH(MIN(VentasC15[[#This Row],[Maquillaje]:[Perfumería]]),VentasC15[[#This Row],[Maquillaje]:[Perfumería]],0))</f>
        <v>Skincare</v>
      </c>
      <c r="R2710" t="str">
        <f>IF(VentasC15[[#This Row],[Total por vendedor]]&gt;=250000,"SI","NO")</f>
        <v>NO</v>
      </c>
    </row>
    <row r="2711" spans="1:18" x14ac:dyDescent="0.3">
      <c r="A2711" s="17">
        <v>33499831</v>
      </c>
      <c r="B2711" s="13">
        <v>41</v>
      </c>
      <c r="C2711" s="13">
        <v>6</v>
      </c>
      <c r="D2711" s="13">
        <v>47</v>
      </c>
      <c r="E2711" t="s">
        <v>23</v>
      </c>
      <c r="F2711" t="s">
        <v>20</v>
      </c>
      <c r="G2711" t="str">
        <f>IF(VentasC15[[#This Row],[Tipo de pago]]='Tablas auxiliares'!$B$6,"Venta física","Venta Online")</f>
        <v>Venta física</v>
      </c>
      <c r="H2711" t="s">
        <v>29</v>
      </c>
      <c r="I2711" s="37">
        <v>47346</v>
      </c>
      <c r="J2711" s="37">
        <v>32771</v>
      </c>
      <c r="K2711" s="37">
        <v>88562</v>
      </c>
      <c r="L2711" s="37">
        <v>68993</v>
      </c>
      <c r="M2711" s="37">
        <v>42766</v>
      </c>
      <c r="N2711" s="37">
        <f>SUM(VentasC15[[#This Row],[Maquillaje]:[Perfumería]])</f>
        <v>280438</v>
      </c>
      <c r="O2711" s="14">
        <f>AVERAGE(VentasC15[[#This Row],[Maquillaje]:[Perfumería]])</f>
        <v>56087.6</v>
      </c>
      <c r="P2711" t="str">
        <f>INDEX(VentasC15[[#Headers],[Maquillaje]:[Perfumería]],MATCH(MAX(VentasC15[[#This Row],[Maquillaje]:[Perfumería]]),VentasC15[[#This Row],[Maquillaje]:[Perfumería]],0))</f>
        <v>Cabello</v>
      </c>
      <c r="Q2711" t="str">
        <f>INDEX(VentasC15[[#Headers],[Maquillaje]:[Perfumería]],MATCH(MIN(VentasC15[[#This Row],[Maquillaje]:[Perfumería]]),VentasC15[[#This Row],[Maquillaje]:[Perfumería]],0))</f>
        <v>Skincare</v>
      </c>
      <c r="R2711" t="str">
        <f>IF(VentasC15[[#This Row],[Total por vendedor]]&gt;=250000,"SI","NO")</f>
        <v>SI</v>
      </c>
    </row>
    <row r="2712" spans="1:18" x14ac:dyDescent="0.3">
      <c r="A2712" s="16">
        <v>33499832</v>
      </c>
      <c r="B2712" s="13">
        <v>31</v>
      </c>
      <c r="C2712" s="13">
        <v>6</v>
      </c>
      <c r="D2712" s="13">
        <v>11</v>
      </c>
      <c r="E2712" t="s">
        <v>22</v>
      </c>
      <c r="F2712" t="s">
        <v>20</v>
      </c>
      <c r="G2712" t="str">
        <f>IF(VentasC15[[#This Row],[Tipo de pago]]='Tablas auxiliares'!$B$6,"Venta física","Venta Online")</f>
        <v>Venta física</v>
      </c>
      <c r="H2712" t="s">
        <v>29</v>
      </c>
      <c r="I2712" s="37">
        <v>25839</v>
      </c>
      <c r="J2712" s="37">
        <v>3225</v>
      </c>
      <c r="K2712" s="37">
        <v>97898</v>
      </c>
      <c r="L2712" s="37">
        <v>95273</v>
      </c>
      <c r="M2712" s="37">
        <v>82523</v>
      </c>
      <c r="N2712" s="37">
        <f>SUM(VentasC15[[#This Row],[Maquillaje]:[Perfumería]])</f>
        <v>304758</v>
      </c>
      <c r="O2712" s="14">
        <f>AVERAGE(VentasC15[[#This Row],[Maquillaje]:[Perfumería]])</f>
        <v>60951.6</v>
      </c>
      <c r="P2712" t="str">
        <f>INDEX(VentasC15[[#Headers],[Maquillaje]:[Perfumería]],MATCH(MAX(VentasC15[[#This Row],[Maquillaje]:[Perfumería]]),VentasC15[[#This Row],[Maquillaje]:[Perfumería]],0))</f>
        <v>Cabello</v>
      </c>
      <c r="Q2712" t="str">
        <f>INDEX(VentasC15[[#Headers],[Maquillaje]:[Perfumería]],MATCH(MIN(VentasC15[[#This Row],[Maquillaje]:[Perfumería]]),VentasC15[[#This Row],[Maquillaje]:[Perfumería]],0))</f>
        <v>Skincare</v>
      </c>
      <c r="R2712" t="str">
        <f>IF(VentasC15[[#This Row],[Total por vendedor]]&gt;=250000,"SI","NO")</f>
        <v>SI</v>
      </c>
    </row>
    <row r="2713" spans="1:18" x14ac:dyDescent="0.3">
      <c r="A2713" s="17">
        <v>33499833</v>
      </c>
      <c r="B2713" s="13">
        <v>27</v>
      </c>
      <c r="C2713" s="13">
        <v>6</v>
      </c>
      <c r="D2713" s="13">
        <v>60</v>
      </c>
      <c r="E2713" t="s">
        <v>23</v>
      </c>
      <c r="F2713" t="s">
        <v>20</v>
      </c>
      <c r="G2713" t="str">
        <f>IF(VentasC15[[#This Row],[Tipo de pago]]='Tablas auxiliares'!$B$6,"Venta física","Venta Online")</f>
        <v>Venta física</v>
      </c>
      <c r="H2713" t="s">
        <v>30</v>
      </c>
      <c r="I2713" s="37">
        <v>8390</v>
      </c>
      <c r="J2713" s="37">
        <v>1474</v>
      </c>
      <c r="K2713" s="37">
        <v>62822</v>
      </c>
      <c r="L2713" s="37">
        <v>5184</v>
      </c>
      <c r="M2713" s="37">
        <v>49673</v>
      </c>
      <c r="N2713" s="37">
        <f>SUM(VentasC15[[#This Row],[Maquillaje]:[Perfumería]])</f>
        <v>127543</v>
      </c>
      <c r="O2713" s="14">
        <f>AVERAGE(VentasC15[[#This Row],[Maquillaje]:[Perfumería]])</f>
        <v>25508.6</v>
      </c>
      <c r="P2713" t="str">
        <f>INDEX(VentasC15[[#Headers],[Maquillaje]:[Perfumería]],MATCH(MAX(VentasC15[[#This Row],[Maquillaje]:[Perfumería]]),VentasC15[[#This Row],[Maquillaje]:[Perfumería]],0))</f>
        <v>Cabello</v>
      </c>
      <c r="Q2713" t="str">
        <f>INDEX(VentasC15[[#Headers],[Maquillaje]:[Perfumería]],MATCH(MIN(VentasC15[[#This Row],[Maquillaje]:[Perfumería]]),VentasC15[[#This Row],[Maquillaje]:[Perfumería]],0))</f>
        <v>Skincare</v>
      </c>
      <c r="R2713" t="str">
        <f>IF(VentasC15[[#This Row],[Total por vendedor]]&gt;=250000,"SI","NO")</f>
        <v>NO</v>
      </c>
    </row>
    <row r="2714" spans="1:18" x14ac:dyDescent="0.3">
      <c r="A2714" s="16">
        <v>33499834</v>
      </c>
      <c r="B2714" s="13">
        <v>53</v>
      </c>
      <c r="C2714" s="13">
        <v>6</v>
      </c>
      <c r="D2714" s="13">
        <v>81</v>
      </c>
      <c r="E2714" t="s">
        <v>22</v>
      </c>
      <c r="F2714" t="s">
        <v>20</v>
      </c>
      <c r="G2714" t="str">
        <f>IF(VentasC15[[#This Row],[Tipo de pago]]='Tablas auxiliares'!$B$6,"Venta física","Venta Online")</f>
        <v>Venta física</v>
      </c>
      <c r="H2714" t="s">
        <v>29</v>
      </c>
      <c r="I2714" s="37">
        <v>64028</v>
      </c>
      <c r="J2714" s="37">
        <v>38465</v>
      </c>
      <c r="K2714" s="37">
        <v>62869</v>
      </c>
      <c r="L2714" s="37">
        <v>75757</v>
      </c>
      <c r="M2714" s="37">
        <v>91956</v>
      </c>
      <c r="N2714" s="37">
        <f>SUM(VentasC15[[#This Row],[Maquillaje]:[Perfumería]])</f>
        <v>333075</v>
      </c>
      <c r="O2714" s="14">
        <f>AVERAGE(VentasC15[[#This Row],[Maquillaje]:[Perfumería]])</f>
        <v>66615</v>
      </c>
      <c r="P2714" t="str">
        <f>INDEX(VentasC15[[#Headers],[Maquillaje]:[Perfumería]],MATCH(MAX(VentasC15[[#This Row],[Maquillaje]:[Perfumería]]),VentasC15[[#This Row],[Maquillaje]:[Perfumería]],0))</f>
        <v>Perfumería</v>
      </c>
      <c r="Q2714" t="str">
        <f>INDEX(VentasC15[[#Headers],[Maquillaje]:[Perfumería]],MATCH(MIN(VentasC15[[#This Row],[Maquillaje]:[Perfumería]]),VentasC15[[#This Row],[Maquillaje]:[Perfumería]],0))</f>
        <v>Skincare</v>
      </c>
      <c r="R2714" t="str">
        <f>IF(VentasC15[[#This Row],[Total por vendedor]]&gt;=250000,"SI","NO")</f>
        <v>SI</v>
      </c>
    </row>
    <row r="2715" spans="1:18" x14ac:dyDescent="0.3">
      <c r="A2715" s="17">
        <v>33499835</v>
      </c>
      <c r="B2715" s="13">
        <v>31</v>
      </c>
      <c r="C2715" s="13">
        <v>6</v>
      </c>
      <c r="D2715" s="13">
        <v>69</v>
      </c>
      <c r="E2715" t="s">
        <v>24</v>
      </c>
      <c r="F2715" t="s">
        <v>21</v>
      </c>
      <c r="G2715" t="str">
        <f>IF(VentasC15[[#This Row],[Tipo de pago]]='Tablas auxiliares'!$B$6,"Venta física","Venta Online")</f>
        <v>Venta Online</v>
      </c>
      <c r="H2715" t="s">
        <v>29</v>
      </c>
      <c r="I2715" s="37">
        <v>71934</v>
      </c>
      <c r="J2715" s="37">
        <v>95401</v>
      </c>
      <c r="K2715" s="37">
        <v>6310</v>
      </c>
      <c r="L2715" s="37">
        <v>27721</v>
      </c>
      <c r="M2715" s="37">
        <v>19687</v>
      </c>
      <c r="N2715" s="37">
        <f>SUM(VentasC15[[#This Row],[Maquillaje]:[Perfumería]])</f>
        <v>221053</v>
      </c>
      <c r="O2715" s="14">
        <f>AVERAGE(VentasC15[[#This Row],[Maquillaje]:[Perfumería]])</f>
        <v>44210.6</v>
      </c>
      <c r="P2715" t="str">
        <f>INDEX(VentasC15[[#Headers],[Maquillaje]:[Perfumería]],MATCH(MAX(VentasC15[[#This Row],[Maquillaje]:[Perfumería]]),VentasC15[[#This Row],[Maquillaje]:[Perfumería]],0))</f>
        <v>Skincare</v>
      </c>
      <c r="Q2715" t="str">
        <f>INDEX(VentasC15[[#Headers],[Maquillaje]:[Perfumería]],MATCH(MIN(VentasC15[[#This Row],[Maquillaje]:[Perfumería]]),VentasC15[[#This Row],[Maquillaje]:[Perfumería]],0))</f>
        <v>Cabello</v>
      </c>
      <c r="R2715" t="str">
        <f>IF(VentasC15[[#This Row],[Total por vendedor]]&gt;=250000,"SI","NO")</f>
        <v>NO</v>
      </c>
    </row>
    <row r="2716" spans="1:18" x14ac:dyDescent="0.3">
      <c r="A2716" s="16">
        <v>33499836</v>
      </c>
      <c r="B2716" s="13">
        <v>55</v>
      </c>
      <c r="C2716" s="13">
        <v>6</v>
      </c>
      <c r="D2716" s="13">
        <v>68</v>
      </c>
      <c r="E2716" t="s">
        <v>24</v>
      </c>
      <c r="F2716" t="s">
        <v>21</v>
      </c>
      <c r="G2716" t="str">
        <f>IF(VentasC15[[#This Row],[Tipo de pago]]='Tablas auxiliares'!$B$6,"Venta física","Venta Online")</f>
        <v>Venta Online</v>
      </c>
      <c r="H2716" t="s">
        <v>29</v>
      </c>
      <c r="I2716" s="37">
        <v>15549</v>
      </c>
      <c r="J2716" s="37">
        <v>96836</v>
      </c>
      <c r="K2716" s="37">
        <v>43592</v>
      </c>
      <c r="L2716" s="37">
        <v>80910</v>
      </c>
      <c r="M2716" s="37">
        <v>64703</v>
      </c>
      <c r="N2716" s="37">
        <f>SUM(VentasC15[[#This Row],[Maquillaje]:[Perfumería]])</f>
        <v>301590</v>
      </c>
      <c r="O2716" s="14">
        <f>AVERAGE(VentasC15[[#This Row],[Maquillaje]:[Perfumería]])</f>
        <v>60318</v>
      </c>
      <c r="P2716" t="str">
        <f>INDEX(VentasC15[[#Headers],[Maquillaje]:[Perfumería]],MATCH(MAX(VentasC15[[#This Row],[Maquillaje]:[Perfumería]]),VentasC15[[#This Row],[Maquillaje]:[Perfumería]],0))</f>
        <v>Skincare</v>
      </c>
      <c r="Q2716" t="str">
        <f>INDEX(VentasC15[[#Headers],[Maquillaje]:[Perfumería]],MATCH(MIN(VentasC15[[#This Row],[Maquillaje]:[Perfumería]]),VentasC15[[#This Row],[Maquillaje]:[Perfumería]],0))</f>
        <v>Maquillaje</v>
      </c>
      <c r="R2716" t="str">
        <f>IF(VentasC15[[#This Row],[Total por vendedor]]&gt;=250000,"SI","NO")</f>
        <v>SI</v>
      </c>
    </row>
    <row r="2717" spans="1:18" x14ac:dyDescent="0.3">
      <c r="A2717" s="17">
        <v>33499837</v>
      </c>
      <c r="B2717" s="13">
        <v>27</v>
      </c>
      <c r="C2717" s="13">
        <v>6</v>
      </c>
      <c r="D2717" s="13">
        <v>99</v>
      </c>
      <c r="E2717" t="s">
        <v>24</v>
      </c>
      <c r="F2717" t="s">
        <v>21</v>
      </c>
      <c r="G2717" t="str">
        <f>IF(VentasC15[[#This Row],[Tipo de pago]]='Tablas auxiliares'!$B$6,"Venta física","Venta Online")</f>
        <v>Venta Online</v>
      </c>
      <c r="H2717" t="s">
        <v>30</v>
      </c>
      <c r="I2717" s="37">
        <v>77790</v>
      </c>
      <c r="J2717" s="37">
        <v>31530</v>
      </c>
      <c r="K2717" s="37">
        <v>39792</v>
      </c>
      <c r="L2717" s="37">
        <v>82833</v>
      </c>
      <c r="M2717" s="37">
        <v>50994</v>
      </c>
      <c r="N2717" s="37">
        <f>SUM(VentasC15[[#This Row],[Maquillaje]:[Perfumería]])</f>
        <v>282939</v>
      </c>
      <c r="O2717" s="14">
        <f>AVERAGE(VentasC15[[#This Row],[Maquillaje]:[Perfumería]])</f>
        <v>56587.8</v>
      </c>
      <c r="P2717" t="str">
        <f>INDEX(VentasC15[[#Headers],[Maquillaje]:[Perfumería]],MATCH(MAX(VentasC15[[#This Row],[Maquillaje]:[Perfumería]]),VentasC15[[#This Row],[Maquillaje]:[Perfumería]],0))</f>
        <v>Cuerpo</v>
      </c>
      <c r="Q2717" t="str">
        <f>INDEX(VentasC15[[#Headers],[Maquillaje]:[Perfumería]],MATCH(MIN(VentasC15[[#This Row],[Maquillaje]:[Perfumería]]),VentasC15[[#This Row],[Maquillaje]:[Perfumería]],0))</f>
        <v>Skincare</v>
      </c>
      <c r="R2717" t="str">
        <f>IF(VentasC15[[#This Row],[Total por vendedor]]&gt;=250000,"SI","NO")</f>
        <v>SI</v>
      </c>
    </row>
    <row r="2718" spans="1:18" x14ac:dyDescent="0.3">
      <c r="A2718" s="16">
        <v>33499838</v>
      </c>
      <c r="B2718" s="13">
        <v>58</v>
      </c>
      <c r="C2718" s="13">
        <v>6</v>
      </c>
      <c r="D2718" s="13">
        <v>81</v>
      </c>
      <c r="E2718" t="s">
        <v>24</v>
      </c>
      <c r="F2718" t="s">
        <v>21</v>
      </c>
      <c r="G2718" t="str">
        <f>IF(VentasC15[[#This Row],[Tipo de pago]]='Tablas auxiliares'!$B$6,"Venta física","Venta Online")</f>
        <v>Venta Online</v>
      </c>
      <c r="H2718" t="s">
        <v>30</v>
      </c>
      <c r="I2718" s="37">
        <v>23523</v>
      </c>
      <c r="J2718" s="37">
        <v>16599</v>
      </c>
      <c r="K2718" s="37">
        <v>50767</v>
      </c>
      <c r="L2718" s="37">
        <v>89210</v>
      </c>
      <c r="M2718" s="37">
        <v>98097</v>
      </c>
      <c r="N2718" s="37">
        <f>SUM(VentasC15[[#This Row],[Maquillaje]:[Perfumería]])</f>
        <v>278196</v>
      </c>
      <c r="O2718" s="14">
        <f>AVERAGE(VentasC15[[#This Row],[Maquillaje]:[Perfumería]])</f>
        <v>55639.199999999997</v>
      </c>
      <c r="P2718" t="str">
        <f>INDEX(VentasC15[[#Headers],[Maquillaje]:[Perfumería]],MATCH(MAX(VentasC15[[#This Row],[Maquillaje]:[Perfumería]]),VentasC15[[#This Row],[Maquillaje]:[Perfumería]],0))</f>
        <v>Perfumería</v>
      </c>
      <c r="Q2718" t="str">
        <f>INDEX(VentasC15[[#Headers],[Maquillaje]:[Perfumería]],MATCH(MIN(VentasC15[[#This Row],[Maquillaje]:[Perfumería]]),VentasC15[[#This Row],[Maquillaje]:[Perfumería]],0))</f>
        <v>Skincare</v>
      </c>
      <c r="R2718" t="str">
        <f>IF(VentasC15[[#This Row],[Total por vendedor]]&gt;=250000,"SI","NO")</f>
        <v>SI</v>
      </c>
    </row>
    <row r="2719" spans="1:18" x14ac:dyDescent="0.3">
      <c r="A2719" s="17">
        <v>33499839</v>
      </c>
      <c r="B2719" s="13">
        <v>66</v>
      </c>
      <c r="C2719" s="13">
        <v>6</v>
      </c>
      <c r="D2719" s="13">
        <v>95</v>
      </c>
      <c r="E2719" t="s">
        <v>22</v>
      </c>
      <c r="F2719" t="s">
        <v>21</v>
      </c>
      <c r="G2719" t="str">
        <f>IF(VentasC15[[#This Row],[Tipo de pago]]='Tablas auxiliares'!$B$6,"Venta física","Venta Online")</f>
        <v>Venta Online</v>
      </c>
      <c r="H2719" t="s">
        <v>30</v>
      </c>
      <c r="I2719" s="37">
        <v>69148</v>
      </c>
      <c r="J2719" s="37">
        <v>49140</v>
      </c>
      <c r="K2719" s="37">
        <v>73594</v>
      </c>
      <c r="L2719" s="37">
        <v>51079</v>
      </c>
      <c r="M2719" s="37">
        <v>71120</v>
      </c>
      <c r="N2719" s="37">
        <f>SUM(VentasC15[[#This Row],[Maquillaje]:[Perfumería]])</f>
        <v>314081</v>
      </c>
      <c r="O2719" s="14">
        <f>AVERAGE(VentasC15[[#This Row],[Maquillaje]:[Perfumería]])</f>
        <v>62816.2</v>
      </c>
      <c r="P2719" t="str">
        <f>INDEX(VentasC15[[#Headers],[Maquillaje]:[Perfumería]],MATCH(MAX(VentasC15[[#This Row],[Maquillaje]:[Perfumería]]),VentasC15[[#This Row],[Maquillaje]:[Perfumería]],0))</f>
        <v>Cabello</v>
      </c>
      <c r="Q2719" t="str">
        <f>INDEX(VentasC15[[#Headers],[Maquillaje]:[Perfumería]],MATCH(MIN(VentasC15[[#This Row],[Maquillaje]:[Perfumería]]),VentasC15[[#This Row],[Maquillaje]:[Perfumería]],0))</f>
        <v>Skincare</v>
      </c>
      <c r="R2719" t="str">
        <f>IF(VentasC15[[#This Row],[Total por vendedor]]&gt;=250000,"SI","NO")</f>
        <v>SI</v>
      </c>
    </row>
    <row r="2720" spans="1:18" x14ac:dyDescent="0.3">
      <c r="A2720" s="16">
        <v>33499840</v>
      </c>
      <c r="B2720" s="13">
        <v>34</v>
      </c>
      <c r="C2720" s="13">
        <v>6</v>
      </c>
      <c r="D2720" s="13">
        <v>87</v>
      </c>
      <c r="E2720" t="s">
        <v>22</v>
      </c>
      <c r="F2720" t="s">
        <v>21</v>
      </c>
      <c r="G2720" t="str">
        <f>IF(VentasC15[[#This Row],[Tipo de pago]]='Tablas auxiliares'!$B$6,"Venta física","Venta Online")</f>
        <v>Venta Online</v>
      </c>
      <c r="H2720" t="s">
        <v>29</v>
      </c>
      <c r="I2720" s="37">
        <v>63469</v>
      </c>
      <c r="J2720" s="37">
        <v>42981</v>
      </c>
      <c r="K2720" s="37">
        <v>82876</v>
      </c>
      <c r="L2720" s="37">
        <v>41996</v>
      </c>
      <c r="M2720" s="37">
        <v>52900</v>
      </c>
      <c r="N2720" s="37">
        <f>SUM(VentasC15[[#This Row],[Maquillaje]:[Perfumería]])</f>
        <v>284222</v>
      </c>
      <c r="O2720" s="14">
        <f>AVERAGE(VentasC15[[#This Row],[Maquillaje]:[Perfumería]])</f>
        <v>56844.4</v>
      </c>
      <c r="P2720" t="str">
        <f>INDEX(VentasC15[[#Headers],[Maquillaje]:[Perfumería]],MATCH(MAX(VentasC15[[#This Row],[Maquillaje]:[Perfumería]]),VentasC15[[#This Row],[Maquillaje]:[Perfumería]],0))</f>
        <v>Cabello</v>
      </c>
      <c r="Q2720" t="str">
        <f>INDEX(VentasC15[[#Headers],[Maquillaje]:[Perfumería]],MATCH(MIN(VentasC15[[#This Row],[Maquillaje]:[Perfumería]]),VentasC15[[#This Row],[Maquillaje]:[Perfumería]],0))</f>
        <v>Cuerpo</v>
      </c>
      <c r="R2720" t="str">
        <f>IF(VentasC15[[#This Row],[Total por vendedor]]&gt;=250000,"SI","NO")</f>
        <v>SI</v>
      </c>
    </row>
    <row r="2721" spans="1:18" x14ac:dyDescent="0.3">
      <c r="A2721" s="17">
        <v>33499841</v>
      </c>
      <c r="B2721" s="13">
        <v>38</v>
      </c>
      <c r="C2721" s="13">
        <v>6</v>
      </c>
      <c r="D2721" s="13">
        <v>96</v>
      </c>
      <c r="E2721" t="s">
        <v>22</v>
      </c>
      <c r="F2721" t="s">
        <v>21</v>
      </c>
      <c r="G2721" t="str">
        <f>IF(VentasC15[[#This Row],[Tipo de pago]]='Tablas auxiliares'!$B$6,"Venta física","Venta Online")</f>
        <v>Venta Online</v>
      </c>
      <c r="H2721" t="s">
        <v>29</v>
      </c>
      <c r="I2721" s="37">
        <v>52991</v>
      </c>
      <c r="J2721" s="37">
        <v>48512</v>
      </c>
      <c r="K2721" s="37">
        <v>47526</v>
      </c>
      <c r="L2721" s="37">
        <v>24711</v>
      </c>
      <c r="M2721" s="37">
        <v>3976</v>
      </c>
      <c r="N2721" s="37">
        <f>SUM(VentasC15[[#This Row],[Maquillaje]:[Perfumería]])</f>
        <v>177716</v>
      </c>
      <c r="O2721" s="14">
        <f>AVERAGE(VentasC15[[#This Row],[Maquillaje]:[Perfumería]])</f>
        <v>35543.199999999997</v>
      </c>
      <c r="P2721" t="str">
        <f>INDEX(VentasC15[[#Headers],[Maquillaje]:[Perfumería]],MATCH(MAX(VentasC15[[#This Row],[Maquillaje]:[Perfumería]]),VentasC15[[#This Row],[Maquillaje]:[Perfumería]],0))</f>
        <v>Maquillaje</v>
      </c>
      <c r="Q2721" t="str">
        <f>INDEX(VentasC15[[#Headers],[Maquillaje]:[Perfumería]],MATCH(MIN(VentasC15[[#This Row],[Maquillaje]:[Perfumería]]),VentasC15[[#This Row],[Maquillaje]:[Perfumería]],0))</f>
        <v>Perfumería</v>
      </c>
      <c r="R2721" t="str">
        <f>IF(VentasC15[[#This Row],[Total por vendedor]]&gt;=250000,"SI","NO")</f>
        <v>NO</v>
      </c>
    </row>
    <row r="2722" spans="1:18" x14ac:dyDescent="0.3">
      <c r="A2722" s="16">
        <v>33499842</v>
      </c>
      <c r="B2722" s="13">
        <v>40</v>
      </c>
      <c r="C2722" s="13">
        <v>6</v>
      </c>
      <c r="D2722" s="13">
        <v>94</v>
      </c>
      <c r="E2722" t="s">
        <v>24</v>
      </c>
      <c r="F2722" t="s">
        <v>20</v>
      </c>
      <c r="G2722" t="str">
        <f>IF(VentasC15[[#This Row],[Tipo de pago]]='Tablas auxiliares'!$B$6,"Venta física","Venta Online")</f>
        <v>Venta física</v>
      </c>
      <c r="H2722" t="s">
        <v>30</v>
      </c>
      <c r="I2722" s="37">
        <v>50483</v>
      </c>
      <c r="J2722" s="37">
        <v>6063</v>
      </c>
      <c r="K2722" s="37">
        <v>65552</v>
      </c>
      <c r="L2722" s="37">
        <v>44639</v>
      </c>
      <c r="M2722" s="37">
        <v>82382</v>
      </c>
      <c r="N2722" s="37">
        <f>SUM(VentasC15[[#This Row],[Maquillaje]:[Perfumería]])</f>
        <v>249119</v>
      </c>
      <c r="O2722" s="14">
        <f>AVERAGE(VentasC15[[#This Row],[Maquillaje]:[Perfumería]])</f>
        <v>49823.8</v>
      </c>
      <c r="P2722" t="str">
        <f>INDEX(VentasC15[[#Headers],[Maquillaje]:[Perfumería]],MATCH(MAX(VentasC15[[#This Row],[Maquillaje]:[Perfumería]]),VentasC15[[#This Row],[Maquillaje]:[Perfumería]],0))</f>
        <v>Perfumería</v>
      </c>
      <c r="Q2722" t="str">
        <f>INDEX(VentasC15[[#Headers],[Maquillaje]:[Perfumería]],MATCH(MIN(VentasC15[[#This Row],[Maquillaje]:[Perfumería]]),VentasC15[[#This Row],[Maquillaje]:[Perfumería]],0))</f>
        <v>Skincare</v>
      </c>
      <c r="R2722" t="str">
        <f>IF(VentasC15[[#This Row],[Total por vendedor]]&gt;=250000,"SI","NO")</f>
        <v>NO</v>
      </c>
    </row>
    <row r="2723" spans="1:18" x14ac:dyDescent="0.3">
      <c r="A2723" s="17">
        <v>33499843</v>
      </c>
      <c r="B2723" s="13">
        <v>30</v>
      </c>
      <c r="C2723" s="13">
        <v>6</v>
      </c>
      <c r="D2723" s="13">
        <v>59</v>
      </c>
      <c r="E2723" t="s">
        <v>25</v>
      </c>
      <c r="F2723" t="s">
        <v>21</v>
      </c>
      <c r="G2723" t="str">
        <f>IF(VentasC15[[#This Row],[Tipo de pago]]='Tablas auxiliares'!$B$6,"Venta física","Venta Online")</f>
        <v>Venta Online</v>
      </c>
      <c r="H2723" t="s">
        <v>30</v>
      </c>
      <c r="I2723" s="37">
        <v>89443</v>
      </c>
      <c r="J2723" s="37">
        <v>82345</v>
      </c>
      <c r="K2723" s="37">
        <v>89184</v>
      </c>
      <c r="L2723" s="37">
        <v>19841</v>
      </c>
      <c r="M2723" s="37">
        <v>18934</v>
      </c>
      <c r="N2723" s="37">
        <f>SUM(VentasC15[[#This Row],[Maquillaje]:[Perfumería]])</f>
        <v>299747</v>
      </c>
      <c r="O2723" s="14">
        <f>AVERAGE(VentasC15[[#This Row],[Maquillaje]:[Perfumería]])</f>
        <v>59949.4</v>
      </c>
      <c r="P2723" t="str">
        <f>INDEX(VentasC15[[#Headers],[Maquillaje]:[Perfumería]],MATCH(MAX(VentasC15[[#This Row],[Maquillaje]:[Perfumería]]),VentasC15[[#This Row],[Maquillaje]:[Perfumería]],0))</f>
        <v>Maquillaje</v>
      </c>
      <c r="Q2723" t="str">
        <f>INDEX(VentasC15[[#Headers],[Maquillaje]:[Perfumería]],MATCH(MIN(VentasC15[[#This Row],[Maquillaje]:[Perfumería]]),VentasC15[[#This Row],[Maquillaje]:[Perfumería]],0))</f>
        <v>Perfumería</v>
      </c>
      <c r="R2723" t="str">
        <f>IF(VentasC15[[#This Row],[Total por vendedor]]&gt;=250000,"SI","NO")</f>
        <v>SI</v>
      </c>
    </row>
    <row r="2724" spans="1:18" x14ac:dyDescent="0.3">
      <c r="A2724" s="16">
        <v>33499844</v>
      </c>
      <c r="B2724" s="13">
        <v>73</v>
      </c>
      <c r="C2724" s="13">
        <v>6</v>
      </c>
      <c r="D2724" s="13">
        <v>46</v>
      </c>
      <c r="E2724" t="s">
        <v>24</v>
      </c>
      <c r="F2724" t="s">
        <v>21</v>
      </c>
      <c r="G2724" t="str">
        <f>IF(VentasC15[[#This Row],[Tipo de pago]]='Tablas auxiliares'!$B$6,"Venta física","Venta Online")</f>
        <v>Venta Online</v>
      </c>
      <c r="H2724" t="s">
        <v>29</v>
      </c>
      <c r="I2724" s="37">
        <v>4351</v>
      </c>
      <c r="J2724" s="37">
        <v>48905</v>
      </c>
      <c r="K2724" s="37">
        <v>67091</v>
      </c>
      <c r="L2724" s="37">
        <v>80820</v>
      </c>
      <c r="M2724" s="37">
        <v>80955</v>
      </c>
      <c r="N2724" s="37">
        <f>SUM(VentasC15[[#This Row],[Maquillaje]:[Perfumería]])</f>
        <v>282122</v>
      </c>
      <c r="O2724" s="14">
        <f>AVERAGE(VentasC15[[#This Row],[Maquillaje]:[Perfumería]])</f>
        <v>56424.4</v>
      </c>
      <c r="P2724" t="str">
        <f>INDEX(VentasC15[[#Headers],[Maquillaje]:[Perfumería]],MATCH(MAX(VentasC15[[#This Row],[Maquillaje]:[Perfumería]]),VentasC15[[#This Row],[Maquillaje]:[Perfumería]],0))</f>
        <v>Perfumería</v>
      </c>
      <c r="Q2724" t="str">
        <f>INDEX(VentasC15[[#Headers],[Maquillaje]:[Perfumería]],MATCH(MIN(VentasC15[[#This Row],[Maquillaje]:[Perfumería]]),VentasC15[[#This Row],[Maquillaje]:[Perfumería]],0))</f>
        <v>Maquillaje</v>
      </c>
      <c r="R2724" t="str">
        <f>IF(VentasC15[[#This Row],[Total por vendedor]]&gt;=250000,"SI","NO")</f>
        <v>SI</v>
      </c>
    </row>
    <row r="2725" spans="1:18" x14ac:dyDescent="0.3">
      <c r="A2725" s="17">
        <v>33499845</v>
      </c>
      <c r="B2725" s="13">
        <v>69</v>
      </c>
      <c r="C2725" s="13">
        <v>6</v>
      </c>
      <c r="D2725" s="13">
        <v>34</v>
      </c>
      <c r="E2725" t="s">
        <v>23</v>
      </c>
      <c r="F2725" t="s">
        <v>20</v>
      </c>
      <c r="G2725" t="str">
        <f>IF(VentasC15[[#This Row],[Tipo de pago]]='Tablas auxiliares'!$B$6,"Venta física","Venta Online")</f>
        <v>Venta física</v>
      </c>
      <c r="H2725" t="s">
        <v>30</v>
      </c>
      <c r="I2725" s="37">
        <v>10024</v>
      </c>
      <c r="J2725" s="37">
        <v>20060</v>
      </c>
      <c r="K2725" s="37">
        <v>42132</v>
      </c>
      <c r="L2725" s="37">
        <v>1891</v>
      </c>
      <c r="M2725" s="37">
        <v>37001</v>
      </c>
      <c r="N2725" s="37">
        <f>SUM(VentasC15[[#This Row],[Maquillaje]:[Perfumería]])</f>
        <v>111108</v>
      </c>
      <c r="O2725" s="14">
        <f>AVERAGE(VentasC15[[#This Row],[Maquillaje]:[Perfumería]])</f>
        <v>22221.599999999999</v>
      </c>
      <c r="P2725" t="str">
        <f>INDEX(VentasC15[[#Headers],[Maquillaje]:[Perfumería]],MATCH(MAX(VentasC15[[#This Row],[Maquillaje]:[Perfumería]]),VentasC15[[#This Row],[Maquillaje]:[Perfumería]],0))</f>
        <v>Cabello</v>
      </c>
      <c r="Q2725" t="str">
        <f>INDEX(VentasC15[[#Headers],[Maquillaje]:[Perfumería]],MATCH(MIN(VentasC15[[#This Row],[Maquillaje]:[Perfumería]]),VentasC15[[#This Row],[Maquillaje]:[Perfumería]],0))</f>
        <v>Cuerpo</v>
      </c>
      <c r="R2725" t="str">
        <f>IF(VentasC15[[#This Row],[Total por vendedor]]&gt;=250000,"SI","NO")</f>
        <v>NO</v>
      </c>
    </row>
    <row r="2726" spans="1:18" x14ac:dyDescent="0.3">
      <c r="A2726" s="16">
        <v>33499846</v>
      </c>
      <c r="B2726" s="13">
        <v>67</v>
      </c>
      <c r="C2726" s="13">
        <v>6</v>
      </c>
      <c r="D2726" s="13">
        <v>64</v>
      </c>
      <c r="E2726" t="s">
        <v>25</v>
      </c>
      <c r="F2726" t="s">
        <v>21</v>
      </c>
      <c r="G2726" t="str">
        <f>IF(VentasC15[[#This Row],[Tipo de pago]]='Tablas auxiliares'!$B$6,"Venta física","Venta Online")</f>
        <v>Venta Online</v>
      </c>
      <c r="H2726" t="s">
        <v>30</v>
      </c>
      <c r="I2726" s="37">
        <v>86477</v>
      </c>
      <c r="J2726" s="37">
        <v>91686</v>
      </c>
      <c r="K2726" s="37">
        <v>51718</v>
      </c>
      <c r="L2726" s="37">
        <v>84878</v>
      </c>
      <c r="M2726" s="37">
        <v>81373</v>
      </c>
      <c r="N2726" s="37">
        <f>SUM(VentasC15[[#This Row],[Maquillaje]:[Perfumería]])</f>
        <v>396132</v>
      </c>
      <c r="O2726" s="14">
        <f>AVERAGE(VentasC15[[#This Row],[Maquillaje]:[Perfumería]])</f>
        <v>79226.399999999994</v>
      </c>
      <c r="P2726" t="str">
        <f>INDEX(VentasC15[[#Headers],[Maquillaje]:[Perfumería]],MATCH(MAX(VentasC15[[#This Row],[Maquillaje]:[Perfumería]]),VentasC15[[#This Row],[Maquillaje]:[Perfumería]],0))</f>
        <v>Skincare</v>
      </c>
      <c r="Q2726" t="str">
        <f>INDEX(VentasC15[[#Headers],[Maquillaje]:[Perfumería]],MATCH(MIN(VentasC15[[#This Row],[Maquillaje]:[Perfumería]]),VentasC15[[#This Row],[Maquillaje]:[Perfumería]],0))</f>
        <v>Cabello</v>
      </c>
      <c r="R2726" t="str">
        <f>IF(VentasC15[[#This Row],[Total por vendedor]]&gt;=250000,"SI","NO")</f>
        <v>SI</v>
      </c>
    </row>
    <row r="2727" spans="1:18" x14ac:dyDescent="0.3">
      <c r="A2727" s="17">
        <v>33499847</v>
      </c>
      <c r="B2727" s="13">
        <v>44</v>
      </c>
      <c r="C2727" s="13">
        <v>6</v>
      </c>
      <c r="D2727" s="13">
        <v>89</v>
      </c>
      <c r="E2727" t="s">
        <v>22</v>
      </c>
      <c r="F2727" t="s">
        <v>20</v>
      </c>
      <c r="G2727" t="str">
        <f>IF(VentasC15[[#This Row],[Tipo de pago]]='Tablas auxiliares'!$B$6,"Venta física","Venta Online")</f>
        <v>Venta física</v>
      </c>
      <c r="H2727" t="s">
        <v>30</v>
      </c>
      <c r="I2727" s="37">
        <v>92148</v>
      </c>
      <c r="J2727" s="37">
        <v>30608</v>
      </c>
      <c r="K2727" s="37">
        <v>573</v>
      </c>
      <c r="L2727" s="37">
        <v>23555</v>
      </c>
      <c r="M2727" s="37">
        <v>8194</v>
      </c>
      <c r="N2727" s="37">
        <f>SUM(VentasC15[[#This Row],[Maquillaje]:[Perfumería]])</f>
        <v>155078</v>
      </c>
      <c r="O2727" s="14">
        <f>AVERAGE(VentasC15[[#This Row],[Maquillaje]:[Perfumería]])</f>
        <v>31015.599999999999</v>
      </c>
      <c r="P2727" t="str">
        <f>INDEX(VentasC15[[#Headers],[Maquillaje]:[Perfumería]],MATCH(MAX(VentasC15[[#This Row],[Maquillaje]:[Perfumería]]),VentasC15[[#This Row],[Maquillaje]:[Perfumería]],0))</f>
        <v>Maquillaje</v>
      </c>
      <c r="Q2727" t="str">
        <f>INDEX(VentasC15[[#Headers],[Maquillaje]:[Perfumería]],MATCH(MIN(VentasC15[[#This Row],[Maquillaje]:[Perfumería]]),VentasC15[[#This Row],[Maquillaje]:[Perfumería]],0))</f>
        <v>Cabello</v>
      </c>
      <c r="R2727" t="str">
        <f>IF(VentasC15[[#This Row],[Total por vendedor]]&gt;=250000,"SI","NO")</f>
        <v>NO</v>
      </c>
    </row>
    <row r="2728" spans="1:18" x14ac:dyDescent="0.3">
      <c r="A2728" s="16">
        <v>33499848</v>
      </c>
      <c r="B2728" s="13">
        <v>39</v>
      </c>
      <c r="C2728" s="13">
        <v>6</v>
      </c>
      <c r="D2728" s="13">
        <v>81</v>
      </c>
      <c r="E2728" t="s">
        <v>22</v>
      </c>
      <c r="F2728" t="s">
        <v>20</v>
      </c>
      <c r="G2728" t="str">
        <f>IF(VentasC15[[#This Row],[Tipo de pago]]='Tablas auxiliares'!$B$6,"Venta física","Venta Online")</f>
        <v>Venta física</v>
      </c>
      <c r="H2728" t="s">
        <v>29</v>
      </c>
      <c r="I2728" s="37">
        <v>90939</v>
      </c>
      <c r="J2728" s="37">
        <v>5715</v>
      </c>
      <c r="K2728" s="37">
        <v>16330</v>
      </c>
      <c r="L2728" s="37">
        <v>9539</v>
      </c>
      <c r="M2728" s="37">
        <v>96467</v>
      </c>
      <c r="N2728" s="37">
        <f>SUM(VentasC15[[#This Row],[Maquillaje]:[Perfumería]])</f>
        <v>218990</v>
      </c>
      <c r="O2728" s="14">
        <f>AVERAGE(VentasC15[[#This Row],[Maquillaje]:[Perfumería]])</f>
        <v>43798</v>
      </c>
      <c r="P2728" t="str">
        <f>INDEX(VentasC15[[#Headers],[Maquillaje]:[Perfumería]],MATCH(MAX(VentasC15[[#This Row],[Maquillaje]:[Perfumería]]),VentasC15[[#This Row],[Maquillaje]:[Perfumería]],0))</f>
        <v>Perfumería</v>
      </c>
      <c r="Q2728" t="str">
        <f>INDEX(VentasC15[[#Headers],[Maquillaje]:[Perfumería]],MATCH(MIN(VentasC15[[#This Row],[Maquillaje]:[Perfumería]]),VentasC15[[#This Row],[Maquillaje]:[Perfumería]],0))</f>
        <v>Skincare</v>
      </c>
      <c r="R2728" t="str">
        <f>IF(VentasC15[[#This Row],[Total por vendedor]]&gt;=250000,"SI","NO")</f>
        <v>NO</v>
      </c>
    </row>
    <row r="2729" spans="1:18" x14ac:dyDescent="0.3">
      <c r="A2729" s="17">
        <v>33499849</v>
      </c>
      <c r="B2729" s="13">
        <v>41</v>
      </c>
      <c r="C2729" s="13">
        <v>6</v>
      </c>
      <c r="D2729" s="13">
        <v>41</v>
      </c>
      <c r="E2729" t="s">
        <v>23</v>
      </c>
      <c r="F2729" t="s">
        <v>21</v>
      </c>
      <c r="G2729" t="str">
        <f>IF(VentasC15[[#This Row],[Tipo de pago]]='Tablas auxiliares'!$B$6,"Venta física","Venta Online")</f>
        <v>Venta Online</v>
      </c>
      <c r="H2729" t="s">
        <v>30</v>
      </c>
      <c r="I2729" s="37">
        <v>3825</v>
      </c>
      <c r="J2729" s="37">
        <v>47855</v>
      </c>
      <c r="K2729" s="37">
        <v>66377</v>
      </c>
      <c r="L2729" s="37">
        <v>3676</v>
      </c>
      <c r="M2729" s="37">
        <v>22317</v>
      </c>
      <c r="N2729" s="37">
        <f>SUM(VentasC15[[#This Row],[Maquillaje]:[Perfumería]])</f>
        <v>144050</v>
      </c>
      <c r="O2729" s="14">
        <f>AVERAGE(VentasC15[[#This Row],[Maquillaje]:[Perfumería]])</f>
        <v>28810</v>
      </c>
      <c r="P2729" t="str">
        <f>INDEX(VentasC15[[#Headers],[Maquillaje]:[Perfumería]],MATCH(MAX(VentasC15[[#This Row],[Maquillaje]:[Perfumería]]),VentasC15[[#This Row],[Maquillaje]:[Perfumería]],0))</f>
        <v>Cabello</v>
      </c>
      <c r="Q2729" t="str">
        <f>INDEX(VentasC15[[#Headers],[Maquillaje]:[Perfumería]],MATCH(MIN(VentasC15[[#This Row],[Maquillaje]:[Perfumería]]),VentasC15[[#This Row],[Maquillaje]:[Perfumería]],0))</f>
        <v>Cuerpo</v>
      </c>
      <c r="R2729" t="str">
        <f>IF(VentasC15[[#This Row],[Total por vendedor]]&gt;=250000,"SI","NO")</f>
        <v>NO</v>
      </c>
    </row>
    <row r="2730" spans="1:18" x14ac:dyDescent="0.3">
      <c r="A2730" s="16">
        <v>33499850</v>
      </c>
      <c r="B2730" s="13">
        <v>69</v>
      </c>
      <c r="C2730" s="13">
        <v>6</v>
      </c>
      <c r="D2730" s="13">
        <v>59</v>
      </c>
      <c r="E2730" t="s">
        <v>24</v>
      </c>
      <c r="F2730" t="s">
        <v>21</v>
      </c>
      <c r="G2730" t="str">
        <f>IF(VentasC15[[#This Row],[Tipo de pago]]='Tablas auxiliares'!$B$6,"Venta física","Venta Online")</f>
        <v>Venta Online</v>
      </c>
      <c r="H2730" t="s">
        <v>29</v>
      </c>
      <c r="I2730" s="37">
        <v>94013</v>
      </c>
      <c r="J2730" s="37">
        <v>21228</v>
      </c>
      <c r="K2730" s="37">
        <v>75607</v>
      </c>
      <c r="L2730" s="37">
        <v>14747</v>
      </c>
      <c r="M2730" s="37">
        <v>7767</v>
      </c>
      <c r="N2730" s="37">
        <f>SUM(VentasC15[[#This Row],[Maquillaje]:[Perfumería]])</f>
        <v>213362</v>
      </c>
      <c r="O2730" s="14">
        <f>AVERAGE(VentasC15[[#This Row],[Maquillaje]:[Perfumería]])</f>
        <v>42672.4</v>
      </c>
      <c r="P2730" t="str">
        <f>INDEX(VentasC15[[#Headers],[Maquillaje]:[Perfumería]],MATCH(MAX(VentasC15[[#This Row],[Maquillaje]:[Perfumería]]),VentasC15[[#This Row],[Maquillaje]:[Perfumería]],0))</f>
        <v>Maquillaje</v>
      </c>
      <c r="Q2730" t="str">
        <f>INDEX(VentasC15[[#Headers],[Maquillaje]:[Perfumería]],MATCH(MIN(VentasC15[[#This Row],[Maquillaje]:[Perfumería]]),VentasC15[[#This Row],[Maquillaje]:[Perfumería]],0))</f>
        <v>Perfumería</v>
      </c>
      <c r="R2730" t="str">
        <f>IF(VentasC15[[#This Row],[Total por vendedor]]&gt;=250000,"SI","NO")</f>
        <v>NO</v>
      </c>
    </row>
    <row r="2731" spans="1:18" x14ac:dyDescent="0.3">
      <c r="A2731" s="17">
        <v>33499851</v>
      </c>
      <c r="B2731" s="13">
        <v>54</v>
      </c>
      <c r="C2731" s="13">
        <v>6</v>
      </c>
      <c r="D2731" s="13">
        <v>34</v>
      </c>
      <c r="E2731" t="s">
        <v>23</v>
      </c>
      <c r="F2731" t="s">
        <v>20</v>
      </c>
      <c r="G2731" t="str">
        <f>IF(VentasC15[[#This Row],[Tipo de pago]]='Tablas auxiliares'!$B$6,"Venta física","Venta Online")</f>
        <v>Venta física</v>
      </c>
      <c r="H2731" t="s">
        <v>30</v>
      </c>
      <c r="I2731" s="37">
        <v>17440</v>
      </c>
      <c r="J2731" s="37">
        <v>17096</v>
      </c>
      <c r="K2731" s="37">
        <v>90957</v>
      </c>
      <c r="L2731" s="37">
        <v>98210</v>
      </c>
      <c r="M2731" s="37">
        <v>84755</v>
      </c>
      <c r="N2731" s="37">
        <f>SUM(VentasC15[[#This Row],[Maquillaje]:[Perfumería]])</f>
        <v>308458</v>
      </c>
      <c r="O2731" s="14">
        <f>AVERAGE(VentasC15[[#This Row],[Maquillaje]:[Perfumería]])</f>
        <v>61691.6</v>
      </c>
      <c r="P2731" t="str">
        <f>INDEX(VentasC15[[#Headers],[Maquillaje]:[Perfumería]],MATCH(MAX(VentasC15[[#This Row],[Maquillaje]:[Perfumería]]),VentasC15[[#This Row],[Maquillaje]:[Perfumería]],0))</f>
        <v>Cuerpo</v>
      </c>
      <c r="Q2731" t="str">
        <f>INDEX(VentasC15[[#Headers],[Maquillaje]:[Perfumería]],MATCH(MIN(VentasC15[[#This Row],[Maquillaje]:[Perfumería]]),VentasC15[[#This Row],[Maquillaje]:[Perfumería]],0))</f>
        <v>Skincare</v>
      </c>
      <c r="R2731" t="str">
        <f>IF(VentasC15[[#This Row],[Total por vendedor]]&gt;=250000,"SI","NO")</f>
        <v>SI</v>
      </c>
    </row>
    <row r="2732" spans="1:18" x14ac:dyDescent="0.3">
      <c r="A2732" s="16">
        <v>33499852</v>
      </c>
      <c r="B2732" s="13">
        <v>54</v>
      </c>
      <c r="C2732" s="13">
        <v>6</v>
      </c>
      <c r="D2732" s="13">
        <v>48</v>
      </c>
      <c r="E2732" t="s">
        <v>23</v>
      </c>
      <c r="F2732" t="s">
        <v>21</v>
      </c>
      <c r="G2732" t="str">
        <f>IF(VentasC15[[#This Row],[Tipo de pago]]='Tablas auxiliares'!$B$6,"Venta física","Venta Online")</f>
        <v>Venta Online</v>
      </c>
      <c r="H2732" t="s">
        <v>29</v>
      </c>
      <c r="I2732" s="37">
        <v>70810</v>
      </c>
      <c r="J2732" s="37">
        <v>27577</v>
      </c>
      <c r="K2732" s="37">
        <v>97299</v>
      </c>
      <c r="L2732" s="37">
        <v>4335</v>
      </c>
      <c r="M2732" s="37">
        <v>48098</v>
      </c>
      <c r="N2732" s="37">
        <f>SUM(VentasC15[[#This Row],[Maquillaje]:[Perfumería]])</f>
        <v>248119</v>
      </c>
      <c r="O2732" s="14">
        <f>AVERAGE(VentasC15[[#This Row],[Maquillaje]:[Perfumería]])</f>
        <v>49623.8</v>
      </c>
      <c r="P2732" t="str">
        <f>INDEX(VentasC15[[#Headers],[Maquillaje]:[Perfumería]],MATCH(MAX(VentasC15[[#This Row],[Maquillaje]:[Perfumería]]),VentasC15[[#This Row],[Maquillaje]:[Perfumería]],0))</f>
        <v>Cabello</v>
      </c>
      <c r="Q2732" t="str">
        <f>INDEX(VentasC15[[#Headers],[Maquillaje]:[Perfumería]],MATCH(MIN(VentasC15[[#This Row],[Maquillaje]:[Perfumería]]),VentasC15[[#This Row],[Maquillaje]:[Perfumería]],0))</f>
        <v>Cuerpo</v>
      </c>
      <c r="R2732" t="str">
        <f>IF(VentasC15[[#This Row],[Total por vendedor]]&gt;=250000,"SI","NO")</f>
        <v>NO</v>
      </c>
    </row>
    <row r="2733" spans="1:18" x14ac:dyDescent="0.3">
      <c r="A2733" s="17">
        <v>33499853</v>
      </c>
      <c r="B2733" s="13">
        <v>25</v>
      </c>
      <c r="C2733" s="13">
        <v>6</v>
      </c>
      <c r="D2733" s="13">
        <v>24</v>
      </c>
      <c r="E2733" t="s">
        <v>25</v>
      </c>
      <c r="F2733" t="s">
        <v>21</v>
      </c>
      <c r="G2733" t="str">
        <f>IF(VentasC15[[#This Row],[Tipo de pago]]='Tablas auxiliares'!$B$6,"Venta física","Venta Online")</f>
        <v>Venta Online</v>
      </c>
      <c r="H2733" t="s">
        <v>29</v>
      </c>
      <c r="I2733" s="37">
        <v>33283</v>
      </c>
      <c r="J2733" s="37">
        <v>61355</v>
      </c>
      <c r="K2733" s="37">
        <v>74548</v>
      </c>
      <c r="L2733" s="37">
        <v>62120</v>
      </c>
      <c r="M2733" s="37">
        <v>19251</v>
      </c>
      <c r="N2733" s="37">
        <f>SUM(VentasC15[[#This Row],[Maquillaje]:[Perfumería]])</f>
        <v>250557</v>
      </c>
      <c r="O2733" s="14">
        <f>AVERAGE(VentasC15[[#This Row],[Maquillaje]:[Perfumería]])</f>
        <v>50111.4</v>
      </c>
      <c r="P2733" t="str">
        <f>INDEX(VentasC15[[#Headers],[Maquillaje]:[Perfumería]],MATCH(MAX(VentasC15[[#This Row],[Maquillaje]:[Perfumería]]),VentasC15[[#This Row],[Maquillaje]:[Perfumería]],0))</f>
        <v>Cabello</v>
      </c>
      <c r="Q2733" t="str">
        <f>INDEX(VentasC15[[#Headers],[Maquillaje]:[Perfumería]],MATCH(MIN(VentasC15[[#This Row],[Maquillaje]:[Perfumería]]),VentasC15[[#This Row],[Maquillaje]:[Perfumería]],0))</f>
        <v>Perfumería</v>
      </c>
      <c r="R2733" t="str">
        <f>IF(VentasC15[[#This Row],[Total por vendedor]]&gt;=250000,"SI","NO")</f>
        <v>SI</v>
      </c>
    </row>
    <row r="2734" spans="1:18" x14ac:dyDescent="0.3">
      <c r="A2734" s="16">
        <v>33499854</v>
      </c>
      <c r="B2734" s="13">
        <v>27</v>
      </c>
      <c r="C2734" s="13">
        <v>6</v>
      </c>
      <c r="D2734" s="13">
        <v>28</v>
      </c>
      <c r="E2734" t="s">
        <v>24</v>
      </c>
      <c r="F2734" t="s">
        <v>20</v>
      </c>
      <c r="G2734" t="str">
        <f>IF(VentasC15[[#This Row],[Tipo de pago]]='Tablas auxiliares'!$B$6,"Venta física","Venta Online")</f>
        <v>Venta física</v>
      </c>
      <c r="H2734" t="s">
        <v>29</v>
      </c>
      <c r="I2734" s="37">
        <v>13941</v>
      </c>
      <c r="J2734" s="37">
        <v>69936</v>
      </c>
      <c r="K2734" s="37">
        <v>69527</v>
      </c>
      <c r="L2734" s="37">
        <v>57663</v>
      </c>
      <c r="M2734" s="37">
        <v>14498</v>
      </c>
      <c r="N2734" s="37">
        <f>SUM(VentasC15[[#This Row],[Maquillaje]:[Perfumería]])</f>
        <v>225565</v>
      </c>
      <c r="O2734" s="14">
        <f>AVERAGE(VentasC15[[#This Row],[Maquillaje]:[Perfumería]])</f>
        <v>45113</v>
      </c>
      <c r="P2734" t="str">
        <f>INDEX(VentasC15[[#Headers],[Maquillaje]:[Perfumería]],MATCH(MAX(VentasC15[[#This Row],[Maquillaje]:[Perfumería]]),VentasC15[[#This Row],[Maquillaje]:[Perfumería]],0))</f>
        <v>Skincare</v>
      </c>
      <c r="Q2734" t="str">
        <f>INDEX(VentasC15[[#Headers],[Maquillaje]:[Perfumería]],MATCH(MIN(VentasC15[[#This Row],[Maquillaje]:[Perfumería]]),VentasC15[[#This Row],[Maquillaje]:[Perfumería]],0))</f>
        <v>Maquillaje</v>
      </c>
      <c r="R2734" t="str">
        <f>IF(VentasC15[[#This Row],[Total por vendedor]]&gt;=250000,"SI","NO")</f>
        <v>NO</v>
      </c>
    </row>
    <row r="2735" spans="1:18" x14ac:dyDescent="0.3">
      <c r="A2735" s="17">
        <v>33499855</v>
      </c>
      <c r="B2735" s="13">
        <v>32</v>
      </c>
      <c r="C2735" s="13">
        <v>6</v>
      </c>
      <c r="D2735" s="13">
        <v>14</v>
      </c>
      <c r="E2735" t="s">
        <v>22</v>
      </c>
      <c r="F2735" t="s">
        <v>21</v>
      </c>
      <c r="G2735" t="str">
        <f>IF(VentasC15[[#This Row],[Tipo de pago]]='Tablas auxiliares'!$B$6,"Venta física","Venta Online")</f>
        <v>Venta Online</v>
      </c>
      <c r="H2735" t="s">
        <v>29</v>
      </c>
      <c r="I2735" s="37">
        <v>28999</v>
      </c>
      <c r="J2735" s="37">
        <v>59645</v>
      </c>
      <c r="K2735" s="37">
        <v>6147</v>
      </c>
      <c r="L2735" s="37">
        <v>76314</v>
      </c>
      <c r="M2735" s="37">
        <v>62589</v>
      </c>
      <c r="N2735" s="37">
        <f>SUM(VentasC15[[#This Row],[Maquillaje]:[Perfumería]])</f>
        <v>233694</v>
      </c>
      <c r="O2735" s="14">
        <f>AVERAGE(VentasC15[[#This Row],[Maquillaje]:[Perfumería]])</f>
        <v>46738.8</v>
      </c>
      <c r="P2735" t="str">
        <f>INDEX(VentasC15[[#Headers],[Maquillaje]:[Perfumería]],MATCH(MAX(VentasC15[[#This Row],[Maquillaje]:[Perfumería]]),VentasC15[[#This Row],[Maquillaje]:[Perfumería]],0))</f>
        <v>Cuerpo</v>
      </c>
      <c r="Q2735" t="str">
        <f>INDEX(VentasC15[[#Headers],[Maquillaje]:[Perfumería]],MATCH(MIN(VentasC15[[#This Row],[Maquillaje]:[Perfumería]]),VentasC15[[#This Row],[Maquillaje]:[Perfumería]],0))</f>
        <v>Cabello</v>
      </c>
      <c r="R2735" t="str">
        <f>IF(VentasC15[[#This Row],[Total por vendedor]]&gt;=250000,"SI","NO")</f>
        <v>NO</v>
      </c>
    </row>
    <row r="2736" spans="1:18" x14ac:dyDescent="0.3">
      <c r="A2736" s="16">
        <v>33499856</v>
      </c>
      <c r="B2736" s="13">
        <v>60</v>
      </c>
      <c r="C2736" s="13">
        <v>6</v>
      </c>
      <c r="D2736" s="13">
        <v>10</v>
      </c>
      <c r="E2736" t="s">
        <v>23</v>
      </c>
      <c r="F2736" t="s">
        <v>21</v>
      </c>
      <c r="G2736" t="str">
        <f>IF(VentasC15[[#This Row],[Tipo de pago]]='Tablas auxiliares'!$B$6,"Venta física","Venta Online")</f>
        <v>Venta Online</v>
      </c>
      <c r="H2736" t="s">
        <v>29</v>
      </c>
      <c r="I2736" s="37">
        <v>76245</v>
      </c>
      <c r="J2736" s="37">
        <v>99832</v>
      </c>
      <c r="K2736" s="37">
        <v>92984</v>
      </c>
      <c r="L2736" s="37">
        <v>2548</v>
      </c>
      <c r="M2736" s="37">
        <v>79217</v>
      </c>
      <c r="N2736" s="37">
        <f>SUM(VentasC15[[#This Row],[Maquillaje]:[Perfumería]])</f>
        <v>350826</v>
      </c>
      <c r="O2736" s="14">
        <f>AVERAGE(VentasC15[[#This Row],[Maquillaje]:[Perfumería]])</f>
        <v>70165.2</v>
      </c>
      <c r="P2736" t="str">
        <f>INDEX(VentasC15[[#Headers],[Maquillaje]:[Perfumería]],MATCH(MAX(VentasC15[[#This Row],[Maquillaje]:[Perfumería]]),VentasC15[[#This Row],[Maquillaje]:[Perfumería]],0))</f>
        <v>Skincare</v>
      </c>
      <c r="Q2736" t="str">
        <f>INDEX(VentasC15[[#Headers],[Maquillaje]:[Perfumería]],MATCH(MIN(VentasC15[[#This Row],[Maquillaje]:[Perfumería]]),VentasC15[[#This Row],[Maquillaje]:[Perfumería]],0))</f>
        <v>Cuerpo</v>
      </c>
      <c r="R2736" t="str">
        <f>IF(VentasC15[[#This Row],[Total por vendedor]]&gt;=250000,"SI","NO")</f>
        <v>SI</v>
      </c>
    </row>
    <row r="2737" spans="1:18" x14ac:dyDescent="0.3">
      <c r="A2737" s="17">
        <v>33499857</v>
      </c>
      <c r="B2737" s="13">
        <v>51</v>
      </c>
      <c r="C2737" s="13">
        <v>6</v>
      </c>
      <c r="D2737" s="13">
        <v>56</v>
      </c>
      <c r="E2737" t="s">
        <v>24</v>
      </c>
      <c r="F2737" t="s">
        <v>20</v>
      </c>
      <c r="G2737" t="str">
        <f>IF(VentasC15[[#This Row],[Tipo de pago]]='Tablas auxiliares'!$B$6,"Venta física","Venta Online")</f>
        <v>Venta física</v>
      </c>
      <c r="H2737" t="s">
        <v>29</v>
      </c>
      <c r="I2737" s="37">
        <v>68482</v>
      </c>
      <c r="J2737" s="37">
        <v>49524</v>
      </c>
      <c r="K2737" s="37">
        <v>87076</v>
      </c>
      <c r="L2737" s="37">
        <v>16744</v>
      </c>
      <c r="M2737" s="37">
        <v>21264</v>
      </c>
      <c r="N2737" s="37">
        <f>SUM(VentasC15[[#This Row],[Maquillaje]:[Perfumería]])</f>
        <v>243090</v>
      </c>
      <c r="O2737" s="14">
        <f>AVERAGE(VentasC15[[#This Row],[Maquillaje]:[Perfumería]])</f>
        <v>48618</v>
      </c>
      <c r="P2737" t="str">
        <f>INDEX(VentasC15[[#Headers],[Maquillaje]:[Perfumería]],MATCH(MAX(VentasC15[[#This Row],[Maquillaje]:[Perfumería]]),VentasC15[[#This Row],[Maquillaje]:[Perfumería]],0))</f>
        <v>Cabello</v>
      </c>
      <c r="Q2737" t="str">
        <f>INDEX(VentasC15[[#Headers],[Maquillaje]:[Perfumería]],MATCH(MIN(VentasC15[[#This Row],[Maquillaje]:[Perfumería]]),VentasC15[[#This Row],[Maquillaje]:[Perfumería]],0))</f>
        <v>Cuerpo</v>
      </c>
      <c r="R2737" t="str">
        <f>IF(VentasC15[[#This Row],[Total por vendedor]]&gt;=250000,"SI","NO")</f>
        <v>NO</v>
      </c>
    </row>
    <row r="2738" spans="1:18" x14ac:dyDescent="0.3">
      <c r="A2738" s="16">
        <v>33499858</v>
      </c>
      <c r="B2738" s="13">
        <v>68</v>
      </c>
      <c r="C2738" s="13">
        <v>6</v>
      </c>
      <c r="D2738" s="13">
        <v>92</v>
      </c>
      <c r="E2738" t="s">
        <v>23</v>
      </c>
      <c r="F2738" t="s">
        <v>20</v>
      </c>
      <c r="G2738" t="str">
        <f>IF(VentasC15[[#This Row],[Tipo de pago]]='Tablas auxiliares'!$B$6,"Venta física","Venta Online")</f>
        <v>Venta física</v>
      </c>
      <c r="H2738" t="s">
        <v>30</v>
      </c>
      <c r="I2738" s="37">
        <v>7352</v>
      </c>
      <c r="J2738" s="37">
        <v>80688</v>
      </c>
      <c r="K2738" s="37">
        <v>38941</v>
      </c>
      <c r="L2738" s="37">
        <v>30200</v>
      </c>
      <c r="M2738" s="37">
        <v>39910</v>
      </c>
      <c r="N2738" s="37">
        <f>SUM(VentasC15[[#This Row],[Maquillaje]:[Perfumería]])</f>
        <v>197091</v>
      </c>
      <c r="O2738" s="14">
        <f>AVERAGE(VentasC15[[#This Row],[Maquillaje]:[Perfumería]])</f>
        <v>39418.199999999997</v>
      </c>
      <c r="P2738" t="str">
        <f>INDEX(VentasC15[[#Headers],[Maquillaje]:[Perfumería]],MATCH(MAX(VentasC15[[#This Row],[Maquillaje]:[Perfumería]]),VentasC15[[#This Row],[Maquillaje]:[Perfumería]],0))</f>
        <v>Skincare</v>
      </c>
      <c r="Q2738" t="str">
        <f>INDEX(VentasC15[[#Headers],[Maquillaje]:[Perfumería]],MATCH(MIN(VentasC15[[#This Row],[Maquillaje]:[Perfumería]]),VentasC15[[#This Row],[Maquillaje]:[Perfumería]],0))</f>
        <v>Maquillaje</v>
      </c>
      <c r="R2738" t="str">
        <f>IF(VentasC15[[#This Row],[Total por vendedor]]&gt;=250000,"SI","NO")</f>
        <v>NO</v>
      </c>
    </row>
    <row r="2739" spans="1:18" x14ac:dyDescent="0.3">
      <c r="A2739" s="17">
        <v>33499859</v>
      </c>
      <c r="B2739" s="13">
        <v>51</v>
      </c>
      <c r="C2739" s="13">
        <v>6</v>
      </c>
      <c r="D2739" s="13">
        <v>11</v>
      </c>
      <c r="E2739" t="s">
        <v>24</v>
      </c>
      <c r="F2739" t="s">
        <v>21</v>
      </c>
      <c r="G2739" t="str">
        <f>IF(VentasC15[[#This Row],[Tipo de pago]]='Tablas auxiliares'!$B$6,"Venta física","Venta Online")</f>
        <v>Venta Online</v>
      </c>
      <c r="H2739" t="s">
        <v>30</v>
      </c>
      <c r="I2739" s="37">
        <v>81045</v>
      </c>
      <c r="J2739" s="37">
        <v>64349</v>
      </c>
      <c r="K2739" s="37">
        <v>40852</v>
      </c>
      <c r="L2739" s="37">
        <v>62374</v>
      </c>
      <c r="M2739" s="37">
        <v>27587</v>
      </c>
      <c r="N2739" s="37">
        <f>SUM(VentasC15[[#This Row],[Maquillaje]:[Perfumería]])</f>
        <v>276207</v>
      </c>
      <c r="O2739" s="14">
        <f>AVERAGE(VentasC15[[#This Row],[Maquillaje]:[Perfumería]])</f>
        <v>55241.4</v>
      </c>
      <c r="P2739" t="str">
        <f>INDEX(VentasC15[[#Headers],[Maquillaje]:[Perfumería]],MATCH(MAX(VentasC15[[#This Row],[Maquillaje]:[Perfumería]]),VentasC15[[#This Row],[Maquillaje]:[Perfumería]],0))</f>
        <v>Maquillaje</v>
      </c>
      <c r="Q2739" t="str">
        <f>INDEX(VentasC15[[#Headers],[Maquillaje]:[Perfumería]],MATCH(MIN(VentasC15[[#This Row],[Maquillaje]:[Perfumería]]),VentasC15[[#This Row],[Maquillaje]:[Perfumería]],0))</f>
        <v>Perfumería</v>
      </c>
      <c r="R2739" t="str">
        <f>IF(VentasC15[[#This Row],[Total por vendedor]]&gt;=250000,"SI","NO")</f>
        <v>SI</v>
      </c>
    </row>
    <row r="2740" spans="1:18" x14ac:dyDescent="0.3">
      <c r="A2740" s="16">
        <v>33499860</v>
      </c>
      <c r="B2740" s="13">
        <v>66</v>
      </c>
      <c r="C2740" s="13">
        <v>6</v>
      </c>
      <c r="D2740" s="13">
        <v>38</v>
      </c>
      <c r="E2740" t="s">
        <v>23</v>
      </c>
      <c r="F2740" t="s">
        <v>21</v>
      </c>
      <c r="G2740" t="str">
        <f>IF(VentasC15[[#This Row],[Tipo de pago]]='Tablas auxiliares'!$B$6,"Venta física","Venta Online")</f>
        <v>Venta Online</v>
      </c>
      <c r="H2740" t="s">
        <v>29</v>
      </c>
      <c r="I2740" s="37">
        <v>46452</v>
      </c>
      <c r="J2740" s="37">
        <v>20484</v>
      </c>
      <c r="K2740" s="37">
        <v>53109</v>
      </c>
      <c r="L2740" s="37">
        <v>36484</v>
      </c>
      <c r="M2740" s="37">
        <v>81215</v>
      </c>
      <c r="N2740" s="37">
        <f>SUM(VentasC15[[#This Row],[Maquillaje]:[Perfumería]])</f>
        <v>237744</v>
      </c>
      <c r="O2740" s="14">
        <f>AVERAGE(VentasC15[[#This Row],[Maquillaje]:[Perfumería]])</f>
        <v>47548.800000000003</v>
      </c>
      <c r="P2740" t="str">
        <f>INDEX(VentasC15[[#Headers],[Maquillaje]:[Perfumería]],MATCH(MAX(VentasC15[[#This Row],[Maquillaje]:[Perfumería]]),VentasC15[[#This Row],[Maquillaje]:[Perfumería]],0))</f>
        <v>Perfumería</v>
      </c>
      <c r="Q2740" t="str">
        <f>INDEX(VentasC15[[#Headers],[Maquillaje]:[Perfumería]],MATCH(MIN(VentasC15[[#This Row],[Maquillaje]:[Perfumería]]),VentasC15[[#This Row],[Maquillaje]:[Perfumería]],0))</f>
        <v>Skincare</v>
      </c>
      <c r="R2740" t="str">
        <f>IF(VentasC15[[#This Row],[Total por vendedor]]&gt;=250000,"SI","NO")</f>
        <v>NO</v>
      </c>
    </row>
    <row r="2741" spans="1:18" x14ac:dyDescent="0.3">
      <c r="A2741" s="17">
        <v>33499861</v>
      </c>
      <c r="B2741" s="13">
        <v>58</v>
      </c>
      <c r="C2741" s="13">
        <v>6</v>
      </c>
      <c r="D2741" s="13">
        <v>42</v>
      </c>
      <c r="E2741" t="s">
        <v>23</v>
      </c>
      <c r="F2741" t="s">
        <v>20</v>
      </c>
      <c r="G2741" t="str">
        <f>IF(VentasC15[[#This Row],[Tipo de pago]]='Tablas auxiliares'!$B$6,"Venta física","Venta Online")</f>
        <v>Venta física</v>
      </c>
      <c r="H2741" t="s">
        <v>29</v>
      </c>
      <c r="I2741" s="37">
        <v>11951</v>
      </c>
      <c r="J2741" s="37">
        <v>52660</v>
      </c>
      <c r="K2741" s="37">
        <v>2385</v>
      </c>
      <c r="L2741" s="37">
        <v>37634</v>
      </c>
      <c r="M2741" s="37">
        <v>25892</v>
      </c>
      <c r="N2741" s="37">
        <f>SUM(VentasC15[[#This Row],[Maquillaje]:[Perfumería]])</f>
        <v>130522</v>
      </c>
      <c r="O2741" s="14">
        <f>AVERAGE(VentasC15[[#This Row],[Maquillaje]:[Perfumería]])</f>
        <v>26104.400000000001</v>
      </c>
      <c r="P2741" t="str">
        <f>INDEX(VentasC15[[#Headers],[Maquillaje]:[Perfumería]],MATCH(MAX(VentasC15[[#This Row],[Maquillaje]:[Perfumería]]),VentasC15[[#This Row],[Maquillaje]:[Perfumería]],0))</f>
        <v>Skincare</v>
      </c>
      <c r="Q2741" t="str">
        <f>INDEX(VentasC15[[#Headers],[Maquillaje]:[Perfumería]],MATCH(MIN(VentasC15[[#This Row],[Maquillaje]:[Perfumería]]),VentasC15[[#This Row],[Maquillaje]:[Perfumería]],0))</f>
        <v>Cabello</v>
      </c>
      <c r="R2741" t="str">
        <f>IF(VentasC15[[#This Row],[Total por vendedor]]&gt;=250000,"SI","NO")</f>
        <v>NO</v>
      </c>
    </row>
    <row r="2742" spans="1:18" x14ac:dyDescent="0.3">
      <c r="A2742" s="16">
        <v>33499862</v>
      </c>
      <c r="B2742" s="13">
        <v>38</v>
      </c>
      <c r="C2742" s="13">
        <v>6</v>
      </c>
      <c r="D2742" s="13">
        <v>43</v>
      </c>
      <c r="E2742" t="s">
        <v>23</v>
      </c>
      <c r="F2742" t="s">
        <v>20</v>
      </c>
      <c r="G2742" t="str">
        <f>IF(VentasC15[[#This Row],[Tipo de pago]]='Tablas auxiliares'!$B$6,"Venta física","Venta Online")</f>
        <v>Venta física</v>
      </c>
      <c r="H2742" t="s">
        <v>29</v>
      </c>
      <c r="I2742" s="37">
        <v>10408</v>
      </c>
      <c r="J2742" s="37">
        <v>25760</v>
      </c>
      <c r="K2742" s="37">
        <v>51320</v>
      </c>
      <c r="L2742" s="37">
        <v>84463</v>
      </c>
      <c r="M2742" s="37">
        <v>1749</v>
      </c>
      <c r="N2742" s="37">
        <f>SUM(VentasC15[[#This Row],[Maquillaje]:[Perfumería]])</f>
        <v>173700</v>
      </c>
      <c r="O2742" s="14">
        <f>AVERAGE(VentasC15[[#This Row],[Maquillaje]:[Perfumería]])</f>
        <v>34740</v>
      </c>
      <c r="P2742" t="str">
        <f>INDEX(VentasC15[[#Headers],[Maquillaje]:[Perfumería]],MATCH(MAX(VentasC15[[#This Row],[Maquillaje]:[Perfumería]]),VentasC15[[#This Row],[Maquillaje]:[Perfumería]],0))</f>
        <v>Cuerpo</v>
      </c>
      <c r="Q2742" t="str">
        <f>INDEX(VentasC15[[#Headers],[Maquillaje]:[Perfumería]],MATCH(MIN(VentasC15[[#This Row],[Maquillaje]:[Perfumería]]),VentasC15[[#This Row],[Maquillaje]:[Perfumería]],0))</f>
        <v>Perfumería</v>
      </c>
      <c r="R2742" t="str">
        <f>IF(VentasC15[[#This Row],[Total por vendedor]]&gt;=250000,"SI","NO")</f>
        <v>NO</v>
      </c>
    </row>
    <row r="2743" spans="1:18" x14ac:dyDescent="0.3">
      <c r="A2743" s="17">
        <v>33499863</v>
      </c>
      <c r="B2743" s="13">
        <v>62</v>
      </c>
      <c r="C2743" s="13">
        <v>6</v>
      </c>
      <c r="D2743" s="13">
        <v>58</v>
      </c>
      <c r="E2743" t="s">
        <v>22</v>
      </c>
      <c r="F2743" t="s">
        <v>20</v>
      </c>
      <c r="G2743" t="str">
        <f>IF(VentasC15[[#This Row],[Tipo de pago]]='Tablas auxiliares'!$B$6,"Venta física","Venta Online")</f>
        <v>Venta física</v>
      </c>
      <c r="H2743" t="s">
        <v>29</v>
      </c>
      <c r="I2743" s="37">
        <v>94532</v>
      </c>
      <c r="J2743" s="37">
        <v>47962</v>
      </c>
      <c r="K2743" s="37">
        <v>86623</v>
      </c>
      <c r="L2743" s="37">
        <v>26611</v>
      </c>
      <c r="M2743" s="37">
        <v>55174</v>
      </c>
      <c r="N2743" s="37">
        <f>SUM(VentasC15[[#This Row],[Maquillaje]:[Perfumería]])</f>
        <v>310902</v>
      </c>
      <c r="O2743" s="14">
        <f>AVERAGE(VentasC15[[#This Row],[Maquillaje]:[Perfumería]])</f>
        <v>62180.4</v>
      </c>
      <c r="P2743" t="str">
        <f>INDEX(VentasC15[[#Headers],[Maquillaje]:[Perfumería]],MATCH(MAX(VentasC15[[#This Row],[Maquillaje]:[Perfumería]]),VentasC15[[#This Row],[Maquillaje]:[Perfumería]],0))</f>
        <v>Maquillaje</v>
      </c>
      <c r="Q2743" t="str">
        <f>INDEX(VentasC15[[#Headers],[Maquillaje]:[Perfumería]],MATCH(MIN(VentasC15[[#This Row],[Maquillaje]:[Perfumería]]),VentasC15[[#This Row],[Maquillaje]:[Perfumería]],0))</f>
        <v>Cuerpo</v>
      </c>
      <c r="R2743" t="str">
        <f>IF(VentasC15[[#This Row],[Total por vendedor]]&gt;=250000,"SI","NO")</f>
        <v>SI</v>
      </c>
    </row>
    <row r="2744" spans="1:18" x14ac:dyDescent="0.3">
      <c r="A2744" s="16">
        <v>33499864</v>
      </c>
      <c r="B2744" s="13">
        <v>51</v>
      </c>
      <c r="C2744" s="13">
        <v>6</v>
      </c>
      <c r="D2744" s="13">
        <v>5</v>
      </c>
      <c r="E2744" t="s">
        <v>23</v>
      </c>
      <c r="F2744" t="s">
        <v>21</v>
      </c>
      <c r="G2744" t="str">
        <f>IF(VentasC15[[#This Row],[Tipo de pago]]='Tablas auxiliares'!$B$6,"Venta física","Venta Online")</f>
        <v>Venta Online</v>
      </c>
      <c r="H2744" t="s">
        <v>30</v>
      </c>
      <c r="I2744" s="37">
        <v>85920</v>
      </c>
      <c r="J2744" s="37">
        <v>30726</v>
      </c>
      <c r="K2744" s="37">
        <v>58577</v>
      </c>
      <c r="L2744" s="37">
        <v>53253</v>
      </c>
      <c r="M2744" s="37">
        <v>62217</v>
      </c>
      <c r="N2744" s="37">
        <f>SUM(VentasC15[[#This Row],[Maquillaje]:[Perfumería]])</f>
        <v>290693</v>
      </c>
      <c r="O2744" s="14">
        <f>AVERAGE(VentasC15[[#This Row],[Maquillaje]:[Perfumería]])</f>
        <v>58138.6</v>
      </c>
      <c r="P2744" t="str">
        <f>INDEX(VentasC15[[#Headers],[Maquillaje]:[Perfumería]],MATCH(MAX(VentasC15[[#This Row],[Maquillaje]:[Perfumería]]),VentasC15[[#This Row],[Maquillaje]:[Perfumería]],0))</f>
        <v>Maquillaje</v>
      </c>
      <c r="Q2744" t="str">
        <f>INDEX(VentasC15[[#Headers],[Maquillaje]:[Perfumería]],MATCH(MIN(VentasC15[[#This Row],[Maquillaje]:[Perfumería]]),VentasC15[[#This Row],[Maquillaje]:[Perfumería]],0))</f>
        <v>Skincare</v>
      </c>
      <c r="R2744" t="str">
        <f>IF(VentasC15[[#This Row],[Total por vendedor]]&gt;=250000,"SI","NO")</f>
        <v>SI</v>
      </c>
    </row>
    <row r="2745" spans="1:18" x14ac:dyDescent="0.3">
      <c r="A2745" s="17">
        <v>33499865</v>
      </c>
      <c r="B2745" s="13">
        <v>50</v>
      </c>
      <c r="C2745" s="13">
        <v>6</v>
      </c>
      <c r="D2745" s="13">
        <v>50</v>
      </c>
      <c r="E2745" t="s">
        <v>22</v>
      </c>
      <c r="F2745" t="s">
        <v>21</v>
      </c>
      <c r="G2745" t="str">
        <f>IF(VentasC15[[#This Row],[Tipo de pago]]='Tablas auxiliares'!$B$6,"Venta física","Venta Online")</f>
        <v>Venta Online</v>
      </c>
      <c r="H2745" t="s">
        <v>30</v>
      </c>
      <c r="I2745" s="37">
        <v>20430</v>
      </c>
      <c r="J2745" s="37">
        <v>56734</v>
      </c>
      <c r="K2745" s="37">
        <v>54885</v>
      </c>
      <c r="L2745" s="37">
        <v>1783</v>
      </c>
      <c r="M2745" s="37">
        <v>95542</v>
      </c>
      <c r="N2745" s="37">
        <f>SUM(VentasC15[[#This Row],[Maquillaje]:[Perfumería]])</f>
        <v>229374</v>
      </c>
      <c r="O2745" s="14">
        <f>AVERAGE(VentasC15[[#This Row],[Maquillaje]:[Perfumería]])</f>
        <v>45874.8</v>
      </c>
      <c r="P2745" t="str">
        <f>INDEX(VentasC15[[#Headers],[Maquillaje]:[Perfumería]],MATCH(MAX(VentasC15[[#This Row],[Maquillaje]:[Perfumería]]),VentasC15[[#This Row],[Maquillaje]:[Perfumería]],0))</f>
        <v>Perfumería</v>
      </c>
      <c r="Q2745" t="str">
        <f>INDEX(VentasC15[[#Headers],[Maquillaje]:[Perfumería]],MATCH(MIN(VentasC15[[#This Row],[Maquillaje]:[Perfumería]]),VentasC15[[#This Row],[Maquillaje]:[Perfumería]],0))</f>
        <v>Cuerpo</v>
      </c>
      <c r="R2745" t="str">
        <f>IF(VentasC15[[#This Row],[Total por vendedor]]&gt;=250000,"SI","NO")</f>
        <v>NO</v>
      </c>
    </row>
    <row r="2746" spans="1:18" x14ac:dyDescent="0.3">
      <c r="A2746" s="16">
        <v>33499866</v>
      </c>
      <c r="B2746" s="13">
        <v>69</v>
      </c>
      <c r="C2746" s="13">
        <v>6</v>
      </c>
      <c r="D2746" s="13">
        <v>27</v>
      </c>
      <c r="E2746" t="s">
        <v>22</v>
      </c>
      <c r="F2746" t="s">
        <v>20</v>
      </c>
      <c r="G2746" t="str">
        <f>IF(VentasC15[[#This Row],[Tipo de pago]]='Tablas auxiliares'!$B$6,"Venta física","Venta Online")</f>
        <v>Venta física</v>
      </c>
      <c r="H2746" t="s">
        <v>29</v>
      </c>
      <c r="I2746" s="37">
        <v>89216</v>
      </c>
      <c r="J2746" s="37">
        <v>30831</v>
      </c>
      <c r="K2746" s="37">
        <v>69738</v>
      </c>
      <c r="L2746" s="37">
        <v>63472</v>
      </c>
      <c r="M2746" s="37">
        <v>59555</v>
      </c>
      <c r="N2746" s="37">
        <f>SUM(VentasC15[[#This Row],[Maquillaje]:[Perfumería]])</f>
        <v>312812</v>
      </c>
      <c r="O2746" s="14">
        <f>AVERAGE(VentasC15[[#This Row],[Maquillaje]:[Perfumería]])</f>
        <v>62562.400000000001</v>
      </c>
      <c r="P2746" t="str">
        <f>INDEX(VentasC15[[#Headers],[Maquillaje]:[Perfumería]],MATCH(MAX(VentasC15[[#This Row],[Maquillaje]:[Perfumería]]),VentasC15[[#This Row],[Maquillaje]:[Perfumería]],0))</f>
        <v>Maquillaje</v>
      </c>
      <c r="Q2746" t="str">
        <f>INDEX(VentasC15[[#Headers],[Maquillaje]:[Perfumería]],MATCH(MIN(VentasC15[[#This Row],[Maquillaje]:[Perfumería]]),VentasC15[[#This Row],[Maquillaje]:[Perfumería]],0))</f>
        <v>Skincare</v>
      </c>
      <c r="R2746" t="str">
        <f>IF(VentasC15[[#This Row],[Total por vendedor]]&gt;=250000,"SI","NO")</f>
        <v>SI</v>
      </c>
    </row>
    <row r="2747" spans="1:18" x14ac:dyDescent="0.3">
      <c r="A2747" s="17">
        <v>33499867</v>
      </c>
      <c r="B2747" s="13">
        <v>36</v>
      </c>
      <c r="C2747" s="13">
        <v>6</v>
      </c>
      <c r="D2747" s="13">
        <v>43</v>
      </c>
      <c r="E2747" t="s">
        <v>23</v>
      </c>
      <c r="F2747" t="s">
        <v>20</v>
      </c>
      <c r="G2747" t="str">
        <f>IF(VentasC15[[#This Row],[Tipo de pago]]='Tablas auxiliares'!$B$6,"Venta física","Venta Online")</f>
        <v>Venta física</v>
      </c>
      <c r="H2747" t="s">
        <v>30</v>
      </c>
      <c r="I2747" s="37">
        <v>25125</v>
      </c>
      <c r="J2747" s="37">
        <v>79323</v>
      </c>
      <c r="K2747" s="37">
        <v>7383</v>
      </c>
      <c r="L2747" s="37">
        <v>50559</v>
      </c>
      <c r="M2747" s="37">
        <v>56343</v>
      </c>
      <c r="N2747" s="37">
        <f>SUM(VentasC15[[#This Row],[Maquillaje]:[Perfumería]])</f>
        <v>218733</v>
      </c>
      <c r="O2747" s="14">
        <f>AVERAGE(VentasC15[[#This Row],[Maquillaje]:[Perfumería]])</f>
        <v>43746.6</v>
      </c>
      <c r="P2747" t="str">
        <f>INDEX(VentasC15[[#Headers],[Maquillaje]:[Perfumería]],MATCH(MAX(VentasC15[[#This Row],[Maquillaje]:[Perfumería]]),VentasC15[[#This Row],[Maquillaje]:[Perfumería]],0))</f>
        <v>Skincare</v>
      </c>
      <c r="Q2747" t="str">
        <f>INDEX(VentasC15[[#Headers],[Maquillaje]:[Perfumería]],MATCH(MIN(VentasC15[[#This Row],[Maquillaje]:[Perfumería]]),VentasC15[[#This Row],[Maquillaje]:[Perfumería]],0))</f>
        <v>Cabello</v>
      </c>
      <c r="R2747" t="str">
        <f>IF(VentasC15[[#This Row],[Total por vendedor]]&gt;=250000,"SI","NO")</f>
        <v>NO</v>
      </c>
    </row>
    <row r="2748" spans="1:18" x14ac:dyDescent="0.3">
      <c r="A2748" s="16">
        <v>33499868</v>
      </c>
      <c r="B2748" s="13">
        <v>54</v>
      </c>
      <c r="C2748" s="13">
        <v>6</v>
      </c>
      <c r="D2748" s="13">
        <v>78</v>
      </c>
      <c r="E2748" t="s">
        <v>23</v>
      </c>
      <c r="F2748" t="s">
        <v>21</v>
      </c>
      <c r="G2748" t="str">
        <f>IF(VentasC15[[#This Row],[Tipo de pago]]='Tablas auxiliares'!$B$6,"Venta física","Venta Online")</f>
        <v>Venta Online</v>
      </c>
      <c r="H2748" t="s">
        <v>29</v>
      </c>
      <c r="I2748" s="37">
        <v>51317</v>
      </c>
      <c r="J2748" s="37">
        <v>27275</v>
      </c>
      <c r="K2748" s="37">
        <v>83579</v>
      </c>
      <c r="L2748" s="37">
        <v>50327</v>
      </c>
      <c r="M2748" s="37">
        <v>69118</v>
      </c>
      <c r="N2748" s="37">
        <f>SUM(VentasC15[[#This Row],[Maquillaje]:[Perfumería]])</f>
        <v>281616</v>
      </c>
      <c r="O2748" s="14">
        <f>AVERAGE(VentasC15[[#This Row],[Maquillaje]:[Perfumería]])</f>
        <v>56323.199999999997</v>
      </c>
      <c r="P2748" t="str">
        <f>INDEX(VentasC15[[#Headers],[Maquillaje]:[Perfumería]],MATCH(MAX(VentasC15[[#This Row],[Maquillaje]:[Perfumería]]),VentasC15[[#This Row],[Maquillaje]:[Perfumería]],0))</f>
        <v>Cabello</v>
      </c>
      <c r="Q2748" t="str">
        <f>INDEX(VentasC15[[#Headers],[Maquillaje]:[Perfumería]],MATCH(MIN(VentasC15[[#This Row],[Maquillaje]:[Perfumería]]),VentasC15[[#This Row],[Maquillaje]:[Perfumería]],0))</f>
        <v>Skincare</v>
      </c>
      <c r="R2748" t="str">
        <f>IF(VentasC15[[#This Row],[Total por vendedor]]&gt;=250000,"SI","NO")</f>
        <v>SI</v>
      </c>
    </row>
    <row r="2749" spans="1:18" x14ac:dyDescent="0.3">
      <c r="A2749" s="17">
        <v>33499869</v>
      </c>
      <c r="B2749" s="13">
        <v>52</v>
      </c>
      <c r="C2749" s="13">
        <v>6</v>
      </c>
      <c r="D2749" s="13">
        <v>19</v>
      </c>
      <c r="E2749" t="s">
        <v>24</v>
      </c>
      <c r="F2749" t="s">
        <v>21</v>
      </c>
      <c r="G2749" t="str">
        <f>IF(VentasC15[[#This Row],[Tipo de pago]]='Tablas auxiliares'!$B$6,"Venta física","Venta Online")</f>
        <v>Venta Online</v>
      </c>
      <c r="H2749" t="s">
        <v>30</v>
      </c>
      <c r="I2749" s="37">
        <v>43212</v>
      </c>
      <c r="J2749" s="37">
        <v>88645</v>
      </c>
      <c r="K2749" s="37">
        <v>15688</v>
      </c>
      <c r="L2749" s="37">
        <v>17051</v>
      </c>
      <c r="M2749" s="37">
        <v>61564</v>
      </c>
      <c r="N2749" s="37">
        <f>SUM(VentasC15[[#This Row],[Maquillaje]:[Perfumería]])</f>
        <v>226160</v>
      </c>
      <c r="O2749" s="14">
        <f>AVERAGE(VentasC15[[#This Row],[Maquillaje]:[Perfumería]])</f>
        <v>45232</v>
      </c>
      <c r="P2749" t="str">
        <f>INDEX(VentasC15[[#Headers],[Maquillaje]:[Perfumería]],MATCH(MAX(VentasC15[[#This Row],[Maquillaje]:[Perfumería]]),VentasC15[[#This Row],[Maquillaje]:[Perfumería]],0))</f>
        <v>Skincare</v>
      </c>
      <c r="Q2749" t="str">
        <f>INDEX(VentasC15[[#Headers],[Maquillaje]:[Perfumería]],MATCH(MIN(VentasC15[[#This Row],[Maquillaje]:[Perfumería]]),VentasC15[[#This Row],[Maquillaje]:[Perfumería]],0))</f>
        <v>Cabello</v>
      </c>
      <c r="R2749" t="str">
        <f>IF(VentasC15[[#This Row],[Total por vendedor]]&gt;=250000,"SI","NO")</f>
        <v>NO</v>
      </c>
    </row>
    <row r="2750" spans="1:18" x14ac:dyDescent="0.3">
      <c r="A2750" s="16">
        <v>33499870</v>
      </c>
      <c r="B2750" s="13">
        <v>28</v>
      </c>
      <c r="C2750" s="13">
        <v>6</v>
      </c>
      <c r="D2750" s="13">
        <v>92</v>
      </c>
      <c r="E2750" t="s">
        <v>22</v>
      </c>
      <c r="F2750" t="s">
        <v>21</v>
      </c>
      <c r="G2750" t="str">
        <f>IF(VentasC15[[#This Row],[Tipo de pago]]='Tablas auxiliares'!$B$6,"Venta física","Venta Online")</f>
        <v>Venta Online</v>
      </c>
      <c r="H2750" t="s">
        <v>30</v>
      </c>
      <c r="I2750" s="37">
        <v>12819</v>
      </c>
      <c r="J2750" s="37">
        <v>55349</v>
      </c>
      <c r="K2750" s="37">
        <v>93607</v>
      </c>
      <c r="L2750" s="37">
        <v>48816</v>
      </c>
      <c r="M2750" s="37">
        <v>36576</v>
      </c>
      <c r="N2750" s="37">
        <f>SUM(VentasC15[[#This Row],[Maquillaje]:[Perfumería]])</f>
        <v>247167</v>
      </c>
      <c r="O2750" s="14">
        <f>AVERAGE(VentasC15[[#This Row],[Maquillaje]:[Perfumería]])</f>
        <v>49433.4</v>
      </c>
      <c r="P2750" t="str">
        <f>INDEX(VentasC15[[#Headers],[Maquillaje]:[Perfumería]],MATCH(MAX(VentasC15[[#This Row],[Maquillaje]:[Perfumería]]),VentasC15[[#This Row],[Maquillaje]:[Perfumería]],0))</f>
        <v>Cabello</v>
      </c>
      <c r="Q2750" t="str">
        <f>INDEX(VentasC15[[#Headers],[Maquillaje]:[Perfumería]],MATCH(MIN(VentasC15[[#This Row],[Maquillaje]:[Perfumería]]),VentasC15[[#This Row],[Maquillaje]:[Perfumería]],0))</f>
        <v>Maquillaje</v>
      </c>
      <c r="R2750" t="str">
        <f>IF(VentasC15[[#This Row],[Total por vendedor]]&gt;=250000,"SI","NO")</f>
        <v>NO</v>
      </c>
    </row>
    <row r="2751" spans="1:18" x14ac:dyDescent="0.3">
      <c r="A2751" s="17">
        <v>33499871</v>
      </c>
      <c r="B2751" s="13">
        <v>29</v>
      </c>
      <c r="C2751" s="13">
        <v>6</v>
      </c>
      <c r="D2751" s="13">
        <v>21</v>
      </c>
      <c r="E2751" t="s">
        <v>24</v>
      </c>
      <c r="F2751" t="s">
        <v>20</v>
      </c>
      <c r="G2751" t="str">
        <f>IF(VentasC15[[#This Row],[Tipo de pago]]='Tablas auxiliares'!$B$6,"Venta física","Venta Online")</f>
        <v>Venta física</v>
      </c>
      <c r="H2751" t="s">
        <v>30</v>
      </c>
      <c r="I2751" s="37">
        <v>55142</v>
      </c>
      <c r="J2751" s="37">
        <v>18568</v>
      </c>
      <c r="K2751" s="37">
        <v>30578</v>
      </c>
      <c r="L2751" s="37">
        <v>32022</v>
      </c>
      <c r="M2751" s="37">
        <v>72694</v>
      </c>
      <c r="N2751" s="37">
        <f>SUM(VentasC15[[#This Row],[Maquillaje]:[Perfumería]])</f>
        <v>209004</v>
      </c>
      <c r="O2751" s="14">
        <f>AVERAGE(VentasC15[[#This Row],[Maquillaje]:[Perfumería]])</f>
        <v>41800.800000000003</v>
      </c>
      <c r="P2751" t="str">
        <f>INDEX(VentasC15[[#Headers],[Maquillaje]:[Perfumería]],MATCH(MAX(VentasC15[[#This Row],[Maquillaje]:[Perfumería]]),VentasC15[[#This Row],[Maquillaje]:[Perfumería]],0))</f>
        <v>Perfumería</v>
      </c>
      <c r="Q2751" t="str">
        <f>INDEX(VentasC15[[#Headers],[Maquillaje]:[Perfumería]],MATCH(MIN(VentasC15[[#This Row],[Maquillaje]:[Perfumería]]),VentasC15[[#This Row],[Maquillaje]:[Perfumería]],0))</f>
        <v>Skincare</v>
      </c>
      <c r="R2751" t="str">
        <f>IF(VentasC15[[#This Row],[Total por vendedor]]&gt;=250000,"SI","NO")</f>
        <v>NO</v>
      </c>
    </row>
    <row r="2752" spans="1:18" x14ac:dyDescent="0.3">
      <c r="A2752" s="16">
        <v>33499872</v>
      </c>
      <c r="B2752" s="13">
        <v>51</v>
      </c>
      <c r="C2752" s="13">
        <v>6</v>
      </c>
      <c r="D2752" s="13">
        <v>72</v>
      </c>
      <c r="E2752" t="s">
        <v>23</v>
      </c>
      <c r="F2752" t="s">
        <v>21</v>
      </c>
      <c r="G2752" t="str">
        <f>IF(VentasC15[[#This Row],[Tipo de pago]]='Tablas auxiliares'!$B$6,"Venta física","Venta Online")</f>
        <v>Venta Online</v>
      </c>
      <c r="H2752" t="s">
        <v>29</v>
      </c>
      <c r="I2752" s="37">
        <v>74409</v>
      </c>
      <c r="J2752" s="37">
        <v>26631</v>
      </c>
      <c r="K2752" s="37">
        <v>2595</v>
      </c>
      <c r="L2752" s="37">
        <v>18518</v>
      </c>
      <c r="M2752" s="37">
        <v>4296</v>
      </c>
      <c r="N2752" s="37">
        <f>SUM(VentasC15[[#This Row],[Maquillaje]:[Perfumería]])</f>
        <v>126449</v>
      </c>
      <c r="O2752" s="14">
        <f>AVERAGE(VentasC15[[#This Row],[Maquillaje]:[Perfumería]])</f>
        <v>25289.8</v>
      </c>
      <c r="P2752" t="str">
        <f>INDEX(VentasC15[[#Headers],[Maquillaje]:[Perfumería]],MATCH(MAX(VentasC15[[#This Row],[Maquillaje]:[Perfumería]]),VentasC15[[#This Row],[Maquillaje]:[Perfumería]],0))</f>
        <v>Maquillaje</v>
      </c>
      <c r="Q2752" t="str">
        <f>INDEX(VentasC15[[#Headers],[Maquillaje]:[Perfumería]],MATCH(MIN(VentasC15[[#This Row],[Maquillaje]:[Perfumería]]),VentasC15[[#This Row],[Maquillaje]:[Perfumería]],0))</f>
        <v>Cabello</v>
      </c>
      <c r="R2752" t="str">
        <f>IF(VentasC15[[#This Row],[Total por vendedor]]&gt;=250000,"SI","NO")</f>
        <v>NO</v>
      </c>
    </row>
    <row r="2753" spans="1:18" x14ac:dyDescent="0.3">
      <c r="A2753" s="17">
        <v>33499873</v>
      </c>
      <c r="B2753" s="13">
        <v>46</v>
      </c>
      <c r="C2753" s="13">
        <v>6</v>
      </c>
      <c r="D2753" s="13">
        <v>41</v>
      </c>
      <c r="E2753" t="s">
        <v>23</v>
      </c>
      <c r="F2753" t="s">
        <v>20</v>
      </c>
      <c r="G2753" t="str">
        <f>IF(VentasC15[[#This Row],[Tipo de pago]]='Tablas auxiliares'!$B$6,"Venta física","Venta Online")</f>
        <v>Venta física</v>
      </c>
      <c r="H2753" t="s">
        <v>29</v>
      </c>
      <c r="I2753" s="37">
        <v>6657</v>
      </c>
      <c r="J2753" s="37">
        <v>87364</v>
      </c>
      <c r="K2753" s="37">
        <v>68452</v>
      </c>
      <c r="L2753" s="37">
        <v>30487</v>
      </c>
      <c r="M2753" s="37">
        <v>57892</v>
      </c>
      <c r="N2753" s="37">
        <f>SUM(VentasC15[[#This Row],[Maquillaje]:[Perfumería]])</f>
        <v>250852</v>
      </c>
      <c r="O2753" s="14">
        <f>AVERAGE(VentasC15[[#This Row],[Maquillaje]:[Perfumería]])</f>
        <v>50170.400000000001</v>
      </c>
      <c r="P2753" t="str">
        <f>INDEX(VentasC15[[#Headers],[Maquillaje]:[Perfumería]],MATCH(MAX(VentasC15[[#This Row],[Maquillaje]:[Perfumería]]),VentasC15[[#This Row],[Maquillaje]:[Perfumería]],0))</f>
        <v>Skincare</v>
      </c>
      <c r="Q2753" t="str">
        <f>INDEX(VentasC15[[#Headers],[Maquillaje]:[Perfumería]],MATCH(MIN(VentasC15[[#This Row],[Maquillaje]:[Perfumería]]),VentasC15[[#This Row],[Maquillaje]:[Perfumería]],0))</f>
        <v>Maquillaje</v>
      </c>
      <c r="R2753" t="str">
        <f>IF(VentasC15[[#This Row],[Total por vendedor]]&gt;=250000,"SI","NO")</f>
        <v>SI</v>
      </c>
    </row>
    <row r="2754" spans="1:18" x14ac:dyDescent="0.3">
      <c r="A2754" s="16">
        <v>33499874</v>
      </c>
      <c r="B2754" s="13">
        <v>52</v>
      </c>
      <c r="C2754" s="13">
        <v>6</v>
      </c>
      <c r="D2754" s="13">
        <v>82</v>
      </c>
      <c r="E2754" t="s">
        <v>23</v>
      </c>
      <c r="F2754" t="s">
        <v>20</v>
      </c>
      <c r="G2754" t="str">
        <f>IF(VentasC15[[#This Row],[Tipo de pago]]='Tablas auxiliares'!$B$6,"Venta física","Venta Online")</f>
        <v>Venta física</v>
      </c>
      <c r="H2754" t="s">
        <v>30</v>
      </c>
      <c r="I2754" s="37">
        <v>72654</v>
      </c>
      <c r="J2754" s="37">
        <v>89034</v>
      </c>
      <c r="K2754" s="37">
        <v>68367</v>
      </c>
      <c r="L2754" s="37">
        <v>73672</v>
      </c>
      <c r="M2754" s="37">
        <v>56069</v>
      </c>
      <c r="N2754" s="37">
        <f>SUM(VentasC15[[#This Row],[Maquillaje]:[Perfumería]])</f>
        <v>359796</v>
      </c>
      <c r="O2754" s="14">
        <f>AVERAGE(VentasC15[[#This Row],[Maquillaje]:[Perfumería]])</f>
        <v>71959.199999999997</v>
      </c>
      <c r="P2754" t="str">
        <f>INDEX(VentasC15[[#Headers],[Maquillaje]:[Perfumería]],MATCH(MAX(VentasC15[[#This Row],[Maquillaje]:[Perfumería]]),VentasC15[[#This Row],[Maquillaje]:[Perfumería]],0))</f>
        <v>Skincare</v>
      </c>
      <c r="Q2754" t="str">
        <f>INDEX(VentasC15[[#Headers],[Maquillaje]:[Perfumería]],MATCH(MIN(VentasC15[[#This Row],[Maquillaje]:[Perfumería]]),VentasC15[[#This Row],[Maquillaje]:[Perfumería]],0))</f>
        <v>Perfumería</v>
      </c>
      <c r="R2754" t="str">
        <f>IF(VentasC15[[#This Row],[Total por vendedor]]&gt;=250000,"SI","NO")</f>
        <v>SI</v>
      </c>
    </row>
    <row r="2755" spans="1:18" x14ac:dyDescent="0.3">
      <c r="A2755" s="17">
        <v>33499875</v>
      </c>
      <c r="B2755" s="13">
        <v>41</v>
      </c>
      <c r="C2755" s="13">
        <v>6</v>
      </c>
      <c r="D2755" s="13">
        <v>47</v>
      </c>
      <c r="E2755" t="s">
        <v>23</v>
      </c>
      <c r="F2755" t="s">
        <v>21</v>
      </c>
      <c r="G2755" t="str">
        <f>IF(VentasC15[[#This Row],[Tipo de pago]]='Tablas auxiliares'!$B$6,"Venta física","Venta Online")</f>
        <v>Venta Online</v>
      </c>
      <c r="H2755" t="s">
        <v>29</v>
      </c>
      <c r="I2755" s="37">
        <v>42772</v>
      </c>
      <c r="J2755" s="37">
        <v>299</v>
      </c>
      <c r="K2755" s="37">
        <v>7279</v>
      </c>
      <c r="L2755" s="37">
        <v>22658</v>
      </c>
      <c r="M2755" s="37">
        <v>98926</v>
      </c>
      <c r="N2755" s="37">
        <f>SUM(VentasC15[[#This Row],[Maquillaje]:[Perfumería]])</f>
        <v>171934</v>
      </c>
      <c r="O2755" s="14">
        <f>AVERAGE(VentasC15[[#This Row],[Maquillaje]:[Perfumería]])</f>
        <v>34386.800000000003</v>
      </c>
      <c r="P2755" t="str">
        <f>INDEX(VentasC15[[#Headers],[Maquillaje]:[Perfumería]],MATCH(MAX(VentasC15[[#This Row],[Maquillaje]:[Perfumería]]),VentasC15[[#This Row],[Maquillaje]:[Perfumería]],0))</f>
        <v>Perfumería</v>
      </c>
      <c r="Q2755" t="str">
        <f>INDEX(VentasC15[[#Headers],[Maquillaje]:[Perfumería]],MATCH(MIN(VentasC15[[#This Row],[Maquillaje]:[Perfumería]]),VentasC15[[#This Row],[Maquillaje]:[Perfumería]],0))</f>
        <v>Skincare</v>
      </c>
      <c r="R2755" t="str">
        <f>IF(VentasC15[[#This Row],[Total por vendedor]]&gt;=250000,"SI","NO")</f>
        <v>NO</v>
      </c>
    </row>
    <row r="2756" spans="1:18" x14ac:dyDescent="0.3">
      <c r="A2756" s="16">
        <v>33499876</v>
      </c>
      <c r="B2756" s="13">
        <v>39</v>
      </c>
      <c r="C2756" s="13">
        <v>6</v>
      </c>
      <c r="D2756" s="13">
        <v>90</v>
      </c>
      <c r="E2756" t="s">
        <v>22</v>
      </c>
      <c r="F2756" t="s">
        <v>20</v>
      </c>
      <c r="G2756" t="str">
        <f>IF(VentasC15[[#This Row],[Tipo de pago]]='Tablas auxiliares'!$B$6,"Venta física","Venta Online")</f>
        <v>Venta física</v>
      </c>
      <c r="H2756" t="s">
        <v>30</v>
      </c>
      <c r="I2756" s="37">
        <v>80038</v>
      </c>
      <c r="J2756" s="37">
        <v>8722</v>
      </c>
      <c r="K2756" s="37">
        <v>47562</v>
      </c>
      <c r="L2756" s="37">
        <v>85893</v>
      </c>
      <c r="M2756" s="37">
        <v>16613</v>
      </c>
      <c r="N2756" s="37">
        <f>SUM(VentasC15[[#This Row],[Maquillaje]:[Perfumería]])</f>
        <v>238828</v>
      </c>
      <c r="O2756" s="14">
        <f>AVERAGE(VentasC15[[#This Row],[Maquillaje]:[Perfumería]])</f>
        <v>47765.599999999999</v>
      </c>
      <c r="P2756" t="str">
        <f>INDEX(VentasC15[[#Headers],[Maquillaje]:[Perfumería]],MATCH(MAX(VentasC15[[#This Row],[Maquillaje]:[Perfumería]]),VentasC15[[#This Row],[Maquillaje]:[Perfumería]],0))</f>
        <v>Cuerpo</v>
      </c>
      <c r="Q2756" t="str">
        <f>INDEX(VentasC15[[#Headers],[Maquillaje]:[Perfumería]],MATCH(MIN(VentasC15[[#This Row],[Maquillaje]:[Perfumería]]),VentasC15[[#This Row],[Maquillaje]:[Perfumería]],0))</f>
        <v>Skincare</v>
      </c>
      <c r="R2756" t="str">
        <f>IF(VentasC15[[#This Row],[Total por vendedor]]&gt;=250000,"SI","NO")</f>
        <v>NO</v>
      </c>
    </row>
    <row r="2757" spans="1:18" x14ac:dyDescent="0.3">
      <c r="A2757" s="17">
        <v>33499877</v>
      </c>
      <c r="B2757" s="13">
        <v>34</v>
      </c>
      <c r="C2757" s="13">
        <v>6</v>
      </c>
      <c r="D2757" s="13">
        <v>26</v>
      </c>
      <c r="E2757" t="s">
        <v>23</v>
      </c>
      <c r="F2757" t="s">
        <v>20</v>
      </c>
      <c r="G2757" t="str">
        <f>IF(VentasC15[[#This Row],[Tipo de pago]]='Tablas auxiliares'!$B$6,"Venta física","Venta Online")</f>
        <v>Venta física</v>
      </c>
      <c r="H2757" t="s">
        <v>30</v>
      </c>
      <c r="I2757" s="37">
        <v>61572</v>
      </c>
      <c r="J2757" s="37">
        <v>18901</v>
      </c>
      <c r="K2757" s="37">
        <v>56449</v>
      </c>
      <c r="L2757" s="37">
        <v>75030</v>
      </c>
      <c r="M2757" s="37">
        <v>46797</v>
      </c>
      <c r="N2757" s="37">
        <f>SUM(VentasC15[[#This Row],[Maquillaje]:[Perfumería]])</f>
        <v>258749</v>
      </c>
      <c r="O2757" s="14">
        <f>AVERAGE(VentasC15[[#This Row],[Maquillaje]:[Perfumería]])</f>
        <v>51749.8</v>
      </c>
      <c r="P2757" t="str">
        <f>INDEX(VentasC15[[#Headers],[Maquillaje]:[Perfumería]],MATCH(MAX(VentasC15[[#This Row],[Maquillaje]:[Perfumería]]),VentasC15[[#This Row],[Maquillaje]:[Perfumería]],0))</f>
        <v>Cuerpo</v>
      </c>
      <c r="Q2757" t="str">
        <f>INDEX(VentasC15[[#Headers],[Maquillaje]:[Perfumería]],MATCH(MIN(VentasC15[[#This Row],[Maquillaje]:[Perfumería]]),VentasC15[[#This Row],[Maquillaje]:[Perfumería]],0))</f>
        <v>Skincare</v>
      </c>
      <c r="R2757" t="str">
        <f>IF(VentasC15[[#This Row],[Total por vendedor]]&gt;=250000,"SI","NO")</f>
        <v>SI</v>
      </c>
    </row>
    <row r="2758" spans="1:18" x14ac:dyDescent="0.3">
      <c r="A2758" s="16">
        <v>33499878</v>
      </c>
      <c r="B2758" s="13">
        <v>64</v>
      </c>
      <c r="C2758" s="13">
        <v>6</v>
      </c>
      <c r="D2758" s="13">
        <v>15</v>
      </c>
      <c r="E2758" t="s">
        <v>23</v>
      </c>
      <c r="F2758" t="s">
        <v>20</v>
      </c>
      <c r="G2758" t="str">
        <f>IF(VentasC15[[#This Row],[Tipo de pago]]='Tablas auxiliares'!$B$6,"Venta física","Venta Online")</f>
        <v>Venta física</v>
      </c>
      <c r="H2758" t="s">
        <v>29</v>
      </c>
      <c r="I2758" s="37">
        <v>93933</v>
      </c>
      <c r="J2758" s="37">
        <v>22884</v>
      </c>
      <c r="K2758" s="37">
        <v>80562</v>
      </c>
      <c r="L2758" s="37">
        <v>1103</v>
      </c>
      <c r="M2758" s="37">
        <v>9160</v>
      </c>
      <c r="N2758" s="37">
        <f>SUM(VentasC15[[#This Row],[Maquillaje]:[Perfumería]])</f>
        <v>207642</v>
      </c>
      <c r="O2758" s="14">
        <f>AVERAGE(VentasC15[[#This Row],[Maquillaje]:[Perfumería]])</f>
        <v>41528.400000000001</v>
      </c>
      <c r="P2758" t="str">
        <f>INDEX(VentasC15[[#Headers],[Maquillaje]:[Perfumería]],MATCH(MAX(VentasC15[[#This Row],[Maquillaje]:[Perfumería]]),VentasC15[[#This Row],[Maquillaje]:[Perfumería]],0))</f>
        <v>Maquillaje</v>
      </c>
      <c r="Q2758" t="str">
        <f>INDEX(VentasC15[[#Headers],[Maquillaje]:[Perfumería]],MATCH(MIN(VentasC15[[#This Row],[Maquillaje]:[Perfumería]]),VentasC15[[#This Row],[Maquillaje]:[Perfumería]],0))</f>
        <v>Cuerpo</v>
      </c>
      <c r="R2758" t="str">
        <f>IF(VentasC15[[#This Row],[Total por vendedor]]&gt;=250000,"SI","NO")</f>
        <v>NO</v>
      </c>
    </row>
    <row r="2759" spans="1:18" x14ac:dyDescent="0.3">
      <c r="A2759" s="17">
        <v>33499879</v>
      </c>
      <c r="B2759" s="13">
        <v>57</v>
      </c>
      <c r="C2759" s="13">
        <v>6</v>
      </c>
      <c r="D2759" s="13">
        <v>68</v>
      </c>
      <c r="E2759" t="s">
        <v>23</v>
      </c>
      <c r="F2759" t="s">
        <v>21</v>
      </c>
      <c r="G2759" t="str">
        <f>IF(VentasC15[[#This Row],[Tipo de pago]]='Tablas auxiliares'!$B$6,"Venta física","Venta Online")</f>
        <v>Venta Online</v>
      </c>
      <c r="H2759" t="s">
        <v>30</v>
      </c>
      <c r="I2759" s="37">
        <v>99109</v>
      </c>
      <c r="J2759" s="37">
        <v>47975</v>
      </c>
      <c r="K2759" s="37">
        <v>55984</v>
      </c>
      <c r="L2759" s="37">
        <v>70963</v>
      </c>
      <c r="M2759" s="37">
        <v>49159</v>
      </c>
      <c r="N2759" s="37">
        <f>SUM(VentasC15[[#This Row],[Maquillaje]:[Perfumería]])</f>
        <v>323190</v>
      </c>
      <c r="O2759" s="14">
        <f>AVERAGE(VentasC15[[#This Row],[Maquillaje]:[Perfumería]])</f>
        <v>64638</v>
      </c>
      <c r="P2759" t="str">
        <f>INDEX(VentasC15[[#Headers],[Maquillaje]:[Perfumería]],MATCH(MAX(VentasC15[[#This Row],[Maquillaje]:[Perfumería]]),VentasC15[[#This Row],[Maquillaje]:[Perfumería]],0))</f>
        <v>Maquillaje</v>
      </c>
      <c r="Q2759" t="str">
        <f>INDEX(VentasC15[[#Headers],[Maquillaje]:[Perfumería]],MATCH(MIN(VentasC15[[#This Row],[Maquillaje]:[Perfumería]]),VentasC15[[#This Row],[Maquillaje]:[Perfumería]],0))</f>
        <v>Skincare</v>
      </c>
      <c r="R2759" t="str">
        <f>IF(VentasC15[[#This Row],[Total por vendedor]]&gt;=250000,"SI","NO")</f>
        <v>SI</v>
      </c>
    </row>
    <row r="2760" spans="1:18" x14ac:dyDescent="0.3">
      <c r="A2760" s="16">
        <v>33499880</v>
      </c>
      <c r="B2760" s="13">
        <v>56</v>
      </c>
      <c r="C2760" s="13">
        <v>6</v>
      </c>
      <c r="D2760" s="13">
        <v>14</v>
      </c>
      <c r="E2760" t="s">
        <v>25</v>
      </c>
      <c r="F2760" t="s">
        <v>20</v>
      </c>
      <c r="G2760" t="str">
        <f>IF(VentasC15[[#This Row],[Tipo de pago]]='Tablas auxiliares'!$B$6,"Venta física","Venta Online")</f>
        <v>Venta física</v>
      </c>
      <c r="H2760" t="s">
        <v>30</v>
      </c>
      <c r="I2760" s="37">
        <v>37391</v>
      </c>
      <c r="J2760" s="37">
        <v>45680</v>
      </c>
      <c r="K2760" s="37">
        <v>78734</v>
      </c>
      <c r="L2760" s="37">
        <v>64874</v>
      </c>
      <c r="M2760" s="37">
        <v>67668</v>
      </c>
      <c r="N2760" s="37">
        <f>SUM(VentasC15[[#This Row],[Maquillaje]:[Perfumería]])</f>
        <v>294347</v>
      </c>
      <c r="O2760" s="14">
        <f>AVERAGE(VentasC15[[#This Row],[Maquillaje]:[Perfumería]])</f>
        <v>58869.4</v>
      </c>
      <c r="P2760" t="str">
        <f>INDEX(VentasC15[[#Headers],[Maquillaje]:[Perfumería]],MATCH(MAX(VentasC15[[#This Row],[Maquillaje]:[Perfumería]]),VentasC15[[#This Row],[Maquillaje]:[Perfumería]],0))</f>
        <v>Cabello</v>
      </c>
      <c r="Q2760" t="str">
        <f>INDEX(VentasC15[[#Headers],[Maquillaje]:[Perfumería]],MATCH(MIN(VentasC15[[#This Row],[Maquillaje]:[Perfumería]]),VentasC15[[#This Row],[Maquillaje]:[Perfumería]],0))</f>
        <v>Maquillaje</v>
      </c>
      <c r="R2760" t="str">
        <f>IF(VentasC15[[#This Row],[Total por vendedor]]&gt;=250000,"SI","NO")</f>
        <v>SI</v>
      </c>
    </row>
    <row r="2761" spans="1:18" x14ac:dyDescent="0.3">
      <c r="A2761" s="17">
        <v>33499881</v>
      </c>
      <c r="B2761" s="13">
        <v>50</v>
      </c>
      <c r="C2761" s="13">
        <v>6</v>
      </c>
      <c r="D2761" s="13">
        <v>21</v>
      </c>
      <c r="E2761" t="s">
        <v>23</v>
      </c>
      <c r="F2761" t="s">
        <v>20</v>
      </c>
      <c r="G2761" t="str">
        <f>IF(VentasC15[[#This Row],[Tipo de pago]]='Tablas auxiliares'!$B$6,"Venta física","Venta Online")</f>
        <v>Venta física</v>
      </c>
      <c r="H2761" t="s">
        <v>30</v>
      </c>
      <c r="I2761" s="37">
        <v>80372</v>
      </c>
      <c r="J2761" s="37">
        <v>73497</v>
      </c>
      <c r="K2761" s="37">
        <v>79160</v>
      </c>
      <c r="L2761" s="37">
        <v>25113</v>
      </c>
      <c r="M2761" s="37">
        <v>22447</v>
      </c>
      <c r="N2761" s="37">
        <f>SUM(VentasC15[[#This Row],[Maquillaje]:[Perfumería]])</f>
        <v>280589</v>
      </c>
      <c r="O2761" s="14">
        <f>AVERAGE(VentasC15[[#This Row],[Maquillaje]:[Perfumería]])</f>
        <v>56117.8</v>
      </c>
      <c r="P2761" t="str">
        <f>INDEX(VentasC15[[#Headers],[Maquillaje]:[Perfumería]],MATCH(MAX(VentasC15[[#This Row],[Maquillaje]:[Perfumería]]),VentasC15[[#This Row],[Maquillaje]:[Perfumería]],0))</f>
        <v>Maquillaje</v>
      </c>
      <c r="Q2761" t="str">
        <f>INDEX(VentasC15[[#Headers],[Maquillaje]:[Perfumería]],MATCH(MIN(VentasC15[[#This Row],[Maquillaje]:[Perfumería]]),VentasC15[[#This Row],[Maquillaje]:[Perfumería]],0))</f>
        <v>Perfumería</v>
      </c>
      <c r="R2761" t="str">
        <f>IF(VentasC15[[#This Row],[Total por vendedor]]&gt;=250000,"SI","NO")</f>
        <v>SI</v>
      </c>
    </row>
    <row r="2762" spans="1:18" x14ac:dyDescent="0.3">
      <c r="A2762" s="16">
        <v>33499882</v>
      </c>
      <c r="B2762" s="13">
        <v>57</v>
      </c>
      <c r="C2762" s="13">
        <v>6</v>
      </c>
      <c r="D2762" s="13">
        <v>100</v>
      </c>
      <c r="E2762" t="s">
        <v>23</v>
      </c>
      <c r="F2762" t="s">
        <v>21</v>
      </c>
      <c r="G2762" t="str">
        <f>IF(VentasC15[[#This Row],[Tipo de pago]]='Tablas auxiliares'!$B$6,"Venta física","Venta Online")</f>
        <v>Venta Online</v>
      </c>
      <c r="H2762" t="s">
        <v>30</v>
      </c>
      <c r="I2762" s="37">
        <v>29664</v>
      </c>
      <c r="J2762" s="37">
        <v>57416</v>
      </c>
      <c r="K2762" s="37">
        <v>71549</v>
      </c>
      <c r="L2762" s="37">
        <v>71510</v>
      </c>
      <c r="M2762" s="37">
        <v>11102</v>
      </c>
      <c r="N2762" s="37">
        <f>SUM(VentasC15[[#This Row],[Maquillaje]:[Perfumería]])</f>
        <v>241241</v>
      </c>
      <c r="O2762" s="14">
        <f>AVERAGE(VentasC15[[#This Row],[Maquillaje]:[Perfumería]])</f>
        <v>48248.2</v>
      </c>
      <c r="P2762" t="str">
        <f>INDEX(VentasC15[[#Headers],[Maquillaje]:[Perfumería]],MATCH(MAX(VentasC15[[#This Row],[Maquillaje]:[Perfumería]]),VentasC15[[#This Row],[Maquillaje]:[Perfumería]],0))</f>
        <v>Cabello</v>
      </c>
      <c r="Q2762" t="str">
        <f>INDEX(VentasC15[[#Headers],[Maquillaje]:[Perfumería]],MATCH(MIN(VentasC15[[#This Row],[Maquillaje]:[Perfumería]]),VentasC15[[#This Row],[Maquillaje]:[Perfumería]],0))</f>
        <v>Perfumería</v>
      </c>
      <c r="R2762" t="str">
        <f>IF(VentasC15[[#This Row],[Total por vendedor]]&gt;=250000,"SI","NO")</f>
        <v>NO</v>
      </c>
    </row>
    <row r="2763" spans="1:18" x14ac:dyDescent="0.3">
      <c r="A2763" s="17">
        <v>33499883</v>
      </c>
      <c r="B2763" s="13">
        <v>30</v>
      </c>
      <c r="C2763" s="13">
        <v>6</v>
      </c>
      <c r="D2763" s="13">
        <v>9</v>
      </c>
      <c r="E2763" t="s">
        <v>23</v>
      </c>
      <c r="F2763" t="s">
        <v>21</v>
      </c>
      <c r="G2763" t="str">
        <f>IF(VentasC15[[#This Row],[Tipo de pago]]='Tablas auxiliares'!$B$6,"Venta física","Venta Online")</f>
        <v>Venta Online</v>
      </c>
      <c r="H2763" t="s">
        <v>30</v>
      </c>
      <c r="I2763" s="37">
        <v>84852</v>
      </c>
      <c r="J2763" s="37">
        <v>34486</v>
      </c>
      <c r="K2763" s="37">
        <v>74659</v>
      </c>
      <c r="L2763" s="37">
        <v>8714</v>
      </c>
      <c r="M2763" s="37">
        <v>27847</v>
      </c>
      <c r="N2763" s="37">
        <f>SUM(VentasC15[[#This Row],[Maquillaje]:[Perfumería]])</f>
        <v>230558</v>
      </c>
      <c r="O2763" s="14">
        <f>AVERAGE(VentasC15[[#This Row],[Maquillaje]:[Perfumería]])</f>
        <v>46111.6</v>
      </c>
      <c r="P2763" t="str">
        <f>INDEX(VentasC15[[#Headers],[Maquillaje]:[Perfumería]],MATCH(MAX(VentasC15[[#This Row],[Maquillaje]:[Perfumería]]),VentasC15[[#This Row],[Maquillaje]:[Perfumería]],0))</f>
        <v>Maquillaje</v>
      </c>
      <c r="Q2763" t="str">
        <f>INDEX(VentasC15[[#Headers],[Maquillaje]:[Perfumería]],MATCH(MIN(VentasC15[[#This Row],[Maquillaje]:[Perfumería]]),VentasC15[[#This Row],[Maquillaje]:[Perfumería]],0))</f>
        <v>Cuerpo</v>
      </c>
      <c r="R2763" t="str">
        <f>IF(VentasC15[[#This Row],[Total por vendedor]]&gt;=250000,"SI","NO")</f>
        <v>NO</v>
      </c>
    </row>
    <row r="2764" spans="1:18" x14ac:dyDescent="0.3">
      <c r="A2764" s="16">
        <v>33499884</v>
      </c>
      <c r="B2764" s="13">
        <v>54</v>
      </c>
      <c r="C2764" s="13">
        <v>6</v>
      </c>
      <c r="D2764" s="13">
        <v>88</v>
      </c>
      <c r="E2764" t="s">
        <v>23</v>
      </c>
      <c r="F2764" t="s">
        <v>21</v>
      </c>
      <c r="G2764" t="str">
        <f>IF(VentasC15[[#This Row],[Tipo de pago]]='Tablas auxiliares'!$B$6,"Venta física","Venta Online")</f>
        <v>Venta Online</v>
      </c>
      <c r="H2764" t="s">
        <v>29</v>
      </c>
      <c r="I2764" s="37">
        <v>37174</v>
      </c>
      <c r="J2764" s="37">
        <v>14751</v>
      </c>
      <c r="K2764" s="37">
        <v>8988</v>
      </c>
      <c r="L2764" s="37">
        <v>93624</v>
      </c>
      <c r="M2764" s="37">
        <v>29049</v>
      </c>
      <c r="N2764" s="37">
        <f>SUM(VentasC15[[#This Row],[Maquillaje]:[Perfumería]])</f>
        <v>183586</v>
      </c>
      <c r="O2764" s="14">
        <f>AVERAGE(VentasC15[[#This Row],[Maquillaje]:[Perfumería]])</f>
        <v>36717.199999999997</v>
      </c>
      <c r="P2764" t="str">
        <f>INDEX(VentasC15[[#Headers],[Maquillaje]:[Perfumería]],MATCH(MAX(VentasC15[[#This Row],[Maquillaje]:[Perfumería]]),VentasC15[[#This Row],[Maquillaje]:[Perfumería]],0))</f>
        <v>Cuerpo</v>
      </c>
      <c r="Q2764" t="str">
        <f>INDEX(VentasC15[[#Headers],[Maquillaje]:[Perfumería]],MATCH(MIN(VentasC15[[#This Row],[Maquillaje]:[Perfumería]]),VentasC15[[#This Row],[Maquillaje]:[Perfumería]],0))</f>
        <v>Cabello</v>
      </c>
      <c r="R2764" t="str">
        <f>IF(VentasC15[[#This Row],[Total por vendedor]]&gt;=250000,"SI","NO")</f>
        <v>NO</v>
      </c>
    </row>
    <row r="2765" spans="1:18" x14ac:dyDescent="0.3">
      <c r="A2765" s="17">
        <v>33499885</v>
      </c>
      <c r="B2765" s="13">
        <v>75</v>
      </c>
      <c r="C2765" s="13">
        <v>6</v>
      </c>
      <c r="D2765" s="13">
        <v>83</v>
      </c>
      <c r="E2765" t="s">
        <v>23</v>
      </c>
      <c r="F2765" t="s">
        <v>20</v>
      </c>
      <c r="G2765" t="str">
        <f>IF(VentasC15[[#This Row],[Tipo de pago]]='Tablas auxiliares'!$B$6,"Venta física","Venta Online")</f>
        <v>Venta física</v>
      </c>
      <c r="H2765" t="s">
        <v>30</v>
      </c>
      <c r="I2765" s="37">
        <v>84973</v>
      </c>
      <c r="J2765" s="37">
        <v>93706</v>
      </c>
      <c r="K2765" s="37">
        <v>9251</v>
      </c>
      <c r="L2765" s="37">
        <v>33873</v>
      </c>
      <c r="M2765" s="37">
        <v>85764</v>
      </c>
      <c r="N2765" s="37">
        <f>SUM(VentasC15[[#This Row],[Maquillaje]:[Perfumería]])</f>
        <v>307567</v>
      </c>
      <c r="O2765" s="14">
        <f>AVERAGE(VentasC15[[#This Row],[Maquillaje]:[Perfumería]])</f>
        <v>61513.4</v>
      </c>
      <c r="P2765" t="str">
        <f>INDEX(VentasC15[[#Headers],[Maquillaje]:[Perfumería]],MATCH(MAX(VentasC15[[#This Row],[Maquillaje]:[Perfumería]]),VentasC15[[#This Row],[Maquillaje]:[Perfumería]],0))</f>
        <v>Skincare</v>
      </c>
      <c r="Q2765" t="str">
        <f>INDEX(VentasC15[[#Headers],[Maquillaje]:[Perfumería]],MATCH(MIN(VentasC15[[#This Row],[Maquillaje]:[Perfumería]]),VentasC15[[#This Row],[Maquillaje]:[Perfumería]],0))</f>
        <v>Cabello</v>
      </c>
      <c r="R2765" t="str">
        <f>IF(VentasC15[[#This Row],[Total por vendedor]]&gt;=250000,"SI","NO")</f>
        <v>SI</v>
      </c>
    </row>
    <row r="2766" spans="1:18" x14ac:dyDescent="0.3">
      <c r="A2766" s="16">
        <v>33499886</v>
      </c>
      <c r="B2766" s="13">
        <v>57</v>
      </c>
      <c r="C2766" s="13">
        <v>6</v>
      </c>
      <c r="D2766" s="13">
        <v>28</v>
      </c>
      <c r="E2766" t="s">
        <v>25</v>
      </c>
      <c r="F2766" t="s">
        <v>21</v>
      </c>
      <c r="G2766" t="str">
        <f>IF(VentasC15[[#This Row],[Tipo de pago]]='Tablas auxiliares'!$B$6,"Venta física","Venta Online")</f>
        <v>Venta Online</v>
      </c>
      <c r="H2766" t="s">
        <v>30</v>
      </c>
      <c r="I2766" s="37">
        <v>4125</v>
      </c>
      <c r="J2766" s="37">
        <v>62508</v>
      </c>
      <c r="K2766" s="37">
        <v>84377</v>
      </c>
      <c r="L2766" s="37">
        <v>24174</v>
      </c>
      <c r="M2766" s="37">
        <v>65197</v>
      </c>
      <c r="N2766" s="37">
        <f>SUM(VentasC15[[#This Row],[Maquillaje]:[Perfumería]])</f>
        <v>240381</v>
      </c>
      <c r="O2766" s="14">
        <f>AVERAGE(VentasC15[[#This Row],[Maquillaje]:[Perfumería]])</f>
        <v>48076.2</v>
      </c>
      <c r="P2766" t="str">
        <f>INDEX(VentasC15[[#Headers],[Maquillaje]:[Perfumería]],MATCH(MAX(VentasC15[[#This Row],[Maquillaje]:[Perfumería]]),VentasC15[[#This Row],[Maquillaje]:[Perfumería]],0))</f>
        <v>Cabello</v>
      </c>
      <c r="Q2766" t="str">
        <f>INDEX(VentasC15[[#Headers],[Maquillaje]:[Perfumería]],MATCH(MIN(VentasC15[[#This Row],[Maquillaje]:[Perfumería]]),VentasC15[[#This Row],[Maquillaje]:[Perfumería]],0))</f>
        <v>Maquillaje</v>
      </c>
      <c r="R2766" t="str">
        <f>IF(VentasC15[[#This Row],[Total por vendedor]]&gt;=250000,"SI","NO")</f>
        <v>NO</v>
      </c>
    </row>
    <row r="2767" spans="1:18" x14ac:dyDescent="0.3">
      <c r="A2767" s="17">
        <v>33499887</v>
      </c>
      <c r="B2767" s="13">
        <v>64</v>
      </c>
      <c r="C2767" s="13">
        <v>6</v>
      </c>
      <c r="D2767" s="13">
        <v>39</v>
      </c>
      <c r="E2767" t="s">
        <v>22</v>
      </c>
      <c r="F2767" t="s">
        <v>21</v>
      </c>
      <c r="G2767" t="str">
        <f>IF(VentasC15[[#This Row],[Tipo de pago]]='Tablas auxiliares'!$B$6,"Venta física","Venta Online")</f>
        <v>Venta Online</v>
      </c>
      <c r="H2767" t="s">
        <v>29</v>
      </c>
      <c r="I2767" s="37">
        <v>74449</v>
      </c>
      <c r="J2767" s="37">
        <v>82388</v>
      </c>
      <c r="K2767" s="37">
        <v>95925</v>
      </c>
      <c r="L2767" s="37">
        <v>1921</v>
      </c>
      <c r="M2767" s="37">
        <v>994</v>
      </c>
      <c r="N2767" s="37">
        <f>SUM(VentasC15[[#This Row],[Maquillaje]:[Perfumería]])</f>
        <v>255677</v>
      </c>
      <c r="O2767" s="14">
        <f>AVERAGE(VentasC15[[#This Row],[Maquillaje]:[Perfumería]])</f>
        <v>51135.4</v>
      </c>
      <c r="P2767" t="str">
        <f>INDEX(VentasC15[[#Headers],[Maquillaje]:[Perfumería]],MATCH(MAX(VentasC15[[#This Row],[Maquillaje]:[Perfumería]]),VentasC15[[#This Row],[Maquillaje]:[Perfumería]],0))</f>
        <v>Cabello</v>
      </c>
      <c r="Q2767" t="str">
        <f>INDEX(VentasC15[[#Headers],[Maquillaje]:[Perfumería]],MATCH(MIN(VentasC15[[#This Row],[Maquillaje]:[Perfumería]]),VentasC15[[#This Row],[Maquillaje]:[Perfumería]],0))</f>
        <v>Perfumería</v>
      </c>
      <c r="R2767" t="str">
        <f>IF(VentasC15[[#This Row],[Total por vendedor]]&gt;=250000,"SI","NO")</f>
        <v>SI</v>
      </c>
    </row>
    <row r="2768" spans="1:18" x14ac:dyDescent="0.3">
      <c r="A2768" s="16">
        <v>33499888</v>
      </c>
      <c r="B2768" s="13">
        <v>54</v>
      </c>
      <c r="C2768" s="13">
        <v>6</v>
      </c>
      <c r="D2768" s="13">
        <v>48</v>
      </c>
      <c r="E2768" t="s">
        <v>24</v>
      </c>
      <c r="F2768" t="s">
        <v>21</v>
      </c>
      <c r="G2768" t="str">
        <f>IF(VentasC15[[#This Row],[Tipo de pago]]='Tablas auxiliares'!$B$6,"Venta física","Venta Online")</f>
        <v>Venta Online</v>
      </c>
      <c r="H2768" t="s">
        <v>30</v>
      </c>
      <c r="I2768" s="37">
        <v>86941</v>
      </c>
      <c r="J2768" s="37">
        <v>12852</v>
      </c>
      <c r="K2768" s="37">
        <v>49328</v>
      </c>
      <c r="L2768" s="37">
        <v>51631</v>
      </c>
      <c r="M2768" s="37">
        <v>53723</v>
      </c>
      <c r="N2768" s="37">
        <f>SUM(VentasC15[[#This Row],[Maquillaje]:[Perfumería]])</f>
        <v>254475</v>
      </c>
      <c r="O2768" s="14">
        <f>AVERAGE(VentasC15[[#This Row],[Maquillaje]:[Perfumería]])</f>
        <v>50895</v>
      </c>
      <c r="P2768" t="str">
        <f>INDEX(VentasC15[[#Headers],[Maquillaje]:[Perfumería]],MATCH(MAX(VentasC15[[#This Row],[Maquillaje]:[Perfumería]]),VentasC15[[#This Row],[Maquillaje]:[Perfumería]],0))</f>
        <v>Maquillaje</v>
      </c>
      <c r="Q2768" t="str">
        <f>INDEX(VentasC15[[#Headers],[Maquillaje]:[Perfumería]],MATCH(MIN(VentasC15[[#This Row],[Maquillaje]:[Perfumería]]),VentasC15[[#This Row],[Maquillaje]:[Perfumería]],0))</f>
        <v>Skincare</v>
      </c>
      <c r="R2768" t="str">
        <f>IF(VentasC15[[#This Row],[Total por vendedor]]&gt;=250000,"SI","NO")</f>
        <v>SI</v>
      </c>
    </row>
    <row r="2769" spans="1:18" x14ac:dyDescent="0.3">
      <c r="A2769" s="17">
        <v>33499889</v>
      </c>
      <c r="B2769" s="13">
        <v>35</v>
      </c>
      <c r="C2769" s="13">
        <v>6</v>
      </c>
      <c r="D2769" s="13">
        <v>81</v>
      </c>
      <c r="E2769" t="s">
        <v>23</v>
      </c>
      <c r="F2769" t="s">
        <v>20</v>
      </c>
      <c r="G2769" t="str">
        <f>IF(VentasC15[[#This Row],[Tipo de pago]]='Tablas auxiliares'!$B$6,"Venta física","Venta Online")</f>
        <v>Venta física</v>
      </c>
      <c r="H2769" t="s">
        <v>30</v>
      </c>
      <c r="I2769" s="37">
        <v>46800</v>
      </c>
      <c r="J2769" s="37">
        <v>25121</v>
      </c>
      <c r="K2769" s="37">
        <v>43241</v>
      </c>
      <c r="L2769" s="37">
        <v>17847</v>
      </c>
      <c r="M2769" s="37">
        <v>27607</v>
      </c>
      <c r="N2769" s="37">
        <f>SUM(VentasC15[[#This Row],[Maquillaje]:[Perfumería]])</f>
        <v>160616</v>
      </c>
      <c r="O2769" s="14">
        <f>AVERAGE(VentasC15[[#This Row],[Maquillaje]:[Perfumería]])</f>
        <v>32123.200000000001</v>
      </c>
      <c r="P2769" t="str">
        <f>INDEX(VentasC15[[#Headers],[Maquillaje]:[Perfumería]],MATCH(MAX(VentasC15[[#This Row],[Maquillaje]:[Perfumería]]),VentasC15[[#This Row],[Maquillaje]:[Perfumería]],0))</f>
        <v>Maquillaje</v>
      </c>
      <c r="Q2769" t="str">
        <f>INDEX(VentasC15[[#Headers],[Maquillaje]:[Perfumería]],MATCH(MIN(VentasC15[[#This Row],[Maquillaje]:[Perfumería]]),VentasC15[[#This Row],[Maquillaje]:[Perfumería]],0))</f>
        <v>Cuerpo</v>
      </c>
      <c r="R2769" t="str">
        <f>IF(VentasC15[[#This Row],[Total por vendedor]]&gt;=250000,"SI","NO")</f>
        <v>NO</v>
      </c>
    </row>
    <row r="2770" spans="1:18" x14ac:dyDescent="0.3">
      <c r="A2770" s="16">
        <v>33499890</v>
      </c>
      <c r="B2770" s="13">
        <v>28</v>
      </c>
      <c r="C2770" s="13">
        <v>6</v>
      </c>
      <c r="D2770" s="13">
        <v>96</v>
      </c>
      <c r="E2770" t="s">
        <v>22</v>
      </c>
      <c r="F2770" t="s">
        <v>21</v>
      </c>
      <c r="G2770" t="str">
        <f>IF(VentasC15[[#This Row],[Tipo de pago]]='Tablas auxiliares'!$B$6,"Venta física","Venta Online")</f>
        <v>Venta Online</v>
      </c>
      <c r="H2770" t="s">
        <v>30</v>
      </c>
      <c r="I2770" s="37">
        <v>10892</v>
      </c>
      <c r="J2770" s="37">
        <v>28792</v>
      </c>
      <c r="K2770" s="37">
        <v>89905</v>
      </c>
      <c r="L2770" s="37">
        <v>35586</v>
      </c>
      <c r="M2770" s="37">
        <v>99763</v>
      </c>
      <c r="N2770" s="37">
        <f>SUM(VentasC15[[#This Row],[Maquillaje]:[Perfumería]])</f>
        <v>264938</v>
      </c>
      <c r="O2770" s="14">
        <f>AVERAGE(VentasC15[[#This Row],[Maquillaje]:[Perfumería]])</f>
        <v>52987.6</v>
      </c>
      <c r="P2770" t="str">
        <f>INDEX(VentasC15[[#Headers],[Maquillaje]:[Perfumería]],MATCH(MAX(VentasC15[[#This Row],[Maquillaje]:[Perfumería]]),VentasC15[[#This Row],[Maquillaje]:[Perfumería]],0))</f>
        <v>Perfumería</v>
      </c>
      <c r="Q2770" t="str">
        <f>INDEX(VentasC15[[#Headers],[Maquillaje]:[Perfumería]],MATCH(MIN(VentasC15[[#This Row],[Maquillaje]:[Perfumería]]),VentasC15[[#This Row],[Maquillaje]:[Perfumería]],0))</f>
        <v>Maquillaje</v>
      </c>
      <c r="R2770" t="str">
        <f>IF(VentasC15[[#This Row],[Total por vendedor]]&gt;=250000,"SI","NO")</f>
        <v>SI</v>
      </c>
    </row>
    <row r="2771" spans="1:18" x14ac:dyDescent="0.3">
      <c r="A2771" s="17">
        <v>33499891</v>
      </c>
      <c r="B2771" s="13">
        <v>75</v>
      </c>
      <c r="C2771" s="13">
        <v>6</v>
      </c>
      <c r="D2771" s="13">
        <v>13</v>
      </c>
      <c r="E2771" t="s">
        <v>23</v>
      </c>
      <c r="F2771" t="s">
        <v>20</v>
      </c>
      <c r="G2771" t="str">
        <f>IF(VentasC15[[#This Row],[Tipo de pago]]='Tablas auxiliares'!$B$6,"Venta física","Venta Online")</f>
        <v>Venta física</v>
      </c>
      <c r="H2771" t="s">
        <v>29</v>
      </c>
      <c r="I2771" s="37">
        <v>196</v>
      </c>
      <c r="J2771" s="37">
        <v>6737</v>
      </c>
      <c r="K2771" s="37">
        <v>62728</v>
      </c>
      <c r="L2771" s="37">
        <v>5687</v>
      </c>
      <c r="M2771" s="37">
        <v>47170</v>
      </c>
      <c r="N2771" s="37">
        <f>SUM(VentasC15[[#This Row],[Maquillaje]:[Perfumería]])</f>
        <v>122518</v>
      </c>
      <c r="O2771" s="14">
        <f>AVERAGE(VentasC15[[#This Row],[Maquillaje]:[Perfumería]])</f>
        <v>24503.599999999999</v>
      </c>
      <c r="P2771" t="str">
        <f>INDEX(VentasC15[[#Headers],[Maquillaje]:[Perfumería]],MATCH(MAX(VentasC15[[#This Row],[Maquillaje]:[Perfumería]]),VentasC15[[#This Row],[Maquillaje]:[Perfumería]],0))</f>
        <v>Cabello</v>
      </c>
      <c r="Q2771" t="str">
        <f>INDEX(VentasC15[[#Headers],[Maquillaje]:[Perfumería]],MATCH(MIN(VentasC15[[#This Row],[Maquillaje]:[Perfumería]]),VentasC15[[#This Row],[Maquillaje]:[Perfumería]],0))</f>
        <v>Maquillaje</v>
      </c>
      <c r="R2771" t="str">
        <f>IF(VentasC15[[#This Row],[Total por vendedor]]&gt;=250000,"SI","NO")</f>
        <v>NO</v>
      </c>
    </row>
    <row r="2772" spans="1:18" x14ac:dyDescent="0.3">
      <c r="A2772" s="16">
        <v>33499892</v>
      </c>
      <c r="B2772" s="13">
        <v>72</v>
      </c>
      <c r="C2772" s="13">
        <v>6</v>
      </c>
      <c r="D2772" s="13">
        <v>51</v>
      </c>
      <c r="E2772" t="s">
        <v>25</v>
      </c>
      <c r="F2772" t="s">
        <v>21</v>
      </c>
      <c r="G2772" t="str">
        <f>IF(VentasC15[[#This Row],[Tipo de pago]]='Tablas auxiliares'!$B$6,"Venta física","Venta Online")</f>
        <v>Venta Online</v>
      </c>
      <c r="H2772" t="s">
        <v>30</v>
      </c>
      <c r="I2772" s="37">
        <v>93801</v>
      </c>
      <c r="J2772" s="37">
        <v>58899</v>
      </c>
      <c r="K2772" s="37">
        <v>61846</v>
      </c>
      <c r="L2772" s="37">
        <v>67535</v>
      </c>
      <c r="M2772" s="37">
        <v>81082</v>
      </c>
      <c r="N2772" s="37">
        <f>SUM(VentasC15[[#This Row],[Maquillaje]:[Perfumería]])</f>
        <v>363163</v>
      </c>
      <c r="O2772" s="14">
        <f>AVERAGE(VentasC15[[#This Row],[Maquillaje]:[Perfumería]])</f>
        <v>72632.600000000006</v>
      </c>
      <c r="P2772" t="str">
        <f>INDEX(VentasC15[[#Headers],[Maquillaje]:[Perfumería]],MATCH(MAX(VentasC15[[#This Row],[Maquillaje]:[Perfumería]]),VentasC15[[#This Row],[Maquillaje]:[Perfumería]],0))</f>
        <v>Maquillaje</v>
      </c>
      <c r="Q2772" t="str">
        <f>INDEX(VentasC15[[#Headers],[Maquillaje]:[Perfumería]],MATCH(MIN(VentasC15[[#This Row],[Maquillaje]:[Perfumería]]),VentasC15[[#This Row],[Maquillaje]:[Perfumería]],0))</f>
        <v>Skincare</v>
      </c>
      <c r="R2772" t="str">
        <f>IF(VentasC15[[#This Row],[Total por vendedor]]&gt;=250000,"SI","NO")</f>
        <v>SI</v>
      </c>
    </row>
    <row r="2773" spans="1:18" x14ac:dyDescent="0.3">
      <c r="A2773" s="17">
        <v>33499893</v>
      </c>
      <c r="B2773" s="13">
        <v>36</v>
      </c>
      <c r="C2773" s="13">
        <v>6</v>
      </c>
      <c r="D2773" s="13">
        <v>86</v>
      </c>
      <c r="E2773" t="s">
        <v>23</v>
      </c>
      <c r="F2773" t="s">
        <v>20</v>
      </c>
      <c r="G2773" t="str">
        <f>IF(VentasC15[[#This Row],[Tipo de pago]]='Tablas auxiliares'!$B$6,"Venta física","Venta Online")</f>
        <v>Venta física</v>
      </c>
      <c r="H2773" t="s">
        <v>29</v>
      </c>
      <c r="I2773" s="37">
        <v>4945</v>
      </c>
      <c r="J2773" s="37">
        <v>58110</v>
      </c>
      <c r="K2773" s="37">
        <v>38091</v>
      </c>
      <c r="L2773" s="37">
        <v>91841</v>
      </c>
      <c r="M2773" s="37">
        <v>6176</v>
      </c>
      <c r="N2773" s="37">
        <f>SUM(VentasC15[[#This Row],[Maquillaje]:[Perfumería]])</f>
        <v>199163</v>
      </c>
      <c r="O2773" s="14">
        <f>AVERAGE(VentasC15[[#This Row],[Maquillaje]:[Perfumería]])</f>
        <v>39832.6</v>
      </c>
      <c r="P2773" t="str">
        <f>INDEX(VentasC15[[#Headers],[Maquillaje]:[Perfumería]],MATCH(MAX(VentasC15[[#This Row],[Maquillaje]:[Perfumería]]),VentasC15[[#This Row],[Maquillaje]:[Perfumería]],0))</f>
        <v>Cuerpo</v>
      </c>
      <c r="Q2773" t="str">
        <f>INDEX(VentasC15[[#Headers],[Maquillaje]:[Perfumería]],MATCH(MIN(VentasC15[[#This Row],[Maquillaje]:[Perfumería]]),VentasC15[[#This Row],[Maquillaje]:[Perfumería]],0))</f>
        <v>Maquillaje</v>
      </c>
      <c r="R2773" t="str">
        <f>IF(VentasC15[[#This Row],[Total por vendedor]]&gt;=250000,"SI","NO")</f>
        <v>NO</v>
      </c>
    </row>
    <row r="2774" spans="1:18" x14ac:dyDescent="0.3">
      <c r="A2774" s="16">
        <v>33499894</v>
      </c>
      <c r="B2774" s="13">
        <v>49</v>
      </c>
      <c r="C2774" s="13">
        <v>6</v>
      </c>
      <c r="D2774" s="13">
        <v>47</v>
      </c>
      <c r="E2774" t="s">
        <v>22</v>
      </c>
      <c r="F2774" t="s">
        <v>20</v>
      </c>
      <c r="G2774" t="str">
        <f>IF(VentasC15[[#This Row],[Tipo de pago]]='Tablas auxiliares'!$B$6,"Venta física","Venta Online")</f>
        <v>Venta física</v>
      </c>
      <c r="H2774" t="s">
        <v>29</v>
      </c>
      <c r="I2774" s="37">
        <v>80101</v>
      </c>
      <c r="J2774" s="37">
        <v>91386</v>
      </c>
      <c r="K2774" s="37">
        <v>11887</v>
      </c>
      <c r="L2774" s="37">
        <v>51936</v>
      </c>
      <c r="M2774" s="37">
        <v>50341</v>
      </c>
      <c r="N2774" s="37">
        <f>SUM(VentasC15[[#This Row],[Maquillaje]:[Perfumería]])</f>
        <v>285651</v>
      </c>
      <c r="O2774" s="14">
        <f>AVERAGE(VentasC15[[#This Row],[Maquillaje]:[Perfumería]])</f>
        <v>57130.2</v>
      </c>
      <c r="P2774" t="str">
        <f>INDEX(VentasC15[[#Headers],[Maquillaje]:[Perfumería]],MATCH(MAX(VentasC15[[#This Row],[Maquillaje]:[Perfumería]]),VentasC15[[#This Row],[Maquillaje]:[Perfumería]],0))</f>
        <v>Skincare</v>
      </c>
      <c r="Q2774" t="str">
        <f>INDEX(VentasC15[[#Headers],[Maquillaje]:[Perfumería]],MATCH(MIN(VentasC15[[#This Row],[Maquillaje]:[Perfumería]]),VentasC15[[#This Row],[Maquillaje]:[Perfumería]],0))</f>
        <v>Cabello</v>
      </c>
      <c r="R2774" t="str">
        <f>IF(VentasC15[[#This Row],[Total por vendedor]]&gt;=250000,"SI","NO")</f>
        <v>SI</v>
      </c>
    </row>
    <row r="2775" spans="1:18" x14ac:dyDescent="0.3">
      <c r="A2775" s="17">
        <v>33499895</v>
      </c>
      <c r="B2775" s="13">
        <v>44</v>
      </c>
      <c r="C2775" s="13">
        <v>6</v>
      </c>
      <c r="D2775" s="13">
        <v>37</v>
      </c>
      <c r="E2775" t="s">
        <v>25</v>
      </c>
      <c r="F2775" t="s">
        <v>20</v>
      </c>
      <c r="G2775" t="str">
        <f>IF(VentasC15[[#This Row],[Tipo de pago]]='Tablas auxiliares'!$B$6,"Venta física","Venta Online")</f>
        <v>Venta física</v>
      </c>
      <c r="H2775" t="s">
        <v>30</v>
      </c>
      <c r="I2775" s="37">
        <v>54893</v>
      </c>
      <c r="J2775" s="37">
        <v>72723</v>
      </c>
      <c r="K2775" s="37">
        <v>33124</v>
      </c>
      <c r="L2775" s="37">
        <v>19193</v>
      </c>
      <c r="M2775" s="37">
        <v>56475</v>
      </c>
      <c r="N2775" s="37">
        <f>SUM(VentasC15[[#This Row],[Maquillaje]:[Perfumería]])</f>
        <v>236408</v>
      </c>
      <c r="O2775" s="14">
        <f>AVERAGE(VentasC15[[#This Row],[Maquillaje]:[Perfumería]])</f>
        <v>47281.599999999999</v>
      </c>
      <c r="P2775" t="str">
        <f>INDEX(VentasC15[[#Headers],[Maquillaje]:[Perfumería]],MATCH(MAX(VentasC15[[#This Row],[Maquillaje]:[Perfumería]]),VentasC15[[#This Row],[Maquillaje]:[Perfumería]],0))</f>
        <v>Skincare</v>
      </c>
      <c r="Q2775" t="str">
        <f>INDEX(VentasC15[[#Headers],[Maquillaje]:[Perfumería]],MATCH(MIN(VentasC15[[#This Row],[Maquillaje]:[Perfumería]]),VentasC15[[#This Row],[Maquillaje]:[Perfumería]],0))</f>
        <v>Cuerpo</v>
      </c>
      <c r="R2775" t="str">
        <f>IF(VentasC15[[#This Row],[Total por vendedor]]&gt;=250000,"SI","NO")</f>
        <v>NO</v>
      </c>
    </row>
    <row r="2776" spans="1:18" x14ac:dyDescent="0.3">
      <c r="A2776" s="16">
        <v>33499896</v>
      </c>
      <c r="B2776" s="13">
        <v>51</v>
      </c>
      <c r="C2776" s="13">
        <v>6</v>
      </c>
      <c r="D2776" s="13">
        <v>59</v>
      </c>
      <c r="E2776" t="s">
        <v>23</v>
      </c>
      <c r="F2776" t="s">
        <v>20</v>
      </c>
      <c r="G2776" t="str">
        <f>IF(VentasC15[[#This Row],[Tipo de pago]]='Tablas auxiliares'!$B$6,"Venta física","Venta Online")</f>
        <v>Venta física</v>
      </c>
      <c r="H2776" t="s">
        <v>30</v>
      </c>
      <c r="I2776" s="37">
        <v>15158</v>
      </c>
      <c r="J2776" s="37">
        <v>30129</v>
      </c>
      <c r="K2776" s="37">
        <v>6652</v>
      </c>
      <c r="L2776" s="37">
        <v>73841</v>
      </c>
      <c r="M2776" s="37">
        <v>9964</v>
      </c>
      <c r="N2776" s="37">
        <f>SUM(VentasC15[[#This Row],[Maquillaje]:[Perfumería]])</f>
        <v>135744</v>
      </c>
      <c r="O2776" s="14">
        <f>AVERAGE(VentasC15[[#This Row],[Maquillaje]:[Perfumería]])</f>
        <v>27148.799999999999</v>
      </c>
      <c r="P2776" t="str">
        <f>INDEX(VentasC15[[#Headers],[Maquillaje]:[Perfumería]],MATCH(MAX(VentasC15[[#This Row],[Maquillaje]:[Perfumería]]),VentasC15[[#This Row],[Maquillaje]:[Perfumería]],0))</f>
        <v>Cuerpo</v>
      </c>
      <c r="Q2776" t="str">
        <f>INDEX(VentasC15[[#Headers],[Maquillaje]:[Perfumería]],MATCH(MIN(VentasC15[[#This Row],[Maquillaje]:[Perfumería]]),VentasC15[[#This Row],[Maquillaje]:[Perfumería]],0))</f>
        <v>Cabello</v>
      </c>
      <c r="R2776" t="str">
        <f>IF(VentasC15[[#This Row],[Total por vendedor]]&gt;=250000,"SI","NO")</f>
        <v>NO</v>
      </c>
    </row>
    <row r="2777" spans="1:18" x14ac:dyDescent="0.3">
      <c r="A2777" s="17">
        <v>33499897</v>
      </c>
      <c r="B2777" s="13">
        <v>63</v>
      </c>
      <c r="C2777" s="13">
        <v>6</v>
      </c>
      <c r="D2777" s="13">
        <v>59</v>
      </c>
      <c r="E2777" t="s">
        <v>23</v>
      </c>
      <c r="F2777" t="s">
        <v>21</v>
      </c>
      <c r="G2777" t="str">
        <f>IF(VentasC15[[#This Row],[Tipo de pago]]='Tablas auxiliares'!$B$6,"Venta física","Venta Online")</f>
        <v>Venta Online</v>
      </c>
      <c r="H2777" t="s">
        <v>29</v>
      </c>
      <c r="I2777" s="37">
        <v>34674</v>
      </c>
      <c r="J2777" s="37">
        <v>58184</v>
      </c>
      <c r="K2777" s="37">
        <v>45330</v>
      </c>
      <c r="L2777" s="37">
        <v>77496</v>
      </c>
      <c r="M2777" s="37">
        <v>9729</v>
      </c>
      <c r="N2777" s="37">
        <f>SUM(VentasC15[[#This Row],[Maquillaje]:[Perfumería]])</f>
        <v>225413</v>
      </c>
      <c r="O2777" s="14">
        <f>AVERAGE(VentasC15[[#This Row],[Maquillaje]:[Perfumería]])</f>
        <v>45082.6</v>
      </c>
      <c r="P2777" t="str">
        <f>INDEX(VentasC15[[#Headers],[Maquillaje]:[Perfumería]],MATCH(MAX(VentasC15[[#This Row],[Maquillaje]:[Perfumería]]),VentasC15[[#This Row],[Maquillaje]:[Perfumería]],0))</f>
        <v>Cuerpo</v>
      </c>
      <c r="Q2777" t="str">
        <f>INDEX(VentasC15[[#Headers],[Maquillaje]:[Perfumería]],MATCH(MIN(VentasC15[[#This Row],[Maquillaje]:[Perfumería]]),VentasC15[[#This Row],[Maquillaje]:[Perfumería]],0))</f>
        <v>Perfumería</v>
      </c>
      <c r="R2777" t="str">
        <f>IF(VentasC15[[#This Row],[Total por vendedor]]&gt;=250000,"SI","NO")</f>
        <v>NO</v>
      </c>
    </row>
    <row r="2778" spans="1:18" x14ac:dyDescent="0.3">
      <c r="A2778" s="16">
        <v>33499898</v>
      </c>
      <c r="B2778" s="13">
        <v>53</v>
      </c>
      <c r="C2778" s="13">
        <v>6</v>
      </c>
      <c r="D2778" s="13">
        <v>13</v>
      </c>
      <c r="E2778" t="s">
        <v>23</v>
      </c>
      <c r="F2778" t="s">
        <v>21</v>
      </c>
      <c r="G2778" t="str">
        <f>IF(VentasC15[[#This Row],[Tipo de pago]]='Tablas auxiliares'!$B$6,"Venta física","Venta Online")</f>
        <v>Venta Online</v>
      </c>
      <c r="H2778" t="s">
        <v>30</v>
      </c>
      <c r="I2778" s="37">
        <v>20969</v>
      </c>
      <c r="J2778" s="37">
        <v>2844</v>
      </c>
      <c r="K2778" s="37">
        <v>33702</v>
      </c>
      <c r="L2778" s="37">
        <v>42777</v>
      </c>
      <c r="M2778" s="37">
        <v>44418</v>
      </c>
      <c r="N2778" s="37">
        <f>SUM(VentasC15[[#This Row],[Maquillaje]:[Perfumería]])</f>
        <v>144710</v>
      </c>
      <c r="O2778" s="14">
        <f>AVERAGE(VentasC15[[#This Row],[Maquillaje]:[Perfumería]])</f>
        <v>28942</v>
      </c>
      <c r="P2778" t="str">
        <f>INDEX(VentasC15[[#Headers],[Maquillaje]:[Perfumería]],MATCH(MAX(VentasC15[[#This Row],[Maquillaje]:[Perfumería]]),VentasC15[[#This Row],[Maquillaje]:[Perfumería]],0))</f>
        <v>Perfumería</v>
      </c>
      <c r="Q2778" t="str">
        <f>INDEX(VentasC15[[#Headers],[Maquillaje]:[Perfumería]],MATCH(MIN(VentasC15[[#This Row],[Maquillaje]:[Perfumería]]),VentasC15[[#This Row],[Maquillaje]:[Perfumería]],0))</f>
        <v>Skincare</v>
      </c>
      <c r="R2778" t="str">
        <f>IF(VentasC15[[#This Row],[Total por vendedor]]&gt;=250000,"SI","NO")</f>
        <v>NO</v>
      </c>
    </row>
    <row r="2779" spans="1:18" x14ac:dyDescent="0.3">
      <c r="A2779" s="17">
        <v>33499899</v>
      </c>
      <c r="B2779" s="13">
        <v>72</v>
      </c>
      <c r="C2779" s="13">
        <v>6</v>
      </c>
      <c r="D2779" s="13">
        <v>20</v>
      </c>
      <c r="E2779" t="s">
        <v>23</v>
      </c>
      <c r="F2779" t="s">
        <v>21</v>
      </c>
      <c r="G2779" t="str">
        <f>IF(VentasC15[[#This Row],[Tipo de pago]]='Tablas auxiliares'!$B$6,"Venta física","Venta Online")</f>
        <v>Venta Online</v>
      </c>
      <c r="H2779" t="s">
        <v>29</v>
      </c>
      <c r="I2779" s="37">
        <v>92259</v>
      </c>
      <c r="J2779" s="37">
        <v>67539</v>
      </c>
      <c r="K2779" s="37">
        <v>54788</v>
      </c>
      <c r="L2779" s="37">
        <v>26240</v>
      </c>
      <c r="M2779" s="37">
        <v>79270</v>
      </c>
      <c r="N2779" s="37">
        <f>SUM(VentasC15[[#This Row],[Maquillaje]:[Perfumería]])</f>
        <v>320096</v>
      </c>
      <c r="O2779" s="14">
        <f>AVERAGE(VentasC15[[#This Row],[Maquillaje]:[Perfumería]])</f>
        <v>64019.199999999997</v>
      </c>
      <c r="P2779" t="str">
        <f>INDEX(VentasC15[[#Headers],[Maquillaje]:[Perfumería]],MATCH(MAX(VentasC15[[#This Row],[Maquillaje]:[Perfumería]]),VentasC15[[#This Row],[Maquillaje]:[Perfumería]],0))</f>
        <v>Maquillaje</v>
      </c>
      <c r="Q2779" t="str">
        <f>INDEX(VentasC15[[#Headers],[Maquillaje]:[Perfumería]],MATCH(MIN(VentasC15[[#This Row],[Maquillaje]:[Perfumería]]),VentasC15[[#This Row],[Maquillaje]:[Perfumería]],0))</f>
        <v>Cuerpo</v>
      </c>
      <c r="R2779" t="str">
        <f>IF(VentasC15[[#This Row],[Total por vendedor]]&gt;=250000,"SI","NO")</f>
        <v>SI</v>
      </c>
    </row>
    <row r="2780" spans="1:18" x14ac:dyDescent="0.3">
      <c r="A2780" s="16">
        <v>33499900</v>
      </c>
      <c r="B2780" s="13">
        <v>39</v>
      </c>
      <c r="C2780" s="13">
        <v>6</v>
      </c>
      <c r="D2780" s="13">
        <v>85</v>
      </c>
      <c r="E2780" t="s">
        <v>23</v>
      </c>
      <c r="F2780" t="s">
        <v>21</v>
      </c>
      <c r="G2780" t="str">
        <f>IF(VentasC15[[#This Row],[Tipo de pago]]='Tablas auxiliares'!$B$6,"Venta física","Venta Online")</f>
        <v>Venta Online</v>
      </c>
      <c r="H2780" t="s">
        <v>29</v>
      </c>
      <c r="I2780" s="37">
        <v>86180</v>
      </c>
      <c r="J2780" s="37">
        <v>27824</v>
      </c>
      <c r="K2780" s="37">
        <v>15680</v>
      </c>
      <c r="L2780" s="37">
        <v>41189</v>
      </c>
      <c r="M2780" s="37">
        <v>92152</v>
      </c>
      <c r="N2780" s="37">
        <f>SUM(VentasC15[[#This Row],[Maquillaje]:[Perfumería]])</f>
        <v>263025</v>
      </c>
      <c r="O2780" s="14">
        <f>AVERAGE(VentasC15[[#This Row],[Maquillaje]:[Perfumería]])</f>
        <v>52605</v>
      </c>
      <c r="P2780" t="str">
        <f>INDEX(VentasC15[[#Headers],[Maquillaje]:[Perfumería]],MATCH(MAX(VentasC15[[#This Row],[Maquillaje]:[Perfumería]]),VentasC15[[#This Row],[Maquillaje]:[Perfumería]],0))</f>
        <v>Perfumería</v>
      </c>
      <c r="Q2780" t="str">
        <f>INDEX(VentasC15[[#Headers],[Maquillaje]:[Perfumería]],MATCH(MIN(VentasC15[[#This Row],[Maquillaje]:[Perfumería]]),VentasC15[[#This Row],[Maquillaje]:[Perfumería]],0))</f>
        <v>Cabello</v>
      </c>
      <c r="R2780" t="str">
        <f>IF(VentasC15[[#This Row],[Total por vendedor]]&gt;=250000,"SI","NO")</f>
        <v>SI</v>
      </c>
    </row>
    <row r="2781" spans="1:18" x14ac:dyDescent="0.3">
      <c r="A2781" s="17">
        <v>33499901</v>
      </c>
      <c r="B2781" s="13">
        <v>61</v>
      </c>
      <c r="C2781" s="13">
        <v>6</v>
      </c>
      <c r="D2781" s="13">
        <v>10</v>
      </c>
      <c r="E2781" t="s">
        <v>22</v>
      </c>
      <c r="F2781" t="s">
        <v>21</v>
      </c>
      <c r="G2781" t="str">
        <f>IF(VentasC15[[#This Row],[Tipo de pago]]='Tablas auxiliares'!$B$6,"Venta física","Venta Online")</f>
        <v>Venta Online</v>
      </c>
      <c r="H2781" t="s">
        <v>30</v>
      </c>
      <c r="I2781" s="37">
        <v>36395</v>
      </c>
      <c r="J2781" s="37">
        <v>35399</v>
      </c>
      <c r="K2781" s="37">
        <v>12922</v>
      </c>
      <c r="L2781" s="37">
        <v>92664</v>
      </c>
      <c r="M2781" s="37">
        <v>26603</v>
      </c>
      <c r="N2781" s="37">
        <f>SUM(VentasC15[[#This Row],[Maquillaje]:[Perfumería]])</f>
        <v>203983</v>
      </c>
      <c r="O2781" s="14">
        <f>AVERAGE(VentasC15[[#This Row],[Maquillaje]:[Perfumería]])</f>
        <v>40796.6</v>
      </c>
      <c r="P2781" t="str">
        <f>INDEX(VentasC15[[#Headers],[Maquillaje]:[Perfumería]],MATCH(MAX(VentasC15[[#This Row],[Maquillaje]:[Perfumería]]),VentasC15[[#This Row],[Maquillaje]:[Perfumería]],0))</f>
        <v>Cuerpo</v>
      </c>
      <c r="Q2781" t="str">
        <f>INDEX(VentasC15[[#Headers],[Maquillaje]:[Perfumería]],MATCH(MIN(VentasC15[[#This Row],[Maquillaje]:[Perfumería]]),VentasC15[[#This Row],[Maquillaje]:[Perfumería]],0))</f>
        <v>Cabello</v>
      </c>
      <c r="R2781" t="str">
        <f>IF(VentasC15[[#This Row],[Total por vendedor]]&gt;=250000,"SI","NO")</f>
        <v>NO</v>
      </c>
    </row>
    <row r="2782" spans="1:18" x14ac:dyDescent="0.3">
      <c r="A2782" s="16">
        <v>33499902</v>
      </c>
      <c r="B2782" s="13">
        <v>30</v>
      </c>
      <c r="C2782" s="13">
        <v>6</v>
      </c>
      <c r="D2782" s="13">
        <v>77</v>
      </c>
      <c r="E2782" t="s">
        <v>24</v>
      </c>
      <c r="F2782" t="s">
        <v>20</v>
      </c>
      <c r="G2782" t="str">
        <f>IF(VentasC15[[#This Row],[Tipo de pago]]='Tablas auxiliares'!$B$6,"Venta física","Venta Online")</f>
        <v>Venta física</v>
      </c>
      <c r="H2782" t="s">
        <v>29</v>
      </c>
      <c r="I2782" s="37">
        <v>93957</v>
      </c>
      <c r="J2782" s="37">
        <v>82620</v>
      </c>
      <c r="K2782" s="37">
        <v>44265</v>
      </c>
      <c r="L2782" s="37">
        <v>64547</v>
      </c>
      <c r="M2782" s="37">
        <v>98236</v>
      </c>
      <c r="N2782" s="37">
        <f>SUM(VentasC15[[#This Row],[Maquillaje]:[Perfumería]])</f>
        <v>383625</v>
      </c>
      <c r="O2782" s="14">
        <f>AVERAGE(VentasC15[[#This Row],[Maquillaje]:[Perfumería]])</f>
        <v>76725</v>
      </c>
      <c r="P2782" t="str">
        <f>INDEX(VentasC15[[#Headers],[Maquillaje]:[Perfumería]],MATCH(MAX(VentasC15[[#This Row],[Maquillaje]:[Perfumería]]),VentasC15[[#This Row],[Maquillaje]:[Perfumería]],0))</f>
        <v>Perfumería</v>
      </c>
      <c r="Q2782" t="str">
        <f>INDEX(VentasC15[[#Headers],[Maquillaje]:[Perfumería]],MATCH(MIN(VentasC15[[#This Row],[Maquillaje]:[Perfumería]]),VentasC15[[#This Row],[Maquillaje]:[Perfumería]],0))</f>
        <v>Cabello</v>
      </c>
      <c r="R2782" t="str">
        <f>IF(VentasC15[[#This Row],[Total por vendedor]]&gt;=250000,"SI","NO")</f>
        <v>SI</v>
      </c>
    </row>
    <row r="2783" spans="1:18" x14ac:dyDescent="0.3">
      <c r="A2783" s="17">
        <v>33499903</v>
      </c>
      <c r="B2783" s="13">
        <v>52</v>
      </c>
      <c r="C2783" s="13">
        <v>6</v>
      </c>
      <c r="D2783" s="13">
        <v>34</v>
      </c>
      <c r="E2783" t="s">
        <v>24</v>
      </c>
      <c r="F2783" t="s">
        <v>21</v>
      </c>
      <c r="G2783" t="str">
        <f>IF(VentasC15[[#This Row],[Tipo de pago]]='Tablas auxiliares'!$B$6,"Venta física","Venta Online")</f>
        <v>Venta Online</v>
      </c>
      <c r="H2783" t="s">
        <v>29</v>
      </c>
      <c r="I2783" s="37">
        <v>98385</v>
      </c>
      <c r="J2783" s="37">
        <v>24437</v>
      </c>
      <c r="K2783" s="37">
        <v>81282</v>
      </c>
      <c r="L2783" s="37">
        <v>9420</v>
      </c>
      <c r="M2783" s="37">
        <v>99082</v>
      </c>
      <c r="N2783" s="37">
        <f>SUM(VentasC15[[#This Row],[Maquillaje]:[Perfumería]])</f>
        <v>312606</v>
      </c>
      <c r="O2783" s="14">
        <f>AVERAGE(VentasC15[[#This Row],[Maquillaje]:[Perfumería]])</f>
        <v>62521.2</v>
      </c>
      <c r="P2783" t="str">
        <f>INDEX(VentasC15[[#Headers],[Maquillaje]:[Perfumería]],MATCH(MAX(VentasC15[[#This Row],[Maquillaje]:[Perfumería]]),VentasC15[[#This Row],[Maquillaje]:[Perfumería]],0))</f>
        <v>Perfumería</v>
      </c>
      <c r="Q2783" t="str">
        <f>INDEX(VentasC15[[#Headers],[Maquillaje]:[Perfumería]],MATCH(MIN(VentasC15[[#This Row],[Maquillaje]:[Perfumería]]),VentasC15[[#This Row],[Maquillaje]:[Perfumería]],0))</f>
        <v>Cuerpo</v>
      </c>
      <c r="R2783" t="str">
        <f>IF(VentasC15[[#This Row],[Total por vendedor]]&gt;=250000,"SI","NO")</f>
        <v>SI</v>
      </c>
    </row>
    <row r="2784" spans="1:18" x14ac:dyDescent="0.3">
      <c r="A2784" s="16">
        <v>33499904</v>
      </c>
      <c r="B2784" s="13">
        <v>26</v>
      </c>
      <c r="C2784" s="13">
        <v>6</v>
      </c>
      <c r="D2784" s="13">
        <v>31</v>
      </c>
      <c r="E2784" t="s">
        <v>24</v>
      </c>
      <c r="F2784" t="s">
        <v>20</v>
      </c>
      <c r="G2784" t="str">
        <f>IF(VentasC15[[#This Row],[Tipo de pago]]='Tablas auxiliares'!$B$6,"Venta física","Venta Online")</f>
        <v>Venta física</v>
      </c>
      <c r="H2784" t="s">
        <v>30</v>
      </c>
      <c r="I2784" s="37">
        <v>64012</v>
      </c>
      <c r="J2784" s="37">
        <v>80130</v>
      </c>
      <c r="K2784" s="37">
        <v>23385</v>
      </c>
      <c r="L2784" s="37">
        <v>16237</v>
      </c>
      <c r="M2784" s="37">
        <v>22533</v>
      </c>
      <c r="N2784" s="37">
        <f>SUM(VentasC15[[#This Row],[Maquillaje]:[Perfumería]])</f>
        <v>206297</v>
      </c>
      <c r="O2784" s="14">
        <f>AVERAGE(VentasC15[[#This Row],[Maquillaje]:[Perfumería]])</f>
        <v>41259.4</v>
      </c>
      <c r="P2784" t="str">
        <f>INDEX(VentasC15[[#Headers],[Maquillaje]:[Perfumería]],MATCH(MAX(VentasC15[[#This Row],[Maquillaje]:[Perfumería]]),VentasC15[[#This Row],[Maquillaje]:[Perfumería]],0))</f>
        <v>Skincare</v>
      </c>
      <c r="Q2784" t="str">
        <f>INDEX(VentasC15[[#Headers],[Maquillaje]:[Perfumería]],MATCH(MIN(VentasC15[[#This Row],[Maquillaje]:[Perfumería]]),VentasC15[[#This Row],[Maquillaje]:[Perfumería]],0))</f>
        <v>Cuerpo</v>
      </c>
      <c r="R2784" t="str">
        <f>IF(VentasC15[[#This Row],[Total por vendedor]]&gt;=250000,"SI","NO")</f>
        <v>NO</v>
      </c>
    </row>
    <row r="2785" spans="1:18" x14ac:dyDescent="0.3">
      <c r="A2785" s="17">
        <v>33499905</v>
      </c>
      <c r="B2785" s="13">
        <v>64</v>
      </c>
      <c r="C2785" s="13">
        <v>6</v>
      </c>
      <c r="D2785" s="13">
        <v>62</v>
      </c>
      <c r="E2785" t="s">
        <v>22</v>
      </c>
      <c r="F2785" t="s">
        <v>21</v>
      </c>
      <c r="G2785" t="str">
        <f>IF(VentasC15[[#This Row],[Tipo de pago]]='Tablas auxiliares'!$B$6,"Venta física","Venta Online")</f>
        <v>Venta Online</v>
      </c>
      <c r="H2785" t="s">
        <v>29</v>
      </c>
      <c r="I2785" s="37">
        <v>87135</v>
      </c>
      <c r="J2785" s="37">
        <v>75781</v>
      </c>
      <c r="K2785" s="37">
        <v>19847</v>
      </c>
      <c r="L2785" s="37">
        <v>27221</v>
      </c>
      <c r="M2785" s="37">
        <v>42140</v>
      </c>
      <c r="N2785" s="37">
        <f>SUM(VentasC15[[#This Row],[Maquillaje]:[Perfumería]])</f>
        <v>252124</v>
      </c>
      <c r="O2785" s="14">
        <f>AVERAGE(VentasC15[[#This Row],[Maquillaje]:[Perfumería]])</f>
        <v>50424.800000000003</v>
      </c>
      <c r="P2785" t="str">
        <f>INDEX(VentasC15[[#Headers],[Maquillaje]:[Perfumería]],MATCH(MAX(VentasC15[[#This Row],[Maquillaje]:[Perfumería]]),VentasC15[[#This Row],[Maquillaje]:[Perfumería]],0))</f>
        <v>Maquillaje</v>
      </c>
      <c r="Q2785" t="str">
        <f>INDEX(VentasC15[[#Headers],[Maquillaje]:[Perfumería]],MATCH(MIN(VentasC15[[#This Row],[Maquillaje]:[Perfumería]]),VentasC15[[#This Row],[Maquillaje]:[Perfumería]],0))</f>
        <v>Cabello</v>
      </c>
      <c r="R2785" t="str">
        <f>IF(VentasC15[[#This Row],[Total por vendedor]]&gt;=250000,"SI","NO")</f>
        <v>SI</v>
      </c>
    </row>
    <row r="2786" spans="1:18" x14ac:dyDescent="0.3">
      <c r="A2786" s="16">
        <v>33499906</v>
      </c>
      <c r="B2786" s="13">
        <v>34</v>
      </c>
      <c r="C2786" s="13">
        <v>6</v>
      </c>
      <c r="D2786" s="13">
        <v>100</v>
      </c>
      <c r="E2786" t="s">
        <v>24</v>
      </c>
      <c r="F2786" t="s">
        <v>21</v>
      </c>
      <c r="G2786" t="str">
        <f>IF(VentasC15[[#This Row],[Tipo de pago]]='Tablas auxiliares'!$B$6,"Venta física","Venta Online")</f>
        <v>Venta Online</v>
      </c>
      <c r="H2786" t="s">
        <v>29</v>
      </c>
      <c r="I2786" s="37">
        <v>10738</v>
      </c>
      <c r="J2786" s="37">
        <v>69438</v>
      </c>
      <c r="K2786" s="37">
        <v>41907</v>
      </c>
      <c r="L2786" s="37">
        <v>55759</v>
      </c>
      <c r="M2786" s="37">
        <v>36286</v>
      </c>
      <c r="N2786" s="37">
        <f>SUM(VentasC15[[#This Row],[Maquillaje]:[Perfumería]])</f>
        <v>214128</v>
      </c>
      <c r="O2786" s="14">
        <f>AVERAGE(VentasC15[[#This Row],[Maquillaje]:[Perfumería]])</f>
        <v>42825.599999999999</v>
      </c>
      <c r="P2786" t="str">
        <f>INDEX(VentasC15[[#Headers],[Maquillaje]:[Perfumería]],MATCH(MAX(VentasC15[[#This Row],[Maquillaje]:[Perfumería]]),VentasC15[[#This Row],[Maquillaje]:[Perfumería]],0))</f>
        <v>Skincare</v>
      </c>
      <c r="Q2786" t="str">
        <f>INDEX(VentasC15[[#Headers],[Maquillaje]:[Perfumería]],MATCH(MIN(VentasC15[[#This Row],[Maquillaje]:[Perfumería]]),VentasC15[[#This Row],[Maquillaje]:[Perfumería]],0))</f>
        <v>Maquillaje</v>
      </c>
      <c r="R2786" t="str">
        <f>IF(VentasC15[[#This Row],[Total por vendedor]]&gt;=250000,"SI","NO")</f>
        <v>NO</v>
      </c>
    </row>
    <row r="2787" spans="1:18" x14ac:dyDescent="0.3">
      <c r="A2787" s="17">
        <v>33499907</v>
      </c>
      <c r="B2787" s="13">
        <v>30</v>
      </c>
      <c r="C2787" s="13">
        <v>6</v>
      </c>
      <c r="D2787" s="13">
        <v>11</v>
      </c>
      <c r="E2787" t="s">
        <v>23</v>
      </c>
      <c r="F2787" t="s">
        <v>21</v>
      </c>
      <c r="G2787" t="str">
        <f>IF(VentasC15[[#This Row],[Tipo de pago]]='Tablas auxiliares'!$B$6,"Venta física","Venta Online")</f>
        <v>Venta Online</v>
      </c>
      <c r="H2787" t="s">
        <v>30</v>
      </c>
      <c r="I2787" s="37">
        <v>27267</v>
      </c>
      <c r="J2787" s="37">
        <v>73062</v>
      </c>
      <c r="K2787" s="37">
        <v>25864</v>
      </c>
      <c r="L2787" s="37">
        <v>63015</v>
      </c>
      <c r="M2787" s="37">
        <v>91797</v>
      </c>
      <c r="N2787" s="37">
        <f>SUM(VentasC15[[#This Row],[Maquillaje]:[Perfumería]])</f>
        <v>281005</v>
      </c>
      <c r="O2787" s="14">
        <f>AVERAGE(VentasC15[[#This Row],[Maquillaje]:[Perfumería]])</f>
        <v>56201</v>
      </c>
      <c r="P2787" t="str">
        <f>INDEX(VentasC15[[#Headers],[Maquillaje]:[Perfumería]],MATCH(MAX(VentasC15[[#This Row],[Maquillaje]:[Perfumería]]),VentasC15[[#This Row],[Maquillaje]:[Perfumería]],0))</f>
        <v>Perfumería</v>
      </c>
      <c r="Q2787" t="str">
        <f>INDEX(VentasC15[[#Headers],[Maquillaje]:[Perfumería]],MATCH(MIN(VentasC15[[#This Row],[Maquillaje]:[Perfumería]]),VentasC15[[#This Row],[Maquillaje]:[Perfumería]],0))</f>
        <v>Cabello</v>
      </c>
      <c r="R2787" t="str">
        <f>IF(VentasC15[[#This Row],[Total por vendedor]]&gt;=250000,"SI","NO")</f>
        <v>SI</v>
      </c>
    </row>
    <row r="2788" spans="1:18" x14ac:dyDescent="0.3">
      <c r="A2788" s="16">
        <v>33499908</v>
      </c>
      <c r="B2788" s="13">
        <v>47</v>
      </c>
      <c r="C2788" s="13">
        <v>6</v>
      </c>
      <c r="D2788" s="13">
        <v>61</v>
      </c>
      <c r="E2788" t="s">
        <v>23</v>
      </c>
      <c r="F2788" t="s">
        <v>21</v>
      </c>
      <c r="G2788" t="str">
        <f>IF(VentasC15[[#This Row],[Tipo de pago]]='Tablas auxiliares'!$B$6,"Venta física","Venta Online")</f>
        <v>Venta Online</v>
      </c>
      <c r="H2788" t="s">
        <v>30</v>
      </c>
      <c r="I2788" s="37">
        <v>28043</v>
      </c>
      <c r="J2788" s="37">
        <v>32331</v>
      </c>
      <c r="K2788" s="37">
        <v>71056</v>
      </c>
      <c r="L2788" s="37">
        <v>47870</v>
      </c>
      <c r="M2788" s="37">
        <v>29850</v>
      </c>
      <c r="N2788" s="37">
        <f>SUM(VentasC15[[#This Row],[Maquillaje]:[Perfumería]])</f>
        <v>209150</v>
      </c>
      <c r="O2788" s="14">
        <f>AVERAGE(VentasC15[[#This Row],[Maquillaje]:[Perfumería]])</f>
        <v>41830</v>
      </c>
      <c r="P2788" t="str">
        <f>INDEX(VentasC15[[#Headers],[Maquillaje]:[Perfumería]],MATCH(MAX(VentasC15[[#This Row],[Maquillaje]:[Perfumería]]),VentasC15[[#This Row],[Maquillaje]:[Perfumería]],0))</f>
        <v>Cabello</v>
      </c>
      <c r="Q2788" t="str">
        <f>INDEX(VentasC15[[#Headers],[Maquillaje]:[Perfumería]],MATCH(MIN(VentasC15[[#This Row],[Maquillaje]:[Perfumería]]),VentasC15[[#This Row],[Maquillaje]:[Perfumería]],0))</f>
        <v>Maquillaje</v>
      </c>
      <c r="R2788" t="str">
        <f>IF(VentasC15[[#This Row],[Total por vendedor]]&gt;=250000,"SI","NO")</f>
        <v>NO</v>
      </c>
    </row>
    <row r="2789" spans="1:18" x14ac:dyDescent="0.3">
      <c r="A2789" s="17">
        <v>33499909</v>
      </c>
      <c r="B2789" s="13">
        <v>26</v>
      </c>
      <c r="C2789" s="13">
        <v>6</v>
      </c>
      <c r="D2789" s="13">
        <v>17</v>
      </c>
      <c r="E2789" t="s">
        <v>22</v>
      </c>
      <c r="F2789" t="s">
        <v>21</v>
      </c>
      <c r="G2789" t="str">
        <f>IF(VentasC15[[#This Row],[Tipo de pago]]='Tablas auxiliares'!$B$6,"Venta física","Venta Online")</f>
        <v>Venta Online</v>
      </c>
      <c r="H2789" t="s">
        <v>30</v>
      </c>
      <c r="I2789" s="37">
        <v>47537</v>
      </c>
      <c r="J2789" s="37">
        <v>94639</v>
      </c>
      <c r="K2789" s="37">
        <v>61235</v>
      </c>
      <c r="L2789" s="37">
        <v>7672</v>
      </c>
      <c r="M2789" s="37">
        <v>26359</v>
      </c>
      <c r="N2789" s="37">
        <f>SUM(VentasC15[[#This Row],[Maquillaje]:[Perfumería]])</f>
        <v>237442</v>
      </c>
      <c r="O2789" s="14">
        <f>AVERAGE(VentasC15[[#This Row],[Maquillaje]:[Perfumería]])</f>
        <v>47488.4</v>
      </c>
      <c r="P2789" t="str">
        <f>INDEX(VentasC15[[#Headers],[Maquillaje]:[Perfumería]],MATCH(MAX(VentasC15[[#This Row],[Maquillaje]:[Perfumería]]),VentasC15[[#This Row],[Maquillaje]:[Perfumería]],0))</f>
        <v>Skincare</v>
      </c>
      <c r="Q2789" t="str">
        <f>INDEX(VentasC15[[#Headers],[Maquillaje]:[Perfumería]],MATCH(MIN(VentasC15[[#This Row],[Maquillaje]:[Perfumería]]),VentasC15[[#This Row],[Maquillaje]:[Perfumería]],0))</f>
        <v>Cuerpo</v>
      </c>
      <c r="R2789" t="str">
        <f>IF(VentasC15[[#This Row],[Total por vendedor]]&gt;=250000,"SI","NO")</f>
        <v>NO</v>
      </c>
    </row>
    <row r="2790" spans="1:18" x14ac:dyDescent="0.3">
      <c r="A2790" s="16">
        <v>33499910</v>
      </c>
      <c r="B2790" s="13">
        <v>46</v>
      </c>
      <c r="C2790" s="13">
        <v>6</v>
      </c>
      <c r="D2790" s="13">
        <v>44</v>
      </c>
      <c r="E2790" t="s">
        <v>24</v>
      </c>
      <c r="F2790" t="s">
        <v>20</v>
      </c>
      <c r="G2790" t="str">
        <f>IF(VentasC15[[#This Row],[Tipo de pago]]='Tablas auxiliares'!$B$6,"Venta física","Venta Online")</f>
        <v>Venta física</v>
      </c>
      <c r="H2790" t="s">
        <v>29</v>
      </c>
      <c r="I2790" s="37">
        <v>113</v>
      </c>
      <c r="J2790" s="37">
        <v>30316</v>
      </c>
      <c r="K2790" s="37">
        <v>61084</v>
      </c>
      <c r="L2790" s="37">
        <v>10272</v>
      </c>
      <c r="M2790" s="37">
        <v>38755</v>
      </c>
      <c r="N2790" s="37">
        <f>SUM(VentasC15[[#This Row],[Maquillaje]:[Perfumería]])</f>
        <v>140540</v>
      </c>
      <c r="O2790" s="14">
        <f>AVERAGE(VentasC15[[#This Row],[Maquillaje]:[Perfumería]])</f>
        <v>28108</v>
      </c>
      <c r="P2790" t="str">
        <f>INDEX(VentasC15[[#Headers],[Maquillaje]:[Perfumería]],MATCH(MAX(VentasC15[[#This Row],[Maquillaje]:[Perfumería]]),VentasC15[[#This Row],[Maquillaje]:[Perfumería]],0))</f>
        <v>Cabello</v>
      </c>
      <c r="Q2790" t="str">
        <f>INDEX(VentasC15[[#Headers],[Maquillaje]:[Perfumería]],MATCH(MIN(VentasC15[[#This Row],[Maquillaje]:[Perfumería]]),VentasC15[[#This Row],[Maquillaje]:[Perfumería]],0))</f>
        <v>Maquillaje</v>
      </c>
      <c r="R2790" t="str">
        <f>IF(VentasC15[[#This Row],[Total por vendedor]]&gt;=250000,"SI","NO")</f>
        <v>NO</v>
      </c>
    </row>
    <row r="2791" spans="1:18" x14ac:dyDescent="0.3">
      <c r="A2791" s="17">
        <v>33499911</v>
      </c>
      <c r="B2791" s="13">
        <v>39</v>
      </c>
      <c r="C2791" s="13">
        <v>6</v>
      </c>
      <c r="D2791" s="13">
        <v>35</v>
      </c>
      <c r="E2791" t="s">
        <v>24</v>
      </c>
      <c r="F2791" t="s">
        <v>21</v>
      </c>
      <c r="G2791" t="str">
        <f>IF(VentasC15[[#This Row],[Tipo de pago]]='Tablas auxiliares'!$B$6,"Venta física","Venta Online")</f>
        <v>Venta Online</v>
      </c>
      <c r="H2791" t="s">
        <v>29</v>
      </c>
      <c r="I2791" s="37">
        <v>95156</v>
      </c>
      <c r="J2791" s="37">
        <v>2026</v>
      </c>
      <c r="K2791" s="37">
        <v>30089</v>
      </c>
      <c r="L2791" s="37">
        <v>24354</v>
      </c>
      <c r="M2791" s="37">
        <v>45448</v>
      </c>
      <c r="N2791" s="37">
        <f>SUM(VentasC15[[#This Row],[Maquillaje]:[Perfumería]])</f>
        <v>197073</v>
      </c>
      <c r="O2791" s="14">
        <f>AVERAGE(VentasC15[[#This Row],[Maquillaje]:[Perfumería]])</f>
        <v>39414.6</v>
      </c>
      <c r="P2791" t="str">
        <f>INDEX(VentasC15[[#Headers],[Maquillaje]:[Perfumería]],MATCH(MAX(VentasC15[[#This Row],[Maquillaje]:[Perfumería]]),VentasC15[[#This Row],[Maquillaje]:[Perfumería]],0))</f>
        <v>Maquillaje</v>
      </c>
      <c r="Q2791" t="str">
        <f>INDEX(VentasC15[[#Headers],[Maquillaje]:[Perfumería]],MATCH(MIN(VentasC15[[#This Row],[Maquillaje]:[Perfumería]]),VentasC15[[#This Row],[Maquillaje]:[Perfumería]],0))</f>
        <v>Skincare</v>
      </c>
      <c r="R2791" t="str">
        <f>IF(VentasC15[[#This Row],[Total por vendedor]]&gt;=250000,"SI","NO")</f>
        <v>NO</v>
      </c>
    </row>
    <row r="2792" spans="1:18" x14ac:dyDescent="0.3">
      <c r="A2792" s="16">
        <v>33499912</v>
      </c>
      <c r="B2792" s="13">
        <v>51</v>
      </c>
      <c r="C2792" s="13">
        <v>6</v>
      </c>
      <c r="D2792" s="13">
        <v>38</v>
      </c>
      <c r="E2792" t="s">
        <v>23</v>
      </c>
      <c r="F2792" t="s">
        <v>21</v>
      </c>
      <c r="G2792" t="str">
        <f>IF(VentasC15[[#This Row],[Tipo de pago]]='Tablas auxiliares'!$B$6,"Venta física","Venta Online")</f>
        <v>Venta Online</v>
      </c>
      <c r="H2792" t="s">
        <v>30</v>
      </c>
      <c r="I2792" s="37">
        <v>80683</v>
      </c>
      <c r="J2792" s="37">
        <v>95853</v>
      </c>
      <c r="K2792" s="37">
        <v>93758</v>
      </c>
      <c r="L2792" s="37">
        <v>84501</v>
      </c>
      <c r="M2792" s="37">
        <v>39003</v>
      </c>
      <c r="N2792" s="37">
        <f>SUM(VentasC15[[#This Row],[Maquillaje]:[Perfumería]])</f>
        <v>393798</v>
      </c>
      <c r="O2792" s="14">
        <f>AVERAGE(VentasC15[[#This Row],[Maquillaje]:[Perfumería]])</f>
        <v>78759.600000000006</v>
      </c>
      <c r="P2792" t="str">
        <f>INDEX(VentasC15[[#Headers],[Maquillaje]:[Perfumería]],MATCH(MAX(VentasC15[[#This Row],[Maquillaje]:[Perfumería]]),VentasC15[[#This Row],[Maquillaje]:[Perfumería]],0))</f>
        <v>Skincare</v>
      </c>
      <c r="Q2792" t="str">
        <f>INDEX(VentasC15[[#Headers],[Maquillaje]:[Perfumería]],MATCH(MIN(VentasC15[[#This Row],[Maquillaje]:[Perfumería]]),VentasC15[[#This Row],[Maquillaje]:[Perfumería]],0))</f>
        <v>Perfumería</v>
      </c>
      <c r="R2792" t="str">
        <f>IF(VentasC15[[#This Row],[Total por vendedor]]&gt;=250000,"SI","NO")</f>
        <v>SI</v>
      </c>
    </row>
    <row r="2793" spans="1:18" x14ac:dyDescent="0.3">
      <c r="A2793" s="17">
        <v>33499913</v>
      </c>
      <c r="B2793" s="13">
        <v>36</v>
      </c>
      <c r="C2793" s="13">
        <v>6</v>
      </c>
      <c r="D2793" s="13">
        <v>51</v>
      </c>
      <c r="E2793" t="s">
        <v>24</v>
      </c>
      <c r="F2793" t="s">
        <v>21</v>
      </c>
      <c r="G2793" t="str">
        <f>IF(VentasC15[[#This Row],[Tipo de pago]]='Tablas auxiliares'!$B$6,"Venta física","Venta Online")</f>
        <v>Venta Online</v>
      </c>
      <c r="H2793" t="s">
        <v>29</v>
      </c>
      <c r="I2793" s="37">
        <v>81426</v>
      </c>
      <c r="J2793" s="37">
        <v>77284</v>
      </c>
      <c r="K2793" s="37">
        <v>25389</v>
      </c>
      <c r="L2793" s="37">
        <v>72773</v>
      </c>
      <c r="M2793" s="37">
        <v>16519</v>
      </c>
      <c r="N2793" s="37">
        <f>SUM(VentasC15[[#This Row],[Maquillaje]:[Perfumería]])</f>
        <v>273391</v>
      </c>
      <c r="O2793" s="14">
        <f>AVERAGE(VentasC15[[#This Row],[Maquillaje]:[Perfumería]])</f>
        <v>54678.2</v>
      </c>
      <c r="P2793" t="str">
        <f>INDEX(VentasC15[[#Headers],[Maquillaje]:[Perfumería]],MATCH(MAX(VentasC15[[#This Row],[Maquillaje]:[Perfumería]]),VentasC15[[#This Row],[Maquillaje]:[Perfumería]],0))</f>
        <v>Maquillaje</v>
      </c>
      <c r="Q2793" t="str">
        <f>INDEX(VentasC15[[#Headers],[Maquillaje]:[Perfumería]],MATCH(MIN(VentasC15[[#This Row],[Maquillaje]:[Perfumería]]),VentasC15[[#This Row],[Maquillaje]:[Perfumería]],0))</f>
        <v>Perfumería</v>
      </c>
      <c r="R2793" t="str">
        <f>IF(VentasC15[[#This Row],[Total por vendedor]]&gt;=250000,"SI","NO")</f>
        <v>SI</v>
      </c>
    </row>
    <row r="2794" spans="1:18" x14ac:dyDescent="0.3">
      <c r="A2794" s="16">
        <v>33499914</v>
      </c>
      <c r="B2794" s="13">
        <v>38</v>
      </c>
      <c r="C2794" s="13">
        <v>6</v>
      </c>
      <c r="D2794" s="13">
        <v>83</v>
      </c>
      <c r="E2794" t="s">
        <v>22</v>
      </c>
      <c r="F2794" t="s">
        <v>21</v>
      </c>
      <c r="G2794" t="str">
        <f>IF(VentasC15[[#This Row],[Tipo de pago]]='Tablas auxiliares'!$B$6,"Venta física","Venta Online")</f>
        <v>Venta Online</v>
      </c>
      <c r="H2794" t="s">
        <v>29</v>
      </c>
      <c r="I2794" s="37">
        <v>25904</v>
      </c>
      <c r="J2794" s="37">
        <v>417</v>
      </c>
      <c r="K2794" s="37">
        <v>36271</v>
      </c>
      <c r="L2794" s="37">
        <v>77174</v>
      </c>
      <c r="M2794" s="37">
        <v>34326</v>
      </c>
      <c r="N2794" s="37">
        <f>SUM(VentasC15[[#This Row],[Maquillaje]:[Perfumería]])</f>
        <v>174092</v>
      </c>
      <c r="O2794" s="14">
        <f>AVERAGE(VentasC15[[#This Row],[Maquillaje]:[Perfumería]])</f>
        <v>34818.400000000001</v>
      </c>
      <c r="P2794" t="str">
        <f>INDEX(VentasC15[[#Headers],[Maquillaje]:[Perfumería]],MATCH(MAX(VentasC15[[#This Row],[Maquillaje]:[Perfumería]]),VentasC15[[#This Row],[Maquillaje]:[Perfumería]],0))</f>
        <v>Cuerpo</v>
      </c>
      <c r="Q2794" t="str">
        <f>INDEX(VentasC15[[#Headers],[Maquillaje]:[Perfumería]],MATCH(MIN(VentasC15[[#This Row],[Maquillaje]:[Perfumería]]),VentasC15[[#This Row],[Maquillaje]:[Perfumería]],0))</f>
        <v>Skincare</v>
      </c>
      <c r="R2794" t="str">
        <f>IF(VentasC15[[#This Row],[Total por vendedor]]&gt;=250000,"SI","NO")</f>
        <v>NO</v>
      </c>
    </row>
    <row r="2795" spans="1:18" x14ac:dyDescent="0.3">
      <c r="A2795" s="17">
        <v>33499915</v>
      </c>
      <c r="B2795" s="13">
        <v>45</v>
      </c>
      <c r="C2795" s="13">
        <v>6</v>
      </c>
      <c r="D2795" s="13">
        <v>28</v>
      </c>
      <c r="E2795" t="s">
        <v>23</v>
      </c>
      <c r="F2795" t="s">
        <v>21</v>
      </c>
      <c r="G2795" t="str">
        <f>IF(VentasC15[[#This Row],[Tipo de pago]]='Tablas auxiliares'!$B$6,"Venta física","Venta Online")</f>
        <v>Venta Online</v>
      </c>
      <c r="H2795" t="s">
        <v>29</v>
      </c>
      <c r="I2795" s="37">
        <v>40486</v>
      </c>
      <c r="J2795" s="37">
        <v>75245</v>
      </c>
      <c r="K2795" s="37">
        <v>93835</v>
      </c>
      <c r="L2795" s="37">
        <v>70090</v>
      </c>
      <c r="M2795" s="37">
        <v>52286</v>
      </c>
      <c r="N2795" s="37">
        <f>SUM(VentasC15[[#This Row],[Maquillaje]:[Perfumería]])</f>
        <v>331942</v>
      </c>
      <c r="O2795" s="14">
        <f>AVERAGE(VentasC15[[#This Row],[Maquillaje]:[Perfumería]])</f>
        <v>66388.399999999994</v>
      </c>
      <c r="P2795" t="str">
        <f>INDEX(VentasC15[[#Headers],[Maquillaje]:[Perfumería]],MATCH(MAX(VentasC15[[#This Row],[Maquillaje]:[Perfumería]]),VentasC15[[#This Row],[Maquillaje]:[Perfumería]],0))</f>
        <v>Cabello</v>
      </c>
      <c r="Q2795" t="str">
        <f>INDEX(VentasC15[[#Headers],[Maquillaje]:[Perfumería]],MATCH(MIN(VentasC15[[#This Row],[Maquillaje]:[Perfumería]]),VentasC15[[#This Row],[Maquillaje]:[Perfumería]],0))</f>
        <v>Maquillaje</v>
      </c>
      <c r="R2795" t="str">
        <f>IF(VentasC15[[#This Row],[Total por vendedor]]&gt;=250000,"SI","NO")</f>
        <v>SI</v>
      </c>
    </row>
    <row r="2796" spans="1:18" x14ac:dyDescent="0.3">
      <c r="A2796" s="16">
        <v>33499916</v>
      </c>
      <c r="B2796" s="13">
        <v>57</v>
      </c>
      <c r="C2796" s="13">
        <v>6</v>
      </c>
      <c r="D2796" s="13">
        <v>52</v>
      </c>
      <c r="E2796" t="s">
        <v>25</v>
      </c>
      <c r="F2796" t="s">
        <v>21</v>
      </c>
      <c r="G2796" t="str">
        <f>IF(VentasC15[[#This Row],[Tipo de pago]]='Tablas auxiliares'!$B$6,"Venta física","Venta Online")</f>
        <v>Venta Online</v>
      </c>
      <c r="H2796" t="s">
        <v>29</v>
      </c>
      <c r="I2796" s="37">
        <v>22738</v>
      </c>
      <c r="J2796" s="37">
        <v>82827</v>
      </c>
      <c r="K2796" s="37">
        <v>85668</v>
      </c>
      <c r="L2796" s="37">
        <v>17657</v>
      </c>
      <c r="M2796" s="37">
        <v>25948</v>
      </c>
      <c r="N2796" s="37">
        <f>SUM(VentasC15[[#This Row],[Maquillaje]:[Perfumería]])</f>
        <v>234838</v>
      </c>
      <c r="O2796" s="14">
        <f>AVERAGE(VentasC15[[#This Row],[Maquillaje]:[Perfumería]])</f>
        <v>46967.6</v>
      </c>
      <c r="P2796" t="str">
        <f>INDEX(VentasC15[[#Headers],[Maquillaje]:[Perfumería]],MATCH(MAX(VentasC15[[#This Row],[Maquillaje]:[Perfumería]]),VentasC15[[#This Row],[Maquillaje]:[Perfumería]],0))</f>
        <v>Cabello</v>
      </c>
      <c r="Q2796" t="str">
        <f>INDEX(VentasC15[[#Headers],[Maquillaje]:[Perfumería]],MATCH(MIN(VentasC15[[#This Row],[Maquillaje]:[Perfumería]]),VentasC15[[#This Row],[Maquillaje]:[Perfumería]],0))</f>
        <v>Cuerpo</v>
      </c>
      <c r="R2796" t="str">
        <f>IF(VentasC15[[#This Row],[Total por vendedor]]&gt;=250000,"SI","NO")</f>
        <v>NO</v>
      </c>
    </row>
    <row r="2797" spans="1:18" x14ac:dyDescent="0.3">
      <c r="A2797" s="17">
        <v>33499917</v>
      </c>
      <c r="B2797" s="13">
        <v>66</v>
      </c>
      <c r="C2797" s="13">
        <v>6</v>
      </c>
      <c r="D2797" s="13">
        <v>55</v>
      </c>
      <c r="E2797" t="s">
        <v>23</v>
      </c>
      <c r="F2797" t="s">
        <v>20</v>
      </c>
      <c r="G2797" t="str">
        <f>IF(VentasC15[[#This Row],[Tipo de pago]]='Tablas auxiliares'!$B$6,"Venta física","Venta Online")</f>
        <v>Venta física</v>
      </c>
      <c r="H2797" t="s">
        <v>30</v>
      </c>
      <c r="I2797" s="37">
        <v>39421</v>
      </c>
      <c r="J2797" s="37">
        <v>81325</v>
      </c>
      <c r="K2797" s="37">
        <v>18832</v>
      </c>
      <c r="L2797" s="37">
        <v>71048</v>
      </c>
      <c r="M2797" s="37">
        <v>67402</v>
      </c>
      <c r="N2797" s="37">
        <f>SUM(VentasC15[[#This Row],[Maquillaje]:[Perfumería]])</f>
        <v>278028</v>
      </c>
      <c r="O2797" s="14">
        <f>AVERAGE(VentasC15[[#This Row],[Maquillaje]:[Perfumería]])</f>
        <v>55605.599999999999</v>
      </c>
      <c r="P2797" t="str">
        <f>INDEX(VentasC15[[#Headers],[Maquillaje]:[Perfumería]],MATCH(MAX(VentasC15[[#This Row],[Maquillaje]:[Perfumería]]),VentasC15[[#This Row],[Maquillaje]:[Perfumería]],0))</f>
        <v>Skincare</v>
      </c>
      <c r="Q2797" t="str">
        <f>INDEX(VentasC15[[#Headers],[Maquillaje]:[Perfumería]],MATCH(MIN(VentasC15[[#This Row],[Maquillaje]:[Perfumería]]),VentasC15[[#This Row],[Maquillaje]:[Perfumería]],0))</f>
        <v>Cabello</v>
      </c>
      <c r="R2797" t="str">
        <f>IF(VentasC15[[#This Row],[Total por vendedor]]&gt;=250000,"SI","NO")</f>
        <v>SI</v>
      </c>
    </row>
    <row r="2798" spans="1:18" x14ac:dyDescent="0.3">
      <c r="A2798" s="16">
        <v>33499918</v>
      </c>
      <c r="B2798" s="13">
        <v>53</v>
      </c>
      <c r="C2798" s="13">
        <v>6</v>
      </c>
      <c r="D2798" s="13">
        <v>61</v>
      </c>
      <c r="E2798" t="s">
        <v>25</v>
      </c>
      <c r="F2798" t="s">
        <v>20</v>
      </c>
      <c r="G2798" t="str">
        <f>IF(VentasC15[[#This Row],[Tipo de pago]]='Tablas auxiliares'!$B$6,"Venta física","Venta Online")</f>
        <v>Venta física</v>
      </c>
      <c r="H2798" t="s">
        <v>29</v>
      </c>
      <c r="I2798" s="37">
        <v>8409</v>
      </c>
      <c r="J2798" s="37">
        <v>61777</v>
      </c>
      <c r="K2798" s="37">
        <v>14613</v>
      </c>
      <c r="L2798" s="37">
        <v>28126</v>
      </c>
      <c r="M2798" s="37">
        <v>14914</v>
      </c>
      <c r="N2798" s="37">
        <f>SUM(VentasC15[[#This Row],[Maquillaje]:[Perfumería]])</f>
        <v>127839</v>
      </c>
      <c r="O2798" s="14">
        <f>AVERAGE(VentasC15[[#This Row],[Maquillaje]:[Perfumería]])</f>
        <v>25567.8</v>
      </c>
      <c r="P2798" t="str">
        <f>INDEX(VentasC15[[#Headers],[Maquillaje]:[Perfumería]],MATCH(MAX(VentasC15[[#This Row],[Maquillaje]:[Perfumería]]),VentasC15[[#This Row],[Maquillaje]:[Perfumería]],0))</f>
        <v>Skincare</v>
      </c>
      <c r="Q2798" t="str">
        <f>INDEX(VentasC15[[#Headers],[Maquillaje]:[Perfumería]],MATCH(MIN(VentasC15[[#This Row],[Maquillaje]:[Perfumería]]),VentasC15[[#This Row],[Maquillaje]:[Perfumería]],0))</f>
        <v>Maquillaje</v>
      </c>
      <c r="R2798" t="str">
        <f>IF(VentasC15[[#This Row],[Total por vendedor]]&gt;=250000,"SI","NO")</f>
        <v>NO</v>
      </c>
    </row>
    <row r="2799" spans="1:18" x14ac:dyDescent="0.3">
      <c r="A2799" s="17">
        <v>33499919</v>
      </c>
      <c r="B2799" s="13">
        <v>72</v>
      </c>
      <c r="C2799" s="13">
        <v>6</v>
      </c>
      <c r="D2799" s="13">
        <v>70</v>
      </c>
      <c r="E2799" t="s">
        <v>23</v>
      </c>
      <c r="F2799" t="s">
        <v>21</v>
      </c>
      <c r="G2799" t="str">
        <f>IF(VentasC15[[#This Row],[Tipo de pago]]='Tablas auxiliares'!$B$6,"Venta física","Venta Online")</f>
        <v>Venta Online</v>
      </c>
      <c r="H2799" t="s">
        <v>30</v>
      </c>
      <c r="I2799" s="37">
        <v>64703</v>
      </c>
      <c r="J2799" s="37">
        <v>98876</v>
      </c>
      <c r="K2799" s="37">
        <v>7912</v>
      </c>
      <c r="L2799" s="37">
        <v>45308</v>
      </c>
      <c r="M2799" s="37">
        <v>60834</v>
      </c>
      <c r="N2799" s="37">
        <f>SUM(VentasC15[[#This Row],[Maquillaje]:[Perfumería]])</f>
        <v>277633</v>
      </c>
      <c r="O2799" s="14">
        <f>AVERAGE(VentasC15[[#This Row],[Maquillaje]:[Perfumería]])</f>
        <v>55526.6</v>
      </c>
      <c r="P2799" t="str">
        <f>INDEX(VentasC15[[#Headers],[Maquillaje]:[Perfumería]],MATCH(MAX(VentasC15[[#This Row],[Maquillaje]:[Perfumería]]),VentasC15[[#This Row],[Maquillaje]:[Perfumería]],0))</f>
        <v>Skincare</v>
      </c>
      <c r="Q2799" t="str">
        <f>INDEX(VentasC15[[#Headers],[Maquillaje]:[Perfumería]],MATCH(MIN(VentasC15[[#This Row],[Maquillaje]:[Perfumería]]),VentasC15[[#This Row],[Maquillaje]:[Perfumería]],0))</f>
        <v>Cabello</v>
      </c>
      <c r="R2799" t="str">
        <f>IF(VentasC15[[#This Row],[Total por vendedor]]&gt;=250000,"SI","NO")</f>
        <v>SI</v>
      </c>
    </row>
    <row r="2800" spans="1:18" x14ac:dyDescent="0.3">
      <c r="A2800" s="16">
        <v>33499920</v>
      </c>
      <c r="B2800" s="13">
        <v>61</v>
      </c>
      <c r="C2800" s="13">
        <v>6</v>
      </c>
      <c r="D2800" s="13">
        <v>65</v>
      </c>
      <c r="E2800" t="s">
        <v>25</v>
      </c>
      <c r="F2800" t="s">
        <v>20</v>
      </c>
      <c r="G2800" t="str">
        <f>IF(VentasC15[[#This Row],[Tipo de pago]]='Tablas auxiliares'!$B$6,"Venta física","Venta Online")</f>
        <v>Venta física</v>
      </c>
      <c r="H2800" t="s">
        <v>29</v>
      </c>
      <c r="I2800" s="37">
        <v>7144</v>
      </c>
      <c r="J2800" s="37">
        <v>55573</v>
      </c>
      <c r="K2800" s="37">
        <v>33628</v>
      </c>
      <c r="L2800" s="37">
        <v>79979</v>
      </c>
      <c r="M2800" s="37">
        <v>21373</v>
      </c>
      <c r="N2800" s="37">
        <f>SUM(VentasC15[[#This Row],[Maquillaje]:[Perfumería]])</f>
        <v>197697</v>
      </c>
      <c r="O2800" s="14">
        <f>AVERAGE(VentasC15[[#This Row],[Maquillaje]:[Perfumería]])</f>
        <v>39539.4</v>
      </c>
      <c r="P2800" t="str">
        <f>INDEX(VentasC15[[#Headers],[Maquillaje]:[Perfumería]],MATCH(MAX(VentasC15[[#This Row],[Maquillaje]:[Perfumería]]),VentasC15[[#This Row],[Maquillaje]:[Perfumería]],0))</f>
        <v>Cuerpo</v>
      </c>
      <c r="Q2800" t="str">
        <f>INDEX(VentasC15[[#Headers],[Maquillaje]:[Perfumería]],MATCH(MIN(VentasC15[[#This Row],[Maquillaje]:[Perfumería]]),VentasC15[[#This Row],[Maquillaje]:[Perfumería]],0))</f>
        <v>Maquillaje</v>
      </c>
      <c r="R2800" t="str">
        <f>IF(VentasC15[[#This Row],[Total por vendedor]]&gt;=250000,"SI","NO")</f>
        <v>NO</v>
      </c>
    </row>
    <row r="2801" spans="1:18" x14ac:dyDescent="0.3">
      <c r="A2801" s="17">
        <v>33499921</v>
      </c>
      <c r="B2801" s="13">
        <v>50</v>
      </c>
      <c r="C2801" s="13">
        <v>6</v>
      </c>
      <c r="D2801" s="13">
        <v>65</v>
      </c>
      <c r="E2801" t="s">
        <v>22</v>
      </c>
      <c r="F2801" t="s">
        <v>21</v>
      </c>
      <c r="G2801" t="str">
        <f>IF(VentasC15[[#This Row],[Tipo de pago]]='Tablas auxiliares'!$B$6,"Venta física","Venta Online")</f>
        <v>Venta Online</v>
      </c>
      <c r="H2801" t="s">
        <v>30</v>
      </c>
      <c r="I2801" s="37">
        <v>19777</v>
      </c>
      <c r="J2801" s="37">
        <v>85290</v>
      </c>
      <c r="K2801" s="37">
        <v>25281</v>
      </c>
      <c r="L2801" s="37">
        <v>45793</v>
      </c>
      <c r="M2801" s="37">
        <v>80700</v>
      </c>
      <c r="N2801" s="37">
        <f>SUM(VentasC15[[#This Row],[Maquillaje]:[Perfumería]])</f>
        <v>256841</v>
      </c>
      <c r="O2801" s="14">
        <f>AVERAGE(VentasC15[[#This Row],[Maquillaje]:[Perfumería]])</f>
        <v>51368.2</v>
      </c>
      <c r="P2801" t="str">
        <f>INDEX(VentasC15[[#Headers],[Maquillaje]:[Perfumería]],MATCH(MAX(VentasC15[[#This Row],[Maquillaje]:[Perfumería]]),VentasC15[[#This Row],[Maquillaje]:[Perfumería]],0))</f>
        <v>Skincare</v>
      </c>
      <c r="Q2801" t="str">
        <f>INDEX(VentasC15[[#Headers],[Maquillaje]:[Perfumería]],MATCH(MIN(VentasC15[[#This Row],[Maquillaje]:[Perfumería]]),VentasC15[[#This Row],[Maquillaje]:[Perfumería]],0))</f>
        <v>Maquillaje</v>
      </c>
      <c r="R2801" t="str">
        <f>IF(VentasC15[[#This Row],[Total por vendedor]]&gt;=250000,"SI","NO")</f>
        <v>SI</v>
      </c>
    </row>
    <row r="2802" spans="1:18" x14ac:dyDescent="0.3">
      <c r="A2802" s="16">
        <v>33499922</v>
      </c>
      <c r="B2802" s="13">
        <v>37</v>
      </c>
      <c r="C2802" s="13">
        <v>6</v>
      </c>
      <c r="D2802" s="13">
        <v>50</v>
      </c>
      <c r="E2802" t="s">
        <v>22</v>
      </c>
      <c r="F2802" t="s">
        <v>20</v>
      </c>
      <c r="G2802" t="str">
        <f>IF(VentasC15[[#This Row],[Tipo de pago]]='Tablas auxiliares'!$B$6,"Venta física","Venta Online")</f>
        <v>Venta física</v>
      </c>
      <c r="H2802" t="s">
        <v>29</v>
      </c>
      <c r="I2802" s="37">
        <v>31318</v>
      </c>
      <c r="J2802" s="37">
        <v>12888</v>
      </c>
      <c r="K2802" s="37">
        <v>40691</v>
      </c>
      <c r="L2802" s="37">
        <v>81235</v>
      </c>
      <c r="M2802" s="37">
        <v>72624</v>
      </c>
      <c r="N2802" s="37">
        <f>SUM(VentasC15[[#This Row],[Maquillaje]:[Perfumería]])</f>
        <v>238756</v>
      </c>
      <c r="O2802" s="14">
        <f>AVERAGE(VentasC15[[#This Row],[Maquillaje]:[Perfumería]])</f>
        <v>47751.199999999997</v>
      </c>
      <c r="P2802" t="str">
        <f>INDEX(VentasC15[[#Headers],[Maquillaje]:[Perfumería]],MATCH(MAX(VentasC15[[#This Row],[Maquillaje]:[Perfumería]]),VentasC15[[#This Row],[Maquillaje]:[Perfumería]],0))</f>
        <v>Cuerpo</v>
      </c>
      <c r="Q2802" t="str">
        <f>INDEX(VentasC15[[#Headers],[Maquillaje]:[Perfumería]],MATCH(MIN(VentasC15[[#This Row],[Maquillaje]:[Perfumería]]),VentasC15[[#This Row],[Maquillaje]:[Perfumería]],0))</f>
        <v>Skincare</v>
      </c>
      <c r="R2802" t="str">
        <f>IF(VentasC15[[#This Row],[Total por vendedor]]&gt;=250000,"SI","NO")</f>
        <v>NO</v>
      </c>
    </row>
    <row r="2803" spans="1:18" x14ac:dyDescent="0.3">
      <c r="A2803" s="17">
        <v>33499923</v>
      </c>
      <c r="B2803" s="13">
        <v>73</v>
      </c>
      <c r="C2803" s="13">
        <v>6</v>
      </c>
      <c r="D2803" s="13">
        <v>32</v>
      </c>
      <c r="E2803" t="s">
        <v>23</v>
      </c>
      <c r="F2803" t="s">
        <v>21</v>
      </c>
      <c r="G2803" t="str">
        <f>IF(VentasC15[[#This Row],[Tipo de pago]]='Tablas auxiliares'!$B$6,"Venta física","Venta Online")</f>
        <v>Venta Online</v>
      </c>
      <c r="H2803" t="s">
        <v>30</v>
      </c>
      <c r="I2803" s="37">
        <v>29827</v>
      </c>
      <c r="J2803" s="37">
        <v>59053</v>
      </c>
      <c r="K2803" s="37">
        <v>71807</v>
      </c>
      <c r="L2803" s="37">
        <v>77443</v>
      </c>
      <c r="M2803" s="37">
        <v>77155</v>
      </c>
      <c r="N2803" s="37">
        <f>SUM(VentasC15[[#This Row],[Maquillaje]:[Perfumería]])</f>
        <v>315285</v>
      </c>
      <c r="O2803" s="14">
        <f>AVERAGE(VentasC15[[#This Row],[Maquillaje]:[Perfumería]])</f>
        <v>63057</v>
      </c>
      <c r="P2803" t="str">
        <f>INDEX(VentasC15[[#Headers],[Maquillaje]:[Perfumería]],MATCH(MAX(VentasC15[[#This Row],[Maquillaje]:[Perfumería]]),VentasC15[[#This Row],[Maquillaje]:[Perfumería]],0))</f>
        <v>Cuerpo</v>
      </c>
      <c r="Q2803" t="str">
        <f>INDEX(VentasC15[[#Headers],[Maquillaje]:[Perfumería]],MATCH(MIN(VentasC15[[#This Row],[Maquillaje]:[Perfumería]]),VentasC15[[#This Row],[Maquillaje]:[Perfumería]],0))</f>
        <v>Maquillaje</v>
      </c>
      <c r="R2803" t="str">
        <f>IF(VentasC15[[#This Row],[Total por vendedor]]&gt;=250000,"SI","NO")</f>
        <v>SI</v>
      </c>
    </row>
    <row r="2804" spans="1:18" x14ac:dyDescent="0.3">
      <c r="A2804" s="16">
        <v>33499924</v>
      </c>
      <c r="B2804" s="13">
        <v>34</v>
      </c>
      <c r="C2804" s="13">
        <v>6</v>
      </c>
      <c r="D2804" s="13">
        <v>70</v>
      </c>
      <c r="E2804" t="s">
        <v>23</v>
      </c>
      <c r="F2804" t="s">
        <v>21</v>
      </c>
      <c r="G2804" t="str">
        <f>IF(VentasC15[[#This Row],[Tipo de pago]]='Tablas auxiliares'!$B$6,"Venta física","Venta Online")</f>
        <v>Venta Online</v>
      </c>
      <c r="H2804" t="s">
        <v>29</v>
      </c>
      <c r="I2804" s="37">
        <v>93386</v>
      </c>
      <c r="J2804" s="37">
        <v>10656</v>
      </c>
      <c r="K2804" s="37">
        <v>37154</v>
      </c>
      <c r="L2804" s="37">
        <v>70483</v>
      </c>
      <c r="M2804" s="37">
        <v>6385</v>
      </c>
      <c r="N2804" s="37">
        <f>SUM(VentasC15[[#This Row],[Maquillaje]:[Perfumería]])</f>
        <v>218064</v>
      </c>
      <c r="O2804" s="14">
        <f>AVERAGE(VentasC15[[#This Row],[Maquillaje]:[Perfumería]])</f>
        <v>43612.800000000003</v>
      </c>
      <c r="P2804" t="str">
        <f>INDEX(VentasC15[[#Headers],[Maquillaje]:[Perfumería]],MATCH(MAX(VentasC15[[#This Row],[Maquillaje]:[Perfumería]]),VentasC15[[#This Row],[Maquillaje]:[Perfumería]],0))</f>
        <v>Maquillaje</v>
      </c>
      <c r="Q2804" t="str">
        <f>INDEX(VentasC15[[#Headers],[Maquillaje]:[Perfumería]],MATCH(MIN(VentasC15[[#This Row],[Maquillaje]:[Perfumería]]),VentasC15[[#This Row],[Maquillaje]:[Perfumería]],0))</f>
        <v>Perfumería</v>
      </c>
      <c r="R2804" t="str">
        <f>IF(VentasC15[[#This Row],[Total por vendedor]]&gt;=250000,"SI","NO")</f>
        <v>NO</v>
      </c>
    </row>
    <row r="2805" spans="1:18" x14ac:dyDescent="0.3">
      <c r="A2805" s="17">
        <v>33499925</v>
      </c>
      <c r="B2805" s="13">
        <v>73</v>
      </c>
      <c r="C2805" s="13">
        <v>6</v>
      </c>
      <c r="D2805" s="13">
        <v>67</v>
      </c>
      <c r="E2805" t="s">
        <v>22</v>
      </c>
      <c r="F2805" t="s">
        <v>21</v>
      </c>
      <c r="G2805" t="str">
        <f>IF(VentasC15[[#This Row],[Tipo de pago]]='Tablas auxiliares'!$B$6,"Venta física","Venta Online")</f>
        <v>Venta Online</v>
      </c>
      <c r="H2805" t="s">
        <v>30</v>
      </c>
      <c r="I2805" s="37">
        <v>21540</v>
      </c>
      <c r="J2805" s="37">
        <v>98051</v>
      </c>
      <c r="K2805" s="37">
        <v>95246</v>
      </c>
      <c r="L2805" s="37">
        <v>4573</v>
      </c>
      <c r="M2805" s="37">
        <v>46433</v>
      </c>
      <c r="N2805" s="37">
        <f>SUM(VentasC15[[#This Row],[Maquillaje]:[Perfumería]])</f>
        <v>265843</v>
      </c>
      <c r="O2805" s="14">
        <f>AVERAGE(VentasC15[[#This Row],[Maquillaje]:[Perfumería]])</f>
        <v>53168.6</v>
      </c>
      <c r="P2805" t="str">
        <f>INDEX(VentasC15[[#Headers],[Maquillaje]:[Perfumería]],MATCH(MAX(VentasC15[[#This Row],[Maquillaje]:[Perfumería]]),VentasC15[[#This Row],[Maquillaje]:[Perfumería]],0))</f>
        <v>Skincare</v>
      </c>
      <c r="Q2805" t="str">
        <f>INDEX(VentasC15[[#Headers],[Maquillaje]:[Perfumería]],MATCH(MIN(VentasC15[[#This Row],[Maquillaje]:[Perfumería]]),VentasC15[[#This Row],[Maquillaje]:[Perfumería]],0))</f>
        <v>Cuerpo</v>
      </c>
      <c r="R2805" t="str">
        <f>IF(VentasC15[[#This Row],[Total por vendedor]]&gt;=250000,"SI","NO")</f>
        <v>SI</v>
      </c>
    </row>
    <row r="2806" spans="1:18" x14ac:dyDescent="0.3">
      <c r="A2806" s="16">
        <v>33499926</v>
      </c>
      <c r="B2806" s="13">
        <v>37</v>
      </c>
      <c r="C2806" s="13">
        <v>6</v>
      </c>
      <c r="D2806" s="13">
        <v>13</v>
      </c>
      <c r="E2806" t="s">
        <v>23</v>
      </c>
      <c r="F2806" t="s">
        <v>21</v>
      </c>
      <c r="G2806" t="str">
        <f>IF(VentasC15[[#This Row],[Tipo de pago]]='Tablas auxiliares'!$B$6,"Venta física","Venta Online")</f>
        <v>Venta Online</v>
      </c>
      <c r="H2806" t="s">
        <v>30</v>
      </c>
      <c r="I2806" s="37">
        <v>1800</v>
      </c>
      <c r="J2806" s="37">
        <v>1616</v>
      </c>
      <c r="K2806" s="37">
        <v>6811</v>
      </c>
      <c r="L2806" s="37">
        <v>21980</v>
      </c>
      <c r="M2806" s="37">
        <v>57320</v>
      </c>
      <c r="N2806" s="37">
        <f>SUM(VentasC15[[#This Row],[Maquillaje]:[Perfumería]])</f>
        <v>89527</v>
      </c>
      <c r="O2806" s="14">
        <f>AVERAGE(VentasC15[[#This Row],[Maquillaje]:[Perfumería]])</f>
        <v>17905.400000000001</v>
      </c>
      <c r="P2806" t="str">
        <f>INDEX(VentasC15[[#Headers],[Maquillaje]:[Perfumería]],MATCH(MAX(VentasC15[[#This Row],[Maquillaje]:[Perfumería]]),VentasC15[[#This Row],[Maquillaje]:[Perfumería]],0))</f>
        <v>Perfumería</v>
      </c>
      <c r="Q2806" t="str">
        <f>INDEX(VentasC15[[#Headers],[Maquillaje]:[Perfumería]],MATCH(MIN(VentasC15[[#This Row],[Maquillaje]:[Perfumería]]),VentasC15[[#This Row],[Maquillaje]:[Perfumería]],0))</f>
        <v>Skincare</v>
      </c>
      <c r="R2806" t="str">
        <f>IF(VentasC15[[#This Row],[Total por vendedor]]&gt;=250000,"SI","NO")</f>
        <v>NO</v>
      </c>
    </row>
    <row r="2807" spans="1:18" x14ac:dyDescent="0.3">
      <c r="A2807" s="17">
        <v>33499927</v>
      </c>
      <c r="B2807" s="13">
        <v>61</v>
      </c>
      <c r="C2807" s="13">
        <v>6</v>
      </c>
      <c r="D2807" s="13">
        <v>87</v>
      </c>
      <c r="E2807" t="s">
        <v>23</v>
      </c>
      <c r="F2807" t="s">
        <v>20</v>
      </c>
      <c r="G2807" t="str">
        <f>IF(VentasC15[[#This Row],[Tipo de pago]]='Tablas auxiliares'!$B$6,"Venta física","Venta Online")</f>
        <v>Venta física</v>
      </c>
      <c r="H2807" t="s">
        <v>30</v>
      </c>
      <c r="I2807" s="37">
        <v>4834</v>
      </c>
      <c r="J2807" s="37">
        <v>21415</v>
      </c>
      <c r="K2807" s="37">
        <v>42336</v>
      </c>
      <c r="L2807" s="37">
        <v>56761</v>
      </c>
      <c r="M2807" s="37">
        <v>13798</v>
      </c>
      <c r="N2807" s="37">
        <f>SUM(VentasC15[[#This Row],[Maquillaje]:[Perfumería]])</f>
        <v>139144</v>
      </c>
      <c r="O2807" s="14">
        <f>AVERAGE(VentasC15[[#This Row],[Maquillaje]:[Perfumería]])</f>
        <v>27828.799999999999</v>
      </c>
      <c r="P2807" t="str">
        <f>INDEX(VentasC15[[#Headers],[Maquillaje]:[Perfumería]],MATCH(MAX(VentasC15[[#This Row],[Maquillaje]:[Perfumería]]),VentasC15[[#This Row],[Maquillaje]:[Perfumería]],0))</f>
        <v>Cuerpo</v>
      </c>
      <c r="Q2807" t="str">
        <f>INDEX(VentasC15[[#Headers],[Maquillaje]:[Perfumería]],MATCH(MIN(VentasC15[[#This Row],[Maquillaje]:[Perfumería]]),VentasC15[[#This Row],[Maquillaje]:[Perfumería]],0))</f>
        <v>Maquillaje</v>
      </c>
      <c r="R2807" t="str">
        <f>IF(VentasC15[[#This Row],[Total por vendedor]]&gt;=250000,"SI","NO")</f>
        <v>NO</v>
      </c>
    </row>
    <row r="2808" spans="1:18" x14ac:dyDescent="0.3">
      <c r="A2808" s="16">
        <v>33499928</v>
      </c>
      <c r="B2808" s="13">
        <v>32</v>
      </c>
      <c r="C2808" s="13">
        <v>6</v>
      </c>
      <c r="D2808" s="13">
        <v>67</v>
      </c>
      <c r="E2808" t="s">
        <v>23</v>
      </c>
      <c r="F2808" t="s">
        <v>20</v>
      </c>
      <c r="G2808" t="str">
        <f>IF(VentasC15[[#This Row],[Tipo de pago]]='Tablas auxiliares'!$B$6,"Venta física","Venta Online")</f>
        <v>Venta física</v>
      </c>
      <c r="H2808" t="s">
        <v>29</v>
      </c>
      <c r="I2808" s="37">
        <v>50958</v>
      </c>
      <c r="J2808" s="37">
        <v>244</v>
      </c>
      <c r="K2808" s="37">
        <v>56359</v>
      </c>
      <c r="L2808" s="37">
        <v>1725</v>
      </c>
      <c r="M2808" s="37">
        <v>54592</v>
      </c>
      <c r="N2808" s="37">
        <f>SUM(VentasC15[[#This Row],[Maquillaje]:[Perfumería]])</f>
        <v>163878</v>
      </c>
      <c r="O2808" s="14">
        <f>AVERAGE(VentasC15[[#This Row],[Maquillaje]:[Perfumería]])</f>
        <v>32775.599999999999</v>
      </c>
      <c r="P2808" t="str">
        <f>INDEX(VentasC15[[#Headers],[Maquillaje]:[Perfumería]],MATCH(MAX(VentasC15[[#This Row],[Maquillaje]:[Perfumería]]),VentasC15[[#This Row],[Maquillaje]:[Perfumería]],0))</f>
        <v>Cabello</v>
      </c>
      <c r="Q2808" t="str">
        <f>INDEX(VentasC15[[#Headers],[Maquillaje]:[Perfumería]],MATCH(MIN(VentasC15[[#This Row],[Maquillaje]:[Perfumería]]),VentasC15[[#This Row],[Maquillaje]:[Perfumería]],0))</f>
        <v>Skincare</v>
      </c>
      <c r="R2808" t="str">
        <f>IF(VentasC15[[#This Row],[Total por vendedor]]&gt;=250000,"SI","NO")</f>
        <v>NO</v>
      </c>
    </row>
    <row r="2809" spans="1:18" x14ac:dyDescent="0.3">
      <c r="A2809" s="17">
        <v>33499929</v>
      </c>
      <c r="B2809" s="13">
        <v>62</v>
      </c>
      <c r="C2809" s="13">
        <v>6</v>
      </c>
      <c r="D2809" s="13">
        <v>53</v>
      </c>
      <c r="E2809" t="s">
        <v>24</v>
      </c>
      <c r="F2809" t="s">
        <v>20</v>
      </c>
      <c r="G2809" t="str">
        <f>IF(VentasC15[[#This Row],[Tipo de pago]]='Tablas auxiliares'!$B$6,"Venta física","Venta Online")</f>
        <v>Venta física</v>
      </c>
      <c r="H2809" t="s">
        <v>29</v>
      </c>
      <c r="I2809" s="37">
        <v>58642</v>
      </c>
      <c r="J2809" s="37">
        <v>67325</v>
      </c>
      <c r="K2809" s="37">
        <v>94633</v>
      </c>
      <c r="L2809" s="37">
        <v>55246</v>
      </c>
      <c r="M2809" s="37">
        <v>96632</v>
      </c>
      <c r="N2809" s="37">
        <f>SUM(VentasC15[[#This Row],[Maquillaje]:[Perfumería]])</f>
        <v>372478</v>
      </c>
      <c r="O2809" s="14">
        <f>AVERAGE(VentasC15[[#This Row],[Maquillaje]:[Perfumería]])</f>
        <v>74495.600000000006</v>
      </c>
      <c r="P2809" t="str">
        <f>INDEX(VentasC15[[#Headers],[Maquillaje]:[Perfumería]],MATCH(MAX(VentasC15[[#This Row],[Maquillaje]:[Perfumería]]),VentasC15[[#This Row],[Maquillaje]:[Perfumería]],0))</f>
        <v>Perfumería</v>
      </c>
      <c r="Q2809" t="str">
        <f>INDEX(VentasC15[[#Headers],[Maquillaje]:[Perfumería]],MATCH(MIN(VentasC15[[#This Row],[Maquillaje]:[Perfumería]]),VentasC15[[#This Row],[Maquillaje]:[Perfumería]],0))</f>
        <v>Cuerpo</v>
      </c>
      <c r="R2809" t="str">
        <f>IF(VentasC15[[#This Row],[Total por vendedor]]&gt;=250000,"SI","NO")</f>
        <v>SI</v>
      </c>
    </row>
    <row r="2810" spans="1:18" x14ac:dyDescent="0.3">
      <c r="A2810" s="16">
        <v>33499930</v>
      </c>
      <c r="B2810" s="13">
        <v>38</v>
      </c>
      <c r="C2810" s="13">
        <v>6</v>
      </c>
      <c r="D2810" s="13">
        <v>12</v>
      </c>
      <c r="E2810" t="s">
        <v>22</v>
      </c>
      <c r="F2810" t="s">
        <v>20</v>
      </c>
      <c r="G2810" t="str">
        <f>IF(VentasC15[[#This Row],[Tipo de pago]]='Tablas auxiliares'!$B$6,"Venta física","Venta Online")</f>
        <v>Venta física</v>
      </c>
      <c r="H2810" t="s">
        <v>30</v>
      </c>
      <c r="I2810" s="37">
        <v>40926</v>
      </c>
      <c r="J2810" s="37">
        <v>33692</v>
      </c>
      <c r="K2810" s="37">
        <v>34109</v>
      </c>
      <c r="L2810" s="37">
        <v>38416</v>
      </c>
      <c r="M2810" s="37">
        <v>93849</v>
      </c>
      <c r="N2810" s="37">
        <f>SUM(VentasC15[[#This Row],[Maquillaje]:[Perfumería]])</f>
        <v>240992</v>
      </c>
      <c r="O2810" s="14">
        <f>AVERAGE(VentasC15[[#This Row],[Maquillaje]:[Perfumería]])</f>
        <v>48198.400000000001</v>
      </c>
      <c r="P2810" t="str">
        <f>INDEX(VentasC15[[#Headers],[Maquillaje]:[Perfumería]],MATCH(MAX(VentasC15[[#This Row],[Maquillaje]:[Perfumería]]),VentasC15[[#This Row],[Maquillaje]:[Perfumería]],0))</f>
        <v>Perfumería</v>
      </c>
      <c r="Q2810" t="str">
        <f>INDEX(VentasC15[[#Headers],[Maquillaje]:[Perfumería]],MATCH(MIN(VentasC15[[#This Row],[Maquillaje]:[Perfumería]]),VentasC15[[#This Row],[Maquillaje]:[Perfumería]],0))</f>
        <v>Skincare</v>
      </c>
      <c r="R2810" t="str">
        <f>IF(VentasC15[[#This Row],[Total por vendedor]]&gt;=250000,"SI","NO")</f>
        <v>NO</v>
      </c>
    </row>
    <row r="2811" spans="1:18" x14ac:dyDescent="0.3">
      <c r="A2811" s="17">
        <v>33499931</v>
      </c>
      <c r="B2811" s="13">
        <v>29</v>
      </c>
      <c r="C2811" s="13">
        <v>6</v>
      </c>
      <c r="D2811" s="13">
        <v>27</v>
      </c>
      <c r="E2811" t="s">
        <v>23</v>
      </c>
      <c r="F2811" t="s">
        <v>20</v>
      </c>
      <c r="G2811" t="str">
        <f>IF(VentasC15[[#This Row],[Tipo de pago]]='Tablas auxiliares'!$B$6,"Venta física","Venta Online")</f>
        <v>Venta física</v>
      </c>
      <c r="H2811" t="s">
        <v>29</v>
      </c>
      <c r="I2811" s="37">
        <v>53959</v>
      </c>
      <c r="J2811" s="37">
        <v>2037</v>
      </c>
      <c r="K2811" s="37">
        <v>80040</v>
      </c>
      <c r="L2811" s="37">
        <v>17210</v>
      </c>
      <c r="M2811" s="37">
        <v>72538</v>
      </c>
      <c r="N2811" s="37">
        <f>SUM(VentasC15[[#This Row],[Maquillaje]:[Perfumería]])</f>
        <v>225784</v>
      </c>
      <c r="O2811" s="14">
        <f>AVERAGE(VentasC15[[#This Row],[Maquillaje]:[Perfumería]])</f>
        <v>45156.800000000003</v>
      </c>
      <c r="P2811" t="str">
        <f>INDEX(VentasC15[[#Headers],[Maquillaje]:[Perfumería]],MATCH(MAX(VentasC15[[#This Row],[Maquillaje]:[Perfumería]]),VentasC15[[#This Row],[Maquillaje]:[Perfumería]],0))</f>
        <v>Cabello</v>
      </c>
      <c r="Q2811" t="str">
        <f>INDEX(VentasC15[[#Headers],[Maquillaje]:[Perfumería]],MATCH(MIN(VentasC15[[#This Row],[Maquillaje]:[Perfumería]]),VentasC15[[#This Row],[Maquillaje]:[Perfumería]],0))</f>
        <v>Skincare</v>
      </c>
      <c r="R2811" t="str">
        <f>IF(VentasC15[[#This Row],[Total por vendedor]]&gt;=250000,"SI","NO")</f>
        <v>NO</v>
      </c>
    </row>
    <row r="2812" spans="1:18" x14ac:dyDescent="0.3">
      <c r="A2812" s="16">
        <v>33499932</v>
      </c>
      <c r="B2812" s="13">
        <v>72</v>
      </c>
      <c r="C2812" s="13">
        <v>6</v>
      </c>
      <c r="D2812" s="13">
        <v>27</v>
      </c>
      <c r="E2812" t="s">
        <v>24</v>
      </c>
      <c r="F2812" t="s">
        <v>20</v>
      </c>
      <c r="G2812" t="str">
        <f>IF(VentasC15[[#This Row],[Tipo de pago]]='Tablas auxiliares'!$B$6,"Venta física","Venta Online")</f>
        <v>Venta física</v>
      </c>
      <c r="H2812" t="s">
        <v>29</v>
      </c>
      <c r="I2812" s="37">
        <v>92808</v>
      </c>
      <c r="J2812" s="37">
        <v>58588</v>
      </c>
      <c r="K2812" s="37">
        <v>86115</v>
      </c>
      <c r="L2812" s="37">
        <v>96966</v>
      </c>
      <c r="M2812" s="37">
        <v>29633</v>
      </c>
      <c r="N2812" s="37">
        <f>SUM(VentasC15[[#This Row],[Maquillaje]:[Perfumería]])</f>
        <v>364110</v>
      </c>
      <c r="O2812" s="14">
        <f>AVERAGE(VentasC15[[#This Row],[Maquillaje]:[Perfumería]])</f>
        <v>72822</v>
      </c>
      <c r="P2812" t="str">
        <f>INDEX(VentasC15[[#Headers],[Maquillaje]:[Perfumería]],MATCH(MAX(VentasC15[[#This Row],[Maquillaje]:[Perfumería]]),VentasC15[[#This Row],[Maquillaje]:[Perfumería]],0))</f>
        <v>Cuerpo</v>
      </c>
      <c r="Q2812" t="str">
        <f>INDEX(VentasC15[[#Headers],[Maquillaje]:[Perfumería]],MATCH(MIN(VentasC15[[#This Row],[Maquillaje]:[Perfumería]]),VentasC15[[#This Row],[Maquillaje]:[Perfumería]],0))</f>
        <v>Perfumería</v>
      </c>
      <c r="R2812" t="str">
        <f>IF(VentasC15[[#This Row],[Total por vendedor]]&gt;=250000,"SI","NO")</f>
        <v>SI</v>
      </c>
    </row>
    <row r="2813" spans="1:18" x14ac:dyDescent="0.3">
      <c r="A2813" s="17">
        <v>33499933</v>
      </c>
      <c r="B2813" s="13">
        <v>35</v>
      </c>
      <c r="C2813" s="13">
        <v>6</v>
      </c>
      <c r="D2813" s="13">
        <v>35</v>
      </c>
      <c r="E2813" t="s">
        <v>22</v>
      </c>
      <c r="F2813" t="s">
        <v>20</v>
      </c>
      <c r="G2813" t="str">
        <f>IF(VentasC15[[#This Row],[Tipo de pago]]='Tablas auxiliares'!$B$6,"Venta física","Venta Online")</f>
        <v>Venta física</v>
      </c>
      <c r="H2813" t="s">
        <v>29</v>
      </c>
      <c r="I2813" s="37">
        <v>70916</v>
      </c>
      <c r="J2813" s="37">
        <v>90557</v>
      </c>
      <c r="K2813" s="37">
        <v>93678</v>
      </c>
      <c r="L2813" s="37">
        <v>4611</v>
      </c>
      <c r="M2813" s="37">
        <v>70052</v>
      </c>
      <c r="N2813" s="37">
        <f>SUM(VentasC15[[#This Row],[Maquillaje]:[Perfumería]])</f>
        <v>329814</v>
      </c>
      <c r="O2813" s="14">
        <f>AVERAGE(VentasC15[[#This Row],[Maquillaje]:[Perfumería]])</f>
        <v>65962.8</v>
      </c>
      <c r="P2813" t="str">
        <f>INDEX(VentasC15[[#Headers],[Maquillaje]:[Perfumería]],MATCH(MAX(VentasC15[[#This Row],[Maquillaje]:[Perfumería]]),VentasC15[[#This Row],[Maquillaje]:[Perfumería]],0))</f>
        <v>Cabello</v>
      </c>
      <c r="Q2813" t="str">
        <f>INDEX(VentasC15[[#Headers],[Maquillaje]:[Perfumería]],MATCH(MIN(VentasC15[[#This Row],[Maquillaje]:[Perfumería]]),VentasC15[[#This Row],[Maquillaje]:[Perfumería]],0))</f>
        <v>Cuerpo</v>
      </c>
      <c r="R2813" t="str">
        <f>IF(VentasC15[[#This Row],[Total por vendedor]]&gt;=250000,"SI","NO")</f>
        <v>SI</v>
      </c>
    </row>
    <row r="2814" spans="1:18" x14ac:dyDescent="0.3">
      <c r="A2814" s="16">
        <v>33499934</v>
      </c>
      <c r="B2814" s="13">
        <v>57</v>
      </c>
      <c r="C2814" s="13">
        <v>6</v>
      </c>
      <c r="D2814" s="13">
        <v>11</v>
      </c>
      <c r="E2814" t="s">
        <v>24</v>
      </c>
      <c r="F2814" t="s">
        <v>21</v>
      </c>
      <c r="G2814" t="str">
        <f>IF(VentasC15[[#This Row],[Tipo de pago]]='Tablas auxiliares'!$B$6,"Venta física","Venta Online")</f>
        <v>Venta Online</v>
      </c>
      <c r="H2814" t="s">
        <v>30</v>
      </c>
      <c r="I2814" s="37">
        <v>83838</v>
      </c>
      <c r="J2814" s="37">
        <v>58110</v>
      </c>
      <c r="K2814" s="37">
        <v>64206</v>
      </c>
      <c r="L2814" s="37">
        <v>66816</v>
      </c>
      <c r="M2814" s="37">
        <v>43705</v>
      </c>
      <c r="N2814" s="37">
        <f>SUM(VentasC15[[#This Row],[Maquillaje]:[Perfumería]])</f>
        <v>316675</v>
      </c>
      <c r="O2814" s="14">
        <f>AVERAGE(VentasC15[[#This Row],[Maquillaje]:[Perfumería]])</f>
        <v>63335</v>
      </c>
      <c r="P2814" t="str">
        <f>INDEX(VentasC15[[#Headers],[Maquillaje]:[Perfumería]],MATCH(MAX(VentasC15[[#This Row],[Maquillaje]:[Perfumería]]),VentasC15[[#This Row],[Maquillaje]:[Perfumería]],0))</f>
        <v>Maquillaje</v>
      </c>
      <c r="Q2814" t="str">
        <f>INDEX(VentasC15[[#Headers],[Maquillaje]:[Perfumería]],MATCH(MIN(VentasC15[[#This Row],[Maquillaje]:[Perfumería]]),VentasC15[[#This Row],[Maquillaje]:[Perfumería]],0))</f>
        <v>Perfumería</v>
      </c>
      <c r="R2814" t="str">
        <f>IF(VentasC15[[#This Row],[Total por vendedor]]&gt;=250000,"SI","NO")</f>
        <v>SI</v>
      </c>
    </row>
    <row r="2815" spans="1:18" x14ac:dyDescent="0.3">
      <c r="A2815" s="17">
        <v>33499935</v>
      </c>
      <c r="B2815" s="13">
        <v>33</v>
      </c>
      <c r="C2815" s="13">
        <v>6</v>
      </c>
      <c r="D2815" s="13">
        <v>13</v>
      </c>
      <c r="E2815" t="s">
        <v>23</v>
      </c>
      <c r="F2815" t="s">
        <v>20</v>
      </c>
      <c r="G2815" t="str">
        <f>IF(VentasC15[[#This Row],[Tipo de pago]]='Tablas auxiliares'!$B$6,"Venta física","Venta Online")</f>
        <v>Venta física</v>
      </c>
      <c r="H2815" t="s">
        <v>29</v>
      </c>
      <c r="I2815" s="37">
        <v>6130</v>
      </c>
      <c r="J2815" s="37">
        <v>19340</v>
      </c>
      <c r="K2815" s="37">
        <v>77301</v>
      </c>
      <c r="L2815" s="37">
        <v>77424</v>
      </c>
      <c r="M2815" s="37">
        <v>18149</v>
      </c>
      <c r="N2815" s="37">
        <f>SUM(VentasC15[[#This Row],[Maquillaje]:[Perfumería]])</f>
        <v>198344</v>
      </c>
      <c r="O2815" s="14">
        <f>AVERAGE(VentasC15[[#This Row],[Maquillaje]:[Perfumería]])</f>
        <v>39668.800000000003</v>
      </c>
      <c r="P2815" t="str">
        <f>INDEX(VentasC15[[#Headers],[Maquillaje]:[Perfumería]],MATCH(MAX(VentasC15[[#This Row],[Maquillaje]:[Perfumería]]),VentasC15[[#This Row],[Maquillaje]:[Perfumería]],0))</f>
        <v>Cuerpo</v>
      </c>
      <c r="Q2815" t="str">
        <f>INDEX(VentasC15[[#Headers],[Maquillaje]:[Perfumería]],MATCH(MIN(VentasC15[[#This Row],[Maquillaje]:[Perfumería]]),VentasC15[[#This Row],[Maquillaje]:[Perfumería]],0))</f>
        <v>Maquillaje</v>
      </c>
      <c r="R2815" t="str">
        <f>IF(VentasC15[[#This Row],[Total por vendedor]]&gt;=250000,"SI","NO")</f>
        <v>NO</v>
      </c>
    </row>
    <row r="2816" spans="1:18" x14ac:dyDescent="0.3">
      <c r="A2816" s="16">
        <v>33499936</v>
      </c>
      <c r="B2816" s="13">
        <v>68</v>
      </c>
      <c r="C2816" s="13">
        <v>6</v>
      </c>
      <c r="D2816" s="13">
        <v>56</v>
      </c>
      <c r="E2816" t="s">
        <v>23</v>
      </c>
      <c r="F2816" t="s">
        <v>21</v>
      </c>
      <c r="G2816" t="str">
        <f>IF(VentasC15[[#This Row],[Tipo de pago]]='Tablas auxiliares'!$B$6,"Venta física","Venta Online")</f>
        <v>Venta Online</v>
      </c>
      <c r="H2816" t="s">
        <v>29</v>
      </c>
      <c r="I2816" s="37">
        <v>67893</v>
      </c>
      <c r="J2816" s="37">
        <v>32495</v>
      </c>
      <c r="K2816" s="37">
        <v>61795</v>
      </c>
      <c r="L2816" s="37">
        <v>66664</v>
      </c>
      <c r="M2816" s="37">
        <v>67307</v>
      </c>
      <c r="N2816" s="37">
        <f>SUM(VentasC15[[#This Row],[Maquillaje]:[Perfumería]])</f>
        <v>296154</v>
      </c>
      <c r="O2816" s="14">
        <f>AVERAGE(VentasC15[[#This Row],[Maquillaje]:[Perfumería]])</f>
        <v>59230.8</v>
      </c>
      <c r="P2816" t="str">
        <f>INDEX(VentasC15[[#Headers],[Maquillaje]:[Perfumería]],MATCH(MAX(VentasC15[[#This Row],[Maquillaje]:[Perfumería]]),VentasC15[[#This Row],[Maquillaje]:[Perfumería]],0))</f>
        <v>Maquillaje</v>
      </c>
      <c r="Q2816" t="str">
        <f>INDEX(VentasC15[[#Headers],[Maquillaje]:[Perfumería]],MATCH(MIN(VentasC15[[#This Row],[Maquillaje]:[Perfumería]]),VentasC15[[#This Row],[Maquillaje]:[Perfumería]],0))</f>
        <v>Skincare</v>
      </c>
      <c r="R2816" t="str">
        <f>IF(VentasC15[[#This Row],[Total por vendedor]]&gt;=250000,"SI","NO")</f>
        <v>SI</v>
      </c>
    </row>
    <row r="2817" spans="1:18" x14ac:dyDescent="0.3">
      <c r="A2817" s="17">
        <v>33499937</v>
      </c>
      <c r="B2817" s="13">
        <v>48</v>
      </c>
      <c r="C2817" s="13">
        <v>6</v>
      </c>
      <c r="D2817" s="13">
        <v>43</v>
      </c>
      <c r="E2817" t="s">
        <v>24</v>
      </c>
      <c r="F2817" t="s">
        <v>20</v>
      </c>
      <c r="G2817" t="str">
        <f>IF(VentasC15[[#This Row],[Tipo de pago]]='Tablas auxiliares'!$B$6,"Venta física","Venta Online")</f>
        <v>Venta física</v>
      </c>
      <c r="H2817" t="s">
        <v>30</v>
      </c>
      <c r="I2817" s="37">
        <v>18781</v>
      </c>
      <c r="J2817" s="37">
        <v>4798</v>
      </c>
      <c r="K2817" s="37">
        <v>85077</v>
      </c>
      <c r="L2817" s="37">
        <v>36973</v>
      </c>
      <c r="M2817" s="37">
        <v>64270</v>
      </c>
      <c r="N2817" s="37">
        <f>SUM(VentasC15[[#This Row],[Maquillaje]:[Perfumería]])</f>
        <v>209899</v>
      </c>
      <c r="O2817" s="14">
        <f>AVERAGE(VentasC15[[#This Row],[Maquillaje]:[Perfumería]])</f>
        <v>41979.8</v>
      </c>
      <c r="P2817" t="str">
        <f>INDEX(VentasC15[[#Headers],[Maquillaje]:[Perfumería]],MATCH(MAX(VentasC15[[#This Row],[Maquillaje]:[Perfumería]]),VentasC15[[#This Row],[Maquillaje]:[Perfumería]],0))</f>
        <v>Cabello</v>
      </c>
      <c r="Q2817" t="str">
        <f>INDEX(VentasC15[[#Headers],[Maquillaje]:[Perfumería]],MATCH(MIN(VentasC15[[#This Row],[Maquillaje]:[Perfumería]]),VentasC15[[#This Row],[Maquillaje]:[Perfumería]],0))</f>
        <v>Skincare</v>
      </c>
      <c r="R2817" t="str">
        <f>IF(VentasC15[[#This Row],[Total por vendedor]]&gt;=250000,"SI","NO")</f>
        <v>NO</v>
      </c>
    </row>
    <row r="2818" spans="1:18" x14ac:dyDescent="0.3">
      <c r="A2818" s="16">
        <v>33499938</v>
      </c>
      <c r="B2818" s="13">
        <v>46</v>
      </c>
      <c r="C2818" s="13">
        <v>6</v>
      </c>
      <c r="D2818" s="13">
        <v>66</v>
      </c>
      <c r="E2818" t="s">
        <v>25</v>
      </c>
      <c r="F2818" t="s">
        <v>21</v>
      </c>
      <c r="G2818" t="str">
        <f>IF(VentasC15[[#This Row],[Tipo de pago]]='Tablas auxiliares'!$B$6,"Venta física","Venta Online")</f>
        <v>Venta Online</v>
      </c>
      <c r="H2818" t="s">
        <v>30</v>
      </c>
      <c r="I2818" s="37">
        <v>30469</v>
      </c>
      <c r="J2818" s="37">
        <v>70810</v>
      </c>
      <c r="K2818" s="37">
        <v>532</v>
      </c>
      <c r="L2818" s="37">
        <v>59328</v>
      </c>
      <c r="M2818" s="37">
        <v>70092</v>
      </c>
      <c r="N2818" s="37">
        <f>SUM(VentasC15[[#This Row],[Maquillaje]:[Perfumería]])</f>
        <v>231231</v>
      </c>
      <c r="O2818" s="14">
        <f>AVERAGE(VentasC15[[#This Row],[Maquillaje]:[Perfumería]])</f>
        <v>46246.2</v>
      </c>
      <c r="P2818" t="str">
        <f>INDEX(VentasC15[[#Headers],[Maquillaje]:[Perfumería]],MATCH(MAX(VentasC15[[#This Row],[Maquillaje]:[Perfumería]]),VentasC15[[#This Row],[Maquillaje]:[Perfumería]],0))</f>
        <v>Skincare</v>
      </c>
      <c r="Q2818" t="str">
        <f>INDEX(VentasC15[[#Headers],[Maquillaje]:[Perfumería]],MATCH(MIN(VentasC15[[#This Row],[Maquillaje]:[Perfumería]]),VentasC15[[#This Row],[Maquillaje]:[Perfumería]],0))</f>
        <v>Cabello</v>
      </c>
      <c r="R2818" t="str">
        <f>IF(VentasC15[[#This Row],[Total por vendedor]]&gt;=250000,"SI","NO")</f>
        <v>NO</v>
      </c>
    </row>
    <row r="2819" spans="1:18" x14ac:dyDescent="0.3">
      <c r="A2819" s="17">
        <v>33499939</v>
      </c>
      <c r="B2819" s="13">
        <v>64</v>
      </c>
      <c r="C2819" s="13">
        <v>6</v>
      </c>
      <c r="D2819" s="13">
        <v>9</v>
      </c>
      <c r="E2819" t="s">
        <v>25</v>
      </c>
      <c r="F2819" t="s">
        <v>20</v>
      </c>
      <c r="G2819" t="str">
        <f>IF(VentasC15[[#This Row],[Tipo de pago]]='Tablas auxiliares'!$B$6,"Venta física","Venta Online")</f>
        <v>Venta física</v>
      </c>
      <c r="H2819" t="s">
        <v>29</v>
      </c>
      <c r="I2819" s="37">
        <v>88838</v>
      </c>
      <c r="J2819" s="37">
        <v>83750</v>
      </c>
      <c r="K2819" s="37">
        <v>33610</v>
      </c>
      <c r="L2819" s="37">
        <v>80072</v>
      </c>
      <c r="M2819" s="37">
        <v>86262</v>
      </c>
      <c r="N2819" s="37">
        <f>SUM(VentasC15[[#This Row],[Maquillaje]:[Perfumería]])</f>
        <v>372532</v>
      </c>
      <c r="O2819" s="14">
        <f>AVERAGE(VentasC15[[#This Row],[Maquillaje]:[Perfumería]])</f>
        <v>74506.399999999994</v>
      </c>
      <c r="P2819" t="str">
        <f>INDEX(VentasC15[[#Headers],[Maquillaje]:[Perfumería]],MATCH(MAX(VentasC15[[#This Row],[Maquillaje]:[Perfumería]]),VentasC15[[#This Row],[Maquillaje]:[Perfumería]],0))</f>
        <v>Maquillaje</v>
      </c>
      <c r="Q2819" t="str">
        <f>INDEX(VentasC15[[#Headers],[Maquillaje]:[Perfumería]],MATCH(MIN(VentasC15[[#This Row],[Maquillaje]:[Perfumería]]),VentasC15[[#This Row],[Maquillaje]:[Perfumería]],0))</f>
        <v>Cabello</v>
      </c>
      <c r="R2819" t="str">
        <f>IF(VentasC15[[#This Row],[Total por vendedor]]&gt;=250000,"SI","NO")</f>
        <v>SI</v>
      </c>
    </row>
    <row r="2820" spans="1:18" x14ac:dyDescent="0.3">
      <c r="A2820" s="16">
        <v>33499940</v>
      </c>
      <c r="B2820" s="13">
        <v>45</v>
      </c>
      <c r="C2820" s="13">
        <v>6</v>
      </c>
      <c r="D2820" s="13">
        <v>58</v>
      </c>
      <c r="E2820" t="s">
        <v>23</v>
      </c>
      <c r="F2820" t="s">
        <v>21</v>
      </c>
      <c r="G2820" t="str">
        <f>IF(VentasC15[[#This Row],[Tipo de pago]]='Tablas auxiliares'!$B$6,"Venta física","Venta Online")</f>
        <v>Venta Online</v>
      </c>
      <c r="H2820" t="s">
        <v>30</v>
      </c>
      <c r="I2820" s="37">
        <v>47033</v>
      </c>
      <c r="J2820" s="37">
        <v>47449</v>
      </c>
      <c r="K2820" s="37">
        <v>1226</v>
      </c>
      <c r="L2820" s="37">
        <v>44148</v>
      </c>
      <c r="M2820" s="37">
        <v>1316</v>
      </c>
      <c r="N2820" s="37">
        <f>SUM(VentasC15[[#This Row],[Maquillaje]:[Perfumería]])</f>
        <v>141172</v>
      </c>
      <c r="O2820" s="14">
        <f>AVERAGE(VentasC15[[#This Row],[Maquillaje]:[Perfumería]])</f>
        <v>28234.400000000001</v>
      </c>
      <c r="P2820" t="str">
        <f>INDEX(VentasC15[[#Headers],[Maquillaje]:[Perfumería]],MATCH(MAX(VentasC15[[#This Row],[Maquillaje]:[Perfumería]]),VentasC15[[#This Row],[Maquillaje]:[Perfumería]],0))</f>
        <v>Skincare</v>
      </c>
      <c r="Q2820" t="str">
        <f>INDEX(VentasC15[[#Headers],[Maquillaje]:[Perfumería]],MATCH(MIN(VentasC15[[#This Row],[Maquillaje]:[Perfumería]]),VentasC15[[#This Row],[Maquillaje]:[Perfumería]],0))</f>
        <v>Cabello</v>
      </c>
      <c r="R2820" t="str">
        <f>IF(VentasC15[[#This Row],[Total por vendedor]]&gt;=250000,"SI","NO")</f>
        <v>NO</v>
      </c>
    </row>
    <row r="2821" spans="1:18" x14ac:dyDescent="0.3">
      <c r="A2821" s="17">
        <v>33499941</v>
      </c>
      <c r="B2821" s="13">
        <v>74</v>
      </c>
      <c r="C2821" s="13">
        <v>6</v>
      </c>
      <c r="D2821" s="13">
        <v>10</v>
      </c>
      <c r="E2821" t="s">
        <v>22</v>
      </c>
      <c r="F2821" t="s">
        <v>20</v>
      </c>
      <c r="G2821" t="str">
        <f>IF(VentasC15[[#This Row],[Tipo de pago]]='Tablas auxiliares'!$B$6,"Venta física","Venta Online")</f>
        <v>Venta física</v>
      </c>
      <c r="H2821" t="s">
        <v>29</v>
      </c>
      <c r="I2821" s="37">
        <v>71806</v>
      </c>
      <c r="J2821" s="37">
        <v>80018</v>
      </c>
      <c r="K2821" s="37">
        <v>18273</v>
      </c>
      <c r="L2821" s="37">
        <v>47877</v>
      </c>
      <c r="M2821" s="37">
        <v>5068</v>
      </c>
      <c r="N2821" s="37">
        <f>SUM(VentasC15[[#This Row],[Maquillaje]:[Perfumería]])</f>
        <v>223042</v>
      </c>
      <c r="O2821" s="14">
        <f>AVERAGE(VentasC15[[#This Row],[Maquillaje]:[Perfumería]])</f>
        <v>44608.4</v>
      </c>
      <c r="P2821" t="str">
        <f>INDEX(VentasC15[[#Headers],[Maquillaje]:[Perfumería]],MATCH(MAX(VentasC15[[#This Row],[Maquillaje]:[Perfumería]]),VentasC15[[#This Row],[Maquillaje]:[Perfumería]],0))</f>
        <v>Skincare</v>
      </c>
      <c r="Q2821" t="str">
        <f>INDEX(VentasC15[[#Headers],[Maquillaje]:[Perfumería]],MATCH(MIN(VentasC15[[#This Row],[Maquillaje]:[Perfumería]]),VentasC15[[#This Row],[Maquillaje]:[Perfumería]],0))</f>
        <v>Perfumería</v>
      </c>
      <c r="R2821" t="str">
        <f>IF(VentasC15[[#This Row],[Total por vendedor]]&gt;=250000,"SI","NO")</f>
        <v>NO</v>
      </c>
    </row>
    <row r="2822" spans="1:18" x14ac:dyDescent="0.3">
      <c r="A2822" s="16">
        <v>33499942</v>
      </c>
      <c r="B2822" s="13">
        <v>74</v>
      </c>
      <c r="C2822" s="13">
        <v>6</v>
      </c>
      <c r="D2822" s="13">
        <v>34</v>
      </c>
      <c r="E2822" t="s">
        <v>23</v>
      </c>
      <c r="F2822" t="s">
        <v>21</v>
      </c>
      <c r="G2822" t="str">
        <f>IF(VentasC15[[#This Row],[Tipo de pago]]='Tablas auxiliares'!$B$6,"Venta física","Venta Online")</f>
        <v>Venta Online</v>
      </c>
      <c r="H2822" t="s">
        <v>30</v>
      </c>
      <c r="I2822" s="37">
        <v>70517</v>
      </c>
      <c r="J2822" s="37">
        <v>60310</v>
      </c>
      <c r="K2822" s="37">
        <v>37892</v>
      </c>
      <c r="L2822" s="37">
        <v>48903</v>
      </c>
      <c r="M2822" s="37">
        <v>74419</v>
      </c>
      <c r="N2822" s="37">
        <f>SUM(VentasC15[[#This Row],[Maquillaje]:[Perfumería]])</f>
        <v>292041</v>
      </c>
      <c r="O2822" s="14">
        <f>AVERAGE(VentasC15[[#This Row],[Maquillaje]:[Perfumería]])</f>
        <v>58408.2</v>
      </c>
      <c r="P2822" t="str">
        <f>INDEX(VentasC15[[#Headers],[Maquillaje]:[Perfumería]],MATCH(MAX(VentasC15[[#This Row],[Maquillaje]:[Perfumería]]),VentasC15[[#This Row],[Maquillaje]:[Perfumería]],0))</f>
        <v>Perfumería</v>
      </c>
      <c r="Q2822" t="str">
        <f>INDEX(VentasC15[[#Headers],[Maquillaje]:[Perfumería]],MATCH(MIN(VentasC15[[#This Row],[Maquillaje]:[Perfumería]]),VentasC15[[#This Row],[Maquillaje]:[Perfumería]],0))</f>
        <v>Cabello</v>
      </c>
      <c r="R2822" t="str">
        <f>IF(VentasC15[[#This Row],[Total por vendedor]]&gt;=250000,"SI","NO")</f>
        <v>SI</v>
      </c>
    </row>
    <row r="2823" spans="1:18" x14ac:dyDescent="0.3">
      <c r="A2823" s="17">
        <v>33499943</v>
      </c>
      <c r="B2823" s="13">
        <v>38</v>
      </c>
      <c r="C2823" s="13">
        <v>6</v>
      </c>
      <c r="D2823" s="13">
        <v>94</v>
      </c>
      <c r="E2823" t="s">
        <v>23</v>
      </c>
      <c r="F2823" t="s">
        <v>20</v>
      </c>
      <c r="G2823" t="str">
        <f>IF(VentasC15[[#This Row],[Tipo de pago]]='Tablas auxiliares'!$B$6,"Venta física","Venta Online")</f>
        <v>Venta física</v>
      </c>
      <c r="H2823" t="s">
        <v>30</v>
      </c>
      <c r="I2823" s="37">
        <v>42097</v>
      </c>
      <c r="J2823" s="37">
        <v>70650</v>
      </c>
      <c r="K2823" s="37">
        <v>46238</v>
      </c>
      <c r="L2823" s="37">
        <v>93890</v>
      </c>
      <c r="M2823" s="37">
        <v>63512</v>
      </c>
      <c r="N2823" s="37">
        <f>SUM(VentasC15[[#This Row],[Maquillaje]:[Perfumería]])</f>
        <v>316387</v>
      </c>
      <c r="O2823" s="14">
        <f>AVERAGE(VentasC15[[#This Row],[Maquillaje]:[Perfumería]])</f>
        <v>63277.4</v>
      </c>
      <c r="P2823" t="str">
        <f>INDEX(VentasC15[[#Headers],[Maquillaje]:[Perfumería]],MATCH(MAX(VentasC15[[#This Row],[Maquillaje]:[Perfumería]]),VentasC15[[#This Row],[Maquillaje]:[Perfumería]],0))</f>
        <v>Cuerpo</v>
      </c>
      <c r="Q2823" t="str">
        <f>INDEX(VentasC15[[#Headers],[Maquillaje]:[Perfumería]],MATCH(MIN(VentasC15[[#This Row],[Maquillaje]:[Perfumería]]),VentasC15[[#This Row],[Maquillaje]:[Perfumería]],0))</f>
        <v>Maquillaje</v>
      </c>
      <c r="R2823" t="str">
        <f>IF(VentasC15[[#This Row],[Total por vendedor]]&gt;=250000,"SI","NO")</f>
        <v>SI</v>
      </c>
    </row>
    <row r="2824" spans="1:18" x14ac:dyDescent="0.3">
      <c r="A2824" s="16">
        <v>33499944</v>
      </c>
      <c r="B2824" s="13">
        <v>44</v>
      </c>
      <c r="C2824" s="13">
        <v>6</v>
      </c>
      <c r="D2824" s="13">
        <v>32</v>
      </c>
      <c r="E2824" t="s">
        <v>23</v>
      </c>
      <c r="F2824" t="s">
        <v>21</v>
      </c>
      <c r="G2824" t="str">
        <f>IF(VentasC15[[#This Row],[Tipo de pago]]='Tablas auxiliares'!$B$6,"Venta física","Venta Online")</f>
        <v>Venta Online</v>
      </c>
      <c r="H2824" t="s">
        <v>29</v>
      </c>
      <c r="I2824" s="37">
        <v>4096</v>
      </c>
      <c r="J2824" s="37">
        <v>31478</v>
      </c>
      <c r="K2824" s="37">
        <v>71674</v>
      </c>
      <c r="L2824" s="37">
        <v>16740</v>
      </c>
      <c r="M2824" s="37">
        <v>52705</v>
      </c>
      <c r="N2824" s="37">
        <f>SUM(VentasC15[[#This Row],[Maquillaje]:[Perfumería]])</f>
        <v>176693</v>
      </c>
      <c r="O2824" s="14">
        <f>AVERAGE(VentasC15[[#This Row],[Maquillaje]:[Perfumería]])</f>
        <v>35338.6</v>
      </c>
      <c r="P2824" t="str">
        <f>INDEX(VentasC15[[#Headers],[Maquillaje]:[Perfumería]],MATCH(MAX(VentasC15[[#This Row],[Maquillaje]:[Perfumería]]),VentasC15[[#This Row],[Maquillaje]:[Perfumería]],0))</f>
        <v>Cabello</v>
      </c>
      <c r="Q2824" t="str">
        <f>INDEX(VentasC15[[#Headers],[Maquillaje]:[Perfumería]],MATCH(MIN(VentasC15[[#This Row],[Maquillaje]:[Perfumería]]),VentasC15[[#This Row],[Maquillaje]:[Perfumería]],0))</f>
        <v>Maquillaje</v>
      </c>
      <c r="R2824" t="str">
        <f>IF(VentasC15[[#This Row],[Total por vendedor]]&gt;=250000,"SI","NO")</f>
        <v>NO</v>
      </c>
    </row>
    <row r="2825" spans="1:18" x14ac:dyDescent="0.3">
      <c r="A2825" s="17">
        <v>33499945</v>
      </c>
      <c r="B2825" s="13">
        <v>68</v>
      </c>
      <c r="C2825" s="13">
        <v>6</v>
      </c>
      <c r="D2825" s="13">
        <v>61</v>
      </c>
      <c r="E2825" t="s">
        <v>23</v>
      </c>
      <c r="F2825" t="s">
        <v>20</v>
      </c>
      <c r="G2825" t="str">
        <f>IF(VentasC15[[#This Row],[Tipo de pago]]='Tablas auxiliares'!$B$6,"Venta física","Venta Online")</f>
        <v>Venta física</v>
      </c>
      <c r="H2825" t="s">
        <v>30</v>
      </c>
      <c r="I2825" s="37">
        <v>74363</v>
      </c>
      <c r="J2825" s="37">
        <v>91625</v>
      </c>
      <c r="K2825" s="37">
        <v>86890</v>
      </c>
      <c r="L2825" s="37">
        <v>29338</v>
      </c>
      <c r="M2825" s="37">
        <v>71258</v>
      </c>
      <c r="N2825" s="37">
        <f>SUM(VentasC15[[#This Row],[Maquillaje]:[Perfumería]])</f>
        <v>353474</v>
      </c>
      <c r="O2825" s="14">
        <f>AVERAGE(VentasC15[[#This Row],[Maquillaje]:[Perfumería]])</f>
        <v>70694.8</v>
      </c>
      <c r="P2825" t="str">
        <f>INDEX(VentasC15[[#Headers],[Maquillaje]:[Perfumería]],MATCH(MAX(VentasC15[[#This Row],[Maquillaje]:[Perfumería]]),VentasC15[[#This Row],[Maquillaje]:[Perfumería]],0))</f>
        <v>Skincare</v>
      </c>
      <c r="Q2825" t="str">
        <f>INDEX(VentasC15[[#Headers],[Maquillaje]:[Perfumería]],MATCH(MIN(VentasC15[[#This Row],[Maquillaje]:[Perfumería]]),VentasC15[[#This Row],[Maquillaje]:[Perfumería]],0))</f>
        <v>Cuerpo</v>
      </c>
      <c r="R2825" t="str">
        <f>IF(VentasC15[[#This Row],[Total por vendedor]]&gt;=250000,"SI","NO")</f>
        <v>SI</v>
      </c>
    </row>
    <row r="2826" spans="1:18" x14ac:dyDescent="0.3">
      <c r="A2826" s="16">
        <v>33499946</v>
      </c>
      <c r="B2826" s="13">
        <v>63</v>
      </c>
      <c r="C2826" s="13">
        <v>6</v>
      </c>
      <c r="D2826" s="13">
        <v>40</v>
      </c>
      <c r="E2826" t="s">
        <v>25</v>
      </c>
      <c r="F2826" t="s">
        <v>20</v>
      </c>
      <c r="G2826" t="str">
        <f>IF(VentasC15[[#This Row],[Tipo de pago]]='Tablas auxiliares'!$B$6,"Venta física","Venta Online")</f>
        <v>Venta física</v>
      </c>
      <c r="H2826" t="s">
        <v>30</v>
      </c>
      <c r="I2826" s="37">
        <v>35488</v>
      </c>
      <c r="J2826" s="37">
        <v>41126</v>
      </c>
      <c r="K2826" s="37">
        <v>10462</v>
      </c>
      <c r="L2826" s="37">
        <v>38420</v>
      </c>
      <c r="M2826" s="37">
        <v>66478</v>
      </c>
      <c r="N2826" s="37">
        <f>SUM(VentasC15[[#This Row],[Maquillaje]:[Perfumería]])</f>
        <v>191974</v>
      </c>
      <c r="O2826" s="14">
        <f>AVERAGE(VentasC15[[#This Row],[Maquillaje]:[Perfumería]])</f>
        <v>38394.800000000003</v>
      </c>
      <c r="P2826" t="str">
        <f>INDEX(VentasC15[[#Headers],[Maquillaje]:[Perfumería]],MATCH(MAX(VentasC15[[#This Row],[Maquillaje]:[Perfumería]]),VentasC15[[#This Row],[Maquillaje]:[Perfumería]],0))</f>
        <v>Perfumería</v>
      </c>
      <c r="Q2826" t="str">
        <f>INDEX(VentasC15[[#Headers],[Maquillaje]:[Perfumería]],MATCH(MIN(VentasC15[[#This Row],[Maquillaje]:[Perfumería]]),VentasC15[[#This Row],[Maquillaje]:[Perfumería]],0))</f>
        <v>Cabello</v>
      </c>
      <c r="R2826" t="str">
        <f>IF(VentasC15[[#This Row],[Total por vendedor]]&gt;=250000,"SI","NO")</f>
        <v>NO</v>
      </c>
    </row>
    <row r="2827" spans="1:18" x14ac:dyDescent="0.3">
      <c r="A2827" s="17">
        <v>33499947</v>
      </c>
      <c r="B2827" s="13">
        <v>75</v>
      </c>
      <c r="C2827" s="13">
        <v>6</v>
      </c>
      <c r="D2827" s="13">
        <v>29</v>
      </c>
      <c r="E2827" t="s">
        <v>23</v>
      </c>
      <c r="F2827" t="s">
        <v>20</v>
      </c>
      <c r="G2827" t="str">
        <f>IF(VentasC15[[#This Row],[Tipo de pago]]='Tablas auxiliares'!$B$6,"Venta física","Venta Online")</f>
        <v>Venta física</v>
      </c>
      <c r="H2827" t="s">
        <v>29</v>
      </c>
      <c r="I2827" s="37">
        <v>76419</v>
      </c>
      <c r="J2827" s="37">
        <v>71383</v>
      </c>
      <c r="K2827" s="37">
        <v>10096</v>
      </c>
      <c r="L2827" s="37">
        <v>68526</v>
      </c>
      <c r="M2827" s="37">
        <v>58618</v>
      </c>
      <c r="N2827" s="37">
        <f>SUM(VentasC15[[#This Row],[Maquillaje]:[Perfumería]])</f>
        <v>285042</v>
      </c>
      <c r="O2827" s="14">
        <f>AVERAGE(VentasC15[[#This Row],[Maquillaje]:[Perfumería]])</f>
        <v>57008.4</v>
      </c>
      <c r="P2827" t="str">
        <f>INDEX(VentasC15[[#Headers],[Maquillaje]:[Perfumería]],MATCH(MAX(VentasC15[[#This Row],[Maquillaje]:[Perfumería]]),VentasC15[[#This Row],[Maquillaje]:[Perfumería]],0))</f>
        <v>Maquillaje</v>
      </c>
      <c r="Q2827" t="str">
        <f>INDEX(VentasC15[[#Headers],[Maquillaje]:[Perfumería]],MATCH(MIN(VentasC15[[#This Row],[Maquillaje]:[Perfumería]]),VentasC15[[#This Row],[Maquillaje]:[Perfumería]],0))</f>
        <v>Cabello</v>
      </c>
      <c r="R2827" t="str">
        <f>IF(VentasC15[[#This Row],[Total por vendedor]]&gt;=250000,"SI","NO")</f>
        <v>SI</v>
      </c>
    </row>
    <row r="2828" spans="1:18" x14ac:dyDescent="0.3">
      <c r="A2828" s="16">
        <v>33499948</v>
      </c>
      <c r="B2828" s="13">
        <v>75</v>
      </c>
      <c r="C2828" s="13">
        <v>6</v>
      </c>
      <c r="D2828" s="13">
        <v>33</v>
      </c>
      <c r="E2828" t="s">
        <v>24</v>
      </c>
      <c r="F2828" t="s">
        <v>20</v>
      </c>
      <c r="G2828" t="str">
        <f>IF(VentasC15[[#This Row],[Tipo de pago]]='Tablas auxiliares'!$B$6,"Venta física","Venta Online")</f>
        <v>Venta física</v>
      </c>
      <c r="H2828" t="s">
        <v>30</v>
      </c>
      <c r="I2828" s="37">
        <v>24099</v>
      </c>
      <c r="J2828" s="37">
        <v>72451</v>
      </c>
      <c r="K2828" s="37">
        <v>6170</v>
      </c>
      <c r="L2828" s="37">
        <v>62765</v>
      </c>
      <c r="M2828" s="37">
        <v>92489</v>
      </c>
      <c r="N2828" s="37">
        <f>SUM(VentasC15[[#This Row],[Maquillaje]:[Perfumería]])</f>
        <v>257974</v>
      </c>
      <c r="O2828" s="14">
        <f>AVERAGE(VentasC15[[#This Row],[Maquillaje]:[Perfumería]])</f>
        <v>51594.8</v>
      </c>
      <c r="P2828" t="str">
        <f>INDEX(VentasC15[[#Headers],[Maquillaje]:[Perfumería]],MATCH(MAX(VentasC15[[#This Row],[Maquillaje]:[Perfumería]]),VentasC15[[#This Row],[Maquillaje]:[Perfumería]],0))</f>
        <v>Perfumería</v>
      </c>
      <c r="Q2828" t="str">
        <f>INDEX(VentasC15[[#Headers],[Maquillaje]:[Perfumería]],MATCH(MIN(VentasC15[[#This Row],[Maquillaje]:[Perfumería]]),VentasC15[[#This Row],[Maquillaje]:[Perfumería]],0))</f>
        <v>Cabello</v>
      </c>
      <c r="R2828" t="str">
        <f>IF(VentasC15[[#This Row],[Total por vendedor]]&gt;=250000,"SI","NO")</f>
        <v>SI</v>
      </c>
    </row>
    <row r="2829" spans="1:18" x14ac:dyDescent="0.3">
      <c r="A2829" s="17">
        <v>33499949</v>
      </c>
      <c r="B2829" s="13">
        <v>27</v>
      </c>
      <c r="C2829" s="13">
        <v>6</v>
      </c>
      <c r="D2829" s="13">
        <v>10</v>
      </c>
      <c r="E2829" t="s">
        <v>22</v>
      </c>
      <c r="F2829" t="s">
        <v>21</v>
      </c>
      <c r="G2829" t="str">
        <f>IF(VentasC15[[#This Row],[Tipo de pago]]='Tablas auxiliares'!$B$6,"Venta física","Venta Online")</f>
        <v>Venta Online</v>
      </c>
      <c r="H2829" t="s">
        <v>30</v>
      </c>
      <c r="I2829" s="37">
        <v>32739</v>
      </c>
      <c r="J2829" s="37">
        <v>10396</v>
      </c>
      <c r="K2829" s="37">
        <v>22853</v>
      </c>
      <c r="L2829" s="37">
        <v>41972</v>
      </c>
      <c r="M2829" s="37">
        <v>64980</v>
      </c>
      <c r="N2829" s="37">
        <f>SUM(VentasC15[[#This Row],[Maquillaje]:[Perfumería]])</f>
        <v>172940</v>
      </c>
      <c r="O2829" s="14">
        <f>AVERAGE(VentasC15[[#This Row],[Maquillaje]:[Perfumería]])</f>
        <v>34588</v>
      </c>
      <c r="P2829" t="str">
        <f>INDEX(VentasC15[[#Headers],[Maquillaje]:[Perfumería]],MATCH(MAX(VentasC15[[#This Row],[Maquillaje]:[Perfumería]]),VentasC15[[#This Row],[Maquillaje]:[Perfumería]],0))</f>
        <v>Perfumería</v>
      </c>
      <c r="Q2829" t="str">
        <f>INDEX(VentasC15[[#Headers],[Maquillaje]:[Perfumería]],MATCH(MIN(VentasC15[[#This Row],[Maquillaje]:[Perfumería]]),VentasC15[[#This Row],[Maquillaje]:[Perfumería]],0))</f>
        <v>Skincare</v>
      </c>
      <c r="R2829" t="str">
        <f>IF(VentasC15[[#This Row],[Total por vendedor]]&gt;=250000,"SI","NO")</f>
        <v>NO</v>
      </c>
    </row>
    <row r="2830" spans="1:18" x14ac:dyDescent="0.3">
      <c r="A2830" s="16">
        <v>33499950</v>
      </c>
      <c r="B2830" s="13">
        <v>47</v>
      </c>
      <c r="C2830" s="13">
        <v>6</v>
      </c>
      <c r="D2830" s="13">
        <v>21</v>
      </c>
      <c r="E2830" t="s">
        <v>23</v>
      </c>
      <c r="F2830" t="s">
        <v>21</v>
      </c>
      <c r="G2830" t="str">
        <f>IF(VentasC15[[#This Row],[Tipo de pago]]='Tablas auxiliares'!$B$6,"Venta física","Venta Online")</f>
        <v>Venta Online</v>
      </c>
      <c r="H2830" t="s">
        <v>30</v>
      </c>
      <c r="I2830" s="37">
        <v>13001</v>
      </c>
      <c r="J2830" s="37">
        <v>89651</v>
      </c>
      <c r="K2830" s="37">
        <v>21310</v>
      </c>
      <c r="L2830" s="37">
        <v>56404</v>
      </c>
      <c r="M2830" s="37">
        <v>77525</v>
      </c>
      <c r="N2830" s="37">
        <f>SUM(VentasC15[[#This Row],[Maquillaje]:[Perfumería]])</f>
        <v>257891</v>
      </c>
      <c r="O2830" s="14">
        <f>AVERAGE(VentasC15[[#This Row],[Maquillaje]:[Perfumería]])</f>
        <v>51578.2</v>
      </c>
      <c r="P2830" t="str">
        <f>INDEX(VentasC15[[#Headers],[Maquillaje]:[Perfumería]],MATCH(MAX(VentasC15[[#This Row],[Maquillaje]:[Perfumería]]),VentasC15[[#This Row],[Maquillaje]:[Perfumería]],0))</f>
        <v>Skincare</v>
      </c>
      <c r="Q2830" t="str">
        <f>INDEX(VentasC15[[#Headers],[Maquillaje]:[Perfumería]],MATCH(MIN(VentasC15[[#This Row],[Maquillaje]:[Perfumería]]),VentasC15[[#This Row],[Maquillaje]:[Perfumería]],0))</f>
        <v>Maquillaje</v>
      </c>
      <c r="R2830" t="str">
        <f>IF(VentasC15[[#This Row],[Total por vendedor]]&gt;=250000,"SI","NO")</f>
        <v>SI</v>
      </c>
    </row>
    <row r="2831" spans="1:18" x14ac:dyDescent="0.3">
      <c r="A2831" s="17">
        <v>33499951</v>
      </c>
      <c r="B2831" s="13">
        <v>61</v>
      </c>
      <c r="C2831" s="13">
        <v>6</v>
      </c>
      <c r="D2831" s="13">
        <v>14</v>
      </c>
      <c r="E2831" t="s">
        <v>24</v>
      </c>
      <c r="F2831" t="s">
        <v>21</v>
      </c>
      <c r="G2831" t="str">
        <f>IF(VentasC15[[#This Row],[Tipo de pago]]='Tablas auxiliares'!$B$6,"Venta física","Venta Online")</f>
        <v>Venta Online</v>
      </c>
      <c r="H2831" t="s">
        <v>30</v>
      </c>
      <c r="I2831" s="37">
        <v>61963</v>
      </c>
      <c r="J2831" s="37">
        <v>97880</v>
      </c>
      <c r="K2831" s="37">
        <v>87251</v>
      </c>
      <c r="L2831" s="37">
        <v>86767</v>
      </c>
      <c r="M2831" s="37">
        <v>7896</v>
      </c>
      <c r="N2831" s="37">
        <f>SUM(VentasC15[[#This Row],[Maquillaje]:[Perfumería]])</f>
        <v>341757</v>
      </c>
      <c r="O2831" s="14">
        <f>AVERAGE(VentasC15[[#This Row],[Maquillaje]:[Perfumería]])</f>
        <v>68351.399999999994</v>
      </c>
      <c r="P2831" t="str">
        <f>INDEX(VentasC15[[#Headers],[Maquillaje]:[Perfumería]],MATCH(MAX(VentasC15[[#This Row],[Maquillaje]:[Perfumería]]),VentasC15[[#This Row],[Maquillaje]:[Perfumería]],0))</f>
        <v>Skincare</v>
      </c>
      <c r="Q2831" t="str">
        <f>INDEX(VentasC15[[#Headers],[Maquillaje]:[Perfumería]],MATCH(MIN(VentasC15[[#This Row],[Maquillaje]:[Perfumería]]),VentasC15[[#This Row],[Maquillaje]:[Perfumería]],0))</f>
        <v>Perfumería</v>
      </c>
      <c r="R2831" t="str">
        <f>IF(VentasC15[[#This Row],[Total por vendedor]]&gt;=250000,"SI","NO")</f>
        <v>SI</v>
      </c>
    </row>
    <row r="2832" spans="1:18" x14ac:dyDescent="0.3">
      <c r="A2832" s="16">
        <v>33499952</v>
      </c>
      <c r="B2832" s="13">
        <v>74</v>
      </c>
      <c r="C2832" s="13">
        <v>6</v>
      </c>
      <c r="D2832" s="13">
        <v>61</v>
      </c>
      <c r="E2832" t="s">
        <v>23</v>
      </c>
      <c r="F2832" t="s">
        <v>20</v>
      </c>
      <c r="G2832" t="str">
        <f>IF(VentasC15[[#This Row],[Tipo de pago]]='Tablas auxiliares'!$B$6,"Venta física","Venta Online")</f>
        <v>Venta física</v>
      </c>
      <c r="H2832" t="s">
        <v>30</v>
      </c>
      <c r="I2832" s="37">
        <v>22739</v>
      </c>
      <c r="J2832" s="37">
        <v>77749</v>
      </c>
      <c r="K2832" s="37">
        <v>43871</v>
      </c>
      <c r="L2832" s="37">
        <v>78336</v>
      </c>
      <c r="M2832" s="37">
        <v>79080</v>
      </c>
      <c r="N2832" s="37">
        <f>SUM(VentasC15[[#This Row],[Maquillaje]:[Perfumería]])</f>
        <v>301775</v>
      </c>
      <c r="O2832" s="14">
        <f>AVERAGE(VentasC15[[#This Row],[Maquillaje]:[Perfumería]])</f>
        <v>60355</v>
      </c>
      <c r="P2832" t="str">
        <f>INDEX(VentasC15[[#Headers],[Maquillaje]:[Perfumería]],MATCH(MAX(VentasC15[[#This Row],[Maquillaje]:[Perfumería]]),VentasC15[[#This Row],[Maquillaje]:[Perfumería]],0))</f>
        <v>Perfumería</v>
      </c>
      <c r="Q2832" t="str">
        <f>INDEX(VentasC15[[#Headers],[Maquillaje]:[Perfumería]],MATCH(MIN(VentasC15[[#This Row],[Maquillaje]:[Perfumería]]),VentasC15[[#This Row],[Maquillaje]:[Perfumería]],0))</f>
        <v>Maquillaje</v>
      </c>
      <c r="R2832" t="str">
        <f>IF(VentasC15[[#This Row],[Total por vendedor]]&gt;=250000,"SI","NO")</f>
        <v>SI</v>
      </c>
    </row>
    <row r="2833" spans="1:18" x14ac:dyDescent="0.3">
      <c r="A2833" s="17">
        <v>33499953</v>
      </c>
      <c r="B2833" s="13">
        <v>54</v>
      </c>
      <c r="C2833" s="13">
        <v>6</v>
      </c>
      <c r="D2833" s="13">
        <v>99</v>
      </c>
      <c r="E2833" t="s">
        <v>23</v>
      </c>
      <c r="F2833" t="s">
        <v>20</v>
      </c>
      <c r="G2833" t="str">
        <f>IF(VentasC15[[#This Row],[Tipo de pago]]='Tablas auxiliares'!$B$6,"Venta física","Venta Online")</f>
        <v>Venta física</v>
      </c>
      <c r="H2833" t="s">
        <v>29</v>
      </c>
      <c r="I2833" s="37">
        <v>12388</v>
      </c>
      <c r="J2833" s="37">
        <v>69849</v>
      </c>
      <c r="K2833" s="37">
        <v>3960</v>
      </c>
      <c r="L2833" s="37">
        <v>10108</v>
      </c>
      <c r="M2833" s="37">
        <v>74577</v>
      </c>
      <c r="N2833" s="37">
        <f>SUM(VentasC15[[#This Row],[Maquillaje]:[Perfumería]])</f>
        <v>170882</v>
      </c>
      <c r="O2833" s="14">
        <f>AVERAGE(VentasC15[[#This Row],[Maquillaje]:[Perfumería]])</f>
        <v>34176.400000000001</v>
      </c>
      <c r="P2833" t="str">
        <f>INDEX(VentasC15[[#Headers],[Maquillaje]:[Perfumería]],MATCH(MAX(VentasC15[[#This Row],[Maquillaje]:[Perfumería]]),VentasC15[[#This Row],[Maquillaje]:[Perfumería]],0))</f>
        <v>Perfumería</v>
      </c>
      <c r="Q2833" t="str">
        <f>INDEX(VentasC15[[#Headers],[Maquillaje]:[Perfumería]],MATCH(MIN(VentasC15[[#This Row],[Maquillaje]:[Perfumería]]),VentasC15[[#This Row],[Maquillaje]:[Perfumería]],0))</f>
        <v>Cabello</v>
      </c>
      <c r="R2833" t="str">
        <f>IF(VentasC15[[#This Row],[Total por vendedor]]&gt;=250000,"SI","NO")</f>
        <v>NO</v>
      </c>
    </row>
    <row r="2834" spans="1:18" x14ac:dyDescent="0.3">
      <c r="A2834" s="16">
        <v>33499954</v>
      </c>
      <c r="B2834" s="13">
        <v>39</v>
      </c>
      <c r="C2834" s="13">
        <v>6</v>
      </c>
      <c r="D2834" s="13">
        <v>61</v>
      </c>
      <c r="E2834" t="s">
        <v>23</v>
      </c>
      <c r="F2834" t="s">
        <v>20</v>
      </c>
      <c r="G2834" t="str">
        <f>IF(VentasC15[[#This Row],[Tipo de pago]]='Tablas auxiliares'!$B$6,"Venta física","Venta Online")</f>
        <v>Venta física</v>
      </c>
      <c r="H2834" t="s">
        <v>29</v>
      </c>
      <c r="I2834" s="37">
        <v>73903</v>
      </c>
      <c r="J2834" s="37">
        <v>68126</v>
      </c>
      <c r="K2834" s="37">
        <v>99383</v>
      </c>
      <c r="L2834" s="37">
        <v>28004</v>
      </c>
      <c r="M2834" s="37">
        <v>79776</v>
      </c>
      <c r="N2834" s="37">
        <f>SUM(VentasC15[[#This Row],[Maquillaje]:[Perfumería]])</f>
        <v>349192</v>
      </c>
      <c r="O2834" s="14">
        <f>AVERAGE(VentasC15[[#This Row],[Maquillaje]:[Perfumería]])</f>
        <v>69838.399999999994</v>
      </c>
      <c r="P2834" t="str">
        <f>INDEX(VentasC15[[#Headers],[Maquillaje]:[Perfumería]],MATCH(MAX(VentasC15[[#This Row],[Maquillaje]:[Perfumería]]),VentasC15[[#This Row],[Maquillaje]:[Perfumería]],0))</f>
        <v>Cabello</v>
      </c>
      <c r="Q2834" t="str">
        <f>INDEX(VentasC15[[#Headers],[Maquillaje]:[Perfumería]],MATCH(MIN(VentasC15[[#This Row],[Maquillaje]:[Perfumería]]),VentasC15[[#This Row],[Maquillaje]:[Perfumería]],0))</f>
        <v>Cuerpo</v>
      </c>
      <c r="R2834" t="str">
        <f>IF(VentasC15[[#This Row],[Total por vendedor]]&gt;=250000,"SI","NO")</f>
        <v>SI</v>
      </c>
    </row>
    <row r="2835" spans="1:18" x14ac:dyDescent="0.3">
      <c r="A2835" s="17">
        <v>33499955</v>
      </c>
      <c r="B2835" s="13">
        <v>71</v>
      </c>
      <c r="C2835" s="13">
        <v>6</v>
      </c>
      <c r="D2835" s="13">
        <v>92</v>
      </c>
      <c r="E2835" t="s">
        <v>23</v>
      </c>
      <c r="F2835" t="s">
        <v>21</v>
      </c>
      <c r="G2835" t="str">
        <f>IF(VentasC15[[#This Row],[Tipo de pago]]='Tablas auxiliares'!$B$6,"Venta física","Venta Online")</f>
        <v>Venta Online</v>
      </c>
      <c r="H2835" t="s">
        <v>30</v>
      </c>
      <c r="I2835" s="37">
        <v>93955</v>
      </c>
      <c r="J2835" s="37">
        <v>51813</v>
      </c>
      <c r="K2835" s="37">
        <v>5475</v>
      </c>
      <c r="L2835" s="37">
        <v>39601</v>
      </c>
      <c r="M2835" s="37">
        <v>77909</v>
      </c>
      <c r="N2835" s="37">
        <f>SUM(VentasC15[[#This Row],[Maquillaje]:[Perfumería]])</f>
        <v>268753</v>
      </c>
      <c r="O2835" s="14">
        <f>AVERAGE(VentasC15[[#This Row],[Maquillaje]:[Perfumería]])</f>
        <v>53750.6</v>
      </c>
      <c r="P2835" t="str">
        <f>INDEX(VentasC15[[#Headers],[Maquillaje]:[Perfumería]],MATCH(MAX(VentasC15[[#This Row],[Maquillaje]:[Perfumería]]),VentasC15[[#This Row],[Maquillaje]:[Perfumería]],0))</f>
        <v>Maquillaje</v>
      </c>
      <c r="Q2835" t="str">
        <f>INDEX(VentasC15[[#Headers],[Maquillaje]:[Perfumería]],MATCH(MIN(VentasC15[[#This Row],[Maquillaje]:[Perfumería]]),VentasC15[[#This Row],[Maquillaje]:[Perfumería]],0))</f>
        <v>Cabello</v>
      </c>
      <c r="R2835" t="str">
        <f>IF(VentasC15[[#This Row],[Total por vendedor]]&gt;=250000,"SI","NO")</f>
        <v>SI</v>
      </c>
    </row>
    <row r="2836" spans="1:18" x14ac:dyDescent="0.3">
      <c r="A2836" s="16">
        <v>33499956</v>
      </c>
      <c r="B2836" s="13">
        <v>30</v>
      </c>
      <c r="C2836" s="13">
        <v>6</v>
      </c>
      <c r="D2836" s="13">
        <v>45</v>
      </c>
      <c r="E2836" t="s">
        <v>22</v>
      </c>
      <c r="F2836" t="s">
        <v>21</v>
      </c>
      <c r="G2836" t="str">
        <f>IF(VentasC15[[#This Row],[Tipo de pago]]='Tablas auxiliares'!$B$6,"Venta física","Venta Online")</f>
        <v>Venta Online</v>
      </c>
      <c r="H2836" t="s">
        <v>29</v>
      </c>
      <c r="I2836" s="37">
        <v>37381</v>
      </c>
      <c r="J2836" s="37">
        <v>21477</v>
      </c>
      <c r="K2836" s="37">
        <v>41157</v>
      </c>
      <c r="L2836" s="37">
        <v>87377</v>
      </c>
      <c r="M2836" s="37">
        <v>31738</v>
      </c>
      <c r="N2836" s="37">
        <f>SUM(VentasC15[[#This Row],[Maquillaje]:[Perfumería]])</f>
        <v>219130</v>
      </c>
      <c r="O2836" s="14">
        <f>AVERAGE(VentasC15[[#This Row],[Maquillaje]:[Perfumería]])</f>
        <v>43826</v>
      </c>
      <c r="P2836" t="str">
        <f>INDEX(VentasC15[[#Headers],[Maquillaje]:[Perfumería]],MATCH(MAX(VentasC15[[#This Row],[Maquillaje]:[Perfumería]]),VentasC15[[#This Row],[Maquillaje]:[Perfumería]],0))</f>
        <v>Cuerpo</v>
      </c>
      <c r="Q2836" t="str">
        <f>INDEX(VentasC15[[#Headers],[Maquillaje]:[Perfumería]],MATCH(MIN(VentasC15[[#This Row],[Maquillaje]:[Perfumería]]),VentasC15[[#This Row],[Maquillaje]:[Perfumería]],0))</f>
        <v>Skincare</v>
      </c>
      <c r="R2836" t="str">
        <f>IF(VentasC15[[#This Row],[Total por vendedor]]&gt;=250000,"SI","NO")</f>
        <v>NO</v>
      </c>
    </row>
    <row r="2837" spans="1:18" x14ac:dyDescent="0.3">
      <c r="A2837" s="17">
        <v>33499957</v>
      </c>
      <c r="B2837" s="13">
        <v>34</v>
      </c>
      <c r="C2837" s="13">
        <v>6</v>
      </c>
      <c r="D2837" s="13">
        <v>36</v>
      </c>
      <c r="E2837" t="s">
        <v>24</v>
      </c>
      <c r="F2837" t="s">
        <v>20</v>
      </c>
      <c r="G2837" t="str">
        <f>IF(VentasC15[[#This Row],[Tipo de pago]]='Tablas auxiliares'!$B$6,"Venta física","Venta Online")</f>
        <v>Venta física</v>
      </c>
      <c r="H2837" t="s">
        <v>30</v>
      </c>
      <c r="I2837" s="37">
        <v>44678</v>
      </c>
      <c r="J2837" s="37">
        <v>13905</v>
      </c>
      <c r="K2837" s="37">
        <v>96690</v>
      </c>
      <c r="L2837" s="37">
        <v>4079</v>
      </c>
      <c r="M2837" s="37">
        <v>90395</v>
      </c>
      <c r="N2837" s="37">
        <f>SUM(VentasC15[[#This Row],[Maquillaje]:[Perfumería]])</f>
        <v>249747</v>
      </c>
      <c r="O2837" s="14">
        <f>AVERAGE(VentasC15[[#This Row],[Maquillaje]:[Perfumería]])</f>
        <v>49949.4</v>
      </c>
      <c r="P2837" t="str">
        <f>INDEX(VentasC15[[#Headers],[Maquillaje]:[Perfumería]],MATCH(MAX(VentasC15[[#This Row],[Maquillaje]:[Perfumería]]),VentasC15[[#This Row],[Maquillaje]:[Perfumería]],0))</f>
        <v>Cabello</v>
      </c>
      <c r="Q2837" t="str">
        <f>INDEX(VentasC15[[#Headers],[Maquillaje]:[Perfumería]],MATCH(MIN(VentasC15[[#This Row],[Maquillaje]:[Perfumería]]),VentasC15[[#This Row],[Maquillaje]:[Perfumería]],0))</f>
        <v>Cuerpo</v>
      </c>
      <c r="R2837" t="str">
        <f>IF(VentasC15[[#This Row],[Total por vendedor]]&gt;=250000,"SI","NO")</f>
        <v>NO</v>
      </c>
    </row>
    <row r="2838" spans="1:18" x14ac:dyDescent="0.3">
      <c r="A2838" s="16">
        <v>33499958</v>
      </c>
      <c r="B2838" s="13">
        <v>40</v>
      </c>
      <c r="C2838" s="13">
        <v>6</v>
      </c>
      <c r="D2838" s="13">
        <v>6</v>
      </c>
      <c r="E2838" t="s">
        <v>22</v>
      </c>
      <c r="F2838" t="s">
        <v>20</v>
      </c>
      <c r="G2838" t="str">
        <f>IF(VentasC15[[#This Row],[Tipo de pago]]='Tablas auxiliares'!$B$6,"Venta física","Venta Online")</f>
        <v>Venta física</v>
      </c>
      <c r="H2838" t="s">
        <v>30</v>
      </c>
      <c r="I2838" s="37">
        <v>42879</v>
      </c>
      <c r="J2838" s="37">
        <v>67757</v>
      </c>
      <c r="K2838" s="37">
        <v>10710</v>
      </c>
      <c r="L2838" s="37">
        <v>99896</v>
      </c>
      <c r="M2838" s="37">
        <v>47167</v>
      </c>
      <c r="N2838" s="37">
        <f>SUM(VentasC15[[#This Row],[Maquillaje]:[Perfumería]])</f>
        <v>268409</v>
      </c>
      <c r="O2838" s="14">
        <f>AVERAGE(VentasC15[[#This Row],[Maquillaje]:[Perfumería]])</f>
        <v>53681.8</v>
      </c>
      <c r="P2838" t="str">
        <f>INDEX(VentasC15[[#Headers],[Maquillaje]:[Perfumería]],MATCH(MAX(VentasC15[[#This Row],[Maquillaje]:[Perfumería]]),VentasC15[[#This Row],[Maquillaje]:[Perfumería]],0))</f>
        <v>Cuerpo</v>
      </c>
      <c r="Q2838" t="str">
        <f>INDEX(VentasC15[[#Headers],[Maquillaje]:[Perfumería]],MATCH(MIN(VentasC15[[#This Row],[Maquillaje]:[Perfumería]]),VentasC15[[#This Row],[Maquillaje]:[Perfumería]],0))</f>
        <v>Cabello</v>
      </c>
      <c r="R2838" t="str">
        <f>IF(VentasC15[[#This Row],[Total por vendedor]]&gt;=250000,"SI","NO")</f>
        <v>SI</v>
      </c>
    </row>
    <row r="2839" spans="1:18" x14ac:dyDescent="0.3">
      <c r="A2839" s="17">
        <v>33499959</v>
      </c>
      <c r="B2839" s="13">
        <v>42</v>
      </c>
      <c r="C2839" s="13">
        <v>6</v>
      </c>
      <c r="D2839" s="13">
        <v>23</v>
      </c>
      <c r="E2839" t="s">
        <v>22</v>
      </c>
      <c r="F2839" t="s">
        <v>20</v>
      </c>
      <c r="G2839" t="str">
        <f>IF(VentasC15[[#This Row],[Tipo de pago]]='Tablas auxiliares'!$B$6,"Venta física","Venta Online")</f>
        <v>Venta física</v>
      </c>
      <c r="H2839" t="s">
        <v>29</v>
      </c>
      <c r="I2839" s="37">
        <v>78153</v>
      </c>
      <c r="J2839" s="37">
        <v>14128</v>
      </c>
      <c r="K2839" s="37">
        <v>91256</v>
      </c>
      <c r="L2839" s="37">
        <v>6521</v>
      </c>
      <c r="M2839" s="37">
        <v>62752</v>
      </c>
      <c r="N2839" s="37">
        <f>SUM(VentasC15[[#This Row],[Maquillaje]:[Perfumería]])</f>
        <v>252810</v>
      </c>
      <c r="O2839" s="14">
        <f>AVERAGE(VentasC15[[#This Row],[Maquillaje]:[Perfumería]])</f>
        <v>50562</v>
      </c>
      <c r="P2839" t="str">
        <f>INDEX(VentasC15[[#Headers],[Maquillaje]:[Perfumería]],MATCH(MAX(VentasC15[[#This Row],[Maquillaje]:[Perfumería]]),VentasC15[[#This Row],[Maquillaje]:[Perfumería]],0))</f>
        <v>Cabello</v>
      </c>
      <c r="Q2839" t="str">
        <f>INDEX(VentasC15[[#Headers],[Maquillaje]:[Perfumería]],MATCH(MIN(VentasC15[[#This Row],[Maquillaje]:[Perfumería]]),VentasC15[[#This Row],[Maquillaje]:[Perfumería]],0))</f>
        <v>Cuerpo</v>
      </c>
      <c r="R2839" t="str">
        <f>IF(VentasC15[[#This Row],[Total por vendedor]]&gt;=250000,"SI","NO")</f>
        <v>SI</v>
      </c>
    </row>
    <row r="2840" spans="1:18" x14ac:dyDescent="0.3">
      <c r="A2840" s="16">
        <v>33499960</v>
      </c>
      <c r="B2840" s="13">
        <v>27</v>
      </c>
      <c r="C2840" s="13">
        <v>6</v>
      </c>
      <c r="D2840" s="13">
        <v>37</v>
      </c>
      <c r="E2840" t="s">
        <v>22</v>
      </c>
      <c r="F2840" t="s">
        <v>20</v>
      </c>
      <c r="G2840" t="str">
        <f>IF(VentasC15[[#This Row],[Tipo de pago]]='Tablas auxiliares'!$B$6,"Venta física","Venta Online")</f>
        <v>Venta física</v>
      </c>
      <c r="H2840" t="s">
        <v>29</v>
      </c>
      <c r="I2840" s="37">
        <v>70625</v>
      </c>
      <c r="J2840" s="37">
        <v>35516</v>
      </c>
      <c r="K2840" s="37">
        <v>67379</v>
      </c>
      <c r="L2840" s="37">
        <v>68375</v>
      </c>
      <c r="M2840" s="37">
        <v>53028</v>
      </c>
      <c r="N2840" s="37">
        <f>SUM(VentasC15[[#This Row],[Maquillaje]:[Perfumería]])</f>
        <v>294923</v>
      </c>
      <c r="O2840" s="14">
        <f>AVERAGE(VentasC15[[#This Row],[Maquillaje]:[Perfumería]])</f>
        <v>58984.6</v>
      </c>
      <c r="P2840" t="str">
        <f>INDEX(VentasC15[[#Headers],[Maquillaje]:[Perfumería]],MATCH(MAX(VentasC15[[#This Row],[Maquillaje]:[Perfumería]]),VentasC15[[#This Row],[Maquillaje]:[Perfumería]],0))</f>
        <v>Maquillaje</v>
      </c>
      <c r="Q2840" t="str">
        <f>INDEX(VentasC15[[#Headers],[Maquillaje]:[Perfumería]],MATCH(MIN(VentasC15[[#This Row],[Maquillaje]:[Perfumería]]),VentasC15[[#This Row],[Maquillaje]:[Perfumería]],0))</f>
        <v>Skincare</v>
      </c>
      <c r="R2840" t="str">
        <f>IF(VentasC15[[#This Row],[Total por vendedor]]&gt;=250000,"SI","NO")</f>
        <v>SI</v>
      </c>
    </row>
    <row r="2841" spans="1:18" x14ac:dyDescent="0.3">
      <c r="A2841" s="17">
        <v>33499961</v>
      </c>
      <c r="B2841" s="13">
        <v>59</v>
      </c>
      <c r="C2841" s="13">
        <v>6</v>
      </c>
      <c r="D2841" s="13">
        <v>91</v>
      </c>
      <c r="E2841" t="s">
        <v>23</v>
      </c>
      <c r="F2841" t="s">
        <v>20</v>
      </c>
      <c r="G2841" t="str">
        <f>IF(VentasC15[[#This Row],[Tipo de pago]]='Tablas auxiliares'!$B$6,"Venta física","Venta Online")</f>
        <v>Venta física</v>
      </c>
      <c r="H2841" t="s">
        <v>29</v>
      </c>
      <c r="I2841" s="37">
        <v>76929</v>
      </c>
      <c r="J2841" s="37">
        <v>13963</v>
      </c>
      <c r="K2841" s="37">
        <v>37866</v>
      </c>
      <c r="L2841" s="37">
        <v>83960</v>
      </c>
      <c r="M2841" s="37">
        <v>14755</v>
      </c>
      <c r="N2841" s="37">
        <f>SUM(VentasC15[[#This Row],[Maquillaje]:[Perfumería]])</f>
        <v>227473</v>
      </c>
      <c r="O2841" s="14">
        <f>AVERAGE(VentasC15[[#This Row],[Maquillaje]:[Perfumería]])</f>
        <v>45494.6</v>
      </c>
      <c r="P2841" t="str">
        <f>INDEX(VentasC15[[#Headers],[Maquillaje]:[Perfumería]],MATCH(MAX(VentasC15[[#This Row],[Maquillaje]:[Perfumería]]),VentasC15[[#This Row],[Maquillaje]:[Perfumería]],0))</f>
        <v>Cuerpo</v>
      </c>
      <c r="Q2841" t="str">
        <f>INDEX(VentasC15[[#Headers],[Maquillaje]:[Perfumería]],MATCH(MIN(VentasC15[[#This Row],[Maquillaje]:[Perfumería]]),VentasC15[[#This Row],[Maquillaje]:[Perfumería]],0))</f>
        <v>Skincare</v>
      </c>
      <c r="R2841" t="str">
        <f>IF(VentasC15[[#This Row],[Total por vendedor]]&gt;=250000,"SI","NO")</f>
        <v>NO</v>
      </c>
    </row>
    <row r="2842" spans="1:18" x14ac:dyDescent="0.3">
      <c r="A2842" s="16">
        <v>33499962</v>
      </c>
      <c r="B2842" s="13">
        <v>61</v>
      </c>
      <c r="C2842" s="13">
        <v>6</v>
      </c>
      <c r="D2842" s="13">
        <v>34</v>
      </c>
      <c r="E2842" t="s">
        <v>25</v>
      </c>
      <c r="F2842" t="s">
        <v>21</v>
      </c>
      <c r="G2842" t="str">
        <f>IF(VentasC15[[#This Row],[Tipo de pago]]='Tablas auxiliares'!$B$6,"Venta física","Venta Online")</f>
        <v>Venta Online</v>
      </c>
      <c r="H2842" t="s">
        <v>30</v>
      </c>
      <c r="I2842" s="37">
        <v>29507</v>
      </c>
      <c r="J2842" s="37">
        <v>26707</v>
      </c>
      <c r="K2842" s="37">
        <v>31026</v>
      </c>
      <c r="L2842" s="37">
        <v>39780</v>
      </c>
      <c r="M2842" s="37">
        <v>33551</v>
      </c>
      <c r="N2842" s="37">
        <f>SUM(VentasC15[[#This Row],[Maquillaje]:[Perfumería]])</f>
        <v>160571</v>
      </c>
      <c r="O2842" s="14">
        <f>AVERAGE(VentasC15[[#This Row],[Maquillaje]:[Perfumería]])</f>
        <v>32114.2</v>
      </c>
      <c r="P2842" t="str">
        <f>INDEX(VentasC15[[#Headers],[Maquillaje]:[Perfumería]],MATCH(MAX(VentasC15[[#This Row],[Maquillaje]:[Perfumería]]),VentasC15[[#This Row],[Maquillaje]:[Perfumería]],0))</f>
        <v>Cuerpo</v>
      </c>
      <c r="Q2842" t="str">
        <f>INDEX(VentasC15[[#Headers],[Maquillaje]:[Perfumería]],MATCH(MIN(VentasC15[[#This Row],[Maquillaje]:[Perfumería]]),VentasC15[[#This Row],[Maquillaje]:[Perfumería]],0))</f>
        <v>Skincare</v>
      </c>
      <c r="R2842" t="str">
        <f>IF(VentasC15[[#This Row],[Total por vendedor]]&gt;=250000,"SI","NO")</f>
        <v>NO</v>
      </c>
    </row>
    <row r="2843" spans="1:18" x14ac:dyDescent="0.3">
      <c r="A2843" s="17">
        <v>33499963</v>
      </c>
      <c r="B2843" s="13">
        <v>74</v>
      </c>
      <c r="C2843" s="13">
        <v>6</v>
      </c>
      <c r="D2843" s="13">
        <v>16</v>
      </c>
      <c r="E2843" t="s">
        <v>22</v>
      </c>
      <c r="F2843" t="s">
        <v>21</v>
      </c>
      <c r="G2843" t="str">
        <f>IF(VentasC15[[#This Row],[Tipo de pago]]='Tablas auxiliares'!$B$6,"Venta física","Venta Online")</f>
        <v>Venta Online</v>
      </c>
      <c r="H2843" t="s">
        <v>30</v>
      </c>
      <c r="I2843" s="37">
        <v>53431</v>
      </c>
      <c r="J2843" s="37">
        <v>54854</v>
      </c>
      <c r="K2843" s="37">
        <v>97767</v>
      </c>
      <c r="L2843" s="37">
        <v>90843</v>
      </c>
      <c r="M2843" s="37">
        <v>66919</v>
      </c>
      <c r="N2843" s="37">
        <f>SUM(VentasC15[[#This Row],[Maquillaje]:[Perfumería]])</f>
        <v>363814</v>
      </c>
      <c r="O2843" s="14">
        <f>AVERAGE(VentasC15[[#This Row],[Maquillaje]:[Perfumería]])</f>
        <v>72762.8</v>
      </c>
      <c r="P2843" t="str">
        <f>INDEX(VentasC15[[#Headers],[Maquillaje]:[Perfumería]],MATCH(MAX(VentasC15[[#This Row],[Maquillaje]:[Perfumería]]),VentasC15[[#This Row],[Maquillaje]:[Perfumería]],0))</f>
        <v>Cabello</v>
      </c>
      <c r="Q2843" t="str">
        <f>INDEX(VentasC15[[#Headers],[Maquillaje]:[Perfumería]],MATCH(MIN(VentasC15[[#This Row],[Maquillaje]:[Perfumería]]),VentasC15[[#This Row],[Maquillaje]:[Perfumería]],0))</f>
        <v>Maquillaje</v>
      </c>
      <c r="R2843" t="str">
        <f>IF(VentasC15[[#This Row],[Total por vendedor]]&gt;=250000,"SI","NO")</f>
        <v>SI</v>
      </c>
    </row>
    <row r="2844" spans="1:18" x14ac:dyDescent="0.3">
      <c r="A2844" s="16">
        <v>33499964</v>
      </c>
      <c r="B2844" s="13">
        <v>44</v>
      </c>
      <c r="C2844" s="13">
        <v>6</v>
      </c>
      <c r="D2844" s="13">
        <v>16</v>
      </c>
      <c r="E2844" t="s">
        <v>23</v>
      </c>
      <c r="F2844" t="s">
        <v>21</v>
      </c>
      <c r="G2844" t="str">
        <f>IF(VentasC15[[#This Row],[Tipo de pago]]='Tablas auxiliares'!$B$6,"Venta física","Venta Online")</f>
        <v>Venta Online</v>
      </c>
      <c r="H2844" t="s">
        <v>29</v>
      </c>
      <c r="I2844" s="37">
        <v>30421</v>
      </c>
      <c r="J2844" s="37">
        <v>42696</v>
      </c>
      <c r="K2844" s="37">
        <v>51743</v>
      </c>
      <c r="L2844" s="37">
        <v>7831</v>
      </c>
      <c r="M2844" s="37">
        <v>79283</v>
      </c>
      <c r="N2844" s="37">
        <f>SUM(VentasC15[[#This Row],[Maquillaje]:[Perfumería]])</f>
        <v>211974</v>
      </c>
      <c r="O2844" s="14">
        <f>AVERAGE(VentasC15[[#This Row],[Maquillaje]:[Perfumería]])</f>
        <v>42394.8</v>
      </c>
      <c r="P2844" t="str">
        <f>INDEX(VentasC15[[#Headers],[Maquillaje]:[Perfumería]],MATCH(MAX(VentasC15[[#This Row],[Maquillaje]:[Perfumería]]),VentasC15[[#This Row],[Maquillaje]:[Perfumería]],0))</f>
        <v>Perfumería</v>
      </c>
      <c r="Q2844" t="str">
        <f>INDEX(VentasC15[[#Headers],[Maquillaje]:[Perfumería]],MATCH(MIN(VentasC15[[#This Row],[Maquillaje]:[Perfumería]]),VentasC15[[#This Row],[Maquillaje]:[Perfumería]],0))</f>
        <v>Cuerpo</v>
      </c>
      <c r="R2844" t="str">
        <f>IF(VentasC15[[#This Row],[Total por vendedor]]&gt;=250000,"SI","NO")</f>
        <v>NO</v>
      </c>
    </row>
    <row r="2845" spans="1:18" x14ac:dyDescent="0.3">
      <c r="A2845" s="17">
        <v>33499965</v>
      </c>
      <c r="B2845" s="13">
        <v>37</v>
      </c>
      <c r="C2845" s="13">
        <v>6</v>
      </c>
      <c r="D2845" s="13">
        <v>21</v>
      </c>
      <c r="E2845" t="s">
        <v>23</v>
      </c>
      <c r="F2845" t="s">
        <v>21</v>
      </c>
      <c r="G2845" t="str">
        <f>IF(VentasC15[[#This Row],[Tipo de pago]]='Tablas auxiliares'!$B$6,"Venta física","Venta Online")</f>
        <v>Venta Online</v>
      </c>
      <c r="H2845" t="s">
        <v>30</v>
      </c>
      <c r="I2845" s="37">
        <v>41334</v>
      </c>
      <c r="J2845" s="37">
        <v>32339</v>
      </c>
      <c r="K2845" s="37">
        <v>47489</v>
      </c>
      <c r="L2845" s="37">
        <v>67383</v>
      </c>
      <c r="M2845" s="37">
        <v>22249</v>
      </c>
      <c r="N2845" s="37">
        <f>SUM(VentasC15[[#This Row],[Maquillaje]:[Perfumería]])</f>
        <v>210794</v>
      </c>
      <c r="O2845" s="14">
        <f>AVERAGE(VentasC15[[#This Row],[Maquillaje]:[Perfumería]])</f>
        <v>42158.8</v>
      </c>
      <c r="P2845" t="str">
        <f>INDEX(VentasC15[[#Headers],[Maquillaje]:[Perfumería]],MATCH(MAX(VentasC15[[#This Row],[Maquillaje]:[Perfumería]]),VentasC15[[#This Row],[Maquillaje]:[Perfumería]],0))</f>
        <v>Cuerpo</v>
      </c>
      <c r="Q2845" t="str">
        <f>INDEX(VentasC15[[#Headers],[Maquillaje]:[Perfumería]],MATCH(MIN(VentasC15[[#This Row],[Maquillaje]:[Perfumería]]),VentasC15[[#This Row],[Maquillaje]:[Perfumería]],0))</f>
        <v>Perfumería</v>
      </c>
      <c r="R2845" t="str">
        <f>IF(VentasC15[[#This Row],[Total por vendedor]]&gt;=250000,"SI","NO")</f>
        <v>NO</v>
      </c>
    </row>
    <row r="2846" spans="1:18" x14ac:dyDescent="0.3">
      <c r="A2846" s="16">
        <v>33499966</v>
      </c>
      <c r="B2846" s="13">
        <v>42</v>
      </c>
      <c r="C2846" s="13">
        <v>6</v>
      </c>
      <c r="D2846" s="13">
        <v>70</v>
      </c>
      <c r="E2846" t="s">
        <v>24</v>
      </c>
      <c r="F2846" t="s">
        <v>20</v>
      </c>
      <c r="G2846" t="str">
        <f>IF(VentasC15[[#This Row],[Tipo de pago]]='Tablas auxiliares'!$B$6,"Venta física","Venta Online")</f>
        <v>Venta física</v>
      </c>
      <c r="H2846" t="s">
        <v>30</v>
      </c>
      <c r="I2846" s="37">
        <v>52158</v>
      </c>
      <c r="J2846" s="37">
        <v>27851</v>
      </c>
      <c r="K2846" s="37">
        <v>44237</v>
      </c>
      <c r="L2846" s="37">
        <v>72950</v>
      </c>
      <c r="M2846" s="37">
        <v>52025</v>
      </c>
      <c r="N2846" s="37">
        <f>SUM(VentasC15[[#This Row],[Maquillaje]:[Perfumería]])</f>
        <v>249221</v>
      </c>
      <c r="O2846" s="14">
        <f>AVERAGE(VentasC15[[#This Row],[Maquillaje]:[Perfumería]])</f>
        <v>49844.2</v>
      </c>
      <c r="P2846" t="str">
        <f>INDEX(VentasC15[[#Headers],[Maquillaje]:[Perfumería]],MATCH(MAX(VentasC15[[#This Row],[Maquillaje]:[Perfumería]]),VentasC15[[#This Row],[Maquillaje]:[Perfumería]],0))</f>
        <v>Cuerpo</v>
      </c>
      <c r="Q2846" t="str">
        <f>INDEX(VentasC15[[#Headers],[Maquillaje]:[Perfumería]],MATCH(MIN(VentasC15[[#This Row],[Maquillaje]:[Perfumería]]),VentasC15[[#This Row],[Maquillaje]:[Perfumería]],0))</f>
        <v>Skincare</v>
      </c>
      <c r="R2846" t="str">
        <f>IF(VentasC15[[#This Row],[Total por vendedor]]&gt;=250000,"SI","NO")</f>
        <v>NO</v>
      </c>
    </row>
    <row r="2847" spans="1:18" x14ac:dyDescent="0.3">
      <c r="A2847" s="17">
        <v>33499967</v>
      </c>
      <c r="B2847" s="13">
        <v>46</v>
      </c>
      <c r="C2847" s="13">
        <v>6</v>
      </c>
      <c r="D2847" s="13">
        <v>92</v>
      </c>
      <c r="E2847" t="s">
        <v>24</v>
      </c>
      <c r="F2847" t="s">
        <v>21</v>
      </c>
      <c r="G2847" t="str">
        <f>IF(VentasC15[[#This Row],[Tipo de pago]]='Tablas auxiliares'!$B$6,"Venta física","Venta Online")</f>
        <v>Venta Online</v>
      </c>
      <c r="H2847" t="s">
        <v>29</v>
      </c>
      <c r="I2847" s="37">
        <v>92319</v>
      </c>
      <c r="J2847" s="37">
        <v>59713</v>
      </c>
      <c r="K2847" s="37">
        <v>28268</v>
      </c>
      <c r="L2847" s="37">
        <v>57654</v>
      </c>
      <c r="M2847" s="37">
        <v>93147</v>
      </c>
      <c r="N2847" s="37">
        <f>SUM(VentasC15[[#This Row],[Maquillaje]:[Perfumería]])</f>
        <v>331101</v>
      </c>
      <c r="O2847" s="14">
        <f>AVERAGE(VentasC15[[#This Row],[Maquillaje]:[Perfumería]])</f>
        <v>66220.2</v>
      </c>
      <c r="P2847" t="str">
        <f>INDEX(VentasC15[[#Headers],[Maquillaje]:[Perfumería]],MATCH(MAX(VentasC15[[#This Row],[Maquillaje]:[Perfumería]]),VentasC15[[#This Row],[Maquillaje]:[Perfumería]],0))</f>
        <v>Perfumería</v>
      </c>
      <c r="Q2847" t="str">
        <f>INDEX(VentasC15[[#Headers],[Maquillaje]:[Perfumería]],MATCH(MIN(VentasC15[[#This Row],[Maquillaje]:[Perfumería]]),VentasC15[[#This Row],[Maquillaje]:[Perfumería]],0))</f>
        <v>Cabello</v>
      </c>
      <c r="R2847" t="str">
        <f>IF(VentasC15[[#This Row],[Total por vendedor]]&gt;=250000,"SI","NO")</f>
        <v>SI</v>
      </c>
    </row>
    <row r="2848" spans="1:18" x14ac:dyDescent="0.3">
      <c r="A2848" s="16">
        <v>33499968</v>
      </c>
      <c r="B2848" s="13">
        <v>66</v>
      </c>
      <c r="C2848" s="13">
        <v>6</v>
      </c>
      <c r="D2848" s="13">
        <v>44</v>
      </c>
      <c r="E2848" t="s">
        <v>22</v>
      </c>
      <c r="F2848" t="s">
        <v>20</v>
      </c>
      <c r="G2848" t="str">
        <f>IF(VentasC15[[#This Row],[Tipo de pago]]='Tablas auxiliares'!$B$6,"Venta física","Venta Online")</f>
        <v>Venta física</v>
      </c>
      <c r="H2848" t="s">
        <v>30</v>
      </c>
      <c r="I2848" s="37">
        <v>1953</v>
      </c>
      <c r="J2848" s="37">
        <v>57721</v>
      </c>
      <c r="K2848" s="37">
        <v>91491</v>
      </c>
      <c r="L2848" s="37">
        <v>48261</v>
      </c>
      <c r="M2848" s="37">
        <v>50264</v>
      </c>
      <c r="N2848" s="37">
        <f>SUM(VentasC15[[#This Row],[Maquillaje]:[Perfumería]])</f>
        <v>249690</v>
      </c>
      <c r="O2848" s="14">
        <f>AVERAGE(VentasC15[[#This Row],[Maquillaje]:[Perfumería]])</f>
        <v>49938</v>
      </c>
      <c r="P2848" t="str">
        <f>INDEX(VentasC15[[#Headers],[Maquillaje]:[Perfumería]],MATCH(MAX(VentasC15[[#This Row],[Maquillaje]:[Perfumería]]),VentasC15[[#This Row],[Maquillaje]:[Perfumería]],0))</f>
        <v>Cabello</v>
      </c>
      <c r="Q2848" t="str">
        <f>INDEX(VentasC15[[#Headers],[Maquillaje]:[Perfumería]],MATCH(MIN(VentasC15[[#This Row],[Maquillaje]:[Perfumería]]),VentasC15[[#This Row],[Maquillaje]:[Perfumería]],0))</f>
        <v>Maquillaje</v>
      </c>
      <c r="R2848" t="str">
        <f>IF(VentasC15[[#This Row],[Total por vendedor]]&gt;=250000,"SI","NO")</f>
        <v>NO</v>
      </c>
    </row>
    <row r="2849" spans="1:18" x14ac:dyDescent="0.3">
      <c r="A2849" s="17">
        <v>33499969</v>
      </c>
      <c r="B2849" s="13">
        <v>49</v>
      </c>
      <c r="C2849" s="13">
        <v>6</v>
      </c>
      <c r="D2849" s="13">
        <v>54</v>
      </c>
      <c r="E2849" t="s">
        <v>25</v>
      </c>
      <c r="F2849" t="s">
        <v>20</v>
      </c>
      <c r="G2849" t="str">
        <f>IF(VentasC15[[#This Row],[Tipo de pago]]='Tablas auxiliares'!$B$6,"Venta física","Venta Online")</f>
        <v>Venta física</v>
      </c>
      <c r="H2849" t="s">
        <v>30</v>
      </c>
      <c r="I2849" s="37">
        <v>87082</v>
      </c>
      <c r="J2849" s="37">
        <v>93512</v>
      </c>
      <c r="K2849" s="37">
        <v>19333</v>
      </c>
      <c r="L2849" s="37">
        <v>49605</v>
      </c>
      <c r="M2849" s="37">
        <v>74293</v>
      </c>
      <c r="N2849" s="37">
        <f>SUM(VentasC15[[#This Row],[Maquillaje]:[Perfumería]])</f>
        <v>323825</v>
      </c>
      <c r="O2849" s="14">
        <f>AVERAGE(VentasC15[[#This Row],[Maquillaje]:[Perfumería]])</f>
        <v>64765</v>
      </c>
      <c r="P2849" t="str">
        <f>INDEX(VentasC15[[#Headers],[Maquillaje]:[Perfumería]],MATCH(MAX(VentasC15[[#This Row],[Maquillaje]:[Perfumería]]),VentasC15[[#This Row],[Maquillaje]:[Perfumería]],0))</f>
        <v>Skincare</v>
      </c>
      <c r="Q2849" t="str">
        <f>INDEX(VentasC15[[#Headers],[Maquillaje]:[Perfumería]],MATCH(MIN(VentasC15[[#This Row],[Maquillaje]:[Perfumería]]),VentasC15[[#This Row],[Maquillaje]:[Perfumería]],0))</f>
        <v>Cabello</v>
      </c>
      <c r="R2849" t="str">
        <f>IF(VentasC15[[#This Row],[Total por vendedor]]&gt;=250000,"SI","NO")</f>
        <v>SI</v>
      </c>
    </row>
    <row r="2850" spans="1:18" x14ac:dyDescent="0.3">
      <c r="A2850" s="16">
        <v>33499970</v>
      </c>
      <c r="B2850" s="13">
        <v>38</v>
      </c>
      <c r="C2850" s="13">
        <v>6</v>
      </c>
      <c r="D2850" s="13">
        <v>42</v>
      </c>
      <c r="E2850" t="s">
        <v>24</v>
      </c>
      <c r="F2850" t="s">
        <v>20</v>
      </c>
      <c r="G2850" t="str">
        <f>IF(VentasC15[[#This Row],[Tipo de pago]]='Tablas auxiliares'!$B$6,"Venta física","Venta Online")</f>
        <v>Venta física</v>
      </c>
      <c r="H2850" t="s">
        <v>30</v>
      </c>
      <c r="I2850" s="37">
        <v>28144</v>
      </c>
      <c r="J2850" s="37">
        <v>66629</v>
      </c>
      <c r="K2850" s="37">
        <v>60883</v>
      </c>
      <c r="L2850" s="37">
        <v>14448</v>
      </c>
      <c r="M2850" s="37">
        <v>6757</v>
      </c>
      <c r="N2850" s="37">
        <f>SUM(VentasC15[[#This Row],[Maquillaje]:[Perfumería]])</f>
        <v>176861</v>
      </c>
      <c r="O2850" s="14">
        <f>AVERAGE(VentasC15[[#This Row],[Maquillaje]:[Perfumería]])</f>
        <v>35372.199999999997</v>
      </c>
      <c r="P2850" t="str">
        <f>INDEX(VentasC15[[#Headers],[Maquillaje]:[Perfumería]],MATCH(MAX(VentasC15[[#This Row],[Maquillaje]:[Perfumería]]),VentasC15[[#This Row],[Maquillaje]:[Perfumería]],0))</f>
        <v>Skincare</v>
      </c>
      <c r="Q2850" t="str">
        <f>INDEX(VentasC15[[#Headers],[Maquillaje]:[Perfumería]],MATCH(MIN(VentasC15[[#This Row],[Maquillaje]:[Perfumería]]),VentasC15[[#This Row],[Maquillaje]:[Perfumería]],0))</f>
        <v>Perfumería</v>
      </c>
      <c r="R2850" t="str">
        <f>IF(VentasC15[[#This Row],[Total por vendedor]]&gt;=250000,"SI","NO")</f>
        <v>NO</v>
      </c>
    </row>
    <row r="2851" spans="1:18" x14ac:dyDescent="0.3">
      <c r="A2851" s="17">
        <v>33499971</v>
      </c>
      <c r="B2851" s="13">
        <v>73</v>
      </c>
      <c r="C2851" s="13">
        <v>6</v>
      </c>
      <c r="D2851" s="13">
        <v>73</v>
      </c>
      <c r="E2851" t="s">
        <v>23</v>
      </c>
      <c r="F2851" t="s">
        <v>20</v>
      </c>
      <c r="G2851" t="str">
        <f>IF(VentasC15[[#This Row],[Tipo de pago]]='Tablas auxiliares'!$B$6,"Venta física","Venta Online")</f>
        <v>Venta física</v>
      </c>
      <c r="H2851" t="s">
        <v>29</v>
      </c>
      <c r="I2851" s="37">
        <v>65656</v>
      </c>
      <c r="J2851" s="37">
        <v>44044</v>
      </c>
      <c r="K2851" s="37">
        <v>96333</v>
      </c>
      <c r="L2851" s="37">
        <v>17049</v>
      </c>
      <c r="M2851" s="37">
        <v>54461</v>
      </c>
      <c r="N2851" s="37">
        <f>SUM(VentasC15[[#This Row],[Maquillaje]:[Perfumería]])</f>
        <v>277543</v>
      </c>
      <c r="O2851" s="14">
        <f>AVERAGE(VentasC15[[#This Row],[Maquillaje]:[Perfumería]])</f>
        <v>55508.6</v>
      </c>
      <c r="P2851" t="str">
        <f>INDEX(VentasC15[[#Headers],[Maquillaje]:[Perfumería]],MATCH(MAX(VentasC15[[#This Row],[Maquillaje]:[Perfumería]]),VentasC15[[#This Row],[Maquillaje]:[Perfumería]],0))</f>
        <v>Cabello</v>
      </c>
      <c r="Q2851" t="str">
        <f>INDEX(VentasC15[[#Headers],[Maquillaje]:[Perfumería]],MATCH(MIN(VentasC15[[#This Row],[Maquillaje]:[Perfumería]]),VentasC15[[#This Row],[Maquillaje]:[Perfumería]],0))</f>
        <v>Cuerpo</v>
      </c>
      <c r="R2851" t="str">
        <f>IF(VentasC15[[#This Row],[Total por vendedor]]&gt;=250000,"SI","NO")</f>
        <v>SI</v>
      </c>
    </row>
    <row r="2852" spans="1:18" x14ac:dyDescent="0.3">
      <c r="A2852" s="16">
        <v>33499972</v>
      </c>
      <c r="B2852" s="13">
        <v>39</v>
      </c>
      <c r="C2852" s="13">
        <v>6</v>
      </c>
      <c r="D2852" s="13">
        <v>85</v>
      </c>
      <c r="E2852" t="s">
        <v>25</v>
      </c>
      <c r="F2852" t="s">
        <v>21</v>
      </c>
      <c r="G2852" t="str">
        <f>IF(VentasC15[[#This Row],[Tipo de pago]]='Tablas auxiliares'!$B$6,"Venta física","Venta Online")</f>
        <v>Venta Online</v>
      </c>
      <c r="H2852" t="s">
        <v>30</v>
      </c>
      <c r="I2852" s="37">
        <v>2394</v>
      </c>
      <c r="J2852" s="37">
        <v>15056</v>
      </c>
      <c r="K2852" s="37">
        <v>31256</v>
      </c>
      <c r="L2852" s="37">
        <v>9384</v>
      </c>
      <c r="M2852" s="37">
        <v>52149</v>
      </c>
      <c r="N2852" s="37">
        <f>SUM(VentasC15[[#This Row],[Maquillaje]:[Perfumería]])</f>
        <v>110239</v>
      </c>
      <c r="O2852" s="14">
        <f>AVERAGE(VentasC15[[#This Row],[Maquillaje]:[Perfumería]])</f>
        <v>22047.8</v>
      </c>
      <c r="P2852" t="str">
        <f>INDEX(VentasC15[[#Headers],[Maquillaje]:[Perfumería]],MATCH(MAX(VentasC15[[#This Row],[Maquillaje]:[Perfumería]]),VentasC15[[#This Row],[Maquillaje]:[Perfumería]],0))</f>
        <v>Perfumería</v>
      </c>
      <c r="Q2852" t="str">
        <f>INDEX(VentasC15[[#Headers],[Maquillaje]:[Perfumería]],MATCH(MIN(VentasC15[[#This Row],[Maquillaje]:[Perfumería]]),VentasC15[[#This Row],[Maquillaje]:[Perfumería]],0))</f>
        <v>Maquillaje</v>
      </c>
      <c r="R2852" t="str">
        <f>IF(VentasC15[[#This Row],[Total por vendedor]]&gt;=250000,"SI","NO")</f>
        <v>NO</v>
      </c>
    </row>
    <row r="2853" spans="1:18" x14ac:dyDescent="0.3">
      <c r="A2853" s="17">
        <v>33499973</v>
      </c>
      <c r="B2853" s="13">
        <v>31</v>
      </c>
      <c r="C2853" s="13">
        <v>6</v>
      </c>
      <c r="D2853" s="13">
        <v>53</v>
      </c>
      <c r="E2853" t="s">
        <v>22</v>
      </c>
      <c r="F2853" t="s">
        <v>21</v>
      </c>
      <c r="G2853" t="str">
        <f>IF(VentasC15[[#This Row],[Tipo de pago]]='Tablas auxiliares'!$B$6,"Venta física","Venta Online")</f>
        <v>Venta Online</v>
      </c>
      <c r="H2853" t="s">
        <v>29</v>
      </c>
      <c r="I2853" s="37">
        <v>85489</v>
      </c>
      <c r="J2853" s="37">
        <v>8285</v>
      </c>
      <c r="K2853" s="37">
        <v>82887</v>
      </c>
      <c r="L2853" s="37">
        <v>32977</v>
      </c>
      <c r="M2853" s="37">
        <v>17512</v>
      </c>
      <c r="N2853" s="37">
        <f>SUM(VentasC15[[#This Row],[Maquillaje]:[Perfumería]])</f>
        <v>227150</v>
      </c>
      <c r="O2853" s="14">
        <f>AVERAGE(VentasC15[[#This Row],[Maquillaje]:[Perfumería]])</f>
        <v>45430</v>
      </c>
      <c r="P2853" t="str">
        <f>INDEX(VentasC15[[#Headers],[Maquillaje]:[Perfumería]],MATCH(MAX(VentasC15[[#This Row],[Maquillaje]:[Perfumería]]),VentasC15[[#This Row],[Maquillaje]:[Perfumería]],0))</f>
        <v>Maquillaje</v>
      </c>
      <c r="Q2853" t="str">
        <f>INDEX(VentasC15[[#Headers],[Maquillaje]:[Perfumería]],MATCH(MIN(VentasC15[[#This Row],[Maquillaje]:[Perfumería]]),VentasC15[[#This Row],[Maquillaje]:[Perfumería]],0))</f>
        <v>Skincare</v>
      </c>
      <c r="R2853" t="str">
        <f>IF(VentasC15[[#This Row],[Total por vendedor]]&gt;=250000,"SI","NO")</f>
        <v>NO</v>
      </c>
    </row>
    <row r="2854" spans="1:18" x14ac:dyDescent="0.3">
      <c r="A2854" s="16">
        <v>33499974</v>
      </c>
      <c r="B2854" s="13">
        <v>50</v>
      </c>
      <c r="C2854" s="13">
        <v>6</v>
      </c>
      <c r="D2854" s="13">
        <v>100</v>
      </c>
      <c r="E2854" t="s">
        <v>23</v>
      </c>
      <c r="F2854" t="s">
        <v>21</v>
      </c>
      <c r="G2854" t="str">
        <f>IF(VentasC15[[#This Row],[Tipo de pago]]='Tablas auxiliares'!$B$6,"Venta física","Venta Online")</f>
        <v>Venta Online</v>
      </c>
      <c r="H2854" t="s">
        <v>30</v>
      </c>
      <c r="I2854" s="37">
        <v>86807</v>
      </c>
      <c r="J2854" s="37">
        <v>22095</v>
      </c>
      <c r="K2854" s="37">
        <v>64550</v>
      </c>
      <c r="L2854" s="37">
        <v>81928</v>
      </c>
      <c r="M2854" s="37">
        <v>91683</v>
      </c>
      <c r="N2854" s="37">
        <f>SUM(VentasC15[[#This Row],[Maquillaje]:[Perfumería]])</f>
        <v>347063</v>
      </c>
      <c r="O2854" s="14">
        <f>AVERAGE(VentasC15[[#This Row],[Maquillaje]:[Perfumería]])</f>
        <v>69412.600000000006</v>
      </c>
      <c r="P2854" t="str">
        <f>INDEX(VentasC15[[#Headers],[Maquillaje]:[Perfumería]],MATCH(MAX(VentasC15[[#This Row],[Maquillaje]:[Perfumería]]),VentasC15[[#This Row],[Maquillaje]:[Perfumería]],0))</f>
        <v>Perfumería</v>
      </c>
      <c r="Q2854" t="str">
        <f>INDEX(VentasC15[[#Headers],[Maquillaje]:[Perfumería]],MATCH(MIN(VentasC15[[#This Row],[Maquillaje]:[Perfumería]]),VentasC15[[#This Row],[Maquillaje]:[Perfumería]],0))</f>
        <v>Skincare</v>
      </c>
      <c r="R2854" t="str">
        <f>IF(VentasC15[[#This Row],[Total por vendedor]]&gt;=250000,"SI","NO")</f>
        <v>SI</v>
      </c>
    </row>
    <row r="2855" spans="1:18" x14ac:dyDescent="0.3">
      <c r="A2855" s="17">
        <v>33499975</v>
      </c>
      <c r="B2855" s="13">
        <v>38</v>
      </c>
      <c r="C2855" s="13">
        <v>6</v>
      </c>
      <c r="D2855" s="13">
        <v>81</v>
      </c>
      <c r="E2855" t="s">
        <v>23</v>
      </c>
      <c r="F2855" t="s">
        <v>21</v>
      </c>
      <c r="G2855" t="str">
        <f>IF(VentasC15[[#This Row],[Tipo de pago]]='Tablas auxiliares'!$B$6,"Venta física","Venta Online")</f>
        <v>Venta Online</v>
      </c>
      <c r="H2855" t="s">
        <v>30</v>
      </c>
      <c r="I2855" s="37">
        <v>1764</v>
      </c>
      <c r="J2855" s="37">
        <v>68910</v>
      </c>
      <c r="K2855" s="37">
        <v>89575</v>
      </c>
      <c r="L2855" s="37">
        <v>10192</v>
      </c>
      <c r="M2855" s="37">
        <v>87832</v>
      </c>
      <c r="N2855" s="37">
        <f>SUM(VentasC15[[#This Row],[Maquillaje]:[Perfumería]])</f>
        <v>258273</v>
      </c>
      <c r="O2855" s="14">
        <f>AVERAGE(VentasC15[[#This Row],[Maquillaje]:[Perfumería]])</f>
        <v>51654.6</v>
      </c>
      <c r="P2855" t="str">
        <f>INDEX(VentasC15[[#Headers],[Maquillaje]:[Perfumería]],MATCH(MAX(VentasC15[[#This Row],[Maquillaje]:[Perfumería]]),VentasC15[[#This Row],[Maquillaje]:[Perfumería]],0))</f>
        <v>Cabello</v>
      </c>
      <c r="Q2855" t="str">
        <f>INDEX(VentasC15[[#Headers],[Maquillaje]:[Perfumería]],MATCH(MIN(VentasC15[[#This Row],[Maquillaje]:[Perfumería]]),VentasC15[[#This Row],[Maquillaje]:[Perfumería]],0))</f>
        <v>Maquillaje</v>
      </c>
      <c r="R2855" t="str">
        <f>IF(VentasC15[[#This Row],[Total por vendedor]]&gt;=250000,"SI","NO")</f>
        <v>SI</v>
      </c>
    </row>
    <row r="2856" spans="1:18" x14ac:dyDescent="0.3">
      <c r="A2856" s="16">
        <v>33499976</v>
      </c>
      <c r="B2856" s="13">
        <v>63</v>
      </c>
      <c r="C2856" s="13">
        <v>6</v>
      </c>
      <c r="D2856" s="13">
        <v>19</v>
      </c>
      <c r="E2856" t="s">
        <v>22</v>
      </c>
      <c r="F2856" t="s">
        <v>20</v>
      </c>
      <c r="G2856" t="str">
        <f>IF(VentasC15[[#This Row],[Tipo de pago]]='Tablas auxiliares'!$B$6,"Venta física","Venta Online")</f>
        <v>Venta física</v>
      </c>
      <c r="H2856" t="s">
        <v>30</v>
      </c>
      <c r="I2856" s="37">
        <v>50603</v>
      </c>
      <c r="J2856" s="37">
        <v>97578</v>
      </c>
      <c r="K2856" s="37">
        <v>42404</v>
      </c>
      <c r="L2856" s="37">
        <v>55301</v>
      </c>
      <c r="M2856" s="37">
        <v>68210</v>
      </c>
      <c r="N2856" s="37">
        <f>SUM(VentasC15[[#This Row],[Maquillaje]:[Perfumería]])</f>
        <v>314096</v>
      </c>
      <c r="O2856" s="14">
        <f>AVERAGE(VentasC15[[#This Row],[Maquillaje]:[Perfumería]])</f>
        <v>62819.199999999997</v>
      </c>
      <c r="P2856" t="str">
        <f>INDEX(VentasC15[[#Headers],[Maquillaje]:[Perfumería]],MATCH(MAX(VentasC15[[#This Row],[Maquillaje]:[Perfumería]]),VentasC15[[#This Row],[Maquillaje]:[Perfumería]],0))</f>
        <v>Skincare</v>
      </c>
      <c r="Q2856" t="str">
        <f>INDEX(VentasC15[[#Headers],[Maquillaje]:[Perfumería]],MATCH(MIN(VentasC15[[#This Row],[Maquillaje]:[Perfumería]]),VentasC15[[#This Row],[Maquillaje]:[Perfumería]],0))</f>
        <v>Cabello</v>
      </c>
      <c r="R2856" t="str">
        <f>IF(VentasC15[[#This Row],[Total por vendedor]]&gt;=250000,"SI","NO")</f>
        <v>SI</v>
      </c>
    </row>
    <row r="2857" spans="1:18" x14ac:dyDescent="0.3">
      <c r="A2857" s="17">
        <v>33499977</v>
      </c>
      <c r="B2857" s="13">
        <v>56</v>
      </c>
      <c r="C2857" s="13">
        <v>6</v>
      </c>
      <c r="D2857" s="13">
        <v>29</v>
      </c>
      <c r="E2857" t="s">
        <v>24</v>
      </c>
      <c r="F2857" t="s">
        <v>20</v>
      </c>
      <c r="G2857" t="str">
        <f>IF(VentasC15[[#This Row],[Tipo de pago]]='Tablas auxiliares'!$B$6,"Venta física","Venta Online")</f>
        <v>Venta física</v>
      </c>
      <c r="H2857" t="s">
        <v>30</v>
      </c>
      <c r="I2857" s="37">
        <v>2053</v>
      </c>
      <c r="J2857" s="37">
        <v>954</v>
      </c>
      <c r="K2857" s="37">
        <v>97238</v>
      </c>
      <c r="L2857" s="37">
        <v>96222</v>
      </c>
      <c r="M2857" s="37">
        <v>92691</v>
      </c>
      <c r="N2857" s="37">
        <f>SUM(VentasC15[[#This Row],[Maquillaje]:[Perfumería]])</f>
        <v>289158</v>
      </c>
      <c r="O2857" s="14">
        <f>AVERAGE(VentasC15[[#This Row],[Maquillaje]:[Perfumería]])</f>
        <v>57831.6</v>
      </c>
      <c r="P2857" t="str">
        <f>INDEX(VentasC15[[#Headers],[Maquillaje]:[Perfumería]],MATCH(MAX(VentasC15[[#This Row],[Maquillaje]:[Perfumería]]),VentasC15[[#This Row],[Maquillaje]:[Perfumería]],0))</f>
        <v>Cabello</v>
      </c>
      <c r="Q2857" t="str">
        <f>INDEX(VentasC15[[#Headers],[Maquillaje]:[Perfumería]],MATCH(MIN(VentasC15[[#This Row],[Maquillaje]:[Perfumería]]),VentasC15[[#This Row],[Maquillaje]:[Perfumería]],0))</f>
        <v>Skincare</v>
      </c>
      <c r="R2857" t="str">
        <f>IF(VentasC15[[#This Row],[Total por vendedor]]&gt;=250000,"SI","NO")</f>
        <v>SI</v>
      </c>
    </row>
    <row r="2858" spans="1:18" x14ac:dyDescent="0.3">
      <c r="A2858" s="16">
        <v>33499978</v>
      </c>
      <c r="B2858" s="13">
        <v>31</v>
      </c>
      <c r="C2858" s="13">
        <v>6</v>
      </c>
      <c r="D2858" s="13">
        <v>19</v>
      </c>
      <c r="E2858" t="s">
        <v>23</v>
      </c>
      <c r="F2858" t="s">
        <v>20</v>
      </c>
      <c r="G2858" t="str">
        <f>IF(VentasC15[[#This Row],[Tipo de pago]]='Tablas auxiliares'!$B$6,"Venta física","Venta Online")</f>
        <v>Venta física</v>
      </c>
      <c r="H2858" t="s">
        <v>30</v>
      </c>
      <c r="I2858" s="37">
        <v>90215</v>
      </c>
      <c r="J2858" s="37">
        <v>21775</v>
      </c>
      <c r="K2858" s="37">
        <v>80538</v>
      </c>
      <c r="L2858" s="37">
        <v>46338</v>
      </c>
      <c r="M2858" s="37">
        <v>84361</v>
      </c>
      <c r="N2858" s="37">
        <f>SUM(VentasC15[[#This Row],[Maquillaje]:[Perfumería]])</f>
        <v>323227</v>
      </c>
      <c r="O2858" s="14">
        <f>AVERAGE(VentasC15[[#This Row],[Maquillaje]:[Perfumería]])</f>
        <v>64645.4</v>
      </c>
      <c r="P2858" t="str">
        <f>INDEX(VentasC15[[#Headers],[Maquillaje]:[Perfumería]],MATCH(MAX(VentasC15[[#This Row],[Maquillaje]:[Perfumería]]),VentasC15[[#This Row],[Maquillaje]:[Perfumería]],0))</f>
        <v>Maquillaje</v>
      </c>
      <c r="Q2858" t="str">
        <f>INDEX(VentasC15[[#Headers],[Maquillaje]:[Perfumería]],MATCH(MIN(VentasC15[[#This Row],[Maquillaje]:[Perfumería]]),VentasC15[[#This Row],[Maquillaje]:[Perfumería]],0))</f>
        <v>Skincare</v>
      </c>
      <c r="R2858" t="str">
        <f>IF(VentasC15[[#This Row],[Total por vendedor]]&gt;=250000,"SI","NO")</f>
        <v>SI</v>
      </c>
    </row>
    <row r="2859" spans="1:18" x14ac:dyDescent="0.3">
      <c r="A2859" s="17">
        <v>33499979</v>
      </c>
      <c r="B2859" s="13">
        <v>36</v>
      </c>
      <c r="C2859" s="13">
        <v>6</v>
      </c>
      <c r="D2859" s="13">
        <v>9</v>
      </c>
      <c r="E2859" t="s">
        <v>25</v>
      </c>
      <c r="F2859" t="s">
        <v>21</v>
      </c>
      <c r="G2859" t="str">
        <f>IF(VentasC15[[#This Row],[Tipo de pago]]='Tablas auxiliares'!$B$6,"Venta física","Venta Online")</f>
        <v>Venta Online</v>
      </c>
      <c r="H2859" t="s">
        <v>30</v>
      </c>
      <c r="I2859" s="37">
        <v>77039</v>
      </c>
      <c r="J2859" s="37">
        <v>51089</v>
      </c>
      <c r="K2859" s="37">
        <v>17692</v>
      </c>
      <c r="L2859" s="37">
        <v>68395</v>
      </c>
      <c r="M2859" s="37">
        <v>79610</v>
      </c>
      <c r="N2859" s="37">
        <f>SUM(VentasC15[[#This Row],[Maquillaje]:[Perfumería]])</f>
        <v>293825</v>
      </c>
      <c r="O2859" s="14">
        <f>AVERAGE(VentasC15[[#This Row],[Maquillaje]:[Perfumería]])</f>
        <v>58765</v>
      </c>
      <c r="P2859" t="str">
        <f>INDEX(VentasC15[[#Headers],[Maquillaje]:[Perfumería]],MATCH(MAX(VentasC15[[#This Row],[Maquillaje]:[Perfumería]]),VentasC15[[#This Row],[Maquillaje]:[Perfumería]],0))</f>
        <v>Perfumería</v>
      </c>
      <c r="Q2859" t="str">
        <f>INDEX(VentasC15[[#Headers],[Maquillaje]:[Perfumería]],MATCH(MIN(VentasC15[[#This Row],[Maquillaje]:[Perfumería]]),VentasC15[[#This Row],[Maquillaje]:[Perfumería]],0))</f>
        <v>Cabello</v>
      </c>
      <c r="R2859" t="str">
        <f>IF(VentasC15[[#This Row],[Total por vendedor]]&gt;=250000,"SI","NO")</f>
        <v>SI</v>
      </c>
    </row>
    <row r="2860" spans="1:18" x14ac:dyDescent="0.3">
      <c r="A2860" s="16">
        <v>33499980</v>
      </c>
      <c r="B2860" s="13">
        <v>38</v>
      </c>
      <c r="C2860" s="13">
        <v>6</v>
      </c>
      <c r="D2860" s="13">
        <v>70</v>
      </c>
      <c r="E2860" t="s">
        <v>24</v>
      </c>
      <c r="F2860" t="s">
        <v>21</v>
      </c>
      <c r="G2860" t="str">
        <f>IF(VentasC15[[#This Row],[Tipo de pago]]='Tablas auxiliares'!$B$6,"Venta física","Venta Online")</f>
        <v>Venta Online</v>
      </c>
      <c r="H2860" t="s">
        <v>30</v>
      </c>
      <c r="I2860" s="37">
        <v>24715</v>
      </c>
      <c r="J2860" s="37">
        <v>4419</v>
      </c>
      <c r="K2860" s="37">
        <v>64826</v>
      </c>
      <c r="L2860" s="37">
        <v>69986</v>
      </c>
      <c r="M2860" s="37">
        <v>92688</v>
      </c>
      <c r="N2860" s="37">
        <f>SUM(VentasC15[[#This Row],[Maquillaje]:[Perfumería]])</f>
        <v>256634</v>
      </c>
      <c r="O2860" s="14">
        <f>AVERAGE(VentasC15[[#This Row],[Maquillaje]:[Perfumería]])</f>
        <v>51326.8</v>
      </c>
      <c r="P2860" t="str">
        <f>INDEX(VentasC15[[#Headers],[Maquillaje]:[Perfumería]],MATCH(MAX(VentasC15[[#This Row],[Maquillaje]:[Perfumería]]),VentasC15[[#This Row],[Maquillaje]:[Perfumería]],0))</f>
        <v>Perfumería</v>
      </c>
      <c r="Q2860" t="str">
        <f>INDEX(VentasC15[[#Headers],[Maquillaje]:[Perfumería]],MATCH(MIN(VentasC15[[#This Row],[Maquillaje]:[Perfumería]]),VentasC15[[#This Row],[Maquillaje]:[Perfumería]],0))</f>
        <v>Skincare</v>
      </c>
      <c r="R2860" t="str">
        <f>IF(VentasC15[[#This Row],[Total por vendedor]]&gt;=250000,"SI","NO")</f>
        <v>SI</v>
      </c>
    </row>
    <row r="2861" spans="1:18" x14ac:dyDescent="0.3">
      <c r="A2861" s="17">
        <v>33499981</v>
      </c>
      <c r="B2861" s="13">
        <v>59</v>
      </c>
      <c r="C2861" s="13">
        <v>6</v>
      </c>
      <c r="D2861" s="13">
        <v>57</v>
      </c>
      <c r="E2861" t="s">
        <v>22</v>
      </c>
      <c r="F2861" t="s">
        <v>21</v>
      </c>
      <c r="G2861" t="str">
        <f>IF(VentasC15[[#This Row],[Tipo de pago]]='Tablas auxiliares'!$B$6,"Venta física","Venta Online")</f>
        <v>Venta Online</v>
      </c>
      <c r="H2861" t="s">
        <v>30</v>
      </c>
      <c r="I2861" s="37">
        <v>33045</v>
      </c>
      <c r="J2861" s="37">
        <v>68105</v>
      </c>
      <c r="K2861" s="37">
        <v>17906</v>
      </c>
      <c r="L2861" s="37">
        <v>55835</v>
      </c>
      <c r="M2861" s="37">
        <v>88353</v>
      </c>
      <c r="N2861" s="37">
        <f>SUM(VentasC15[[#This Row],[Maquillaje]:[Perfumería]])</f>
        <v>263244</v>
      </c>
      <c r="O2861" s="14">
        <f>AVERAGE(VentasC15[[#This Row],[Maquillaje]:[Perfumería]])</f>
        <v>52648.800000000003</v>
      </c>
      <c r="P2861" t="str">
        <f>INDEX(VentasC15[[#Headers],[Maquillaje]:[Perfumería]],MATCH(MAX(VentasC15[[#This Row],[Maquillaje]:[Perfumería]]),VentasC15[[#This Row],[Maquillaje]:[Perfumería]],0))</f>
        <v>Perfumería</v>
      </c>
      <c r="Q2861" t="str">
        <f>INDEX(VentasC15[[#Headers],[Maquillaje]:[Perfumería]],MATCH(MIN(VentasC15[[#This Row],[Maquillaje]:[Perfumería]]),VentasC15[[#This Row],[Maquillaje]:[Perfumería]],0))</f>
        <v>Cabello</v>
      </c>
      <c r="R2861" t="str">
        <f>IF(VentasC15[[#This Row],[Total por vendedor]]&gt;=250000,"SI","NO")</f>
        <v>SI</v>
      </c>
    </row>
    <row r="2862" spans="1:18" x14ac:dyDescent="0.3">
      <c r="A2862" s="16">
        <v>33499982</v>
      </c>
      <c r="B2862" s="13">
        <v>73</v>
      </c>
      <c r="C2862" s="13">
        <v>6</v>
      </c>
      <c r="D2862" s="13">
        <v>32</v>
      </c>
      <c r="E2862" t="s">
        <v>23</v>
      </c>
      <c r="F2862" t="s">
        <v>21</v>
      </c>
      <c r="G2862" t="str">
        <f>IF(VentasC15[[#This Row],[Tipo de pago]]='Tablas auxiliares'!$B$6,"Venta física","Venta Online")</f>
        <v>Venta Online</v>
      </c>
      <c r="H2862" t="s">
        <v>29</v>
      </c>
      <c r="I2862" s="37">
        <v>52228</v>
      </c>
      <c r="J2862" s="37">
        <v>94533</v>
      </c>
      <c r="K2862" s="37">
        <v>87072</v>
      </c>
      <c r="L2862" s="37">
        <v>8135</v>
      </c>
      <c r="M2862" s="37">
        <v>64757</v>
      </c>
      <c r="N2862" s="37">
        <f>SUM(VentasC15[[#This Row],[Maquillaje]:[Perfumería]])</f>
        <v>306725</v>
      </c>
      <c r="O2862" s="14">
        <f>AVERAGE(VentasC15[[#This Row],[Maquillaje]:[Perfumería]])</f>
        <v>61345</v>
      </c>
      <c r="P2862" t="str">
        <f>INDEX(VentasC15[[#Headers],[Maquillaje]:[Perfumería]],MATCH(MAX(VentasC15[[#This Row],[Maquillaje]:[Perfumería]]),VentasC15[[#This Row],[Maquillaje]:[Perfumería]],0))</f>
        <v>Skincare</v>
      </c>
      <c r="Q2862" t="str">
        <f>INDEX(VentasC15[[#Headers],[Maquillaje]:[Perfumería]],MATCH(MIN(VentasC15[[#This Row],[Maquillaje]:[Perfumería]]),VentasC15[[#This Row],[Maquillaje]:[Perfumería]],0))</f>
        <v>Cuerpo</v>
      </c>
      <c r="R2862" t="str">
        <f>IF(VentasC15[[#This Row],[Total por vendedor]]&gt;=250000,"SI","NO")</f>
        <v>SI</v>
      </c>
    </row>
    <row r="2863" spans="1:18" x14ac:dyDescent="0.3">
      <c r="A2863" s="17">
        <v>33499983</v>
      </c>
      <c r="B2863" s="13">
        <v>66</v>
      </c>
      <c r="C2863" s="13">
        <v>6</v>
      </c>
      <c r="D2863" s="13">
        <v>38</v>
      </c>
      <c r="E2863" t="s">
        <v>23</v>
      </c>
      <c r="F2863" t="s">
        <v>20</v>
      </c>
      <c r="G2863" t="str">
        <f>IF(VentasC15[[#This Row],[Tipo de pago]]='Tablas auxiliares'!$B$6,"Venta física","Venta Online")</f>
        <v>Venta física</v>
      </c>
      <c r="H2863" t="s">
        <v>30</v>
      </c>
      <c r="I2863" s="37">
        <v>80882</v>
      </c>
      <c r="J2863" s="37">
        <v>53759</v>
      </c>
      <c r="K2863" s="37">
        <v>46516</v>
      </c>
      <c r="L2863" s="37">
        <v>43115</v>
      </c>
      <c r="M2863" s="37">
        <v>59705</v>
      </c>
      <c r="N2863" s="37">
        <f>SUM(VentasC15[[#This Row],[Maquillaje]:[Perfumería]])</f>
        <v>283977</v>
      </c>
      <c r="O2863" s="14">
        <f>AVERAGE(VentasC15[[#This Row],[Maquillaje]:[Perfumería]])</f>
        <v>56795.4</v>
      </c>
      <c r="P2863" t="str">
        <f>INDEX(VentasC15[[#Headers],[Maquillaje]:[Perfumería]],MATCH(MAX(VentasC15[[#This Row],[Maquillaje]:[Perfumería]]),VentasC15[[#This Row],[Maquillaje]:[Perfumería]],0))</f>
        <v>Maquillaje</v>
      </c>
      <c r="Q2863" t="str">
        <f>INDEX(VentasC15[[#Headers],[Maquillaje]:[Perfumería]],MATCH(MIN(VentasC15[[#This Row],[Maquillaje]:[Perfumería]]),VentasC15[[#This Row],[Maquillaje]:[Perfumería]],0))</f>
        <v>Cuerpo</v>
      </c>
      <c r="R2863" t="str">
        <f>IF(VentasC15[[#This Row],[Total por vendedor]]&gt;=250000,"SI","NO")</f>
        <v>SI</v>
      </c>
    </row>
    <row r="2864" spans="1:18" x14ac:dyDescent="0.3">
      <c r="A2864" s="16">
        <v>33499984</v>
      </c>
      <c r="B2864" s="13">
        <v>28</v>
      </c>
      <c r="C2864" s="13">
        <v>6</v>
      </c>
      <c r="D2864" s="13">
        <v>46</v>
      </c>
      <c r="E2864" t="s">
        <v>23</v>
      </c>
      <c r="F2864" t="s">
        <v>21</v>
      </c>
      <c r="G2864" t="str">
        <f>IF(VentasC15[[#This Row],[Tipo de pago]]='Tablas auxiliares'!$B$6,"Venta física","Venta Online")</f>
        <v>Venta Online</v>
      </c>
      <c r="H2864" t="s">
        <v>30</v>
      </c>
      <c r="I2864" s="37">
        <v>35480</v>
      </c>
      <c r="J2864" s="37">
        <v>99000</v>
      </c>
      <c r="K2864" s="37">
        <v>93998</v>
      </c>
      <c r="L2864" s="37">
        <v>19111</v>
      </c>
      <c r="M2864" s="37">
        <v>86064</v>
      </c>
      <c r="N2864" s="37">
        <f>SUM(VentasC15[[#This Row],[Maquillaje]:[Perfumería]])</f>
        <v>333653</v>
      </c>
      <c r="O2864" s="14">
        <f>AVERAGE(VentasC15[[#This Row],[Maquillaje]:[Perfumería]])</f>
        <v>66730.600000000006</v>
      </c>
      <c r="P2864" t="str">
        <f>INDEX(VentasC15[[#Headers],[Maquillaje]:[Perfumería]],MATCH(MAX(VentasC15[[#This Row],[Maquillaje]:[Perfumería]]),VentasC15[[#This Row],[Maquillaje]:[Perfumería]],0))</f>
        <v>Skincare</v>
      </c>
      <c r="Q2864" t="str">
        <f>INDEX(VentasC15[[#Headers],[Maquillaje]:[Perfumería]],MATCH(MIN(VentasC15[[#This Row],[Maquillaje]:[Perfumería]]),VentasC15[[#This Row],[Maquillaje]:[Perfumería]],0))</f>
        <v>Cuerpo</v>
      </c>
      <c r="R2864" t="str">
        <f>IF(VentasC15[[#This Row],[Total por vendedor]]&gt;=250000,"SI","NO")</f>
        <v>SI</v>
      </c>
    </row>
    <row r="2865" spans="1:18" x14ac:dyDescent="0.3">
      <c r="A2865" s="17">
        <v>33499985</v>
      </c>
      <c r="B2865" s="13">
        <v>37</v>
      </c>
      <c r="C2865" s="13">
        <v>6</v>
      </c>
      <c r="D2865" s="13">
        <v>62</v>
      </c>
      <c r="E2865" t="s">
        <v>23</v>
      </c>
      <c r="F2865" t="s">
        <v>20</v>
      </c>
      <c r="G2865" t="str">
        <f>IF(VentasC15[[#This Row],[Tipo de pago]]='Tablas auxiliares'!$B$6,"Venta física","Venta Online")</f>
        <v>Venta física</v>
      </c>
      <c r="H2865" t="s">
        <v>29</v>
      </c>
      <c r="I2865" s="37">
        <v>67895</v>
      </c>
      <c r="J2865" s="37">
        <v>46094</v>
      </c>
      <c r="K2865" s="37">
        <v>81507</v>
      </c>
      <c r="L2865" s="37">
        <v>61687</v>
      </c>
      <c r="M2865" s="37">
        <v>24513</v>
      </c>
      <c r="N2865" s="37">
        <f>SUM(VentasC15[[#This Row],[Maquillaje]:[Perfumería]])</f>
        <v>281696</v>
      </c>
      <c r="O2865" s="14">
        <f>AVERAGE(VentasC15[[#This Row],[Maquillaje]:[Perfumería]])</f>
        <v>56339.199999999997</v>
      </c>
      <c r="P2865" t="str">
        <f>INDEX(VentasC15[[#Headers],[Maquillaje]:[Perfumería]],MATCH(MAX(VentasC15[[#This Row],[Maquillaje]:[Perfumería]]),VentasC15[[#This Row],[Maquillaje]:[Perfumería]],0))</f>
        <v>Cabello</v>
      </c>
      <c r="Q2865" t="str">
        <f>INDEX(VentasC15[[#Headers],[Maquillaje]:[Perfumería]],MATCH(MIN(VentasC15[[#This Row],[Maquillaje]:[Perfumería]]),VentasC15[[#This Row],[Maquillaje]:[Perfumería]],0))</f>
        <v>Perfumería</v>
      </c>
      <c r="R2865" t="str">
        <f>IF(VentasC15[[#This Row],[Total por vendedor]]&gt;=250000,"SI","NO")</f>
        <v>SI</v>
      </c>
    </row>
    <row r="2866" spans="1:18" x14ac:dyDescent="0.3">
      <c r="A2866" s="16">
        <v>33499986</v>
      </c>
      <c r="B2866" s="13">
        <v>53</v>
      </c>
      <c r="C2866" s="13">
        <v>6</v>
      </c>
      <c r="D2866" s="13">
        <v>49</v>
      </c>
      <c r="E2866" t="s">
        <v>22</v>
      </c>
      <c r="F2866" t="s">
        <v>21</v>
      </c>
      <c r="G2866" t="str">
        <f>IF(VentasC15[[#This Row],[Tipo de pago]]='Tablas auxiliares'!$B$6,"Venta física","Venta Online")</f>
        <v>Venta Online</v>
      </c>
      <c r="H2866" t="s">
        <v>30</v>
      </c>
      <c r="I2866" s="37">
        <v>12930</v>
      </c>
      <c r="J2866" s="37">
        <v>73311</v>
      </c>
      <c r="K2866" s="37">
        <v>4198</v>
      </c>
      <c r="L2866" s="37">
        <v>24428</v>
      </c>
      <c r="M2866" s="37">
        <v>58714</v>
      </c>
      <c r="N2866" s="37">
        <f>SUM(VentasC15[[#This Row],[Maquillaje]:[Perfumería]])</f>
        <v>173581</v>
      </c>
      <c r="O2866" s="14">
        <f>AVERAGE(VentasC15[[#This Row],[Maquillaje]:[Perfumería]])</f>
        <v>34716.199999999997</v>
      </c>
      <c r="P2866" t="str">
        <f>INDEX(VentasC15[[#Headers],[Maquillaje]:[Perfumería]],MATCH(MAX(VentasC15[[#This Row],[Maquillaje]:[Perfumería]]),VentasC15[[#This Row],[Maquillaje]:[Perfumería]],0))</f>
        <v>Skincare</v>
      </c>
      <c r="Q2866" t="str">
        <f>INDEX(VentasC15[[#Headers],[Maquillaje]:[Perfumería]],MATCH(MIN(VentasC15[[#This Row],[Maquillaje]:[Perfumería]]),VentasC15[[#This Row],[Maquillaje]:[Perfumería]],0))</f>
        <v>Cabello</v>
      </c>
      <c r="R2866" t="str">
        <f>IF(VentasC15[[#This Row],[Total por vendedor]]&gt;=250000,"SI","NO")</f>
        <v>NO</v>
      </c>
    </row>
    <row r="2867" spans="1:18" x14ac:dyDescent="0.3">
      <c r="A2867" s="17">
        <v>33499987</v>
      </c>
      <c r="B2867" s="13">
        <v>43</v>
      </c>
      <c r="C2867" s="13">
        <v>6</v>
      </c>
      <c r="D2867" s="13">
        <v>70</v>
      </c>
      <c r="E2867" t="s">
        <v>22</v>
      </c>
      <c r="F2867" t="s">
        <v>20</v>
      </c>
      <c r="G2867" t="str">
        <f>IF(VentasC15[[#This Row],[Tipo de pago]]='Tablas auxiliares'!$B$6,"Venta física","Venta Online")</f>
        <v>Venta física</v>
      </c>
      <c r="H2867" t="s">
        <v>30</v>
      </c>
      <c r="I2867" s="37">
        <v>37407</v>
      </c>
      <c r="J2867" s="37">
        <v>16585</v>
      </c>
      <c r="K2867" s="37">
        <v>40034</v>
      </c>
      <c r="L2867" s="37">
        <v>5885</v>
      </c>
      <c r="M2867" s="37">
        <v>93598</v>
      </c>
      <c r="N2867" s="37">
        <f>SUM(VentasC15[[#This Row],[Maquillaje]:[Perfumería]])</f>
        <v>193509</v>
      </c>
      <c r="O2867" s="14">
        <f>AVERAGE(VentasC15[[#This Row],[Maquillaje]:[Perfumería]])</f>
        <v>38701.800000000003</v>
      </c>
      <c r="P2867" t="str">
        <f>INDEX(VentasC15[[#Headers],[Maquillaje]:[Perfumería]],MATCH(MAX(VentasC15[[#This Row],[Maquillaje]:[Perfumería]]),VentasC15[[#This Row],[Maquillaje]:[Perfumería]],0))</f>
        <v>Perfumería</v>
      </c>
      <c r="Q2867" t="str">
        <f>INDEX(VentasC15[[#Headers],[Maquillaje]:[Perfumería]],MATCH(MIN(VentasC15[[#This Row],[Maquillaje]:[Perfumería]]),VentasC15[[#This Row],[Maquillaje]:[Perfumería]],0))</f>
        <v>Cuerpo</v>
      </c>
      <c r="R2867" t="str">
        <f>IF(VentasC15[[#This Row],[Total por vendedor]]&gt;=250000,"SI","NO")</f>
        <v>NO</v>
      </c>
    </row>
    <row r="2868" spans="1:18" x14ac:dyDescent="0.3">
      <c r="A2868" s="16">
        <v>33499988</v>
      </c>
      <c r="B2868" s="13">
        <v>50</v>
      </c>
      <c r="C2868" s="13">
        <v>6</v>
      </c>
      <c r="D2868" s="13">
        <v>95</v>
      </c>
      <c r="E2868" t="s">
        <v>22</v>
      </c>
      <c r="F2868" t="s">
        <v>21</v>
      </c>
      <c r="G2868" t="str">
        <f>IF(VentasC15[[#This Row],[Tipo de pago]]='Tablas auxiliares'!$B$6,"Venta física","Venta Online")</f>
        <v>Venta Online</v>
      </c>
      <c r="H2868" t="s">
        <v>29</v>
      </c>
      <c r="I2868" s="37">
        <v>1060</v>
      </c>
      <c r="J2868" s="37">
        <v>12630</v>
      </c>
      <c r="K2868" s="37">
        <v>92403</v>
      </c>
      <c r="L2868" s="37">
        <v>26146</v>
      </c>
      <c r="M2868" s="37">
        <v>60863</v>
      </c>
      <c r="N2868" s="37">
        <f>SUM(VentasC15[[#This Row],[Maquillaje]:[Perfumería]])</f>
        <v>193102</v>
      </c>
      <c r="O2868" s="14">
        <f>AVERAGE(VentasC15[[#This Row],[Maquillaje]:[Perfumería]])</f>
        <v>38620.400000000001</v>
      </c>
      <c r="P2868" t="str">
        <f>INDEX(VentasC15[[#Headers],[Maquillaje]:[Perfumería]],MATCH(MAX(VentasC15[[#This Row],[Maquillaje]:[Perfumería]]),VentasC15[[#This Row],[Maquillaje]:[Perfumería]],0))</f>
        <v>Cabello</v>
      </c>
      <c r="Q2868" t="str">
        <f>INDEX(VentasC15[[#Headers],[Maquillaje]:[Perfumería]],MATCH(MIN(VentasC15[[#This Row],[Maquillaje]:[Perfumería]]),VentasC15[[#This Row],[Maquillaje]:[Perfumería]],0))</f>
        <v>Maquillaje</v>
      </c>
      <c r="R2868" t="str">
        <f>IF(VentasC15[[#This Row],[Total por vendedor]]&gt;=250000,"SI","NO")</f>
        <v>NO</v>
      </c>
    </row>
    <row r="2869" spans="1:18" x14ac:dyDescent="0.3">
      <c r="A2869" s="17">
        <v>33499989</v>
      </c>
      <c r="B2869" s="13">
        <v>42</v>
      </c>
      <c r="C2869" s="13">
        <v>6</v>
      </c>
      <c r="D2869" s="13">
        <v>22</v>
      </c>
      <c r="E2869" t="s">
        <v>22</v>
      </c>
      <c r="F2869" t="s">
        <v>20</v>
      </c>
      <c r="G2869" t="str">
        <f>IF(VentasC15[[#This Row],[Tipo de pago]]='Tablas auxiliares'!$B$6,"Venta física","Venta Online")</f>
        <v>Venta física</v>
      </c>
      <c r="H2869" t="s">
        <v>29</v>
      </c>
      <c r="I2869" s="37">
        <v>71106</v>
      </c>
      <c r="J2869" s="37">
        <v>48864</v>
      </c>
      <c r="K2869" s="37">
        <v>34887</v>
      </c>
      <c r="L2869" s="37">
        <v>32811</v>
      </c>
      <c r="M2869" s="37">
        <v>12582</v>
      </c>
      <c r="N2869" s="37">
        <f>SUM(VentasC15[[#This Row],[Maquillaje]:[Perfumería]])</f>
        <v>200250</v>
      </c>
      <c r="O2869" s="14">
        <f>AVERAGE(VentasC15[[#This Row],[Maquillaje]:[Perfumería]])</f>
        <v>40050</v>
      </c>
      <c r="P2869" t="str">
        <f>INDEX(VentasC15[[#Headers],[Maquillaje]:[Perfumería]],MATCH(MAX(VentasC15[[#This Row],[Maquillaje]:[Perfumería]]),VentasC15[[#This Row],[Maquillaje]:[Perfumería]],0))</f>
        <v>Maquillaje</v>
      </c>
      <c r="Q2869" t="str">
        <f>INDEX(VentasC15[[#Headers],[Maquillaje]:[Perfumería]],MATCH(MIN(VentasC15[[#This Row],[Maquillaje]:[Perfumería]]),VentasC15[[#This Row],[Maquillaje]:[Perfumería]],0))</f>
        <v>Perfumería</v>
      </c>
      <c r="R2869" t="str">
        <f>IF(VentasC15[[#This Row],[Total por vendedor]]&gt;=250000,"SI","NO")</f>
        <v>NO</v>
      </c>
    </row>
    <row r="2870" spans="1:18" x14ac:dyDescent="0.3">
      <c r="A2870" s="16">
        <v>33499990</v>
      </c>
      <c r="B2870" s="13">
        <v>30</v>
      </c>
      <c r="C2870" s="13">
        <v>6</v>
      </c>
      <c r="D2870" s="13">
        <v>23</v>
      </c>
      <c r="E2870" t="s">
        <v>24</v>
      </c>
      <c r="F2870" t="s">
        <v>20</v>
      </c>
      <c r="G2870" t="str">
        <f>IF(VentasC15[[#This Row],[Tipo de pago]]='Tablas auxiliares'!$B$6,"Venta física","Venta Online")</f>
        <v>Venta física</v>
      </c>
      <c r="H2870" t="s">
        <v>30</v>
      </c>
      <c r="I2870" s="37">
        <v>34017</v>
      </c>
      <c r="J2870" s="37">
        <v>8850</v>
      </c>
      <c r="K2870" s="37">
        <v>35053</v>
      </c>
      <c r="L2870" s="37">
        <v>9764</v>
      </c>
      <c r="M2870" s="37">
        <v>55093</v>
      </c>
      <c r="N2870" s="37">
        <f>SUM(VentasC15[[#This Row],[Maquillaje]:[Perfumería]])</f>
        <v>142777</v>
      </c>
      <c r="O2870" s="14">
        <f>AVERAGE(VentasC15[[#This Row],[Maquillaje]:[Perfumería]])</f>
        <v>28555.4</v>
      </c>
      <c r="P2870" t="str">
        <f>INDEX(VentasC15[[#Headers],[Maquillaje]:[Perfumería]],MATCH(MAX(VentasC15[[#This Row],[Maquillaje]:[Perfumería]]),VentasC15[[#This Row],[Maquillaje]:[Perfumería]],0))</f>
        <v>Perfumería</v>
      </c>
      <c r="Q2870" t="str">
        <f>INDEX(VentasC15[[#Headers],[Maquillaje]:[Perfumería]],MATCH(MIN(VentasC15[[#This Row],[Maquillaje]:[Perfumería]]),VentasC15[[#This Row],[Maquillaje]:[Perfumería]],0))</f>
        <v>Skincare</v>
      </c>
      <c r="R2870" t="str">
        <f>IF(VentasC15[[#This Row],[Total por vendedor]]&gt;=250000,"SI","NO")</f>
        <v>NO</v>
      </c>
    </row>
    <row r="2871" spans="1:18" x14ac:dyDescent="0.3">
      <c r="A2871" s="17">
        <v>33499991</v>
      </c>
      <c r="B2871" s="13">
        <v>33</v>
      </c>
      <c r="C2871" s="13">
        <v>6</v>
      </c>
      <c r="D2871" s="13">
        <v>67</v>
      </c>
      <c r="E2871" t="s">
        <v>23</v>
      </c>
      <c r="F2871" t="s">
        <v>20</v>
      </c>
      <c r="G2871" t="str">
        <f>IF(VentasC15[[#This Row],[Tipo de pago]]='Tablas auxiliares'!$B$6,"Venta física","Venta Online")</f>
        <v>Venta física</v>
      </c>
      <c r="H2871" t="s">
        <v>29</v>
      </c>
      <c r="I2871" s="37">
        <v>34029</v>
      </c>
      <c r="J2871" s="37">
        <v>2232</v>
      </c>
      <c r="K2871" s="37">
        <v>42895</v>
      </c>
      <c r="L2871" s="37">
        <v>53809</v>
      </c>
      <c r="M2871" s="37">
        <v>24200</v>
      </c>
      <c r="N2871" s="37">
        <f>SUM(VentasC15[[#This Row],[Maquillaje]:[Perfumería]])</f>
        <v>157165</v>
      </c>
      <c r="O2871" s="14">
        <f>AVERAGE(VentasC15[[#This Row],[Maquillaje]:[Perfumería]])</f>
        <v>31433</v>
      </c>
      <c r="P2871" t="str">
        <f>INDEX(VentasC15[[#Headers],[Maquillaje]:[Perfumería]],MATCH(MAX(VentasC15[[#This Row],[Maquillaje]:[Perfumería]]),VentasC15[[#This Row],[Maquillaje]:[Perfumería]],0))</f>
        <v>Cuerpo</v>
      </c>
      <c r="Q2871" t="str">
        <f>INDEX(VentasC15[[#Headers],[Maquillaje]:[Perfumería]],MATCH(MIN(VentasC15[[#This Row],[Maquillaje]:[Perfumería]]),VentasC15[[#This Row],[Maquillaje]:[Perfumería]],0))</f>
        <v>Skincare</v>
      </c>
      <c r="R2871" t="str">
        <f>IF(VentasC15[[#This Row],[Total por vendedor]]&gt;=250000,"SI","NO")</f>
        <v>NO</v>
      </c>
    </row>
    <row r="2872" spans="1:18" x14ac:dyDescent="0.3">
      <c r="A2872" s="16">
        <v>33499992</v>
      </c>
      <c r="B2872" s="13">
        <v>48</v>
      </c>
      <c r="C2872" s="13">
        <v>6</v>
      </c>
      <c r="D2872" s="13">
        <v>63</v>
      </c>
      <c r="E2872" t="s">
        <v>24</v>
      </c>
      <c r="F2872" t="s">
        <v>21</v>
      </c>
      <c r="G2872" t="str">
        <f>IF(VentasC15[[#This Row],[Tipo de pago]]='Tablas auxiliares'!$B$6,"Venta física","Venta Online")</f>
        <v>Venta Online</v>
      </c>
      <c r="H2872" t="s">
        <v>29</v>
      </c>
      <c r="I2872" s="37">
        <v>77958</v>
      </c>
      <c r="J2872" s="37">
        <v>18488</v>
      </c>
      <c r="K2872" s="37">
        <v>18873</v>
      </c>
      <c r="L2872" s="37">
        <v>48973</v>
      </c>
      <c r="M2872" s="37">
        <v>69139</v>
      </c>
      <c r="N2872" s="37">
        <f>SUM(VentasC15[[#This Row],[Maquillaje]:[Perfumería]])</f>
        <v>233431</v>
      </c>
      <c r="O2872" s="14">
        <f>AVERAGE(VentasC15[[#This Row],[Maquillaje]:[Perfumería]])</f>
        <v>46686.2</v>
      </c>
      <c r="P2872" t="str">
        <f>INDEX(VentasC15[[#Headers],[Maquillaje]:[Perfumería]],MATCH(MAX(VentasC15[[#This Row],[Maquillaje]:[Perfumería]]),VentasC15[[#This Row],[Maquillaje]:[Perfumería]],0))</f>
        <v>Maquillaje</v>
      </c>
      <c r="Q2872" t="str">
        <f>INDEX(VentasC15[[#Headers],[Maquillaje]:[Perfumería]],MATCH(MIN(VentasC15[[#This Row],[Maquillaje]:[Perfumería]]),VentasC15[[#This Row],[Maquillaje]:[Perfumería]],0))</f>
        <v>Skincare</v>
      </c>
      <c r="R2872" t="str">
        <f>IF(VentasC15[[#This Row],[Total por vendedor]]&gt;=250000,"SI","NO")</f>
        <v>NO</v>
      </c>
    </row>
    <row r="2873" spans="1:18" x14ac:dyDescent="0.3">
      <c r="A2873" s="17">
        <v>33499993</v>
      </c>
      <c r="B2873" s="13">
        <v>31</v>
      </c>
      <c r="C2873" s="13">
        <v>6</v>
      </c>
      <c r="D2873" s="13">
        <v>51</v>
      </c>
      <c r="E2873" t="s">
        <v>23</v>
      </c>
      <c r="F2873" t="s">
        <v>21</v>
      </c>
      <c r="G2873" t="str">
        <f>IF(VentasC15[[#This Row],[Tipo de pago]]='Tablas auxiliares'!$B$6,"Venta física","Venta Online")</f>
        <v>Venta Online</v>
      </c>
      <c r="H2873" t="s">
        <v>29</v>
      </c>
      <c r="I2873" s="37">
        <v>82234</v>
      </c>
      <c r="J2873" s="37">
        <v>48152</v>
      </c>
      <c r="K2873" s="37">
        <v>62905</v>
      </c>
      <c r="L2873" s="37">
        <v>71865</v>
      </c>
      <c r="M2873" s="37">
        <v>56882</v>
      </c>
      <c r="N2873" s="37">
        <f>SUM(VentasC15[[#This Row],[Maquillaje]:[Perfumería]])</f>
        <v>322038</v>
      </c>
      <c r="O2873" s="14">
        <f>AVERAGE(VentasC15[[#This Row],[Maquillaje]:[Perfumería]])</f>
        <v>64407.6</v>
      </c>
      <c r="P2873" t="str">
        <f>INDEX(VentasC15[[#Headers],[Maquillaje]:[Perfumería]],MATCH(MAX(VentasC15[[#This Row],[Maquillaje]:[Perfumería]]),VentasC15[[#This Row],[Maquillaje]:[Perfumería]],0))</f>
        <v>Maquillaje</v>
      </c>
      <c r="Q2873" t="str">
        <f>INDEX(VentasC15[[#Headers],[Maquillaje]:[Perfumería]],MATCH(MIN(VentasC15[[#This Row],[Maquillaje]:[Perfumería]]),VentasC15[[#This Row],[Maquillaje]:[Perfumería]],0))</f>
        <v>Skincare</v>
      </c>
      <c r="R2873" t="str">
        <f>IF(VentasC15[[#This Row],[Total por vendedor]]&gt;=250000,"SI","NO")</f>
        <v>SI</v>
      </c>
    </row>
    <row r="2874" spans="1:18" x14ac:dyDescent="0.3">
      <c r="A2874" s="16">
        <v>33499994</v>
      </c>
      <c r="B2874" s="13">
        <v>60</v>
      </c>
      <c r="C2874" s="13">
        <v>6</v>
      </c>
      <c r="D2874" s="13">
        <v>68</v>
      </c>
      <c r="E2874" t="s">
        <v>23</v>
      </c>
      <c r="F2874" t="s">
        <v>21</v>
      </c>
      <c r="G2874" t="str">
        <f>IF(VentasC15[[#This Row],[Tipo de pago]]='Tablas auxiliares'!$B$6,"Venta física","Venta Online")</f>
        <v>Venta Online</v>
      </c>
      <c r="H2874" t="s">
        <v>30</v>
      </c>
      <c r="I2874" s="37">
        <v>83521</v>
      </c>
      <c r="J2874" s="37">
        <v>18063</v>
      </c>
      <c r="K2874" s="37">
        <v>55718</v>
      </c>
      <c r="L2874" s="37">
        <v>87859</v>
      </c>
      <c r="M2874" s="37">
        <v>27716</v>
      </c>
      <c r="N2874" s="37">
        <f>SUM(VentasC15[[#This Row],[Maquillaje]:[Perfumería]])</f>
        <v>272877</v>
      </c>
      <c r="O2874" s="14">
        <f>AVERAGE(VentasC15[[#This Row],[Maquillaje]:[Perfumería]])</f>
        <v>54575.4</v>
      </c>
      <c r="P2874" t="str">
        <f>INDEX(VentasC15[[#Headers],[Maquillaje]:[Perfumería]],MATCH(MAX(VentasC15[[#This Row],[Maquillaje]:[Perfumería]]),VentasC15[[#This Row],[Maquillaje]:[Perfumería]],0))</f>
        <v>Cuerpo</v>
      </c>
      <c r="Q2874" t="str">
        <f>INDEX(VentasC15[[#Headers],[Maquillaje]:[Perfumería]],MATCH(MIN(VentasC15[[#This Row],[Maquillaje]:[Perfumería]]),VentasC15[[#This Row],[Maquillaje]:[Perfumería]],0))</f>
        <v>Skincare</v>
      </c>
      <c r="R2874" t="str">
        <f>IF(VentasC15[[#This Row],[Total por vendedor]]&gt;=250000,"SI","NO")</f>
        <v>SI</v>
      </c>
    </row>
    <row r="2875" spans="1:18" x14ac:dyDescent="0.3">
      <c r="A2875" s="17">
        <v>33499995</v>
      </c>
      <c r="B2875" s="13">
        <v>64</v>
      </c>
      <c r="C2875" s="13">
        <v>6</v>
      </c>
      <c r="D2875" s="13">
        <v>89</v>
      </c>
      <c r="E2875" t="s">
        <v>25</v>
      </c>
      <c r="F2875" t="s">
        <v>20</v>
      </c>
      <c r="G2875" t="str">
        <f>IF(VentasC15[[#This Row],[Tipo de pago]]='Tablas auxiliares'!$B$6,"Venta física","Venta Online")</f>
        <v>Venta física</v>
      </c>
      <c r="H2875" t="s">
        <v>29</v>
      </c>
      <c r="I2875" s="37">
        <v>77975</v>
      </c>
      <c r="J2875" s="37">
        <v>15270</v>
      </c>
      <c r="K2875" s="37">
        <v>93038</v>
      </c>
      <c r="L2875" s="37">
        <v>56823</v>
      </c>
      <c r="M2875" s="37">
        <v>78597</v>
      </c>
      <c r="N2875" s="37">
        <f>SUM(VentasC15[[#This Row],[Maquillaje]:[Perfumería]])</f>
        <v>321703</v>
      </c>
      <c r="O2875" s="14">
        <f>AVERAGE(VentasC15[[#This Row],[Maquillaje]:[Perfumería]])</f>
        <v>64340.6</v>
      </c>
      <c r="P2875" t="str">
        <f>INDEX(VentasC15[[#Headers],[Maquillaje]:[Perfumería]],MATCH(MAX(VentasC15[[#This Row],[Maquillaje]:[Perfumería]]),VentasC15[[#This Row],[Maquillaje]:[Perfumería]],0))</f>
        <v>Cabello</v>
      </c>
      <c r="Q2875" t="str">
        <f>INDEX(VentasC15[[#Headers],[Maquillaje]:[Perfumería]],MATCH(MIN(VentasC15[[#This Row],[Maquillaje]:[Perfumería]]),VentasC15[[#This Row],[Maquillaje]:[Perfumería]],0))</f>
        <v>Skincare</v>
      </c>
      <c r="R2875" t="str">
        <f>IF(VentasC15[[#This Row],[Total por vendedor]]&gt;=250000,"SI","NO")</f>
        <v>SI</v>
      </c>
    </row>
    <row r="2876" spans="1:18" x14ac:dyDescent="0.3">
      <c r="A2876" s="16">
        <v>33499996</v>
      </c>
      <c r="B2876" s="13">
        <v>48</v>
      </c>
      <c r="C2876" s="13">
        <v>6</v>
      </c>
      <c r="D2876" s="13">
        <v>73</v>
      </c>
      <c r="E2876" t="s">
        <v>25</v>
      </c>
      <c r="F2876" t="s">
        <v>21</v>
      </c>
      <c r="G2876" t="str">
        <f>IF(VentasC15[[#This Row],[Tipo de pago]]='Tablas auxiliares'!$B$6,"Venta física","Venta Online")</f>
        <v>Venta Online</v>
      </c>
      <c r="H2876" t="s">
        <v>29</v>
      </c>
      <c r="I2876" s="37">
        <v>99718</v>
      </c>
      <c r="J2876" s="37">
        <v>49502</v>
      </c>
      <c r="K2876" s="37">
        <v>47056</v>
      </c>
      <c r="L2876" s="37">
        <v>17425</v>
      </c>
      <c r="M2876" s="37">
        <v>61199</v>
      </c>
      <c r="N2876" s="37">
        <f>SUM(VentasC15[[#This Row],[Maquillaje]:[Perfumería]])</f>
        <v>274900</v>
      </c>
      <c r="O2876" s="14">
        <f>AVERAGE(VentasC15[[#This Row],[Maquillaje]:[Perfumería]])</f>
        <v>54980</v>
      </c>
      <c r="P2876" t="str">
        <f>INDEX(VentasC15[[#Headers],[Maquillaje]:[Perfumería]],MATCH(MAX(VentasC15[[#This Row],[Maquillaje]:[Perfumería]]),VentasC15[[#This Row],[Maquillaje]:[Perfumería]],0))</f>
        <v>Maquillaje</v>
      </c>
      <c r="Q2876" t="str">
        <f>INDEX(VentasC15[[#Headers],[Maquillaje]:[Perfumería]],MATCH(MIN(VentasC15[[#This Row],[Maquillaje]:[Perfumería]]),VentasC15[[#This Row],[Maquillaje]:[Perfumería]],0))</f>
        <v>Cuerpo</v>
      </c>
      <c r="R2876" t="str">
        <f>IF(VentasC15[[#This Row],[Total por vendedor]]&gt;=250000,"SI","NO")</f>
        <v>SI</v>
      </c>
    </row>
    <row r="2877" spans="1:18" x14ac:dyDescent="0.3">
      <c r="A2877" s="17">
        <v>33499997</v>
      </c>
      <c r="B2877" s="13">
        <v>36</v>
      </c>
      <c r="C2877" s="13">
        <v>6</v>
      </c>
      <c r="D2877" s="13">
        <v>48</v>
      </c>
      <c r="E2877" t="s">
        <v>24</v>
      </c>
      <c r="F2877" t="s">
        <v>20</v>
      </c>
      <c r="G2877" t="str">
        <f>IF(VentasC15[[#This Row],[Tipo de pago]]='Tablas auxiliares'!$B$6,"Venta física","Venta Online")</f>
        <v>Venta física</v>
      </c>
      <c r="H2877" t="s">
        <v>29</v>
      </c>
      <c r="I2877" s="37">
        <v>6842</v>
      </c>
      <c r="J2877" s="37">
        <v>52414</v>
      </c>
      <c r="K2877" s="37">
        <v>64292</v>
      </c>
      <c r="L2877" s="37">
        <v>51199</v>
      </c>
      <c r="M2877" s="37">
        <v>96666</v>
      </c>
      <c r="N2877" s="37">
        <f>SUM(VentasC15[[#This Row],[Maquillaje]:[Perfumería]])</f>
        <v>271413</v>
      </c>
      <c r="O2877" s="14">
        <f>AVERAGE(VentasC15[[#This Row],[Maquillaje]:[Perfumería]])</f>
        <v>54282.6</v>
      </c>
      <c r="P2877" t="str">
        <f>INDEX(VentasC15[[#Headers],[Maquillaje]:[Perfumería]],MATCH(MAX(VentasC15[[#This Row],[Maquillaje]:[Perfumería]]),VentasC15[[#This Row],[Maquillaje]:[Perfumería]],0))</f>
        <v>Perfumería</v>
      </c>
      <c r="Q2877" t="str">
        <f>INDEX(VentasC15[[#Headers],[Maquillaje]:[Perfumería]],MATCH(MIN(VentasC15[[#This Row],[Maquillaje]:[Perfumería]]),VentasC15[[#This Row],[Maquillaje]:[Perfumería]],0))</f>
        <v>Maquillaje</v>
      </c>
      <c r="R2877" t="str">
        <f>IF(VentasC15[[#This Row],[Total por vendedor]]&gt;=250000,"SI","NO")</f>
        <v>SI</v>
      </c>
    </row>
    <row r="2878" spans="1:18" x14ac:dyDescent="0.3">
      <c r="A2878" s="16">
        <v>33499998</v>
      </c>
      <c r="B2878" s="13">
        <v>28</v>
      </c>
      <c r="C2878" s="13">
        <v>6</v>
      </c>
      <c r="D2878" s="13">
        <v>5</v>
      </c>
      <c r="E2878" t="s">
        <v>22</v>
      </c>
      <c r="F2878" t="s">
        <v>20</v>
      </c>
      <c r="G2878" t="str">
        <f>IF(VentasC15[[#This Row],[Tipo de pago]]='Tablas auxiliares'!$B$6,"Venta física","Venta Online")</f>
        <v>Venta física</v>
      </c>
      <c r="H2878" t="s">
        <v>30</v>
      </c>
      <c r="I2878" s="37">
        <v>57855</v>
      </c>
      <c r="J2878" s="37">
        <v>1953</v>
      </c>
      <c r="K2878" s="37">
        <v>26004</v>
      </c>
      <c r="L2878" s="37">
        <v>84666</v>
      </c>
      <c r="M2878" s="37">
        <v>59359</v>
      </c>
      <c r="N2878" s="37">
        <f>SUM(VentasC15[[#This Row],[Maquillaje]:[Perfumería]])</f>
        <v>229837</v>
      </c>
      <c r="O2878" s="14">
        <f>AVERAGE(VentasC15[[#This Row],[Maquillaje]:[Perfumería]])</f>
        <v>45967.4</v>
      </c>
      <c r="P2878" t="str">
        <f>INDEX(VentasC15[[#Headers],[Maquillaje]:[Perfumería]],MATCH(MAX(VentasC15[[#This Row],[Maquillaje]:[Perfumería]]),VentasC15[[#This Row],[Maquillaje]:[Perfumería]],0))</f>
        <v>Cuerpo</v>
      </c>
      <c r="Q2878" t="str">
        <f>INDEX(VentasC15[[#Headers],[Maquillaje]:[Perfumería]],MATCH(MIN(VentasC15[[#This Row],[Maquillaje]:[Perfumería]]),VentasC15[[#This Row],[Maquillaje]:[Perfumería]],0))</f>
        <v>Skincare</v>
      </c>
      <c r="R2878" t="str">
        <f>IF(VentasC15[[#This Row],[Total por vendedor]]&gt;=250000,"SI","NO")</f>
        <v>NO</v>
      </c>
    </row>
    <row r="2879" spans="1:18" x14ac:dyDescent="0.3">
      <c r="A2879" s="17">
        <v>33499999</v>
      </c>
      <c r="B2879" s="13">
        <v>33</v>
      </c>
      <c r="C2879" s="13">
        <v>6</v>
      </c>
      <c r="D2879" s="13">
        <v>88</v>
      </c>
      <c r="E2879" t="s">
        <v>25</v>
      </c>
      <c r="F2879" t="s">
        <v>21</v>
      </c>
      <c r="G2879" t="str">
        <f>IF(VentasC15[[#This Row],[Tipo de pago]]='Tablas auxiliares'!$B$6,"Venta física","Venta Online")</f>
        <v>Venta Online</v>
      </c>
      <c r="H2879" t="s">
        <v>30</v>
      </c>
      <c r="I2879" s="37">
        <v>11561</v>
      </c>
      <c r="J2879" s="37">
        <v>49884</v>
      </c>
      <c r="K2879" s="37">
        <v>28951</v>
      </c>
      <c r="L2879" s="37">
        <v>3796</v>
      </c>
      <c r="M2879" s="37">
        <v>92140</v>
      </c>
      <c r="N2879" s="37">
        <f>SUM(VentasC15[[#This Row],[Maquillaje]:[Perfumería]])</f>
        <v>186332</v>
      </c>
      <c r="O2879" s="14">
        <f>AVERAGE(VentasC15[[#This Row],[Maquillaje]:[Perfumería]])</f>
        <v>37266.400000000001</v>
      </c>
      <c r="P2879" t="str">
        <f>INDEX(VentasC15[[#Headers],[Maquillaje]:[Perfumería]],MATCH(MAX(VentasC15[[#This Row],[Maquillaje]:[Perfumería]]),VentasC15[[#This Row],[Maquillaje]:[Perfumería]],0))</f>
        <v>Perfumería</v>
      </c>
      <c r="Q2879" t="str">
        <f>INDEX(VentasC15[[#Headers],[Maquillaje]:[Perfumería]],MATCH(MIN(VentasC15[[#This Row],[Maquillaje]:[Perfumería]]),VentasC15[[#This Row],[Maquillaje]:[Perfumería]],0))</f>
        <v>Cuerpo</v>
      </c>
      <c r="R2879" t="str">
        <f>IF(VentasC15[[#This Row],[Total por vendedor]]&gt;=250000,"SI","NO")</f>
        <v>NO</v>
      </c>
    </row>
    <row r="2880" spans="1:18" x14ac:dyDescent="0.3">
      <c r="A2880" s="16">
        <v>33500000</v>
      </c>
      <c r="B2880" s="13">
        <v>60</v>
      </c>
      <c r="C2880" s="13">
        <v>6</v>
      </c>
      <c r="D2880" s="13">
        <v>93</v>
      </c>
      <c r="E2880" t="s">
        <v>22</v>
      </c>
      <c r="F2880" t="s">
        <v>21</v>
      </c>
      <c r="G2880" t="str">
        <f>IF(VentasC15[[#This Row],[Tipo de pago]]='Tablas auxiliares'!$B$6,"Venta física","Venta Online")</f>
        <v>Venta Online</v>
      </c>
      <c r="H2880" t="s">
        <v>30</v>
      </c>
      <c r="I2880" s="37">
        <v>79133</v>
      </c>
      <c r="J2880" s="37">
        <v>77231</v>
      </c>
      <c r="K2880" s="37">
        <v>74160</v>
      </c>
      <c r="L2880" s="37">
        <v>87054</v>
      </c>
      <c r="M2880" s="37">
        <v>53567</v>
      </c>
      <c r="N2880" s="37">
        <f>SUM(VentasC15[[#This Row],[Maquillaje]:[Perfumería]])</f>
        <v>371145</v>
      </c>
      <c r="O2880" s="14">
        <f>AVERAGE(VentasC15[[#This Row],[Maquillaje]:[Perfumería]])</f>
        <v>74229</v>
      </c>
      <c r="P2880" t="str">
        <f>INDEX(VentasC15[[#Headers],[Maquillaje]:[Perfumería]],MATCH(MAX(VentasC15[[#This Row],[Maquillaje]:[Perfumería]]),VentasC15[[#This Row],[Maquillaje]:[Perfumería]],0))</f>
        <v>Cuerpo</v>
      </c>
      <c r="Q2880" t="str">
        <f>INDEX(VentasC15[[#Headers],[Maquillaje]:[Perfumería]],MATCH(MIN(VentasC15[[#This Row],[Maquillaje]:[Perfumería]]),VentasC15[[#This Row],[Maquillaje]:[Perfumería]],0))</f>
        <v>Perfumería</v>
      </c>
      <c r="R2880" t="str">
        <f>IF(VentasC15[[#This Row],[Total por vendedor]]&gt;=250000,"SI","NO")</f>
        <v>SI</v>
      </c>
    </row>
    <row r="2881" spans="1:18" x14ac:dyDescent="0.3">
      <c r="A2881" s="17">
        <v>33500001</v>
      </c>
      <c r="B2881" s="13">
        <v>62</v>
      </c>
      <c r="C2881" s="13">
        <v>6</v>
      </c>
      <c r="D2881" s="13">
        <v>65</v>
      </c>
      <c r="E2881" t="s">
        <v>24</v>
      </c>
      <c r="F2881" t="s">
        <v>21</v>
      </c>
      <c r="G2881" t="str">
        <f>IF(VentasC15[[#This Row],[Tipo de pago]]='Tablas auxiliares'!$B$6,"Venta física","Venta Online")</f>
        <v>Venta Online</v>
      </c>
      <c r="H2881" t="s">
        <v>30</v>
      </c>
      <c r="I2881" s="37">
        <v>46252</v>
      </c>
      <c r="J2881" s="37">
        <v>84016</v>
      </c>
      <c r="K2881" s="37">
        <v>38302</v>
      </c>
      <c r="L2881" s="37">
        <v>19339</v>
      </c>
      <c r="M2881" s="37">
        <v>70943</v>
      </c>
      <c r="N2881" s="37">
        <f>SUM(VentasC15[[#This Row],[Maquillaje]:[Perfumería]])</f>
        <v>258852</v>
      </c>
      <c r="O2881" s="14">
        <f>AVERAGE(VentasC15[[#This Row],[Maquillaje]:[Perfumería]])</f>
        <v>51770.400000000001</v>
      </c>
      <c r="P2881" t="str">
        <f>INDEX(VentasC15[[#Headers],[Maquillaje]:[Perfumería]],MATCH(MAX(VentasC15[[#This Row],[Maquillaje]:[Perfumería]]),VentasC15[[#This Row],[Maquillaje]:[Perfumería]],0))</f>
        <v>Skincare</v>
      </c>
      <c r="Q2881" t="str">
        <f>INDEX(VentasC15[[#Headers],[Maquillaje]:[Perfumería]],MATCH(MIN(VentasC15[[#This Row],[Maquillaje]:[Perfumería]]),VentasC15[[#This Row],[Maquillaje]:[Perfumería]],0))</f>
        <v>Cuerpo</v>
      </c>
      <c r="R2881" t="str">
        <f>IF(VentasC15[[#This Row],[Total por vendedor]]&gt;=250000,"SI","NO")</f>
        <v>SI</v>
      </c>
    </row>
    <row r="2882" spans="1:18" x14ac:dyDescent="0.3">
      <c r="A2882" s="16">
        <v>33500002</v>
      </c>
      <c r="B2882" s="13">
        <v>53</v>
      </c>
      <c r="C2882" s="13">
        <v>6</v>
      </c>
      <c r="D2882" s="13">
        <v>55</v>
      </c>
      <c r="E2882" t="s">
        <v>23</v>
      </c>
      <c r="F2882" t="s">
        <v>20</v>
      </c>
      <c r="G2882" t="str">
        <f>IF(VentasC15[[#This Row],[Tipo de pago]]='Tablas auxiliares'!$B$6,"Venta física","Venta Online")</f>
        <v>Venta física</v>
      </c>
      <c r="H2882" t="s">
        <v>30</v>
      </c>
      <c r="I2882" s="37">
        <v>15974</v>
      </c>
      <c r="J2882" s="37">
        <v>60459</v>
      </c>
      <c r="K2882" s="37">
        <v>59334</v>
      </c>
      <c r="L2882" s="37">
        <v>20347</v>
      </c>
      <c r="M2882" s="37">
        <v>48094</v>
      </c>
      <c r="N2882" s="37">
        <f>SUM(VentasC15[[#This Row],[Maquillaje]:[Perfumería]])</f>
        <v>204208</v>
      </c>
      <c r="O2882" s="14">
        <f>AVERAGE(VentasC15[[#This Row],[Maquillaje]:[Perfumería]])</f>
        <v>40841.599999999999</v>
      </c>
      <c r="P2882" t="str">
        <f>INDEX(VentasC15[[#Headers],[Maquillaje]:[Perfumería]],MATCH(MAX(VentasC15[[#This Row],[Maquillaje]:[Perfumería]]),VentasC15[[#This Row],[Maquillaje]:[Perfumería]],0))</f>
        <v>Skincare</v>
      </c>
      <c r="Q2882" t="str">
        <f>INDEX(VentasC15[[#Headers],[Maquillaje]:[Perfumería]],MATCH(MIN(VentasC15[[#This Row],[Maquillaje]:[Perfumería]]),VentasC15[[#This Row],[Maquillaje]:[Perfumería]],0))</f>
        <v>Maquillaje</v>
      </c>
      <c r="R2882" t="str">
        <f>IF(VentasC15[[#This Row],[Total por vendedor]]&gt;=250000,"SI","NO")</f>
        <v>NO</v>
      </c>
    </row>
    <row r="2883" spans="1:18" x14ac:dyDescent="0.3">
      <c r="A2883" s="17">
        <v>33500003</v>
      </c>
      <c r="B2883" s="13">
        <v>66</v>
      </c>
      <c r="C2883" s="13">
        <v>6</v>
      </c>
      <c r="D2883" s="13">
        <v>76</v>
      </c>
      <c r="E2883" t="s">
        <v>22</v>
      </c>
      <c r="F2883" t="s">
        <v>20</v>
      </c>
      <c r="G2883" t="str">
        <f>IF(VentasC15[[#This Row],[Tipo de pago]]='Tablas auxiliares'!$B$6,"Venta física","Venta Online")</f>
        <v>Venta física</v>
      </c>
      <c r="H2883" t="s">
        <v>29</v>
      </c>
      <c r="I2883" s="37">
        <v>5469</v>
      </c>
      <c r="J2883" s="37">
        <v>80945</v>
      </c>
      <c r="K2883" s="37">
        <v>39869</v>
      </c>
      <c r="L2883" s="37">
        <v>67316</v>
      </c>
      <c r="M2883" s="37">
        <v>84066</v>
      </c>
      <c r="N2883" s="37">
        <f>SUM(VentasC15[[#This Row],[Maquillaje]:[Perfumería]])</f>
        <v>277665</v>
      </c>
      <c r="O2883" s="14">
        <f>AVERAGE(VentasC15[[#This Row],[Maquillaje]:[Perfumería]])</f>
        <v>55533</v>
      </c>
      <c r="P2883" t="str">
        <f>INDEX(VentasC15[[#Headers],[Maquillaje]:[Perfumería]],MATCH(MAX(VentasC15[[#This Row],[Maquillaje]:[Perfumería]]),VentasC15[[#This Row],[Maquillaje]:[Perfumería]],0))</f>
        <v>Perfumería</v>
      </c>
      <c r="Q2883" t="str">
        <f>INDEX(VentasC15[[#Headers],[Maquillaje]:[Perfumería]],MATCH(MIN(VentasC15[[#This Row],[Maquillaje]:[Perfumería]]),VentasC15[[#This Row],[Maquillaje]:[Perfumería]],0))</f>
        <v>Maquillaje</v>
      </c>
      <c r="R2883" t="str">
        <f>IF(VentasC15[[#This Row],[Total por vendedor]]&gt;=250000,"SI","NO")</f>
        <v>SI</v>
      </c>
    </row>
    <row r="2884" spans="1:18" x14ac:dyDescent="0.3">
      <c r="A2884" s="16">
        <v>33500004</v>
      </c>
      <c r="B2884" s="13">
        <v>27</v>
      </c>
      <c r="C2884" s="13">
        <v>6</v>
      </c>
      <c r="D2884" s="13">
        <v>73</v>
      </c>
      <c r="E2884" t="s">
        <v>25</v>
      </c>
      <c r="F2884" t="s">
        <v>20</v>
      </c>
      <c r="G2884" t="str">
        <f>IF(VentasC15[[#This Row],[Tipo de pago]]='Tablas auxiliares'!$B$6,"Venta física","Venta Online")</f>
        <v>Venta física</v>
      </c>
      <c r="H2884" t="s">
        <v>30</v>
      </c>
      <c r="I2884" s="37">
        <v>39235</v>
      </c>
      <c r="J2884" s="37">
        <v>9937</v>
      </c>
      <c r="K2884" s="37">
        <v>55394</v>
      </c>
      <c r="L2884" s="37">
        <v>21730</v>
      </c>
      <c r="M2884" s="37">
        <v>29815</v>
      </c>
      <c r="N2884" s="37">
        <f>SUM(VentasC15[[#This Row],[Maquillaje]:[Perfumería]])</f>
        <v>156111</v>
      </c>
      <c r="O2884" s="14">
        <f>AVERAGE(VentasC15[[#This Row],[Maquillaje]:[Perfumería]])</f>
        <v>31222.2</v>
      </c>
      <c r="P2884" t="str">
        <f>INDEX(VentasC15[[#Headers],[Maquillaje]:[Perfumería]],MATCH(MAX(VentasC15[[#This Row],[Maquillaje]:[Perfumería]]),VentasC15[[#This Row],[Maquillaje]:[Perfumería]],0))</f>
        <v>Cabello</v>
      </c>
      <c r="Q2884" t="str">
        <f>INDEX(VentasC15[[#Headers],[Maquillaje]:[Perfumería]],MATCH(MIN(VentasC15[[#This Row],[Maquillaje]:[Perfumería]]),VentasC15[[#This Row],[Maquillaje]:[Perfumería]],0))</f>
        <v>Skincare</v>
      </c>
      <c r="R2884" t="str">
        <f>IF(VentasC15[[#This Row],[Total por vendedor]]&gt;=250000,"SI","NO")</f>
        <v>NO</v>
      </c>
    </row>
    <row r="2885" spans="1:18" x14ac:dyDescent="0.3">
      <c r="A2885" s="17">
        <v>33500005</v>
      </c>
      <c r="B2885" s="13">
        <v>45</v>
      </c>
      <c r="C2885" s="13">
        <v>6</v>
      </c>
      <c r="D2885" s="13">
        <v>90</v>
      </c>
      <c r="E2885" t="s">
        <v>24</v>
      </c>
      <c r="F2885" t="s">
        <v>21</v>
      </c>
      <c r="G2885" t="str">
        <f>IF(VentasC15[[#This Row],[Tipo de pago]]='Tablas auxiliares'!$B$6,"Venta física","Venta Online")</f>
        <v>Venta Online</v>
      </c>
      <c r="H2885" t="s">
        <v>29</v>
      </c>
      <c r="I2885" s="37">
        <v>84762</v>
      </c>
      <c r="J2885" s="37">
        <v>25691</v>
      </c>
      <c r="K2885" s="37">
        <v>50700</v>
      </c>
      <c r="L2885" s="37">
        <v>32956</v>
      </c>
      <c r="M2885" s="37">
        <v>77318</v>
      </c>
      <c r="N2885" s="37">
        <f>SUM(VentasC15[[#This Row],[Maquillaje]:[Perfumería]])</f>
        <v>271427</v>
      </c>
      <c r="O2885" s="14">
        <f>AVERAGE(VentasC15[[#This Row],[Maquillaje]:[Perfumería]])</f>
        <v>54285.4</v>
      </c>
      <c r="P2885" t="str">
        <f>INDEX(VentasC15[[#Headers],[Maquillaje]:[Perfumería]],MATCH(MAX(VentasC15[[#This Row],[Maquillaje]:[Perfumería]]),VentasC15[[#This Row],[Maquillaje]:[Perfumería]],0))</f>
        <v>Maquillaje</v>
      </c>
      <c r="Q2885" t="str">
        <f>INDEX(VentasC15[[#Headers],[Maquillaje]:[Perfumería]],MATCH(MIN(VentasC15[[#This Row],[Maquillaje]:[Perfumería]]),VentasC15[[#This Row],[Maquillaje]:[Perfumería]],0))</f>
        <v>Skincare</v>
      </c>
      <c r="R2885" t="str">
        <f>IF(VentasC15[[#This Row],[Total por vendedor]]&gt;=250000,"SI","NO")</f>
        <v>SI</v>
      </c>
    </row>
    <row r="2886" spans="1:18" x14ac:dyDescent="0.3">
      <c r="A2886" s="16">
        <v>33500006</v>
      </c>
      <c r="B2886" s="13">
        <v>33</v>
      </c>
      <c r="C2886" s="13">
        <v>6</v>
      </c>
      <c r="D2886" s="13">
        <v>84</v>
      </c>
      <c r="E2886" t="s">
        <v>22</v>
      </c>
      <c r="F2886" t="s">
        <v>20</v>
      </c>
      <c r="G2886" t="str">
        <f>IF(VentasC15[[#This Row],[Tipo de pago]]='Tablas auxiliares'!$B$6,"Venta física","Venta Online")</f>
        <v>Venta física</v>
      </c>
      <c r="H2886" t="s">
        <v>29</v>
      </c>
      <c r="I2886" s="37">
        <v>69427</v>
      </c>
      <c r="J2886" s="37">
        <v>94679</v>
      </c>
      <c r="K2886" s="37">
        <v>26668</v>
      </c>
      <c r="L2886" s="37">
        <v>55377</v>
      </c>
      <c r="M2886" s="37">
        <v>99123</v>
      </c>
      <c r="N2886" s="37">
        <f>SUM(VentasC15[[#This Row],[Maquillaje]:[Perfumería]])</f>
        <v>345274</v>
      </c>
      <c r="O2886" s="14">
        <f>AVERAGE(VentasC15[[#This Row],[Maquillaje]:[Perfumería]])</f>
        <v>69054.8</v>
      </c>
      <c r="P2886" t="str">
        <f>INDEX(VentasC15[[#Headers],[Maquillaje]:[Perfumería]],MATCH(MAX(VentasC15[[#This Row],[Maquillaje]:[Perfumería]]),VentasC15[[#This Row],[Maquillaje]:[Perfumería]],0))</f>
        <v>Perfumería</v>
      </c>
      <c r="Q2886" t="str">
        <f>INDEX(VentasC15[[#Headers],[Maquillaje]:[Perfumería]],MATCH(MIN(VentasC15[[#This Row],[Maquillaje]:[Perfumería]]),VentasC15[[#This Row],[Maquillaje]:[Perfumería]],0))</f>
        <v>Cabello</v>
      </c>
      <c r="R2886" t="str">
        <f>IF(VentasC15[[#This Row],[Total por vendedor]]&gt;=250000,"SI","NO")</f>
        <v>SI</v>
      </c>
    </row>
    <row r="2887" spans="1:18" x14ac:dyDescent="0.3">
      <c r="A2887" s="17">
        <v>33500007</v>
      </c>
      <c r="B2887" s="13">
        <v>48</v>
      </c>
      <c r="C2887" s="13">
        <v>6</v>
      </c>
      <c r="D2887" s="13">
        <v>5</v>
      </c>
      <c r="E2887" t="s">
        <v>22</v>
      </c>
      <c r="F2887" t="s">
        <v>21</v>
      </c>
      <c r="G2887" t="str">
        <f>IF(VentasC15[[#This Row],[Tipo de pago]]='Tablas auxiliares'!$B$6,"Venta física","Venta Online")</f>
        <v>Venta Online</v>
      </c>
      <c r="H2887" t="s">
        <v>30</v>
      </c>
      <c r="I2887" s="37">
        <v>85837</v>
      </c>
      <c r="J2887" s="37">
        <v>32806</v>
      </c>
      <c r="K2887" s="37">
        <v>9573</v>
      </c>
      <c r="L2887" s="37">
        <v>74992</v>
      </c>
      <c r="M2887" s="37">
        <v>33560</v>
      </c>
      <c r="N2887" s="37">
        <f>SUM(VentasC15[[#This Row],[Maquillaje]:[Perfumería]])</f>
        <v>236768</v>
      </c>
      <c r="O2887" s="14">
        <f>AVERAGE(VentasC15[[#This Row],[Maquillaje]:[Perfumería]])</f>
        <v>47353.599999999999</v>
      </c>
      <c r="P2887" t="str">
        <f>INDEX(VentasC15[[#Headers],[Maquillaje]:[Perfumería]],MATCH(MAX(VentasC15[[#This Row],[Maquillaje]:[Perfumería]]),VentasC15[[#This Row],[Maquillaje]:[Perfumería]],0))</f>
        <v>Maquillaje</v>
      </c>
      <c r="Q2887" t="str">
        <f>INDEX(VentasC15[[#Headers],[Maquillaje]:[Perfumería]],MATCH(MIN(VentasC15[[#This Row],[Maquillaje]:[Perfumería]]),VentasC15[[#This Row],[Maquillaje]:[Perfumería]],0))</f>
        <v>Cabello</v>
      </c>
      <c r="R2887" t="str">
        <f>IF(VentasC15[[#This Row],[Total por vendedor]]&gt;=250000,"SI","NO")</f>
        <v>NO</v>
      </c>
    </row>
    <row r="2888" spans="1:18" x14ac:dyDescent="0.3">
      <c r="A2888" s="16">
        <v>33500008</v>
      </c>
      <c r="B2888" s="13">
        <v>62</v>
      </c>
      <c r="C2888" s="13">
        <v>6</v>
      </c>
      <c r="D2888" s="13">
        <v>27</v>
      </c>
      <c r="E2888" t="s">
        <v>24</v>
      </c>
      <c r="F2888" t="s">
        <v>21</v>
      </c>
      <c r="G2888" t="str">
        <f>IF(VentasC15[[#This Row],[Tipo de pago]]='Tablas auxiliares'!$B$6,"Venta física","Venta Online")</f>
        <v>Venta Online</v>
      </c>
      <c r="H2888" t="s">
        <v>30</v>
      </c>
      <c r="I2888" s="37">
        <v>51395</v>
      </c>
      <c r="J2888" s="37">
        <v>379</v>
      </c>
      <c r="K2888" s="37">
        <v>24374</v>
      </c>
      <c r="L2888" s="37">
        <v>27215</v>
      </c>
      <c r="M2888" s="37">
        <v>48261</v>
      </c>
      <c r="N2888" s="37">
        <f>SUM(VentasC15[[#This Row],[Maquillaje]:[Perfumería]])</f>
        <v>151624</v>
      </c>
      <c r="O2888" s="14">
        <f>AVERAGE(VentasC15[[#This Row],[Maquillaje]:[Perfumería]])</f>
        <v>30324.799999999999</v>
      </c>
      <c r="P2888" t="str">
        <f>INDEX(VentasC15[[#Headers],[Maquillaje]:[Perfumería]],MATCH(MAX(VentasC15[[#This Row],[Maquillaje]:[Perfumería]]),VentasC15[[#This Row],[Maquillaje]:[Perfumería]],0))</f>
        <v>Maquillaje</v>
      </c>
      <c r="Q2888" t="str">
        <f>INDEX(VentasC15[[#Headers],[Maquillaje]:[Perfumería]],MATCH(MIN(VentasC15[[#This Row],[Maquillaje]:[Perfumería]]),VentasC15[[#This Row],[Maquillaje]:[Perfumería]],0))</f>
        <v>Skincare</v>
      </c>
      <c r="R2888" t="str">
        <f>IF(VentasC15[[#This Row],[Total por vendedor]]&gt;=250000,"SI","NO")</f>
        <v>NO</v>
      </c>
    </row>
    <row r="2889" spans="1:18" x14ac:dyDescent="0.3">
      <c r="A2889" s="17">
        <v>33500009</v>
      </c>
      <c r="B2889" s="13">
        <v>47</v>
      </c>
      <c r="C2889" s="13">
        <v>6</v>
      </c>
      <c r="D2889" s="13">
        <v>34</v>
      </c>
      <c r="E2889" t="s">
        <v>23</v>
      </c>
      <c r="F2889" t="s">
        <v>21</v>
      </c>
      <c r="G2889" t="str">
        <f>IF(VentasC15[[#This Row],[Tipo de pago]]='Tablas auxiliares'!$B$6,"Venta física","Venta Online")</f>
        <v>Venta Online</v>
      </c>
      <c r="H2889" t="s">
        <v>29</v>
      </c>
      <c r="I2889" s="37">
        <v>11755</v>
      </c>
      <c r="J2889" s="37">
        <v>18262</v>
      </c>
      <c r="K2889" s="37">
        <v>26469</v>
      </c>
      <c r="L2889" s="37">
        <v>81289</v>
      </c>
      <c r="M2889" s="37">
        <v>7784</v>
      </c>
      <c r="N2889" s="37">
        <f>SUM(VentasC15[[#This Row],[Maquillaje]:[Perfumería]])</f>
        <v>145559</v>
      </c>
      <c r="O2889" s="14">
        <f>AVERAGE(VentasC15[[#This Row],[Maquillaje]:[Perfumería]])</f>
        <v>29111.8</v>
      </c>
      <c r="P2889" t="str">
        <f>INDEX(VentasC15[[#Headers],[Maquillaje]:[Perfumería]],MATCH(MAX(VentasC15[[#This Row],[Maquillaje]:[Perfumería]]),VentasC15[[#This Row],[Maquillaje]:[Perfumería]],0))</f>
        <v>Cuerpo</v>
      </c>
      <c r="Q2889" t="str">
        <f>INDEX(VentasC15[[#Headers],[Maquillaje]:[Perfumería]],MATCH(MIN(VentasC15[[#This Row],[Maquillaje]:[Perfumería]]),VentasC15[[#This Row],[Maquillaje]:[Perfumería]],0))</f>
        <v>Perfumería</v>
      </c>
      <c r="R2889" t="str">
        <f>IF(VentasC15[[#This Row],[Total por vendedor]]&gt;=250000,"SI","NO")</f>
        <v>NO</v>
      </c>
    </row>
    <row r="2890" spans="1:18" x14ac:dyDescent="0.3">
      <c r="A2890" s="16">
        <v>33500010</v>
      </c>
      <c r="B2890" s="13">
        <v>59</v>
      </c>
      <c r="C2890" s="13">
        <v>6</v>
      </c>
      <c r="D2890" s="13">
        <v>34</v>
      </c>
      <c r="E2890" t="s">
        <v>23</v>
      </c>
      <c r="F2890" t="s">
        <v>20</v>
      </c>
      <c r="G2890" t="str">
        <f>IF(VentasC15[[#This Row],[Tipo de pago]]='Tablas auxiliares'!$B$6,"Venta física","Venta Online")</f>
        <v>Venta física</v>
      </c>
      <c r="H2890" t="s">
        <v>29</v>
      </c>
      <c r="I2890" s="37">
        <v>45820</v>
      </c>
      <c r="J2890" s="37">
        <v>13329</v>
      </c>
      <c r="K2890" s="37">
        <v>74203</v>
      </c>
      <c r="L2890" s="37">
        <v>37775</v>
      </c>
      <c r="M2890" s="37">
        <v>99796</v>
      </c>
      <c r="N2890" s="37">
        <f>SUM(VentasC15[[#This Row],[Maquillaje]:[Perfumería]])</f>
        <v>270923</v>
      </c>
      <c r="O2890" s="14">
        <f>AVERAGE(VentasC15[[#This Row],[Maquillaje]:[Perfumería]])</f>
        <v>54184.6</v>
      </c>
      <c r="P2890" t="str">
        <f>INDEX(VentasC15[[#Headers],[Maquillaje]:[Perfumería]],MATCH(MAX(VentasC15[[#This Row],[Maquillaje]:[Perfumería]]),VentasC15[[#This Row],[Maquillaje]:[Perfumería]],0))</f>
        <v>Perfumería</v>
      </c>
      <c r="Q2890" t="str">
        <f>INDEX(VentasC15[[#Headers],[Maquillaje]:[Perfumería]],MATCH(MIN(VentasC15[[#This Row],[Maquillaje]:[Perfumería]]),VentasC15[[#This Row],[Maquillaje]:[Perfumería]],0))</f>
        <v>Skincare</v>
      </c>
      <c r="R2890" t="str">
        <f>IF(VentasC15[[#This Row],[Total por vendedor]]&gt;=250000,"SI","NO")</f>
        <v>SI</v>
      </c>
    </row>
    <row r="2891" spans="1:18" x14ac:dyDescent="0.3">
      <c r="A2891" s="17">
        <v>33500011</v>
      </c>
      <c r="B2891" s="13">
        <v>43</v>
      </c>
      <c r="C2891" s="13">
        <v>6</v>
      </c>
      <c r="D2891" s="13">
        <v>31</v>
      </c>
      <c r="E2891" t="s">
        <v>22</v>
      </c>
      <c r="F2891" t="s">
        <v>20</v>
      </c>
      <c r="G2891" t="str">
        <f>IF(VentasC15[[#This Row],[Tipo de pago]]='Tablas auxiliares'!$B$6,"Venta física","Venta Online")</f>
        <v>Venta física</v>
      </c>
      <c r="H2891" t="s">
        <v>30</v>
      </c>
      <c r="I2891" s="37">
        <v>92918</v>
      </c>
      <c r="J2891" s="37">
        <v>77986</v>
      </c>
      <c r="K2891" s="37">
        <v>6429</v>
      </c>
      <c r="L2891" s="37">
        <v>51122</v>
      </c>
      <c r="M2891" s="37">
        <v>51642</v>
      </c>
      <c r="N2891" s="37">
        <f>SUM(VentasC15[[#This Row],[Maquillaje]:[Perfumería]])</f>
        <v>280097</v>
      </c>
      <c r="O2891" s="14">
        <f>AVERAGE(VentasC15[[#This Row],[Maquillaje]:[Perfumería]])</f>
        <v>56019.4</v>
      </c>
      <c r="P2891" t="str">
        <f>INDEX(VentasC15[[#Headers],[Maquillaje]:[Perfumería]],MATCH(MAX(VentasC15[[#This Row],[Maquillaje]:[Perfumería]]),VentasC15[[#This Row],[Maquillaje]:[Perfumería]],0))</f>
        <v>Maquillaje</v>
      </c>
      <c r="Q2891" t="str">
        <f>INDEX(VentasC15[[#Headers],[Maquillaje]:[Perfumería]],MATCH(MIN(VentasC15[[#This Row],[Maquillaje]:[Perfumería]]),VentasC15[[#This Row],[Maquillaje]:[Perfumería]],0))</f>
        <v>Cabello</v>
      </c>
      <c r="R2891" t="str">
        <f>IF(VentasC15[[#This Row],[Total por vendedor]]&gt;=250000,"SI","NO")</f>
        <v>SI</v>
      </c>
    </row>
    <row r="2892" spans="1:18" x14ac:dyDescent="0.3">
      <c r="A2892" s="16">
        <v>33500012</v>
      </c>
      <c r="B2892" s="13">
        <v>35</v>
      </c>
      <c r="C2892" s="13">
        <v>6</v>
      </c>
      <c r="D2892" s="13">
        <v>15</v>
      </c>
      <c r="E2892" t="s">
        <v>22</v>
      </c>
      <c r="F2892" t="s">
        <v>20</v>
      </c>
      <c r="G2892" t="str">
        <f>IF(VentasC15[[#This Row],[Tipo de pago]]='Tablas auxiliares'!$B$6,"Venta física","Venta Online")</f>
        <v>Venta física</v>
      </c>
      <c r="H2892" t="s">
        <v>29</v>
      </c>
      <c r="I2892" s="37">
        <v>26860</v>
      </c>
      <c r="J2892" s="37">
        <v>4417</v>
      </c>
      <c r="K2892" s="37">
        <v>96672</v>
      </c>
      <c r="L2892" s="37">
        <v>68659</v>
      </c>
      <c r="M2892" s="37">
        <v>21065</v>
      </c>
      <c r="N2892" s="37">
        <f>SUM(VentasC15[[#This Row],[Maquillaje]:[Perfumería]])</f>
        <v>217673</v>
      </c>
      <c r="O2892" s="14">
        <f>AVERAGE(VentasC15[[#This Row],[Maquillaje]:[Perfumería]])</f>
        <v>43534.6</v>
      </c>
      <c r="P2892" t="str">
        <f>INDEX(VentasC15[[#Headers],[Maquillaje]:[Perfumería]],MATCH(MAX(VentasC15[[#This Row],[Maquillaje]:[Perfumería]]),VentasC15[[#This Row],[Maquillaje]:[Perfumería]],0))</f>
        <v>Cabello</v>
      </c>
      <c r="Q2892" t="str">
        <f>INDEX(VentasC15[[#Headers],[Maquillaje]:[Perfumería]],MATCH(MIN(VentasC15[[#This Row],[Maquillaje]:[Perfumería]]),VentasC15[[#This Row],[Maquillaje]:[Perfumería]],0))</f>
        <v>Skincare</v>
      </c>
      <c r="R2892" t="str">
        <f>IF(VentasC15[[#This Row],[Total por vendedor]]&gt;=250000,"SI","NO")</f>
        <v>NO</v>
      </c>
    </row>
    <row r="2893" spans="1:18" x14ac:dyDescent="0.3">
      <c r="A2893" s="17">
        <v>33500013</v>
      </c>
      <c r="B2893" s="13">
        <v>52</v>
      </c>
      <c r="C2893" s="13">
        <v>6</v>
      </c>
      <c r="D2893" s="13">
        <v>92</v>
      </c>
      <c r="E2893" t="s">
        <v>23</v>
      </c>
      <c r="F2893" t="s">
        <v>20</v>
      </c>
      <c r="G2893" t="str">
        <f>IF(VentasC15[[#This Row],[Tipo de pago]]='Tablas auxiliares'!$B$6,"Venta física","Venta Online")</f>
        <v>Venta física</v>
      </c>
      <c r="H2893" t="s">
        <v>29</v>
      </c>
      <c r="I2893" s="37">
        <v>64712</v>
      </c>
      <c r="J2893" s="37">
        <v>70698</v>
      </c>
      <c r="K2893" s="37">
        <v>42295</v>
      </c>
      <c r="L2893" s="37">
        <v>49044</v>
      </c>
      <c r="M2893" s="37">
        <v>25341</v>
      </c>
      <c r="N2893" s="37">
        <f>SUM(VentasC15[[#This Row],[Maquillaje]:[Perfumería]])</f>
        <v>252090</v>
      </c>
      <c r="O2893" s="14">
        <f>AVERAGE(VentasC15[[#This Row],[Maquillaje]:[Perfumería]])</f>
        <v>50418</v>
      </c>
      <c r="P2893" t="str">
        <f>INDEX(VentasC15[[#Headers],[Maquillaje]:[Perfumería]],MATCH(MAX(VentasC15[[#This Row],[Maquillaje]:[Perfumería]]),VentasC15[[#This Row],[Maquillaje]:[Perfumería]],0))</f>
        <v>Skincare</v>
      </c>
      <c r="Q2893" t="str">
        <f>INDEX(VentasC15[[#Headers],[Maquillaje]:[Perfumería]],MATCH(MIN(VentasC15[[#This Row],[Maquillaje]:[Perfumería]]),VentasC15[[#This Row],[Maquillaje]:[Perfumería]],0))</f>
        <v>Perfumería</v>
      </c>
      <c r="R2893" t="str">
        <f>IF(VentasC15[[#This Row],[Total por vendedor]]&gt;=250000,"SI","NO")</f>
        <v>SI</v>
      </c>
    </row>
    <row r="2894" spans="1:18" x14ac:dyDescent="0.3">
      <c r="A2894" s="16">
        <v>33500014</v>
      </c>
      <c r="B2894" s="13">
        <v>26</v>
      </c>
      <c r="C2894" s="13">
        <v>6</v>
      </c>
      <c r="D2894" s="13">
        <v>20</v>
      </c>
      <c r="E2894" t="s">
        <v>23</v>
      </c>
      <c r="F2894" t="s">
        <v>21</v>
      </c>
      <c r="G2894" t="str">
        <f>IF(VentasC15[[#This Row],[Tipo de pago]]='Tablas auxiliares'!$B$6,"Venta física","Venta Online")</f>
        <v>Venta Online</v>
      </c>
      <c r="H2894" t="s">
        <v>30</v>
      </c>
      <c r="I2894" s="37">
        <v>75992</v>
      </c>
      <c r="J2894" s="37">
        <v>86189</v>
      </c>
      <c r="K2894" s="37">
        <v>96392</v>
      </c>
      <c r="L2894" s="37">
        <v>79378</v>
      </c>
      <c r="M2894" s="37">
        <v>4425</v>
      </c>
      <c r="N2894" s="37">
        <f>SUM(VentasC15[[#This Row],[Maquillaje]:[Perfumería]])</f>
        <v>342376</v>
      </c>
      <c r="O2894" s="14">
        <f>AVERAGE(VentasC15[[#This Row],[Maquillaje]:[Perfumería]])</f>
        <v>68475.199999999997</v>
      </c>
      <c r="P2894" t="str">
        <f>INDEX(VentasC15[[#Headers],[Maquillaje]:[Perfumería]],MATCH(MAX(VentasC15[[#This Row],[Maquillaje]:[Perfumería]]),VentasC15[[#This Row],[Maquillaje]:[Perfumería]],0))</f>
        <v>Cabello</v>
      </c>
      <c r="Q2894" t="str">
        <f>INDEX(VentasC15[[#Headers],[Maquillaje]:[Perfumería]],MATCH(MIN(VentasC15[[#This Row],[Maquillaje]:[Perfumería]]),VentasC15[[#This Row],[Maquillaje]:[Perfumería]],0))</f>
        <v>Perfumería</v>
      </c>
      <c r="R2894" t="str">
        <f>IF(VentasC15[[#This Row],[Total por vendedor]]&gt;=250000,"SI","NO")</f>
        <v>SI</v>
      </c>
    </row>
    <row r="2895" spans="1:18" x14ac:dyDescent="0.3">
      <c r="A2895" s="17">
        <v>33500015</v>
      </c>
      <c r="B2895" s="13">
        <v>54</v>
      </c>
      <c r="C2895" s="13">
        <v>6</v>
      </c>
      <c r="D2895" s="13">
        <v>11</v>
      </c>
      <c r="E2895" t="s">
        <v>23</v>
      </c>
      <c r="F2895" t="s">
        <v>20</v>
      </c>
      <c r="G2895" t="str">
        <f>IF(VentasC15[[#This Row],[Tipo de pago]]='Tablas auxiliares'!$B$6,"Venta física","Venta Online")</f>
        <v>Venta física</v>
      </c>
      <c r="H2895" t="s">
        <v>30</v>
      </c>
      <c r="I2895" s="37">
        <v>67733</v>
      </c>
      <c r="J2895" s="37">
        <v>85190</v>
      </c>
      <c r="K2895" s="37">
        <v>27867</v>
      </c>
      <c r="L2895" s="37">
        <v>94200</v>
      </c>
      <c r="M2895" s="37">
        <v>31290</v>
      </c>
      <c r="N2895" s="37">
        <f>SUM(VentasC15[[#This Row],[Maquillaje]:[Perfumería]])</f>
        <v>306280</v>
      </c>
      <c r="O2895" s="14">
        <f>AVERAGE(VentasC15[[#This Row],[Maquillaje]:[Perfumería]])</f>
        <v>61256</v>
      </c>
      <c r="P2895" t="str">
        <f>INDEX(VentasC15[[#Headers],[Maquillaje]:[Perfumería]],MATCH(MAX(VentasC15[[#This Row],[Maquillaje]:[Perfumería]]),VentasC15[[#This Row],[Maquillaje]:[Perfumería]],0))</f>
        <v>Cuerpo</v>
      </c>
      <c r="Q2895" t="str">
        <f>INDEX(VentasC15[[#Headers],[Maquillaje]:[Perfumería]],MATCH(MIN(VentasC15[[#This Row],[Maquillaje]:[Perfumería]]),VentasC15[[#This Row],[Maquillaje]:[Perfumería]],0))</f>
        <v>Cabello</v>
      </c>
      <c r="R2895" t="str">
        <f>IF(VentasC15[[#This Row],[Total por vendedor]]&gt;=250000,"SI","NO")</f>
        <v>SI</v>
      </c>
    </row>
    <row r="2896" spans="1:18" x14ac:dyDescent="0.3">
      <c r="A2896" s="16">
        <v>33500016</v>
      </c>
      <c r="B2896" s="13">
        <v>41</v>
      </c>
      <c r="C2896" s="13">
        <v>6</v>
      </c>
      <c r="D2896" s="13">
        <v>59</v>
      </c>
      <c r="E2896" t="s">
        <v>22</v>
      </c>
      <c r="F2896" t="s">
        <v>21</v>
      </c>
      <c r="G2896" t="str">
        <f>IF(VentasC15[[#This Row],[Tipo de pago]]='Tablas auxiliares'!$B$6,"Venta física","Venta Online")</f>
        <v>Venta Online</v>
      </c>
      <c r="H2896" t="s">
        <v>29</v>
      </c>
      <c r="I2896" s="37">
        <v>48044</v>
      </c>
      <c r="J2896" s="37">
        <v>18519</v>
      </c>
      <c r="K2896" s="37">
        <v>43371</v>
      </c>
      <c r="L2896" s="37">
        <v>66437</v>
      </c>
      <c r="M2896" s="37">
        <v>21909</v>
      </c>
      <c r="N2896" s="37">
        <f>SUM(VentasC15[[#This Row],[Maquillaje]:[Perfumería]])</f>
        <v>198280</v>
      </c>
      <c r="O2896" s="14">
        <f>AVERAGE(VentasC15[[#This Row],[Maquillaje]:[Perfumería]])</f>
        <v>39656</v>
      </c>
      <c r="P2896" t="str">
        <f>INDEX(VentasC15[[#Headers],[Maquillaje]:[Perfumería]],MATCH(MAX(VentasC15[[#This Row],[Maquillaje]:[Perfumería]]),VentasC15[[#This Row],[Maquillaje]:[Perfumería]],0))</f>
        <v>Cuerpo</v>
      </c>
      <c r="Q2896" t="str">
        <f>INDEX(VentasC15[[#Headers],[Maquillaje]:[Perfumería]],MATCH(MIN(VentasC15[[#This Row],[Maquillaje]:[Perfumería]]),VentasC15[[#This Row],[Maquillaje]:[Perfumería]],0))</f>
        <v>Skincare</v>
      </c>
      <c r="R2896" t="str">
        <f>IF(VentasC15[[#This Row],[Total por vendedor]]&gt;=250000,"SI","NO")</f>
        <v>NO</v>
      </c>
    </row>
    <row r="2897" spans="1:18" x14ac:dyDescent="0.3">
      <c r="A2897" s="17">
        <v>33500017</v>
      </c>
      <c r="B2897" s="13">
        <v>70</v>
      </c>
      <c r="C2897" s="13">
        <v>6</v>
      </c>
      <c r="D2897" s="13">
        <v>65</v>
      </c>
      <c r="E2897" t="s">
        <v>23</v>
      </c>
      <c r="F2897" t="s">
        <v>20</v>
      </c>
      <c r="G2897" t="str">
        <f>IF(VentasC15[[#This Row],[Tipo de pago]]='Tablas auxiliares'!$B$6,"Venta física","Venta Online")</f>
        <v>Venta física</v>
      </c>
      <c r="H2897" t="s">
        <v>30</v>
      </c>
      <c r="I2897" s="37">
        <v>27230</v>
      </c>
      <c r="J2897" s="37">
        <v>8191</v>
      </c>
      <c r="K2897" s="37">
        <v>32880</v>
      </c>
      <c r="L2897" s="37">
        <v>88176</v>
      </c>
      <c r="M2897" s="37">
        <v>92766</v>
      </c>
      <c r="N2897" s="37">
        <f>SUM(VentasC15[[#This Row],[Maquillaje]:[Perfumería]])</f>
        <v>249243</v>
      </c>
      <c r="O2897" s="14">
        <f>AVERAGE(VentasC15[[#This Row],[Maquillaje]:[Perfumería]])</f>
        <v>49848.6</v>
      </c>
      <c r="P2897" t="str">
        <f>INDEX(VentasC15[[#Headers],[Maquillaje]:[Perfumería]],MATCH(MAX(VentasC15[[#This Row],[Maquillaje]:[Perfumería]]),VentasC15[[#This Row],[Maquillaje]:[Perfumería]],0))</f>
        <v>Perfumería</v>
      </c>
      <c r="Q2897" t="str">
        <f>INDEX(VentasC15[[#Headers],[Maquillaje]:[Perfumería]],MATCH(MIN(VentasC15[[#This Row],[Maquillaje]:[Perfumería]]),VentasC15[[#This Row],[Maquillaje]:[Perfumería]],0))</f>
        <v>Skincare</v>
      </c>
      <c r="R2897" t="str">
        <f>IF(VentasC15[[#This Row],[Total por vendedor]]&gt;=250000,"SI","NO")</f>
        <v>NO</v>
      </c>
    </row>
    <row r="2898" spans="1:18" x14ac:dyDescent="0.3">
      <c r="A2898" s="16">
        <v>33500018</v>
      </c>
      <c r="B2898" s="13">
        <v>74</v>
      </c>
      <c r="C2898" s="13">
        <v>6</v>
      </c>
      <c r="D2898" s="13">
        <v>35</v>
      </c>
      <c r="E2898" t="s">
        <v>23</v>
      </c>
      <c r="F2898" t="s">
        <v>20</v>
      </c>
      <c r="G2898" t="str">
        <f>IF(VentasC15[[#This Row],[Tipo de pago]]='Tablas auxiliares'!$B$6,"Venta física","Venta Online")</f>
        <v>Venta física</v>
      </c>
      <c r="H2898" t="s">
        <v>30</v>
      </c>
      <c r="I2898" s="37">
        <v>2415</v>
      </c>
      <c r="J2898" s="37">
        <v>57752</v>
      </c>
      <c r="K2898" s="37">
        <v>56988</v>
      </c>
      <c r="L2898" s="37">
        <v>46849</v>
      </c>
      <c r="M2898" s="37">
        <v>78447</v>
      </c>
      <c r="N2898" s="37">
        <f>SUM(VentasC15[[#This Row],[Maquillaje]:[Perfumería]])</f>
        <v>242451</v>
      </c>
      <c r="O2898" s="14">
        <f>AVERAGE(VentasC15[[#This Row],[Maquillaje]:[Perfumería]])</f>
        <v>48490.2</v>
      </c>
      <c r="P2898" t="str">
        <f>INDEX(VentasC15[[#Headers],[Maquillaje]:[Perfumería]],MATCH(MAX(VentasC15[[#This Row],[Maquillaje]:[Perfumería]]),VentasC15[[#This Row],[Maquillaje]:[Perfumería]],0))</f>
        <v>Perfumería</v>
      </c>
      <c r="Q2898" t="str">
        <f>INDEX(VentasC15[[#Headers],[Maquillaje]:[Perfumería]],MATCH(MIN(VentasC15[[#This Row],[Maquillaje]:[Perfumería]]),VentasC15[[#This Row],[Maquillaje]:[Perfumería]],0))</f>
        <v>Maquillaje</v>
      </c>
      <c r="R2898" t="str">
        <f>IF(VentasC15[[#This Row],[Total por vendedor]]&gt;=250000,"SI","NO")</f>
        <v>NO</v>
      </c>
    </row>
    <row r="2899" spans="1:18" x14ac:dyDescent="0.3">
      <c r="A2899" s="17">
        <v>33500019</v>
      </c>
      <c r="B2899" s="13">
        <v>29</v>
      </c>
      <c r="C2899" s="13">
        <v>6</v>
      </c>
      <c r="D2899" s="13">
        <v>55</v>
      </c>
      <c r="E2899" t="s">
        <v>24</v>
      </c>
      <c r="F2899" t="s">
        <v>21</v>
      </c>
      <c r="G2899" t="str">
        <f>IF(VentasC15[[#This Row],[Tipo de pago]]='Tablas auxiliares'!$B$6,"Venta física","Venta Online")</f>
        <v>Venta Online</v>
      </c>
      <c r="H2899" t="s">
        <v>29</v>
      </c>
      <c r="I2899" s="37">
        <v>41198</v>
      </c>
      <c r="J2899" s="37">
        <v>88883</v>
      </c>
      <c r="K2899" s="37">
        <v>35723</v>
      </c>
      <c r="L2899" s="37">
        <v>40656</v>
      </c>
      <c r="M2899" s="37">
        <v>82903</v>
      </c>
      <c r="N2899" s="37">
        <f>SUM(VentasC15[[#This Row],[Maquillaje]:[Perfumería]])</f>
        <v>289363</v>
      </c>
      <c r="O2899" s="14">
        <f>AVERAGE(VentasC15[[#This Row],[Maquillaje]:[Perfumería]])</f>
        <v>57872.6</v>
      </c>
      <c r="P2899" t="str">
        <f>INDEX(VentasC15[[#Headers],[Maquillaje]:[Perfumería]],MATCH(MAX(VentasC15[[#This Row],[Maquillaje]:[Perfumería]]),VentasC15[[#This Row],[Maquillaje]:[Perfumería]],0))</f>
        <v>Skincare</v>
      </c>
      <c r="Q2899" t="str">
        <f>INDEX(VentasC15[[#Headers],[Maquillaje]:[Perfumería]],MATCH(MIN(VentasC15[[#This Row],[Maquillaje]:[Perfumería]]),VentasC15[[#This Row],[Maquillaje]:[Perfumería]],0))</f>
        <v>Cabello</v>
      </c>
      <c r="R2899" t="str">
        <f>IF(VentasC15[[#This Row],[Total por vendedor]]&gt;=250000,"SI","NO")</f>
        <v>SI</v>
      </c>
    </row>
    <row r="2900" spans="1:18" x14ac:dyDescent="0.3">
      <c r="A2900" s="16">
        <v>33500020</v>
      </c>
      <c r="B2900" s="13">
        <v>30</v>
      </c>
      <c r="C2900" s="13">
        <v>6</v>
      </c>
      <c r="D2900" s="13">
        <v>58</v>
      </c>
      <c r="E2900" t="s">
        <v>22</v>
      </c>
      <c r="F2900" t="s">
        <v>21</v>
      </c>
      <c r="G2900" t="str">
        <f>IF(VentasC15[[#This Row],[Tipo de pago]]='Tablas auxiliares'!$B$6,"Venta física","Venta Online")</f>
        <v>Venta Online</v>
      </c>
      <c r="H2900" t="s">
        <v>29</v>
      </c>
      <c r="I2900" s="37">
        <v>74277</v>
      </c>
      <c r="J2900" s="37">
        <v>11664</v>
      </c>
      <c r="K2900" s="37">
        <v>26358</v>
      </c>
      <c r="L2900" s="37">
        <v>69222</v>
      </c>
      <c r="M2900" s="37">
        <v>59070</v>
      </c>
      <c r="N2900" s="37">
        <f>SUM(VentasC15[[#This Row],[Maquillaje]:[Perfumería]])</f>
        <v>240591</v>
      </c>
      <c r="O2900" s="14">
        <f>AVERAGE(VentasC15[[#This Row],[Maquillaje]:[Perfumería]])</f>
        <v>48118.2</v>
      </c>
      <c r="P2900" t="str">
        <f>INDEX(VentasC15[[#Headers],[Maquillaje]:[Perfumería]],MATCH(MAX(VentasC15[[#This Row],[Maquillaje]:[Perfumería]]),VentasC15[[#This Row],[Maquillaje]:[Perfumería]],0))</f>
        <v>Maquillaje</v>
      </c>
      <c r="Q2900" t="str">
        <f>INDEX(VentasC15[[#Headers],[Maquillaje]:[Perfumería]],MATCH(MIN(VentasC15[[#This Row],[Maquillaje]:[Perfumería]]),VentasC15[[#This Row],[Maquillaje]:[Perfumería]],0))</f>
        <v>Skincare</v>
      </c>
      <c r="R2900" t="str">
        <f>IF(VentasC15[[#This Row],[Total por vendedor]]&gt;=250000,"SI","NO")</f>
        <v>NO</v>
      </c>
    </row>
    <row r="2901" spans="1:18" x14ac:dyDescent="0.3">
      <c r="A2901" s="17">
        <v>33500021</v>
      </c>
      <c r="B2901" s="13">
        <v>51</v>
      </c>
      <c r="C2901" s="13">
        <v>6</v>
      </c>
      <c r="D2901" s="13">
        <v>79</v>
      </c>
      <c r="E2901" t="s">
        <v>24</v>
      </c>
      <c r="F2901" t="s">
        <v>21</v>
      </c>
      <c r="G2901" t="str">
        <f>IF(VentasC15[[#This Row],[Tipo de pago]]='Tablas auxiliares'!$B$6,"Venta física","Venta Online")</f>
        <v>Venta Online</v>
      </c>
      <c r="H2901" t="s">
        <v>29</v>
      </c>
      <c r="I2901" s="37">
        <v>2102</v>
      </c>
      <c r="J2901" s="37">
        <v>82358</v>
      </c>
      <c r="K2901" s="37">
        <v>80263</v>
      </c>
      <c r="L2901" s="37">
        <v>1266</v>
      </c>
      <c r="M2901" s="37">
        <v>70852</v>
      </c>
      <c r="N2901" s="37">
        <f>SUM(VentasC15[[#This Row],[Maquillaje]:[Perfumería]])</f>
        <v>236841</v>
      </c>
      <c r="O2901" s="14">
        <f>AVERAGE(VentasC15[[#This Row],[Maquillaje]:[Perfumería]])</f>
        <v>47368.2</v>
      </c>
      <c r="P2901" t="str">
        <f>INDEX(VentasC15[[#Headers],[Maquillaje]:[Perfumería]],MATCH(MAX(VentasC15[[#This Row],[Maquillaje]:[Perfumería]]),VentasC15[[#This Row],[Maquillaje]:[Perfumería]],0))</f>
        <v>Skincare</v>
      </c>
      <c r="Q2901" t="str">
        <f>INDEX(VentasC15[[#Headers],[Maquillaje]:[Perfumería]],MATCH(MIN(VentasC15[[#This Row],[Maquillaje]:[Perfumería]]),VentasC15[[#This Row],[Maquillaje]:[Perfumería]],0))</f>
        <v>Cuerpo</v>
      </c>
      <c r="R2901" t="str">
        <f>IF(VentasC15[[#This Row],[Total por vendedor]]&gt;=250000,"SI","NO")</f>
        <v>NO</v>
      </c>
    </row>
    <row r="2902" spans="1:18" x14ac:dyDescent="0.3">
      <c r="A2902" s="16">
        <v>33500022</v>
      </c>
      <c r="B2902" s="13">
        <v>27</v>
      </c>
      <c r="C2902" s="13">
        <v>6</v>
      </c>
      <c r="D2902" s="13">
        <v>5</v>
      </c>
      <c r="E2902" t="s">
        <v>23</v>
      </c>
      <c r="F2902" t="s">
        <v>21</v>
      </c>
      <c r="G2902" t="str">
        <f>IF(VentasC15[[#This Row],[Tipo de pago]]='Tablas auxiliares'!$B$6,"Venta física","Venta Online")</f>
        <v>Venta Online</v>
      </c>
      <c r="H2902" t="s">
        <v>30</v>
      </c>
      <c r="I2902" s="37">
        <v>11734</v>
      </c>
      <c r="J2902" s="37">
        <v>85475</v>
      </c>
      <c r="K2902" s="37">
        <v>86860</v>
      </c>
      <c r="L2902" s="37">
        <v>38798</v>
      </c>
      <c r="M2902" s="37">
        <v>48564</v>
      </c>
      <c r="N2902" s="37">
        <f>SUM(VentasC15[[#This Row],[Maquillaje]:[Perfumería]])</f>
        <v>271431</v>
      </c>
      <c r="O2902" s="14">
        <f>AVERAGE(VentasC15[[#This Row],[Maquillaje]:[Perfumería]])</f>
        <v>54286.2</v>
      </c>
      <c r="P2902" t="str">
        <f>INDEX(VentasC15[[#Headers],[Maquillaje]:[Perfumería]],MATCH(MAX(VentasC15[[#This Row],[Maquillaje]:[Perfumería]]),VentasC15[[#This Row],[Maquillaje]:[Perfumería]],0))</f>
        <v>Cabello</v>
      </c>
      <c r="Q2902" t="str">
        <f>INDEX(VentasC15[[#Headers],[Maquillaje]:[Perfumería]],MATCH(MIN(VentasC15[[#This Row],[Maquillaje]:[Perfumería]]),VentasC15[[#This Row],[Maquillaje]:[Perfumería]],0))</f>
        <v>Maquillaje</v>
      </c>
      <c r="R2902" t="str">
        <f>IF(VentasC15[[#This Row],[Total por vendedor]]&gt;=250000,"SI","NO")</f>
        <v>SI</v>
      </c>
    </row>
    <row r="2903" spans="1:18" x14ac:dyDescent="0.3">
      <c r="A2903" s="17">
        <v>33500023</v>
      </c>
      <c r="B2903" s="13">
        <v>42</v>
      </c>
      <c r="C2903" s="13">
        <v>6</v>
      </c>
      <c r="D2903" s="13">
        <v>69</v>
      </c>
      <c r="E2903" t="s">
        <v>22</v>
      </c>
      <c r="F2903" t="s">
        <v>20</v>
      </c>
      <c r="G2903" t="str">
        <f>IF(VentasC15[[#This Row],[Tipo de pago]]='Tablas auxiliares'!$B$6,"Venta física","Venta Online")</f>
        <v>Venta física</v>
      </c>
      <c r="H2903" t="s">
        <v>29</v>
      </c>
      <c r="I2903" s="37">
        <v>61176</v>
      </c>
      <c r="J2903" s="37">
        <v>42926</v>
      </c>
      <c r="K2903" s="37">
        <v>7371</v>
      </c>
      <c r="L2903" s="37">
        <v>39532</v>
      </c>
      <c r="M2903" s="37">
        <v>81001</v>
      </c>
      <c r="N2903" s="37">
        <f>SUM(VentasC15[[#This Row],[Maquillaje]:[Perfumería]])</f>
        <v>232006</v>
      </c>
      <c r="O2903" s="14">
        <f>AVERAGE(VentasC15[[#This Row],[Maquillaje]:[Perfumería]])</f>
        <v>46401.2</v>
      </c>
      <c r="P2903" t="str">
        <f>INDEX(VentasC15[[#Headers],[Maquillaje]:[Perfumería]],MATCH(MAX(VentasC15[[#This Row],[Maquillaje]:[Perfumería]]),VentasC15[[#This Row],[Maquillaje]:[Perfumería]],0))</f>
        <v>Perfumería</v>
      </c>
      <c r="Q2903" t="str">
        <f>INDEX(VentasC15[[#Headers],[Maquillaje]:[Perfumería]],MATCH(MIN(VentasC15[[#This Row],[Maquillaje]:[Perfumería]]),VentasC15[[#This Row],[Maquillaje]:[Perfumería]],0))</f>
        <v>Cabello</v>
      </c>
      <c r="R2903" t="str">
        <f>IF(VentasC15[[#This Row],[Total por vendedor]]&gt;=250000,"SI","NO")</f>
        <v>NO</v>
      </c>
    </row>
    <row r="2904" spans="1:18" x14ac:dyDescent="0.3">
      <c r="A2904" s="16">
        <v>33500024</v>
      </c>
      <c r="B2904" s="13">
        <v>42</v>
      </c>
      <c r="C2904" s="13">
        <v>6</v>
      </c>
      <c r="D2904" s="13">
        <v>35</v>
      </c>
      <c r="E2904" t="s">
        <v>25</v>
      </c>
      <c r="F2904" t="s">
        <v>21</v>
      </c>
      <c r="G2904" t="str">
        <f>IF(VentasC15[[#This Row],[Tipo de pago]]='Tablas auxiliares'!$B$6,"Venta física","Venta Online")</f>
        <v>Venta Online</v>
      </c>
      <c r="H2904" t="s">
        <v>30</v>
      </c>
      <c r="I2904" s="37">
        <v>1741</v>
      </c>
      <c r="J2904" s="37">
        <v>28363</v>
      </c>
      <c r="K2904" s="37">
        <v>99698</v>
      </c>
      <c r="L2904" s="37">
        <v>94814</v>
      </c>
      <c r="M2904" s="37">
        <v>16193</v>
      </c>
      <c r="N2904" s="37">
        <f>SUM(VentasC15[[#This Row],[Maquillaje]:[Perfumería]])</f>
        <v>240809</v>
      </c>
      <c r="O2904" s="14">
        <f>AVERAGE(VentasC15[[#This Row],[Maquillaje]:[Perfumería]])</f>
        <v>48161.8</v>
      </c>
      <c r="P2904" t="str">
        <f>INDEX(VentasC15[[#Headers],[Maquillaje]:[Perfumería]],MATCH(MAX(VentasC15[[#This Row],[Maquillaje]:[Perfumería]]),VentasC15[[#This Row],[Maquillaje]:[Perfumería]],0))</f>
        <v>Cabello</v>
      </c>
      <c r="Q2904" t="str">
        <f>INDEX(VentasC15[[#Headers],[Maquillaje]:[Perfumería]],MATCH(MIN(VentasC15[[#This Row],[Maquillaje]:[Perfumería]]),VentasC15[[#This Row],[Maquillaje]:[Perfumería]],0))</f>
        <v>Maquillaje</v>
      </c>
      <c r="R2904" t="str">
        <f>IF(VentasC15[[#This Row],[Total por vendedor]]&gt;=250000,"SI","NO")</f>
        <v>NO</v>
      </c>
    </row>
    <row r="2905" spans="1:18" x14ac:dyDescent="0.3">
      <c r="A2905" s="17">
        <v>33500025</v>
      </c>
      <c r="B2905" s="13">
        <v>54</v>
      </c>
      <c r="C2905" s="13">
        <v>6</v>
      </c>
      <c r="D2905" s="13">
        <v>28</v>
      </c>
      <c r="E2905" t="s">
        <v>23</v>
      </c>
      <c r="F2905" t="s">
        <v>21</v>
      </c>
      <c r="G2905" t="str">
        <f>IF(VentasC15[[#This Row],[Tipo de pago]]='Tablas auxiliares'!$B$6,"Venta física","Venta Online")</f>
        <v>Venta Online</v>
      </c>
      <c r="H2905" t="s">
        <v>30</v>
      </c>
      <c r="I2905" s="37">
        <v>55791</v>
      </c>
      <c r="J2905" s="37">
        <v>37793</v>
      </c>
      <c r="K2905" s="37">
        <v>64334</v>
      </c>
      <c r="L2905" s="37">
        <v>81510</v>
      </c>
      <c r="M2905" s="37">
        <v>42839</v>
      </c>
      <c r="N2905" s="37">
        <f>SUM(VentasC15[[#This Row],[Maquillaje]:[Perfumería]])</f>
        <v>282267</v>
      </c>
      <c r="O2905" s="14">
        <f>AVERAGE(VentasC15[[#This Row],[Maquillaje]:[Perfumería]])</f>
        <v>56453.4</v>
      </c>
      <c r="P2905" t="str">
        <f>INDEX(VentasC15[[#Headers],[Maquillaje]:[Perfumería]],MATCH(MAX(VentasC15[[#This Row],[Maquillaje]:[Perfumería]]),VentasC15[[#This Row],[Maquillaje]:[Perfumería]],0))</f>
        <v>Cuerpo</v>
      </c>
      <c r="Q2905" t="str">
        <f>INDEX(VentasC15[[#Headers],[Maquillaje]:[Perfumería]],MATCH(MIN(VentasC15[[#This Row],[Maquillaje]:[Perfumería]]),VentasC15[[#This Row],[Maquillaje]:[Perfumería]],0))</f>
        <v>Skincare</v>
      </c>
      <c r="R2905" t="str">
        <f>IF(VentasC15[[#This Row],[Total por vendedor]]&gt;=250000,"SI","NO")</f>
        <v>SI</v>
      </c>
    </row>
    <row r="2906" spans="1:18" x14ac:dyDescent="0.3">
      <c r="A2906" s="16">
        <v>33500026</v>
      </c>
      <c r="B2906" s="13">
        <v>74</v>
      </c>
      <c r="C2906" s="13">
        <v>6</v>
      </c>
      <c r="D2906" s="13">
        <v>71</v>
      </c>
      <c r="E2906" t="s">
        <v>24</v>
      </c>
      <c r="F2906" t="s">
        <v>21</v>
      </c>
      <c r="G2906" t="str">
        <f>IF(VentasC15[[#This Row],[Tipo de pago]]='Tablas auxiliares'!$B$6,"Venta física","Venta Online")</f>
        <v>Venta Online</v>
      </c>
      <c r="H2906" t="s">
        <v>29</v>
      </c>
      <c r="I2906" s="37">
        <v>10412</v>
      </c>
      <c r="J2906" s="37">
        <v>33318</v>
      </c>
      <c r="K2906" s="37">
        <v>89476</v>
      </c>
      <c r="L2906" s="37">
        <v>78969</v>
      </c>
      <c r="M2906" s="37">
        <v>87483</v>
      </c>
      <c r="N2906" s="37">
        <f>SUM(VentasC15[[#This Row],[Maquillaje]:[Perfumería]])</f>
        <v>299658</v>
      </c>
      <c r="O2906" s="14">
        <f>AVERAGE(VentasC15[[#This Row],[Maquillaje]:[Perfumería]])</f>
        <v>59931.6</v>
      </c>
      <c r="P2906" t="str">
        <f>INDEX(VentasC15[[#Headers],[Maquillaje]:[Perfumería]],MATCH(MAX(VentasC15[[#This Row],[Maquillaje]:[Perfumería]]),VentasC15[[#This Row],[Maquillaje]:[Perfumería]],0))</f>
        <v>Cabello</v>
      </c>
      <c r="Q2906" t="str">
        <f>INDEX(VentasC15[[#Headers],[Maquillaje]:[Perfumería]],MATCH(MIN(VentasC15[[#This Row],[Maquillaje]:[Perfumería]]),VentasC15[[#This Row],[Maquillaje]:[Perfumería]],0))</f>
        <v>Maquillaje</v>
      </c>
      <c r="R2906" t="str">
        <f>IF(VentasC15[[#This Row],[Total por vendedor]]&gt;=250000,"SI","NO")</f>
        <v>SI</v>
      </c>
    </row>
    <row r="2907" spans="1:18" x14ac:dyDescent="0.3">
      <c r="A2907" s="17">
        <v>33500027</v>
      </c>
      <c r="B2907" s="13">
        <v>36</v>
      </c>
      <c r="C2907" s="13">
        <v>6</v>
      </c>
      <c r="D2907" s="13">
        <v>22</v>
      </c>
      <c r="E2907" t="s">
        <v>23</v>
      </c>
      <c r="F2907" t="s">
        <v>21</v>
      </c>
      <c r="G2907" t="str">
        <f>IF(VentasC15[[#This Row],[Tipo de pago]]='Tablas auxiliares'!$B$6,"Venta física","Venta Online")</f>
        <v>Venta Online</v>
      </c>
      <c r="H2907" t="s">
        <v>29</v>
      </c>
      <c r="I2907" s="37">
        <v>95740</v>
      </c>
      <c r="J2907" s="37">
        <v>91533</v>
      </c>
      <c r="K2907" s="37">
        <v>96781</v>
      </c>
      <c r="L2907" s="37">
        <v>91843</v>
      </c>
      <c r="M2907" s="37">
        <v>90124</v>
      </c>
      <c r="N2907" s="37">
        <f>SUM(VentasC15[[#This Row],[Maquillaje]:[Perfumería]])</f>
        <v>466021</v>
      </c>
      <c r="O2907" s="14">
        <f>AVERAGE(VentasC15[[#This Row],[Maquillaje]:[Perfumería]])</f>
        <v>93204.2</v>
      </c>
      <c r="P2907" t="str">
        <f>INDEX(VentasC15[[#Headers],[Maquillaje]:[Perfumería]],MATCH(MAX(VentasC15[[#This Row],[Maquillaje]:[Perfumería]]),VentasC15[[#This Row],[Maquillaje]:[Perfumería]],0))</f>
        <v>Cabello</v>
      </c>
      <c r="Q2907" t="str">
        <f>INDEX(VentasC15[[#Headers],[Maquillaje]:[Perfumería]],MATCH(MIN(VentasC15[[#This Row],[Maquillaje]:[Perfumería]]),VentasC15[[#This Row],[Maquillaje]:[Perfumería]],0))</f>
        <v>Perfumería</v>
      </c>
      <c r="R2907" t="str">
        <f>IF(VentasC15[[#This Row],[Total por vendedor]]&gt;=250000,"SI","NO")</f>
        <v>SI</v>
      </c>
    </row>
    <row r="2908" spans="1:18" x14ac:dyDescent="0.3">
      <c r="A2908" s="16">
        <v>33500028</v>
      </c>
      <c r="B2908" s="13">
        <v>29</v>
      </c>
      <c r="C2908" s="13">
        <v>6</v>
      </c>
      <c r="D2908" s="13">
        <v>87</v>
      </c>
      <c r="E2908" t="s">
        <v>23</v>
      </c>
      <c r="F2908" t="s">
        <v>20</v>
      </c>
      <c r="G2908" t="str">
        <f>IF(VentasC15[[#This Row],[Tipo de pago]]='Tablas auxiliares'!$B$6,"Venta física","Venta Online")</f>
        <v>Venta física</v>
      </c>
      <c r="H2908" t="s">
        <v>30</v>
      </c>
      <c r="I2908" s="37">
        <v>12941</v>
      </c>
      <c r="J2908" s="37">
        <v>95721</v>
      </c>
      <c r="K2908" s="37">
        <v>39919</v>
      </c>
      <c r="L2908" s="37">
        <v>50407</v>
      </c>
      <c r="M2908" s="37">
        <v>47509</v>
      </c>
      <c r="N2908" s="37">
        <f>SUM(VentasC15[[#This Row],[Maquillaje]:[Perfumería]])</f>
        <v>246497</v>
      </c>
      <c r="O2908" s="14">
        <f>AVERAGE(VentasC15[[#This Row],[Maquillaje]:[Perfumería]])</f>
        <v>49299.4</v>
      </c>
      <c r="P2908" t="str">
        <f>INDEX(VentasC15[[#Headers],[Maquillaje]:[Perfumería]],MATCH(MAX(VentasC15[[#This Row],[Maquillaje]:[Perfumería]]),VentasC15[[#This Row],[Maquillaje]:[Perfumería]],0))</f>
        <v>Skincare</v>
      </c>
      <c r="Q2908" t="str">
        <f>INDEX(VentasC15[[#Headers],[Maquillaje]:[Perfumería]],MATCH(MIN(VentasC15[[#This Row],[Maquillaje]:[Perfumería]]),VentasC15[[#This Row],[Maquillaje]:[Perfumería]],0))</f>
        <v>Maquillaje</v>
      </c>
      <c r="R2908" t="str">
        <f>IF(VentasC15[[#This Row],[Total por vendedor]]&gt;=250000,"SI","NO")</f>
        <v>NO</v>
      </c>
    </row>
    <row r="2909" spans="1:18" x14ac:dyDescent="0.3">
      <c r="A2909" s="17">
        <v>33500029</v>
      </c>
      <c r="B2909" s="13">
        <v>35</v>
      </c>
      <c r="C2909" s="13">
        <v>6</v>
      </c>
      <c r="D2909" s="13">
        <v>53</v>
      </c>
      <c r="E2909" t="s">
        <v>23</v>
      </c>
      <c r="F2909" t="s">
        <v>20</v>
      </c>
      <c r="G2909" t="str">
        <f>IF(VentasC15[[#This Row],[Tipo de pago]]='Tablas auxiliares'!$B$6,"Venta física","Venta Online")</f>
        <v>Venta física</v>
      </c>
      <c r="H2909" t="s">
        <v>29</v>
      </c>
      <c r="I2909" s="37">
        <v>39343</v>
      </c>
      <c r="J2909" s="37">
        <v>58033</v>
      </c>
      <c r="K2909" s="37">
        <v>75114</v>
      </c>
      <c r="L2909" s="37">
        <v>85041</v>
      </c>
      <c r="M2909" s="37">
        <v>85370</v>
      </c>
      <c r="N2909" s="37">
        <f>SUM(VentasC15[[#This Row],[Maquillaje]:[Perfumería]])</f>
        <v>342901</v>
      </c>
      <c r="O2909" s="14">
        <f>AVERAGE(VentasC15[[#This Row],[Maquillaje]:[Perfumería]])</f>
        <v>68580.2</v>
      </c>
      <c r="P2909" t="str">
        <f>INDEX(VentasC15[[#Headers],[Maquillaje]:[Perfumería]],MATCH(MAX(VentasC15[[#This Row],[Maquillaje]:[Perfumería]]),VentasC15[[#This Row],[Maquillaje]:[Perfumería]],0))</f>
        <v>Perfumería</v>
      </c>
      <c r="Q2909" t="str">
        <f>INDEX(VentasC15[[#Headers],[Maquillaje]:[Perfumería]],MATCH(MIN(VentasC15[[#This Row],[Maquillaje]:[Perfumería]]),VentasC15[[#This Row],[Maquillaje]:[Perfumería]],0))</f>
        <v>Maquillaje</v>
      </c>
      <c r="R2909" t="str">
        <f>IF(VentasC15[[#This Row],[Total por vendedor]]&gt;=250000,"SI","NO")</f>
        <v>SI</v>
      </c>
    </row>
    <row r="2910" spans="1:18" x14ac:dyDescent="0.3">
      <c r="A2910" s="16">
        <v>33500030</v>
      </c>
      <c r="B2910" s="13">
        <v>57</v>
      </c>
      <c r="C2910" s="13">
        <v>6</v>
      </c>
      <c r="D2910" s="13">
        <v>16</v>
      </c>
      <c r="E2910" t="s">
        <v>24</v>
      </c>
      <c r="F2910" t="s">
        <v>20</v>
      </c>
      <c r="G2910" t="str">
        <f>IF(VentasC15[[#This Row],[Tipo de pago]]='Tablas auxiliares'!$B$6,"Venta física","Venta Online")</f>
        <v>Venta física</v>
      </c>
      <c r="H2910" t="s">
        <v>30</v>
      </c>
      <c r="I2910" s="37">
        <v>73631</v>
      </c>
      <c r="J2910" s="37">
        <v>22335</v>
      </c>
      <c r="K2910" s="37">
        <v>32513</v>
      </c>
      <c r="L2910" s="37">
        <v>82305</v>
      </c>
      <c r="M2910" s="37">
        <v>69723</v>
      </c>
      <c r="N2910" s="37">
        <f>SUM(VentasC15[[#This Row],[Maquillaje]:[Perfumería]])</f>
        <v>280507</v>
      </c>
      <c r="O2910" s="14">
        <f>AVERAGE(VentasC15[[#This Row],[Maquillaje]:[Perfumería]])</f>
        <v>56101.4</v>
      </c>
      <c r="P2910" t="str">
        <f>INDEX(VentasC15[[#Headers],[Maquillaje]:[Perfumería]],MATCH(MAX(VentasC15[[#This Row],[Maquillaje]:[Perfumería]]),VentasC15[[#This Row],[Maquillaje]:[Perfumería]],0))</f>
        <v>Cuerpo</v>
      </c>
      <c r="Q2910" t="str">
        <f>INDEX(VentasC15[[#Headers],[Maquillaje]:[Perfumería]],MATCH(MIN(VentasC15[[#This Row],[Maquillaje]:[Perfumería]]),VentasC15[[#This Row],[Maquillaje]:[Perfumería]],0))</f>
        <v>Skincare</v>
      </c>
      <c r="R2910" t="str">
        <f>IF(VentasC15[[#This Row],[Total por vendedor]]&gt;=250000,"SI","NO")</f>
        <v>SI</v>
      </c>
    </row>
    <row r="2911" spans="1:18" x14ac:dyDescent="0.3">
      <c r="A2911" s="17">
        <v>33500031</v>
      </c>
      <c r="B2911" s="13">
        <v>38</v>
      </c>
      <c r="C2911" s="13">
        <v>6</v>
      </c>
      <c r="D2911" s="13">
        <v>48</v>
      </c>
      <c r="E2911" t="s">
        <v>24</v>
      </c>
      <c r="F2911" t="s">
        <v>21</v>
      </c>
      <c r="G2911" t="str">
        <f>IF(VentasC15[[#This Row],[Tipo de pago]]='Tablas auxiliares'!$B$6,"Venta física","Venta Online")</f>
        <v>Venta Online</v>
      </c>
      <c r="H2911" t="s">
        <v>29</v>
      </c>
      <c r="I2911" s="37">
        <v>83569</v>
      </c>
      <c r="J2911" s="37">
        <v>76569</v>
      </c>
      <c r="K2911" s="37">
        <v>34438</v>
      </c>
      <c r="L2911" s="37">
        <v>39493</v>
      </c>
      <c r="M2911" s="37">
        <v>69173</v>
      </c>
      <c r="N2911" s="37">
        <f>SUM(VentasC15[[#This Row],[Maquillaje]:[Perfumería]])</f>
        <v>303242</v>
      </c>
      <c r="O2911" s="14">
        <f>AVERAGE(VentasC15[[#This Row],[Maquillaje]:[Perfumería]])</f>
        <v>60648.4</v>
      </c>
      <c r="P2911" t="str">
        <f>INDEX(VentasC15[[#Headers],[Maquillaje]:[Perfumería]],MATCH(MAX(VentasC15[[#This Row],[Maquillaje]:[Perfumería]]),VentasC15[[#This Row],[Maquillaje]:[Perfumería]],0))</f>
        <v>Maquillaje</v>
      </c>
      <c r="Q2911" t="str">
        <f>INDEX(VentasC15[[#Headers],[Maquillaje]:[Perfumería]],MATCH(MIN(VentasC15[[#This Row],[Maquillaje]:[Perfumería]]),VentasC15[[#This Row],[Maquillaje]:[Perfumería]],0))</f>
        <v>Cabello</v>
      </c>
      <c r="R2911" t="str">
        <f>IF(VentasC15[[#This Row],[Total por vendedor]]&gt;=250000,"SI","NO")</f>
        <v>SI</v>
      </c>
    </row>
    <row r="2912" spans="1:18" x14ac:dyDescent="0.3">
      <c r="A2912" s="16">
        <v>33500032</v>
      </c>
      <c r="B2912" s="13">
        <v>52</v>
      </c>
      <c r="C2912" s="13">
        <v>6</v>
      </c>
      <c r="D2912" s="13">
        <v>72</v>
      </c>
      <c r="E2912" t="s">
        <v>24</v>
      </c>
      <c r="F2912" t="s">
        <v>20</v>
      </c>
      <c r="G2912" t="str">
        <f>IF(VentasC15[[#This Row],[Tipo de pago]]='Tablas auxiliares'!$B$6,"Venta física","Venta Online")</f>
        <v>Venta física</v>
      </c>
      <c r="H2912" t="s">
        <v>29</v>
      </c>
      <c r="I2912" s="37">
        <v>2607</v>
      </c>
      <c r="J2912" s="37">
        <v>52447</v>
      </c>
      <c r="K2912" s="37">
        <v>16290</v>
      </c>
      <c r="L2912" s="37">
        <v>54880</v>
      </c>
      <c r="M2912" s="37">
        <v>99550</v>
      </c>
      <c r="N2912" s="37">
        <f>SUM(VentasC15[[#This Row],[Maquillaje]:[Perfumería]])</f>
        <v>225774</v>
      </c>
      <c r="O2912" s="14">
        <f>AVERAGE(VentasC15[[#This Row],[Maquillaje]:[Perfumería]])</f>
        <v>45154.8</v>
      </c>
      <c r="P2912" t="str">
        <f>INDEX(VentasC15[[#Headers],[Maquillaje]:[Perfumería]],MATCH(MAX(VentasC15[[#This Row],[Maquillaje]:[Perfumería]]),VentasC15[[#This Row],[Maquillaje]:[Perfumería]],0))</f>
        <v>Perfumería</v>
      </c>
      <c r="Q2912" t="str">
        <f>INDEX(VentasC15[[#Headers],[Maquillaje]:[Perfumería]],MATCH(MIN(VentasC15[[#This Row],[Maquillaje]:[Perfumería]]),VentasC15[[#This Row],[Maquillaje]:[Perfumería]],0))</f>
        <v>Maquillaje</v>
      </c>
      <c r="R2912" t="str">
        <f>IF(VentasC15[[#This Row],[Total por vendedor]]&gt;=250000,"SI","NO")</f>
        <v>NO</v>
      </c>
    </row>
    <row r="2913" spans="1:18" x14ac:dyDescent="0.3">
      <c r="A2913" s="17">
        <v>33500033</v>
      </c>
      <c r="B2913" s="13">
        <v>25</v>
      </c>
      <c r="C2913" s="13">
        <v>6</v>
      </c>
      <c r="D2913" s="13">
        <v>54</v>
      </c>
      <c r="E2913" t="s">
        <v>23</v>
      </c>
      <c r="F2913" t="s">
        <v>20</v>
      </c>
      <c r="G2913" t="str">
        <f>IF(VentasC15[[#This Row],[Tipo de pago]]='Tablas auxiliares'!$B$6,"Venta física","Venta Online")</f>
        <v>Venta física</v>
      </c>
      <c r="H2913" t="s">
        <v>29</v>
      </c>
      <c r="I2913" s="37">
        <v>37819</v>
      </c>
      <c r="J2913" s="37">
        <v>81656</v>
      </c>
      <c r="K2913" s="37">
        <v>28929</v>
      </c>
      <c r="L2913" s="37">
        <v>65502</v>
      </c>
      <c r="M2913" s="37">
        <v>88838</v>
      </c>
      <c r="N2913" s="37">
        <f>SUM(VentasC15[[#This Row],[Maquillaje]:[Perfumería]])</f>
        <v>302744</v>
      </c>
      <c r="O2913" s="14">
        <f>AVERAGE(VentasC15[[#This Row],[Maquillaje]:[Perfumería]])</f>
        <v>60548.800000000003</v>
      </c>
      <c r="P2913" t="str">
        <f>INDEX(VentasC15[[#Headers],[Maquillaje]:[Perfumería]],MATCH(MAX(VentasC15[[#This Row],[Maquillaje]:[Perfumería]]),VentasC15[[#This Row],[Maquillaje]:[Perfumería]],0))</f>
        <v>Perfumería</v>
      </c>
      <c r="Q2913" t="str">
        <f>INDEX(VentasC15[[#Headers],[Maquillaje]:[Perfumería]],MATCH(MIN(VentasC15[[#This Row],[Maquillaje]:[Perfumería]]),VentasC15[[#This Row],[Maquillaje]:[Perfumería]],0))</f>
        <v>Cabello</v>
      </c>
      <c r="R2913" t="str">
        <f>IF(VentasC15[[#This Row],[Total por vendedor]]&gt;=250000,"SI","NO")</f>
        <v>SI</v>
      </c>
    </row>
    <row r="2914" spans="1:18" x14ac:dyDescent="0.3">
      <c r="A2914" s="16">
        <v>33500034</v>
      </c>
      <c r="B2914" s="13">
        <v>60</v>
      </c>
      <c r="C2914" s="13">
        <v>6</v>
      </c>
      <c r="D2914" s="13">
        <v>74</v>
      </c>
      <c r="E2914" t="s">
        <v>22</v>
      </c>
      <c r="F2914" t="s">
        <v>20</v>
      </c>
      <c r="G2914" t="str">
        <f>IF(VentasC15[[#This Row],[Tipo de pago]]='Tablas auxiliares'!$B$6,"Venta física","Venta Online")</f>
        <v>Venta física</v>
      </c>
      <c r="H2914" t="s">
        <v>30</v>
      </c>
      <c r="I2914" s="37">
        <v>27960</v>
      </c>
      <c r="J2914" s="37">
        <v>64454</v>
      </c>
      <c r="K2914" s="37">
        <v>94417</v>
      </c>
      <c r="L2914" s="37">
        <v>70016</v>
      </c>
      <c r="M2914" s="37">
        <v>89564</v>
      </c>
      <c r="N2914" s="37">
        <f>SUM(VentasC15[[#This Row],[Maquillaje]:[Perfumería]])</f>
        <v>346411</v>
      </c>
      <c r="O2914" s="14">
        <f>AVERAGE(VentasC15[[#This Row],[Maquillaje]:[Perfumería]])</f>
        <v>69282.2</v>
      </c>
      <c r="P2914" t="str">
        <f>INDEX(VentasC15[[#Headers],[Maquillaje]:[Perfumería]],MATCH(MAX(VentasC15[[#This Row],[Maquillaje]:[Perfumería]]),VentasC15[[#This Row],[Maquillaje]:[Perfumería]],0))</f>
        <v>Cabello</v>
      </c>
      <c r="Q2914" t="str">
        <f>INDEX(VentasC15[[#Headers],[Maquillaje]:[Perfumería]],MATCH(MIN(VentasC15[[#This Row],[Maquillaje]:[Perfumería]]),VentasC15[[#This Row],[Maquillaje]:[Perfumería]],0))</f>
        <v>Maquillaje</v>
      </c>
      <c r="R2914" t="str">
        <f>IF(VentasC15[[#This Row],[Total por vendedor]]&gt;=250000,"SI","NO")</f>
        <v>SI</v>
      </c>
    </row>
    <row r="2915" spans="1:18" x14ac:dyDescent="0.3">
      <c r="A2915" s="17">
        <v>33500035</v>
      </c>
      <c r="B2915" s="13">
        <v>74</v>
      </c>
      <c r="C2915" s="13">
        <v>6</v>
      </c>
      <c r="D2915" s="13">
        <v>47</v>
      </c>
      <c r="E2915" t="s">
        <v>23</v>
      </c>
      <c r="F2915" t="s">
        <v>20</v>
      </c>
      <c r="G2915" t="str">
        <f>IF(VentasC15[[#This Row],[Tipo de pago]]='Tablas auxiliares'!$B$6,"Venta física","Venta Online")</f>
        <v>Venta física</v>
      </c>
      <c r="H2915" t="s">
        <v>30</v>
      </c>
      <c r="I2915" s="37">
        <v>84784</v>
      </c>
      <c r="J2915" s="37">
        <v>15465</v>
      </c>
      <c r="K2915" s="37">
        <v>45383</v>
      </c>
      <c r="L2915" s="37">
        <v>93120</v>
      </c>
      <c r="M2915" s="37">
        <v>75416</v>
      </c>
      <c r="N2915" s="37">
        <f>SUM(VentasC15[[#This Row],[Maquillaje]:[Perfumería]])</f>
        <v>314168</v>
      </c>
      <c r="O2915" s="14">
        <f>AVERAGE(VentasC15[[#This Row],[Maquillaje]:[Perfumería]])</f>
        <v>62833.599999999999</v>
      </c>
      <c r="P2915" t="str">
        <f>INDEX(VentasC15[[#Headers],[Maquillaje]:[Perfumería]],MATCH(MAX(VentasC15[[#This Row],[Maquillaje]:[Perfumería]]),VentasC15[[#This Row],[Maquillaje]:[Perfumería]],0))</f>
        <v>Cuerpo</v>
      </c>
      <c r="Q2915" t="str">
        <f>INDEX(VentasC15[[#Headers],[Maquillaje]:[Perfumería]],MATCH(MIN(VentasC15[[#This Row],[Maquillaje]:[Perfumería]]),VentasC15[[#This Row],[Maquillaje]:[Perfumería]],0))</f>
        <v>Skincare</v>
      </c>
      <c r="R2915" t="str">
        <f>IF(VentasC15[[#This Row],[Total por vendedor]]&gt;=250000,"SI","NO")</f>
        <v>SI</v>
      </c>
    </row>
    <row r="2916" spans="1:18" x14ac:dyDescent="0.3">
      <c r="A2916" s="16">
        <v>33500036</v>
      </c>
      <c r="B2916" s="13">
        <v>74</v>
      </c>
      <c r="C2916" s="13">
        <v>6</v>
      </c>
      <c r="D2916" s="13">
        <v>43</v>
      </c>
      <c r="E2916" t="s">
        <v>23</v>
      </c>
      <c r="F2916" t="s">
        <v>21</v>
      </c>
      <c r="G2916" t="str">
        <f>IF(VentasC15[[#This Row],[Tipo de pago]]='Tablas auxiliares'!$B$6,"Venta física","Venta Online")</f>
        <v>Venta Online</v>
      </c>
      <c r="H2916" t="s">
        <v>30</v>
      </c>
      <c r="I2916" s="37">
        <v>48301</v>
      </c>
      <c r="J2916" s="37">
        <v>50066</v>
      </c>
      <c r="K2916" s="37">
        <v>7423</v>
      </c>
      <c r="L2916" s="37">
        <v>85130</v>
      </c>
      <c r="M2916" s="37">
        <v>29795</v>
      </c>
      <c r="N2916" s="37">
        <f>SUM(VentasC15[[#This Row],[Maquillaje]:[Perfumería]])</f>
        <v>220715</v>
      </c>
      <c r="O2916" s="14">
        <f>AVERAGE(VentasC15[[#This Row],[Maquillaje]:[Perfumería]])</f>
        <v>44143</v>
      </c>
      <c r="P2916" t="str">
        <f>INDEX(VentasC15[[#Headers],[Maquillaje]:[Perfumería]],MATCH(MAX(VentasC15[[#This Row],[Maquillaje]:[Perfumería]]),VentasC15[[#This Row],[Maquillaje]:[Perfumería]],0))</f>
        <v>Cuerpo</v>
      </c>
      <c r="Q2916" t="str">
        <f>INDEX(VentasC15[[#Headers],[Maquillaje]:[Perfumería]],MATCH(MIN(VentasC15[[#This Row],[Maquillaje]:[Perfumería]]),VentasC15[[#This Row],[Maquillaje]:[Perfumería]],0))</f>
        <v>Cabello</v>
      </c>
      <c r="R2916" t="str">
        <f>IF(VentasC15[[#This Row],[Total por vendedor]]&gt;=250000,"SI","NO")</f>
        <v>NO</v>
      </c>
    </row>
    <row r="2917" spans="1:18" x14ac:dyDescent="0.3">
      <c r="A2917" s="17">
        <v>33500037</v>
      </c>
      <c r="B2917" s="13">
        <v>56</v>
      </c>
      <c r="C2917" s="13">
        <v>6</v>
      </c>
      <c r="D2917" s="13">
        <v>87</v>
      </c>
      <c r="E2917" t="s">
        <v>23</v>
      </c>
      <c r="F2917" t="s">
        <v>21</v>
      </c>
      <c r="G2917" t="str">
        <f>IF(VentasC15[[#This Row],[Tipo de pago]]='Tablas auxiliares'!$B$6,"Venta física","Venta Online")</f>
        <v>Venta Online</v>
      </c>
      <c r="H2917" t="s">
        <v>30</v>
      </c>
      <c r="I2917" s="37">
        <v>67930</v>
      </c>
      <c r="J2917" s="37">
        <v>50327</v>
      </c>
      <c r="K2917" s="37">
        <v>3961</v>
      </c>
      <c r="L2917" s="37">
        <v>7430</v>
      </c>
      <c r="M2917" s="37">
        <v>81208</v>
      </c>
      <c r="N2917" s="37">
        <f>SUM(VentasC15[[#This Row],[Maquillaje]:[Perfumería]])</f>
        <v>210856</v>
      </c>
      <c r="O2917" s="14">
        <f>AVERAGE(VentasC15[[#This Row],[Maquillaje]:[Perfumería]])</f>
        <v>42171.199999999997</v>
      </c>
      <c r="P2917" t="str">
        <f>INDEX(VentasC15[[#Headers],[Maquillaje]:[Perfumería]],MATCH(MAX(VentasC15[[#This Row],[Maquillaje]:[Perfumería]]),VentasC15[[#This Row],[Maquillaje]:[Perfumería]],0))</f>
        <v>Perfumería</v>
      </c>
      <c r="Q2917" t="str">
        <f>INDEX(VentasC15[[#Headers],[Maquillaje]:[Perfumería]],MATCH(MIN(VentasC15[[#This Row],[Maquillaje]:[Perfumería]]),VentasC15[[#This Row],[Maquillaje]:[Perfumería]],0))</f>
        <v>Cabello</v>
      </c>
      <c r="R2917" t="str">
        <f>IF(VentasC15[[#This Row],[Total por vendedor]]&gt;=250000,"SI","NO")</f>
        <v>NO</v>
      </c>
    </row>
    <row r="2918" spans="1:18" x14ac:dyDescent="0.3">
      <c r="A2918" s="16">
        <v>33500038</v>
      </c>
      <c r="B2918" s="13">
        <v>51</v>
      </c>
      <c r="C2918" s="13">
        <v>6</v>
      </c>
      <c r="D2918" s="13">
        <v>31</v>
      </c>
      <c r="E2918" t="s">
        <v>25</v>
      </c>
      <c r="F2918" t="s">
        <v>20</v>
      </c>
      <c r="G2918" t="str">
        <f>IF(VentasC15[[#This Row],[Tipo de pago]]='Tablas auxiliares'!$B$6,"Venta física","Venta Online")</f>
        <v>Venta física</v>
      </c>
      <c r="H2918" t="s">
        <v>29</v>
      </c>
      <c r="I2918" s="37">
        <v>91461</v>
      </c>
      <c r="J2918" s="37">
        <v>2419</v>
      </c>
      <c r="K2918" s="37">
        <v>97803</v>
      </c>
      <c r="L2918" s="37">
        <v>37612</v>
      </c>
      <c r="M2918" s="37">
        <v>43633</v>
      </c>
      <c r="N2918" s="37">
        <f>SUM(VentasC15[[#This Row],[Maquillaje]:[Perfumería]])</f>
        <v>272928</v>
      </c>
      <c r="O2918" s="14">
        <f>AVERAGE(VentasC15[[#This Row],[Maquillaje]:[Perfumería]])</f>
        <v>54585.599999999999</v>
      </c>
      <c r="P2918" t="str">
        <f>INDEX(VentasC15[[#Headers],[Maquillaje]:[Perfumería]],MATCH(MAX(VentasC15[[#This Row],[Maquillaje]:[Perfumería]]),VentasC15[[#This Row],[Maquillaje]:[Perfumería]],0))</f>
        <v>Cabello</v>
      </c>
      <c r="Q2918" t="str">
        <f>INDEX(VentasC15[[#Headers],[Maquillaje]:[Perfumería]],MATCH(MIN(VentasC15[[#This Row],[Maquillaje]:[Perfumería]]),VentasC15[[#This Row],[Maquillaje]:[Perfumería]],0))</f>
        <v>Skincare</v>
      </c>
      <c r="R2918" t="str">
        <f>IF(VentasC15[[#This Row],[Total por vendedor]]&gt;=250000,"SI","NO")</f>
        <v>SI</v>
      </c>
    </row>
    <row r="2919" spans="1:18" x14ac:dyDescent="0.3">
      <c r="A2919" s="17">
        <v>33500039</v>
      </c>
      <c r="B2919" s="13">
        <v>35</v>
      </c>
      <c r="C2919" s="13">
        <v>6</v>
      </c>
      <c r="D2919" s="13">
        <v>87</v>
      </c>
      <c r="E2919" t="s">
        <v>23</v>
      </c>
      <c r="F2919" t="s">
        <v>20</v>
      </c>
      <c r="G2919" t="str">
        <f>IF(VentasC15[[#This Row],[Tipo de pago]]='Tablas auxiliares'!$B$6,"Venta física","Venta Online")</f>
        <v>Venta física</v>
      </c>
      <c r="H2919" t="s">
        <v>29</v>
      </c>
      <c r="I2919" s="37">
        <v>89975</v>
      </c>
      <c r="J2919" s="37">
        <v>49329</v>
      </c>
      <c r="K2919" s="37">
        <v>5156</v>
      </c>
      <c r="L2919" s="37">
        <v>74935</v>
      </c>
      <c r="M2919" s="37">
        <v>8735</v>
      </c>
      <c r="N2919" s="37">
        <f>SUM(VentasC15[[#This Row],[Maquillaje]:[Perfumería]])</f>
        <v>228130</v>
      </c>
      <c r="O2919" s="14">
        <f>AVERAGE(VentasC15[[#This Row],[Maquillaje]:[Perfumería]])</f>
        <v>45626</v>
      </c>
      <c r="P2919" t="str">
        <f>INDEX(VentasC15[[#Headers],[Maquillaje]:[Perfumería]],MATCH(MAX(VentasC15[[#This Row],[Maquillaje]:[Perfumería]]),VentasC15[[#This Row],[Maquillaje]:[Perfumería]],0))</f>
        <v>Maquillaje</v>
      </c>
      <c r="Q2919" t="str">
        <f>INDEX(VentasC15[[#Headers],[Maquillaje]:[Perfumería]],MATCH(MIN(VentasC15[[#This Row],[Maquillaje]:[Perfumería]]),VentasC15[[#This Row],[Maquillaje]:[Perfumería]],0))</f>
        <v>Cabello</v>
      </c>
      <c r="R2919" t="str">
        <f>IF(VentasC15[[#This Row],[Total por vendedor]]&gt;=250000,"SI","NO")</f>
        <v>NO</v>
      </c>
    </row>
    <row r="2920" spans="1:18" x14ac:dyDescent="0.3">
      <c r="A2920" s="16">
        <v>33500040</v>
      </c>
      <c r="B2920" s="13">
        <v>64</v>
      </c>
      <c r="C2920" s="13">
        <v>6</v>
      </c>
      <c r="D2920" s="13">
        <v>41</v>
      </c>
      <c r="E2920" t="s">
        <v>25</v>
      </c>
      <c r="F2920" t="s">
        <v>21</v>
      </c>
      <c r="G2920" t="str">
        <f>IF(VentasC15[[#This Row],[Tipo de pago]]='Tablas auxiliares'!$B$6,"Venta física","Venta Online")</f>
        <v>Venta Online</v>
      </c>
      <c r="H2920" t="s">
        <v>30</v>
      </c>
      <c r="I2920" s="37">
        <v>7983</v>
      </c>
      <c r="J2920" s="37">
        <v>89429</v>
      </c>
      <c r="K2920" s="37">
        <v>94293</v>
      </c>
      <c r="L2920" s="37">
        <v>19458</v>
      </c>
      <c r="M2920" s="37">
        <v>34975</v>
      </c>
      <c r="N2920" s="37">
        <f>SUM(VentasC15[[#This Row],[Maquillaje]:[Perfumería]])</f>
        <v>246138</v>
      </c>
      <c r="O2920" s="14">
        <f>AVERAGE(VentasC15[[#This Row],[Maquillaje]:[Perfumería]])</f>
        <v>49227.6</v>
      </c>
      <c r="P2920" t="str">
        <f>INDEX(VentasC15[[#Headers],[Maquillaje]:[Perfumería]],MATCH(MAX(VentasC15[[#This Row],[Maquillaje]:[Perfumería]]),VentasC15[[#This Row],[Maquillaje]:[Perfumería]],0))</f>
        <v>Cabello</v>
      </c>
      <c r="Q2920" t="str">
        <f>INDEX(VentasC15[[#Headers],[Maquillaje]:[Perfumería]],MATCH(MIN(VentasC15[[#This Row],[Maquillaje]:[Perfumería]]),VentasC15[[#This Row],[Maquillaje]:[Perfumería]],0))</f>
        <v>Maquillaje</v>
      </c>
      <c r="R2920" t="str">
        <f>IF(VentasC15[[#This Row],[Total por vendedor]]&gt;=250000,"SI","NO")</f>
        <v>NO</v>
      </c>
    </row>
    <row r="2921" spans="1:18" x14ac:dyDescent="0.3">
      <c r="A2921" s="17">
        <v>33500041</v>
      </c>
      <c r="B2921" s="13">
        <v>69</v>
      </c>
      <c r="C2921" s="13">
        <v>6</v>
      </c>
      <c r="D2921" s="13">
        <v>72</v>
      </c>
      <c r="E2921" t="s">
        <v>24</v>
      </c>
      <c r="F2921" t="s">
        <v>21</v>
      </c>
      <c r="G2921" t="str">
        <f>IF(VentasC15[[#This Row],[Tipo de pago]]='Tablas auxiliares'!$B$6,"Venta física","Venta Online")</f>
        <v>Venta Online</v>
      </c>
      <c r="H2921" t="s">
        <v>29</v>
      </c>
      <c r="I2921" s="37">
        <v>89036</v>
      </c>
      <c r="J2921" s="37">
        <v>73560</v>
      </c>
      <c r="K2921" s="37">
        <v>56491</v>
      </c>
      <c r="L2921" s="37">
        <v>45429</v>
      </c>
      <c r="M2921" s="37">
        <v>7668</v>
      </c>
      <c r="N2921" s="37">
        <f>SUM(VentasC15[[#This Row],[Maquillaje]:[Perfumería]])</f>
        <v>272184</v>
      </c>
      <c r="O2921" s="14">
        <f>AVERAGE(VentasC15[[#This Row],[Maquillaje]:[Perfumería]])</f>
        <v>54436.800000000003</v>
      </c>
      <c r="P2921" t="str">
        <f>INDEX(VentasC15[[#Headers],[Maquillaje]:[Perfumería]],MATCH(MAX(VentasC15[[#This Row],[Maquillaje]:[Perfumería]]),VentasC15[[#This Row],[Maquillaje]:[Perfumería]],0))</f>
        <v>Maquillaje</v>
      </c>
      <c r="Q2921" t="str">
        <f>INDEX(VentasC15[[#Headers],[Maquillaje]:[Perfumería]],MATCH(MIN(VentasC15[[#This Row],[Maquillaje]:[Perfumería]]),VentasC15[[#This Row],[Maquillaje]:[Perfumería]],0))</f>
        <v>Perfumería</v>
      </c>
      <c r="R2921" t="str">
        <f>IF(VentasC15[[#This Row],[Total por vendedor]]&gt;=250000,"SI","NO")</f>
        <v>SI</v>
      </c>
    </row>
    <row r="2922" spans="1:18" x14ac:dyDescent="0.3">
      <c r="A2922" s="16">
        <v>33500042</v>
      </c>
      <c r="B2922" s="13">
        <v>25</v>
      </c>
      <c r="C2922" s="13">
        <v>6</v>
      </c>
      <c r="D2922" s="13">
        <v>77</v>
      </c>
      <c r="E2922" t="s">
        <v>22</v>
      </c>
      <c r="F2922" t="s">
        <v>20</v>
      </c>
      <c r="G2922" t="str">
        <f>IF(VentasC15[[#This Row],[Tipo de pago]]='Tablas auxiliares'!$B$6,"Venta física","Venta Online")</f>
        <v>Venta física</v>
      </c>
      <c r="H2922" t="s">
        <v>30</v>
      </c>
      <c r="I2922" s="37">
        <v>40544</v>
      </c>
      <c r="J2922" s="37">
        <v>86661</v>
      </c>
      <c r="K2922" s="37">
        <v>84229</v>
      </c>
      <c r="L2922" s="37">
        <v>14115</v>
      </c>
      <c r="M2922" s="37">
        <v>58807</v>
      </c>
      <c r="N2922" s="37">
        <f>SUM(VentasC15[[#This Row],[Maquillaje]:[Perfumería]])</f>
        <v>284356</v>
      </c>
      <c r="O2922" s="14">
        <f>AVERAGE(VentasC15[[#This Row],[Maquillaje]:[Perfumería]])</f>
        <v>56871.199999999997</v>
      </c>
      <c r="P2922" t="str">
        <f>INDEX(VentasC15[[#Headers],[Maquillaje]:[Perfumería]],MATCH(MAX(VentasC15[[#This Row],[Maquillaje]:[Perfumería]]),VentasC15[[#This Row],[Maquillaje]:[Perfumería]],0))</f>
        <v>Skincare</v>
      </c>
      <c r="Q2922" t="str">
        <f>INDEX(VentasC15[[#Headers],[Maquillaje]:[Perfumería]],MATCH(MIN(VentasC15[[#This Row],[Maquillaje]:[Perfumería]]),VentasC15[[#This Row],[Maquillaje]:[Perfumería]],0))</f>
        <v>Cuerpo</v>
      </c>
      <c r="R2922" t="str">
        <f>IF(VentasC15[[#This Row],[Total por vendedor]]&gt;=250000,"SI","NO")</f>
        <v>SI</v>
      </c>
    </row>
    <row r="2923" spans="1:18" x14ac:dyDescent="0.3">
      <c r="A2923" s="17">
        <v>33500043</v>
      </c>
      <c r="B2923" s="13">
        <v>69</v>
      </c>
      <c r="C2923" s="13">
        <v>6</v>
      </c>
      <c r="D2923" s="13">
        <v>73</v>
      </c>
      <c r="E2923" t="s">
        <v>24</v>
      </c>
      <c r="F2923" t="s">
        <v>20</v>
      </c>
      <c r="G2923" t="str">
        <f>IF(VentasC15[[#This Row],[Tipo de pago]]='Tablas auxiliares'!$B$6,"Venta física","Venta Online")</f>
        <v>Venta física</v>
      </c>
      <c r="H2923" t="s">
        <v>29</v>
      </c>
      <c r="I2923" s="37">
        <v>25200</v>
      </c>
      <c r="J2923" s="37">
        <v>13238</v>
      </c>
      <c r="K2923" s="37">
        <v>28614</v>
      </c>
      <c r="L2923" s="37">
        <v>9517</v>
      </c>
      <c r="M2923" s="37">
        <v>76829</v>
      </c>
      <c r="N2923" s="37">
        <f>SUM(VentasC15[[#This Row],[Maquillaje]:[Perfumería]])</f>
        <v>153398</v>
      </c>
      <c r="O2923" s="14">
        <f>AVERAGE(VentasC15[[#This Row],[Maquillaje]:[Perfumería]])</f>
        <v>30679.599999999999</v>
      </c>
      <c r="P2923" t="str">
        <f>INDEX(VentasC15[[#Headers],[Maquillaje]:[Perfumería]],MATCH(MAX(VentasC15[[#This Row],[Maquillaje]:[Perfumería]]),VentasC15[[#This Row],[Maquillaje]:[Perfumería]],0))</f>
        <v>Perfumería</v>
      </c>
      <c r="Q2923" t="str">
        <f>INDEX(VentasC15[[#Headers],[Maquillaje]:[Perfumería]],MATCH(MIN(VentasC15[[#This Row],[Maquillaje]:[Perfumería]]),VentasC15[[#This Row],[Maquillaje]:[Perfumería]],0))</f>
        <v>Cuerpo</v>
      </c>
      <c r="R2923" t="str">
        <f>IF(VentasC15[[#This Row],[Total por vendedor]]&gt;=250000,"SI","NO")</f>
        <v>NO</v>
      </c>
    </row>
    <row r="2924" spans="1:18" x14ac:dyDescent="0.3">
      <c r="A2924" s="16">
        <v>33500044</v>
      </c>
      <c r="B2924" s="13">
        <v>31</v>
      </c>
      <c r="C2924" s="13">
        <v>6</v>
      </c>
      <c r="D2924" s="13">
        <v>9</v>
      </c>
      <c r="E2924" t="s">
        <v>25</v>
      </c>
      <c r="F2924" t="s">
        <v>21</v>
      </c>
      <c r="G2924" t="str">
        <f>IF(VentasC15[[#This Row],[Tipo de pago]]='Tablas auxiliares'!$B$6,"Venta física","Venta Online")</f>
        <v>Venta Online</v>
      </c>
      <c r="H2924" t="s">
        <v>30</v>
      </c>
      <c r="I2924" s="37">
        <v>85962</v>
      </c>
      <c r="J2924" s="37">
        <v>3273</v>
      </c>
      <c r="K2924" s="37">
        <v>72704</v>
      </c>
      <c r="L2924" s="37">
        <v>99185</v>
      </c>
      <c r="M2924" s="37">
        <v>52941</v>
      </c>
      <c r="N2924" s="37">
        <f>SUM(VentasC15[[#This Row],[Maquillaje]:[Perfumería]])</f>
        <v>314065</v>
      </c>
      <c r="O2924" s="14">
        <f>AVERAGE(VentasC15[[#This Row],[Maquillaje]:[Perfumería]])</f>
        <v>62813</v>
      </c>
      <c r="P2924" t="str">
        <f>INDEX(VentasC15[[#Headers],[Maquillaje]:[Perfumería]],MATCH(MAX(VentasC15[[#This Row],[Maquillaje]:[Perfumería]]),VentasC15[[#This Row],[Maquillaje]:[Perfumería]],0))</f>
        <v>Cuerpo</v>
      </c>
      <c r="Q2924" t="str">
        <f>INDEX(VentasC15[[#Headers],[Maquillaje]:[Perfumería]],MATCH(MIN(VentasC15[[#This Row],[Maquillaje]:[Perfumería]]),VentasC15[[#This Row],[Maquillaje]:[Perfumería]],0))</f>
        <v>Skincare</v>
      </c>
      <c r="R2924" t="str">
        <f>IF(VentasC15[[#This Row],[Total por vendedor]]&gt;=250000,"SI","NO")</f>
        <v>SI</v>
      </c>
    </row>
    <row r="2925" spans="1:18" x14ac:dyDescent="0.3">
      <c r="A2925" s="17">
        <v>33500045</v>
      </c>
      <c r="B2925" s="13">
        <v>48</v>
      </c>
      <c r="C2925" s="13">
        <v>6</v>
      </c>
      <c r="D2925" s="13">
        <v>44</v>
      </c>
      <c r="E2925" t="s">
        <v>23</v>
      </c>
      <c r="F2925" t="s">
        <v>20</v>
      </c>
      <c r="G2925" t="str">
        <f>IF(VentasC15[[#This Row],[Tipo de pago]]='Tablas auxiliares'!$B$6,"Venta física","Venta Online")</f>
        <v>Venta física</v>
      </c>
      <c r="H2925" t="s">
        <v>29</v>
      </c>
      <c r="I2925" s="37">
        <v>53554</v>
      </c>
      <c r="J2925" s="37">
        <v>74605</v>
      </c>
      <c r="K2925" s="37">
        <v>6385</v>
      </c>
      <c r="L2925" s="37">
        <v>13283</v>
      </c>
      <c r="M2925" s="37">
        <v>67061</v>
      </c>
      <c r="N2925" s="37">
        <f>SUM(VentasC15[[#This Row],[Maquillaje]:[Perfumería]])</f>
        <v>214888</v>
      </c>
      <c r="O2925" s="14">
        <f>AVERAGE(VentasC15[[#This Row],[Maquillaje]:[Perfumería]])</f>
        <v>42977.599999999999</v>
      </c>
      <c r="P2925" t="str">
        <f>INDEX(VentasC15[[#Headers],[Maquillaje]:[Perfumería]],MATCH(MAX(VentasC15[[#This Row],[Maquillaje]:[Perfumería]]),VentasC15[[#This Row],[Maquillaje]:[Perfumería]],0))</f>
        <v>Skincare</v>
      </c>
      <c r="Q2925" t="str">
        <f>INDEX(VentasC15[[#Headers],[Maquillaje]:[Perfumería]],MATCH(MIN(VentasC15[[#This Row],[Maquillaje]:[Perfumería]]),VentasC15[[#This Row],[Maquillaje]:[Perfumería]],0))</f>
        <v>Cabello</v>
      </c>
      <c r="R2925" t="str">
        <f>IF(VentasC15[[#This Row],[Total por vendedor]]&gt;=250000,"SI","NO")</f>
        <v>NO</v>
      </c>
    </row>
    <row r="2926" spans="1:18" x14ac:dyDescent="0.3">
      <c r="A2926" s="16">
        <v>33500046</v>
      </c>
      <c r="B2926" s="13">
        <v>52</v>
      </c>
      <c r="C2926" s="13">
        <v>6</v>
      </c>
      <c r="D2926" s="13">
        <v>74</v>
      </c>
      <c r="E2926" t="s">
        <v>23</v>
      </c>
      <c r="F2926" t="s">
        <v>21</v>
      </c>
      <c r="G2926" t="str">
        <f>IF(VentasC15[[#This Row],[Tipo de pago]]='Tablas auxiliares'!$B$6,"Venta física","Venta Online")</f>
        <v>Venta Online</v>
      </c>
      <c r="H2926" t="s">
        <v>30</v>
      </c>
      <c r="I2926" s="37">
        <v>74247</v>
      </c>
      <c r="J2926" s="37">
        <v>13549</v>
      </c>
      <c r="K2926" s="37">
        <v>47210</v>
      </c>
      <c r="L2926" s="37">
        <v>41216</v>
      </c>
      <c r="M2926" s="37">
        <v>79596</v>
      </c>
      <c r="N2926" s="37">
        <f>SUM(VentasC15[[#This Row],[Maquillaje]:[Perfumería]])</f>
        <v>255818</v>
      </c>
      <c r="O2926" s="14">
        <f>AVERAGE(VentasC15[[#This Row],[Maquillaje]:[Perfumería]])</f>
        <v>51163.6</v>
      </c>
      <c r="P2926" t="str">
        <f>INDEX(VentasC15[[#Headers],[Maquillaje]:[Perfumería]],MATCH(MAX(VentasC15[[#This Row],[Maquillaje]:[Perfumería]]),VentasC15[[#This Row],[Maquillaje]:[Perfumería]],0))</f>
        <v>Perfumería</v>
      </c>
      <c r="Q2926" t="str">
        <f>INDEX(VentasC15[[#Headers],[Maquillaje]:[Perfumería]],MATCH(MIN(VentasC15[[#This Row],[Maquillaje]:[Perfumería]]),VentasC15[[#This Row],[Maquillaje]:[Perfumería]],0))</f>
        <v>Skincare</v>
      </c>
      <c r="R2926" t="str">
        <f>IF(VentasC15[[#This Row],[Total por vendedor]]&gt;=250000,"SI","NO")</f>
        <v>SI</v>
      </c>
    </row>
    <row r="2927" spans="1:18" x14ac:dyDescent="0.3">
      <c r="A2927" s="17">
        <v>33500047</v>
      </c>
      <c r="B2927" s="13">
        <v>47</v>
      </c>
      <c r="C2927" s="13">
        <v>6</v>
      </c>
      <c r="D2927" s="13">
        <v>44</v>
      </c>
      <c r="E2927" t="s">
        <v>23</v>
      </c>
      <c r="F2927" t="s">
        <v>20</v>
      </c>
      <c r="G2927" t="str">
        <f>IF(VentasC15[[#This Row],[Tipo de pago]]='Tablas auxiliares'!$B$6,"Venta física","Venta Online")</f>
        <v>Venta física</v>
      </c>
      <c r="H2927" t="s">
        <v>29</v>
      </c>
      <c r="I2927" s="37">
        <v>94722</v>
      </c>
      <c r="J2927" s="37">
        <v>25869</v>
      </c>
      <c r="K2927" s="37">
        <v>54383</v>
      </c>
      <c r="L2927" s="37">
        <v>29903</v>
      </c>
      <c r="M2927" s="37">
        <v>25950</v>
      </c>
      <c r="N2927" s="37">
        <f>SUM(VentasC15[[#This Row],[Maquillaje]:[Perfumería]])</f>
        <v>230827</v>
      </c>
      <c r="O2927" s="14">
        <f>AVERAGE(VentasC15[[#This Row],[Maquillaje]:[Perfumería]])</f>
        <v>46165.4</v>
      </c>
      <c r="P2927" t="str">
        <f>INDEX(VentasC15[[#Headers],[Maquillaje]:[Perfumería]],MATCH(MAX(VentasC15[[#This Row],[Maquillaje]:[Perfumería]]),VentasC15[[#This Row],[Maquillaje]:[Perfumería]],0))</f>
        <v>Maquillaje</v>
      </c>
      <c r="Q2927" t="str">
        <f>INDEX(VentasC15[[#Headers],[Maquillaje]:[Perfumería]],MATCH(MIN(VentasC15[[#This Row],[Maquillaje]:[Perfumería]]),VentasC15[[#This Row],[Maquillaje]:[Perfumería]],0))</f>
        <v>Skincare</v>
      </c>
      <c r="R2927" t="str">
        <f>IF(VentasC15[[#This Row],[Total por vendedor]]&gt;=250000,"SI","NO")</f>
        <v>NO</v>
      </c>
    </row>
    <row r="2928" spans="1:18" x14ac:dyDescent="0.3">
      <c r="A2928" s="16">
        <v>33500048</v>
      </c>
      <c r="B2928" s="13">
        <v>40</v>
      </c>
      <c r="C2928" s="13">
        <v>6</v>
      </c>
      <c r="D2928" s="13">
        <v>96</v>
      </c>
      <c r="E2928" t="s">
        <v>23</v>
      </c>
      <c r="F2928" t="s">
        <v>20</v>
      </c>
      <c r="G2928" t="str">
        <f>IF(VentasC15[[#This Row],[Tipo de pago]]='Tablas auxiliares'!$B$6,"Venta física","Venta Online")</f>
        <v>Venta física</v>
      </c>
      <c r="H2928" t="s">
        <v>30</v>
      </c>
      <c r="I2928" s="37">
        <v>15840</v>
      </c>
      <c r="J2928" s="37">
        <v>39772</v>
      </c>
      <c r="K2928" s="37">
        <v>471</v>
      </c>
      <c r="L2928" s="37">
        <v>40551</v>
      </c>
      <c r="M2928" s="37">
        <v>46963</v>
      </c>
      <c r="N2928" s="37">
        <f>SUM(VentasC15[[#This Row],[Maquillaje]:[Perfumería]])</f>
        <v>143597</v>
      </c>
      <c r="O2928" s="14">
        <f>AVERAGE(VentasC15[[#This Row],[Maquillaje]:[Perfumería]])</f>
        <v>28719.4</v>
      </c>
      <c r="P2928" t="str">
        <f>INDEX(VentasC15[[#Headers],[Maquillaje]:[Perfumería]],MATCH(MAX(VentasC15[[#This Row],[Maquillaje]:[Perfumería]]),VentasC15[[#This Row],[Maquillaje]:[Perfumería]],0))</f>
        <v>Perfumería</v>
      </c>
      <c r="Q2928" t="str">
        <f>INDEX(VentasC15[[#Headers],[Maquillaje]:[Perfumería]],MATCH(MIN(VentasC15[[#This Row],[Maquillaje]:[Perfumería]]),VentasC15[[#This Row],[Maquillaje]:[Perfumería]],0))</f>
        <v>Cabello</v>
      </c>
      <c r="R2928" t="str">
        <f>IF(VentasC15[[#This Row],[Total por vendedor]]&gt;=250000,"SI","NO")</f>
        <v>NO</v>
      </c>
    </row>
    <row r="2929" spans="1:18" x14ac:dyDescent="0.3">
      <c r="A2929" s="17">
        <v>33500049</v>
      </c>
      <c r="B2929" s="13">
        <v>32</v>
      </c>
      <c r="C2929" s="13">
        <v>6</v>
      </c>
      <c r="D2929" s="13">
        <v>18</v>
      </c>
      <c r="E2929" t="s">
        <v>23</v>
      </c>
      <c r="F2929" t="s">
        <v>20</v>
      </c>
      <c r="G2929" t="str">
        <f>IF(VentasC15[[#This Row],[Tipo de pago]]='Tablas auxiliares'!$B$6,"Venta física","Venta Online")</f>
        <v>Venta física</v>
      </c>
      <c r="H2929" t="s">
        <v>30</v>
      </c>
      <c r="I2929" s="37">
        <v>8093</v>
      </c>
      <c r="J2929" s="37">
        <v>10273</v>
      </c>
      <c r="K2929" s="37">
        <v>64872</v>
      </c>
      <c r="L2929" s="37">
        <v>80892</v>
      </c>
      <c r="M2929" s="37">
        <v>79773</v>
      </c>
      <c r="N2929" s="37">
        <f>SUM(VentasC15[[#This Row],[Maquillaje]:[Perfumería]])</f>
        <v>243903</v>
      </c>
      <c r="O2929" s="14">
        <f>AVERAGE(VentasC15[[#This Row],[Maquillaje]:[Perfumería]])</f>
        <v>48780.6</v>
      </c>
      <c r="P2929" t="str">
        <f>INDEX(VentasC15[[#Headers],[Maquillaje]:[Perfumería]],MATCH(MAX(VentasC15[[#This Row],[Maquillaje]:[Perfumería]]),VentasC15[[#This Row],[Maquillaje]:[Perfumería]],0))</f>
        <v>Cuerpo</v>
      </c>
      <c r="Q2929" t="str">
        <f>INDEX(VentasC15[[#Headers],[Maquillaje]:[Perfumería]],MATCH(MIN(VentasC15[[#This Row],[Maquillaje]:[Perfumería]]),VentasC15[[#This Row],[Maquillaje]:[Perfumería]],0))</f>
        <v>Maquillaje</v>
      </c>
      <c r="R2929" t="str">
        <f>IF(VentasC15[[#This Row],[Total por vendedor]]&gt;=250000,"SI","NO")</f>
        <v>NO</v>
      </c>
    </row>
    <row r="2930" spans="1:18" x14ac:dyDescent="0.3">
      <c r="A2930" s="16">
        <v>33500050</v>
      </c>
      <c r="B2930" s="13">
        <v>37</v>
      </c>
      <c r="C2930" s="13">
        <v>6</v>
      </c>
      <c r="D2930" s="13">
        <v>76</v>
      </c>
      <c r="E2930" t="s">
        <v>23</v>
      </c>
      <c r="F2930" t="s">
        <v>21</v>
      </c>
      <c r="G2930" t="str">
        <f>IF(VentasC15[[#This Row],[Tipo de pago]]='Tablas auxiliares'!$B$6,"Venta física","Venta Online")</f>
        <v>Venta Online</v>
      </c>
      <c r="H2930" t="s">
        <v>29</v>
      </c>
      <c r="I2930" s="37">
        <v>91209</v>
      </c>
      <c r="J2930" s="37">
        <v>27538</v>
      </c>
      <c r="K2930" s="37">
        <v>90644</v>
      </c>
      <c r="L2930" s="37">
        <v>66651</v>
      </c>
      <c r="M2930" s="37">
        <v>9163</v>
      </c>
      <c r="N2930" s="37">
        <f>SUM(VentasC15[[#This Row],[Maquillaje]:[Perfumería]])</f>
        <v>285205</v>
      </c>
      <c r="O2930" s="14">
        <f>AVERAGE(VentasC15[[#This Row],[Maquillaje]:[Perfumería]])</f>
        <v>57041</v>
      </c>
      <c r="P2930" t="str">
        <f>INDEX(VentasC15[[#Headers],[Maquillaje]:[Perfumería]],MATCH(MAX(VentasC15[[#This Row],[Maquillaje]:[Perfumería]]),VentasC15[[#This Row],[Maquillaje]:[Perfumería]],0))</f>
        <v>Maquillaje</v>
      </c>
      <c r="Q2930" t="str">
        <f>INDEX(VentasC15[[#Headers],[Maquillaje]:[Perfumería]],MATCH(MIN(VentasC15[[#This Row],[Maquillaje]:[Perfumería]]),VentasC15[[#This Row],[Maquillaje]:[Perfumería]],0))</f>
        <v>Perfumería</v>
      </c>
      <c r="R2930" t="str">
        <f>IF(VentasC15[[#This Row],[Total por vendedor]]&gt;=250000,"SI","NO")</f>
        <v>SI</v>
      </c>
    </row>
    <row r="2931" spans="1:18" x14ac:dyDescent="0.3">
      <c r="A2931" s="17">
        <v>33500051</v>
      </c>
      <c r="B2931" s="13">
        <v>40</v>
      </c>
      <c r="C2931" s="13">
        <v>6</v>
      </c>
      <c r="D2931" s="13">
        <v>12</v>
      </c>
      <c r="E2931" t="s">
        <v>24</v>
      </c>
      <c r="F2931" t="s">
        <v>20</v>
      </c>
      <c r="G2931" t="str">
        <f>IF(VentasC15[[#This Row],[Tipo de pago]]='Tablas auxiliares'!$B$6,"Venta física","Venta Online")</f>
        <v>Venta física</v>
      </c>
      <c r="H2931" t="s">
        <v>29</v>
      </c>
      <c r="I2931" s="37">
        <v>51455</v>
      </c>
      <c r="J2931" s="37">
        <v>39195</v>
      </c>
      <c r="K2931" s="37">
        <v>56712</v>
      </c>
      <c r="L2931" s="37">
        <v>14922</v>
      </c>
      <c r="M2931" s="37">
        <v>55963</v>
      </c>
      <c r="N2931" s="37">
        <f>SUM(VentasC15[[#This Row],[Maquillaje]:[Perfumería]])</f>
        <v>218247</v>
      </c>
      <c r="O2931" s="14">
        <f>AVERAGE(VentasC15[[#This Row],[Maquillaje]:[Perfumería]])</f>
        <v>43649.4</v>
      </c>
      <c r="P2931" t="str">
        <f>INDEX(VentasC15[[#Headers],[Maquillaje]:[Perfumería]],MATCH(MAX(VentasC15[[#This Row],[Maquillaje]:[Perfumería]]),VentasC15[[#This Row],[Maquillaje]:[Perfumería]],0))</f>
        <v>Cabello</v>
      </c>
      <c r="Q2931" t="str">
        <f>INDEX(VentasC15[[#Headers],[Maquillaje]:[Perfumería]],MATCH(MIN(VentasC15[[#This Row],[Maquillaje]:[Perfumería]]),VentasC15[[#This Row],[Maquillaje]:[Perfumería]],0))</f>
        <v>Cuerpo</v>
      </c>
      <c r="R2931" t="str">
        <f>IF(VentasC15[[#This Row],[Total por vendedor]]&gt;=250000,"SI","NO")</f>
        <v>NO</v>
      </c>
    </row>
    <row r="2932" spans="1:18" x14ac:dyDescent="0.3">
      <c r="A2932" s="16">
        <v>33500052</v>
      </c>
      <c r="B2932" s="13">
        <v>42</v>
      </c>
      <c r="C2932" s="13">
        <v>6</v>
      </c>
      <c r="D2932" s="13">
        <v>48</v>
      </c>
      <c r="E2932" t="s">
        <v>23</v>
      </c>
      <c r="F2932" t="s">
        <v>21</v>
      </c>
      <c r="G2932" t="str">
        <f>IF(VentasC15[[#This Row],[Tipo de pago]]='Tablas auxiliares'!$B$6,"Venta física","Venta Online")</f>
        <v>Venta Online</v>
      </c>
      <c r="H2932" t="s">
        <v>30</v>
      </c>
      <c r="I2932" s="37">
        <v>46136</v>
      </c>
      <c r="J2932" s="37">
        <v>16212</v>
      </c>
      <c r="K2932" s="37">
        <v>36828</v>
      </c>
      <c r="L2932" s="37">
        <v>70372</v>
      </c>
      <c r="M2932" s="37">
        <v>94276</v>
      </c>
      <c r="N2932" s="37">
        <f>SUM(VentasC15[[#This Row],[Maquillaje]:[Perfumería]])</f>
        <v>263824</v>
      </c>
      <c r="O2932" s="14">
        <f>AVERAGE(VentasC15[[#This Row],[Maquillaje]:[Perfumería]])</f>
        <v>52764.800000000003</v>
      </c>
      <c r="P2932" t="str">
        <f>INDEX(VentasC15[[#Headers],[Maquillaje]:[Perfumería]],MATCH(MAX(VentasC15[[#This Row],[Maquillaje]:[Perfumería]]),VentasC15[[#This Row],[Maquillaje]:[Perfumería]],0))</f>
        <v>Perfumería</v>
      </c>
      <c r="Q2932" t="str">
        <f>INDEX(VentasC15[[#Headers],[Maquillaje]:[Perfumería]],MATCH(MIN(VentasC15[[#This Row],[Maquillaje]:[Perfumería]]),VentasC15[[#This Row],[Maquillaje]:[Perfumería]],0))</f>
        <v>Skincare</v>
      </c>
      <c r="R2932" t="str">
        <f>IF(VentasC15[[#This Row],[Total por vendedor]]&gt;=250000,"SI","NO")</f>
        <v>SI</v>
      </c>
    </row>
    <row r="2933" spans="1:18" x14ac:dyDescent="0.3">
      <c r="A2933" s="17">
        <v>33500053</v>
      </c>
      <c r="B2933" s="13">
        <v>73</v>
      </c>
      <c r="C2933" s="13">
        <v>6</v>
      </c>
      <c r="D2933" s="13">
        <v>59</v>
      </c>
      <c r="E2933" t="s">
        <v>23</v>
      </c>
      <c r="F2933" t="s">
        <v>20</v>
      </c>
      <c r="G2933" t="str">
        <f>IF(VentasC15[[#This Row],[Tipo de pago]]='Tablas auxiliares'!$B$6,"Venta física","Venta Online")</f>
        <v>Venta física</v>
      </c>
      <c r="H2933" t="s">
        <v>30</v>
      </c>
      <c r="I2933" s="37">
        <v>54167</v>
      </c>
      <c r="J2933" s="37">
        <v>34885</v>
      </c>
      <c r="K2933" s="37">
        <v>59118</v>
      </c>
      <c r="L2933" s="37">
        <v>32175</v>
      </c>
      <c r="M2933" s="37">
        <v>65876</v>
      </c>
      <c r="N2933" s="37">
        <f>SUM(VentasC15[[#This Row],[Maquillaje]:[Perfumería]])</f>
        <v>246221</v>
      </c>
      <c r="O2933" s="14">
        <f>AVERAGE(VentasC15[[#This Row],[Maquillaje]:[Perfumería]])</f>
        <v>49244.2</v>
      </c>
      <c r="P2933" t="str">
        <f>INDEX(VentasC15[[#Headers],[Maquillaje]:[Perfumería]],MATCH(MAX(VentasC15[[#This Row],[Maquillaje]:[Perfumería]]),VentasC15[[#This Row],[Maquillaje]:[Perfumería]],0))</f>
        <v>Perfumería</v>
      </c>
      <c r="Q2933" t="str">
        <f>INDEX(VentasC15[[#Headers],[Maquillaje]:[Perfumería]],MATCH(MIN(VentasC15[[#This Row],[Maquillaje]:[Perfumería]]),VentasC15[[#This Row],[Maquillaje]:[Perfumería]],0))</f>
        <v>Cuerpo</v>
      </c>
      <c r="R2933" t="str">
        <f>IF(VentasC15[[#This Row],[Total por vendedor]]&gt;=250000,"SI","NO")</f>
        <v>NO</v>
      </c>
    </row>
    <row r="2934" spans="1:18" x14ac:dyDescent="0.3">
      <c r="A2934" s="16">
        <v>33500054</v>
      </c>
      <c r="B2934" s="13">
        <v>47</v>
      </c>
      <c r="C2934" s="13">
        <v>6</v>
      </c>
      <c r="D2934" s="13">
        <v>21</v>
      </c>
      <c r="E2934" t="s">
        <v>25</v>
      </c>
      <c r="F2934" t="s">
        <v>20</v>
      </c>
      <c r="G2934" t="str">
        <f>IF(VentasC15[[#This Row],[Tipo de pago]]='Tablas auxiliares'!$B$6,"Venta física","Venta Online")</f>
        <v>Venta física</v>
      </c>
      <c r="H2934" t="s">
        <v>29</v>
      </c>
      <c r="I2934" s="37">
        <v>32137</v>
      </c>
      <c r="J2934" s="37">
        <v>1521</v>
      </c>
      <c r="K2934" s="37">
        <v>85092</v>
      </c>
      <c r="L2934" s="37">
        <v>46459</v>
      </c>
      <c r="M2934" s="37">
        <v>84154</v>
      </c>
      <c r="N2934" s="37">
        <f>SUM(VentasC15[[#This Row],[Maquillaje]:[Perfumería]])</f>
        <v>249363</v>
      </c>
      <c r="O2934" s="14">
        <f>AVERAGE(VentasC15[[#This Row],[Maquillaje]:[Perfumería]])</f>
        <v>49872.6</v>
      </c>
      <c r="P2934" t="str">
        <f>INDEX(VentasC15[[#Headers],[Maquillaje]:[Perfumería]],MATCH(MAX(VentasC15[[#This Row],[Maquillaje]:[Perfumería]]),VentasC15[[#This Row],[Maquillaje]:[Perfumería]],0))</f>
        <v>Cabello</v>
      </c>
      <c r="Q2934" t="str">
        <f>INDEX(VentasC15[[#Headers],[Maquillaje]:[Perfumería]],MATCH(MIN(VentasC15[[#This Row],[Maquillaje]:[Perfumería]]),VentasC15[[#This Row],[Maquillaje]:[Perfumería]],0))</f>
        <v>Skincare</v>
      </c>
      <c r="R2934" t="str">
        <f>IF(VentasC15[[#This Row],[Total por vendedor]]&gt;=250000,"SI","NO")</f>
        <v>NO</v>
      </c>
    </row>
    <row r="2935" spans="1:18" x14ac:dyDescent="0.3">
      <c r="A2935" s="17">
        <v>33500055</v>
      </c>
      <c r="B2935" s="13">
        <v>35</v>
      </c>
      <c r="C2935" s="13">
        <v>6</v>
      </c>
      <c r="D2935" s="13">
        <v>20</v>
      </c>
      <c r="E2935" t="s">
        <v>23</v>
      </c>
      <c r="F2935" t="s">
        <v>20</v>
      </c>
      <c r="G2935" t="str">
        <f>IF(VentasC15[[#This Row],[Tipo de pago]]='Tablas auxiliares'!$B$6,"Venta física","Venta Online")</f>
        <v>Venta física</v>
      </c>
      <c r="H2935" t="s">
        <v>29</v>
      </c>
      <c r="I2935" s="37">
        <v>21148</v>
      </c>
      <c r="J2935" s="37">
        <v>17071</v>
      </c>
      <c r="K2935" s="37">
        <v>87097</v>
      </c>
      <c r="L2935" s="37">
        <v>56637</v>
      </c>
      <c r="M2935" s="37">
        <v>84403</v>
      </c>
      <c r="N2935" s="37">
        <f>SUM(VentasC15[[#This Row],[Maquillaje]:[Perfumería]])</f>
        <v>266356</v>
      </c>
      <c r="O2935" s="14">
        <f>AVERAGE(VentasC15[[#This Row],[Maquillaje]:[Perfumería]])</f>
        <v>53271.199999999997</v>
      </c>
      <c r="P2935" t="str">
        <f>INDEX(VentasC15[[#Headers],[Maquillaje]:[Perfumería]],MATCH(MAX(VentasC15[[#This Row],[Maquillaje]:[Perfumería]]),VentasC15[[#This Row],[Maquillaje]:[Perfumería]],0))</f>
        <v>Cabello</v>
      </c>
      <c r="Q2935" t="str">
        <f>INDEX(VentasC15[[#Headers],[Maquillaje]:[Perfumería]],MATCH(MIN(VentasC15[[#This Row],[Maquillaje]:[Perfumería]]),VentasC15[[#This Row],[Maquillaje]:[Perfumería]],0))</f>
        <v>Skincare</v>
      </c>
      <c r="R2935" t="str">
        <f>IF(VentasC15[[#This Row],[Total por vendedor]]&gt;=250000,"SI","NO")</f>
        <v>SI</v>
      </c>
    </row>
    <row r="2936" spans="1:18" x14ac:dyDescent="0.3">
      <c r="A2936" s="16">
        <v>33500056</v>
      </c>
      <c r="B2936" s="13">
        <v>27</v>
      </c>
      <c r="C2936" s="13">
        <v>6</v>
      </c>
      <c r="D2936" s="13">
        <v>27</v>
      </c>
      <c r="E2936" t="s">
        <v>25</v>
      </c>
      <c r="F2936" t="s">
        <v>20</v>
      </c>
      <c r="G2936" t="str">
        <f>IF(VentasC15[[#This Row],[Tipo de pago]]='Tablas auxiliares'!$B$6,"Venta física","Venta Online")</f>
        <v>Venta física</v>
      </c>
      <c r="H2936" t="s">
        <v>29</v>
      </c>
      <c r="I2936" s="37">
        <v>28132</v>
      </c>
      <c r="J2936" s="37">
        <v>87537</v>
      </c>
      <c r="K2936" s="37">
        <v>72348</v>
      </c>
      <c r="L2936" s="37">
        <v>55282</v>
      </c>
      <c r="M2936" s="37">
        <v>25305</v>
      </c>
      <c r="N2936" s="37">
        <f>SUM(VentasC15[[#This Row],[Maquillaje]:[Perfumería]])</f>
        <v>268604</v>
      </c>
      <c r="O2936" s="14">
        <f>AVERAGE(VentasC15[[#This Row],[Maquillaje]:[Perfumería]])</f>
        <v>53720.800000000003</v>
      </c>
      <c r="P2936" t="str">
        <f>INDEX(VentasC15[[#Headers],[Maquillaje]:[Perfumería]],MATCH(MAX(VentasC15[[#This Row],[Maquillaje]:[Perfumería]]),VentasC15[[#This Row],[Maquillaje]:[Perfumería]],0))</f>
        <v>Skincare</v>
      </c>
      <c r="Q2936" t="str">
        <f>INDEX(VentasC15[[#Headers],[Maquillaje]:[Perfumería]],MATCH(MIN(VentasC15[[#This Row],[Maquillaje]:[Perfumería]]),VentasC15[[#This Row],[Maquillaje]:[Perfumería]],0))</f>
        <v>Perfumería</v>
      </c>
      <c r="R2936" t="str">
        <f>IF(VentasC15[[#This Row],[Total por vendedor]]&gt;=250000,"SI","NO")</f>
        <v>SI</v>
      </c>
    </row>
    <row r="2937" spans="1:18" x14ac:dyDescent="0.3">
      <c r="A2937" s="17">
        <v>33500057</v>
      </c>
      <c r="B2937" s="13">
        <v>36</v>
      </c>
      <c r="C2937" s="13">
        <v>6</v>
      </c>
      <c r="D2937" s="13">
        <v>50</v>
      </c>
      <c r="E2937" t="s">
        <v>23</v>
      </c>
      <c r="F2937" t="s">
        <v>20</v>
      </c>
      <c r="G2937" t="str">
        <f>IF(VentasC15[[#This Row],[Tipo de pago]]='Tablas auxiliares'!$B$6,"Venta física","Venta Online")</f>
        <v>Venta física</v>
      </c>
      <c r="H2937" t="s">
        <v>29</v>
      </c>
      <c r="I2937" s="37">
        <v>17252</v>
      </c>
      <c r="J2937" s="37">
        <v>47798</v>
      </c>
      <c r="K2937" s="37">
        <v>98707</v>
      </c>
      <c r="L2937" s="37">
        <v>29016</v>
      </c>
      <c r="M2937" s="37">
        <v>37279</v>
      </c>
      <c r="N2937" s="37">
        <f>SUM(VentasC15[[#This Row],[Maquillaje]:[Perfumería]])</f>
        <v>230052</v>
      </c>
      <c r="O2937" s="14">
        <f>AVERAGE(VentasC15[[#This Row],[Maquillaje]:[Perfumería]])</f>
        <v>46010.400000000001</v>
      </c>
      <c r="P2937" t="str">
        <f>INDEX(VentasC15[[#Headers],[Maquillaje]:[Perfumería]],MATCH(MAX(VentasC15[[#This Row],[Maquillaje]:[Perfumería]]),VentasC15[[#This Row],[Maquillaje]:[Perfumería]],0))</f>
        <v>Cabello</v>
      </c>
      <c r="Q2937" t="str">
        <f>INDEX(VentasC15[[#Headers],[Maquillaje]:[Perfumería]],MATCH(MIN(VentasC15[[#This Row],[Maquillaje]:[Perfumería]]),VentasC15[[#This Row],[Maquillaje]:[Perfumería]],0))</f>
        <v>Maquillaje</v>
      </c>
      <c r="R2937" t="str">
        <f>IF(VentasC15[[#This Row],[Total por vendedor]]&gt;=250000,"SI","NO")</f>
        <v>NO</v>
      </c>
    </row>
    <row r="2938" spans="1:18" x14ac:dyDescent="0.3">
      <c r="A2938" s="16">
        <v>33500058</v>
      </c>
      <c r="B2938" s="13">
        <v>49</v>
      </c>
      <c r="C2938" s="13">
        <v>6</v>
      </c>
      <c r="D2938" s="13">
        <v>100</v>
      </c>
      <c r="E2938" t="s">
        <v>25</v>
      </c>
      <c r="F2938" t="s">
        <v>21</v>
      </c>
      <c r="G2938" t="str">
        <f>IF(VentasC15[[#This Row],[Tipo de pago]]='Tablas auxiliares'!$B$6,"Venta física","Venta Online")</f>
        <v>Venta Online</v>
      </c>
      <c r="H2938" t="s">
        <v>30</v>
      </c>
      <c r="I2938" s="37">
        <v>6045</v>
      </c>
      <c r="J2938" s="37">
        <v>77069</v>
      </c>
      <c r="K2938" s="37">
        <v>62139</v>
      </c>
      <c r="L2938" s="37">
        <v>74683</v>
      </c>
      <c r="M2938" s="37">
        <v>2775</v>
      </c>
      <c r="N2938" s="37">
        <f>SUM(VentasC15[[#This Row],[Maquillaje]:[Perfumería]])</f>
        <v>222711</v>
      </c>
      <c r="O2938" s="14">
        <f>AVERAGE(VentasC15[[#This Row],[Maquillaje]:[Perfumería]])</f>
        <v>44542.2</v>
      </c>
      <c r="P2938" t="str">
        <f>INDEX(VentasC15[[#Headers],[Maquillaje]:[Perfumería]],MATCH(MAX(VentasC15[[#This Row],[Maquillaje]:[Perfumería]]),VentasC15[[#This Row],[Maquillaje]:[Perfumería]],0))</f>
        <v>Skincare</v>
      </c>
      <c r="Q2938" t="str">
        <f>INDEX(VentasC15[[#Headers],[Maquillaje]:[Perfumería]],MATCH(MIN(VentasC15[[#This Row],[Maquillaje]:[Perfumería]]),VentasC15[[#This Row],[Maquillaje]:[Perfumería]],0))</f>
        <v>Perfumería</v>
      </c>
      <c r="R2938" t="str">
        <f>IF(VentasC15[[#This Row],[Total por vendedor]]&gt;=250000,"SI","NO")</f>
        <v>NO</v>
      </c>
    </row>
    <row r="2939" spans="1:18" x14ac:dyDescent="0.3">
      <c r="A2939" s="17">
        <v>33500059</v>
      </c>
      <c r="B2939" s="13">
        <v>52</v>
      </c>
      <c r="C2939" s="13">
        <v>6</v>
      </c>
      <c r="D2939" s="13">
        <v>53</v>
      </c>
      <c r="E2939" t="s">
        <v>22</v>
      </c>
      <c r="F2939" t="s">
        <v>21</v>
      </c>
      <c r="G2939" t="str">
        <f>IF(VentasC15[[#This Row],[Tipo de pago]]='Tablas auxiliares'!$B$6,"Venta física","Venta Online")</f>
        <v>Venta Online</v>
      </c>
      <c r="H2939" t="s">
        <v>30</v>
      </c>
      <c r="I2939" s="37">
        <v>6926</v>
      </c>
      <c r="J2939" s="37">
        <v>42570</v>
      </c>
      <c r="K2939" s="37">
        <v>60067</v>
      </c>
      <c r="L2939" s="37">
        <v>42972</v>
      </c>
      <c r="M2939" s="37">
        <v>92505</v>
      </c>
      <c r="N2939" s="37">
        <f>SUM(VentasC15[[#This Row],[Maquillaje]:[Perfumería]])</f>
        <v>245040</v>
      </c>
      <c r="O2939" s="14">
        <f>AVERAGE(VentasC15[[#This Row],[Maquillaje]:[Perfumería]])</f>
        <v>49008</v>
      </c>
      <c r="P2939" t="str">
        <f>INDEX(VentasC15[[#Headers],[Maquillaje]:[Perfumería]],MATCH(MAX(VentasC15[[#This Row],[Maquillaje]:[Perfumería]]),VentasC15[[#This Row],[Maquillaje]:[Perfumería]],0))</f>
        <v>Perfumería</v>
      </c>
      <c r="Q2939" t="str">
        <f>INDEX(VentasC15[[#Headers],[Maquillaje]:[Perfumería]],MATCH(MIN(VentasC15[[#This Row],[Maquillaje]:[Perfumería]]),VentasC15[[#This Row],[Maquillaje]:[Perfumería]],0))</f>
        <v>Maquillaje</v>
      </c>
      <c r="R2939" t="str">
        <f>IF(VentasC15[[#This Row],[Total por vendedor]]&gt;=250000,"SI","NO")</f>
        <v>NO</v>
      </c>
    </row>
    <row r="2940" spans="1:18" x14ac:dyDescent="0.3">
      <c r="A2940" s="16">
        <v>33500060</v>
      </c>
      <c r="B2940" s="13">
        <v>65</v>
      </c>
      <c r="C2940" s="13">
        <v>6</v>
      </c>
      <c r="D2940" s="13">
        <v>85</v>
      </c>
      <c r="E2940" t="s">
        <v>25</v>
      </c>
      <c r="F2940" t="s">
        <v>20</v>
      </c>
      <c r="G2940" t="str">
        <f>IF(VentasC15[[#This Row],[Tipo de pago]]='Tablas auxiliares'!$B$6,"Venta física","Venta Online")</f>
        <v>Venta física</v>
      </c>
      <c r="H2940" t="s">
        <v>29</v>
      </c>
      <c r="I2940" s="37">
        <v>83703</v>
      </c>
      <c r="J2940" s="37">
        <v>84208</v>
      </c>
      <c r="K2940" s="37">
        <v>84150</v>
      </c>
      <c r="L2940" s="37">
        <v>21661</v>
      </c>
      <c r="M2940" s="37">
        <v>73986</v>
      </c>
      <c r="N2940" s="37">
        <f>SUM(VentasC15[[#This Row],[Maquillaje]:[Perfumería]])</f>
        <v>347708</v>
      </c>
      <c r="O2940" s="14">
        <f>AVERAGE(VentasC15[[#This Row],[Maquillaje]:[Perfumería]])</f>
        <v>69541.600000000006</v>
      </c>
      <c r="P2940" t="str">
        <f>INDEX(VentasC15[[#Headers],[Maquillaje]:[Perfumería]],MATCH(MAX(VentasC15[[#This Row],[Maquillaje]:[Perfumería]]),VentasC15[[#This Row],[Maquillaje]:[Perfumería]],0))</f>
        <v>Skincare</v>
      </c>
      <c r="Q2940" t="str">
        <f>INDEX(VentasC15[[#Headers],[Maquillaje]:[Perfumería]],MATCH(MIN(VentasC15[[#This Row],[Maquillaje]:[Perfumería]]),VentasC15[[#This Row],[Maquillaje]:[Perfumería]],0))</f>
        <v>Cuerpo</v>
      </c>
      <c r="R2940" t="str">
        <f>IF(VentasC15[[#This Row],[Total por vendedor]]&gt;=250000,"SI","NO")</f>
        <v>SI</v>
      </c>
    </row>
    <row r="2941" spans="1:18" x14ac:dyDescent="0.3">
      <c r="A2941" s="17">
        <v>33500061</v>
      </c>
      <c r="B2941" s="13">
        <v>62</v>
      </c>
      <c r="C2941" s="13">
        <v>6</v>
      </c>
      <c r="D2941" s="13">
        <v>63</v>
      </c>
      <c r="E2941" t="s">
        <v>22</v>
      </c>
      <c r="F2941" t="s">
        <v>20</v>
      </c>
      <c r="G2941" t="str">
        <f>IF(VentasC15[[#This Row],[Tipo de pago]]='Tablas auxiliares'!$B$6,"Venta física","Venta Online")</f>
        <v>Venta física</v>
      </c>
      <c r="H2941" t="s">
        <v>30</v>
      </c>
      <c r="I2941" s="37">
        <v>160</v>
      </c>
      <c r="J2941" s="37">
        <v>86945</v>
      </c>
      <c r="K2941" s="37">
        <v>86922</v>
      </c>
      <c r="L2941" s="37">
        <v>19334</v>
      </c>
      <c r="M2941" s="37">
        <v>81473</v>
      </c>
      <c r="N2941" s="37">
        <f>SUM(VentasC15[[#This Row],[Maquillaje]:[Perfumería]])</f>
        <v>274834</v>
      </c>
      <c r="O2941" s="14">
        <f>AVERAGE(VentasC15[[#This Row],[Maquillaje]:[Perfumería]])</f>
        <v>54966.8</v>
      </c>
      <c r="P2941" t="str">
        <f>INDEX(VentasC15[[#Headers],[Maquillaje]:[Perfumería]],MATCH(MAX(VentasC15[[#This Row],[Maquillaje]:[Perfumería]]),VentasC15[[#This Row],[Maquillaje]:[Perfumería]],0))</f>
        <v>Skincare</v>
      </c>
      <c r="Q2941" t="str">
        <f>INDEX(VentasC15[[#Headers],[Maquillaje]:[Perfumería]],MATCH(MIN(VentasC15[[#This Row],[Maquillaje]:[Perfumería]]),VentasC15[[#This Row],[Maquillaje]:[Perfumería]],0))</f>
        <v>Maquillaje</v>
      </c>
      <c r="R2941" t="str">
        <f>IF(VentasC15[[#This Row],[Total por vendedor]]&gt;=250000,"SI","NO")</f>
        <v>SI</v>
      </c>
    </row>
    <row r="2942" spans="1:18" x14ac:dyDescent="0.3">
      <c r="A2942" s="16">
        <v>33500062</v>
      </c>
      <c r="B2942" s="13">
        <v>45</v>
      </c>
      <c r="C2942" s="13">
        <v>6</v>
      </c>
      <c r="D2942" s="13">
        <v>29</v>
      </c>
      <c r="E2942" t="s">
        <v>22</v>
      </c>
      <c r="F2942" t="s">
        <v>21</v>
      </c>
      <c r="G2942" t="str">
        <f>IF(VentasC15[[#This Row],[Tipo de pago]]='Tablas auxiliares'!$B$6,"Venta física","Venta Online")</f>
        <v>Venta Online</v>
      </c>
      <c r="H2942" t="s">
        <v>29</v>
      </c>
      <c r="I2942" s="37">
        <v>95925</v>
      </c>
      <c r="J2942" s="37">
        <v>93205</v>
      </c>
      <c r="K2942" s="37">
        <v>27384</v>
      </c>
      <c r="L2942" s="37">
        <v>87068</v>
      </c>
      <c r="M2942" s="37">
        <v>53201</v>
      </c>
      <c r="N2942" s="37">
        <f>SUM(VentasC15[[#This Row],[Maquillaje]:[Perfumería]])</f>
        <v>356783</v>
      </c>
      <c r="O2942" s="14">
        <f>AVERAGE(VentasC15[[#This Row],[Maquillaje]:[Perfumería]])</f>
        <v>71356.600000000006</v>
      </c>
      <c r="P2942" t="str">
        <f>INDEX(VentasC15[[#Headers],[Maquillaje]:[Perfumería]],MATCH(MAX(VentasC15[[#This Row],[Maquillaje]:[Perfumería]]),VentasC15[[#This Row],[Maquillaje]:[Perfumería]],0))</f>
        <v>Maquillaje</v>
      </c>
      <c r="Q2942" t="str">
        <f>INDEX(VentasC15[[#Headers],[Maquillaje]:[Perfumería]],MATCH(MIN(VentasC15[[#This Row],[Maquillaje]:[Perfumería]]),VentasC15[[#This Row],[Maquillaje]:[Perfumería]],0))</f>
        <v>Cabello</v>
      </c>
      <c r="R2942" t="str">
        <f>IF(VentasC15[[#This Row],[Total por vendedor]]&gt;=250000,"SI","NO")</f>
        <v>SI</v>
      </c>
    </row>
    <row r="2943" spans="1:18" x14ac:dyDescent="0.3">
      <c r="A2943" s="17">
        <v>33500063</v>
      </c>
      <c r="B2943" s="13">
        <v>28</v>
      </c>
      <c r="C2943" s="13">
        <v>6</v>
      </c>
      <c r="D2943" s="13">
        <v>75</v>
      </c>
      <c r="E2943" t="s">
        <v>24</v>
      </c>
      <c r="F2943" t="s">
        <v>20</v>
      </c>
      <c r="G2943" t="str">
        <f>IF(VentasC15[[#This Row],[Tipo de pago]]='Tablas auxiliares'!$B$6,"Venta física","Venta Online")</f>
        <v>Venta física</v>
      </c>
      <c r="H2943" t="s">
        <v>29</v>
      </c>
      <c r="I2943" s="37">
        <v>85504</v>
      </c>
      <c r="J2943" s="37">
        <v>33787</v>
      </c>
      <c r="K2943" s="37">
        <v>74436</v>
      </c>
      <c r="L2943" s="37">
        <v>30615</v>
      </c>
      <c r="M2943" s="37">
        <v>5405</v>
      </c>
      <c r="N2943" s="37">
        <f>SUM(VentasC15[[#This Row],[Maquillaje]:[Perfumería]])</f>
        <v>229747</v>
      </c>
      <c r="O2943" s="14">
        <f>AVERAGE(VentasC15[[#This Row],[Maquillaje]:[Perfumería]])</f>
        <v>45949.4</v>
      </c>
      <c r="P2943" t="str">
        <f>INDEX(VentasC15[[#Headers],[Maquillaje]:[Perfumería]],MATCH(MAX(VentasC15[[#This Row],[Maquillaje]:[Perfumería]]),VentasC15[[#This Row],[Maquillaje]:[Perfumería]],0))</f>
        <v>Maquillaje</v>
      </c>
      <c r="Q2943" t="str">
        <f>INDEX(VentasC15[[#Headers],[Maquillaje]:[Perfumería]],MATCH(MIN(VentasC15[[#This Row],[Maquillaje]:[Perfumería]]),VentasC15[[#This Row],[Maquillaje]:[Perfumería]],0))</f>
        <v>Perfumería</v>
      </c>
      <c r="R2943" t="str">
        <f>IF(VentasC15[[#This Row],[Total por vendedor]]&gt;=250000,"SI","NO")</f>
        <v>NO</v>
      </c>
    </row>
    <row r="2944" spans="1:18" x14ac:dyDescent="0.3">
      <c r="A2944" s="16">
        <v>33500064</v>
      </c>
      <c r="B2944" s="13">
        <v>60</v>
      </c>
      <c r="C2944" s="13">
        <v>6</v>
      </c>
      <c r="D2944" s="13">
        <v>31</v>
      </c>
      <c r="E2944" t="s">
        <v>22</v>
      </c>
      <c r="F2944" t="s">
        <v>21</v>
      </c>
      <c r="G2944" t="str">
        <f>IF(VentasC15[[#This Row],[Tipo de pago]]='Tablas auxiliares'!$B$6,"Venta física","Venta Online")</f>
        <v>Venta Online</v>
      </c>
      <c r="H2944" t="s">
        <v>30</v>
      </c>
      <c r="I2944" s="37">
        <v>80156</v>
      </c>
      <c r="J2944" s="37">
        <v>45633</v>
      </c>
      <c r="K2944" s="37">
        <v>8283</v>
      </c>
      <c r="L2944" s="37">
        <v>20438</v>
      </c>
      <c r="M2944" s="37">
        <v>93032</v>
      </c>
      <c r="N2944" s="37">
        <f>SUM(VentasC15[[#This Row],[Maquillaje]:[Perfumería]])</f>
        <v>247542</v>
      </c>
      <c r="O2944" s="14">
        <f>AVERAGE(VentasC15[[#This Row],[Maquillaje]:[Perfumería]])</f>
        <v>49508.4</v>
      </c>
      <c r="P2944" t="str">
        <f>INDEX(VentasC15[[#Headers],[Maquillaje]:[Perfumería]],MATCH(MAX(VentasC15[[#This Row],[Maquillaje]:[Perfumería]]),VentasC15[[#This Row],[Maquillaje]:[Perfumería]],0))</f>
        <v>Perfumería</v>
      </c>
      <c r="Q2944" t="str">
        <f>INDEX(VentasC15[[#Headers],[Maquillaje]:[Perfumería]],MATCH(MIN(VentasC15[[#This Row],[Maquillaje]:[Perfumería]]),VentasC15[[#This Row],[Maquillaje]:[Perfumería]],0))</f>
        <v>Cabello</v>
      </c>
      <c r="R2944" t="str">
        <f>IF(VentasC15[[#This Row],[Total por vendedor]]&gt;=250000,"SI","NO")</f>
        <v>NO</v>
      </c>
    </row>
    <row r="2945" spans="1:18" x14ac:dyDescent="0.3">
      <c r="A2945" s="17">
        <v>33500065</v>
      </c>
      <c r="B2945" s="13">
        <v>37</v>
      </c>
      <c r="C2945" s="13">
        <v>6</v>
      </c>
      <c r="D2945" s="13">
        <v>16</v>
      </c>
      <c r="E2945" t="s">
        <v>24</v>
      </c>
      <c r="F2945" t="s">
        <v>21</v>
      </c>
      <c r="G2945" t="str">
        <f>IF(VentasC15[[#This Row],[Tipo de pago]]='Tablas auxiliares'!$B$6,"Venta física","Venta Online")</f>
        <v>Venta Online</v>
      </c>
      <c r="H2945" t="s">
        <v>30</v>
      </c>
      <c r="I2945" s="37">
        <v>32983</v>
      </c>
      <c r="J2945" s="37">
        <v>28021</v>
      </c>
      <c r="K2945" s="37">
        <v>52297</v>
      </c>
      <c r="L2945" s="37">
        <v>52872</v>
      </c>
      <c r="M2945" s="37">
        <v>78096</v>
      </c>
      <c r="N2945" s="37">
        <f>SUM(VentasC15[[#This Row],[Maquillaje]:[Perfumería]])</f>
        <v>244269</v>
      </c>
      <c r="O2945" s="14">
        <f>AVERAGE(VentasC15[[#This Row],[Maquillaje]:[Perfumería]])</f>
        <v>48853.8</v>
      </c>
      <c r="P2945" t="str">
        <f>INDEX(VentasC15[[#Headers],[Maquillaje]:[Perfumería]],MATCH(MAX(VentasC15[[#This Row],[Maquillaje]:[Perfumería]]),VentasC15[[#This Row],[Maquillaje]:[Perfumería]],0))</f>
        <v>Perfumería</v>
      </c>
      <c r="Q2945" t="str">
        <f>INDEX(VentasC15[[#Headers],[Maquillaje]:[Perfumería]],MATCH(MIN(VentasC15[[#This Row],[Maquillaje]:[Perfumería]]),VentasC15[[#This Row],[Maquillaje]:[Perfumería]],0))</f>
        <v>Skincare</v>
      </c>
      <c r="R2945" t="str">
        <f>IF(VentasC15[[#This Row],[Total por vendedor]]&gt;=250000,"SI","NO")</f>
        <v>NO</v>
      </c>
    </row>
    <row r="2946" spans="1:18" x14ac:dyDescent="0.3">
      <c r="A2946" s="16">
        <v>33500066</v>
      </c>
      <c r="B2946" s="13">
        <v>33</v>
      </c>
      <c r="C2946" s="13">
        <v>6</v>
      </c>
      <c r="D2946" s="13">
        <v>80</v>
      </c>
      <c r="E2946" t="s">
        <v>23</v>
      </c>
      <c r="F2946" t="s">
        <v>21</v>
      </c>
      <c r="G2946" t="str">
        <f>IF(VentasC15[[#This Row],[Tipo de pago]]='Tablas auxiliares'!$B$6,"Venta física","Venta Online")</f>
        <v>Venta Online</v>
      </c>
      <c r="H2946" t="s">
        <v>30</v>
      </c>
      <c r="I2946" s="37">
        <v>7698</v>
      </c>
      <c r="J2946" s="37">
        <v>24900</v>
      </c>
      <c r="K2946" s="37">
        <v>35666</v>
      </c>
      <c r="L2946" s="37">
        <v>15259</v>
      </c>
      <c r="M2946" s="37">
        <v>97623</v>
      </c>
      <c r="N2946" s="37">
        <f>SUM(VentasC15[[#This Row],[Maquillaje]:[Perfumería]])</f>
        <v>181146</v>
      </c>
      <c r="O2946" s="14">
        <f>AVERAGE(VentasC15[[#This Row],[Maquillaje]:[Perfumería]])</f>
        <v>36229.199999999997</v>
      </c>
      <c r="P2946" t="str">
        <f>INDEX(VentasC15[[#Headers],[Maquillaje]:[Perfumería]],MATCH(MAX(VentasC15[[#This Row],[Maquillaje]:[Perfumería]]),VentasC15[[#This Row],[Maquillaje]:[Perfumería]],0))</f>
        <v>Perfumería</v>
      </c>
      <c r="Q2946" t="str">
        <f>INDEX(VentasC15[[#Headers],[Maquillaje]:[Perfumería]],MATCH(MIN(VentasC15[[#This Row],[Maquillaje]:[Perfumería]]),VentasC15[[#This Row],[Maquillaje]:[Perfumería]],0))</f>
        <v>Maquillaje</v>
      </c>
      <c r="R2946" t="str">
        <f>IF(VentasC15[[#This Row],[Total por vendedor]]&gt;=250000,"SI","NO")</f>
        <v>NO</v>
      </c>
    </row>
    <row r="2947" spans="1:18" x14ac:dyDescent="0.3">
      <c r="A2947" s="17">
        <v>33500067</v>
      </c>
      <c r="B2947" s="13">
        <v>56</v>
      </c>
      <c r="C2947" s="13">
        <v>6</v>
      </c>
      <c r="D2947" s="13">
        <v>37</v>
      </c>
      <c r="E2947" t="s">
        <v>23</v>
      </c>
      <c r="F2947" t="s">
        <v>20</v>
      </c>
      <c r="G2947" t="str">
        <f>IF(VentasC15[[#This Row],[Tipo de pago]]='Tablas auxiliares'!$B$6,"Venta física","Venta Online")</f>
        <v>Venta física</v>
      </c>
      <c r="H2947" t="s">
        <v>30</v>
      </c>
      <c r="I2947" s="37">
        <v>17902</v>
      </c>
      <c r="J2947" s="37">
        <v>85657</v>
      </c>
      <c r="K2947" s="37">
        <v>98460</v>
      </c>
      <c r="L2947" s="37">
        <v>36428</v>
      </c>
      <c r="M2947" s="37">
        <v>13963</v>
      </c>
      <c r="N2947" s="37">
        <f>SUM(VentasC15[[#This Row],[Maquillaje]:[Perfumería]])</f>
        <v>252410</v>
      </c>
      <c r="O2947" s="14">
        <f>AVERAGE(VentasC15[[#This Row],[Maquillaje]:[Perfumería]])</f>
        <v>50482</v>
      </c>
      <c r="P2947" t="str">
        <f>INDEX(VentasC15[[#Headers],[Maquillaje]:[Perfumería]],MATCH(MAX(VentasC15[[#This Row],[Maquillaje]:[Perfumería]]),VentasC15[[#This Row],[Maquillaje]:[Perfumería]],0))</f>
        <v>Cabello</v>
      </c>
      <c r="Q2947" t="str">
        <f>INDEX(VentasC15[[#Headers],[Maquillaje]:[Perfumería]],MATCH(MIN(VentasC15[[#This Row],[Maquillaje]:[Perfumería]]),VentasC15[[#This Row],[Maquillaje]:[Perfumería]],0))</f>
        <v>Perfumería</v>
      </c>
      <c r="R2947" t="str">
        <f>IF(VentasC15[[#This Row],[Total por vendedor]]&gt;=250000,"SI","NO")</f>
        <v>SI</v>
      </c>
    </row>
    <row r="2948" spans="1:18" x14ac:dyDescent="0.3">
      <c r="A2948" s="16">
        <v>33500068</v>
      </c>
      <c r="B2948" s="13">
        <v>27</v>
      </c>
      <c r="C2948" s="13">
        <v>6</v>
      </c>
      <c r="D2948" s="13">
        <v>60</v>
      </c>
      <c r="E2948" t="s">
        <v>23</v>
      </c>
      <c r="F2948" t="s">
        <v>20</v>
      </c>
      <c r="G2948" t="str">
        <f>IF(VentasC15[[#This Row],[Tipo de pago]]='Tablas auxiliares'!$B$6,"Venta física","Venta Online")</f>
        <v>Venta física</v>
      </c>
      <c r="H2948" t="s">
        <v>29</v>
      </c>
      <c r="I2948" s="37">
        <v>54781</v>
      </c>
      <c r="J2948" s="37">
        <v>18305</v>
      </c>
      <c r="K2948" s="37">
        <v>35660</v>
      </c>
      <c r="L2948" s="37">
        <v>94245</v>
      </c>
      <c r="M2948" s="37">
        <v>75948</v>
      </c>
      <c r="N2948" s="37">
        <f>SUM(VentasC15[[#This Row],[Maquillaje]:[Perfumería]])</f>
        <v>278939</v>
      </c>
      <c r="O2948" s="14">
        <f>AVERAGE(VentasC15[[#This Row],[Maquillaje]:[Perfumería]])</f>
        <v>55787.8</v>
      </c>
      <c r="P2948" t="str">
        <f>INDEX(VentasC15[[#Headers],[Maquillaje]:[Perfumería]],MATCH(MAX(VentasC15[[#This Row],[Maquillaje]:[Perfumería]]),VentasC15[[#This Row],[Maquillaje]:[Perfumería]],0))</f>
        <v>Cuerpo</v>
      </c>
      <c r="Q2948" t="str">
        <f>INDEX(VentasC15[[#Headers],[Maquillaje]:[Perfumería]],MATCH(MIN(VentasC15[[#This Row],[Maquillaje]:[Perfumería]]),VentasC15[[#This Row],[Maquillaje]:[Perfumería]],0))</f>
        <v>Skincare</v>
      </c>
      <c r="R2948" t="str">
        <f>IF(VentasC15[[#This Row],[Total por vendedor]]&gt;=250000,"SI","NO")</f>
        <v>SI</v>
      </c>
    </row>
    <row r="2949" spans="1:18" x14ac:dyDescent="0.3">
      <c r="A2949" s="17">
        <v>33500069</v>
      </c>
      <c r="B2949" s="13">
        <v>45</v>
      </c>
      <c r="C2949" s="13">
        <v>6</v>
      </c>
      <c r="D2949" s="13">
        <v>18</v>
      </c>
      <c r="E2949" t="s">
        <v>25</v>
      </c>
      <c r="F2949" t="s">
        <v>21</v>
      </c>
      <c r="G2949" t="str">
        <f>IF(VentasC15[[#This Row],[Tipo de pago]]='Tablas auxiliares'!$B$6,"Venta física","Venta Online")</f>
        <v>Venta Online</v>
      </c>
      <c r="H2949" t="s">
        <v>30</v>
      </c>
      <c r="I2949" s="37">
        <v>92811</v>
      </c>
      <c r="J2949" s="37">
        <v>4814</v>
      </c>
      <c r="K2949" s="37">
        <v>69772</v>
      </c>
      <c r="L2949" s="37">
        <v>55052</v>
      </c>
      <c r="M2949" s="37">
        <v>27724</v>
      </c>
      <c r="N2949" s="37">
        <f>SUM(VentasC15[[#This Row],[Maquillaje]:[Perfumería]])</f>
        <v>250173</v>
      </c>
      <c r="O2949" s="14">
        <f>AVERAGE(VentasC15[[#This Row],[Maquillaje]:[Perfumería]])</f>
        <v>50034.6</v>
      </c>
      <c r="P2949" t="str">
        <f>INDEX(VentasC15[[#Headers],[Maquillaje]:[Perfumería]],MATCH(MAX(VentasC15[[#This Row],[Maquillaje]:[Perfumería]]),VentasC15[[#This Row],[Maquillaje]:[Perfumería]],0))</f>
        <v>Maquillaje</v>
      </c>
      <c r="Q2949" t="str">
        <f>INDEX(VentasC15[[#Headers],[Maquillaje]:[Perfumería]],MATCH(MIN(VentasC15[[#This Row],[Maquillaje]:[Perfumería]]),VentasC15[[#This Row],[Maquillaje]:[Perfumería]],0))</f>
        <v>Skincare</v>
      </c>
      <c r="R2949" t="str">
        <f>IF(VentasC15[[#This Row],[Total por vendedor]]&gt;=250000,"SI","NO")</f>
        <v>SI</v>
      </c>
    </row>
    <row r="2950" spans="1:18" x14ac:dyDescent="0.3">
      <c r="A2950" s="16">
        <v>33500070</v>
      </c>
      <c r="B2950" s="13">
        <v>53</v>
      </c>
      <c r="C2950" s="13">
        <v>6</v>
      </c>
      <c r="D2950" s="13">
        <v>94</v>
      </c>
      <c r="E2950" t="s">
        <v>24</v>
      </c>
      <c r="F2950" t="s">
        <v>20</v>
      </c>
      <c r="G2950" t="str">
        <f>IF(VentasC15[[#This Row],[Tipo de pago]]='Tablas auxiliares'!$B$6,"Venta física","Venta Online")</f>
        <v>Venta física</v>
      </c>
      <c r="H2950" t="s">
        <v>29</v>
      </c>
      <c r="I2950" s="37">
        <v>64839</v>
      </c>
      <c r="J2950" s="37">
        <v>91668</v>
      </c>
      <c r="K2950" s="37">
        <v>79875</v>
      </c>
      <c r="L2950" s="37">
        <v>78590</v>
      </c>
      <c r="M2950" s="37">
        <v>35646</v>
      </c>
      <c r="N2950" s="37">
        <f>SUM(VentasC15[[#This Row],[Maquillaje]:[Perfumería]])</f>
        <v>350618</v>
      </c>
      <c r="O2950" s="14">
        <f>AVERAGE(VentasC15[[#This Row],[Maquillaje]:[Perfumería]])</f>
        <v>70123.600000000006</v>
      </c>
      <c r="P2950" t="str">
        <f>INDEX(VentasC15[[#Headers],[Maquillaje]:[Perfumería]],MATCH(MAX(VentasC15[[#This Row],[Maquillaje]:[Perfumería]]),VentasC15[[#This Row],[Maquillaje]:[Perfumería]],0))</f>
        <v>Skincare</v>
      </c>
      <c r="Q2950" t="str">
        <f>INDEX(VentasC15[[#Headers],[Maquillaje]:[Perfumería]],MATCH(MIN(VentasC15[[#This Row],[Maquillaje]:[Perfumería]]),VentasC15[[#This Row],[Maquillaje]:[Perfumería]],0))</f>
        <v>Perfumería</v>
      </c>
      <c r="R2950" t="str">
        <f>IF(VentasC15[[#This Row],[Total por vendedor]]&gt;=250000,"SI","NO")</f>
        <v>SI</v>
      </c>
    </row>
    <row r="2951" spans="1:18" x14ac:dyDescent="0.3">
      <c r="A2951" s="17">
        <v>33500071</v>
      </c>
      <c r="B2951" s="13">
        <v>52</v>
      </c>
      <c r="C2951" s="13">
        <v>6</v>
      </c>
      <c r="D2951" s="13">
        <v>75</v>
      </c>
      <c r="E2951" t="s">
        <v>24</v>
      </c>
      <c r="F2951" t="s">
        <v>21</v>
      </c>
      <c r="G2951" t="str">
        <f>IF(VentasC15[[#This Row],[Tipo de pago]]='Tablas auxiliares'!$B$6,"Venta física","Venta Online")</f>
        <v>Venta Online</v>
      </c>
      <c r="H2951" t="s">
        <v>29</v>
      </c>
      <c r="I2951" s="37">
        <v>60913</v>
      </c>
      <c r="J2951" s="37">
        <v>30089</v>
      </c>
      <c r="K2951" s="37">
        <v>93869</v>
      </c>
      <c r="L2951" s="37">
        <v>41010</v>
      </c>
      <c r="M2951" s="37">
        <v>33534</v>
      </c>
      <c r="N2951" s="37">
        <f>SUM(VentasC15[[#This Row],[Maquillaje]:[Perfumería]])</f>
        <v>259415</v>
      </c>
      <c r="O2951" s="14">
        <f>AVERAGE(VentasC15[[#This Row],[Maquillaje]:[Perfumería]])</f>
        <v>51883</v>
      </c>
      <c r="P2951" t="str">
        <f>INDEX(VentasC15[[#Headers],[Maquillaje]:[Perfumería]],MATCH(MAX(VentasC15[[#This Row],[Maquillaje]:[Perfumería]]),VentasC15[[#This Row],[Maquillaje]:[Perfumería]],0))</f>
        <v>Cabello</v>
      </c>
      <c r="Q2951" t="str">
        <f>INDEX(VentasC15[[#Headers],[Maquillaje]:[Perfumería]],MATCH(MIN(VentasC15[[#This Row],[Maquillaje]:[Perfumería]]),VentasC15[[#This Row],[Maquillaje]:[Perfumería]],0))</f>
        <v>Skincare</v>
      </c>
      <c r="R2951" t="str">
        <f>IF(VentasC15[[#This Row],[Total por vendedor]]&gt;=250000,"SI","NO")</f>
        <v>SI</v>
      </c>
    </row>
    <row r="2952" spans="1:18" x14ac:dyDescent="0.3">
      <c r="A2952" s="16">
        <v>33500072</v>
      </c>
      <c r="B2952" s="13">
        <v>40</v>
      </c>
      <c r="C2952" s="13">
        <v>6</v>
      </c>
      <c r="D2952" s="13">
        <v>62</v>
      </c>
      <c r="E2952" t="s">
        <v>25</v>
      </c>
      <c r="F2952" t="s">
        <v>20</v>
      </c>
      <c r="G2952" t="str">
        <f>IF(VentasC15[[#This Row],[Tipo de pago]]='Tablas auxiliares'!$B$6,"Venta física","Venta Online")</f>
        <v>Venta física</v>
      </c>
      <c r="H2952" t="s">
        <v>30</v>
      </c>
      <c r="I2952" s="37">
        <v>43348</v>
      </c>
      <c r="J2952" s="37">
        <v>94639</v>
      </c>
      <c r="K2952" s="37">
        <v>42267</v>
      </c>
      <c r="L2952" s="37">
        <v>79766</v>
      </c>
      <c r="M2952" s="37">
        <v>70172</v>
      </c>
      <c r="N2952" s="37">
        <f>SUM(VentasC15[[#This Row],[Maquillaje]:[Perfumería]])</f>
        <v>330192</v>
      </c>
      <c r="O2952" s="14">
        <f>AVERAGE(VentasC15[[#This Row],[Maquillaje]:[Perfumería]])</f>
        <v>66038.399999999994</v>
      </c>
      <c r="P2952" t="str">
        <f>INDEX(VentasC15[[#Headers],[Maquillaje]:[Perfumería]],MATCH(MAX(VentasC15[[#This Row],[Maquillaje]:[Perfumería]]),VentasC15[[#This Row],[Maquillaje]:[Perfumería]],0))</f>
        <v>Skincare</v>
      </c>
      <c r="Q2952" t="str">
        <f>INDEX(VentasC15[[#Headers],[Maquillaje]:[Perfumería]],MATCH(MIN(VentasC15[[#This Row],[Maquillaje]:[Perfumería]]),VentasC15[[#This Row],[Maquillaje]:[Perfumería]],0))</f>
        <v>Cabello</v>
      </c>
      <c r="R2952" t="str">
        <f>IF(VentasC15[[#This Row],[Total por vendedor]]&gt;=250000,"SI","NO")</f>
        <v>SI</v>
      </c>
    </row>
    <row r="2953" spans="1:18" x14ac:dyDescent="0.3">
      <c r="A2953" s="17">
        <v>33500073</v>
      </c>
      <c r="B2953" s="13">
        <v>55</v>
      </c>
      <c r="C2953" s="13">
        <v>6</v>
      </c>
      <c r="D2953" s="13">
        <v>89</v>
      </c>
      <c r="E2953" t="s">
        <v>24</v>
      </c>
      <c r="F2953" t="s">
        <v>21</v>
      </c>
      <c r="G2953" t="str">
        <f>IF(VentasC15[[#This Row],[Tipo de pago]]='Tablas auxiliares'!$B$6,"Venta física","Venta Online")</f>
        <v>Venta Online</v>
      </c>
      <c r="H2953" t="s">
        <v>29</v>
      </c>
      <c r="I2953" s="37">
        <v>12581</v>
      </c>
      <c r="J2953" s="37">
        <v>48893</v>
      </c>
      <c r="K2953" s="37">
        <v>32107</v>
      </c>
      <c r="L2953" s="37">
        <v>54832</v>
      </c>
      <c r="M2953" s="37">
        <v>49896</v>
      </c>
      <c r="N2953" s="37">
        <f>SUM(VentasC15[[#This Row],[Maquillaje]:[Perfumería]])</f>
        <v>198309</v>
      </c>
      <c r="O2953" s="14">
        <f>AVERAGE(VentasC15[[#This Row],[Maquillaje]:[Perfumería]])</f>
        <v>39661.800000000003</v>
      </c>
      <c r="P2953" t="str">
        <f>INDEX(VentasC15[[#Headers],[Maquillaje]:[Perfumería]],MATCH(MAX(VentasC15[[#This Row],[Maquillaje]:[Perfumería]]),VentasC15[[#This Row],[Maquillaje]:[Perfumería]],0))</f>
        <v>Cuerpo</v>
      </c>
      <c r="Q2953" t="str">
        <f>INDEX(VentasC15[[#Headers],[Maquillaje]:[Perfumería]],MATCH(MIN(VentasC15[[#This Row],[Maquillaje]:[Perfumería]]),VentasC15[[#This Row],[Maquillaje]:[Perfumería]],0))</f>
        <v>Maquillaje</v>
      </c>
      <c r="R2953" t="str">
        <f>IF(VentasC15[[#This Row],[Total por vendedor]]&gt;=250000,"SI","NO")</f>
        <v>NO</v>
      </c>
    </row>
    <row r="2954" spans="1:18" x14ac:dyDescent="0.3">
      <c r="A2954" s="16">
        <v>33500074</v>
      </c>
      <c r="B2954" s="13">
        <v>40</v>
      </c>
      <c r="C2954" s="13">
        <v>6</v>
      </c>
      <c r="D2954" s="13">
        <v>94</v>
      </c>
      <c r="E2954" t="s">
        <v>24</v>
      </c>
      <c r="F2954" t="s">
        <v>20</v>
      </c>
      <c r="G2954" t="str">
        <f>IF(VentasC15[[#This Row],[Tipo de pago]]='Tablas auxiliares'!$B$6,"Venta física","Venta Online")</f>
        <v>Venta física</v>
      </c>
      <c r="H2954" t="s">
        <v>30</v>
      </c>
      <c r="I2954" s="37">
        <v>4993</v>
      </c>
      <c r="J2954" s="37">
        <v>96576</v>
      </c>
      <c r="K2954" s="37">
        <v>30781</v>
      </c>
      <c r="L2954" s="37">
        <v>40904</v>
      </c>
      <c r="M2954" s="37">
        <v>67548</v>
      </c>
      <c r="N2954" s="37">
        <f>SUM(VentasC15[[#This Row],[Maquillaje]:[Perfumería]])</f>
        <v>240802</v>
      </c>
      <c r="O2954" s="14">
        <f>AVERAGE(VentasC15[[#This Row],[Maquillaje]:[Perfumería]])</f>
        <v>48160.4</v>
      </c>
      <c r="P2954" t="str">
        <f>INDEX(VentasC15[[#Headers],[Maquillaje]:[Perfumería]],MATCH(MAX(VentasC15[[#This Row],[Maquillaje]:[Perfumería]]),VentasC15[[#This Row],[Maquillaje]:[Perfumería]],0))</f>
        <v>Skincare</v>
      </c>
      <c r="Q2954" t="str">
        <f>INDEX(VentasC15[[#Headers],[Maquillaje]:[Perfumería]],MATCH(MIN(VentasC15[[#This Row],[Maquillaje]:[Perfumería]]),VentasC15[[#This Row],[Maquillaje]:[Perfumería]],0))</f>
        <v>Maquillaje</v>
      </c>
      <c r="R2954" t="str">
        <f>IF(VentasC15[[#This Row],[Total por vendedor]]&gt;=250000,"SI","NO")</f>
        <v>NO</v>
      </c>
    </row>
    <row r="2955" spans="1:18" x14ac:dyDescent="0.3">
      <c r="A2955" s="17">
        <v>33500075</v>
      </c>
      <c r="B2955" s="13">
        <v>74</v>
      </c>
      <c r="C2955" s="13">
        <v>6</v>
      </c>
      <c r="D2955" s="13">
        <v>47</v>
      </c>
      <c r="E2955" t="s">
        <v>23</v>
      </c>
      <c r="F2955" t="s">
        <v>20</v>
      </c>
      <c r="G2955" t="str">
        <f>IF(VentasC15[[#This Row],[Tipo de pago]]='Tablas auxiliares'!$B$6,"Venta física","Venta Online")</f>
        <v>Venta física</v>
      </c>
      <c r="H2955" t="s">
        <v>30</v>
      </c>
      <c r="I2955" s="37">
        <v>10630</v>
      </c>
      <c r="J2955" s="37">
        <v>47502</v>
      </c>
      <c r="K2955" s="37">
        <v>28350</v>
      </c>
      <c r="L2955" s="37">
        <v>57685</v>
      </c>
      <c r="M2955" s="37">
        <v>25429</v>
      </c>
      <c r="N2955" s="37">
        <f>SUM(VentasC15[[#This Row],[Maquillaje]:[Perfumería]])</f>
        <v>169596</v>
      </c>
      <c r="O2955" s="14">
        <f>AVERAGE(VentasC15[[#This Row],[Maquillaje]:[Perfumería]])</f>
        <v>33919.199999999997</v>
      </c>
      <c r="P2955" t="str">
        <f>INDEX(VentasC15[[#Headers],[Maquillaje]:[Perfumería]],MATCH(MAX(VentasC15[[#This Row],[Maquillaje]:[Perfumería]]),VentasC15[[#This Row],[Maquillaje]:[Perfumería]],0))</f>
        <v>Cuerpo</v>
      </c>
      <c r="Q2955" t="str">
        <f>INDEX(VentasC15[[#Headers],[Maquillaje]:[Perfumería]],MATCH(MIN(VentasC15[[#This Row],[Maquillaje]:[Perfumería]]),VentasC15[[#This Row],[Maquillaje]:[Perfumería]],0))</f>
        <v>Maquillaje</v>
      </c>
      <c r="R2955" t="str">
        <f>IF(VentasC15[[#This Row],[Total por vendedor]]&gt;=250000,"SI","NO")</f>
        <v>NO</v>
      </c>
    </row>
    <row r="2956" spans="1:18" x14ac:dyDescent="0.3">
      <c r="A2956" s="16">
        <v>33500076</v>
      </c>
      <c r="B2956" s="13">
        <v>60</v>
      </c>
      <c r="C2956" s="13">
        <v>6</v>
      </c>
      <c r="D2956" s="13">
        <v>37</v>
      </c>
      <c r="E2956" t="s">
        <v>23</v>
      </c>
      <c r="F2956" t="s">
        <v>21</v>
      </c>
      <c r="G2956" t="str">
        <f>IF(VentasC15[[#This Row],[Tipo de pago]]='Tablas auxiliares'!$B$6,"Venta física","Venta Online")</f>
        <v>Venta Online</v>
      </c>
      <c r="H2956" t="s">
        <v>29</v>
      </c>
      <c r="I2956" s="37">
        <v>41481</v>
      </c>
      <c r="J2956" s="37">
        <v>16289</v>
      </c>
      <c r="K2956" s="37">
        <v>59784</v>
      </c>
      <c r="L2956" s="37">
        <v>83036</v>
      </c>
      <c r="M2956" s="37">
        <v>83871</v>
      </c>
      <c r="N2956" s="37">
        <f>SUM(VentasC15[[#This Row],[Maquillaje]:[Perfumería]])</f>
        <v>284461</v>
      </c>
      <c r="O2956" s="14">
        <f>AVERAGE(VentasC15[[#This Row],[Maquillaje]:[Perfumería]])</f>
        <v>56892.2</v>
      </c>
      <c r="P2956" t="str">
        <f>INDEX(VentasC15[[#Headers],[Maquillaje]:[Perfumería]],MATCH(MAX(VentasC15[[#This Row],[Maquillaje]:[Perfumería]]),VentasC15[[#This Row],[Maquillaje]:[Perfumería]],0))</f>
        <v>Perfumería</v>
      </c>
      <c r="Q2956" t="str">
        <f>INDEX(VentasC15[[#Headers],[Maquillaje]:[Perfumería]],MATCH(MIN(VentasC15[[#This Row],[Maquillaje]:[Perfumería]]),VentasC15[[#This Row],[Maquillaje]:[Perfumería]],0))</f>
        <v>Skincare</v>
      </c>
      <c r="R2956" t="str">
        <f>IF(VentasC15[[#This Row],[Total por vendedor]]&gt;=250000,"SI","NO")</f>
        <v>SI</v>
      </c>
    </row>
    <row r="2957" spans="1:18" x14ac:dyDescent="0.3">
      <c r="A2957" s="17">
        <v>33500077</v>
      </c>
      <c r="B2957" s="13">
        <v>44</v>
      </c>
      <c r="C2957" s="13">
        <v>6</v>
      </c>
      <c r="D2957" s="13">
        <v>31</v>
      </c>
      <c r="E2957" t="s">
        <v>24</v>
      </c>
      <c r="F2957" t="s">
        <v>20</v>
      </c>
      <c r="G2957" t="str">
        <f>IF(VentasC15[[#This Row],[Tipo de pago]]='Tablas auxiliares'!$B$6,"Venta física","Venta Online")</f>
        <v>Venta física</v>
      </c>
      <c r="H2957" t="s">
        <v>29</v>
      </c>
      <c r="I2957" s="37">
        <v>80151</v>
      </c>
      <c r="J2957" s="37">
        <v>88219</v>
      </c>
      <c r="K2957" s="37">
        <v>51715</v>
      </c>
      <c r="L2957" s="37">
        <v>84107</v>
      </c>
      <c r="M2957" s="37">
        <v>4725</v>
      </c>
      <c r="N2957" s="37">
        <f>SUM(VentasC15[[#This Row],[Maquillaje]:[Perfumería]])</f>
        <v>308917</v>
      </c>
      <c r="O2957" s="14">
        <f>AVERAGE(VentasC15[[#This Row],[Maquillaje]:[Perfumería]])</f>
        <v>61783.4</v>
      </c>
      <c r="P2957" t="str">
        <f>INDEX(VentasC15[[#Headers],[Maquillaje]:[Perfumería]],MATCH(MAX(VentasC15[[#This Row],[Maquillaje]:[Perfumería]]),VentasC15[[#This Row],[Maquillaje]:[Perfumería]],0))</f>
        <v>Skincare</v>
      </c>
      <c r="Q2957" t="str">
        <f>INDEX(VentasC15[[#Headers],[Maquillaje]:[Perfumería]],MATCH(MIN(VentasC15[[#This Row],[Maquillaje]:[Perfumería]]),VentasC15[[#This Row],[Maquillaje]:[Perfumería]],0))</f>
        <v>Perfumería</v>
      </c>
      <c r="R2957" t="str">
        <f>IF(VentasC15[[#This Row],[Total por vendedor]]&gt;=250000,"SI","NO")</f>
        <v>SI</v>
      </c>
    </row>
    <row r="2958" spans="1:18" x14ac:dyDescent="0.3">
      <c r="A2958" s="16">
        <v>33500078</v>
      </c>
      <c r="B2958" s="13">
        <v>25</v>
      </c>
      <c r="C2958" s="13">
        <v>6</v>
      </c>
      <c r="D2958" s="13">
        <v>74</v>
      </c>
      <c r="E2958" t="s">
        <v>23</v>
      </c>
      <c r="F2958" t="s">
        <v>21</v>
      </c>
      <c r="G2958" t="str">
        <f>IF(VentasC15[[#This Row],[Tipo de pago]]='Tablas auxiliares'!$B$6,"Venta física","Venta Online")</f>
        <v>Venta Online</v>
      </c>
      <c r="H2958" t="s">
        <v>30</v>
      </c>
      <c r="I2958" s="37">
        <v>63708</v>
      </c>
      <c r="J2958" s="37">
        <v>89540</v>
      </c>
      <c r="K2958" s="37">
        <v>76756</v>
      </c>
      <c r="L2958" s="37">
        <v>38615</v>
      </c>
      <c r="M2958" s="37">
        <v>54676</v>
      </c>
      <c r="N2958" s="37">
        <f>SUM(VentasC15[[#This Row],[Maquillaje]:[Perfumería]])</f>
        <v>323295</v>
      </c>
      <c r="O2958" s="14">
        <f>AVERAGE(VentasC15[[#This Row],[Maquillaje]:[Perfumería]])</f>
        <v>64659</v>
      </c>
      <c r="P2958" t="str">
        <f>INDEX(VentasC15[[#Headers],[Maquillaje]:[Perfumería]],MATCH(MAX(VentasC15[[#This Row],[Maquillaje]:[Perfumería]]),VentasC15[[#This Row],[Maquillaje]:[Perfumería]],0))</f>
        <v>Skincare</v>
      </c>
      <c r="Q2958" t="str">
        <f>INDEX(VentasC15[[#Headers],[Maquillaje]:[Perfumería]],MATCH(MIN(VentasC15[[#This Row],[Maquillaje]:[Perfumería]]),VentasC15[[#This Row],[Maquillaje]:[Perfumería]],0))</f>
        <v>Cuerpo</v>
      </c>
      <c r="R2958" t="str">
        <f>IF(VentasC15[[#This Row],[Total por vendedor]]&gt;=250000,"SI","NO")</f>
        <v>SI</v>
      </c>
    </row>
    <row r="2959" spans="1:18" x14ac:dyDescent="0.3">
      <c r="A2959" s="17">
        <v>33500079</v>
      </c>
      <c r="B2959" s="13">
        <v>71</v>
      </c>
      <c r="C2959" s="13">
        <v>6</v>
      </c>
      <c r="D2959" s="13">
        <v>26</v>
      </c>
      <c r="E2959" t="s">
        <v>23</v>
      </c>
      <c r="F2959" t="s">
        <v>20</v>
      </c>
      <c r="G2959" t="str">
        <f>IF(VentasC15[[#This Row],[Tipo de pago]]='Tablas auxiliares'!$B$6,"Venta física","Venta Online")</f>
        <v>Venta física</v>
      </c>
      <c r="H2959" t="s">
        <v>29</v>
      </c>
      <c r="I2959" s="37">
        <v>49318</v>
      </c>
      <c r="J2959" s="37">
        <v>40800</v>
      </c>
      <c r="K2959" s="37">
        <v>50982</v>
      </c>
      <c r="L2959" s="37">
        <v>22260</v>
      </c>
      <c r="M2959" s="37">
        <v>50336</v>
      </c>
      <c r="N2959" s="37">
        <f>SUM(VentasC15[[#This Row],[Maquillaje]:[Perfumería]])</f>
        <v>213696</v>
      </c>
      <c r="O2959" s="14">
        <f>AVERAGE(VentasC15[[#This Row],[Maquillaje]:[Perfumería]])</f>
        <v>42739.199999999997</v>
      </c>
      <c r="P2959" t="str">
        <f>INDEX(VentasC15[[#Headers],[Maquillaje]:[Perfumería]],MATCH(MAX(VentasC15[[#This Row],[Maquillaje]:[Perfumería]]),VentasC15[[#This Row],[Maquillaje]:[Perfumería]],0))</f>
        <v>Cabello</v>
      </c>
      <c r="Q2959" t="str">
        <f>INDEX(VentasC15[[#Headers],[Maquillaje]:[Perfumería]],MATCH(MIN(VentasC15[[#This Row],[Maquillaje]:[Perfumería]]),VentasC15[[#This Row],[Maquillaje]:[Perfumería]],0))</f>
        <v>Cuerpo</v>
      </c>
      <c r="R2959" t="str">
        <f>IF(VentasC15[[#This Row],[Total por vendedor]]&gt;=250000,"SI","NO")</f>
        <v>NO</v>
      </c>
    </row>
    <row r="2960" spans="1:18" x14ac:dyDescent="0.3">
      <c r="A2960" s="16">
        <v>33500080</v>
      </c>
      <c r="B2960" s="13">
        <v>51</v>
      </c>
      <c r="C2960" s="13">
        <v>6</v>
      </c>
      <c r="D2960" s="13">
        <v>75</v>
      </c>
      <c r="E2960" t="s">
        <v>25</v>
      </c>
      <c r="F2960" t="s">
        <v>20</v>
      </c>
      <c r="G2960" t="str">
        <f>IF(VentasC15[[#This Row],[Tipo de pago]]='Tablas auxiliares'!$B$6,"Venta física","Venta Online")</f>
        <v>Venta física</v>
      </c>
      <c r="H2960" t="s">
        <v>29</v>
      </c>
      <c r="I2960" s="37">
        <v>56168</v>
      </c>
      <c r="J2960" s="37">
        <v>51876</v>
      </c>
      <c r="K2960" s="37">
        <v>49633</v>
      </c>
      <c r="L2960" s="37">
        <v>38795</v>
      </c>
      <c r="M2960" s="37">
        <v>59285</v>
      </c>
      <c r="N2960" s="37">
        <f>SUM(VentasC15[[#This Row],[Maquillaje]:[Perfumería]])</f>
        <v>255757</v>
      </c>
      <c r="O2960" s="14">
        <f>AVERAGE(VentasC15[[#This Row],[Maquillaje]:[Perfumería]])</f>
        <v>51151.4</v>
      </c>
      <c r="P2960" t="str">
        <f>INDEX(VentasC15[[#Headers],[Maquillaje]:[Perfumería]],MATCH(MAX(VentasC15[[#This Row],[Maquillaje]:[Perfumería]]),VentasC15[[#This Row],[Maquillaje]:[Perfumería]],0))</f>
        <v>Perfumería</v>
      </c>
      <c r="Q2960" t="str">
        <f>INDEX(VentasC15[[#Headers],[Maquillaje]:[Perfumería]],MATCH(MIN(VentasC15[[#This Row],[Maquillaje]:[Perfumería]]),VentasC15[[#This Row],[Maquillaje]:[Perfumería]],0))</f>
        <v>Cuerpo</v>
      </c>
      <c r="R2960" t="str">
        <f>IF(VentasC15[[#This Row],[Total por vendedor]]&gt;=250000,"SI","NO")</f>
        <v>SI</v>
      </c>
    </row>
    <row r="2961" spans="1:18" x14ac:dyDescent="0.3">
      <c r="A2961" s="17">
        <v>33500081</v>
      </c>
      <c r="B2961" s="13">
        <v>75</v>
      </c>
      <c r="C2961" s="13">
        <v>6</v>
      </c>
      <c r="D2961" s="13">
        <v>77</v>
      </c>
      <c r="E2961" t="s">
        <v>23</v>
      </c>
      <c r="F2961" t="s">
        <v>20</v>
      </c>
      <c r="G2961" t="str">
        <f>IF(VentasC15[[#This Row],[Tipo de pago]]='Tablas auxiliares'!$B$6,"Venta física","Venta Online")</f>
        <v>Venta física</v>
      </c>
      <c r="H2961" t="s">
        <v>30</v>
      </c>
      <c r="I2961" s="37">
        <v>1041</v>
      </c>
      <c r="J2961" s="37">
        <v>56011</v>
      </c>
      <c r="K2961" s="37">
        <v>80188</v>
      </c>
      <c r="L2961" s="37">
        <v>74607</v>
      </c>
      <c r="M2961" s="37">
        <v>40116</v>
      </c>
      <c r="N2961" s="37">
        <f>SUM(VentasC15[[#This Row],[Maquillaje]:[Perfumería]])</f>
        <v>251963</v>
      </c>
      <c r="O2961" s="14">
        <f>AVERAGE(VentasC15[[#This Row],[Maquillaje]:[Perfumería]])</f>
        <v>50392.6</v>
      </c>
      <c r="P2961" t="str">
        <f>INDEX(VentasC15[[#Headers],[Maquillaje]:[Perfumería]],MATCH(MAX(VentasC15[[#This Row],[Maquillaje]:[Perfumería]]),VentasC15[[#This Row],[Maquillaje]:[Perfumería]],0))</f>
        <v>Cabello</v>
      </c>
      <c r="Q2961" t="str">
        <f>INDEX(VentasC15[[#Headers],[Maquillaje]:[Perfumería]],MATCH(MIN(VentasC15[[#This Row],[Maquillaje]:[Perfumería]]),VentasC15[[#This Row],[Maquillaje]:[Perfumería]],0))</f>
        <v>Maquillaje</v>
      </c>
      <c r="R2961" t="str">
        <f>IF(VentasC15[[#This Row],[Total por vendedor]]&gt;=250000,"SI","NO")</f>
        <v>SI</v>
      </c>
    </row>
    <row r="2962" spans="1:18" x14ac:dyDescent="0.3">
      <c r="A2962" s="16">
        <v>33500082</v>
      </c>
      <c r="B2962" s="13">
        <v>45</v>
      </c>
      <c r="C2962" s="13">
        <v>6</v>
      </c>
      <c r="D2962" s="13">
        <v>96</v>
      </c>
      <c r="E2962" t="s">
        <v>23</v>
      </c>
      <c r="F2962" t="s">
        <v>21</v>
      </c>
      <c r="G2962" t="str">
        <f>IF(VentasC15[[#This Row],[Tipo de pago]]='Tablas auxiliares'!$B$6,"Venta física","Venta Online")</f>
        <v>Venta Online</v>
      </c>
      <c r="H2962" t="s">
        <v>30</v>
      </c>
      <c r="I2962" s="37">
        <v>71574</v>
      </c>
      <c r="J2962" s="37">
        <v>21980</v>
      </c>
      <c r="K2962" s="37">
        <v>12458</v>
      </c>
      <c r="L2962" s="37">
        <v>30358</v>
      </c>
      <c r="M2962" s="37">
        <v>30360</v>
      </c>
      <c r="N2962" s="37">
        <f>SUM(VentasC15[[#This Row],[Maquillaje]:[Perfumería]])</f>
        <v>166730</v>
      </c>
      <c r="O2962" s="14">
        <f>AVERAGE(VentasC15[[#This Row],[Maquillaje]:[Perfumería]])</f>
        <v>33346</v>
      </c>
      <c r="P2962" t="str">
        <f>INDEX(VentasC15[[#Headers],[Maquillaje]:[Perfumería]],MATCH(MAX(VentasC15[[#This Row],[Maquillaje]:[Perfumería]]),VentasC15[[#This Row],[Maquillaje]:[Perfumería]],0))</f>
        <v>Maquillaje</v>
      </c>
      <c r="Q2962" t="str">
        <f>INDEX(VentasC15[[#Headers],[Maquillaje]:[Perfumería]],MATCH(MIN(VentasC15[[#This Row],[Maquillaje]:[Perfumería]]),VentasC15[[#This Row],[Maquillaje]:[Perfumería]],0))</f>
        <v>Cabello</v>
      </c>
      <c r="R2962" t="str">
        <f>IF(VentasC15[[#This Row],[Total por vendedor]]&gt;=250000,"SI","NO")</f>
        <v>NO</v>
      </c>
    </row>
    <row r="2963" spans="1:18" x14ac:dyDescent="0.3">
      <c r="A2963" s="17">
        <v>33500083</v>
      </c>
      <c r="B2963" s="13">
        <v>71</v>
      </c>
      <c r="C2963" s="13">
        <v>6</v>
      </c>
      <c r="D2963" s="13">
        <v>100</v>
      </c>
      <c r="E2963" t="s">
        <v>25</v>
      </c>
      <c r="F2963" t="s">
        <v>21</v>
      </c>
      <c r="G2963" t="str">
        <f>IF(VentasC15[[#This Row],[Tipo de pago]]='Tablas auxiliares'!$B$6,"Venta física","Venta Online")</f>
        <v>Venta Online</v>
      </c>
      <c r="H2963" t="s">
        <v>29</v>
      </c>
      <c r="I2963" s="37">
        <v>65341</v>
      </c>
      <c r="J2963" s="37">
        <v>43869</v>
      </c>
      <c r="K2963" s="37">
        <v>19293</v>
      </c>
      <c r="L2963" s="37">
        <v>82023</v>
      </c>
      <c r="M2963" s="37">
        <v>55959</v>
      </c>
      <c r="N2963" s="37">
        <f>SUM(VentasC15[[#This Row],[Maquillaje]:[Perfumería]])</f>
        <v>266485</v>
      </c>
      <c r="O2963" s="14">
        <f>AVERAGE(VentasC15[[#This Row],[Maquillaje]:[Perfumería]])</f>
        <v>53297</v>
      </c>
      <c r="P2963" t="str">
        <f>INDEX(VentasC15[[#Headers],[Maquillaje]:[Perfumería]],MATCH(MAX(VentasC15[[#This Row],[Maquillaje]:[Perfumería]]),VentasC15[[#This Row],[Maquillaje]:[Perfumería]],0))</f>
        <v>Cuerpo</v>
      </c>
      <c r="Q2963" t="str">
        <f>INDEX(VentasC15[[#Headers],[Maquillaje]:[Perfumería]],MATCH(MIN(VentasC15[[#This Row],[Maquillaje]:[Perfumería]]),VentasC15[[#This Row],[Maquillaje]:[Perfumería]],0))</f>
        <v>Cabello</v>
      </c>
      <c r="R2963" t="str">
        <f>IF(VentasC15[[#This Row],[Total por vendedor]]&gt;=250000,"SI","NO")</f>
        <v>SI</v>
      </c>
    </row>
    <row r="2964" spans="1:18" x14ac:dyDescent="0.3">
      <c r="A2964" s="16">
        <v>33500084</v>
      </c>
      <c r="B2964" s="13">
        <v>54</v>
      </c>
      <c r="C2964" s="13">
        <v>6</v>
      </c>
      <c r="D2964" s="13">
        <v>42</v>
      </c>
      <c r="E2964" t="s">
        <v>23</v>
      </c>
      <c r="F2964" t="s">
        <v>20</v>
      </c>
      <c r="G2964" t="str">
        <f>IF(VentasC15[[#This Row],[Tipo de pago]]='Tablas auxiliares'!$B$6,"Venta física","Venta Online")</f>
        <v>Venta física</v>
      </c>
      <c r="H2964" t="s">
        <v>29</v>
      </c>
      <c r="I2964" s="37">
        <v>86599</v>
      </c>
      <c r="J2964" s="37">
        <v>39586</v>
      </c>
      <c r="K2964" s="37">
        <v>82629</v>
      </c>
      <c r="L2964" s="37">
        <v>14298</v>
      </c>
      <c r="M2964" s="37">
        <v>51360</v>
      </c>
      <c r="N2964" s="37">
        <f>SUM(VentasC15[[#This Row],[Maquillaje]:[Perfumería]])</f>
        <v>274472</v>
      </c>
      <c r="O2964" s="14">
        <f>AVERAGE(VentasC15[[#This Row],[Maquillaje]:[Perfumería]])</f>
        <v>54894.400000000001</v>
      </c>
      <c r="P2964" t="str">
        <f>INDEX(VentasC15[[#Headers],[Maquillaje]:[Perfumería]],MATCH(MAX(VentasC15[[#This Row],[Maquillaje]:[Perfumería]]),VentasC15[[#This Row],[Maquillaje]:[Perfumería]],0))</f>
        <v>Maquillaje</v>
      </c>
      <c r="Q2964" t="str">
        <f>INDEX(VentasC15[[#Headers],[Maquillaje]:[Perfumería]],MATCH(MIN(VentasC15[[#This Row],[Maquillaje]:[Perfumería]]),VentasC15[[#This Row],[Maquillaje]:[Perfumería]],0))</f>
        <v>Cuerpo</v>
      </c>
      <c r="R2964" t="str">
        <f>IF(VentasC15[[#This Row],[Total por vendedor]]&gt;=250000,"SI","NO")</f>
        <v>SI</v>
      </c>
    </row>
    <row r="2965" spans="1:18" x14ac:dyDescent="0.3">
      <c r="A2965" s="17">
        <v>33500085</v>
      </c>
      <c r="B2965" s="13">
        <v>28</v>
      </c>
      <c r="C2965" s="13">
        <v>6</v>
      </c>
      <c r="D2965" s="13">
        <v>36</v>
      </c>
      <c r="E2965" t="s">
        <v>23</v>
      </c>
      <c r="F2965" t="s">
        <v>20</v>
      </c>
      <c r="G2965" t="str">
        <f>IF(VentasC15[[#This Row],[Tipo de pago]]='Tablas auxiliares'!$B$6,"Venta física","Venta Online")</f>
        <v>Venta física</v>
      </c>
      <c r="H2965" t="s">
        <v>29</v>
      </c>
      <c r="I2965" s="37">
        <v>95721</v>
      </c>
      <c r="J2965" s="37">
        <v>16933</v>
      </c>
      <c r="K2965" s="37">
        <v>40727</v>
      </c>
      <c r="L2965" s="37">
        <v>37626</v>
      </c>
      <c r="M2965" s="37">
        <v>52813</v>
      </c>
      <c r="N2965" s="37">
        <f>SUM(VentasC15[[#This Row],[Maquillaje]:[Perfumería]])</f>
        <v>243820</v>
      </c>
      <c r="O2965" s="14">
        <f>AVERAGE(VentasC15[[#This Row],[Maquillaje]:[Perfumería]])</f>
        <v>48764</v>
      </c>
      <c r="P2965" t="str">
        <f>INDEX(VentasC15[[#Headers],[Maquillaje]:[Perfumería]],MATCH(MAX(VentasC15[[#This Row],[Maquillaje]:[Perfumería]]),VentasC15[[#This Row],[Maquillaje]:[Perfumería]],0))</f>
        <v>Maquillaje</v>
      </c>
      <c r="Q2965" t="str">
        <f>INDEX(VentasC15[[#Headers],[Maquillaje]:[Perfumería]],MATCH(MIN(VentasC15[[#This Row],[Maquillaje]:[Perfumería]]),VentasC15[[#This Row],[Maquillaje]:[Perfumería]],0))</f>
        <v>Skincare</v>
      </c>
      <c r="R2965" t="str">
        <f>IF(VentasC15[[#This Row],[Total por vendedor]]&gt;=250000,"SI","NO")</f>
        <v>NO</v>
      </c>
    </row>
    <row r="2966" spans="1:18" x14ac:dyDescent="0.3">
      <c r="A2966" s="16">
        <v>33500086</v>
      </c>
      <c r="B2966" s="13">
        <v>42</v>
      </c>
      <c r="C2966" s="13">
        <v>6</v>
      </c>
      <c r="D2966" s="13">
        <v>59</v>
      </c>
      <c r="E2966" t="s">
        <v>23</v>
      </c>
      <c r="F2966" t="s">
        <v>20</v>
      </c>
      <c r="G2966" t="str">
        <f>IF(VentasC15[[#This Row],[Tipo de pago]]='Tablas auxiliares'!$B$6,"Venta física","Venta Online")</f>
        <v>Venta física</v>
      </c>
      <c r="H2966" t="s">
        <v>30</v>
      </c>
      <c r="I2966" s="37">
        <v>91727</v>
      </c>
      <c r="J2966" s="37">
        <v>73459</v>
      </c>
      <c r="K2966" s="37">
        <v>12366</v>
      </c>
      <c r="L2966" s="37">
        <v>86053</v>
      </c>
      <c r="M2966" s="37">
        <v>26560</v>
      </c>
      <c r="N2966" s="37">
        <f>SUM(VentasC15[[#This Row],[Maquillaje]:[Perfumería]])</f>
        <v>290165</v>
      </c>
      <c r="O2966" s="14">
        <f>AVERAGE(VentasC15[[#This Row],[Maquillaje]:[Perfumería]])</f>
        <v>58033</v>
      </c>
      <c r="P2966" t="str">
        <f>INDEX(VentasC15[[#Headers],[Maquillaje]:[Perfumería]],MATCH(MAX(VentasC15[[#This Row],[Maquillaje]:[Perfumería]]),VentasC15[[#This Row],[Maquillaje]:[Perfumería]],0))</f>
        <v>Maquillaje</v>
      </c>
      <c r="Q2966" t="str">
        <f>INDEX(VentasC15[[#Headers],[Maquillaje]:[Perfumería]],MATCH(MIN(VentasC15[[#This Row],[Maquillaje]:[Perfumería]]),VentasC15[[#This Row],[Maquillaje]:[Perfumería]],0))</f>
        <v>Cabello</v>
      </c>
      <c r="R2966" t="str">
        <f>IF(VentasC15[[#This Row],[Total por vendedor]]&gt;=250000,"SI","NO")</f>
        <v>SI</v>
      </c>
    </row>
    <row r="2967" spans="1:18" x14ac:dyDescent="0.3">
      <c r="A2967" s="17">
        <v>33500087</v>
      </c>
      <c r="B2967" s="13">
        <v>74</v>
      </c>
      <c r="C2967" s="13">
        <v>6</v>
      </c>
      <c r="D2967" s="13">
        <v>43</v>
      </c>
      <c r="E2967" t="s">
        <v>22</v>
      </c>
      <c r="F2967" t="s">
        <v>20</v>
      </c>
      <c r="G2967" t="str">
        <f>IF(VentasC15[[#This Row],[Tipo de pago]]='Tablas auxiliares'!$B$6,"Venta física","Venta Online")</f>
        <v>Venta física</v>
      </c>
      <c r="H2967" t="s">
        <v>29</v>
      </c>
      <c r="I2967" s="37">
        <v>45941</v>
      </c>
      <c r="J2967" s="37">
        <v>47865</v>
      </c>
      <c r="K2967" s="37">
        <v>46058</v>
      </c>
      <c r="L2967" s="37">
        <v>22322</v>
      </c>
      <c r="M2967" s="37">
        <v>39768</v>
      </c>
      <c r="N2967" s="37">
        <f>SUM(VentasC15[[#This Row],[Maquillaje]:[Perfumería]])</f>
        <v>201954</v>
      </c>
      <c r="O2967" s="14">
        <f>AVERAGE(VentasC15[[#This Row],[Maquillaje]:[Perfumería]])</f>
        <v>40390.800000000003</v>
      </c>
      <c r="P2967" t="str">
        <f>INDEX(VentasC15[[#Headers],[Maquillaje]:[Perfumería]],MATCH(MAX(VentasC15[[#This Row],[Maquillaje]:[Perfumería]]),VentasC15[[#This Row],[Maquillaje]:[Perfumería]],0))</f>
        <v>Skincare</v>
      </c>
      <c r="Q2967" t="str">
        <f>INDEX(VentasC15[[#Headers],[Maquillaje]:[Perfumería]],MATCH(MIN(VentasC15[[#This Row],[Maquillaje]:[Perfumería]]),VentasC15[[#This Row],[Maquillaje]:[Perfumería]],0))</f>
        <v>Cuerpo</v>
      </c>
      <c r="R2967" t="str">
        <f>IF(VentasC15[[#This Row],[Total por vendedor]]&gt;=250000,"SI","NO")</f>
        <v>NO</v>
      </c>
    </row>
    <row r="2968" spans="1:18" x14ac:dyDescent="0.3">
      <c r="A2968" s="16">
        <v>33500088</v>
      </c>
      <c r="B2968" s="13">
        <v>57</v>
      </c>
      <c r="C2968" s="13">
        <v>6</v>
      </c>
      <c r="D2968" s="13">
        <v>60</v>
      </c>
      <c r="E2968" t="s">
        <v>25</v>
      </c>
      <c r="F2968" t="s">
        <v>21</v>
      </c>
      <c r="G2968" t="str">
        <f>IF(VentasC15[[#This Row],[Tipo de pago]]='Tablas auxiliares'!$B$6,"Venta física","Venta Online")</f>
        <v>Venta Online</v>
      </c>
      <c r="H2968" t="s">
        <v>29</v>
      </c>
      <c r="I2968" s="37">
        <v>25224</v>
      </c>
      <c r="J2968" s="37">
        <v>52051</v>
      </c>
      <c r="K2968" s="37">
        <v>31428</v>
      </c>
      <c r="L2968" s="37">
        <v>43612</v>
      </c>
      <c r="M2968" s="37">
        <v>95510</v>
      </c>
      <c r="N2968" s="37">
        <f>SUM(VentasC15[[#This Row],[Maquillaje]:[Perfumería]])</f>
        <v>247825</v>
      </c>
      <c r="O2968" s="14">
        <f>AVERAGE(VentasC15[[#This Row],[Maquillaje]:[Perfumería]])</f>
        <v>49565</v>
      </c>
      <c r="P2968" t="str">
        <f>INDEX(VentasC15[[#Headers],[Maquillaje]:[Perfumería]],MATCH(MAX(VentasC15[[#This Row],[Maquillaje]:[Perfumería]]),VentasC15[[#This Row],[Maquillaje]:[Perfumería]],0))</f>
        <v>Perfumería</v>
      </c>
      <c r="Q2968" t="str">
        <f>INDEX(VentasC15[[#Headers],[Maquillaje]:[Perfumería]],MATCH(MIN(VentasC15[[#This Row],[Maquillaje]:[Perfumería]]),VentasC15[[#This Row],[Maquillaje]:[Perfumería]],0))</f>
        <v>Maquillaje</v>
      </c>
      <c r="R2968" t="str">
        <f>IF(VentasC15[[#This Row],[Total por vendedor]]&gt;=250000,"SI","NO")</f>
        <v>NO</v>
      </c>
    </row>
    <row r="2969" spans="1:18" x14ac:dyDescent="0.3">
      <c r="A2969" s="17">
        <v>33500089</v>
      </c>
      <c r="B2969" s="13">
        <v>61</v>
      </c>
      <c r="C2969" s="13">
        <v>6</v>
      </c>
      <c r="D2969" s="13">
        <v>54</v>
      </c>
      <c r="E2969" t="s">
        <v>24</v>
      </c>
      <c r="F2969" t="s">
        <v>20</v>
      </c>
      <c r="G2969" t="str">
        <f>IF(VentasC15[[#This Row],[Tipo de pago]]='Tablas auxiliares'!$B$6,"Venta física","Venta Online")</f>
        <v>Venta física</v>
      </c>
      <c r="H2969" t="s">
        <v>30</v>
      </c>
      <c r="I2969" s="37">
        <v>75322</v>
      </c>
      <c r="J2969" s="37">
        <v>68203</v>
      </c>
      <c r="K2969" s="37">
        <v>12206</v>
      </c>
      <c r="L2969" s="37">
        <v>87887</v>
      </c>
      <c r="M2969" s="37">
        <v>5804</v>
      </c>
      <c r="N2969" s="37">
        <f>SUM(VentasC15[[#This Row],[Maquillaje]:[Perfumería]])</f>
        <v>249422</v>
      </c>
      <c r="O2969" s="14">
        <f>AVERAGE(VentasC15[[#This Row],[Maquillaje]:[Perfumería]])</f>
        <v>49884.4</v>
      </c>
      <c r="P2969" t="str">
        <f>INDEX(VentasC15[[#Headers],[Maquillaje]:[Perfumería]],MATCH(MAX(VentasC15[[#This Row],[Maquillaje]:[Perfumería]]),VentasC15[[#This Row],[Maquillaje]:[Perfumería]],0))</f>
        <v>Cuerpo</v>
      </c>
      <c r="Q2969" t="str">
        <f>INDEX(VentasC15[[#Headers],[Maquillaje]:[Perfumería]],MATCH(MIN(VentasC15[[#This Row],[Maquillaje]:[Perfumería]]),VentasC15[[#This Row],[Maquillaje]:[Perfumería]],0))</f>
        <v>Perfumería</v>
      </c>
      <c r="R2969" t="str">
        <f>IF(VentasC15[[#This Row],[Total por vendedor]]&gt;=250000,"SI","NO")</f>
        <v>NO</v>
      </c>
    </row>
    <row r="2970" spans="1:18" x14ac:dyDescent="0.3">
      <c r="A2970" s="16">
        <v>33500090</v>
      </c>
      <c r="B2970" s="13">
        <v>31</v>
      </c>
      <c r="C2970" s="13">
        <v>6</v>
      </c>
      <c r="D2970" s="13">
        <v>66</v>
      </c>
      <c r="E2970" t="s">
        <v>23</v>
      </c>
      <c r="F2970" t="s">
        <v>21</v>
      </c>
      <c r="G2970" t="str">
        <f>IF(VentasC15[[#This Row],[Tipo de pago]]='Tablas auxiliares'!$B$6,"Venta física","Venta Online")</f>
        <v>Venta Online</v>
      </c>
      <c r="H2970" t="s">
        <v>30</v>
      </c>
      <c r="I2970" s="37">
        <v>38581</v>
      </c>
      <c r="J2970" s="37">
        <v>86135</v>
      </c>
      <c r="K2970" s="37">
        <v>88928</v>
      </c>
      <c r="L2970" s="37">
        <v>74637</v>
      </c>
      <c r="M2970" s="37">
        <v>27420</v>
      </c>
      <c r="N2970" s="37">
        <f>SUM(VentasC15[[#This Row],[Maquillaje]:[Perfumería]])</f>
        <v>315701</v>
      </c>
      <c r="O2970" s="14">
        <f>AVERAGE(VentasC15[[#This Row],[Maquillaje]:[Perfumería]])</f>
        <v>63140.2</v>
      </c>
      <c r="P2970" t="str">
        <f>INDEX(VentasC15[[#Headers],[Maquillaje]:[Perfumería]],MATCH(MAX(VentasC15[[#This Row],[Maquillaje]:[Perfumería]]),VentasC15[[#This Row],[Maquillaje]:[Perfumería]],0))</f>
        <v>Cabello</v>
      </c>
      <c r="Q2970" t="str">
        <f>INDEX(VentasC15[[#Headers],[Maquillaje]:[Perfumería]],MATCH(MIN(VentasC15[[#This Row],[Maquillaje]:[Perfumería]]),VentasC15[[#This Row],[Maquillaje]:[Perfumería]],0))</f>
        <v>Perfumería</v>
      </c>
      <c r="R2970" t="str">
        <f>IF(VentasC15[[#This Row],[Total por vendedor]]&gt;=250000,"SI","NO")</f>
        <v>SI</v>
      </c>
    </row>
    <row r="2971" spans="1:18" x14ac:dyDescent="0.3">
      <c r="A2971" s="17">
        <v>33500091</v>
      </c>
      <c r="B2971" s="13">
        <v>55</v>
      </c>
      <c r="C2971" s="13">
        <v>6</v>
      </c>
      <c r="D2971" s="13">
        <v>30</v>
      </c>
      <c r="E2971" t="s">
        <v>24</v>
      </c>
      <c r="F2971" t="s">
        <v>20</v>
      </c>
      <c r="G2971" t="str">
        <f>IF(VentasC15[[#This Row],[Tipo de pago]]='Tablas auxiliares'!$B$6,"Venta física","Venta Online")</f>
        <v>Venta física</v>
      </c>
      <c r="H2971" t="s">
        <v>30</v>
      </c>
      <c r="I2971" s="37">
        <v>81345</v>
      </c>
      <c r="J2971" s="37">
        <v>41145</v>
      </c>
      <c r="K2971" s="37">
        <v>90236</v>
      </c>
      <c r="L2971" s="37">
        <v>33032</v>
      </c>
      <c r="M2971" s="37">
        <v>25087</v>
      </c>
      <c r="N2971" s="37">
        <f>SUM(VentasC15[[#This Row],[Maquillaje]:[Perfumería]])</f>
        <v>270845</v>
      </c>
      <c r="O2971" s="14">
        <f>AVERAGE(VentasC15[[#This Row],[Maquillaje]:[Perfumería]])</f>
        <v>54169</v>
      </c>
      <c r="P2971" t="str">
        <f>INDEX(VentasC15[[#Headers],[Maquillaje]:[Perfumería]],MATCH(MAX(VentasC15[[#This Row],[Maquillaje]:[Perfumería]]),VentasC15[[#This Row],[Maquillaje]:[Perfumería]],0))</f>
        <v>Cabello</v>
      </c>
      <c r="Q2971" t="str">
        <f>INDEX(VentasC15[[#Headers],[Maquillaje]:[Perfumería]],MATCH(MIN(VentasC15[[#This Row],[Maquillaje]:[Perfumería]]),VentasC15[[#This Row],[Maquillaje]:[Perfumería]],0))</f>
        <v>Perfumería</v>
      </c>
      <c r="R2971" t="str">
        <f>IF(VentasC15[[#This Row],[Total por vendedor]]&gt;=250000,"SI","NO")</f>
        <v>SI</v>
      </c>
    </row>
    <row r="2972" spans="1:18" x14ac:dyDescent="0.3">
      <c r="A2972" s="16">
        <v>33500092</v>
      </c>
      <c r="B2972" s="13">
        <v>62</v>
      </c>
      <c r="C2972" s="13">
        <v>6</v>
      </c>
      <c r="D2972" s="13">
        <v>57</v>
      </c>
      <c r="E2972" t="s">
        <v>23</v>
      </c>
      <c r="F2972" t="s">
        <v>21</v>
      </c>
      <c r="G2972" t="str">
        <f>IF(VentasC15[[#This Row],[Tipo de pago]]='Tablas auxiliares'!$B$6,"Venta física","Venta Online")</f>
        <v>Venta Online</v>
      </c>
      <c r="H2972" t="s">
        <v>30</v>
      </c>
      <c r="I2972" s="37">
        <v>25947</v>
      </c>
      <c r="J2972" s="37">
        <v>32932</v>
      </c>
      <c r="K2972" s="37">
        <v>70707</v>
      </c>
      <c r="L2972" s="37">
        <v>16564</v>
      </c>
      <c r="M2972" s="37">
        <v>49330</v>
      </c>
      <c r="N2972" s="37">
        <f>SUM(VentasC15[[#This Row],[Maquillaje]:[Perfumería]])</f>
        <v>195480</v>
      </c>
      <c r="O2972" s="14">
        <f>AVERAGE(VentasC15[[#This Row],[Maquillaje]:[Perfumería]])</f>
        <v>39096</v>
      </c>
      <c r="P2972" t="str">
        <f>INDEX(VentasC15[[#Headers],[Maquillaje]:[Perfumería]],MATCH(MAX(VentasC15[[#This Row],[Maquillaje]:[Perfumería]]),VentasC15[[#This Row],[Maquillaje]:[Perfumería]],0))</f>
        <v>Cabello</v>
      </c>
      <c r="Q2972" t="str">
        <f>INDEX(VentasC15[[#Headers],[Maquillaje]:[Perfumería]],MATCH(MIN(VentasC15[[#This Row],[Maquillaje]:[Perfumería]]),VentasC15[[#This Row],[Maquillaje]:[Perfumería]],0))</f>
        <v>Cuerpo</v>
      </c>
      <c r="R2972" t="str">
        <f>IF(VentasC15[[#This Row],[Total por vendedor]]&gt;=250000,"SI","NO")</f>
        <v>NO</v>
      </c>
    </row>
    <row r="2973" spans="1:18" x14ac:dyDescent="0.3">
      <c r="A2973" s="17">
        <v>33500093</v>
      </c>
      <c r="B2973" s="13">
        <v>45</v>
      </c>
      <c r="C2973" s="13">
        <v>6</v>
      </c>
      <c r="D2973" s="13">
        <v>61</v>
      </c>
      <c r="E2973" t="s">
        <v>22</v>
      </c>
      <c r="F2973" t="s">
        <v>21</v>
      </c>
      <c r="G2973" t="str">
        <f>IF(VentasC15[[#This Row],[Tipo de pago]]='Tablas auxiliares'!$B$6,"Venta física","Venta Online")</f>
        <v>Venta Online</v>
      </c>
      <c r="H2973" t="s">
        <v>29</v>
      </c>
      <c r="I2973" s="37">
        <v>18555</v>
      </c>
      <c r="J2973" s="37">
        <v>46981</v>
      </c>
      <c r="K2973" s="37">
        <v>35631</v>
      </c>
      <c r="L2973" s="37">
        <v>37440</v>
      </c>
      <c r="M2973" s="37">
        <v>58323</v>
      </c>
      <c r="N2973" s="37">
        <f>SUM(VentasC15[[#This Row],[Maquillaje]:[Perfumería]])</f>
        <v>196930</v>
      </c>
      <c r="O2973" s="14">
        <f>AVERAGE(VentasC15[[#This Row],[Maquillaje]:[Perfumería]])</f>
        <v>39386</v>
      </c>
      <c r="P2973" t="str">
        <f>INDEX(VentasC15[[#Headers],[Maquillaje]:[Perfumería]],MATCH(MAX(VentasC15[[#This Row],[Maquillaje]:[Perfumería]]),VentasC15[[#This Row],[Maquillaje]:[Perfumería]],0))</f>
        <v>Perfumería</v>
      </c>
      <c r="Q2973" t="str">
        <f>INDEX(VentasC15[[#Headers],[Maquillaje]:[Perfumería]],MATCH(MIN(VentasC15[[#This Row],[Maquillaje]:[Perfumería]]),VentasC15[[#This Row],[Maquillaje]:[Perfumería]],0))</f>
        <v>Maquillaje</v>
      </c>
      <c r="R2973" t="str">
        <f>IF(VentasC15[[#This Row],[Total por vendedor]]&gt;=250000,"SI","NO")</f>
        <v>NO</v>
      </c>
    </row>
    <row r="2974" spans="1:18" x14ac:dyDescent="0.3">
      <c r="A2974" s="16">
        <v>33500094</v>
      </c>
      <c r="B2974" s="13">
        <v>50</v>
      </c>
      <c r="C2974" s="13">
        <v>6</v>
      </c>
      <c r="D2974" s="13">
        <v>96</v>
      </c>
      <c r="E2974" t="s">
        <v>22</v>
      </c>
      <c r="F2974" t="s">
        <v>20</v>
      </c>
      <c r="G2974" t="str">
        <f>IF(VentasC15[[#This Row],[Tipo de pago]]='Tablas auxiliares'!$B$6,"Venta física","Venta Online")</f>
        <v>Venta física</v>
      </c>
      <c r="H2974" t="s">
        <v>30</v>
      </c>
      <c r="I2974" s="37">
        <v>23260</v>
      </c>
      <c r="J2974" s="37">
        <v>79123</v>
      </c>
      <c r="K2974" s="37">
        <v>67515</v>
      </c>
      <c r="L2974" s="37">
        <v>43003</v>
      </c>
      <c r="M2974" s="37">
        <v>18278</v>
      </c>
      <c r="N2974" s="37">
        <f>SUM(VentasC15[[#This Row],[Maquillaje]:[Perfumería]])</f>
        <v>231179</v>
      </c>
      <c r="O2974" s="14">
        <f>AVERAGE(VentasC15[[#This Row],[Maquillaje]:[Perfumería]])</f>
        <v>46235.8</v>
      </c>
      <c r="P2974" t="str">
        <f>INDEX(VentasC15[[#Headers],[Maquillaje]:[Perfumería]],MATCH(MAX(VentasC15[[#This Row],[Maquillaje]:[Perfumería]]),VentasC15[[#This Row],[Maquillaje]:[Perfumería]],0))</f>
        <v>Skincare</v>
      </c>
      <c r="Q2974" t="str">
        <f>INDEX(VentasC15[[#Headers],[Maquillaje]:[Perfumería]],MATCH(MIN(VentasC15[[#This Row],[Maquillaje]:[Perfumería]]),VentasC15[[#This Row],[Maquillaje]:[Perfumería]],0))</f>
        <v>Perfumería</v>
      </c>
      <c r="R2974" t="str">
        <f>IF(VentasC15[[#This Row],[Total por vendedor]]&gt;=250000,"SI","NO")</f>
        <v>NO</v>
      </c>
    </row>
    <row r="2975" spans="1:18" x14ac:dyDescent="0.3">
      <c r="A2975" s="17">
        <v>33500095</v>
      </c>
      <c r="B2975" s="13">
        <v>51</v>
      </c>
      <c r="C2975" s="13">
        <v>6</v>
      </c>
      <c r="D2975" s="13">
        <v>31</v>
      </c>
      <c r="E2975" t="s">
        <v>23</v>
      </c>
      <c r="F2975" t="s">
        <v>20</v>
      </c>
      <c r="G2975" t="str">
        <f>IF(VentasC15[[#This Row],[Tipo de pago]]='Tablas auxiliares'!$B$6,"Venta física","Venta Online")</f>
        <v>Venta física</v>
      </c>
      <c r="H2975" t="s">
        <v>30</v>
      </c>
      <c r="I2975" s="37">
        <v>74456</v>
      </c>
      <c r="J2975" s="37">
        <v>17378</v>
      </c>
      <c r="K2975" s="37">
        <v>54798</v>
      </c>
      <c r="L2975" s="37">
        <v>53298</v>
      </c>
      <c r="M2975" s="37">
        <v>8761</v>
      </c>
      <c r="N2975" s="37">
        <f>SUM(VentasC15[[#This Row],[Maquillaje]:[Perfumería]])</f>
        <v>208691</v>
      </c>
      <c r="O2975" s="14">
        <f>AVERAGE(VentasC15[[#This Row],[Maquillaje]:[Perfumería]])</f>
        <v>41738.199999999997</v>
      </c>
      <c r="P2975" t="str">
        <f>INDEX(VentasC15[[#Headers],[Maquillaje]:[Perfumería]],MATCH(MAX(VentasC15[[#This Row],[Maquillaje]:[Perfumería]]),VentasC15[[#This Row],[Maquillaje]:[Perfumería]],0))</f>
        <v>Maquillaje</v>
      </c>
      <c r="Q2975" t="str">
        <f>INDEX(VentasC15[[#Headers],[Maquillaje]:[Perfumería]],MATCH(MIN(VentasC15[[#This Row],[Maquillaje]:[Perfumería]]),VentasC15[[#This Row],[Maquillaje]:[Perfumería]],0))</f>
        <v>Perfumería</v>
      </c>
      <c r="R2975" t="str">
        <f>IF(VentasC15[[#This Row],[Total por vendedor]]&gt;=250000,"SI","NO")</f>
        <v>NO</v>
      </c>
    </row>
    <row r="2976" spans="1:18" x14ac:dyDescent="0.3">
      <c r="A2976" s="16">
        <v>33500096</v>
      </c>
      <c r="B2976" s="13">
        <v>26</v>
      </c>
      <c r="C2976" s="13">
        <v>6</v>
      </c>
      <c r="D2976" s="13">
        <v>96</v>
      </c>
      <c r="E2976" t="s">
        <v>24</v>
      </c>
      <c r="F2976" t="s">
        <v>21</v>
      </c>
      <c r="G2976" t="str">
        <f>IF(VentasC15[[#This Row],[Tipo de pago]]='Tablas auxiliares'!$B$6,"Venta física","Venta Online")</f>
        <v>Venta Online</v>
      </c>
      <c r="H2976" t="s">
        <v>30</v>
      </c>
      <c r="I2976" s="37">
        <v>50417</v>
      </c>
      <c r="J2976" s="37">
        <v>42216</v>
      </c>
      <c r="K2976" s="37">
        <v>43318</v>
      </c>
      <c r="L2976" s="37">
        <v>85462</v>
      </c>
      <c r="M2976" s="37">
        <v>57339</v>
      </c>
      <c r="N2976" s="37">
        <f>SUM(VentasC15[[#This Row],[Maquillaje]:[Perfumería]])</f>
        <v>278752</v>
      </c>
      <c r="O2976" s="14">
        <f>AVERAGE(VentasC15[[#This Row],[Maquillaje]:[Perfumería]])</f>
        <v>55750.400000000001</v>
      </c>
      <c r="P2976" t="str">
        <f>INDEX(VentasC15[[#Headers],[Maquillaje]:[Perfumería]],MATCH(MAX(VentasC15[[#This Row],[Maquillaje]:[Perfumería]]),VentasC15[[#This Row],[Maquillaje]:[Perfumería]],0))</f>
        <v>Cuerpo</v>
      </c>
      <c r="Q2976" t="str">
        <f>INDEX(VentasC15[[#Headers],[Maquillaje]:[Perfumería]],MATCH(MIN(VentasC15[[#This Row],[Maquillaje]:[Perfumería]]),VentasC15[[#This Row],[Maquillaje]:[Perfumería]],0))</f>
        <v>Skincare</v>
      </c>
      <c r="R2976" t="str">
        <f>IF(VentasC15[[#This Row],[Total por vendedor]]&gt;=250000,"SI","NO")</f>
        <v>SI</v>
      </c>
    </row>
    <row r="2977" spans="1:18" x14ac:dyDescent="0.3">
      <c r="A2977" s="17">
        <v>33500097</v>
      </c>
      <c r="B2977" s="13">
        <v>25</v>
      </c>
      <c r="C2977" s="13">
        <v>6</v>
      </c>
      <c r="D2977" s="13">
        <v>29</v>
      </c>
      <c r="E2977" t="s">
        <v>22</v>
      </c>
      <c r="F2977" t="s">
        <v>21</v>
      </c>
      <c r="G2977" t="str">
        <f>IF(VentasC15[[#This Row],[Tipo de pago]]='Tablas auxiliares'!$B$6,"Venta física","Venta Online")</f>
        <v>Venta Online</v>
      </c>
      <c r="H2977" t="s">
        <v>30</v>
      </c>
      <c r="I2977" s="37">
        <v>22359</v>
      </c>
      <c r="J2977" s="37">
        <v>6728</v>
      </c>
      <c r="K2977" s="37">
        <v>34607</v>
      </c>
      <c r="L2977" s="37">
        <v>88075</v>
      </c>
      <c r="M2977" s="37">
        <v>85802</v>
      </c>
      <c r="N2977" s="37">
        <f>SUM(VentasC15[[#This Row],[Maquillaje]:[Perfumería]])</f>
        <v>237571</v>
      </c>
      <c r="O2977" s="14">
        <f>AVERAGE(VentasC15[[#This Row],[Maquillaje]:[Perfumería]])</f>
        <v>47514.2</v>
      </c>
      <c r="P2977" t="str">
        <f>INDEX(VentasC15[[#Headers],[Maquillaje]:[Perfumería]],MATCH(MAX(VentasC15[[#This Row],[Maquillaje]:[Perfumería]]),VentasC15[[#This Row],[Maquillaje]:[Perfumería]],0))</f>
        <v>Cuerpo</v>
      </c>
      <c r="Q2977" t="str">
        <f>INDEX(VentasC15[[#Headers],[Maquillaje]:[Perfumería]],MATCH(MIN(VentasC15[[#This Row],[Maquillaje]:[Perfumería]]),VentasC15[[#This Row],[Maquillaje]:[Perfumería]],0))</f>
        <v>Skincare</v>
      </c>
      <c r="R2977" t="str">
        <f>IF(VentasC15[[#This Row],[Total por vendedor]]&gt;=250000,"SI","NO")</f>
        <v>NO</v>
      </c>
    </row>
    <row r="2978" spans="1:18" x14ac:dyDescent="0.3">
      <c r="A2978" s="16">
        <v>33500098</v>
      </c>
      <c r="B2978" s="13">
        <v>59</v>
      </c>
      <c r="C2978" s="13">
        <v>6</v>
      </c>
      <c r="D2978" s="13">
        <v>61</v>
      </c>
      <c r="E2978" t="s">
        <v>24</v>
      </c>
      <c r="F2978" t="s">
        <v>20</v>
      </c>
      <c r="G2978" t="str">
        <f>IF(VentasC15[[#This Row],[Tipo de pago]]='Tablas auxiliares'!$B$6,"Venta física","Venta Online")</f>
        <v>Venta física</v>
      </c>
      <c r="H2978" t="s">
        <v>30</v>
      </c>
      <c r="I2978" s="37">
        <v>25786</v>
      </c>
      <c r="J2978" s="37">
        <v>55296</v>
      </c>
      <c r="K2978" s="37">
        <v>28112</v>
      </c>
      <c r="L2978" s="37">
        <v>64116</v>
      </c>
      <c r="M2978" s="37">
        <v>95545</v>
      </c>
      <c r="N2978" s="37">
        <f>SUM(VentasC15[[#This Row],[Maquillaje]:[Perfumería]])</f>
        <v>268855</v>
      </c>
      <c r="O2978" s="14">
        <f>AVERAGE(VentasC15[[#This Row],[Maquillaje]:[Perfumería]])</f>
        <v>53771</v>
      </c>
      <c r="P2978" t="str">
        <f>INDEX(VentasC15[[#Headers],[Maquillaje]:[Perfumería]],MATCH(MAX(VentasC15[[#This Row],[Maquillaje]:[Perfumería]]),VentasC15[[#This Row],[Maquillaje]:[Perfumería]],0))</f>
        <v>Perfumería</v>
      </c>
      <c r="Q2978" t="str">
        <f>INDEX(VentasC15[[#Headers],[Maquillaje]:[Perfumería]],MATCH(MIN(VentasC15[[#This Row],[Maquillaje]:[Perfumería]]),VentasC15[[#This Row],[Maquillaje]:[Perfumería]],0))</f>
        <v>Maquillaje</v>
      </c>
      <c r="R2978" t="str">
        <f>IF(VentasC15[[#This Row],[Total por vendedor]]&gt;=250000,"SI","NO")</f>
        <v>SI</v>
      </c>
    </row>
    <row r="2979" spans="1:18" x14ac:dyDescent="0.3">
      <c r="A2979" s="17">
        <v>33500099</v>
      </c>
      <c r="B2979" s="13">
        <v>35</v>
      </c>
      <c r="C2979" s="13">
        <v>6</v>
      </c>
      <c r="D2979" s="13">
        <v>67</v>
      </c>
      <c r="E2979" t="s">
        <v>24</v>
      </c>
      <c r="F2979" t="s">
        <v>20</v>
      </c>
      <c r="G2979" t="str">
        <f>IF(VentasC15[[#This Row],[Tipo de pago]]='Tablas auxiliares'!$B$6,"Venta física","Venta Online")</f>
        <v>Venta física</v>
      </c>
      <c r="H2979" t="s">
        <v>29</v>
      </c>
      <c r="I2979" s="37">
        <v>86666</v>
      </c>
      <c r="J2979" s="37">
        <v>51705</v>
      </c>
      <c r="K2979" s="37">
        <v>8756</v>
      </c>
      <c r="L2979" s="37">
        <v>47229</v>
      </c>
      <c r="M2979" s="37">
        <v>23352</v>
      </c>
      <c r="N2979" s="37">
        <f>SUM(VentasC15[[#This Row],[Maquillaje]:[Perfumería]])</f>
        <v>217708</v>
      </c>
      <c r="O2979" s="14">
        <f>AVERAGE(VentasC15[[#This Row],[Maquillaje]:[Perfumería]])</f>
        <v>43541.599999999999</v>
      </c>
      <c r="P2979" t="str">
        <f>INDEX(VentasC15[[#Headers],[Maquillaje]:[Perfumería]],MATCH(MAX(VentasC15[[#This Row],[Maquillaje]:[Perfumería]]),VentasC15[[#This Row],[Maquillaje]:[Perfumería]],0))</f>
        <v>Maquillaje</v>
      </c>
      <c r="Q2979" t="str">
        <f>INDEX(VentasC15[[#Headers],[Maquillaje]:[Perfumería]],MATCH(MIN(VentasC15[[#This Row],[Maquillaje]:[Perfumería]]),VentasC15[[#This Row],[Maquillaje]:[Perfumería]],0))</f>
        <v>Cabello</v>
      </c>
      <c r="R2979" t="str">
        <f>IF(VentasC15[[#This Row],[Total por vendedor]]&gt;=250000,"SI","NO")</f>
        <v>NO</v>
      </c>
    </row>
    <row r="2980" spans="1:18" x14ac:dyDescent="0.3">
      <c r="A2980" s="16">
        <v>33500100</v>
      </c>
      <c r="B2980" s="13">
        <v>73</v>
      </c>
      <c r="C2980" s="13">
        <v>6</v>
      </c>
      <c r="D2980" s="13">
        <v>66</v>
      </c>
      <c r="E2980" t="s">
        <v>23</v>
      </c>
      <c r="F2980" t="s">
        <v>20</v>
      </c>
      <c r="G2980" t="str">
        <f>IF(VentasC15[[#This Row],[Tipo de pago]]='Tablas auxiliares'!$B$6,"Venta física","Venta Online")</f>
        <v>Venta física</v>
      </c>
      <c r="H2980" t="s">
        <v>30</v>
      </c>
      <c r="I2980" s="37">
        <v>30200</v>
      </c>
      <c r="J2980" s="37">
        <v>37073</v>
      </c>
      <c r="K2980" s="37">
        <v>22918</v>
      </c>
      <c r="L2980" s="37">
        <v>71793</v>
      </c>
      <c r="M2980" s="37">
        <v>66442</v>
      </c>
      <c r="N2980" s="37">
        <f>SUM(VentasC15[[#This Row],[Maquillaje]:[Perfumería]])</f>
        <v>228426</v>
      </c>
      <c r="O2980" s="14">
        <f>AVERAGE(VentasC15[[#This Row],[Maquillaje]:[Perfumería]])</f>
        <v>45685.2</v>
      </c>
      <c r="P2980" t="str">
        <f>INDEX(VentasC15[[#Headers],[Maquillaje]:[Perfumería]],MATCH(MAX(VentasC15[[#This Row],[Maquillaje]:[Perfumería]]),VentasC15[[#This Row],[Maquillaje]:[Perfumería]],0))</f>
        <v>Cuerpo</v>
      </c>
      <c r="Q2980" t="str">
        <f>INDEX(VentasC15[[#Headers],[Maquillaje]:[Perfumería]],MATCH(MIN(VentasC15[[#This Row],[Maquillaje]:[Perfumería]]),VentasC15[[#This Row],[Maquillaje]:[Perfumería]],0))</f>
        <v>Cabello</v>
      </c>
      <c r="R2980" t="str">
        <f>IF(VentasC15[[#This Row],[Total por vendedor]]&gt;=250000,"SI","NO")</f>
        <v>NO</v>
      </c>
    </row>
    <row r="2981" spans="1:18" x14ac:dyDescent="0.3">
      <c r="A2981" s="17">
        <v>33500101</v>
      </c>
      <c r="B2981" s="13">
        <v>42</v>
      </c>
      <c r="C2981" s="13">
        <v>6</v>
      </c>
      <c r="D2981" s="13">
        <v>80</v>
      </c>
      <c r="E2981" t="s">
        <v>22</v>
      </c>
      <c r="F2981" t="s">
        <v>20</v>
      </c>
      <c r="G2981" t="str">
        <f>IF(VentasC15[[#This Row],[Tipo de pago]]='Tablas auxiliares'!$B$6,"Venta física","Venta Online")</f>
        <v>Venta física</v>
      </c>
      <c r="H2981" t="s">
        <v>29</v>
      </c>
      <c r="I2981" s="37">
        <v>98547</v>
      </c>
      <c r="J2981" s="37">
        <v>58043</v>
      </c>
      <c r="K2981" s="37">
        <v>91325</v>
      </c>
      <c r="L2981" s="37">
        <v>80686</v>
      </c>
      <c r="M2981" s="37">
        <v>32395</v>
      </c>
      <c r="N2981" s="37">
        <f>SUM(VentasC15[[#This Row],[Maquillaje]:[Perfumería]])</f>
        <v>360996</v>
      </c>
      <c r="O2981" s="14">
        <f>AVERAGE(VentasC15[[#This Row],[Maquillaje]:[Perfumería]])</f>
        <v>72199.199999999997</v>
      </c>
      <c r="P2981" t="str">
        <f>INDEX(VentasC15[[#Headers],[Maquillaje]:[Perfumería]],MATCH(MAX(VentasC15[[#This Row],[Maquillaje]:[Perfumería]]),VentasC15[[#This Row],[Maquillaje]:[Perfumería]],0))</f>
        <v>Maquillaje</v>
      </c>
      <c r="Q2981" t="str">
        <f>INDEX(VentasC15[[#Headers],[Maquillaje]:[Perfumería]],MATCH(MIN(VentasC15[[#This Row],[Maquillaje]:[Perfumería]]),VentasC15[[#This Row],[Maquillaje]:[Perfumería]],0))</f>
        <v>Perfumería</v>
      </c>
      <c r="R2981" t="str">
        <f>IF(VentasC15[[#This Row],[Total por vendedor]]&gt;=250000,"SI","NO")</f>
        <v>SI</v>
      </c>
    </row>
    <row r="2982" spans="1:18" x14ac:dyDescent="0.3">
      <c r="A2982" s="16">
        <v>33500102</v>
      </c>
      <c r="B2982" s="13">
        <v>40</v>
      </c>
      <c r="C2982" s="13">
        <v>6</v>
      </c>
      <c r="D2982" s="13">
        <v>74</v>
      </c>
      <c r="E2982" t="s">
        <v>22</v>
      </c>
      <c r="F2982" t="s">
        <v>20</v>
      </c>
      <c r="G2982" t="str">
        <f>IF(VentasC15[[#This Row],[Tipo de pago]]='Tablas auxiliares'!$B$6,"Venta física","Venta Online")</f>
        <v>Venta física</v>
      </c>
      <c r="H2982" t="s">
        <v>29</v>
      </c>
      <c r="I2982" s="37">
        <v>17314</v>
      </c>
      <c r="J2982" s="37">
        <v>80965</v>
      </c>
      <c r="K2982" s="37">
        <v>67601</v>
      </c>
      <c r="L2982" s="37">
        <v>29663</v>
      </c>
      <c r="M2982" s="37">
        <v>23573</v>
      </c>
      <c r="N2982" s="37">
        <f>SUM(VentasC15[[#This Row],[Maquillaje]:[Perfumería]])</f>
        <v>219116</v>
      </c>
      <c r="O2982" s="14">
        <f>AVERAGE(VentasC15[[#This Row],[Maquillaje]:[Perfumería]])</f>
        <v>43823.199999999997</v>
      </c>
      <c r="P2982" t="str">
        <f>INDEX(VentasC15[[#Headers],[Maquillaje]:[Perfumería]],MATCH(MAX(VentasC15[[#This Row],[Maquillaje]:[Perfumería]]),VentasC15[[#This Row],[Maquillaje]:[Perfumería]],0))</f>
        <v>Skincare</v>
      </c>
      <c r="Q2982" t="str">
        <f>INDEX(VentasC15[[#Headers],[Maquillaje]:[Perfumería]],MATCH(MIN(VentasC15[[#This Row],[Maquillaje]:[Perfumería]]),VentasC15[[#This Row],[Maquillaje]:[Perfumería]],0))</f>
        <v>Maquillaje</v>
      </c>
      <c r="R2982" t="str">
        <f>IF(VentasC15[[#This Row],[Total por vendedor]]&gt;=250000,"SI","NO")</f>
        <v>NO</v>
      </c>
    </row>
    <row r="2983" spans="1:18" x14ac:dyDescent="0.3">
      <c r="A2983" s="17">
        <v>33500103</v>
      </c>
      <c r="B2983" s="13">
        <v>44</v>
      </c>
      <c r="C2983" s="13">
        <v>6</v>
      </c>
      <c r="D2983" s="13">
        <v>43</v>
      </c>
      <c r="E2983" t="s">
        <v>22</v>
      </c>
      <c r="F2983" t="s">
        <v>21</v>
      </c>
      <c r="G2983" t="str">
        <f>IF(VentasC15[[#This Row],[Tipo de pago]]='Tablas auxiliares'!$B$6,"Venta física","Venta Online")</f>
        <v>Venta Online</v>
      </c>
      <c r="H2983" t="s">
        <v>30</v>
      </c>
      <c r="I2983" s="37">
        <v>30793</v>
      </c>
      <c r="J2983" s="37">
        <v>87289</v>
      </c>
      <c r="K2983" s="37">
        <v>63414</v>
      </c>
      <c r="L2983" s="37">
        <v>19810</v>
      </c>
      <c r="M2983" s="37">
        <v>73124</v>
      </c>
      <c r="N2983" s="37">
        <f>SUM(VentasC15[[#This Row],[Maquillaje]:[Perfumería]])</f>
        <v>274430</v>
      </c>
      <c r="O2983" s="14">
        <f>AVERAGE(VentasC15[[#This Row],[Maquillaje]:[Perfumería]])</f>
        <v>54886</v>
      </c>
      <c r="P2983" t="str">
        <f>INDEX(VentasC15[[#Headers],[Maquillaje]:[Perfumería]],MATCH(MAX(VentasC15[[#This Row],[Maquillaje]:[Perfumería]]),VentasC15[[#This Row],[Maquillaje]:[Perfumería]],0))</f>
        <v>Skincare</v>
      </c>
      <c r="Q2983" t="str">
        <f>INDEX(VentasC15[[#Headers],[Maquillaje]:[Perfumería]],MATCH(MIN(VentasC15[[#This Row],[Maquillaje]:[Perfumería]]),VentasC15[[#This Row],[Maquillaje]:[Perfumería]],0))</f>
        <v>Cuerpo</v>
      </c>
      <c r="R2983" t="str">
        <f>IF(VentasC15[[#This Row],[Total por vendedor]]&gt;=250000,"SI","NO")</f>
        <v>SI</v>
      </c>
    </row>
    <row r="2984" spans="1:18" x14ac:dyDescent="0.3">
      <c r="A2984" s="16">
        <v>33500104</v>
      </c>
      <c r="B2984" s="13">
        <v>38</v>
      </c>
      <c r="C2984" s="13">
        <v>6</v>
      </c>
      <c r="D2984" s="13">
        <v>8</v>
      </c>
      <c r="E2984" t="s">
        <v>22</v>
      </c>
      <c r="F2984" t="s">
        <v>21</v>
      </c>
      <c r="G2984" t="str">
        <f>IF(VentasC15[[#This Row],[Tipo de pago]]='Tablas auxiliares'!$B$6,"Venta física","Venta Online")</f>
        <v>Venta Online</v>
      </c>
      <c r="H2984" t="s">
        <v>30</v>
      </c>
      <c r="I2984" s="37">
        <v>48721</v>
      </c>
      <c r="J2984" s="37">
        <v>99952</v>
      </c>
      <c r="K2984" s="37">
        <v>32797</v>
      </c>
      <c r="L2984" s="37">
        <v>90214</v>
      </c>
      <c r="M2984" s="37">
        <v>70190</v>
      </c>
      <c r="N2984" s="37">
        <f>SUM(VentasC15[[#This Row],[Maquillaje]:[Perfumería]])</f>
        <v>341874</v>
      </c>
      <c r="O2984" s="14">
        <f>AVERAGE(VentasC15[[#This Row],[Maquillaje]:[Perfumería]])</f>
        <v>68374.8</v>
      </c>
      <c r="P2984" t="str">
        <f>INDEX(VentasC15[[#Headers],[Maquillaje]:[Perfumería]],MATCH(MAX(VentasC15[[#This Row],[Maquillaje]:[Perfumería]]),VentasC15[[#This Row],[Maquillaje]:[Perfumería]],0))</f>
        <v>Skincare</v>
      </c>
      <c r="Q2984" t="str">
        <f>INDEX(VentasC15[[#Headers],[Maquillaje]:[Perfumería]],MATCH(MIN(VentasC15[[#This Row],[Maquillaje]:[Perfumería]]),VentasC15[[#This Row],[Maquillaje]:[Perfumería]],0))</f>
        <v>Cabello</v>
      </c>
      <c r="R2984" t="str">
        <f>IF(VentasC15[[#This Row],[Total por vendedor]]&gt;=250000,"SI","NO")</f>
        <v>SI</v>
      </c>
    </row>
    <row r="2985" spans="1:18" x14ac:dyDescent="0.3">
      <c r="A2985" s="17">
        <v>33500105</v>
      </c>
      <c r="B2985" s="13">
        <v>27</v>
      </c>
      <c r="C2985" s="13">
        <v>6</v>
      </c>
      <c r="D2985" s="13">
        <v>48</v>
      </c>
      <c r="E2985" t="s">
        <v>23</v>
      </c>
      <c r="F2985" t="s">
        <v>20</v>
      </c>
      <c r="G2985" t="str">
        <f>IF(VentasC15[[#This Row],[Tipo de pago]]='Tablas auxiliares'!$B$6,"Venta física","Venta Online")</f>
        <v>Venta física</v>
      </c>
      <c r="H2985" t="s">
        <v>30</v>
      </c>
      <c r="I2985" s="37">
        <v>85054</v>
      </c>
      <c r="J2985" s="37">
        <v>92638</v>
      </c>
      <c r="K2985" s="37">
        <v>62328</v>
      </c>
      <c r="L2985" s="37">
        <v>18220</v>
      </c>
      <c r="M2985" s="37">
        <v>82611</v>
      </c>
      <c r="N2985" s="37">
        <f>SUM(VentasC15[[#This Row],[Maquillaje]:[Perfumería]])</f>
        <v>340851</v>
      </c>
      <c r="O2985" s="14">
        <f>AVERAGE(VentasC15[[#This Row],[Maquillaje]:[Perfumería]])</f>
        <v>68170.2</v>
      </c>
      <c r="P2985" t="str">
        <f>INDEX(VentasC15[[#Headers],[Maquillaje]:[Perfumería]],MATCH(MAX(VentasC15[[#This Row],[Maquillaje]:[Perfumería]]),VentasC15[[#This Row],[Maquillaje]:[Perfumería]],0))</f>
        <v>Skincare</v>
      </c>
      <c r="Q2985" t="str">
        <f>INDEX(VentasC15[[#Headers],[Maquillaje]:[Perfumería]],MATCH(MIN(VentasC15[[#This Row],[Maquillaje]:[Perfumería]]),VentasC15[[#This Row],[Maquillaje]:[Perfumería]],0))</f>
        <v>Cuerpo</v>
      </c>
      <c r="R2985" t="str">
        <f>IF(VentasC15[[#This Row],[Total por vendedor]]&gt;=250000,"SI","NO")</f>
        <v>SI</v>
      </c>
    </row>
    <row r="2986" spans="1:18" x14ac:dyDescent="0.3">
      <c r="A2986" s="16">
        <v>33500106</v>
      </c>
      <c r="B2986" s="13">
        <v>29</v>
      </c>
      <c r="C2986" s="13">
        <v>6</v>
      </c>
      <c r="D2986" s="13">
        <v>58</v>
      </c>
      <c r="E2986" t="s">
        <v>23</v>
      </c>
      <c r="F2986" t="s">
        <v>20</v>
      </c>
      <c r="G2986" t="str">
        <f>IF(VentasC15[[#This Row],[Tipo de pago]]='Tablas auxiliares'!$B$6,"Venta física","Venta Online")</f>
        <v>Venta física</v>
      </c>
      <c r="H2986" t="s">
        <v>30</v>
      </c>
      <c r="I2986" s="37">
        <v>93752</v>
      </c>
      <c r="J2986" s="37">
        <v>44294</v>
      </c>
      <c r="K2986" s="37">
        <v>7487</v>
      </c>
      <c r="L2986" s="37">
        <v>13859</v>
      </c>
      <c r="M2986" s="37">
        <v>30853</v>
      </c>
      <c r="N2986" s="37">
        <f>SUM(VentasC15[[#This Row],[Maquillaje]:[Perfumería]])</f>
        <v>190245</v>
      </c>
      <c r="O2986" s="14">
        <f>AVERAGE(VentasC15[[#This Row],[Maquillaje]:[Perfumería]])</f>
        <v>38049</v>
      </c>
      <c r="P2986" t="str">
        <f>INDEX(VentasC15[[#Headers],[Maquillaje]:[Perfumería]],MATCH(MAX(VentasC15[[#This Row],[Maquillaje]:[Perfumería]]),VentasC15[[#This Row],[Maquillaje]:[Perfumería]],0))</f>
        <v>Maquillaje</v>
      </c>
      <c r="Q2986" t="str">
        <f>INDEX(VentasC15[[#Headers],[Maquillaje]:[Perfumería]],MATCH(MIN(VentasC15[[#This Row],[Maquillaje]:[Perfumería]]),VentasC15[[#This Row],[Maquillaje]:[Perfumería]],0))</f>
        <v>Cabello</v>
      </c>
      <c r="R2986" t="str">
        <f>IF(VentasC15[[#This Row],[Total por vendedor]]&gt;=250000,"SI","NO")</f>
        <v>NO</v>
      </c>
    </row>
    <row r="2987" spans="1:18" x14ac:dyDescent="0.3">
      <c r="A2987" s="17">
        <v>33500107</v>
      </c>
      <c r="B2987" s="13">
        <v>73</v>
      </c>
      <c r="C2987" s="13">
        <v>6</v>
      </c>
      <c r="D2987" s="13">
        <v>16</v>
      </c>
      <c r="E2987" t="s">
        <v>22</v>
      </c>
      <c r="F2987" t="s">
        <v>21</v>
      </c>
      <c r="G2987" t="str">
        <f>IF(VentasC15[[#This Row],[Tipo de pago]]='Tablas auxiliares'!$B$6,"Venta física","Venta Online")</f>
        <v>Venta Online</v>
      </c>
      <c r="H2987" t="s">
        <v>29</v>
      </c>
      <c r="I2987" s="37">
        <v>57425</v>
      </c>
      <c r="J2987" s="37">
        <v>20590</v>
      </c>
      <c r="K2987" s="37">
        <v>6668</v>
      </c>
      <c r="L2987" s="37">
        <v>79700</v>
      </c>
      <c r="M2987" s="37">
        <v>65173</v>
      </c>
      <c r="N2987" s="37">
        <f>SUM(VentasC15[[#This Row],[Maquillaje]:[Perfumería]])</f>
        <v>229556</v>
      </c>
      <c r="O2987" s="14">
        <f>AVERAGE(VentasC15[[#This Row],[Maquillaje]:[Perfumería]])</f>
        <v>45911.199999999997</v>
      </c>
      <c r="P2987" t="str">
        <f>INDEX(VentasC15[[#Headers],[Maquillaje]:[Perfumería]],MATCH(MAX(VentasC15[[#This Row],[Maquillaje]:[Perfumería]]),VentasC15[[#This Row],[Maquillaje]:[Perfumería]],0))</f>
        <v>Cuerpo</v>
      </c>
      <c r="Q2987" t="str">
        <f>INDEX(VentasC15[[#Headers],[Maquillaje]:[Perfumería]],MATCH(MIN(VentasC15[[#This Row],[Maquillaje]:[Perfumería]]),VentasC15[[#This Row],[Maquillaje]:[Perfumería]],0))</f>
        <v>Cabello</v>
      </c>
      <c r="R2987" t="str">
        <f>IF(VentasC15[[#This Row],[Total por vendedor]]&gt;=250000,"SI","NO")</f>
        <v>NO</v>
      </c>
    </row>
    <row r="2988" spans="1:18" x14ac:dyDescent="0.3">
      <c r="A2988" s="16">
        <v>33500108</v>
      </c>
      <c r="B2988" s="13">
        <v>47</v>
      </c>
      <c r="C2988" s="13">
        <v>6</v>
      </c>
      <c r="D2988" s="13">
        <v>75</v>
      </c>
      <c r="E2988" t="s">
        <v>23</v>
      </c>
      <c r="F2988" t="s">
        <v>20</v>
      </c>
      <c r="G2988" t="str">
        <f>IF(VentasC15[[#This Row],[Tipo de pago]]='Tablas auxiliares'!$B$6,"Venta física","Venta Online")</f>
        <v>Venta física</v>
      </c>
      <c r="H2988" t="s">
        <v>30</v>
      </c>
      <c r="I2988" s="37">
        <v>24232</v>
      </c>
      <c r="J2988" s="37">
        <v>33391</v>
      </c>
      <c r="K2988" s="37">
        <v>66398</v>
      </c>
      <c r="L2988" s="37">
        <v>44188</v>
      </c>
      <c r="M2988" s="37">
        <v>41638</v>
      </c>
      <c r="N2988" s="37">
        <f>SUM(VentasC15[[#This Row],[Maquillaje]:[Perfumería]])</f>
        <v>209847</v>
      </c>
      <c r="O2988" s="14">
        <f>AVERAGE(VentasC15[[#This Row],[Maquillaje]:[Perfumería]])</f>
        <v>41969.4</v>
      </c>
      <c r="P2988" t="str">
        <f>INDEX(VentasC15[[#Headers],[Maquillaje]:[Perfumería]],MATCH(MAX(VentasC15[[#This Row],[Maquillaje]:[Perfumería]]),VentasC15[[#This Row],[Maquillaje]:[Perfumería]],0))</f>
        <v>Cabello</v>
      </c>
      <c r="Q2988" t="str">
        <f>INDEX(VentasC15[[#Headers],[Maquillaje]:[Perfumería]],MATCH(MIN(VentasC15[[#This Row],[Maquillaje]:[Perfumería]]),VentasC15[[#This Row],[Maquillaje]:[Perfumería]],0))</f>
        <v>Maquillaje</v>
      </c>
      <c r="R2988" t="str">
        <f>IF(VentasC15[[#This Row],[Total por vendedor]]&gt;=250000,"SI","NO")</f>
        <v>NO</v>
      </c>
    </row>
    <row r="2989" spans="1:18" x14ac:dyDescent="0.3">
      <c r="A2989" s="17">
        <v>33500109</v>
      </c>
      <c r="B2989" s="13">
        <v>38</v>
      </c>
      <c r="C2989" s="13">
        <v>6</v>
      </c>
      <c r="D2989" s="13">
        <v>45</v>
      </c>
      <c r="E2989" t="s">
        <v>23</v>
      </c>
      <c r="F2989" t="s">
        <v>20</v>
      </c>
      <c r="G2989" t="str">
        <f>IF(VentasC15[[#This Row],[Tipo de pago]]='Tablas auxiliares'!$B$6,"Venta física","Venta Online")</f>
        <v>Venta física</v>
      </c>
      <c r="H2989" t="s">
        <v>30</v>
      </c>
      <c r="I2989" s="37">
        <v>19813</v>
      </c>
      <c r="J2989" s="37">
        <v>59139</v>
      </c>
      <c r="K2989" s="37">
        <v>56977</v>
      </c>
      <c r="L2989" s="37">
        <v>30343</v>
      </c>
      <c r="M2989" s="37">
        <v>42748</v>
      </c>
      <c r="N2989" s="37">
        <f>SUM(VentasC15[[#This Row],[Maquillaje]:[Perfumería]])</f>
        <v>209020</v>
      </c>
      <c r="O2989" s="14">
        <f>AVERAGE(VentasC15[[#This Row],[Maquillaje]:[Perfumería]])</f>
        <v>41804</v>
      </c>
      <c r="P2989" t="str">
        <f>INDEX(VentasC15[[#Headers],[Maquillaje]:[Perfumería]],MATCH(MAX(VentasC15[[#This Row],[Maquillaje]:[Perfumería]]),VentasC15[[#This Row],[Maquillaje]:[Perfumería]],0))</f>
        <v>Skincare</v>
      </c>
      <c r="Q2989" t="str">
        <f>INDEX(VentasC15[[#Headers],[Maquillaje]:[Perfumería]],MATCH(MIN(VentasC15[[#This Row],[Maquillaje]:[Perfumería]]),VentasC15[[#This Row],[Maquillaje]:[Perfumería]],0))</f>
        <v>Maquillaje</v>
      </c>
      <c r="R2989" t="str">
        <f>IF(VentasC15[[#This Row],[Total por vendedor]]&gt;=250000,"SI","NO")</f>
        <v>NO</v>
      </c>
    </row>
    <row r="2990" spans="1:18" x14ac:dyDescent="0.3">
      <c r="A2990" s="16">
        <v>33500110</v>
      </c>
      <c r="B2990" s="13">
        <v>64</v>
      </c>
      <c r="C2990" s="13">
        <v>6</v>
      </c>
      <c r="D2990" s="13">
        <v>26</v>
      </c>
      <c r="E2990" t="s">
        <v>25</v>
      </c>
      <c r="F2990" t="s">
        <v>21</v>
      </c>
      <c r="G2990" t="str">
        <f>IF(VentasC15[[#This Row],[Tipo de pago]]='Tablas auxiliares'!$B$6,"Venta física","Venta Online")</f>
        <v>Venta Online</v>
      </c>
      <c r="H2990" t="s">
        <v>29</v>
      </c>
      <c r="I2990" s="37">
        <v>12797</v>
      </c>
      <c r="J2990" s="37">
        <v>54042</v>
      </c>
      <c r="K2990" s="37">
        <v>1592</v>
      </c>
      <c r="L2990" s="37">
        <v>69554</v>
      </c>
      <c r="M2990" s="37">
        <v>29441</v>
      </c>
      <c r="N2990" s="37">
        <f>SUM(VentasC15[[#This Row],[Maquillaje]:[Perfumería]])</f>
        <v>167426</v>
      </c>
      <c r="O2990" s="14">
        <f>AVERAGE(VentasC15[[#This Row],[Maquillaje]:[Perfumería]])</f>
        <v>33485.199999999997</v>
      </c>
      <c r="P2990" t="str">
        <f>INDEX(VentasC15[[#Headers],[Maquillaje]:[Perfumería]],MATCH(MAX(VentasC15[[#This Row],[Maquillaje]:[Perfumería]]),VentasC15[[#This Row],[Maquillaje]:[Perfumería]],0))</f>
        <v>Cuerpo</v>
      </c>
      <c r="Q2990" t="str">
        <f>INDEX(VentasC15[[#Headers],[Maquillaje]:[Perfumería]],MATCH(MIN(VentasC15[[#This Row],[Maquillaje]:[Perfumería]]),VentasC15[[#This Row],[Maquillaje]:[Perfumería]],0))</f>
        <v>Cabello</v>
      </c>
      <c r="R2990" t="str">
        <f>IF(VentasC15[[#This Row],[Total por vendedor]]&gt;=250000,"SI","NO")</f>
        <v>NO</v>
      </c>
    </row>
    <row r="2991" spans="1:18" x14ac:dyDescent="0.3">
      <c r="A2991" s="17">
        <v>33500111</v>
      </c>
      <c r="B2991" s="13">
        <v>36</v>
      </c>
      <c r="C2991" s="13">
        <v>6</v>
      </c>
      <c r="D2991" s="13">
        <v>64</v>
      </c>
      <c r="E2991" t="s">
        <v>25</v>
      </c>
      <c r="F2991" t="s">
        <v>21</v>
      </c>
      <c r="G2991" t="str">
        <f>IF(VentasC15[[#This Row],[Tipo de pago]]='Tablas auxiliares'!$B$6,"Venta física","Venta Online")</f>
        <v>Venta Online</v>
      </c>
      <c r="H2991" t="s">
        <v>30</v>
      </c>
      <c r="I2991" s="37">
        <v>32892</v>
      </c>
      <c r="J2991" s="37">
        <v>55849</v>
      </c>
      <c r="K2991" s="37">
        <v>74231</v>
      </c>
      <c r="L2991" s="37">
        <v>32455</v>
      </c>
      <c r="M2991" s="37">
        <v>89673</v>
      </c>
      <c r="N2991" s="37">
        <f>SUM(VentasC15[[#This Row],[Maquillaje]:[Perfumería]])</f>
        <v>285100</v>
      </c>
      <c r="O2991" s="14">
        <f>AVERAGE(VentasC15[[#This Row],[Maquillaje]:[Perfumería]])</f>
        <v>57020</v>
      </c>
      <c r="P2991" t="str">
        <f>INDEX(VentasC15[[#Headers],[Maquillaje]:[Perfumería]],MATCH(MAX(VentasC15[[#This Row],[Maquillaje]:[Perfumería]]),VentasC15[[#This Row],[Maquillaje]:[Perfumería]],0))</f>
        <v>Perfumería</v>
      </c>
      <c r="Q2991" t="str">
        <f>INDEX(VentasC15[[#Headers],[Maquillaje]:[Perfumería]],MATCH(MIN(VentasC15[[#This Row],[Maquillaje]:[Perfumería]]),VentasC15[[#This Row],[Maquillaje]:[Perfumería]],0))</f>
        <v>Cuerpo</v>
      </c>
      <c r="R2991" t="str">
        <f>IF(VentasC15[[#This Row],[Total por vendedor]]&gt;=250000,"SI","NO")</f>
        <v>SI</v>
      </c>
    </row>
    <row r="2992" spans="1:18" x14ac:dyDescent="0.3">
      <c r="A2992" s="16">
        <v>33500112</v>
      </c>
      <c r="B2992" s="13">
        <v>61</v>
      </c>
      <c r="C2992" s="13">
        <v>6</v>
      </c>
      <c r="D2992" s="13">
        <v>64</v>
      </c>
      <c r="E2992" t="s">
        <v>23</v>
      </c>
      <c r="F2992" t="s">
        <v>21</v>
      </c>
      <c r="G2992" t="str">
        <f>IF(VentasC15[[#This Row],[Tipo de pago]]='Tablas auxiliares'!$B$6,"Venta física","Venta Online")</f>
        <v>Venta Online</v>
      </c>
      <c r="H2992" t="s">
        <v>30</v>
      </c>
      <c r="I2992" s="37">
        <v>5719</v>
      </c>
      <c r="J2992" s="37">
        <v>21010</v>
      </c>
      <c r="K2992" s="37">
        <v>40265</v>
      </c>
      <c r="L2992" s="37">
        <v>60725</v>
      </c>
      <c r="M2992" s="37">
        <v>97868</v>
      </c>
      <c r="N2992" s="37">
        <f>SUM(VentasC15[[#This Row],[Maquillaje]:[Perfumería]])</f>
        <v>225587</v>
      </c>
      <c r="O2992" s="14">
        <f>AVERAGE(VentasC15[[#This Row],[Maquillaje]:[Perfumería]])</f>
        <v>45117.4</v>
      </c>
      <c r="P2992" t="str">
        <f>INDEX(VentasC15[[#Headers],[Maquillaje]:[Perfumería]],MATCH(MAX(VentasC15[[#This Row],[Maquillaje]:[Perfumería]]),VentasC15[[#This Row],[Maquillaje]:[Perfumería]],0))</f>
        <v>Perfumería</v>
      </c>
      <c r="Q2992" t="str">
        <f>INDEX(VentasC15[[#Headers],[Maquillaje]:[Perfumería]],MATCH(MIN(VentasC15[[#This Row],[Maquillaje]:[Perfumería]]),VentasC15[[#This Row],[Maquillaje]:[Perfumería]],0))</f>
        <v>Maquillaje</v>
      </c>
      <c r="R2992" t="str">
        <f>IF(VentasC15[[#This Row],[Total por vendedor]]&gt;=250000,"SI","NO")</f>
        <v>NO</v>
      </c>
    </row>
    <row r="2993" spans="1:18" x14ac:dyDescent="0.3">
      <c r="A2993" s="17">
        <v>33500113</v>
      </c>
      <c r="B2993" s="13">
        <v>72</v>
      </c>
      <c r="C2993" s="13">
        <v>6</v>
      </c>
      <c r="D2993" s="13">
        <v>78</v>
      </c>
      <c r="E2993" t="s">
        <v>22</v>
      </c>
      <c r="F2993" t="s">
        <v>20</v>
      </c>
      <c r="G2993" t="str">
        <f>IF(VentasC15[[#This Row],[Tipo de pago]]='Tablas auxiliares'!$B$6,"Venta física","Venta Online")</f>
        <v>Venta física</v>
      </c>
      <c r="H2993" t="s">
        <v>30</v>
      </c>
      <c r="I2993" s="37">
        <v>45445</v>
      </c>
      <c r="J2993" s="37">
        <v>76399</v>
      </c>
      <c r="K2993" s="37">
        <v>44865</v>
      </c>
      <c r="L2993" s="37">
        <v>27344</v>
      </c>
      <c r="M2993" s="37">
        <v>48172</v>
      </c>
      <c r="N2993" s="37">
        <f>SUM(VentasC15[[#This Row],[Maquillaje]:[Perfumería]])</f>
        <v>242225</v>
      </c>
      <c r="O2993" s="14">
        <f>AVERAGE(VentasC15[[#This Row],[Maquillaje]:[Perfumería]])</f>
        <v>48445</v>
      </c>
      <c r="P2993" t="str">
        <f>INDEX(VentasC15[[#Headers],[Maquillaje]:[Perfumería]],MATCH(MAX(VentasC15[[#This Row],[Maquillaje]:[Perfumería]]),VentasC15[[#This Row],[Maquillaje]:[Perfumería]],0))</f>
        <v>Skincare</v>
      </c>
      <c r="Q2993" t="str">
        <f>INDEX(VentasC15[[#Headers],[Maquillaje]:[Perfumería]],MATCH(MIN(VentasC15[[#This Row],[Maquillaje]:[Perfumería]]),VentasC15[[#This Row],[Maquillaje]:[Perfumería]],0))</f>
        <v>Cuerpo</v>
      </c>
      <c r="R2993" t="str">
        <f>IF(VentasC15[[#This Row],[Total por vendedor]]&gt;=250000,"SI","NO")</f>
        <v>NO</v>
      </c>
    </row>
    <row r="2994" spans="1:18" x14ac:dyDescent="0.3">
      <c r="A2994" s="16">
        <v>33500114</v>
      </c>
      <c r="B2994" s="13">
        <v>73</v>
      </c>
      <c r="C2994" s="13">
        <v>6</v>
      </c>
      <c r="D2994" s="13">
        <v>81</v>
      </c>
      <c r="E2994" t="s">
        <v>23</v>
      </c>
      <c r="F2994" t="s">
        <v>21</v>
      </c>
      <c r="G2994" t="str">
        <f>IF(VentasC15[[#This Row],[Tipo de pago]]='Tablas auxiliares'!$B$6,"Venta física","Venta Online")</f>
        <v>Venta Online</v>
      </c>
      <c r="H2994" t="s">
        <v>30</v>
      </c>
      <c r="I2994" s="37">
        <v>23517</v>
      </c>
      <c r="J2994" s="37">
        <v>42725</v>
      </c>
      <c r="K2994" s="37">
        <v>73906</v>
      </c>
      <c r="L2994" s="37">
        <v>31296</v>
      </c>
      <c r="M2994" s="37">
        <v>74988</v>
      </c>
      <c r="N2994" s="37">
        <f>SUM(VentasC15[[#This Row],[Maquillaje]:[Perfumería]])</f>
        <v>246432</v>
      </c>
      <c r="O2994" s="14">
        <f>AVERAGE(VentasC15[[#This Row],[Maquillaje]:[Perfumería]])</f>
        <v>49286.400000000001</v>
      </c>
      <c r="P2994" t="str">
        <f>INDEX(VentasC15[[#Headers],[Maquillaje]:[Perfumería]],MATCH(MAX(VentasC15[[#This Row],[Maquillaje]:[Perfumería]]),VentasC15[[#This Row],[Maquillaje]:[Perfumería]],0))</f>
        <v>Perfumería</v>
      </c>
      <c r="Q2994" t="str">
        <f>INDEX(VentasC15[[#Headers],[Maquillaje]:[Perfumería]],MATCH(MIN(VentasC15[[#This Row],[Maquillaje]:[Perfumería]]),VentasC15[[#This Row],[Maquillaje]:[Perfumería]],0))</f>
        <v>Maquillaje</v>
      </c>
      <c r="R2994" t="str">
        <f>IF(VentasC15[[#This Row],[Total por vendedor]]&gt;=250000,"SI","NO")</f>
        <v>NO</v>
      </c>
    </row>
    <row r="2995" spans="1:18" x14ac:dyDescent="0.3">
      <c r="A2995" s="17">
        <v>33500115</v>
      </c>
      <c r="B2995" s="13">
        <v>45</v>
      </c>
      <c r="C2995" s="13">
        <v>6</v>
      </c>
      <c r="D2995" s="13">
        <v>100</v>
      </c>
      <c r="E2995" t="s">
        <v>22</v>
      </c>
      <c r="F2995" t="s">
        <v>21</v>
      </c>
      <c r="G2995" t="str">
        <f>IF(VentasC15[[#This Row],[Tipo de pago]]='Tablas auxiliares'!$B$6,"Venta física","Venta Online")</f>
        <v>Venta Online</v>
      </c>
      <c r="H2995" t="s">
        <v>29</v>
      </c>
      <c r="I2995" s="37">
        <v>79450</v>
      </c>
      <c r="J2995" s="37">
        <v>72181</v>
      </c>
      <c r="K2995" s="37">
        <v>24931</v>
      </c>
      <c r="L2995" s="37">
        <v>77336</v>
      </c>
      <c r="M2995" s="37">
        <v>27014</v>
      </c>
      <c r="N2995" s="37">
        <f>SUM(VentasC15[[#This Row],[Maquillaje]:[Perfumería]])</f>
        <v>280912</v>
      </c>
      <c r="O2995" s="14">
        <f>AVERAGE(VentasC15[[#This Row],[Maquillaje]:[Perfumería]])</f>
        <v>56182.400000000001</v>
      </c>
      <c r="P2995" t="str">
        <f>INDEX(VentasC15[[#Headers],[Maquillaje]:[Perfumería]],MATCH(MAX(VentasC15[[#This Row],[Maquillaje]:[Perfumería]]),VentasC15[[#This Row],[Maquillaje]:[Perfumería]],0))</f>
        <v>Maquillaje</v>
      </c>
      <c r="Q2995" t="str">
        <f>INDEX(VentasC15[[#Headers],[Maquillaje]:[Perfumería]],MATCH(MIN(VentasC15[[#This Row],[Maquillaje]:[Perfumería]]),VentasC15[[#This Row],[Maquillaje]:[Perfumería]],0))</f>
        <v>Cabello</v>
      </c>
      <c r="R2995" t="str">
        <f>IF(VentasC15[[#This Row],[Total por vendedor]]&gt;=250000,"SI","NO")</f>
        <v>SI</v>
      </c>
    </row>
    <row r="2996" spans="1:18" x14ac:dyDescent="0.3">
      <c r="A2996" s="16">
        <v>33500116</v>
      </c>
      <c r="B2996" s="13">
        <v>59</v>
      </c>
      <c r="C2996" s="13">
        <v>6</v>
      </c>
      <c r="D2996" s="13">
        <v>68</v>
      </c>
      <c r="E2996" t="s">
        <v>22</v>
      </c>
      <c r="F2996" t="s">
        <v>20</v>
      </c>
      <c r="G2996" t="str">
        <f>IF(VentasC15[[#This Row],[Tipo de pago]]='Tablas auxiliares'!$B$6,"Venta física","Venta Online")</f>
        <v>Venta física</v>
      </c>
      <c r="H2996" t="s">
        <v>29</v>
      </c>
      <c r="I2996" s="37">
        <v>58999</v>
      </c>
      <c r="J2996" s="37">
        <v>13738</v>
      </c>
      <c r="K2996" s="37">
        <v>40607</v>
      </c>
      <c r="L2996" s="37">
        <v>17358</v>
      </c>
      <c r="M2996" s="37">
        <v>24990</v>
      </c>
      <c r="N2996" s="37">
        <f>SUM(VentasC15[[#This Row],[Maquillaje]:[Perfumería]])</f>
        <v>155692</v>
      </c>
      <c r="O2996" s="14">
        <f>AVERAGE(VentasC15[[#This Row],[Maquillaje]:[Perfumería]])</f>
        <v>31138.400000000001</v>
      </c>
      <c r="P2996" t="str">
        <f>INDEX(VentasC15[[#Headers],[Maquillaje]:[Perfumería]],MATCH(MAX(VentasC15[[#This Row],[Maquillaje]:[Perfumería]]),VentasC15[[#This Row],[Maquillaje]:[Perfumería]],0))</f>
        <v>Maquillaje</v>
      </c>
      <c r="Q2996" t="str">
        <f>INDEX(VentasC15[[#Headers],[Maquillaje]:[Perfumería]],MATCH(MIN(VentasC15[[#This Row],[Maquillaje]:[Perfumería]]),VentasC15[[#This Row],[Maquillaje]:[Perfumería]],0))</f>
        <v>Skincare</v>
      </c>
      <c r="R2996" t="str">
        <f>IF(VentasC15[[#This Row],[Total por vendedor]]&gt;=250000,"SI","NO")</f>
        <v>NO</v>
      </c>
    </row>
    <row r="2997" spans="1:18" x14ac:dyDescent="0.3">
      <c r="A2997" s="17">
        <v>33500117</v>
      </c>
      <c r="B2997" s="13">
        <v>51</v>
      </c>
      <c r="C2997" s="13">
        <v>6</v>
      </c>
      <c r="D2997" s="13">
        <v>38</v>
      </c>
      <c r="E2997" t="s">
        <v>23</v>
      </c>
      <c r="F2997" t="s">
        <v>20</v>
      </c>
      <c r="G2997" t="str">
        <f>IF(VentasC15[[#This Row],[Tipo de pago]]='Tablas auxiliares'!$B$6,"Venta física","Venta Online")</f>
        <v>Venta física</v>
      </c>
      <c r="H2997" t="s">
        <v>29</v>
      </c>
      <c r="I2997" s="37">
        <v>95761</v>
      </c>
      <c r="J2997" s="37">
        <v>32160</v>
      </c>
      <c r="K2997" s="37">
        <v>84978</v>
      </c>
      <c r="L2997" s="37">
        <v>960</v>
      </c>
      <c r="M2997" s="37">
        <v>6290</v>
      </c>
      <c r="N2997" s="37">
        <f>SUM(VentasC15[[#This Row],[Maquillaje]:[Perfumería]])</f>
        <v>220149</v>
      </c>
      <c r="O2997" s="14">
        <f>AVERAGE(VentasC15[[#This Row],[Maquillaje]:[Perfumería]])</f>
        <v>44029.8</v>
      </c>
      <c r="P2997" t="str">
        <f>INDEX(VentasC15[[#Headers],[Maquillaje]:[Perfumería]],MATCH(MAX(VentasC15[[#This Row],[Maquillaje]:[Perfumería]]),VentasC15[[#This Row],[Maquillaje]:[Perfumería]],0))</f>
        <v>Maquillaje</v>
      </c>
      <c r="Q2997" t="str">
        <f>INDEX(VentasC15[[#Headers],[Maquillaje]:[Perfumería]],MATCH(MIN(VentasC15[[#This Row],[Maquillaje]:[Perfumería]]),VentasC15[[#This Row],[Maquillaje]:[Perfumería]],0))</f>
        <v>Cuerpo</v>
      </c>
      <c r="R2997" t="str">
        <f>IF(VentasC15[[#This Row],[Total por vendedor]]&gt;=250000,"SI","NO")</f>
        <v>NO</v>
      </c>
    </row>
    <row r="2998" spans="1:18" x14ac:dyDescent="0.3">
      <c r="A2998" s="16">
        <v>33500118</v>
      </c>
      <c r="B2998" s="13">
        <v>30</v>
      </c>
      <c r="C2998" s="13">
        <v>6</v>
      </c>
      <c r="D2998" s="13">
        <v>39</v>
      </c>
      <c r="E2998" t="s">
        <v>25</v>
      </c>
      <c r="F2998" t="s">
        <v>21</v>
      </c>
      <c r="G2998" t="str">
        <f>IF(VentasC15[[#This Row],[Tipo de pago]]='Tablas auxiliares'!$B$6,"Venta física","Venta Online")</f>
        <v>Venta Online</v>
      </c>
      <c r="H2998" t="s">
        <v>29</v>
      </c>
      <c r="I2998" s="37">
        <v>9605</v>
      </c>
      <c r="J2998" s="37">
        <v>64473</v>
      </c>
      <c r="K2998" s="37">
        <v>33681</v>
      </c>
      <c r="L2998" s="37">
        <v>363</v>
      </c>
      <c r="M2998" s="37">
        <v>21292</v>
      </c>
      <c r="N2998" s="37">
        <f>SUM(VentasC15[[#This Row],[Maquillaje]:[Perfumería]])</f>
        <v>129414</v>
      </c>
      <c r="O2998" s="14">
        <f>AVERAGE(VentasC15[[#This Row],[Maquillaje]:[Perfumería]])</f>
        <v>25882.799999999999</v>
      </c>
      <c r="P2998" t="str">
        <f>INDEX(VentasC15[[#Headers],[Maquillaje]:[Perfumería]],MATCH(MAX(VentasC15[[#This Row],[Maquillaje]:[Perfumería]]),VentasC15[[#This Row],[Maquillaje]:[Perfumería]],0))</f>
        <v>Skincare</v>
      </c>
      <c r="Q2998" t="str">
        <f>INDEX(VentasC15[[#Headers],[Maquillaje]:[Perfumería]],MATCH(MIN(VentasC15[[#This Row],[Maquillaje]:[Perfumería]]),VentasC15[[#This Row],[Maquillaje]:[Perfumería]],0))</f>
        <v>Cuerpo</v>
      </c>
      <c r="R2998" t="str">
        <f>IF(VentasC15[[#This Row],[Total por vendedor]]&gt;=250000,"SI","NO")</f>
        <v>NO</v>
      </c>
    </row>
    <row r="2999" spans="1:18" x14ac:dyDescent="0.3">
      <c r="A2999" s="17">
        <v>33500119</v>
      </c>
      <c r="B2999" s="13">
        <v>62</v>
      </c>
      <c r="C2999" s="13">
        <v>6</v>
      </c>
      <c r="D2999" s="13">
        <v>92</v>
      </c>
      <c r="E2999" t="s">
        <v>23</v>
      </c>
      <c r="F2999" t="s">
        <v>21</v>
      </c>
      <c r="G2999" t="str">
        <f>IF(VentasC15[[#This Row],[Tipo de pago]]='Tablas auxiliares'!$B$6,"Venta física","Venta Online")</f>
        <v>Venta Online</v>
      </c>
      <c r="H2999" t="s">
        <v>30</v>
      </c>
      <c r="I2999" s="37">
        <v>27652</v>
      </c>
      <c r="J2999" s="37">
        <v>13716</v>
      </c>
      <c r="K2999" s="37">
        <v>64025</v>
      </c>
      <c r="L2999" s="37">
        <v>94751</v>
      </c>
      <c r="M2999" s="37">
        <v>96795</v>
      </c>
      <c r="N2999" s="37">
        <f>SUM(VentasC15[[#This Row],[Maquillaje]:[Perfumería]])</f>
        <v>296939</v>
      </c>
      <c r="O2999" s="14">
        <f>AVERAGE(VentasC15[[#This Row],[Maquillaje]:[Perfumería]])</f>
        <v>59387.8</v>
      </c>
      <c r="P2999" t="str">
        <f>INDEX(VentasC15[[#Headers],[Maquillaje]:[Perfumería]],MATCH(MAX(VentasC15[[#This Row],[Maquillaje]:[Perfumería]]),VentasC15[[#This Row],[Maquillaje]:[Perfumería]],0))</f>
        <v>Perfumería</v>
      </c>
      <c r="Q2999" t="str">
        <f>INDEX(VentasC15[[#Headers],[Maquillaje]:[Perfumería]],MATCH(MIN(VentasC15[[#This Row],[Maquillaje]:[Perfumería]]),VentasC15[[#This Row],[Maquillaje]:[Perfumería]],0))</f>
        <v>Skincare</v>
      </c>
      <c r="R2999" t="str">
        <f>IF(VentasC15[[#This Row],[Total por vendedor]]&gt;=250000,"SI","NO")</f>
        <v>SI</v>
      </c>
    </row>
    <row r="3000" spans="1:18" x14ac:dyDescent="0.3">
      <c r="A3000" s="16">
        <v>33500120</v>
      </c>
      <c r="B3000" s="13">
        <v>51</v>
      </c>
      <c r="C3000" s="13">
        <v>6</v>
      </c>
      <c r="D3000" s="13">
        <v>52</v>
      </c>
      <c r="E3000" t="s">
        <v>23</v>
      </c>
      <c r="F3000" t="s">
        <v>21</v>
      </c>
      <c r="G3000" t="str">
        <f>IF(VentasC15[[#This Row],[Tipo de pago]]='Tablas auxiliares'!$B$6,"Venta física","Venta Online")</f>
        <v>Venta Online</v>
      </c>
      <c r="H3000" t="s">
        <v>30</v>
      </c>
      <c r="I3000" s="37">
        <v>43538</v>
      </c>
      <c r="J3000" s="37">
        <v>25253</v>
      </c>
      <c r="K3000" s="37">
        <v>77815</v>
      </c>
      <c r="L3000" s="37">
        <v>20508</v>
      </c>
      <c r="M3000" s="37">
        <v>66667</v>
      </c>
      <c r="N3000" s="37">
        <f>SUM(VentasC15[[#This Row],[Maquillaje]:[Perfumería]])</f>
        <v>233781</v>
      </c>
      <c r="O3000" s="14">
        <f>AVERAGE(VentasC15[[#This Row],[Maquillaje]:[Perfumería]])</f>
        <v>46756.2</v>
      </c>
      <c r="P3000" t="str">
        <f>INDEX(VentasC15[[#Headers],[Maquillaje]:[Perfumería]],MATCH(MAX(VentasC15[[#This Row],[Maquillaje]:[Perfumería]]),VentasC15[[#This Row],[Maquillaje]:[Perfumería]],0))</f>
        <v>Cabello</v>
      </c>
      <c r="Q3000" t="str">
        <f>INDEX(VentasC15[[#Headers],[Maquillaje]:[Perfumería]],MATCH(MIN(VentasC15[[#This Row],[Maquillaje]:[Perfumería]]),VentasC15[[#This Row],[Maquillaje]:[Perfumería]],0))</f>
        <v>Cuerpo</v>
      </c>
      <c r="R3000" t="str">
        <f>IF(VentasC15[[#This Row],[Total por vendedor]]&gt;=250000,"SI","NO")</f>
        <v>NO</v>
      </c>
    </row>
    <row r="3001" spans="1:18" x14ac:dyDescent="0.3">
      <c r="A3001" s="17">
        <v>33500121</v>
      </c>
      <c r="B3001" s="13">
        <v>36</v>
      </c>
      <c r="C3001" s="13">
        <v>6</v>
      </c>
      <c r="D3001" s="13">
        <v>7</v>
      </c>
      <c r="E3001" t="s">
        <v>24</v>
      </c>
      <c r="F3001" t="s">
        <v>20</v>
      </c>
      <c r="G3001" t="str">
        <f>IF(VentasC15[[#This Row],[Tipo de pago]]='Tablas auxiliares'!$B$6,"Venta física","Venta Online")</f>
        <v>Venta física</v>
      </c>
      <c r="H3001" t="s">
        <v>30</v>
      </c>
      <c r="I3001" s="37">
        <v>14847</v>
      </c>
      <c r="J3001" s="37">
        <v>10644</v>
      </c>
      <c r="K3001" s="37">
        <v>91957</v>
      </c>
      <c r="L3001" s="37">
        <v>73796</v>
      </c>
      <c r="M3001" s="37">
        <v>95114</v>
      </c>
      <c r="N3001" s="37">
        <f>SUM(VentasC15[[#This Row],[Maquillaje]:[Perfumería]])</f>
        <v>286358</v>
      </c>
      <c r="O3001" s="14">
        <f>AVERAGE(VentasC15[[#This Row],[Maquillaje]:[Perfumería]])</f>
        <v>57271.6</v>
      </c>
      <c r="P3001" t="str">
        <f>INDEX(VentasC15[[#Headers],[Maquillaje]:[Perfumería]],MATCH(MAX(VentasC15[[#This Row],[Maquillaje]:[Perfumería]]),VentasC15[[#This Row],[Maquillaje]:[Perfumería]],0))</f>
        <v>Perfumería</v>
      </c>
      <c r="Q3001" t="str">
        <f>INDEX(VentasC15[[#Headers],[Maquillaje]:[Perfumería]],MATCH(MIN(VentasC15[[#This Row],[Maquillaje]:[Perfumería]]),VentasC15[[#This Row],[Maquillaje]:[Perfumería]],0))</f>
        <v>Skincare</v>
      </c>
      <c r="R3001" t="str">
        <f>IF(VentasC15[[#This Row],[Total por vendedor]]&gt;=250000,"SI","NO")</f>
        <v>SI</v>
      </c>
    </row>
    <row r="3002" spans="1:18" x14ac:dyDescent="0.3">
      <c r="A3002" s="16">
        <v>33500122</v>
      </c>
      <c r="B3002" s="13">
        <v>59</v>
      </c>
      <c r="C3002" s="13">
        <v>6</v>
      </c>
      <c r="D3002" s="13">
        <v>96</v>
      </c>
      <c r="E3002" t="s">
        <v>23</v>
      </c>
      <c r="F3002" t="s">
        <v>20</v>
      </c>
      <c r="G3002" t="str">
        <f>IF(VentasC15[[#This Row],[Tipo de pago]]='Tablas auxiliares'!$B$6,"Venta física","Venta Online")</f>
        <v>Venta física</v>
      </c>
      <c r="H3002" t="s">
        <v>30</v>
      </c>
      <c r="I3002" s="37">
        <v>54272</v>
      </c>
      <c r="J3002" s="37">
        <v>34359</v>
      </c>
      <c r="K3002" s="37">
        <v>25744</v>
      </c>
      <c r="L3002" s="37">
        <v>48866</v>
      </c>
      <c r="M3002" s="37">
        <v>77051</v>
      </c>
      <c r="N3002" s="37">
        <f>SUM(VentasC15[[#This Row],[Maquillaje]:[Perfumería]])</f>
        <v>240292</v>
      </c>
      <c r="O3002" s="14">
        <f>AVERAGE(VentasC15[[#This Row],[Maquillaje]:[Perfumería]])</f>
        <v>48058.400000000001</v>
      </c>
      <c r="P3002" t="str">
        <f>INDEX(VentasC15[[#Headers],[Maquillaje]:[Perfumería]],MATCH(MAX(VentasC15[[#This Row],[Maquillaje]:[Perfumería]]),VentasC15[[#This Row],[Maquillaje]:[Perfumería]],0))</f>
        <v>Perfumería</v>
      </c>
      <c r="Q3002" t="str">
        <f>INDEX(VentasC15[[#Headers],[Maquillaje]:[Perfumería]],MATCH(MIN(VentasC15[[#This Row],[Maquillaje]:[Perfumería]]),VentasC15[[#This Row],[Maquillaje]:[Perfumería]],0))</f>
        <v>Cabello</v>
      </c>
      <c r="R3002" t="str">
        <f>IF(VentasC15[[#This Row],[Total por vendedor]]&gt;=250000,"SI","NO")</f>
        <v>NO</v>
      </c>
    </row>
    <row r="3003" spans="1:18" x14ac:dyDescent="0.3">
      <c r="A3003" s="17">
        <v>33500123</v>
      </c>
      <c r="B3003" s="13">
        <v>70</v>
      </c>
      <c r="C3003" s="13">
        <v>6</v>
      </c>
      <c r="D3003" s="13">
        <v>25</v>
      </c>
      <c r="E3003" t="s">
        <v>25</v>
      </c>
      <c r="F3003" t="s">
        <v>20</v>
      </c>
      <c r="G3003" t="str">
        <f>IF(VentasC15[[#This Row],[Tipo de pago]]='Tablas auxiliares'!$B$6,"Venta física","Venta Online")</f>
        <v>Venta física</v>
      </c>
      <c r="H3003" t="s">
        <v>29</v>
      </c>
      <c r="I3003" s="37">
        <v>14966</v>
      </c>
      <c r="J3003" s="37">
        <v>53297</v>
      </c>
      <c r="K3003" s="37">
        <v>73421</v>
      </c>
      <c r="L3003" s="37">
        <v>50769</v>
      </c>
      <c r="M3003" s="37">
        <v>68370</v>
      </c>
      <c r="N3003" s="37">
        <f>SUM(VentasC15[[#This Row],[Maquillaje]:[Perfumería]])</f>
        <v>260823</v>
      </c>
      <c r="O3003" s="14">
        <f>AVERAGE(VentasC15[[#This Row],[Maquillaje]:[Perfumería]])</f>
        <v>52164.6</v>
      </c>
      <c r="P3003" t="str">
        <f>INDEX(VentasC15[[#Headers],[Maquillaje]:[Perfumería]],MATCH(MAX(VentasC15[[#This Row],[Maquillaje]:[Perfumería]]),VentasC15[[#This Row],[Maquillaje]:[Perfumería]],0))</f>
        <v>Cabello</v>
      </c>
      <c r="Q3003" t="str">
        <f>INDEX(VentasC15[[#Headers],[Maquillaje]:[Perfumería]],MATCH(MIN(VentasC15[[#This Row],[Maquillaje]:[Perfumería]]),VentasC15[[#This Row],[Maquillaje]:[Perfumería]],0))</f>
        <v>Maquillaje</v>
      </c>
      <c r="R3003" t="str">
        <f>IF(VentasC15[[#This Row],[Total por vendedor]]&gt;=250000,"SI","NO")</f>
        <v>SI</v>
      </c>
    </row>
    <row r="3004" spans="1:18" x14ac:dyDescent="0.3">
      <c r="A3004" s="16">
        <v>33500124</v>
      </c>
      <c r="B3004" s="13">
        <v>49</v>
      </c>
      <c r="C3004" s="13">
        <v>6</v>
      </c>
      <c r="D3004" s="13">
        <v>80</v>
      </c>
      <c r="E3004" t="s">
        <v>24</v>
      </c>
      <c r="F3004" t="s">
        <v>21</v>
      </c>
      <c r="G3004" t="str">
        <f>IF(VentasC15[[#This Row],[Tipo de pago]]='Tablas auxiliares'!$B$6,"Venta física","Venta Online")</f>
        <v>Venta Online</v>
      </c>
      <c r="H3004" t="s">
        <v>29</v>
      </c>
      <c r="I3004" s="37">
        <v>65534</v>
      </c>
      <c r="J3004" s="37">
        <v>74187</v>
      </c>
      <c r="K3004" s="37">
        <v>61291</v>
      </c>
      <c r="L3004" s="37">
        <v>99260</v>
      </c>
      <c r="M3004" s="37">
        <v>50203</v>
      </c>
      <c r="N3004" s="37">
        <f>SUM(VentasC15[[#This Row],[Maquillaje]:[Perfumería]])</f>
        <v>350475</v>
      </c>
      <c r="O3004" s="14">
        <f>AVERAGE(VentasC15[[#This Row],[Maquillaje]:[Perfumería]])</f>
        <v>70095</v>
      </c>
      <c r="P3004" t="str">
        <f>INDEX(VentasC15[[#Headers],[Maquillaje]:[Perfumería]],MATCH(MAX(VentasC15[[#This Row],[Maquillaje]:[Perfumería]]),VentasC15[[#This Row],[Maquillaje]:[Perfumería]],0))</f>
        <v>Cuerpo</v>
      </c>
      <c r="Q3004" t="str">
        <f>INDEX(VentasC15[[#Headers],[Maquillaje]:[Perfumería]],MATCH(MIN(VentasC15[[#This Row],[Maquillaje]:[Perfumería]]),VentasC15[[#This Row],[Maquillaje]:[Perfumería]],0))</f>
        <v>Perfumería</v>
      </c>
      <c r="R3004" t="str">
        <f>IF(VentasC15[[#This Row],[Total por vendedor]]&gt;=250000,"SI","NO")</f>
        <v>SI</v>
      </c>
    </row>
    <row r="3005" spans="1:18" x14ac:dyDescent="0.3">
      <c r="A3005" s="17">
        <v>33500125</v>
      </c>
      <c r="B3005" s="13">
        <v>52</v>
      </c>
      <c r="C3005" s="13">
        <v>6</v>
      </c>
      <c r="D3005" s="13">
        <v>59</v>
      </c>
      <c r="E3005" t="s">
        <v>23</v>
      </c>
      <c r="F3005" t="s">
        <v>21</v>
      </c>
      <c r="G3005" t="str">
        <f>IF(VentasC15[[#This Row],[Tipo de pago]]='Tablas auxiliares'!$B$6,"Venta física","Venta Online")</f>
        <v>Venta Online</v>
      </c>
      <c r="H3005" t="s">
        <v>29</v>
      </c>
      <c r="I3005" s="37">
        <v>84902</v>
      </c>
      <c r="J3005" s="37">
        <v>39306</v>
      </c>
      <c r="K3005" s="37">
        <v>29835</v>
      </c>
      <c r="L3005" s="37">
        <v>21271</v>
      </c>
      <c r="M3005" s="37">
        <v>70692</v>
      </c>
      <c r="N3005" s="37">
        <f>SUM(VentasC15[[#This Row],[Maquillaje]:[Perfumería]])</f>
        <v>246006</v>
      </c>
      <c r="O3005" s="14">
        <f>AVERAGE(VentasC15[[#This Row],[Maquillaje]:[Perfumería]])</f>
        <v>49201.2</v>
      </c>
      <c r="P3005" t="str">
        <f>INDEX(VentasC15[[#Headers],[Maquillaje]:[Perfumería]],MATCH(MAX(VentasC15[[#This Row],[Maquillaje]:[Perfumería]]),VentasC15[[#This Row],[Maquillaje]:[Perfumería]],0))</f>
        <v>Maquillaje</v>
      </c>
      <c r="Q3005" t="str">
        <f>INDEX(VentasC15[[#Headers],[Maquillaje]:[Perfumería]],MATCH(MIN(VentasC15[[#This Row],[Maquillaje]:[Perfumería]]),VentasC15[[#This Row],[Maquillaje]:[Perfumería]],0))</f>
        <v>Cuerpo</v>
      </c>
      <c r="R3005" t="str">
        <f>IF(VentasC15[[#This Row],[Total por vendedor]]&gt;=250000,"SI","NO")</f>
        <v>NO</v>
      </c>
    </row>
    <row r="3006" spans="1:18" x14ac:dyDescent="0.3">
      <c r="A3006" s="16">
        <v>33500126</v>
      </c>
      <c r="B3006" s="13">
        <v>42</v>
      </c>
      <c r="C3006" s="13">
        <v>6</v>
      </c>
      <c r="D3006" s="13">
        <v>82</v>
      </c>
      <c r="E3006" t="s">
        <v>24</v>
      </c>
      <c r="F3006" t="s">
        <v>21</v>
      </c>
      <c r="G3006" t="str">
        <f>IF(VentasC15[[#This Row],[Tipo de pago]]='Tablas auxiliares'!$B$6,"Venta física","Venta Online")</f>
        <v>Venta Online</v>
      </c>
      <c r="H3006" t="s">
        <v>29</v>
      </c>
      <c r="I3006" s="37">
        <v>48724</v>
      </c>
      <c r="J3006" s="37">
        <v>95039</v>
      </c>
      <c r="K3006" s="37">
        <v>45713</v>
      </c>
      <c r="L3006" s="37">
        <v>2450</v>
      </c>
      <c r="M3006" s="37">
        <v>4236</v>
      </c>
      <c r="N3006" s="37">
        <f>SUM(VentasC15[[#This Row],[Maquillaje]:[Perfumería]])</f>
        <v>196162</v>
      </c>
      <c r="O3006" s="14">
        <f>AVERAGE(VentasC15[[#This Row],[Maquillaje]:[Perfumería]])</f>
        <v>39232.400000000001</v>
      </c>
      <c r="P3006" t="str">
        <f>INDEX(VentasC15[[#Headers],[Maquillaje]:[Perfumería]],MATCH(MAX(VentasC15[[#This Row],[Maquillaje]:[Perfumería]]),VentasC15[[#This Row],[Maquillaje]:[Perfumería]],0))</f>
        <v>Skincare</v>
      </c>
      <c r="Q3006" t="str">
        <f>INDEX(VentasC15[[#Headers],[Maquillaje]:[Perfumería]],MATCH(MIN(VentasC15[[#This Row],[Maquillaje]:[Perfumería]]),VentasC15[[#This Row],[Maquillaje]:[Perfumería]],0))</f>
        <v>Cuerpo</v>
      </c>
      <c r="R3006" t="str">
        <f>IF(VentasC15[[#This Row],[Total por vendedor]]&gt;=250000,"SI","NO")</f>
        <v>NO</v>
      </c>
    </row>
    <row r="3007" spans="1:18" x14ac:dyDescent="0.3">
      <c r="A3007" s="17">
        <v>33500127</v>
      </c>
      <c r="B3007" s="13">
        <v>47</v>
      </c>
      <c r="C3007" s="13">
        <v>6</v>
      </c>
      <c r="D3007" s="13">
        <v>64</v>
      </c>
      <c r="E3007" t="s">
        <v>25</v>
      </c>
      <c r="F3007" t="s">
        <v>21</v>
      </c>
      <c r="G3007" t="str">
        <f>IF(VentasC15[[#This Row],[Tipo de pago]]='Tablas auxiliares'!$B$6,"Venta física","Venta Online")</f>
        <v>Venta Online</v>
      </c>
      <c r="H3007" t="s">
        <v>29</v>
      </c>
      <c r="I3007" s="37">
        <v>72670</v>
      </c>
      <c r="J3007" s="37">
        <v>40057</v>
      </c>
      <c r="K3007" s="37">
        <v>95783</v>
      </c>
      <c r="L3007" s="37">
        <v>24367</v>
      </c>
      <c r="M3007" s="37">
        <v>42962</v>
      </c>
      <c r="N3007" s="37">
        <f>SUM(VentasC15[[#This Row],[Maquillaje]:[Perfumería]])</f>
        <v>275839</v>
      </c>
      <c r="O3007" s="14">
        <f>AVERAGE(VentasC15[[#This Row],[Maquillaje]:[Perfumería]])</f>
        <v>55167.8</v>
      </c>
      <c r="P3007" t="str">
        <f>INDEX(VentasC15[[#Headers],[Maquillaje]:[Perfumería]],MATCH(MAX(VentasC15[[#This Row],[Maquillaje]:[Perfumería]]),VentasC15[[#This Row],[Maquillaje]:[Perfumería]],0))</f>
        <v>Cabello</v>
      </c>
      <c r="Q3007" t="str">
        <f>INDEX(VentasC15[[#Headers],[Maquillaje]:[Perfumería]],MATCH(MIN(VentasC15[[#This Row],[Maquillaje]:[Perfumería]]),VentasC15[[#This Row],[Maquillaje]:[Perfumería]],0))</f>
        <v>Cuerpo</v>
      </c>
      <c r="R3007" t="str">
        <f>IF(VentasC15[[#This Row],[Total por vendedor]]&gt;=250000,"SI","NO")</f>
        <v>SI</v>
      </c>
    </row>
    <row r="3008" spans="1:18" x14ac:dyDescent="0.3">
      <c r="A3008" s="16">
        <v>33500128</v>
      </c>
      <c r="B3008" s="13">
        <v>27</v>
      </c>
      <c r="C3008" s="13">
        <v>6</v>
      </c>
      <c r="D3008" s="13">
        <v>23</v>
      </c>
      <c r="E3008" t="s">
        <v>24</v>
      </c>
      <c r="F3008" t="s">
        <v>21</v>
      </c>
      <c r="G3008" t="str">
        <f>IF(VentasC15[[#This Row],[Tipo de pago]]='Tablas auxiliares'!$B$6,"Venta física","Venta Online")</f>
        <v>Venta Online</v>
      </c>
      <c r="H3008" t="s">
        <v>30</v>
      </c>
      <c r="I3008" s="37">
        <v>42550</v>
      </c>
      <c r="J3008" s="37">
        <v>31221</v>
      </c>
      <c r="K3008" s="37">
        <v>30108</v>
      </c>
      <c r="L3008" s="37">
        <v>30882</v>
      </c>
      <c r="M3008" s="37">
        <v>88738</v>
      </c>
      <c r="N3008" s="37">
        <f>SUM(VentasC15[[#This Row],[Maquillaje]:[Perfumería]])</f>
        <v>223499</v>
      </c>
      <c r="O3008" s="14">
        <f>AVERAGE(VentasC15[[#This Row],[Maquillaje]:[Perfumería]])</f>
        <v>44699.8</v>
      </c>
      <c r="P3008" t="str">
        <f>INDEX(VentasC15[[#Headers],[Maquillaje]:[Perfumería]],MATCH(MAX(VentasC15[[#This Row],[Maquillaje]:[Perfumería]]),VentasC15[[#This Row],[Maquillaje]:[Perfumería]],0))</f>
        <v>Perfumería</v>
      </c>
      <c r="Q3008" t="str">
        <f>INDEX(VentasC15[[#Headers],[Maquillaje]:[Perfumería]],MATCH(MIN(VentasC15[[#This Row],[Maquillaje]:[Perfumería]]),VentasC15[[#This Row],[Maquillaje]:[Perfumería]],0))</f>
        <v>Cabello</v>
      </c>
      <c r="R3008" t="str">
        <f>IF(VentasC15[[#This Row],[Total por vendedor]]&gt;=250000,"SI","NO")</f>
        <v>NO</v>
      </c>
    </row>
    <row r="3009" spans="1:18" x14ac:dyDescent="0.3">
      <c r="A3009" s="17">
        <v>33500129</v>
      </c>
      <c r="B3009" s="13">
        <v>65</v>
      </c>
      <c r="C3009" s="13">
        <v>6</v>
      </c>
      <c r="D3009" s="13">
        <v>28</v>
      </c>
      <c r="E3009" t="s">
        <v>24</v>
      </c>
      <c r="F3009" t="s">
        <v>21</v>
      </c>
      <c r="G3009" t="str">
        <f>IF(VentasC15[[#This Row],[Tipo de pago]]='Tablas auxiliares'!$B$6,"Venta física","Venta Online")</f>
        <v>Venta Online</v>
      </c>
      <c r="H3009" t="s">
        <v>30</v>
      </c>
      <c r="I3009" s="37">
        <v>35150</v>
      </c>
      <c r="J3009" s="37">
        <v>85256</v>
      </c>
      <c r="K3009" s="37">
        <v>62424</v>
      </c>
      <c r="L3009" s="37">
        <v>6836</v>
      </c>
      <c r="M3009" s="37">
        <v>58331</v>
      </c>
      <c r="N3009" s="37">
        <f>SUM(VentasC15[[#This Row],[Maquillaje]:[Perfumería]])</f>
        <v>247997</v>
      </c>
      <c r="O3009" s="14">
        <f>AVERAGE(VentasC15[[#This Row],[Maquillaje]:[Perfumería]])</f>
        <v>49599.4</v>
      </c>
      <c r="P3009" t="str">
        <f>INDEX(VentasC15[[#Headers],[Maquillaje]:[Perfumería]],MATCH(MAX(VentasC15[[#This Row],[Maquillaje]:[Perfumería]]),VentasC15[[#This Row],[Maquillaje]:[Perfumería]],0))</f>
        <v>Skincare</v>
      </c>
      <c r="Q3009" t="str">
        <f>INDEX(VentasC15[[#Headers],[Maquillaje]:[Perfumería]],MATCH(MIN(VentasC15[[#This Row],[Maquillaje]:[Perfumería]]),VentasC15[[#This Row],[Maquillaje]:[Perfumería]],0))</f>
        <v>Cuerpo</v>
      </c>
      <c r="R3009" t="str">
        <f>IF(VentasC15[[#This Row],[Total por vendedor]]&gt;=250000,"SI","NO")</f>
        <v>NO</v>
      </c>
    </row>
    <row r="3010" spans="1:18" x14ac:dyDescent="0.3">
      <c r="A3010" s="16">
        <v>33500130</v>
      </c>
      <c r="B3010" s="13">
        <v>52</v>
      </c>
      <c r="C3010" s="13">
        <v>6</v>
      </c>
      <c r="D3010" s="13">
        <v>68</v>
      </c>
      <c r="E3010" t="s">
        <v>23</v>
      </c>
      <c r="F3010" t="s">
        <v>20</v>
      </c>
      <c r="G3010" t="str">
        <f>IF(VentasC15[[#This Row],[Tipo de pago]]='Tablas auxiliares'!$B$6,"Venta física","Venta Online")</f>
        <v>Venta física</v>
      </c>
      <c r="H3010" t="s">
        <v>29</v>
      </c>
      <c r="I3010" s="37">
        <v>30679</v>
      </c>
      <c r="J3010" s="37">
        <v>27983</v>
      </c>
      <c r="K3010" s="37">
        <v>61117</v>
      </c>
      <c r="L3010" s="37">
        <v>4102</v>
      </c>
      <c r="M3010" s="37">
        <v>74840</v>
      </c>
      <c r="N3010" s="37">
        <f>SUM(VentasC15[[#This Row],[Maquillaje]:[Perfumería]])</f>
        <v>198721</v>
      </c>
      <c r="O3010" s="14">
        <f>AVERAGE(VentasC15[[#This Row],[Maquillaje]:[Perfumería]])</f>
        <v>39744.199999999997</v>
      </c>
      <c r="P3010" t="str">
        <f>INDEX(VentasC15[[#Headers],[Maquillaje]:[Perfumería]],MATCH(MAX(VentasC15[[#This Row],[Maquillaje]:[Perfumería]]),VentasC15[[#This Row],[Maquillaje]:[Perfumería]],0))</f>
        <v>Perfumería</v>
      </c>
      <c r="Q3010" t="str">
        <f>INDEX(VentasC15[[#Headers],[Maquillaje]:[Perfumería]],MATCH(MIN(VentasC15[[#This Row],[Maquillaje]:[Perfumería]]),VentasC15[[#This Row],[Maquillaje]:[Perfumería]],0))</f>
        <v>Cuerpo</v>
      </c>
      <c r="R3010" t="str">
        <f>IF(VentasC15[[#This Row],[Total por vendedor]]&gt;=250000,"SI","NO")</f>
        <v>NO</v>
      </c>
    </row>
    <row r="3011" spans="1:18" x14ac:dyDescent="0.3">
      <c r="A3011" s="17">
        <v>33500131</v>
      </c>
      <c r="B3011" s="13">
        <v>49</v>
      </c>
      <c r="C3011" s="13">
        <v>6</v>
      </c>
      <c r="D3011" s="13">
        <v>77</v>
      </c>
      <c r="E3011" t="s">
        <v>23</v>
      </c>
      <c r="F3011" t="s">
        <v>20</v>
      </c>
      <c r="G3011" t="str">
        <f>IF(VentasC15[[#This Row],[Tipo de pago]]='Tablas auxiliares'!$B$6,"Venta física","Venta Online")</f>
        <v>Venta física</v>
      </c>
      <c r="H3011" t="s">
        <v>30</v>
      </c>
      <c r="I3011" s="37">
        <v>57099</v>
      </c>
      <c r="J3011" s="37">
        <v>93295</v>
      </c>
      <c r="K3011" s="37">
        <v>68953</v>
      </c>
      <c r="L3011" s="37">
        <v>28041</v>
      </c>
      <c r="M3011" s="37">
        <v>74739</v>
      </c>
      <c r="N3011" s="37">
        <f>SUM(VentasC15[[#This Row],[Maquillaje]:[Perfumería]])</f>
        <v>322127</v>
      </c>
      <c r="O3011" s="14">
        <f>AVERAGE(VentasC15[[#This Row],[Maquillaje]:[Perfumería]])</f>
        <v>64425.4</v>
      </c>
      <c r="P3011" t="str">
        <f>INDEX(VentasC15[[#Headers],[Maquillaje]:[Perfumería]],MATCH(MAX(VentasC15[[#This Row],[Maquillaje]:[Perfumería]]),VentasC15[[#This Row],[Maquillaje]:[Perfumería]],0))</f>
        <v>Skincare</v>
      </c>
      <c r="Q3011" t="str">
        <f>INDEX(VentasC15[[#Headers],[Maquillaje]:[Perfumería]],MATCH(MIN(VentasC15[[#This Row],[Maquillaje]:[Perfumería]]),VentasC15[[#This Row],[Maquillaje]:[Perfumería]],0))</f>
        <v>Cuerpo</v>
      </c>
      <c r="R3011" t="str">
        <f>IF(VentasC15[[#This Row],[Total por vendedor]]&gt;=250000,"SI","NO")</f>
        <v>SI</v>
      </c>
    </row>
    <row r="3012" spans="1:18" x14ac:dyDescent="0.3">
      <c r="A3012" s="16">
        <v>33500132</v>
      </c>
      <c r="B3012" s="13">
        <v>47</v>
      </c>
      <c r="C3012" s="13">
        <v>6</v>
      </c>
      <c r="D3012" s="13">
        <v>51</v>
      </c>
      <c r="E3012" t="s">
        <v>23</v>
      </c>
      <c r="F3012" t="s">
        <v>20</v>
      </c>
      <c r="G3012" t="str">
        <f>IF(VentasC15[[#This Row],[Tipo de pago]]='Tablas auxiliares'!$B$6,"Venta física","Venta Online")</f>
        <v>Venta física</v>
      </c>
      <c r="H3012" t="s">
        <v>29</v>
      </c>
      <c r="I3012" s="37">
        <v>94017</v>
      </c>
      <c r="J3012" s="37">
        <v>45390</v>
      </c>
      <c r="K3012" s="37">
        <v>32968</v>
      </c>
      <c r="L3012" s="37">
        <v>86337</v>
      </c>
      <c r="M3012" s="37">
        <v>37895</v>
      </c>
      <c r="N3012" s="37">
        <f>SUM(VentasC15[[#This Row],[Maquillaje]:[Perfumería]])</f>
        <v>296607</v>
      </c>
      <c r="O3012" s="14">
        <f>AVERAGE(VentasC15[[#This Row],[Maquillaje]:[Perfumería]])</f>
        <v>59321.4</v>
      </c>
      <c r="P3012" t="str">
        <f>INDEX(VentasC15[[#Headers],[Maquillaje]:[Perfumería]],MATCH(MAX(VentasC15[[#This Row],[Maquillaje]:[Perfumería]]),VentasC15[[#This Row],[Maquillaje]:[Perfumería]],0))</f>
        <v>Maquillaje</v>
      </c>
      <c r="Q3012" t="str">
        <f>INDEX(VentasC15[[#Headers],[Maquillaje]:[Perfumería]],MATCH(MIN(VentasC15[[#This Row],[Maquillaje]:[Perfumería]]),VentasC15[[#This Row],[Maquillaje]:[Perfumería]],0))</f>
        <v>Cabello</v>
      </c>
      <c r="R3012" t="str">
        <f>IF(VentasC15[[#This Row],[Total por vendedor]]&gt;=250000,"SI","NO")</f>
        <v>SI</v>
      </c>
    </row>
    <row r="3013" spans="1:18" x14ac:dyDescent="0.3">
      <c r="A3013" s="17">
        <v>33500133</v>
      </c>
      <c r="B3013" s="13">
        <v>68</v>
      </c>
      <c r="C3013" s="13">
        <v>6</v>
      </c>
      <c r="D3013" s="13">
        <v>62</v>
      </c>
      <c r="E3013" t="s">
        <v>24</v>
      </c>
      <c r="F3013" t="s">
        <v>20</v>
      </c>
      <c r="G3013" t="str">
        <f>IF(VentasC15[[#This Row],[Tipo de pago]]='Tablas auxiliares'!$B$6,"Venta física","Venta Online")</f>
        <v>Venta física</v>
      </c>
      <c r="H3013" t="s">
        <v>30</v>
      </c>
      <c r="I3013" s="37">
        <v>41634</v>
      </c>
      <c r="J3013" s="37">
        <v>93549</v>
      </c>
      <c r="K3013" s="37">
        <v>51469</v>
      </c>
      <c r="L3013" s="37">
        <v>71144</v>
      </c>
      <c r="M3013" s="37">
        <v>68027</v>
      </c>
      <c r="N3013" s="37">
        <f>SUM(VentasC15[[#This Row],[Maquillaje]:[Perfumería]])</f>
        <v>325823</v>
      </c>
      <c r="O3013" s="14">
        <f>AVERAGE(VentasC15[[#This Row],[Maquillaje]:[Perfumería]])</f>
        <v>65164.6</v>
      </c>
      <c r="P3013" t="str">
        <f>INDEX(VentasC15[[#Headers],[Maquillaje]:[Perfumería]],MATCH(MAX(VentasC15[[#This Row],[Maquillaje]:[Perfumería]]),VentasC15[[#This Row],[Maquillaje]:[Perfumería]],0))</f>
        <v>Skincare</v>
      </c>
      <c r="Q3013" t="str">
        <f>INDEX(VentasC15[[#Headers],[Maquillaje]:[Perfumería]],MATCH(MIN(VentasC15[[#This Row],[Maquillaje]:[Perfumería]]),VentasC15[[#This Row],[Maquillaje]:[Perfumería]],0))</f>
        <v>Maquillaje</v>
      </c>
      <c r="R3013" t="str">
        <f>IF(VentasC15[[#This Row],[Total por vendedor]]&gt;=250000,"SI","NO")</f>
        <v>SI</v>
      </c>
    </row>
    <row r="3014" spans="1:18" x14ac:dyDescent="0.3">
      <c r="A3014" s="16">
        <v>33500134</v>
      </c>
      <c r="B3014" s="13">
        <v>73</v>
      </c>
      <c r="C3014" s="13">
        <v>6</v>
      </c>
      <c r="D3014" s="13">
        <v>7</v>
      </c>
      <c r="E3014" t="s">
        <v>24</v>
      </c>
      <c r="F3014" t="s">
        <v>20</v>
      </c>
      <c r="G3014" t="str">
        <f>IF(VentasC15[[#This Row],[Tipo de pago]]='Tablas auxiliares'!$B$6,"Venta física","Venta Online")</f>
        <v>Venta física</v>
      </c>
      <c r="H3014" t="s">
        <v>30</v>
      </c>
      <c r="I3014" s="37">
        <v>86678</v>
      </c>
      <c r="J3014" s="37">
        <v>28566</v>
      </c>
      <c r="K3014" s="37">
        <v>38388</v>
      </c>
      <c r="L3014" s="37">
        <v>30225</v>
      </c>
      <c r="M3014" s="37">
        <v>69323</v>
      </c>
      <c r="N3014" s="37">
        <f>SUM(VentasC15[[#This Row],[Maquillaje]:[Perfumería]])</f>
        <v>253180</v>
      </c>
      <c r="O3014" s="14">
        <f>AVERAGE(VentasC15[[#This Row],[Maquillaje]:[Perfumería]])</f>
        <v>50636</v>
      </c>
      <c r="P3014" t="str">
        <f>INDEX(VentasC15[[#Headers],[Maquillaje]:[Perfumería]],MATCH(MAX(VentasC15[[#This Row],[Maquillaje]:[Perfumería]]),VentasC15[[#This Row],[Maquillaje]:[Perfumería]],0))</f>
        <v>Maquillaje</v>
      </c>
      <c r="Q3014" t="str">
        <f>INDEX(VentasC15[[#Headers],[Maquillaje]:[Perfumería]],MATCH(MIN(VentasC15[[#This Row],[Maquillaje]:[Perfumería]]),VentasC15[[#This Row],[Maquillaje]:[Perfumería]],0))</f>
        <v>Skincare</v>
      </c>
      <c r="R3014" t="str">
        <f>IF(VentasC15[[#This Row],[Total por vendedor]]&gt;=250000,"SI","NO")</f>
        <v>SI</v>
      </c>
    </row>
    <row r="3015" spans="1:18" x14ac:dyDescent="0.3">
      <c r="A3015" s="17">
        <v>33500135</v>
      </c>
      <c r="B3015" s="13">
        <v>45</v>
      </c>
      <c r="C3015" s="13">
        <v>6</v>
      </c>
      <c r="D3015" s="13">
        <v>12</v>
      </c>
      <c r="E3015" t="s">
        <v>25</v>
      </c>
      <c r="F3015" t="s">
        <v>20</v>
      </c>
      <c r="G3015" t="str">
        <f>IF(VentasC15[[#This Row],[Tipo de pago]]='Tablas auxiliares'!$B$6,"Venta física","Venta Online")</f>
        <v>Venta física</v>
      </c>
      <c r="H3015" t="s">
        <v>30</v>
      </c>
      <c r="I3015" s="37">
        <v>88963</v>
      </c>
      <c r="J3015" s="37">
        <v>3304</v>
      </c>
      <c r="K3015" s="37">
        <v>27023</v>
      </c>
      <c r="L3015" s="37">
        <v>6067</v>
      </c>
      <c r="M3015" s="37">
        <v>8147</v>
      </c>
      <c r="N3015" s="37">
        <f>SUM(VentasC15[[#This Row],[Maquillaje]:[Perfumería]])</f>
        <v>133504</v>
      </c>
      <c r="O3015" s="14">
        <f>AVERAGE(VentasC15[[#This Row],[Maquillaje]:[Perfumería]])</f>
        <v>26700.799999999999</v>
      </c>
      <c r="P3015" t="str">
        <f>INDEX(VentasC15[[#Headers],[Maquillaje]:[Perfumería]],MATCH(MAX(VentasC15[[#This Row],[Maquillaje]:[Perfumería]]),VentasC15[[#This Row],[Maquillaje]:[Perfumería]],0))</f>
        <v>Maquillaje</v>
      </c>
      <c r="Q3015" t="str">
        <f>INDEX(VentasC15[[#Headers],[Maquillaje]:[Perfumería]],MATCH(MIN(VentasC15[[#This Row],[Maquillaje]:[Perfumería]]),VentasC15[[#This Row],[Maquillaje]:[Perfumería]],0))</f>
        <v>Skincare</v>
      </c>
      <c r="R3015" t="str">
        <f>IF(VentasC15[[#This Row],[Total por vendedor]]&gt;=250000,"SI","NO")</f>
        <v>NO</v>
      </c>
    </row>
    <row r="3016" spans="1:18" x14ac:dyDescent="0.3">
      <c r="A3016" s="16">
        <v>33500136</v>
      </c>
      <c r="B3016" s="13">
        <v>68</v>
      </c>
      <c r="C3016" s="13">
        <v>6</v>
      </c>
      <c r="D3016" s="13">
        <v>100</v>
      </c>
      <c r="E3016" t="s">
        <v>23</v>
      </c>
      <c r="F3016" t="s">
        <v>20</v>
      </c>
      <c r="G3016" t="str">
        <f>IF(VentasC15[[#This Row],[Tipo de pago]]='Tablas auxiliares'!$B$6,"Venta física","Venta Online")</f>
        <v>Venta física</v>
      </c>
      <c r="H3016" t="s">
        <v>30</v>
      </c>
      <c r="I3016" s="37">
        <v>82710</v>
      </c>
      <c r="J3016" s="37">
        <v>87336</v>
      </c>
      <c r="K3016" s="37">
        <v>1086</v>
      </c>
      <c r="L3016" s="37">
        <v>62417</v>
      </c>
      <c r="M3016" s="37">
        <v>26187</v>
      </c>
      <c r="N3016" s="37">
        <f>SUM(VentasC15[[#This Row],[Maquillaje]:[Perfumería]])</f>
        <v>259736</v>
      </c>
      <c r="O3016" s="14">
        <f>AVERAGE(VentasC15[[#This Row],[Maquillaje]:[Perfumería]])</f>
        <v>51947.199999999997</v>
      </c>
      <c r="P3016" t="str">
        <f>INDEX(VentasC15[[#Headers],[Maquillaje]:[Perfumería]],MATCH(MAX(VentasC15[[#This Row],[Maquillaje]:[Perfumería]]),VentasC15[[#This Row],[Maquillaje]:[Perfumería]],0))</f>
        <v>Skincare</v>
      </c>
      <c r="Q3016" t="str">
        <f>INDEX(VentasC15[[#Headers],[Maquillaje]:[Perfumería]],MATCH(MIN(VentasC15[[#This Row],[Maquillaje]:[Perfumería]]),VentasC15[[#This Row],[Maquillaje]:[Perfumería]],0))</f>
        <v>Cabello</v>
      </c>
      <c r="R3016" t="str">
        <f>IF(VentasC15[[#This Row],[Total por vendedor]]&gt;=250000,"SI","NO")</f>
        <v>SI</v>
      </c>
    </row>
    <row r="3017" spans="1:18" x14ac:dyDescent="0.3">
      <c r="A3017" s="17">
        <v>33500137</v>
      </c>
      <c r="B3017" s="13">
        <v>47</v>
      </c>
      <c r="C3017" s="13">
        <v>6</v>
      </c>
      <c r="D3017" s="13">
        <v>10</v>
      </c>
      <c r="E3017" t="s">
        <v>23</v>
      </c>
      <c r="F3017" t="s">
        <v>21</v>
      </c>
      <c r="G3017" t="str">
        <f>IF(VentasC15[[#This Row],[Tipo de pago]]='Tablas auxiliares'!$B$6,"Venta física","Venta Online")</f>
        <v>Venta Online</v>
      </c>
      <c r="H3017" t="s">
        <v>30</v>
      </c>
      <c r="I3017" s="37">
        <v>69494</v>
      </c>
      <c r="J3017" s="37">
        <v>75639</v>
      </c>
      <c r="K3017" s="37">
        <v>36989</v>
      </c>
      <c r="L3017" s="37">
        <v>2011</v>
      </c>
      <c r="M3017" s="37">
        <v>99954</v>
      </c>
      <c r="N3017" s="37">
        <f>SUM(VentasC15[[#This Row],[Maquillaje]:[Perfumería]])</f>
        <v>284087</v>
      </c>
      <c r="O3017" s="14">
        <f>AVERAGE(VentasC15[[#This Row],[Maquillaje]:[Perfumería]])</f>
        <v>56817.4</v>
      </c>
      <c r="P3017" t="str">
        <f>INDEX(VentasC15[[#Headers],[Maquillaje]:[Perfumería]],MATCH(MAX(VentasC15[[#This Row],[Maquillaje]:[Perfumería]]),VentasC15[[#This Row],[Maquillaje]:[Perfumería]],0))</f>
        <v>Perfumería</v>
      </c>
      <c r="Q3017" t="str">
        <f>INDEX(VentasC15[[#Headers],[Maquillaje]:[Perfumería]],MATCH(MIN(VentasC15[[#This Row],[Maquillaje]:[Perfumería]]),VentasC15[[#This Row],[Maquillaje]:[Perfumería]],0))</f>
        <v>Cuerpo</v>
      </c>
      <c r="R3017" t="str">
        <f>IF(VentasC15[[#This Row],[Total por vendedor]]&gt;=250000,"SI","NO")</f>
        <v>SI</v>
      </c>
    </row>
    <row r="3018" spans="1:18" x14ac:dyDescent="0.3">
      <c r="A3018" s="16">
        <v>33500138</v>
      </c>
      <c r="B3018" s="13">
        <v>42</v>
      </c>
      <c r="C3018" s="13">
        <v>6</v>
      </c>
      <c r="D3018" s="13">
        <v>23</v>
      </c>
      <c r="E3018" t="s">
        <v>23</v>
      </c>
      <c r="F3018" t="s">
        <v>20</v>
      </c>
      <c r="G3018" t="str">
        <f>IF(VentasC15[[#This Row],[Tipo de pago]]='Tablas auxiliares'!$B$6,"Venta física","Venta Online")</f>
        <v>Venta física</v>
      </c>
      <c r="H3018" t="s">
        <v>29</v>
      </c>
      <c r="I3018" s="37">
        <v>13005</v>
      </c>
      <c r="J3018" s="37">
        <v>32483</v>
      </c>
      <c r="K3018" s="37">
        <v>90237</v>
      </c>
      <c r="L3018" s="37">
        <v>34614</v>
      </c>
      <c r="M3018" s="37">
        <v>83257</v>
      </c>
      <c r="N3018" s="37">
        <f>SUM(VentasC15[[#This Row],[Maquillaje]:[Perfumería]])</f>
        <v>253596</v>
      </c>
      <c r="O3018" s="14">
        <f>AVERAGE(VentasC15[[#This Row],[Maquillaje]:[Perfumería]])</f>
        <v>50719.199999999997</v>
      </c>
      <c r="P3018" t="str">
        <f>INDEX(VentasC15[[#Headers],[Maquillaje]:[Perfumería]],MATCH(MAX(VentasC15[[#This Row],[Maquillaje]:[Perfumería]]),VentasC15[[#This Row],[Maquillaje]:[Perfumería]],0))</f>
        <v>Cabello</v>
      </c>
      <c r="Q3018" t="str">
        <f>INDEX(VentasC15[[#Headers],[Maquillaje]:[Perfumería]],MATCH(MIN(VentasC15[[#This Row],[Maquillaje]:[Perfumería]]),VentasC15[[#This Row],[Maquillaje]:[Perfumería]],0))</f>
        <v>Maquillaje</v>
      </c>
      <c r="R3018" t="str">
        <f>IF(VentasC15[[#This Row],[Total por vendedor]]&gt;=250000,"SI","NO")</f>
        <v>SI</v>
      </c>
    </row>
    <row r="3019" spans="1:18" x14ac:dyDescent="0.3">
      <c r="A3019" s="17">
        <v>33500139</v>
      </c>
      <c r="B3019" s="13">
        <v>45</v>
      </c>
      <c r="C3019" s="13">
        <v>6</v>
      </c>
      <c r="D3019" s="13">
        <v>25</v>
      </c>
      <c r="E3019" t="s">
        <v>24</v>
      </c>
      <c r="F3019" t="s">
        <v>21</v>
      </c>
      <c r="G3019" t="str">
        <f>IF(VentasC15[[#This Row],[Tipo de pago]]='Tablas auxiliares'!$B$6,"Venta física","Venta Online")</f>
        <v>Venta Online</v>
      </c>
      <c r="H3019" t="s">
        <v>30</v>
      </c>
      <c r="I3019" s="37">
        <v>5545</v>
      </c>
      <c r="J3019" s="37">
        <v>73759</v>
      </c>
      <c r="K3019" s="37">
        <v>24660</v>
      </c>
      <c r="L3019" s="37">
        <v>57679</v>
      </c>
      <c r="M3019" s="37">
        <v>18712</v>
      </c>
      <c r="N3019" s="37">
        <f>SUM(VentasC15[[#This Row],[Maquillaje]:[Perfumería]])</f>
        <v>180355</v>
      </c>
      <c r="O3019" s="14">
        <f>AVERAGE(VentasC15[[#This Row],[Maquillaje]:[Perfumería]])</f>
        <v>36071</v>
      </c>
      <c r="P3019" t="str">
        <f>INDEX(VentasC15[[#Headers],[Maquillaje]:[Perfumería]],MATCH(MAX(VentasC15[[#This Row],[Maquillaje]:[Perfumería]]),VentasC15[[#This Row],[Maquillaje]:[Perfumería]],0))</f>
        <v>Skincare</v>
      </c>
      <c r="Q3019" t="str">
        <f>INDEX(VentasC15[[#Headers],[Maquillaje]:[Perfumería]],MATCH(MIN(VentasC15[[#This Row],[Maquillaje]:[Perfumería]]),VentasC15[[#This Row],[Maquillaje]:[Perfumería]],0))</f>
        <v>Maquillaje</v>
      </c>
      <c r="R3019" t="str">
        <f>IF(VentasC15[[#This Row],[Total por vendedor]]&gt;=250000,"SI","NO")</f>
        <v>NO</v>
      </c>
    </row>
    <row r="3020" spans="1:18" x14ac:dyDescent="0.3">
      <c r="A3020" s="16">
        <v>33500140</v>
      </c>
      <c r="B3020" s="13">
        <v>53</v>
      </c>
      <c r="C3020" s="13">
        <v>6</v>
      </c>
      <c r="D3020" s="13">
        <v>52</v>
      </c>
      <c r="E3020" t="s">
        <v>24</v>
      </c>
      <c r="F3020" t="s">
        <v>21</v>
      </c>
      <c r="G3020" t="str">
        <f>IF(VentasC15[[#This Row],[Tipo de pago]]='Tablas auxiliares'!$B$6,"Venta física","Venta Online")</f>
        <v>Venta Online</v>
      </c>
      <c r="H3020" t="s">
        <v>29</v>
      </c>
      <c r="I3020" s="37">
        <v>20099</v>
      </c>
      <c r="J3020" s="37">
        <v>55167</v>
      </c>
      <c r="K3020" s="37">
        <v>71637</v>
      </c>
      <c r="L3020" s="37">
        <v>47438</v>
      </c>
      <c r="M3020" s="37">
        <v>90580</v>
      </c>
      <c r="N3020" s="37">
        <f>SUM(VentasC15[[#This Row],[Maquillaje]:[Perfumería]])</f>
        <v>284921</v>
      </c>
      <c r="O3020" s="14">
        <f>AVERAGE(VentasC15[[#This Row],[Maquillaje]:[Perfumería]])</f>
        <v>56984.2</v>
      </c>
      <c r="P3020" t="str">
        <f>INDEX(VentasC15[[#Headers],[Maquillaje]:[Perfumería]],MATCH(MAX(VentasC15[[#This Row],[Maquillaje]:[Perfumería]]),VentasC15[[#This Row],[Maquillaje]:[Perfumería]],0))</f>
        <v>Perfumería</v>
      </c>
      <c r="Q3020" t="str">
        <f>INDEX(VentasC15[[#Headers],[Maquillaje]:[Perfumería]],MATCH(MIN(VentasC15[[#This Row],[Maquillaje]:[Perfumería]]),VentasC15[[#This Row],[Maquillaje]:[Perfumería]],0))</f>
        <v>Maquillaje</v>
      </c>
      <c r="R3020" t="str">
        <f>IF(VentasC15[[#This Row],[Total por vendedor]]&gt;=250000,"SI","NO")</f>
        <v>SI</v>
      </c>
    </row>
    <row r="3021" spans="1:18" x14ac:dyDescent="0.3">
      <c r="A3021" s="17">
        <v>33500141</v>
      </c>
      <c r="B3021" s="13">
        <v>29</v>
      </c>
      <c r="C3021" s="13">
        <v>6</v>
      </c>
      <c r="D3021" s="13">
        <v>9</v>
      </c>
      <c r="E3021" t="s">
        <v>24</v>
      </c>
      <c r="F3021" t="s">
        <v>20</v>
      </c>
      <c r="G3021" t="str">
        <f>IF(VentasC15[[#This Row],[Tipo de pago]]='Tablas auxiliares'!$B$6,"Venta física","Venta Online")</f>
        <v>Venta física</v>
      </c>
      <c r="H3021" t="s">
        <v>30</v>
      </c>
      <c r="I3021" s="37">
        <v>4489</v>
      </c>
      <c r="J3021" s="37">
        <v>85227</v>
      </c>
      <c r="K3021" s="37">
        <v>85398</v>
      </c>
      <c r="L3021" s="37">
        <v>22936</v>
      </c>
      <c r="M3021" s="37">
        <v>54826</v>
      </c>
      <c r="N3021" s="37">
        <f>SUM(VentasC15[[#This Row],[Maquillaje]:[Perfumería]])</f>
        <v>252876</v>
      </c>
      <c r="O3021" s="14">
        <f>AVERAGE(VentasC15[[#This Row],[Maquillaje]:[Perfumería]])</f>
        <v>50575.199999999997</v>
      </c>
      <c r="P3021" t="str">
        <f>INDEX(VentasC15[[#Headers],[Maquillaje]:[Perfumería]],MATCH(MAX(VentasC15[[#This Row],[Maquillaje]:[Perfumería]]),VentasC15[[#This Row],[Maquillaje]:[Perfumería]],0))</f>
        <v>Cabello</v>
      </c>
      <c r="Q3021" t="str">
        <f>INDEX(VentasC15[[#Headers],[Maquillaje]:[Perfumería]],MATCH(MIN(VentasC15[[#This Row],[Maquillaje]:[Perfumería]]),VentasC15[[#This Row],[Maquillaje]:[Perfumería]],0))</f>
        <v>Maquillaje</v>
      </c>
      <c r="R3021" t="str">
        <f>IF(VentasC15[[#This Row],[Total por vendedor]]&gt;=250000,"SI","NO")</f>
        <v>SI</v>
      </c>
    </row>
    <row r="3022" spans="1:18" x14ac:dyDescent="0.3">
      <c r="A3022" s="16">
        <v>33500142</v>
      </c>
      <c r="B3022" s="13">
        <v>48</v>
      </c>
      <c r="C3022" s="13">
        <v>6</v>
      </c>
      <c r="D3022" s="13">
        <v>19</v>
      </c>
      <c r="E3022" t="s">
        <v>23</v>
      </c>
      <c r="F3022" t="s">
        <v>21</v>
      </c>
      <c r="G3022" t="str">
        <f>IF(VentasC15[[#This Row],[Tipo de pago]]='Tablas auxiliares'!$B$6,"Venta física","Venta Online")</f>
        <v>Venta Online</v>
      </c>
      <c r="H3022" t="s">
        <v>29</v>
      </c>
      <c r="I3022" s="37">
        <v>20406</v>
      </c>
      <c r="J3022" s="37">
        <v>27495</v>
      </c>
      <c r="K3022" s="37">
        <v>16811</v>
      </c>
      <c r="L3022" s="37">
        <v>5831</v>
      </c>
      <c r="M3022" s="37">
        <v>70521</v>
      </c>
      <c r="N3022" s="37">
        <f>SUM(VentasC15[[#This Row],[Maquillaje]:[Perfumería]])</f>
        <v>141064</v>
      </c>
      <c r="O3022" s="14">
        <f>AVERAGE(VentasC15[[#This Row],[Maquillaje]:[Perfumería]])</f>
        <v>28212.799999999999</v>
      </c>
      <c r="P3022" t="str">
        <f>INDEX(VentasC15[[#Headers],[Maquillaje]:[Perfumería]],MATCH(MAX(VentasC15[[#This Row],[Maquillaje]:[Perfumería]]),VentasC15[[#This Row],[Maquillaje]:[Perfumería]],0))</f>
        <v>Perfumería</v>
      </c>
      <c r="Q3022" t="str">
        <f>INDEX(VentasC15[[#Headers],[Maquillaje]:[Perfumería]],MATCH(MIN(VentasC15[[#This Row],[Maquillaje]:[Perfumería]]),VentasC15[[#This Row],[Maquillaje]:[Perfumería]],0))</f>
        <v>Cuerpo</v>
      </c>
      <c r="R3022" t="str">
        <f>IF(VentasC15[[#This Row],[Total por vendedor]]&gt;=250000,"SI","NO")</f>
        <v>NO</v>
      </c>
    </row>
    <row r="3023" spans="1:18" x14ac:dyDescent="0.3">
      <c r="A3023" s="17">
        <v>33500143</v>
      </c>
      <c r="B3023" s="13">
        <v>67</v>
      </c>
      <c r="C3023" s="13">
        <v>6</v>
      </c>
      <c r="D3023" s="13">
        <v>8</v>
      </c>
      <c r="E3023" t="s">
        <v>22</v>
      </c>
      <c r="F3023" t="s">
        <v>21</v>
      </c>
      <c r="G3023" t="str">
        <f>IF(VentasC15[[#This Row],[Tipo de pago]]='Tablas auxiliares'!$B$6,"Venta física","Venta Online")</f>
        <v>Venta Online</v>
      </c>
      <c r="H3023" t="s">
        <v>30</v>
      </c>
      <c r="I3023" s="37">
        <v>82659</v>
      </c>
      <c r="J3023" s="37">
        <v>42380</v>
      </c>
      <c r="K3023" s="37">
        <v>76062</v>
      </c>
      <c r="L3023" s="37">
        <v>55072</v>
      </c>
      <c r="M3023" s="37">
        <v>48511</v>
      </c>
      <c r="N3023" s="37">
        <f>SUM(VentasC15[[#This Row],[Maquillaje]:[Perfumería]])</f>
        <v>304684</v>
      </c>
      <c r="O3023" s="14">
        <f>AVERAGE(VentasC15[[#This Row],[Maquillaje]:[Perfumería]])</f>
        <v>60936.800000000003</v>
      </c>
      <c r="P3023" t="str">
        <f>INDEX(VentasC15[[#Headers],[Maquillaje]:[Perfumería]],MATCH(MAX(VentasC15[[#This Row],[Maquillaje]:[Perfumería]]),VentasC15[[#This Row],[Maquillaje]:[Perfumería]],0))</f>
        <v>Maquillaje</v>
      </c>
      <c r="Q3023" t="str">
        <f>INDEX(VentasC15[[#Headers],[Maquillaje]:[Perfumería]],MATCH(MIN(VentasC15[[#This Row],[Maquillaje]:[Perfumería]]),VentasC15[[#This Row],[Maquillaje]:[Perfumería]],0))</f>
        <v>Skincare</v>
      </c>
      <c r="R3023" t="str">
        <f>IF(VentasC15[[#This Row],[Total por vendedor]]&gt;=250000,"SI","NO")</f>
        <v>SI</v>
      </c>
    </row>
    <row r="3024" spans="1:18" x14ac:dyDescent="0.3">
      <c r="A3024" s="16">
        <v>33500144</v>
      </c>
      <c r="B3024" s="13">
        <v>69</v>
      </c>
      <c r="C3024" s="13">
        <v>6</v>
      </c>
      <c r="D3024" s="13">
        <v>60</v>
      </c>
      <c r="E3024" t="s">
        <v>23</v>
      </c>
      <c r="F3024" t="s">
        <v>20</v>
      </c>
      <c r="G3024" t="str">
        <f>IF(VentasC15[[#This Row],[Tipo de pago]]='Tablas auxiliares'!$B$6,"Venta física","Venta Online")</f>
        <v>Venta física</v>
      </c>
      <c r="H3024" t="s">
        <v>29</v>
      </c>
      <c r="I3024" s="37">
        <v>8541</v>
      </c>
      <c r="J3024" s="37">
        <v>85128</v>
      </c>
      <c r="K3024" s="37">
        <v>87628</v>
      </c>
      <c r="L3024" s="37">
        <v>1011</v>
      </c>
      <c r="M3024" s="37">
        <v>62922</v>
      </c>
      <c r="N3024" s="37">
        <f>SUM(VentasC15[[#This Row],[Maquillaje]:[Perfumería]])</f>
        <v>245230</v>
      </c>
      <c r="O3024" s="14">
        <f>AVERAGE(VentasC15[[#This Row],[Maquillaje]:[Perfumería]])</f>
        <v>49046</v>
      </c>
      <c r="P3024" t="str">
        <f>INDEX(VentasC15[[#Headers],[Maquillaje]:[Perfumería]],MATCH(MAX(VentasC15[[#This Row],[Maquillaje]:[Perfumería]]),VentasC15[[#This Row],[Maquillaje]:[Perfumería]],0))</f>
        <v>Cabello</v>
      </c>
      <c r="Q3024" t="str">
        <f>INDEX(VentasC15[[#Headers],[Maquillaje]:[Perfumería]],MATCH(MIN(VentasC15[[#This Row],[Maquillaje]:[Perfumería]]),VentasC15[[#This Row],[Maquillaje]:[Perfumería]],0))</f>
        <v>Cuerpo</v>
      </c>
      <c r="R3024" t="str">
        <f>IF(VentasC15[[#This Row],[Total por vendedor]]&gt;=250000,"SI","NO")</f>
        <v>NO</v>
      </c>
    </row>
    <row r="3025" spans="1:18" x14ac:dyDescent="0.3">
      <c r="A3025" s="17">
        <v>33500145</v>
      </c>
      <c r="B3025" s="13">
        <v>60</v>
      </c>
      <c r="C3025" s="13">
        <v>6</v>
      </c>
      <c r="D3025" s="13">
        <v>8</v>
      </c>
      <c r="E3025" t="s">
        <v>23</v>
      </c>
      <c r="F3025" t="s">
        <v>21</v>
      </c>
      <c r="G3025" t="str">
        <f>IF(VentasC15[[#This Row],[Tipo de pago]]='Tablas auxiliares'!$B$6,"Venta física","Venta Online")</f>
        <v>Venta Online</v>
      </c>
      <c r="H3025" t="s">
        <v>30</v>
      </c>
      <c r="I3025" s="37">
        <v>8344</v>
      </c>
      <c r="J3025" s="37">
        <v>64826</v>
      </c>
      <c r="K3025" s="37">
        <v>14331</v>
      </c>
      <c r="L3025" s="37">
        <v>16081</v>
      </c>
      <c r="M3025" s="37">
        <v>57551</v>
      </c>
      <c r="N3025" s="37">
        <f>SUM(VentasC15[[#This Row],[Maquillaje]:[Perfumería]])</f>
        <v>161133</v>
      </c>
      <c r="O3025" s="14">
        <f>AVERAGE(VentasC15[[#This Row],[Maquillaje]:[Perfumería]])</f>
        <v>32226.6</v>
      </c>
      <c r="P3025" t="str">
        <f>INDEX(VentasC15[[#Headers],[Maquillaje]:[Perfumería]],MATCH(MAX(VentasC15[[#This Row],[Maquillaje]:[Perfumería]]),VentasC15[[#This Row],[Maquillaje]:[Perfumería]],0))</f>
        <v>Skincare</v>
      </c>
      <c r="Q3025" t="str">
        <f>INDEX(VentasC15[[#Headers],[Maquillaje]:[Perfumería]],MATCH(MIN(VentasC15[[#This Row],[Maquillaje]:[Perfumería]]),VentasC15[[#This Row],[Maquillaje]:[Perfumería]],0))</f>
        <v>Maquillaje</v>
      </c>
      <c r="R3025" t="str">
        <f>IF(VentasC15[[#This Row],[Total por vendedor]]&gt;=250000,"SI","NO")</f>
        <v>NO</v>
      </c>
    </row>
    <row r="3026" spans="1:18" x14ac:dyDescent="0.3">
      <c r="A3026" s="16">
        <v>33500146</v>
      </c>
      <c r="B3026" s="13">
        <v>43</v>
      </c>
      <c r="C3026" s="13">
        <v>6</v>
      </c>
      <c r="D3026" s="13">
        <v>56</v>
      </c>
      <c r="E3026" t="s">
        <v>23</v>
      </c>
      <c r="F3026" t="s">
        <v>21</v>
      </c>
      <c r="G3026" t="str">
        <f>IF(VentasC15[[#This Row],[Tipo de pago]]='Tablas auxiliares'!$B$6,"Venta física","Venta Online")</f>
        <v>Venta Online</v>
      </c>
      <c r="H3026" t="s">
        <v>30</v>
      </c>
      <c r="I3026" s="37">
        <v>55421</v>
      </c>
      <c r="J3026" s="37">
        <v>48055</v>
      </c>
      <c r="K3026" s="37">
        <v>71119</v>
      </c>
      <c r="L3026" s="37">
        <v>94899</v>
      </c>
      <c r="M3026" s="37">
        <v>79694</v>
      </c>
      <c r="N3026" s="37">
        <f>SUM(VentasC15[[#This Row],[Maquillaje]:[Perfumería]])</f>
        <v>349188</v>
      </c>
      <c r="O3026" s="14">
        <f>AVERAGE(VentasC15[[#This Row],[Maquillaje]:[Perfumería]])</f>
        <v>69837.600000000006</v>
      </c>
      <c r="P3026" t="str">
        <f>INDEX(VentasC15[[#Headers],[Maquillaje]:[Perfumería]],MATCH(MAX(VentasC15[[#This Row],[Maquillaje]:[Perfumería]]),VentasC15[[#This Row],[Maquillaje]:[Perfumería]],0))</f>
        <v>Cuerpo</v>
      </c>
      <c r="Q3026" t="str">
        <f>INDEX(VentasC15[[#Headers],[Maquillaje]:[Perfumería]],MATCH(MIN(VentasC15[[#This Row],[Maquillaje]:[Perfumería]]),VentasC15[[#This Row],[Maquillaje]:[Perfumería]],0))</f>
        <v>Skincare</v>
      </c>
      <c r="R3026" t="str">
        <f>IF(VentasC15[[#This Row],[Total por vendedor]]&gt;=250000,"SI","NO")</f>
        <v>SI</v>
      </c>
    </row>
    <row r="3027" spans="1:18" x14ac:dyDescent="0.3">
      <c r="A3027" s="17">
        <v>33500147</v>
      </c>
      <c r="B3027" s="13">
        <v>61</v>
      </c>
      <c r="C3027" s="13">
        <v>6</v>
      </c>
      <c r="D3027" s="13">
        <v>27</v>
      </c>
      <c r="E3027" t="s">
        <v>25</v>
      </c>
      <c r="F3027" t="s">
        <v>20</v>
      </c>
      <c r="G3027" t="str">
        <f>IF(VentasC15[[#This Row],[Tipo de pago]]='Tablas auxiliares'!$B$6,"Venta física","Venta Online")</f>
        <v>Venta física</v>
      </c>
      <c r="H3027" t="s">
        <v>29</v>
      </c>
      <c r="I3027" s="37">
        <v>99136</v>
      </c>
      <c r="J3027" s="37">
        <v>12942</v>
      </c>
      <c r="K3027" s="37">
        <v>41034</v>
      </c>
      <c r="L3027" s="37">
        <v>85385</v>
      </c>
      <c r="M3027" s="37">
        <v>23150</v>
      </c>
      <c r="N3027" s="37">
        <f>SUM(VentasC15[[#This Row],[Maquillaje]:[Perfumería]])</f>
        <v>261647</v>
      </c>
      <c r="O3027" s="14">
        <f>AVERAGE(VentasC15[[#This Row],[Maquillaje]:[Perfumería]])</f>
        <v>52329.4</v>
      </c>
      <c r="P3027" t="str">
        <f>INDEX(VentasC15[[#Headers],[Maquillaje]:[Perfumería]],MATCH(MAX(VentasC15[[#This Row],[Maquillaje]:[Perfumería]]),VentasC15[[#This Row],[Maquillaje]:[Perfumería]],0))</f>
        <v>Maquillaje</v>
      </c>
      <c r="Q3027" t="str">
        <f>INDEX(VentasC15[[#Headers],[Maquillaje]:[Perfumería]],MATCH(MIN(VentasC15[[#This Row],[Maquillaje]:[Perfumería]]),VentasC15[[#This Row],[Maquillaje]:[Perfumería]],0))</f>
        <v>Skincare</v>
      </c>
      <c r="R3027" t="str">
        <f>IF(VentasC15[[#This Row],[Total por vendedor]]&gt;=250000,"SI","NO")</f>
        <v>SI</v>
      </c>
    </row>
    <row r="3028" spans="1:18" x14ac:dyDescent="0.3">
      <c r="A3028" s="16">
        <v>33500148</v>
      </c>
      <c r="B3028" s="13">
        <v>29</v>
      </c>
      <c r="C3028" s="13">
        <v>7</v>
      </c>
      <c r="D3028" s="13">
        <v>14</v>
      </c>
      <c r="E3028" t="s">
        <v>24</v>
      </c>
      <c r="F3028" t="s">
        <v>21</v>
      </c>
      <c r="G3028" t="str">
        <f>IF(VentasC15[[#This Row],[Tipo de pago]]='Tablas auxiliares'!$B$6,"Venta física","Venta Online")</f>
        <v>Venta Online</v>
      </c>
      <c r="H3028" t="s">
        <v>30</v>
      </c>
      <c r="I3028" s="37">
        <v>35451</v>
      </c>
      <c r="J3028" s="37">
        <v>68544</v>
      </c>
      <c r="K3028" s="37">
        <v>40014</v>
      </c>
      <c r="L3028" s="37">
        <v>94983</v>
      </c>
      <c r="M3028" s="37">
        <v>12885</v>
      </c>
      <c r="N3028" s="37">
        <f>SUM(VentasC15[[#This Row],[Maquillaje]:[Perfumería]])</f>
        <v>251877</v>
      </c>
      <c r="O3028" s="14">
        <f>AVERAGE(VentasC15[[#This Row],[Maquillaje]:[Perfumería]])</f>
        <v>50375.4</v>
      </c>
      <c r="P3028" t="str">
        <f>INDEX(VentasC15[[#Headers],[Maquillaje]:[Perfumería]],MATCH(MAX(VentasC15[[#This Row],[Maquillaje]:[Perfumería]]),VentasC15[[#This Row],[Maquillaje]:[Perfumería]],0))</f>
        <v>Cuerpo</v>
      </c>
      <c r="Q3028" t="str">
        <f>INDEX(VentasC15[[#Headers],[Maquillaje]:[Perfumería]],MATCH(MIN(VentasC15[[#This Row],[Maquillaje]:[Perfumería]]),VentasC15[[#This Row],[Maquillaje]:[Perfumería]],0))</f>
        <v>Perfumería</v>
      </c>
      <c r="R3028" t="str">
        <f>IF(VentasC15[[#This Row],[Total por vendedor]]&gt;=250000,"SI","NO")</f>
        <v>SI</v>
      </c>
    </row>
    <row r="3029" spans="1:18" x14ac:dyDescent="0.3">
      <c r="A3029" s="17">
        <v>33500149</v>
      </c>
      <c r="B3029" s="13">
        <v>65</v>
      </c>
      <c r="C3029" s="13">
        <v>7</v>
      </c>
      <c r="D3029" s="13">
        <v>32</v>
      </c>
      <c r="E3029" t="s">
        <v>23</v>
      </c>
      <c r="F3029" t="s">
        <v>20</v>
      </c>
      <c r="G3029" t="str">
        <f>IF(VentasC15[[#This Row],[Tipo de pago]]='Tablas auxiliares'!$B$6,"Venta física","Venta Online")</f>
        <v>Venta física</v>
      </c>
      <c r="H3029" t="s">
        <v>30</v>
      </c>
      <c r="I3029" s="37">
        <v>45658</v>
      </c>
      <c r="J3029" s="37">
        <v>92448</v>
      </c>
      <c r="K3029" s="37">
        <v>45233</v>
      </c>
      <c r="L3029" s="37">
        <v>73008</v>
      </c>
      <c r="M3029" s="37">
        <v>44260</v>
      </c>
      <c r="N3029" s="37">
        <f>SUM(VentasC15[[#This Row],[Maquillaje]:[Perfumería]])</f>
        <v>300607</v>
      </c>
      <c r="O3029" s="14">
        <f>AVERAGE(VentasC15[[#This Row],[Maquillaje]:[Perfumería]])</f>
        <v>60121.4</v>
      </c>
      <c r="P3029" t="str">
        <f>INDEX(VentasC15[[#Headers],[Maquillaje]:[Perfumería]],MATCH(MAX(VentasC15[[#This Row],[Maquillaje]:[Perfumería]]),VentasC15[[#This Row],[Maquillaje]:[Perfumería]],0))</f>
        <v>Skincare</v>
      </c>
      <c r="Q3029" t="str">
        <f>INDEX(VentasC15[[#Headers],[Maquillaje]:[Perfumería]],MATCH(MIN(VentasC15[[#This Row],[Maquillaje]:[Perfumería]]),VentasC15[[#This Row],[Maquillaje]:[Perfumería]],0))</f>
        <v>Perfumería</v>
      </c>
      <c r="R3029" t="str">
        <f>IF(VentasC15[[#This Row],[Total por vendedor]]&gt;=250000,"SI","NO")</f>
        <v>SI</v>
      </c>
    </row>
    <row r="3030" spans="1:18" x14ac:dyDescent="0.3">
      <c r="A3030" s="16">
        <v>33500150</v>
      </c>
      <c r="B3030" s="13">
        <v>75</v>
      </c>
      <c r="C3030" s="13">
        <v>7</v>
      </c>
      <c r="D3030" s="13">
        <v>55</v>
      </c>
      <c r="E3030" t="s">
        <v>23</v>
      </c>
      <c r="F3030" t="s">
        <v>21</v>
      </c>
      <c r="G3030" t="str">
        <f>IF(VentasC15[[#This Row],[Tipo de pago]]='Tablas auxiliares'!$B$6,"Venta física","Venta Online")</f>
        <v>Venta Online</v>
      </c>
      <c r="H3030" t="s">
        <v>29</v>
      </c>
      <c r="I3030" s="37">
        <v>80666</v>
      </c>
      <c r="J3030" s="37">
        <v>90912</v>
      </c>
      <c r="K3030" s="37">
        <v>78957</v>
      </c>
      <c r="L3030" s="37">
        <v>91506</v>
      </c>
      <c r="M3030" s="37">
        <v>48356</v>
      </c>
      <c r="N3030" s="37">
        <f>SUM(VentasC15[[#This Row],[Maquillaje]:[Perfumería]])</f>
        <v>390397</v>
      </c>
      <c r="O3030" s="14">
        <f>AVERAGE(VentasC15[[#This Row],[Maquillaje]:[Perfumería]])</f>
        <v>78079.399999999994</v>
      </c>
      <c r="P3030" t="str">
        <f>INDEX(VentasC15[[#Headers],[Maquillaje]:[Perfumería]],MATCH(MAX(VentasC15[[#This Row],[Maquillaje]:[Perfumería]]),VentasC15[[#This Row],[Maquillaje]:[Perfumería]],0))</f>
        <v>Cuerpo</v>
      </c>
      <c r="Q3030" t="str">
        <f>INDEX(VentasC15[[#Headers],[Maquillaje]:[Perfumería]],MATCH(MIN(VentasC15[[#This Row],[Maquillaje]:[Perfumería]]),VentasC15[[#This Row],[Maquillaje]:[Perfumería]],0))</f>
        <v>Perfumería</v>
      </c>
      <c r="R3030" t="str">
        <f>IF(VentasC15[[#This Row],[Total por vendedor]]&gt;=250000,"SI","NO")</f>
        <v>SI</v>
      </c>
    </row>
    <row r="3031" spans="1:18" x14ac:dyDescent="0.3">
      <c r="A3031" s="17">
        <v>33500151</v>
      </c>
      <c r="B3031" s="13">
        <v>55</v>
      </c>
      <c r="C3031" s="13">
        <v>7</v>
      </c>
      <c r="D3031" s="13">
        <v>38</v>
      </c>
      <c r="E3031" t="s">
        <v>23</v>
      </c>
      <c r="F3031" t="s">
        <v>21</v>
      </c>
      <c r="G3031" t="str">
        <f>IF(VentasC15[[#This Row],[Tipo de pago]]='Tablas auxiliares'!$B$6,"Venta física","Venta Online")</f>
        <v>Venta Online</v>
      </c>
      <c r="H3031" t="s">
        <v>29</v>
      </c>
      <c r="I3031" s="37">
        <v>8964</v>
      </c>
      <c r="J3031" s="37">
        <v>49273</v>
      </c>
      <c r="K3031" s="37">
        <v>69284</v>
      </c>
      <c r="L3031" s="37">
        <v>29521</v>
      </c>
      <c r="M3031" s="37">
        <v>438</v>
      </c>
      <c r="N3031" s="37">
        <f>SUM(VentasC15[[#This Row],[Maquillaje]:[Perfumería]])</f>
        <v>157480</v>
      </c>
      <c r="O3031" s="14">
        <f>AVERAGE(VentasC15[[#This Row],[Maquillaje]:[Perfumería]])</f>
        <v>31496</v>
      </c>
      <c r="P3031" t="str">
        <f>INDEX(VentasC15[[#Headers],[Maquillaje]:[Perfumería]],MATCH(MAX(VentasC15[[#This Row],[Maquillaje]:[Perfumería]]),VentasC15[[#This Row],[Maquillaje]:[Perfumería]],0))</f>
        <v>Cabello</v>
      </c>
      <c r="Q3031" t="str">
        <f>INDEX(VentasC15[[#Headers],[Maquillaje]:[Perfumería]],MATCH(MIN(VentasC15[[#This Row],[Maquillaje]:[Perfumería]]),VentasC15[[#This Row],[Maquillaje]:[Perfumería]],0))</f>
        <v>Perfumería</v>
      </c>
      <c r="R3031" t="str">
        <f>IF(VentasC15[[#This Row],[Total por vendedor]]&gt;=250000,"SI","NO")</f>
        <v>NO</v>
      </c>
    </row>
    <row r="3032" spans="1:18" x14ac:dyDescent="0.3">
      <c r="A3032" s="16">
        <v>33500152</v>
      </c>
      <c r="B3032" s="13">
        <v>37</v>
      </c>
      <c r="C3032" s="13">
        <v>7</v>
      </c>
      <c r="D3032" s="13">
        <v>80</v>
      </c>
      <c r="E3032" t="s">
        <v>24</v>
      </c>
      <c r="F3032" t="s">
        <v>21</v>
      </c>
      <c r="G3032" t="str">
        <f>IF(VentasC15[[#This Row],[Tipo de pago]]='Tablas auxiliares'!$B$6,"Venta física","Venta Online")</f>
        <v>Venta Online</v>
      </c>
      <c r="H3032" t="s">
        <v>30</v>
      </c>
      <c r="I3032" s="37">
        <v>11819</v>
      </c>
      <c r="J3032" s="37">
        <v>70441</v>
      </c>
      <c r="K3032" s="37">
        <v>31683</v>
      </c>
      <c r="L3032" s="37">
        <v>39581</v>
      </c>
      <c r="M3032" s="37">
        <v>63236</v>
      </c>
      <c r="N3032" s="37">
        <f>SUM(VentasC15[[#This Row],[Maquillaje]:[Perfumería]])</f>
        <v>216760</v>
      </c>
      <c r="O3032" s="14">
        <f>AVERAGE(VentasC15[[#This Row],[Maquillaje]:[Perfumería]])</f>
        <v>43352</v>
      </c>
      <c r="P3032" t="str">
        <f>INDEX(VentasC15[[#Headers],[Maquillaje]:[Perfumería]],MATCH(MAX(VentasC15[[#This Row],[Maquillaje]:[Perfumería]]),VentasC15[[#This Row],[Maquillaje]:[Perfumería]],0))</f>
        <v>Skincare</v>
      </c>
      <c r="Q3032" t="str">
        <f>INDEX(VentasC15[[#Headers],[Maquillaje]:[Perfumería]],MATCH(MIN(VentasC15[[#This Row],[Maquillaje]:[Perfumería]]),VentasC15[[#This Row],[Maquillaje]:[Perfumería]],0))</f>
        <v>Maquillaje</v>
      </c>
      <c r="R3032" t="str">
        <f>IF(VentasC15[[#This Row],[Total por vendedor]]&gt;=250000,"SI","NO")</f>
        <v>NO</v>
      </c>
    </row>
    <row r="3033" spans="1:18" x14ac:dyDescent="0.3">
      <c r="A3033" s="17">
        <v>33500153</v>
      </c>
      <c r="B3033" s="13">
        <v>38</v>
      </c>
      <c r="C3033" s="13">
        <v>7</v>
      </c>
      <c r="D3033" s="13">
        <v>36</v>
      </c>
      <c r="E3033" t="s">
        <v>23</v>
      </c>
      <c r="F3033" t="s">
        <v>20</v>
      </c>
      <c r="G3033" t="str">
        <f>IF(VentasC15[[#This Row],[Tipo de pago]]='Tablas auxiliares'!$B$6,"Venta física","Venta Online")</f>
        <v>Venta física</v>
      </c>
      <c r="H3033" t="s">
        <v>30</v>
      </c>
      <c r="I3033" s="37">
        <v>62307</v>
      </c>
      <c r="J3033" s="37">
        <v>95788</v>
      </c>
      <c r="K3033" s="37">
        <v>91788</v>
      </c>
      <c r="L3033" s="37">
        <v>64061</v>
      </c>
      <c r="M3033" s="37">
        <v>81231</v>
      </c>
      <c r="N3033" s="37">
        <f>SUM(VentasC15[[#This Row],[Maquillaje]:[Perfumería]])</f>
        <v>395175</v>
      </c>
      <c r="O3033" s="14">
        <f>AVERAGE(VentasC15[[#This Row],[Maquillaje]:[Perfumería]])</f>
        <v>79035</v>
      </c>
      <c r="P3033" t="str">
        <f>INDEX(VentasC15[[#Headers],[Maquillaje]:[Perfumería]],MATCH(MAX(VentasC15[[#This Row],[Maquillaje]:[Perfumería]]),VentasC15[[#This Row],[Maquillaje]:[Perfumería]],0))</f>
        <v>Skincare</v>
      </c>
      <c r="Q3033" t="str">
        <f>INDEX(VentasC15[[#Headers],[Maquillaje]:[Perfumería]],MATCH(MIN(VentasC15[[#This Row],[Maquillaje]:[Perfumería]]),VentasC15[[#This Row],[Maquillaje]:[Perfumería]],0))</f>
        <v>Maquillaje</v>
      </c>
      <c r="R3033" t="str">
        <f>IF(VentasC15[[#This Row],[Total por vendedor]]&gt;=250000,"SI","NO")</f>
        <v>SI</v>
      </c>
    </row>
    <row r="3034" spans="1:18" x14ac:dyDescent="0.3">
      <c r="A3034" s="16">
        <v>33500154</v>
      </c>
      <c r="B3034" s="13">
        <v>72</v>
      </c>
      <c r="C3034" s="13">
        <v>7</v>
      </c>
      <c r="D3034" s="13">
        <v>48</v>
      </c>
      <c r="E3034" t="s">
        <v>24</v>
      </c>
      <c r="F3034" t="s">
        <v>21</v>
      </c>
      <c r="G3034" t="str">
        <f>IF(VentasC15[[#This Row],[Tipo de pago]]='Tablas auxiliares'!$B$6,"Venta física","Venta Online")</f>
        <v>Venta Online</v>
      </c>
      <c r="H3034" t="s">
        <v>29</v>
      </c>
      <c r="I3034" s="37">
        <v>8401</v>
      </c>
      <c r="J3034" s="37">
        <v>59209</v>
      </c>
      <c r="K3034" s="37">
        <v>3387</v>
      </c>
      <c r="L3034" s="37">
        <v>3872</v>
      </c>
      <c r="M3034" s="37">
        <v>92803</v>
      </c>
      <c r="N3034" s="37">
        <f>SUM(VentasC15[[#This Row],[Maquillaje]:[Perfumería]])</f>
        <v>167672</v>
      </c>
      <c r="O3034" s="14">
        <f>AVERAGE(VentasC15[[#This Row],[Maquillaje]:[Perfumería]])</f>
        <v>33534.400000000001</v>
      </c>
      <c r="P3034" t="str">
        <f>INDEX(VentasC15[[#Headers],[Maquillaje]:[Perfumería]],MATCH(MAX(VentasC15[[#This Row],[Maquillaje]:[Perfumería]]),VentasC15[[#This Row],[Maquillaje]:[Perfumería]],0))</f>
        <v>Perfumería</v>
      </c>
      <c r="Q3034" t="str">
        <f>INDEX(VentasC15[[#Headers],[Maquillaje]:[Perfumería]],MATCH(MIN(VentasC15[[#This Row],[Maquillaje]:[Perfumería]]),VentasC15[[#This Row],[Maquillaje]:[Perfumería]],0))</f>
        <v>Cabello</v>
      </c>
      <c r="R3034" t="str">
        <f>IF(VentasC15[[#This Row],[Total por vendedor]]&gt;=250000,"SI","NO")</f>
        <v>NO</v>
      </c>
    </row>
    <row r="3035" spans="1:18" x14ac:dyDescent="0.3">
      <c r="A3035" s="17">
        <v>33500155</v>
      </c>
      <c r="B3035" s="13">
        <v>31</v>
      </c>
      <c r="C3035" s="13">
        <v>7</v>
      </c>
      <c r="D3035" s="13">
        <v>12</v>
      </c>
      <c r="E3035" t="s">
        <v>25</v>
      </c>
      <c r="F3035" t="s">
        <v>20</v>
      </c>
      <c r="G3035" t="str">
        <f>IF(VentasC15[[#This Row],[Tipo de pago]]='Tablas auxiliares'!$B$6,"Venta física","Venta Online")</f>
        <v>Venta física</v>
      </c>
      <c r="H3035" t="s">
        <v>30</v>
      </c>
      <c r="I3035" s="37">
        <v>21707</v>
      </c>
      <c r="J3035" s="37">
        <v>19890</v>
      </c>
      <c r="K3035" s="37">
        <v>46672</v>
      </c>
      <c r="L3035" s="37">
        <v>87889</v>
      </c>
      <c r="M3035" s="37">
        <v>71316</v>
      </c>
      <c r="N3035" s="37">
        <f>SUM(VentasC15[[#This Row],[Maquillaje]:[Perfumería]])</f>
        <v>247474</v>
      </c>
      <c r="O3035" s="14">
        <f>AVERAGE(VentasC15[[#This Row],[Maquillaje]:[Perfumería]])</f>
        <v>49494.8</v>
      </c>
      <c r="P3035" t="str">
        <f>INDEX(VentasC15[[#Headers],[Maquillaje]:[Perfumería]],MATCH(MAX(VentasC15[[#This Row],[Maquillaje]:[Perfumería]]),VentasC15[[#This Row],[Maquillaje]:[Perfumería]],0))</f>
        <v>Cuerpo</v>
      </c>
      <c r="Q3035" t="str">
        <f>INDEX(VentasC15[[#Headers],[Maquillaje]:[Perfumería]],MATCH(MIN(VentasC15[[#This Row],[Maquillaje]:[Perfumería]]),VentasC15[[#This Row],[Maquillaje]:[Perfumería]],0))</f>
        <v>Skincare</v>
      </c>
      <c r="R3035" t="str">
        <f>IF(VentasC15[[#This Row],[Total por vendedor]]&gt;=250000,"SI","NO")</f>
        <v>NO</v>
      </c>
    </row>
    <row r="3036" spans="1:18" x14ac:dyDescent="0.3">
      <c r="A3036" s="16">
        <v>33500156</v>
      </c>
      <c r="B3036" s="13">
        <v>73</v>
      </c>
      <c r="C3036" s="13">
        <v>7</v>
      </c>
      <c r="D3036" s="13">
        <v>99</v>
      </c>
      <c r="E3036" t="s">
        <v>22</v>
      </c>
      <c r="F3036" t="s">
        <v>21</v>
      </c>
      <c r="G3036" t="str">
        <f>IF(VentasC15[[#This Row],[Tipo de pago]]='Tablas auxiliares'!$B$6,"Venta física","Venta Online")</f>
        <v>Venta Online</v>
      </c>
      <c r="H3036" t="s">
        <v>29</v>
      </c>
      <c r="I3036" s="37">
        <v>41419</v>
      </c>
      <c r="J3036" s="37">
        <v>14514</v>
      </c>
      <c r="K3036" s="37">
        <v>78259</v>
      </c>
      <c r="L3036" s="37">
        <v>55716</v>
      </c>
      <c r="M3036" s="37">
        <v>72612</v>
      </c>
      <c r="N3036" s="37">
        <f>SUM(VentasC15[[#This Row],[Maquillaje]:[Perfumería]])</f>
        <v>262520</v>
      </c>
      <c r="O3036" s="14">
        <f>AVERAGE(VentasC15[[#This Row],[Maquillaje]:[Perfumería]])</f>
        <v>52504</v>
      </c>
      <c r="P3036" t="str">
        <f>INDEX(VentasC15[[#Headers],[Maquillaje]:[Perfumería]],MATCH(MAX(VentasC15[[#This Row],[Maquillaje]:[Perfumería]]),VentasC15[[#This Row],[Maquillaje]:[Perfumería]],0))</f>
        <v>Cabello</v>
      </c>
      <c r="Q3036" t="str">
        <f>INDEX(VentasC15[[#Headers],[Maquillaje]:[Perfumería]],MATCH(MIN(VentasC15[[#This Row],[Maquillaje]:[Perfumería]]),VentasC15[[#This Row],[Maquillaje]:[Perfumería]],0))</f>
        <v>Skincare</v>
      </c>
      <c r="R3036" t="str">
        <f>IF(VentasC15[[#This Row],[Total por vendedor]]&gt;=250000,"SI","NO")</f>
        <v>SI</v>
      </c>
    </row>
    <row r="3037" spans="1:18" x14ac:dyDescent="0.3">
      <c r="A3037" s="17">
        <v>33500157</v>
      </c>
      <c r="B3037" s="13">
        <v>33</v>
      </c>
      <c r="C3037" s="13">
        <v>7</v>
      </c>
      <c r="D3037" s="13">
        <v>91</v>
      </c>
      <c r="E3037" t="s">
        <v>23</v>
      </c>
      <c r="F3037" t="s">
        <v>21</v>
      </c>
      <c r="G3037" t="str">
        <f>IF(VentasC15[[#This Row],[Tipo de pago]]='Tablas auxiliares'!$B$6,"Venta física","Venta Online")</f>
        <v>Venta Online</v>
      </c>
      <c r="H3037" t="s">
        <v>29</v>
      </c>
      <c r="I3037" s="37">
        <v>90545</v>
      </c>
      <c r="J3037" s="37">
        <v>40724</v>
      </c>
      <c r="K3037" s="37">
        <v>61404</v>
      </c>
      <c r="L3037" s="37">
        <v>77257</v>
      </c>
      <c r="M3037" s="37">
        <v>31819</v>
      </c>
      <c r="N3037" s="37">
        <f>SUM(VentasC15[[#This Row],[Maquillaje]:[Perfumería]])</f>
        <v>301749</v>
      </c>
      <c r="O3037" s="14">
        <f>AVERAGE(VentasC15[[#This Row],[Maquillaje]:[Perfumería]])</f>
        <v>60349.8</v>
      </c>
      <c r="P3037" t="str">
        <f>INDEX(VentasC15[[#Headers],[Maquillaje]:[Perfumería]],MATCH(MAX(VentasC15[[#This Row],[Maquillaje]:[Perfumería]]),VentasC15[[#This Row],[Maquillaje]:[Perfumería]],0))</f>
        <v>Maquillaje</v>
      </c>
      <c r="Q3037" t="str">
        <f>INDEX(VentasC15[[#Headers],[Maquillaje]:[Perfumería]],MATCH(MIN(VentasC15[[#This Row],[Maquillaje]:[Perfumería]]),VentasC15[[#This Row],[Maquillaje]:[Perfumería]],0))</f>
        <v>Perfumería</v>
      </c>
      <c r="R3037" t="str">
        <f>IF(VentasC15[[#This Row],[Total por vendedor]]&gt;=250000,"SI","NO")</f>
        <v>SI</v>
      </c>
    </row>
    <row r="3038" spans="1:18" x14ac:dyDescent="0.3">
      <c r="A3038" s="16">
        <v>33500158</v>
      </c>
      <c r="B3038" s="13">
        <v>51</v>
      </c>
      <c r="C3038" s="13">
        <v>7</v>
      </c>
      <c r="D3038" s="13">
        <v>16</v>
      </c>
      <c r="E3038" t="s">
        <v>24</v>
      </c>
      <c r="F3038" t="s">
        <v>20</v>
      </c>
      <c r="G3038" t="str">
        <f>IF(VentasC15[[#This Row],[Tipo de pago]]='Tablas auxiliares'!$B$6,"Venta física","Venta Online")</f>
        <v>Venta física</v>
      </c>
      <c r="H3038" t="s">
        <v>30</v>
      </c>
      <c r="I3038" s="37">
        <v>47299</v>
      </c>
      <c r="J3038" s="37">
        <v>29128</v>
      </c>
      <c r="K3038" s="37">
        <v>41781</v>
      </c>
      <c r="L3038" s="37">
        <v>54984</v>
      </c>
      <c r="M3038" s="37">
        <v>22696</v>
      </c>
      <c r="N3038" s="37">
        <f>SUM(VentasC15[[#This Row],[Maquillaje]:[Perfumería]])</f>
        <v>195888</v>
      </c>
      <c r="O3038" s="14">
        <f>AVERAGE(VentasC15[[#This Row],[Maquillaje]:[Perfumería]])</f>
        <v>39177.599999999999</v>
      </c>
      <c r="P3038" t="str">
        <f>INDEX(VentasC15[[#Headers],[Maquillaje]:[Perfumería]],MATCH(MAX(VentasC15[[#This Row],[Maquillaje]:[Perfumería]]),VentasC15[[#This Row],[Maquillaje]:[Perfumería]],0))</f>
        <v>Cuerpo</v>
      </c>
      <c r="Q3038" t="str">
        <f>INDEX(VentasC15[[#Headers],[Maquillaje]:[Perfumería]],MATCH(MIN(VentasC15[[#This Row],[Maquillaje]:[Perfumería]]),VentasC15[[#This Row],[Maquillaje]:[Perfumería]],0))</f>
        <v>Perfumería</v>
      </c>
      <c r="R3038" t="str">
        <f>IF(VentasC15[[#This Row],[Total por vendedor]]&gt;=250000,"SI","NO")</f>
        <v>NO</v>
      </c>
    </row>
    <row r="3039" spans="1:18" x14ac:dyDescent="0.3">
      <c r="A3039" s="17">
        <v>33500159</v>
      </c>
      <c r="B3039" s="13">
        <v>57</v>
      </c>
      <c r="C3039" s="13">
        <v>7</v>
      </c>
      <c r="D3039" s="13">
        <v>6</v>
      </c>
      <c r="E3039" t="s">
        <v>23</v>
      </c>
      <c r="F3039" t="s">
        <v>20</v>
      </c>
      <c r="G3039" t="str">
        <f>IF(VentasC15[[#This Row],[Tipo de pago]]='Tablas auxiliares'!$B$6,"Venta física","Venta Online")</f>
        <v>Venta física</v>
      </c>
      <c r="H3039" t="s">
        <v>30</v>
      </c>
      <c r="I3039" s="37">
        <v>38984</v>
      </c>
      <c r="J3039" s="37">
        <v>31528</v>
      </c>
      <c r="K3039" s="37">
        <v>77267</v>
      </c>
      <c r="L3039" s="37">
        <v>23290</v>
      </c>
      <c r="M3039" s="37">
        <v>88160</v>
      </c>
      <c r="N3039" s="37">
        <f>SUM(VentasC15[[#This Row],[Maquillaje]:[Perfumería]])</f>
        <v>259229</v>
      </c>
      <c r="O3039" s="14">
        <f>AVERAGE(VentasC15[[#This Row],[Maquillaje]:[Perfumería]])</f>
        <v>51845.8</v>
      </c>
      <c r="P3039" t="str">
        <f>INDEX(VentasC15[[#Headers],[Maquillaje]:[Perfumería]],MATCH(MAX(VentasC15[[#This Row],[Maquillaje]:[Perfumería]]),VentasC15[[#This Row],[Maquillaje]:[Perfumería]],0))</f>
        <v>Perfumería</v>
      </c>
      <c r="Q3039" t="str">
        <f>INDEX(VentasC15[[#Headers],[Maquillaje]:[Perfumería]],MATCH(MIN(VentasC15[[#This Row],[Maquillaje]:[Perfumería]]),VentasC15[[#This Row],[Maquillaje]:[Perfumería]],0))</f>
        <v>Cuerpo</v>
      </c>
      <c r="R3039" t="str">
        <f>IF(VentasC15[[#This Row],[Total por vendedor]]&gt;=250000,"SI","NO")</f>
        <v>SI</v>
      </c>
    </row>
    <row r="3040" spans="1:18" x14ac:dyDescent="0.3">
      <c r="A3040" s="16">
        <v>33500160</v>
      </c>
      <c r="B3040" s="13">
        <v>68</v>
      </c>
      <c r="C3040" s="13">
        <v>7</v>
      </c>
      <c r="D3040" s="13">
        <v>91</v>
      </c>
      <c r="E3040" t="s">
        <v>25</v>
      </c>
      <c r="F3040" t="s">
        <v>21</v>
      </c>
      <c r="G3040" t="str">
        <f>IF(VentasC15[[#This Row],[Tipo de pago]]='Tablas auxiliares'!$B$6,"Venta física","Venta Online")</f>
        <v>Venta Online</v>
      </c>
      <c r="H3040" t="s">
        <v>30</v>
      </c>
      <c r="I3040" s="37">
        <v>83084</v>
      </c>
      <c r="J3040" s="37">
        <v>67069</v>
      </c>
      <c r="K3040" s="37">
        <v>88905</v>
      </c>
      <c r="L3040" s="37">
        <v>31880</v>
      </c>
      <c r="M3040" s="37">
        <v>98703</v>
      </c>
      <c r="N3040" s="37">
        <f>SUM(VentasC15[[#This Row],[Maquillaje]:[Perfumería]])</f>
        <v>369641</v>
      </c>
      <c r="O3040" s="14">
        <f>AVERAGE(VentasC15[[#This Row],[Maquillaje]:[Perfumería]])</f>
        <v>73928.2</v>
      </c>
      <c r="P3040" t="str">
        <f>INDEX(VentasC15[[#Headers],[Maquillaje]:[Perfumería]],MATCH(MAX(VentasC15[[#This Row],[Maquillaje]:[Perfumería]]),VentasC15[[#This Row],[Maquillaje]:[Perfumería]],0))</f>
        <v>Perfumería</v>
      </c>
      <c r="Q3040" t="str">
        <f>INDEX(VentasC15[[#Headers],[Maquillaje]:[Perfumería]],MATCH(MIN(VentasC15[[#This Row],[Maquillaje]:[Perfumería]]),VentasC15[[#This Row],[Maquillaje]:[Perfumería]],0))</f>
        <v>Cuerpo</v>
      </c>
      <c r="R3040" t="str">
        <f>IF(VentasC15[[#This Row],[Total por vendedor]]&gt;=250000,"SI","NO")</f>
        <v>SI</v>
      </c>
    </row>
    <row r="3041" spans="1:18" x14ac:dyDescent="0.3">
      <c r="A3041" s="17">
        <v>33500161</v>
      </c>
      <c r="B3041" s="13">
        <v>67</v>
      </c>
      <c r="C3041" s="13">
        <v>7</v>
      </c>
      <c r="D3041" s="13">
        <v>9</v>
      </c>
      <c r="E3041" t="s">
        <v>24</v>
      </c>
      <c r="F3041" t="s">
        <v>21</v>
      </c>
      <c r="G3041" t="str">
        <f>IF(VentasC15[[#This Row],[Tipo de pago]]='Tablas auxiliares'!$B$6,"Venta física","Venta Online")</f>
        <v>Venta Online</v>
      </c>
      <c r="H3041" t="s">
        <v>29</v>
      </c>
      <c r="I3041" s="37">
        <v>86186</v>
      </c>
      <c r="J3041" s="37">
        <v>58238</v>
      </c>
      <c r="K3041" s="37">
        <v>28860</v>
      </c>
      <c r="L3041" s="37">
        <v>7081</v>
      </c>
      <c r="M3041" s="37">
        <v>5195</v>
      </c>
      <c r="N3041" s="37">
        <f>SUM(VentasC15[[#This Row],[Maquillaje]:[Perfumería]])</f>
        <v>185560</v>
      </c>
      <c r="O3041" s="14">
        <f>AVERAGE(VentasC15[[#This Row],[Maquillaje]:[Perfumería]])</f>
        <v>37112</v>
      </c>
      <c r="P3041" t="str">
        <f>INDEX(VentasC15[[#Headers],[Maquillaje]:[Perfumería]],MATCH(MAX(VentasC15[[#This Row],[Maquillaje]:[Perfumería]]),VentasC15[[#This Row],[Maquillaje]:[Perfumería]],0))</f>
        <v>Maquillaje</v>
      </c>
      <c r="Q3041" t="str">
        <f>INDEX(VentasC15[[#Headers],[Maquillaje]:[Perfumería]],MATCH(MIN(VentasC15[[#This Row],[Maquillaje]:[Perfumería]]),VentasC15[[#This Row],[Maquillaje]:[Perfumería]],0))</f>
        <v>Perfumería</v>
      </c>
      <c r="R3041" t="str">
        <f>IF(VentasC15[[#This Row],[Total por vendedor]]&gt;=250000,"SI","NO")</f>
        <v>NO</v>
      </c>
    </row>
    <row r="3042" spans="1:18" x14ac:dyDescent="0.3">
      <c r="A3042" s="16">
        <v>33500162</v>
      </c>
      <c r="B3042" s="13">
        <v>50</v>
      </c>
      <c r="C3042" s="13">
        <v>7</v>
      </c>
      <c r="D3042" s="13">
        <v>5</v>
      </c>
      <c r="E3042" t="s">
        <v>22</v>
      </c>
      <c r="F3042" t="s">
        <v>21</v>
      </c>
      <c r="G3042" t="str">
        <f>IF(VentasC15[[#This Row],[Tipo de pago]]='Tablas auxiliares'!$B$6,"Venta física","Venta Online")</f>
        <v>Venta Online</v>
      </c>
      <c r="H3042" t="s">
        <v>29</v>
      </c>
      <c r="I3042" s="37">
        <v>2981</v>
      </c>
      <c r="J3042" s="37">
        <v>24280</v>
      </c>
      <c r="K3042" s="37">
        <v>9309</v>
      </c>
      <c r="L3042" s="37">
        <v>27440</v>
      </c>
      <c r="M3042" s="37">
        <v>79143</v>
      </c>
      <c r="N3042" s="37">
        <f>SUM(VentasC15[[#This Row],[Maquillaje]:[Perfumería]])</f>
        <v>143153</v>
      </c>
      <c r="O3042" s="14">
        <f>AVERAGE(VentasC15[[#This Row],[Maquillaje]:[Perfumería]])</f>
        <v>28630.6</v>
      </c>
      <c r="P3042" t="str">
        <f>INDEX(VentasC15[[#Headers],[Maquillaje]:[Perfumería]],MATCH(MAX(VentasC15[[#This Row],[Maquillaje]:[Perfumería]]),VentasC15[[#This Row],[Maquillaje]:[Perfumería]],0))</f>
        <v>Perfumería</v>
      </c>
      <c r="Q3042" t="str">
        <f>INDEX(VentasC15[[#Headers],[Maquillaje]:[Perfumería]],MATCH(MIN(VentasC15[[#This Row],[Maquillaje]:[Perfumería]]),VentasC15[[#This Row],[Maquillaje]:[Perfumería]],0))</f>
        <v>Maquillaje</v>
      </c>
      <c r="R3042" t="str">
        <f>IF(VentasC15[[#This Row],[Total por vendedor]]&gt;=250000,"SI","NO")</f>
        <v>NO</v>
      </c>
    </row>
    <row r="3043" spans="1:18" x14ac:dyDescent="0.3">
      <c r="A3043" s="17">
        <v>33500163</v>
      </c>
      <c r="B3043" s="13">
        <v>60</v>
      </c>
      <c r="C3043" s="13">
        <v>7</v>
      </c>
      <c r="D3043" s="13">
        <v>25</v>
      </c>
      <c r="E3043" t="s">
        <v>22</v>
      </c>
      <c r="F3043" t="s">
        <v>21</v>
      </c>
      <c r="G3043" t="str">
        <f>IF(VentasC15[[#This Row],[Tipo de pago]]='Tablas auxiliares'!$B$6,"Venta física","Venta Online")</f>
        <v>Venta Online</v>
      </c>
      <c r="H3043" t="s">
        <v>30</v>
      </c>
      <c r="I3043" s="37">
        <v>22221</v>
      </c>
      <c r="J3043" s="37">
        <v>56123</v>
      </c>
      <c r="K3043" s="37">
        <v>63240</v>
      </c>
      <c r="L3043" s="37">
        <v>69799</v>
      </c>
      <c r="M3043" s="37">
        <v>35920</v>
      </c>
      <c r="N3043" s="37">
        <f>SUM(VentasC15[[#This Row],[Maquillaje]:[Perfumería]])</f>
        <v>247303</v>
      </c>
      <c r="O3043" s="14">
        <f>AVERAGE(VentasC15[[#This Row],[Maquillaje]:[Perfumería]])</f>
        <v>49460.6</v>
      </c>
      <c r="P3043" t="str">
        <f>INDEX(VentasC15[[#Headers],[Maquillaje]:[Perfumería]],MATCH(MAX(VentasC15[[#This Row],[Maquillaje]:[Perfumería]]),VentasC15[[#This Row],[Maquillaje]:[Perfumería]],0))</f>
        <v>Cuerpo</v>
      </c>
      <c r="Q3043" t="str">
        <f>INDEX(VentasC15[[#Headers],[Maquillaje]:[Perfumería]],MATCH(MIN(VentasC15[[#This Row],[Maquillaje]:[Perfumería]]),VentasC15[[#This Row],[Maquillaje]:[Perfumería]],0))</f>
        <v>Maquillaje</v>
      </c>
      <c r="R3043" t="str">
        <f>IF(VentasC15[[#This Row],[Total por vendedor]]&gt;=250000,"SI","NO")</f>
        <v>NO</v>
      </c>
    </row>
    <row r="3044" spans="1:18" x14ac:dyDescent="0.3">
      <c r="A3044" s="16">
        <v>33500164</v>
      </c>
      <c r="B3044" s="13">
        <v>47</v>
      </c>
      <c r="C3044" s="13">
        <v>7</v>
      </c>
      <c r="D3044" s="13">
        <v>72</v>
      </c>
      <c r="E3044" t="s">
        <v>23</v>
      </c>
      <c r="F3044" t="s">
        <v>21</v>
      </c>
      <c r="G3044" t="str">
        <f>IF(VentasC15[[#This Row],[Tipo de pago]]='Tablas auxiliares'!$B$6,"Venta física","Venta Online")</f>
        <v>Venta Online</v>
      </c>
      <c r="H3044" t="s">
        <v>29</v>
      </c>
      <c r="I3044" s="37">
        <v>83151</v>
      </c>
      <c r="J3044" s="37">
        <v>17317</v>
      </c>
      <c r="K3044" s="37">
        <v>59216</v>
      </c>
      <c r="L3044" s="37">
        <v>48641</v>
      </c>
      <c r="M3044" s="37">
        <v>12039</v>
      </c>
      <c r="N3044" s="37">
        <f>SUM(VentasC15[[#This Row],[Maquillaje]:[Perfumería]])</f>
        <v>220364</v>
      </c>
      <c r="O3044" s="14">
        <f>AVERAGE(VentasC15[[#This Row],[Maquillaje]:[Perfumería]])</f>
        <v>44072.800000000003</v>
      </c>
      <c r="P3044" t="str">
        <f>INDEX(VentasC15[[#Headers],[Maquillaje]:[Perfumería]],MATCH(MAX(VentasC15[[#This Row],[Maquillaje]:[Perfumería]]),VentasC15[[#This Row],[Maquillaje]:[Perfumería]],0))</f>
        <v>Maquillaje</v>
      </c>
      <c r="Q3044" t="str">
        <f>INDEX(VentasC15[[#Headers],[Maquillaje]:[Perfumería]],MATCH(MIN(VentasC15[[#This Row],[Maquillaje]:[Perfumería]]),VentasC15[[#This Row],[Maquillaje]:[Perfumería]],0))</f>
        <v>Perfumería</v>
      </c>
      <c r="R3044" t="str">
        <f>IF(VentasC15[[#This Row],[Total por vendedor]]&gt;=250000,"SI","NO")</f>
        <v>NO</v>
      </c>
    </row>
    <row r="3045" spans="1:18" x14ac:dyDescent="0.3">
      <c r="A3045" s="17">
        <v>33500165</v>
      </c>
      <c r="B3045" s="13">
        <v>63</v>
      </c>
      <c r="C3045" s="13">
        <v>7</v>
      </c>
      <c r="D3045" s="13">
        <v>54</v>
      </c>
      <c r="E3045" t="s">
        <v>24</v>
      </c>
      <c r="F3045" t="s">
        <v>20</v>
      </c>
      <c r="G3045" t="str">
        <f>IF(VentasC15[[#This Row],[Tipo de pago]]='Tablas auxiliares'!$B$6,"Venta física","Venta Online")</f>
        <v>Venta física</v>
      </c>
      <c r="H3045" t="s">
        <v>29</v>
      </c>
      <c r="I3045" s="37">
        <v>17328</v>
      </c>
      <c r="J3045" s="37">
        <v>37079</v>
      </c>
      <c r="K3045" s="37">
        <v>18564</v>
      </c>
      <c r="L3045" s="37">
        <v>1145</v>
      </c>
      <c r="M3045" s="37">
        <v>56153</v>
      </c>
      <c r="N3045" s="37">
        <f>SUM(VentasC15[[#This Row],[Maquillaje]:[Perfumería]])</f>
        <v>130269</v>
      </c>
      <c r="O3045" s="14">
        <f>AVERAGE(VentasC15[[#This Row],[Maquillaje]:[Perfumería]])</f>
        <v>26053.8</v>
      </c>
      <c r="P3045" t="str">
        <f>INDEX(VentasC15[[#Headers],[Maquillaje]:[Perfumería]],MATCH(MAX(VentasC15[[#This Row],[Maquillaje]:[Perfumería]]),VentasC15[[#This Row],[Maquillaje]:[Perfumería]],0))</f>
        <v>Perfumería</v>
      </c>
      <c r="Q3045" t="str">
        <f>INDEX(VentasC15[[#Headers],[Maquillaje]:[Perfumería]],MATCH(MIN(VentasC15[[#This Row],[Maquillaje]:[Perfumería]]),VentasC15[[#This Row],[Maquillaje]:[Perfumería]],0))</f>
        <v>Cuerpo</v>
      </c>
      <c r="R3045" t="str">
        <f>IF(VentasC15[[#This Row],[Total por vendedor]]&gt;=250000,"SI","NO")</f>
        <v>NO</v>
      </c>
    </row>
    <row r="3046" spans="1:18" x14ac:dyDescent="0.3">
      <c r="A3046" s="16">
        <v>33500166</v>
      </c>
      <c r="B3046" s="13">
        <v>71</v>
      </c>
      <c r="C3046" s="13">
        <v>7</v>
      </c>
      <c r="D3046" s="13">
        <v>42</v>
      </c>
      <c r="E3046" t="s">
        <v>23</v>
      </c>
      <c r="F3046" t="s">
        <v>20</v>
      </c>
      <c r="G3046" t="str">
        <f>IF(VentasC15[[#This Row],[Tipo de pago]]='Tablas auxiliares'!$B$6,"Venta física","Venta Online")</f>
        <v>Venta física</v>
      </c>
      <c r="H3046" t="s">
        <v>29</v>
      </c>
      <c r="I3046" s="37">
        <v>74265</v>
      </c>
      <c r="J3046" s="37">
        <v>22849</v>
      </c>
      <c r="K3046" s="37">
        <v>94874</v>
      </c>
      <c r="L3046" s="37">
        <v>31264</v>
      </c>
      <c r="M3046" s="37">
        <v>97926</v>
      </c>
      <c r="N3046" s="37">
        <f>SUM(VentasC15[[#This Row],[Maquillaje]:[Perfumería]])</f>
        <v>321178</v>
      </c>
      <c r="O3046" s="14">
        <f>AVERAGE(VentasC15[[#This Row],[Maquillaje]:[Perfumería]])</f>
        <v>64235.6</v>
      </c>
      <c r="P3046" t="str">
        <f>INDEX(VentasC15[[#Headers],[Maquillaje]:[Perfumería]],MATCH(MAX(VentasC15[[#This Row],[Maquillaje]:[Perfumería]]),VentasC15[[#This Row],[Maquillaje]:[Perfumería]],0))</f>
        <v>Perfumería</v>
      </c>
      <c r="Q3046" t="str">
        <f>INDEX(VentasC15[[#Headers],[Maquillaje]:[Perfumería]],MATCH(MIN(VentasC15[[#This Row],[Maquillaje]:[Perfumería]]),VentasC15[[#This Row],[Maquillaje]:[Perfumería]],0))</f>
        <v>Skincare</v>
      </c>
      <c r="R3046" t="str">
        <f>IF(VentasC15[[#This Row],[Total por vendedor]]&gt;=250000,"SI","NO")</f>
        <v>SI</v>
      </c>
    </row>
    <row r="3047" spans="1:18" x14ac:dyDescent="0.3">
      <c r="A3047" s="17">
        <v>33500167</v>
      </c>
      <c r="B3047" s="13">
        <v>25</v>
      </c>
      <c r="C3047" s="13">
        <v>7</v>
      </c>
      <c r="D3047" s="13">
        <v>95</v>
      </c>
      <c r="E3047" t="s">
        <v>24</v>
      </c>
      <c r="F3047" t="s">
        <v>20</v>
      </c>
      <c r="G3047" t="str">
        <f>IF(VentasC15[[#This Row],[Tipo de pago]]='Tablas auxiliares'!$B$6,"Venta física","Venta Online")</f>
        <v>Venta física</v>
      </c>
      <c r="H3047" t="s">
        <v>30</v>
      </c>
      <c r="I3047" s="37">
        <v>86746</v>
      </c>
      <c r="J3047" s="37">
        <v>22744</v>
      </c>
      <c r="K3047" s="37">
        <v>39614</v>
      </c>
      <c r="L3047" s="37">
        <v>48794</v>
      </c>
      <c r="M3047" s="37">
        <v>94233</v>
      </c>
      <c r="N3047" s="37">
        <f>SUM(VentasC15[[#This Row],[Maquillaje]:[Perfumería]])</f>
        <v>292131</v>
      </c>
      <c r="O3047" s="14">
        <f>AVERAGE(VentasC15[[#This Row],[Maquillaje]:[Perfumería]])</f>
        <v>58426.2</v>
      </c>
      <c r="P3047" t="str">
        <f>INDEX(VentasC15[[#Headers],[Maquillaje]:[Perfumería]],MATCH(MAX(VentasC15[[#This Row],[Maquillaje]:[Perfumería]]),VentasC15[[#This Row],[Maquillaje]:[Perfumería]],0))</f>
        <v>Perfumería</v>
      </c>
      <c r="Q3047" t="str">
        <f>INDEX(VentasC15[[#Headers],[Maquillaje]:[Perfumería]],MATCH(MIN(VentasC15[[#This Row],[Maquillaje]:[Perfumería]]),VentasC15[[#This Row],[Maquillaje]:[Perfumería]],0))</f>
        <v>Skincare</v>
      </c>
      <c r="R3047" t="str">
        <f>IF(VentasC15[[#This Row],[Total por vendedor]]&gt;=250000,"SI","NO")</f>
        <v>SI</v>
      </c>
    </row>
    <row r="3048" spans="1:18" x14ac:dyDescent="0.3">
      <c r="A3048" s="16">
        <v>33500168</v>
      </c>
      <c r="B3048" s="13">
        <v>52</v>
      </c>
      <c r="C3048" s="13">
        <v>7</v>
      </c>
      <c r="D3048" s="13">
        <v>47</v>
      </c>
      <c r="E3048" t="s">
        <v>23</v>
      </c>
      <c r="F3048" t="s">
        <v>21</v>
      </c>
      <c r="G3048" t="str">
        <f>IF(VentasC15[[#This Row],[Tipo de pago]]='Tablas auxiliares'!$B$6,"Venta física","Venta Online")</f>
        <v>Venta Online</v>
      </c>
      <c r="H3048" t="s">
        <v>29</v>
      </c>
      <c r="I3048" s="37">
        <v>64530</v>
      </c>
      <c r="J3048" s="37">
        <v>70150</v>
      </c>
      <c r="K3048" s="37">
        <v>26945</v>
      </c>
      <c r="L3048" s="37">
        <v>97033</v>
      </c>
      <c r="M3048" s="37">
        <v>58185</v>
      </c>
      <c r="N3048" s="37">
        <f>SUM(VentasC15[[#This Row],[Maquillaje]:[Perfumería]])</f>
        <v>316843</v>
      </c>
      <c r="O3048" s="14">
        <f>AVERAGE(VentasC15[[#This Row],[Maquillaje]:[Perfumería]])</f>
        <v>63368.6</v>
      </c>
      <c r="P3048" t="str">
        <f>INDEX(VentasC15[[#Headers],[Maquillaje]:[Perfumería]],MATCH(MAX(VentasC15[[#This Row],[Maquillaje]:[Perfumería]]),VentasC15[[#This Row],[Maquillaje]:[Perfumería]],0))</f>
        <v>Cuerpo</v>
      </c>
      <c r="Q3048" t="str">
        <f>INDEX(VentasC15[[#Headers],[Maquillaje]:[Perfumería]],MATCH(MIN(VentasC15[[#This Row],[Maquillaje]:[Perfumería]]),VentasC15[[#This Row],[Maquillaje]:[Perfumería]],0))</f>
        <v>Cabello</v>
      </c>
      <c r="R3048" t="str">
        <f>IF(VentasC15[[#This Row],[Total por vendedor]]&gt;=250000,"SI","NO")</f>
        <v>SI</v>
      </c>
    </row>
    <row r="3049" spans="1:18" x14ac:dyDescent="0.3">
      <c r="A3049" s="17">
        <v>33500169</v>
      </c>
      <c r="B3049" s="13">
        <v>26</v>
      </c>
      <c r="C3049" s="13">
        <v>7</v>
      </c>
      <c r="D3049" s="13">
        <v>21</v>
      </c>
      <c r="E3049" t="s">
        <v>23</v>
      </c>
      <c r="F3049" t="s">
        <v>20</v>
      </c>
      <c r="G3049" t="str">
        <f>IF(VentasC15[[#This Row],[Tipo de pago]]='Tablas auxiliares'!$B$6,"Venta física","Venta Online")</f>
        <v>Venta física</v>
      </c>
      <c r="H3049" t="s">
        <v>29</v>
      </c>
      <c r="I3049" s="37">
        <v>35560</v>
      </c>
      <c r="J3049" s="37">
        <v>49486</v>
      </c>
      <c r="K3049" s="37">
        <v>85978</v>
      </c>
      <c r="L3049" s="37">
        <v>78659</v>
      </c>
      <c r="M3049" s="37">
        <v>62596</v>
      </c>
      <c r="N3049" s="37">
        <f>SUM(VentasC15[[#This Row],[Maquillaje]:[Perfumería]])</f>
        <v>312279</v>
      </c>
      <c r="O3049" s="14">
        <f>AVERAGE(VentasC15[[#This Row],[Maquillaje]:[Perfumería]])</f>
        <v>62455.8</v>
      </c>
      <c r="P3049" t="str">
        <f>INDEX(VentasC15[[#Headers],[Maquillaje]:[Perfumería]],MATCH(MAX(VentasC15[[#This Row],[Maquillaje]:[Perfumería]]),VentasC15[[#This Row],[Maquillaje]:[Perfumería]],0))</f>
        <v>Cabello</v>
      </c>
      <c r="Q3049" t="str">
        <f>INDEX(VentasC15[[#Headers],[Maquillaje]:[Perfumería]],MATCH(MIN(VentasC15[[#This Row],[Maquillaje]:[Perfumería]]),VentasC15[[#This Row],[Maquillaje]:[Perfumería]],0))</f>
        <v>Maquillaje</v>
      </c>
      <c r="R3049" t="str">
        <f>IF(VentasC15[[#This Row],[Total por vendedor]]&gt;=250000,"SI","NO")</f>
        <v>SI</v>
      </c>
    </row>
    <row r="3050" spans="1:18" x14ac:dyDescent="0.3">
      <c r="A3050" s="16">
        <v>33500170</v>
      </c>
      <c r="B3050" s="13">
        <v>62</v>
      </c>
      <c r="C3050" s="13">
        <v>7</v>
      </c>
      <c r="D3050" s="13">
        <v>86</v>
      </c>
      <c r="E3050" t="s">
        <v>23</v>
      </c>
      <c r="F3050" t="s">
        <v>20</v>
      </c>
      <c r="G3050" t="str">
        <f>IF(VentasC15[[#This Row],[Tipo de pago]]='Tablas auxiliares'!$B$6,"Venta física","Venta Online")</f>
        <v>Venta física</v>
      </c>
      <c r="H3050" t="s">
        <v>30</v>
      </c>
      <c r="I3050" s="37">
        <v>58557</v>
      </c>
      <c r="J3050" s="37">
        <v>55271</v>
      </c>
      <c r="K3050" s="37">
        <v>721</v>
      </c>
      <c r="L3050" s="37">
        <v>17446</v>
      </c>
      <c r="M3050" s="37">
        <v>50488</v>
      </c>
      <c r="N3050" s="37">
        <f>SUM(VentasC15[[#This Row],[Maquillaje]:[Perfumería]])</f>
        <v>182483</v>
      </c>
      <c r="O3050" s="14">
        <f>AVERAGE(VentasC15[[#This Row],[Maquillaje]:[Perfumería]])</f>
        <v>36496.6</v>
      </c>
      <c r="P3050" t="str">
        <f>INDEX(VentasC15[[#Headers],[Maquillaje]:[Perfumería]],MATCH(MAX(VentasC15[[#This Row],[Maquillaje]:[Perfumería]]),VentasC15[[#This Row],[Maquillaje]:[Perfumería]],0))</f>
        <v>Maquillaje</v>
      </c>
      <c r="Q3050" t="str">
        <f>INDEX(VentasC15[[#Headers],[Maquillaje]:[Perfumería]],MATCH(MIN(VentasC15[[#This Row],[Maquillaje]:[Perfumería]]),VentasC15[[#This Row],[Maquillaje]:[Perfumería]],0))</f>
        <v>Cabello</v>
      </c>
      <c r="R3050" t="str">
        <f>IF(VentasC15[[#This Row],[Total por vendedor]]&gt;=250000,"SI","NO")</f>
        <v>NO</v>
      </c>
    </row>
    <row r="3051" spans="1:18" x14ac:dyDescent="0.3">
      <c r="A3051" s="17">
        <v>33500171</v>
      </c>
      <c r="B3051" s="13">
        <v>48</v>
      </c>
      <c r="C3051" s="13">
        <v>7</v>
      </c>
      <c r="D3051" s="13">
        <v>44</v>
      </c>
      <c r="E3051" t="s">
        <v>24</v>
      </c>
      <c r="F3051" t="s">
        <v>21</v>
      </c>
      <c r="G3051" t="str">
        <f>IF(VentasC15[[#This Row],[Tipo de pago]]='Tablas auxiliares'!$B$6,"Venta física","Venta Online")</f>
        <v>Venta Online</v>
      </c>
      <c r="H3051" t="s">
        <v>30</v>
      </c>
      <c r="I3051" s="37">
        <v>91897</v>
      </c>
      <c r="J3051" s="37">
        <v>94571</v>
      </c>
      <c r="K3051" s="37">
        <v>78664</v>
      </c>
      <c r="L3051" s="37">
        <v>93319</v>
      </c>
      <c r="M3051" s="37">
        <v>67905</v>
      </c>
      <c r="N3051" s="37">
        <f>SUM(VentasC15[[#This Row],[Maquillaje]:[Perfumería]])</f>
        <v>426356</v>
      </c>
      <c r="O3051" s="14">
        <f>AVERAGE(VentasC15[[#This Row],[Maquillaje]:[Perfumería]])</f>
        <v>85271.2</v>
      </c>
      <c r="P3051" t="str">
        <f>INDEX(VentasC15[[#Headers],[Maquillaje]:[Perfumería]],MATCH(MAX(VentasC15[[#This Row],[Maquillaje]:[Perfumería]]),VentasC15[[#This Row],[Maquillaje]:[Perfumería]],0))</f>
        <v>Skincare</v>
      </c>
      <c r="Q3051" t="str">
        <f>INDEX(VentasC15[[#Headers],[Maquillaje]:[Perfumería]],MATCH(MIN(VentasC15[[#This Row],[Maquillaje]:[Perfumería]]),VentasC15[[#This Row],[Maquillaje]:[Perfumería]],0))</f>
        <v>Perfumería</v>
      </c>
      <c r="R3051" t="str">
        <f>IF(VentasC15[[#This Row],[Total por vendedor]]&gt;=250000,"SI","NO")</f>
        <v>SI</v>
      </c>
    </row>
    <row r="3052" spans="1:18" x14ac:dyDescent="0.3">
      <c r="A3052" s="16">
        <v>33500172</v>
      </c>
      <c r="B3052" s="13">
        <v>33</v>
      </c>
      <c r="C3052" s="13">
        <v>7</v>
      </c>
      <c r="D3052" s="13">
        <v>16</v>
      </c>
      <c r="E3052" t="s">
        <v>25</v>
      </c>
      <c r="F3052" t="s">
        <v>20</v>
      </c>
      <c r="G3052" t="str">
        <f>IF(VentasC15[[#This Row],[Tipo de pago]]='Tablas auxiliares'!$B$6,"Venta física","Venta Online")</f>
        <v>Venta física</v>
      </c>
      <c r="H3052" t="s">
        <v>30</v>
      </c>
      <c r="I3052" s="37">
        <v>46145</v>
      </c>
      <c r="J3052" s="37">
        <v>92461</v>
      </c>
      <c r="K3052" s="37">
        <v>86013</v>
      </c>
      <c r="L3052" s="37">
        <v>8060</v>
      </c>
      <c r="M3052" s="37">
        <v>77397</v>
      </c>
      <c r="N3052" s="37">
        <f>SUM(VentasC15[[#This Row],[Maquillaje]:[Perfumería]])</f>
        <v>310076</v>
      </c>
      <c r="O3052" s="14">
        <f>AVERAGE(VentasC15[[#This Row],[Maquillaje]:[Perfumería]])</f>
        <v>62015.199999999997</v>
      </c>
      <c r="P3052" t="str">
        <f>INDEX(VentasC15[[#Headers],[Maquillaje]:[Perfumería]],MATCH(MAX(VentasC15[[#This Row],[Maquillaje]:[Perfumería]]),VentasC15[[#This Row],[Maquillaje]:[Perfumería]],0))</f>
        <v>Skincare</v>
      </c>
      <c r="Q3052" t="str">
        <f>INDEX(VentasC15[[#Headers],[Maquillaje]:[Perfumería]],MATCH(MIN(VentasC15[[#This Row],[Maquillaje]:[Perfumería]]),VentasC15[[#This Row],[Maquillaje]:[Perfumería]],0))</f>
        <v>Cuerpo</v>
      </c>
      <c r="R3052" t="str">
        <f>IF(VentasC15[[#This Row],[Total por vendedor]]&gt;=250000,"SI","NO")</f>
        <v>SI</v>
      </c>
    </row>
    <row r="3053" spans="1:18" x14ac:dyDescent="0.3">
      <c r="A3053" s="17">
        <v>33500173</v>
      </c>
      <c r="B3053" s="13">
        <v>53</v>
      </c>
      <c r="C3053" s="13">
        <v>7</v>
      </c>
      <c r="D3053" s="13">
        <v>30</v>
      </c>
      <c r="E3053" t="s">
        <v>23</v>
      </c>
      <c r="F3053" t="s">
        <v>21</v>
      </c>
      <c r="G3053" t="str">
        <f>IF(VentasC15[[#This Row],[Tipo de pago]]='Tablas auxiliares'!$B$6,"Venta física","Venta Online")</f>
        <v>Venta Online</v>
      </c>
      <c r="H3053" t="s">
        <v>30</v>
      </c>
      <c r="I3053" s="37">
        <v>88717</v>
      </c>
      <c r="J3053" s="37">
        <v>76982</v>
      </c>
      <c r="K3053" s="37">
        <v>23486</v>
      </c>
      <c r="L3053" s="37">
        <v>39111</v>
      </c>
      <c r="M3053" s="37">
        <v>35246</v>
      </c>
      <c r="N3053" s="37">
        <f>SUM(VentasC15[[#This Row],[Maquillaje]:[Perfumería]])</f>
        <v>263542</v>
      </c>
      <c r="O3053" s="14">
        <f>AVERAGE(VentasC15[[#This Row],[Maquillaje]:[Perfumería]])</f>
        <v>52708.4</v>
      </c>
      <c r="P3053" t="str">
        <f>INDEX(VentasC15[[#Headers],[Maquillaje]:[Perfumería]],MATCH(MAX(VentasC15[[#This Row],[Maquillaje]:[Perfumería]]),VentasC15[[#This Row],[Maquillaje]:[Perfumería]],0))</f>
        <v>Maquillaje</v>
      </c>
      <c r="Q3053" t="str">
        <f>INDEX(VentasC15[[#Headers],[Maquillaje]:[Perfumería]],MATCH(MIN(VentasC15[[#This Row],[Maquillaje]:[Perfumería]]),VentasC15[[#This Row],[Maquillaje]:[Perfumería]],0))</f>
        <v>Cabello</v>
      </c>
      <c r="R3053" t="str">
        <f>IF(VentasC15[[#This Row],[Total por vendedor]]&gt;=250000,"SI","NO")</f>
        <v>SI</v>
      </c>
    </row>
    <row r="3054" spans="1:18" x14ac:dyDescent="0.3">
      <c r="A3054" s="16">
        <v>33500174</v>
      </c>
      <c r="B3054" s="13">
        <v>57</v>
      </c>
      <c r="C3054" s="13">
        <v>7</v>
      </c>
      <c r="D3054" s="13">
        <v>6</v>
      </c>
      <c r="E3054" t="s">
        <v>22</v>
      </c>
      <c r="F3054" t="s">
        <v>21</v>
      </c>
      <c r="G3054" t="str">
        <f>IF(VentasC15[[#This Row],[Tipo de pago]]='Tablas auxiliares'!$B$6,"Venta física","Venta Online")</f>
        <v>Venta Online</v>
      </c>
      <c r="H3054" t="s">
        <v>29</v>
      </c>
      <c r="I3054" s="37">
        <v>18493</v>
      </c>
      <c r="J3054" s="37">
        <v>53680</v>
      </c>
      <c r="K3054" s="37">
        <v>80975</v>
      </c>
      <c r="L3054" s="37">
        <v>48732</v>
      </c>
      <c r="M3054" s="37">
        <v>36424</v>
      </c>
      <c r="N3054" s="37">
        <f>SUM(VentasC15[[#This Row],[Maquillaje]:[Perfumería]])</f>
        <v>238304</v>
      </c>
      <c r="O3054" s="14">
        <f>AVERAGE(VentasC15[[#This Row],[Maquillaje]:[Perfumería]])</f>
        <v>47660.800000000003</v>
      </c>
      <c r="P3054" t="str">
        <f>INDEX(VentasC15[[#Headers],[Maquillaje]:[Perfumería]],MATCH(MAX(VentasC15[[#This Row],[Maquillaje]:[Perfumería]]),VentasC15[[#This Row],[Maquillaje]:[Perfumería]],0))</f>
        <v>Cabello</v>
      </c>
      <c r="Q3054" t="str">
        <f>INDEX(VentasC15[[#Headers],[Maquillaje]:[Perfumería]],MATCH(MIN(VentasC15[[#This Row],[Maquillaje]:[Perfumería]]),VentasC15[[#This Row],[Maquillaje]:[Perfumería]],0))</f>
        <v>Maquillaje</v>
      </c>
      <c r="R3054" t="str">
        <f>IF(VentasC15[[#This Row],[Total por vendedor]]&gt;=250000,"SI","NO")</f>
        <v>NO</v>
      </c>
    </row>
    <row r="3055" spans="1:18" x14ac:dyDescent="0.3">
      <c r="A3055" s="17">
        <v>33500175</v>
      </c>
      <c r="B3055" s="13">
        <v>71</v>
      </c>
      <c r="C3055" s="13">
        <v>7</v>
      </c>
      <c r="D3055" s="13">
        <v>97</v>
      </c>
      <c r="E3055" t="s">
        <v>23</v>
      </c>
      <c r="F3055" t="s">
        <v>20</v>
      </c>
      <c r="G3055" t="str">
        <f>IF(VentasC15[[#This Row],[Tipo de pago]]='Tablas auxiliares'!$B$6,"Venta física","Venta Online")</f>
        <v>Venta física</v>
      </c>
      <c r="H3055" t="s">
        <v>30</v>
      </c>
      <c r="I3055" s="37">
        <v>75300</v>
      </c>
      <c r="J3055" s="37">
        <v>74348</v>
      </c>
      <c r="K3055" s="37">
        <v>67257</v>
      </c>
      <c r="L3055" s="37">
        <v>13290</v>
      </c>
      <c r="M3055" s="37">
        <v>69216</v>
      </c>
      <c r="N3055" s="37">
        <f>SUM(VentasC15[[#This Row],[Maquillaje]:[Perfumería]])</f>
        <v>299411</v>
      </c>
      <c r="O3055" s="14">
        <f>AVERAGE(VentasC15[[#This Row],[Maquillaje]:[Perfumería]])</f>
        <v>59882.2</v>
      </c>
      <c r="P3055" t="str">
        <f>INDEX(VentasC15[[#Headers],[Maquillaje]:[Perfumería]],MATCH(MAX(VentasC15[[#This Row],[Maquillaje]:[Perfumería]]),VentasC15[[#This Row],[Maquillaje]:[Perfumería]],0))</f>
        <v>Maquillaje</v>
      </c>
      <c r="Q3055" t="str">
        <f>INDEX(VentasC15[[#Headers],[Maquillaje]:[Perfumería]],MATCH(MIN(VentasC15[[#This Row],[Maquillaje]:[Perfumería]]),VentasC15[[#This Row],[Maquillaje]:[Perfumería]],0))</f>
        <v>Cuerpo</v>
      </c>
      <c r="R3055" t="str">
        <f>IF(VentasC15[[#This Row],[Total por vendedor]]&gt;=250000,"SI","NO")</f>
        <v>SI</v>
      </c>
    </row>
    <row r="3056" spans="1:18" x14ac:dyDescent="0.3">
      <c r="A3056" s="16">
        <v>33500176</v>
      </c>
      <c r="B3056" s="13">
        <v>49</v>
      </c>
      <c r="C3056" s="13">
        <v>7</v>
      </c>
      <c r="D3056" s="13">
        <v>100</v>
      </c>
      <c r="E3056" t="s">
        <v>24</v>
      </c>
      <c r="F3056" t="s">
        <v>20</v>
      </c>
      <c r="G3056" t="str">
        <f>IF(VentasC15[[#This Row],[Tipo de pago]]='Tablas auxiliares'!$B$6,"Venta física","Venta Online")</f>
        <v>Venta física</v>
      </c>
      <c r="H3056" t="s">
        <v>29</v>
      </c>
      <c r="I3056" s="37">
        <v>64610</v>
      </c>
      <c r="J3056" s="37">
        <v>93119</v>
      </c>
      <c r="K3056" s="37">
        <v>76833</v>
      </c>
      <c r="L3056" s="37">
        <v>3154</v>
      </c>
      <c r="M3056" s="37">
        <v>7242</v>
      </c>
      <c r="N3056" s="37">
        <f>SUM(VentasC15[[#This Row],[Maquillaje]:[Perfumería]])</f>
        <v>244958</v>
      </c>
      <c r="O3056" s="14">
        <f>AVERAGE(VentasC15[[#This Row],[Maquillaje]:[Perfumería]])</f>
        <v>48991.6</v>
      </c>
      <c r="P3056" t="str">
        <f>INDEX(VentasC15[[#Headers],[Maquillaje]:[Perfumería]],MATCH(MAX(VentasC15[[#This Row],[Maquillaje]:[Perfumería]]),VentasC15[[#This Row],[Maquillaje]:[Perfumería]],0))</f>
        <v>Skincare</v>
      </c>
      <c r="Q3056" t="str">
        <f>INDEX(VentasC15[[#Headers],[Maquillaje]:[Perfumería]],MATCH(MIN(VentasC15[[#This Row],[Maquillaje]:[Perfumería]]),VentasC15[[#This Row],[Maquillaje]:[Perfumería]],0))</f>
        <v>Cuerpo</v>
      </c>
      <c r="R3056" t="str">
        <f>IF(VentasC15[[#This Row],[Total por vendedor]]&gt;=250000,"SI","NO")</f>
        <v>NO</v>
      </c>
    </row>
    <row r="3057" spans="1:18" x14ac:dyDescent="0.3">
      <c r="A3057" s="17">
        <v>33500177</v>
      </c>
      <c r="B3057" s="13">
        <v>64</v>
      </c>
      <c r="C3057" s="13">
        <v>7</v>
      </c>
      <c r="D3057" s="13">
        <v>65</v>
      </c>
      <c r="E3057" t="s">
        <v>23</v>
      </c>
      <c r="F3057" t="s">
        <v>20</v>
      </c>
      <c r="G3057" t="str">
        <f>IF(VentasC15[[#This Row],[Tipo de pago]]='Tablas auxiliares'!$B$6,"Venta física","Venta Online")</f>
        <v>Venta física</v>
      </c>
      <c r="H3057" t="s">
        <v>29</v>
      </c>
      <c r="I3057" s="37">
        <v>29317</v>
      </c>
      <c r="J3057" s="37">
        <v>95026</v>
      </c>
      <c r="K3057" s="37">
        <v>20552</v>
      </c>
      <c r="L3057" s="37">
        <v>805</v>
      </c>
      <c r="M3057" s="37">
        <v>10954</v>
      </c>
      <c r="N3057" s="37">
        <f>SUM(VentasC15[[#This Row],[Maquillaje]:[Perfumería]])</f>
        <v>156654</v>
      </c>
      <c r="O3057" s="14">
        <f>AVERAGE(VentasC15[[#This Row],[Maquillaje]:[Perfumería]])</f>
        <v>31330.799999999999</v>
      </c>
      <c r="P3057" t="str">
        <f>INDEX(VentasC15[[#Headers],[Maquillaje]:[Perfumería]],MATCH(MAX(VentasC15[[#This Row],[Maquillaje]:[Perfumería]]),VentasC15[[#This Row],[Maquillaje]:[Perfumería]],0))</f>
        <v>Skincare</v>
      </c>
      <c r="Q3057" t="str">
        <f>INDEX(VentasC15[[#Headers],[Maquillaje]:[Perfumería]],MATCH(MIN(VentasC15[[#This Row],[Maquillaje]:[Perfumería]]),VentasC15[[#This Row],[Maquillaje]:[Perfumería]],0))</f>
        <v>Cuerpo</v>
      </c>
      <c r="R3057" t="str">
        <f>IF(VentasC15[[#This Row],[Total por vendedor]]&gt;=250000,"SI","NO")</f>
        <v>NO</v>
      </c>
    </row>
    <row r="3058" spans="1:18" x14ac:dyDescent="0.3">
      <c r="A3058" s="16">
        <v>33500178</v>
      </c>
      <c r="B3058" s="13">
        <v>56</v>
      </c>
      <c r="C3058" s="13">
        <v>7</v>
      </c>
      <c r="D3058" s="13">
        <v>82</v>
      </c>
      <c r="E3058" t="s">
        <v>22</v>
      </c>
      <c r="F3058" t="s">
        <v>21</v>
      </c>
      <c r="G3058" t="str">
        <f>IF(VentasC15[[#This Row],[Tipo de pago]]='Tablas auxiliares'!$B$6,"Venta física","Venta Online")</f>
        <v>Venta Online</v>
      </c>
      <c r="H3058" t="s">
        <v>30</v>
      </c>
      <c r="I3058" s="37">
        <v>44221</v>
      </c>
      <c r="J3058" s="37">
        <v>13328</v>
      </c>
      <c r="K3058" s="37">
        <v>43606</v>
      </c>
      <c r="L3058" s="37">
        <v>17323</v>
      </c>
      <c r="M3058" s="37">
        <v>97657</v>
      </c>
      <c r="N3058" s="37">
        <f>SUM(VentasC15[[#This Row],[Maquillaje]:[Perfumería]])</f>
        <v>216135</v>
      </c>
      <c r="O3058" s="14">
        <f>AVERAGE(VentasC15[[#This Row],[Maquillaje]:[Perfumería]])</f>
        <v>43227</v>
      </c>
      <c r="P3058" t="str">
        <f>INDEX(VentasC15[[#Headers],[Maquillaje]:[Perfumería]],MATCH(MAX(VentasC15[[#This Row],[Maquillaje]:[Perfumería]]),VentasC15[[#This Row],[Maquillaje]:[Perfumería]],0))</f>
        <v>Perfumería</v>
      </c>
      <c r="Q3058" t="str">
        <f>INDEX(VentasC15[[#Headers],[Maquillaje]:[Perfumería]],MATCH(MIN(VentasC15[[#This Row],[Maquillaje]:[Perfumería]]),VentasC15[[#This Row],[Maquillaje]:[Perfumería]],0))</f>
        <v>Skincare</v>
      </c>
      <c r="R3058" t="str">
        <f>IF(VentasC15[[#This Row],[Total por vendedor]]&gt;=250000,"SI","NO")</f>
        <v>NO</v>
      </c>
    </row>
    <row r="3059" spans="1:18" x14ac:dyDescent="0.3">
      <c r="A3059" s="17">
        <v>33500179</v>
      </c>
      <c r="B3059" s="13">
        <v>60</v>
      </c>
      <c r="C3059" s="13">
        <v>7</v>
      </c>
      <c r="D3059" s="13">
        <v>45</v>
      </c>
      <c r="E3059" t="s">
        <v>23</v>
      </c>
      <c r="F3059" t="s">
        <v>21</v>
      </c>
      <c r="G3059" t="str">
        <f>IF(VentasC15[[#This Row],[Tipo de pago]]='Tablas auxiliares'!$B$6,"Venta física","Venta Online")</f>
        <v>Venta Online</v>
      </c>
      <c r="H3059" t="s">
        <v>30</v>
      </c>
      <c r="I3059" s="37">
        <v>51607</v>
      </c>
      <c r="J3059" s="37">
        <v>73548</v>
      </c>
      <c r="K3059" s="37">
        <v>6771</v>
      </c>
      <c r="L3059" s="37">
        <v>92318</v>
      </c>
      <c r="M3059" s="37">
        <v>17774</v>
      </c>
      <c r="N3059" s="37">
        <f>SUM(VentasC15[[#This Row],[Maquillaje]:[Perfumería]])</f>
        <v>242018</v>
      </c>
      <c r="O3059" s="14">
        <f>AVERAGE(VentasC15[[#This Row],[Maquillaje]:[Perfumería]])</f>
        <v>48403.6</v>
      </c>
      <c r="P3059" t="str">
        <f>INDEX(VentasC15[[#Headers],[Maquillaje]:[Perfumería]],MATCH(MAX(VentasC15[[#This Row],[Maquillaje]:[Perfumería]]),VentasC15[[#This Row],[Maquillaje]:[Perfumería]],0))</f>
        <v>Cuerpo</v>
      </c>
      <c r="Q3059" t="str">
        <f>INDEX(VentasC15[[#Headers],[Maquillaje]:[Perfumería]],MATCH(MIN(VentasC15[[#This Row],[Maquillaje]:[Perfumería]]),VentasC15[[#This Row],[Maquillaje]:[Perfumería]],0))</f>
        <v>Cabello</v>
      </c>
      <c r="R3059" t="str">
        <f>IF(VentasC15[[#This Row],[Total por vendedor]]&gt;=250000,"SI","NO")</f>
        <v>NO</v>
      </c>
    </row>
    <row r="3060" spans="1:18" x14ac:dyDescent="0.3">
      <c r="A3060" s="16">
        <v>33500180</v>
      </c>
      <c r="B3060" s="13">
        <v>41</v>
      </c>
      <c r="C3060" s="13">
        <v>7</v>
      </c>
      <c r="D3060" s="13">
        <v>97</v>
      </c>
      <c r="E3060" t="s">
        <v>22</v>
      </c>
      <c r="F3060" t="s">
        <v>20</v>
      </c>
      <c r="G3060" t="str">
        <f>IF(VentasC15[[#This Row],[Tipo de pago]]='Tablas auxiliares'!$B$6,"Venta física","Venta Online")</f>
        <v>Venta física</v>
      </c>
      <c r="H3060" t="s">
        <v>30</v>
      </c>
      <c r="I3060" s="37">
        <v>4773</v>
      </c>
      <c r="J3060" s="37">
        <v>75743</v>
      </c>
      <c r="K3060" s="37">
        <v>14714</v>
      </c>
      <c r="L3060" s="37">
        <v>32570</v>
      </c>
      <c r="M3060" s="37">
        <v>28671</v>
      </c>
      <c r="N3060" s="37">
        <f>SUM(VentasC15[[#This Row],[Maquillaje]:[Perfumería]])</f>
        <v>156471</v>
      </c>
      <c r="O3060" s="14">
        <f>AVERAGE(VentasC15[[#This Row],[Maquillaje]:[Perfumería]])</f>
        <v>31294.2</v>
      </c>
      <c r="P3060" t="str">
        <f>INDEX(VentasC15[[#Headers],[Maquillaje]:[Perfumería]],MATCH(MAX(VentasC15[[#This Row],[Maquillaje]:[Perfumería]]),VentasC15[[#This Row],[Maquillaje]:[Perfumería]],0))</f>
        <v>Skincare</v>
      </c>
      <c r="Q3060" t="str">
        <f>INDEX(VentasC15[[#Headers],[Maquillaje]:[Perfumería]],MATCH(MIN(VentasC15[[#This Row],[Maquillaje]:[Perfumería]]),VentasC15[[#This Row],[Maquillaje]:[Perfumería]],0))</f>
        <v>Maquillaje</v>
      </c>
      <c r="R3060" t="str">
        <f>IF(VentasC15[[#This Row],[Total por vendedor]]&gt;=250000,"SI","NO")</f>
        <v>NO</v>
      </c>
    </row>
    <row r="3061" spans="1:18" x14ac:dyDescent="0.3">
      <c r="A3061" s="17">
        <v>33500181</v>
      </c>
      <c r="B3061" s="13">
        <v>59</v>
      </c>
      <c r="C3061" s="13">
        <v>7</v>
      </c>
      <c r="D3061" s="13">
        <v>30</v>
      </c>
      <c r="E3061" t="s">
        <v>23</v>
      </c>
      <c r="F3061" t="s">
        <v>20</v>
      </c>
      <c r="G3061" t="str">
        <f>IF(VentasC15[[#This Row],[Tipo de pago]]='Tablas auxiliares'!$B$6,"Venta física","Venta Online")</f>
        <v>Venta física</v>
      </c>
      <c r="H3061" t="s">
        <v>30</v>
      </c>
      <c r="I3061" s="37">
        <v>81607</v>
      </c>
      <c r="J3061" s="37">
        <v>7642</v>
      </c>
      <c r="K3061" s="37">
        <v>81947</v>
      </c>
      <c r="L3061" s="37">
        <v>79860</v>
      </c>
      <c r="M3061" s="37">
        <v>1575</v>
      </c>
      <c r="N3061" s="37">
        <f>SUM(VentasC15[[#This Row],[Maquillaje]:[Perfumería]])</f>
        <v>252631</v>
      </c>
      <c r="O3061" s="14">
        <f>AVERAGE(VentasC15[[#This Row],[Maquillaje]:[Perfumería]])</f>
        <v>50526.2</v>
      </c>
      <c r="P3061" t="str">
        <f>INDEX(VentasC15[[#Headers],[Maquillaje]:[Perfumería]],MATCH(MAX(VentasC15[[#This Row],[Maquillaje]:[Perfumería]]),VentasC15[[#This Row],[Maquillaje]:[Perfumería]],0))</f>
        <v>Cabello</v>
      </c>
      <c r="Q3061" t="str">
        <f>INDEX(VentasC15[[#Headers],[Maquillaje]:[Perfumería]],MATCH(MIN(VentasC15[[#This Row],[Maquillaje]:[Perfumería]]),VentasC15[[#This Row],[Maquillaje]:[Perfumería]],0))</f>
        <v>Perfumería</v>
      </c>
      <c r="R3061" t="str">
        <f>IF(VentasC15[[#This Row],[Total por vendedor]]&gt;=250000,"SI","NO")</f>
        <v>SI</v>
      </c>
    </row>
    <row r="3062" spans="1:18" x14ac:dyDescent="0.3">
      <c r="A3062" s="16">
        <v>33500182</v>
      </c>
      <c r="B3062" s="13">
        <v>61</v>
      </c>
      <c r="C3062" s="13">
        <v>7</v>
      </c>
      <c r="D3062" s="13">
        <v>66</v>
      </c>
      <c r="E3062" t="s">
        <v>23</v>
      </c>
      <c r="F3062" t="s">
        <v>20</v>
      </c>
      <c r="G3062" t="str">
        <f>IF(VentasC15[[#This Row],[Tipo de pago]]='Tablas auxiliares'!$B$6,"Venta física","Venta Online")</f>
        <v>Venta física</v>
      </c>
      <c r="H3062" t="s">
        <v>30</v>
      </c>
      <c r="I3062" s="37">
        <v>17229</v>
      </c>
      <c r="J3062" s="37">
        <v>76750</v>
      </c>
      <c r="K3062" s="37">
        <v>61407</v>
      </c>
      <c r="L3062" s="37">
        <v>62942</v>
      </c>
      <c r="M3062" s="37">
        <v>74490</v>
      </c>
      <c r="N3062" s="37">
        <f>SUM(VentasC15[[#This Row],[Maquillaje]:[Perfumería]])</f>
        <v>292818</v>
      </c>
      <c r="O3062" s="14">
        <f>AVERAGE(VentasC15[[#This Row],[Maquillaje]:[Perfumería]])</f>
        <v>58563.6</v>
      </c>
      <c r="P3062" t="str">
        <f>INDEX(VentasC15[[#Headers],[Maquillaje]:[Perfumería]],MATCH(MAX(VentasC15[[#This Row],[Maquillaje]:[Perfumería]]),VentasC15[[#This Row],[Maquillaje]:[Perfumería]],0))</f>
        <v>Skincare</v>
      </c>
      <c r="Q3062" t="str">
        <f>INDEX(VentasC15[[#Headers],[Maquillaje]:[Perfumería]],MATCH(MIN(VentasC15[[#This Row],[Maquillaje]:[Perfumería]]),VentasC15[[#This Row],[Maquillaje]:[Perfumería]],0))</f>
        <v>Maquillaje</v>
      </c>
      <c r="R3062" t="str">
        <f>IF(VentasC15[[#This Row],[Total por vendedor]]&gt;=250000,"SI","NO")</f>
        <v>SI</v>
      </c>
    </row>
    <row r="3063" spans="1:18" x14ac:dyDescent="0.3">
      <c r="A3063" s="17">
        <v>33500183</v>
      </c>
      <c r="B3063" s="13">
        <v>54</v>
      </c>
      <c r="C3063" s="13">
        <v>7</v>
      </c>
      <c r="D3063" s="13">
        <v>54</v>
      </c>
      <c r="E3063" t="s">
        <v>24</v>
      </c>
      <c r="F3063" t="s">
        <v>20</v>
      </c>
      <c r="G3063" t="str">
        <f>IF(VentasC15[[#This Row],[Tipo de pago]]='Tablas auxiliares'!$B$6,"Venta física","Venta Online")</f>
        <v>Venta física</v>
      </c>
      <c r="H3063" t="s">
        <v>29</v>
      </c>
      <c r="I3063" s="37">
        <v>92645</v>
      </c>
      <c r="J3063" s="37">
        <v>23334</v>
      </c>
      <c r="K3063" s="37">
        <v>4047</v>
      </c>
      <c r="L3063" s="37">
        <v>74335</v>
      </c>
      <c r="M3063" s="37">
        <v>40087</v>
      </c>
      <c r="N3063" s="37">
        <f>SUM(VentasC15[[#This Row],[Maquillaje]:[Perfumería]])</f>
        <v>234448</v>
      </c>
      <c r="O3063" s="14">
        <f>AVERAGE(VentasC15[[#This Row],[Maquillaje]:[Perfumería]])</f>
        <v>46889.599999999999</v>
      </c>
      <c r="P3063" t="str">
        <f>INDEX(VentasC15[[#Headers],[Maquillaje]:[Perfumería]],MATCH(MAX(VentasC15[[#This Row],[Maquillaje]:[Perfumería]]),VentasC15[[#This Row],[Maquillaje]:[Perfumería]],0))</f>
        <v>Maquillaje</v>
      </c>
      <c r="Q3063" t="str">
        <f>INDEX(VentasC15[[#Headers],[Maquillaje]:[Perfumería]],MATCH(MIN(VentasC15[[#This Row],[Maquillaje]:[Perfumería]]),VentasC15[[#This Row],[Maquillaje]:[Perfumería]],0))</f>
        <v>Cabello</v>
      </c>
      <c r="R3063" t="str">
        <f>IF(VentasC15[[#This Row],[Total por vendedor]]&gt;=250000,"SI","NO")</f>
        <v>NO</v>
      </c>
    </row>
    <row r="3064" spans="1:18" x14ac:dyDescent="0.3">
      <c r="A3064" s="16">
        <v>33500184</v>
      </c>
      <c r="B3064" s="13">
        <v>26</v>
      </c>
      <c r="C3064" s="13">
        <v>7</v>
      </c>
      <c r="D3064" s="13">
        <v>41</v>
      </c>
      <c r="E3064" t="s">
        <v>23</v>
      </c>
      <c r="F3064" t="s">
        <v>21</v>
      </c>
      <c r="G3064" t="str">
        <f>IF(VentasC15[[#This Row],[Tipo de pago]]='Tablas auxiliares'!$B$6,"Venta física","Venta Online")</f>
        <v>Venta Online</v>
      </c>
      <c r="H3064" t="s">
        <v>30</v>
      </c>
      <c r="I3064" s="37">
        <v>17755</v>
      </c>
      <c r="J3064" s="37">
        <v>98455</v>
      </c>
      <c r="K3064" s="37">
        <v>43847</v>
      </c>
      <c r="L3064" s="37">
        <v>6054</v>
      </c>
      <c r="M3064" s="37">
        <v>87878</v>
      </c>
      <c r="N3064" s="37">
        <f>SUM(VentasC15[[#This Row],[Maquillaje]:[Perfumería]])</f>
        <v>253989</v>
      </c>
      <c r="O3064" s="14">
        <f>AVERAGE(VentasC15[[#This Row],[Maquillaje]:[Perfumería]])</f>
        <v>50797.8</v>
      </c>
      <c r="P3064" t="str">
        <f>INDEX(VentasC15[[#Headers],[Maquillaje]:[Perfumería]],MATCH(MAX(VentasC15[[#This Row],[Maquillaje]:[Perfumería]]),VentasC15[[#This Row],[Maquillaje]:[Perfumería]],0))</f>
        <v>Skincare</v>
      </c>
      <c r="Q3064" t="str">
        <f>INDEX(VentasC15[[#Headers],[Maquillaje]:[Perfumería]],MATCH(MIN(VentasC15[[#This Row],[Maquillaje]:[Perfumería]]),VentasC15[[#This Row],[Maquillaje]:[Perfumería]],0))</f>
        <v>Cuerpo</v>
      </c>
      <c r="R3064" t="str">
        <f>IF(VentasC15[[#This Row],[Total por vendedor]]&gt;=250000,"SI","NO")</f>
        <v>SI</v>
      </c>
    </row>
    <row r="3065" spans="1:18" x14ac:dyDescent="0.3">
      <c r="A3065" s="17">
        <v>33500185</v>
      </c>
      <c r="B3065" s="13">
        <v>32</v>
      </c>
      <c r="C3065" s="13">
        <v>7</v>
      </c>
      <c r="D3065" s="13">
        <v>39</v>
      </c>
      <c r="E3065" t="s">
        <v>24</v>
      </c>
      <c r="F3065" t="s">
        <v>20</v>
      </c>
      <c r="G3065" t="str">
        <f>IF(VentasC15[[#This Row],[Tipo de pago]]='Tablas auxiliares'!$B$6,"Venta física","Venta Online")</f>
        <v>Venta física</v>
      </c>
      <c r="H3065" t="s">
        <v>30</v>
      </c>
      <c r="I3065" s="37">
        <v>96258</v>
      </c>
      <c r="J3065" s="37">
        <v>69590</v>
      </c>
      <c r="K3065" s="37">
        <v>8566</v>
      </c>
      <c r="L3065" s="37">
        <v>70854</v>
      </c>
      <c r="M3065" s="37">
        <v>53530</v>
      </c>
      <c r="N3065" s="37">
        <f>SUM(VentasC15[[#This Row],[Maquillaje]:[Perfumería]])</f>
        <v>298798</v>
      </c>
      <c r="O3065" s="14">
        <f>AVERAGE(VentasC15[[#This Row],[Maquillaje]:[Perfumería]])</f>
        <v>59759.6</v>
      </c>
      <c r="P3065" t="str">
        <f>INDEX(VentasC15[[#Headers],[Maquillaje]:[Perfumería]],MATCH(MAX(VentasC15[[#This Row],[Maquillaje]:[Perfumería]]),VentasC15[[#This Row],[Maquillaje]:[Perfumería]],0))</f>
        <v>Maquillaje</v>
      </c>
      <c r="Q3065" t="str">
        <f>INDEX(VentasC15[[#Headers],[Maquillaje]:[Perfumería]],MATCH(MIN(VentasC15[[#This Row],[Maquillaje]:[Perfumería]]),VentasC15[[#This Row],[Maquillaje]:[Perfumería]],0))</f>
        <v>Cabello</v>
      </c>
      <c r="R3065" t="str">
        <f>IF(VentasC15[[#This Row],[Total por vendedor]]&gt;=250000,"SI","NO")</f>
        <v>SI</v>
      </c>
    </row>
    <row r="3066" spans="1:18" x14ac:dyDescent="0.3">
      <c r="A3066" s="16">
        <v>33500186</v>
      </c>
      <c r="B3066" s="13">
        <v>72</v>
      </c>
      <c r="C3066" s="13">
        <v>7</v>
      </c>
      <c r="D3066" s="13">
        <v>35</v>
      </c>
      <c r="E3066" t="s">
        <v>22</v>
      </c>
      <c r="F3066" t="s">
        <v>21</v>
      </c>
      <c r="G3066" t="str">
        <f>IF(VentasC15[[#This Row],[Tipo de pago]]='Tablas auxiliares'!$B$6,"Venta física","Venta Online")</f>
        <v>Venta Online</v>
      </c>
      <c r="H3066" t="s">
        <v>29</v>
      </c>
      <c r="I3066" s="37">
        <v>93102</v>
      </c>
      <c r="J3066" s="37">
        <v>6420</v>
      </c>
      <c r="K3066" s="37">
        <v>365</v>
      </c>
      <c r="L3066" s="37">
        <v>92051</v>
      </c>
      <c r="M3066" s="37">
        <v>2168</v>
      </c>
      <c r="N3066" s="37">
        <f>SUM(VentasC15[[#This Row],[Maquillaje]:[Perfumería]])</f>
        <v>194106</v>
      </c>
      <c r="O3066" s="14">
        <f>AVERAGE(VentasC15[[#This Row],[Maquillaje]:[Perfumería]])</f>
        <v>38821.199999999997</v>
      </c>
      <c r="P3066" t="str">
        <f>INDEX(VentasC15[[#Headers],[Maquillaje]:[Perfumería]],MATCH(MAX(VentasC15[[#This Row],[Maquillaje]:[Perfumería]]),VentasC15[[#This Row],[Maquillaje]:[Perfumería]],0))</f>
        <v>Maquillaje</v>
      </c>
      <c r="Q3066" t="str">
        <f>INDEX(VentasC15[[#Headers],[Maquillaje]:[Perfumería]],MATCH(MIN(VentasC15[[#This Row],[Maquillaje]:[Perfumería]]),VentasC15[[#This Row],[Maquillaje]:[Perfumería]],0))</f>
        <v>Cabello</v>
      </c>
      <c r="R3066" t="str">
        <f>IF(VentasC15[[#This Row],[Total por vendedor]]&gt;=250000,"SI","NO")</f>
        <v>NO</v>
      </c>
    </row>
    <row r="3067" spans="1:18" x14ac:dyDescent="0.3">
      <c r="A3067" s="17">
        <v>33500187</v>
      </c>
      <c r="B3067" s="13">
        <v>48</v>
      </c>
      <c r="C3067" s="13">
        <v>7</v>
      </c>
      <c r="D3067" s="13">
        <v>67</v>
      </c>
      <c r="E3067" t="s">
        <v>24</v>
      </c>
      <c r="F3067" t="s">
        <v>21</v>
      </c>
      <c r="G3067" t="str">
        <f>IF(VentasC15[[#This Row],[Tipo de pago]]='Tablas auxiliares'!$B$6,"Venta física","Venta Online")</f>
        <v>Venta Online</v>
      </c>
      <c r="H3067" t="s">
        <v>29</v>
      </c>
      <c r="I3067" s="37">
        <v>22001</v>
      </c>
      <c r="J3067" s="37">
        <v>24306</v>
      </c>
      <c r="K3067" s="37">
        <v>53495</v>
      </c>
      <c r="L3067" s="37">
        <v>95886</v>
      </c>
      <c r="M3067" s="37">
        <v>49039</v>
      </c>
      <c r="N3067" s="37">
        <f>SUM(VentasC15[[#This Row],[Maquillaje]:[Perfumería]])</f>
        <v>244727</v>
      </c>
      <c r="O3067" s="14">
        <f>AVERAGE(VentasC15[[#This Row],[Maquillaje]:[Perfumería]])</f>
        <v>48945.4</v>
      </c>
      <c r="P3067" t="str">
        <f>INDEX(VentasC15[[#Headers],[Maquillaje]:[Perfumería]],MATCH(MAX(VentasC15[[#This Row],[Maquillaje]:[Perfumería]]),VentasC15[[#This Row],[Maquillaje]:[Perfumería]],0))</f>
        <v>Cuerpo</v>
      </c>
      <c r="Q3067" t="str">
        <f>INDEX(VentasC15[[#Headers],[Maquillaje]:[Perfumería]],MATCH(MIN(VentasC15[[#This Row],[Maquillaje]:[Perfumería]]),VentasC15[[#This Row],[Maquillaje]:[Perfumería]],0))</f>
        <v>Maquillaje</v>
      </c>
      <c r="R3067" t="str">
        <f>IF(VentasC15[[#This Row],[Total por vendedor]]&gt;=250000,"SI","NO")</f>
        <v>NO</v>
      </c>
    </row>
    <row r="3068" spans="1:18" x14ac:dyDescent="0.3">
      <c r="A3068" s="16">
        <v>33500188</v>
      </c>
      <c r="B3068" s="13">
        <v>43</v>
      </c>
      <c r="C3068" s="13">
        <v>7</v>
      </c>
      <c r="D3068" s="13">
        <v>79</v>
      </c>
      <c r="E3068" t="s">
        <v>23</v>
      </c>
      <c r="F3068" t="s">
        <v>20</v>
      </c>
      <c r="G3068" t="str">
        <f>IF(VentasC15[[#This Row],[Tipo de pago]]='Tablas auxiliares'!$B$6,"Venta física","Venta Online")</f>
        <v>Venta física</v>
      </c>
      <c r="H3068" t="s">
        <v>29</v>
      </c>
      <c r="I3068" s="37">
        <v>70244</v>
      </c>
      <c r="J3068" s="37">
        <v>61185</v>
      </c>
      <c r="K3068" s="37">
        <v>34567</v>
      </c>
      <c r="L3068" s="37">
        <v>78639</v>
      </c>
      <c r="M3068" s="37">
        <v>34203</v>
      </c>
      <c r="N3068" s="37">
        <f>SUM(VentasC15[[#This Row],[Maquillaje]:[Perfumería]])</f>
        <v>278838</v>
      </c>
      <c r="O3068" s="14">
        <f>AVERAGE(VentasC15[[#This Row],[Maquillaje]:[Perfumería]])</f>
        <v>55767.6</v>
      </c>
      <c r="P3068" t="str">
        <f>INDEX(VentasC15[[#Headers],[Maquillaje]:[Perfumería]],MATCH(MAX(VentasC15[[#This Row],[Maquillaje]:[Perfumería]]),VentasC15[[#This Row],[Maquillaje]:[Perfumería]],0))</f>
        <v>Cuerpo</v>
      </c>
      <c r="Q3068" t="str">
        <f>INDEX(VentasC15[[#Headers],[Maquillaje]:[Perfumería]],MATCH(MIN(VentasC15[[#This Row],[Maquillaje]:[Perfumería]]),VentasC15[[#This Row],[Maquillaje]:[Perfumería]],0))</f>
        <v>Perfumería</v>
      </c>
      <c r="R3068" t="str">
        <f>IF(VentasC15[[#This Row],[Total por vendedor]]&gt;=250000,"SI","NO")</f>
        <v>SI</v>
      </c>
    </row>
    <row r="3069" spans="1:18" x14ac:dyDescent="0.3">
      <c r="A3069" s="17">
        <v>33500189</v>
      </c>
      <c r="B3069" s="13">
        <v>48</v>
      </c>
      <c r="C3069" s="13">
        <v>7</v>
      </c>
      <c r="D3069" s="13">
        <v>88</v>
      </c>
      <c r="E3069" t="s">
        <v>23</v>
      </c>
      <c r="F3069" t="s">
        <v>21</v>
      </c>
      <c r="G3069" t="str">
        <f>IF(VentasC15[[#This Row],[Tipo de pago]]='Tablas auxiliares'!$B$6,"Venta física","Venta Online")</f>
        <v>Venta Online</v>
      </c>
      <c r="H3069" t="s">
        <v>30</v>
      </c>
      <c r="I3069" s="37">
        <v>89387</v>
      </c>
      <c r="J3069" s="37">
        <v>45419</v>
      </c>
      <c r="K3069" s="37">
        <v>64180</v>
      </c>
      <c r="L3069" s="37">
        <v>69943</v>
      </c>
      <c r="M3069" s="37">
        <v>77961</v>
      </c>
      <c r="N3069" s="37">
        <f>SUM(VentasC15[[#This Row],[Maquillaje]:[Perfumería]])</f>
        <v>346890</v>
      </c>
      <c r="O3069" s="14">
        <f>AVERAGE(VentasC15[[#This Row],[Maquillaje]:[Perfumería]])</f>
        <v>69378</v>
      </c>
      <c r="P3069" t="str">
        <f>INDEX(VentasC15[[#Headers],[Maquillaje]:[Perfumería]],MATCH(MAX(VentasC15[[#This Row],[Maquillaje]:[Perfumería]]),VentasC15[[#This Row],[Maquillaje]:[Perfumería]],0))</f>
        <v>Maquillaje</v>
      </c>
      <c r="Q3069" t="str">
        <f>INDEX(VentasC15[[#Headers],[Maquillaje]:[Perfumería]],MATCH(MIN(VentasC15[[#This Row],[Maquillaje]:[Perfumería]]),VentasC15[[#This Row],[Maquillaje]:[Perfumería]],0))</f>
        <v>Skincare</v>
      </c>
      <c r="R3069" t="str">
        <f>IF(VentasC15[[#This Row],[Total por vendedor]]&gt;=250000,"SI","NO")</f>
        <v>SI</v>
      </c>
    </row>
    <row r="3070" spans="1:18" x14ac:dyDescent="0.3">
      <c r="A3070" s="16">
        <v>33500190</v>
      </c>
      <c r="B3070" s="13">
        <v>63</v>
      </c>
      <c r="C3070" s="13">
        <v>7</v>
      </c>
      <c r="D3070" s="13">
        <v>67</v>
      </c>
      <c r="E3070" t="s">
        <v>23</v>
      </c>
      <c r="F3070" t="s">
        <v>20</v>
      </c>
      <c r="G3070" t="str">
        <f>IF(VentasC15[[#This Row],[Tipo de pago]]='Tablas auxiliares'!$B$6,"Venta física","Venta Online")</f>
        <v>Venta física</v>
      </c>
      <c r="H3070" t="s">
        <v>29</v>
      </c>
      <c r="I3070" s="37">
        <v>41132</v>
      </c>
      <c r="J3070" s="37">
        <v>63128</v>
      </c>
      <c r="K3070" s="37">
        <v>9677</v>
      </c>
      <c r="L3070" s="37">
        <v>66552</v>
      </c>
      <c r="M3070" s="37">
        <v>69583</v>
      </c>
      <c r="N3070" s="37">
        <f>SUM(VentasC15[[#This Row],[Maquillaje]:[Perfumería]])</f>
        <v>250072</v>
      </c>
      <c r="O3070" s="14">
        <f>AVERAGE(VentasC15[[#This Row],[Maquillaje]:[Perfumería]])</f>
        <v>50014.400000000001</v>
      </c>
      <c r="P3070" t="str">
        <f>INDEX(VentasC15[[#Headers],[Maquillaje]:[Perfumería]],MATCH(MAX(VentasC15[[#This Row],[Maquillaje]:[Perfumería]]),VentasC15[[#This Row],[Maquillaje]:[Perfumería]],0))</f>
        <v>Perfumería</v>
      </c>
      <c r="Q3070" t="str">
        <f>INDEX(VentasC15[[#Headers],[Maquillaje]:[Perfumería]],MATCH(MIN(VentasC15[[#This Row],[Maquillaje]:[Perfumería]]),VentasC15[[#This Row],[Maquillaje]:[Perfumería]],0))</f>
        <v>Cabello</v>
      </c>
      <c r="R3070" t="str">
        <f>IF(VentasC15[[#This Row],[Total por vendedor]]&gt;=250000,"SI","NO")</f>
        <v>SI</v>
      </c>
    </row>
    <row r="3071" spans="1:18" x14ac:dyDescent="0.3">
      <c r="A3071" s="17">
        <v>33500191</v>
      </c>
      <c r="B3071" s="13">
        <v>57</v>
      </c>
      <c r="C3071" s="13">
        <v>7</v>
      </c>
      <c r="D3071" s="13">
        <v>72</v>
      </c>
      <c r="E3071" t="s">
        <v>24</v>
      </c>
      <c r="F3071" t="s">
        <v>21</v>
      </c>
      <c r="G3071" t="str">
        <f>IF(VentasC15[[#This Row],[Tipo de pago]]='Tablas auxiliares'!$B$6,"Venta física","Venta Online")</f>
        <v>Venta Online</v>
      </c>
      <c r="H3071" t="s">
        <v>30</v>
      </c>
      <c r="I3071" s="37">
        <v>48891</v>
      </c>
      <c r="J3071" s="37">
        <v>56366</v>
      </c>
      <c r="K3071" s="37">
        <v>80649</v>
      </c>
      <c r="L3071" s="37">
        <v>63188</v>
      </c>
      <c r="M3071" s="37">
        <v>11716</v>
      </c>
      <c r="N3071" s="37">
        <f>SUM(VentasC15[[#This Row],[Maquillaje]:[Perfumería]])</f>
        <v>260810</v>
      </c>
      <c r="O3071" s="14">
        <f>AVERAGE(VentasC15[[#This Row],[Maquillaje]:[Perfumería]])</f>
        <v>52162</v>
      </c>
      <c r="P3071" t="str">
        <f>INDEX(VentasC15[[#Headers],[Maquillaje]:[Perfumería]],MATCH(MAX(VentasC15[[#This Row],[Maquillaje]:[Perfumería]]),VentasC15[[#This Row],[Maquillaje]:[Perfumería]],0))</f>
        <v>Cabello</v>
      </c>
      <c r="Q3071" t="str">
        <f>INDEX(VentasC15[[#Headers],[Maquillaje]:[Perfumería]],MATCH(MIN(VentasC15[[#This Row],[Maquillaje]:[Perfumería]]),VentasC15[[#This Row],[Maquillaje]:[Perfumería]],0))</f>
        <v>Perfumería</v>
      </c>
      <c r="R3071" t="str">
        <f>IF(VentasC15[[#This Row],[Total por vendedor]]&gt;=250000,"SI","NO")</f>
        <v>SI</v>
      </c>
    </row>
    <row r="3072" spans="1:18" x14ac:dyDescent="0.3">
      <c r="A3072" s="16">
        <v>33500192</v>
      </c>
      <c r="B3072" s="13">
        <v>41</v>
      </c>
      <c r="C3072" s="13">
        <v>7</v>
      </c>
      <c r="D3072" s="13">
        <v>82</v>
      </c>
      <c r="E3072" t="s">
        <v>23</v>
      </c>
      <c r="F3072" t="s">
        <v>21</v>
      </c>
      <c r="G3072" t="str">
        <f>IF(VentasC15[[#This Row],[Tipo de pago]]='Tablas auxiliares'!$B$6,"Venta física","Venta Online")</f>
        <v>Venta Online</v>
      </c>
      <c r="H3072" t="s">
        <v>30</v>
      </c>
      <c r="I3072" s="37">
        <v>74538</v>
      </c>
      <c r="J3072" s="37">
        <v>92208</v>
      </c>
      <c r="K3072" s="37">
        <v>53314</v>
      </c>
      <c r="L3072" s="37">
        <v>63629</v>
      </c>
      <c r="M3072" s="37">
        <v>83553</v>
      </c>
      <c r="N3072" s="37">
        <f>SUM(VentasC15[[#This Row],[Maquillaje]:[Perfumería]])</f>
        <v>367242</v>
      </c>
      <c r="O3072" s="14">
        <f>AVERAGE(VentasC15[[#This Row],[Maquillaje]:[Perfumería]])</f>
        <v>73448.399999999994</v>
      </c>
      <c r="P3072" t="str">
        <f>INDEX(VentasC15[[#Headers],[Maquillaje]:[Perfumería]],MATCH(MAX(VentasC15[[#This Row],[Maquillaje]:[Perfumería]]),VentasC15[[#This Row],[Maquillaje]:[Perfumería]],0))</f>
        <v>Skincare</v>
      </c>
      <c r="Q3072" t="str">
        <f>INDEX(VentasC15[[#Headers],[Maquillaje]:[Perfumería]],MATCH(MIN(VentasC15[[#This Row],[Maquillaje]:[Perfumería]]),VentasC15[[#This Row],[Maquillaje]:[Perfumería]],0))</f>
        <v>Cabello</v>
      </c>
      <c r="R3072" t="str">
        <f>IF(VentasC15[[#This Row],[Total por vendedor]]&gt;=250000,"SI","NO")</f>
        <v>SI</v>
      </c>
    </row>
    <row r="3073" spans="1:18" x14ac:dyDescent="0.3">
      <c r="A3073" s="17">
        <v>33500193</v>
      </c>
      <c r="B3073" s="13">
        <v>56</v>
      </c>
      <c r="C3073" s="13">
        <v>7</v>
      </c>
      <c r="D3073" s="13">
        <v>91</v>
      </c>
      <c r="E3073" t="s">
        <v>22</v>
      </c>
      <c r="F3073" t="s">
        <v>20</v>
      </c>
      <c r="G3073" t="str">
        <f>IF(VentasC15[[#This Row],[Tipo de pago]]='Tablas auxiliares'!$B$6,"Venta física","Venta Online")</f>
        <v>Venta física</v>
      </c>
      <c r="H3073" t="s">
        <v>30</v>
      </c>
      <c r="I3073" s="37">
        <v>89807</v>
      </c>
      <c r="J3073" s="37">
        <v>12932</v>
      </c>
      <c r="K3073" s="37">
        <v>90968</v>
      </c>
      <c r="L3073" s="37">
        <v>17642</v>
      </c>
      <c r="M3073" s="37">
        <v>45092</v>
      </c>
      <c r="N3073" s="37">
        <f>SUM(VentasC15[[#This Row],[Maquillaje]:[Perfumería]])</f>
        <v>256441</v>
      </c>
      <c r="O3073" s="14">
        <f>AVERAGE(VentasC15[[#This Row],[Maquillaje]:[Perfumería]])</f>
        <v>51288.2</v>
      </c>
      <c r="P3073" t="str">
        <f>INDEX(VentasC15[[#Headers],[Maquillaje]:[Perfumería]],MATCH(MAX(VentasC15[[#This Row],[Maquillaje]:[Perfumería]]),VentasC15[[#This Row],[Maquillaje]:[Perfumería]],0))</f>
        <v>Cabello</v>
      </c>
      <c r="Q3073" t="str">
        <f>INDEX(VentasC15[[#Headers],[Maquillaje]:[Perfumería]],MATCH(MIN(VentasC15[[#This Row],[Maquillaje]:[Perfumería]]),VentasC15[[#This Row],[Maquillaje]:[Perfumería]],0))</f>
        <v>Skincare</v>
      </c>
      <c r="R3073" t="str">
        <f>IF(VentasC15[[#This Row],[Total por vendedor]]&gt;=250000,"SI","NO")</f>
        <v>SI</v>
      </c>
    </row>
    <row r="3074" spans="1:18" x14ac:dyDescent="0.3">
      <c r="A3074" s="16">
        <v>33500194</v>
      </c>
      <c r="B3074" s="13">
        <v>62</v>
      </c>
      <c r="C3074" s="13">
        <v>7</v>
      </c>
      <c r="D3074" s="13">
        <v>90</v>
      </c>
      <c r="E3074" t="s">
        <v>22</v>
      </c>
      <c r="F3074" t="s">
        <v>21</v>
      </c>
      <c r="G3074" t="str">
        <f>IF(VentasC15[[#This Row],[Tipo de pago]]='Tablas auxiliares'!$B$6,"Venta física","Venta Online")</f>
        <v>Venta Online</v>
      </c>
      <c r="H3074" t="s">
        <v>30</v>
      </c>
      <c r="I3074" s="37">
        <v>91067</v>
      </c>
      <c r="J3074" s="37">
        <v>15961</v>
      </c>
      <c r="K3074" s="37">
        <v>39303</v>
      </c>
      <c r="L3074" s="37">
        <v>98089</v>
      </c>
      <c r="M3074" s="37">
        <v>60331</v>
      </c>
      <c r="N3074" s="37">
        <f>SUM(VentasC15[[#This Row],[Maquillaje]:[Perfumería]])</f>
        <v>304751</v>
      </c>
      <c r="O3074" s="14">
        <f>AVERAGE(VentasC15[[#This Row],[Maquillaje]:[Perfumería]])</f>
        <v>60950.2</v>
      </c>
      <c r="P3074" t="str">
        <f>INDEX(VentasC15[[#Headers],[Maquillaje]:[Perfumería]],MATCH(MAX(VentasC15[[#This Row],[Maquillaje]:[Perfumería]]),VentasC15[[#This Row],[Maquillaje]:[Perfumería]],0))</f>
        <v>Cuerpo</v>
      </c>
      <c r="Q3074" t="str">
        <f>INDEX(VentasC15[[#Headers],[Maquillaje]:[Perfumería]],MATCH(MIN(VentasC15[[#This Row],[Maquillaje]:[Perfumería]]),VentasC15[[#This Row],[Maquillaje]:[Perfumería]],0))</f>
        <v>Skincare</v>
      </c>
      <c r="R3074" t="str">
        <f>IF(VentasC15[[#This Row],[Total por vendedor]]&gt;=250000,"SI","NO")</f>
        <v>SI</v>
      </c>
    </row>
    <row r="3075" spans="1:18" x14ac:dyDescent="0.3">
      <c r="A3075" s="17">
        <v>33500195</v>
      </c>
      <c r="B3075" s="13">
        <v>68</v>
      </c>
      <c r="C3075" s="13">
        <v>7</v>
      </c>
      <c r="D3075" s="13">
        <v>100</v>
      </c>
      <c r="E3075" t="s">
        <v>22</v>
      </c>
      <c r="F3075" t="s">
        <v>21</v>
      </c>
      <c r="G3075" t="str">
        <f>IF(VentasC15[[#This Row],[Tipo de pago]]='Tablas auxiliares'!$B$6,"Venta física","Venta Online")</f>
        <v>Venta Online</v>
      </c>
      <c r="H3075" t="s">
        <v>30</v>
      </c>
      <c r="I3075" s="37">
        <v>35146</v>
      </c>
      <c r="J3075" s="37">
        <v>46615</v>
      </c>
      <c r="K3075" s="37">
        <v>15478</v>
      </c>
      <c r="L3075" s="37">
        <v>12972</v>
      </c>
      <c r="M3075" s="37">
        <v>14120</v>
      </c>
      <c r="N3075" s="37">
        <f>SUM(VentasC15[[#This Row],[Maquillaje]:[Perfumería]])</f>
        <v>124331</v>
      </c>
      <c r="O3075" s="14">
        <f>AVERAGE(VentasC15[[#This Row],[Maquillaje]:[Perfumería]])</f>
        <v>24866.2</v>
      </c>
      <c r="P3075" t="str">
        <f>INDEX(VentasC15[[#Headers],[Maquillaje]:[Perfumería]],MATCH(MAX(VentasC15[[#This Row],[Maquillaje]:[Perfumería]]),VentasC15[[#This Row],[Maquillaje]:[Perfumería]],0))</f>
        <v>Skincare</v>
      </c>
      <c r="Q3075" t="str">
        <f>INDEX(VentasC15[[#Headers],[Maquillaje]:[Perfumería]],MATCH(MIN(VentasC15[[#This Row],[Maquillaje]:[Perfumería]]),VentasC15[[#This Row],[Maquillaje]:[Perfumería]],0))</f>
        <v>Cuerpo</v>
      </c>
      <c r="R3075" t="str">
        <f>IF(VentasC15[[#This Row],[Total por vendedor]]&gt;=250000,"SI","NO")</f>
        <v>NO</v>
      </c>
    </row>
    <row r="3076" spans="1:18" x14ac:dyDescent="0.3">
      <c r="A3076" s="16">
        <v>33500196</v>
      </c>
      <c r="B3076" s="13">
        <v>31</v>
      </c>
      <c r="C3076" s="13">
        <v>7</v>
      </c>
      <c r="D3076" s="13">
        <v>95</v>
      </c>
      <c r="E3076" t="s">
        <v>23</v>
      </c>
      <c r="F3076" t="s">
        <v>20</v>
      </c>
      <c r="G3076" t="str">
        <f>IF(VentasC15[[#This Row],[Tipo de pago]]='Tablas auxiliares'!$B$6,"Venta física","Venta Online")</f>
        <v>Venta física</v>
      </c>
      <c r="H3076" t="s">
        <v>30</v>
      </c>
      <c r="I3076" s="37">
        <v>33700</v>
      </c>
      <c r="J3076" s="37">
        <v>61952</v>
      </c>
      <c r="K3076" s="37">
        <v>88791</v>
      </c>
      <c r="L3076" s="37">
        <v>74062</v>
      </c>
      <c r="M3076" s="37">
        <v>22290</v>
      </c>
      <c r="N3076" s="37">
        <f>SUM(VentasC15[[#This Row],[Maquillaje]:[Perfumería]])</f>
        <v>280795</v>
      </c>
      <c r="O3076" s="14">
        <f>AVERAGE(VentasC15[[#This Row],[Maquillaje]:[Perfumería]])</f>
        <v>56159</v>
      </c>
      <c r="P3076" t="str">
        <f>INDEX(VentasC15[[#Headers],[Maquillaje]:[Perfumería]],MATCH(MAX(VentasC15[[#This Row],[Maquillaje]:[Perfumería]]),VentasC15[[#This Row],[Maquillaje]:[Perfumería]],0))</f>
        <v>Cabello</v>
      </c>
      <c r="Q3076" t="str">
        <f>INDEX(VentasC15[[#Headers],[Maquillaje]:[Perfumería]],MATCH(MIN(VentasC15[[#This Row],[Maquillaje]:[Perfumería]]),VentasC15[[#This Row],[Maquillaje]:[Perfumería]],0))</f>
        <v>Perfumería</v>
      </c>
      <c r="R3076" t="str">
        <f>IF(VentasC15[[#This Row],[Total por vendedor]]&gt;=250000,"SI","NO")</f>
        <v>SI</v>
      </c>
    </row>
    <row r="3077" spans="1:18" x14ac:dyDescent="0.3">
      <c r="A3077" s="17">
        <v>33500197</v>
      </c>
      <c r="B3077" s="13">
        <v>69</v>
      </c>
      <c r="C3077" s="13">
        <v>7</v>
      </c>
      <c r="D3077" s="13">
        <v>41</v>
      </c>
      <c r="E3077" t="s">
        <v>23</v>
      </c>
      <c r="F3077" t="s">
        <v>21</v>
      </c>
      <c r="G3077" t="str">
        <f>IF(VentasC15[[#This Row],[Tipo de pago]]='Tablas auxiliares'!$B$6,"Venta física","Venta Online")</f>
        <v>Venta Online</v>
      </c>
      <c r="H3077" t="s">
        <v>29</v>
      </c>
      <c r="I3077" s="37">
        <v>96799</v>
      </c>
      <c r="J3077" s="37">
        <v>18996</v>
      </c>
      <c r="K3077" s="37">
        <v>65903</v>
      </c>
      <c r="L3077" s="37">
        <v>38075</v>
      </c>
      <c r="M3077" s="37">
        <v>93596</v>
      </c>
      <c r="N3077" s="37">
        <f>SUM(VentasC15[[#This Row],[Maquillaje]:[Perfumería]])</f>
        <v>313369</v>
      </c>
      <c r="O3077" s="14">
        <f>AVERAGE(VentasC15[[#This Row],[Maquillaje]:[Perfumería]])</f>
        <v>62673.8</v>
      </c>
      <c r="P3077" t="str">
        <f>INDEX(VentasC15[[#Headers],[Maquillaje]:[Perfumería]],MATCH(MAX(VentasC15[[#This Row],[Maquillaje]:[Perfumería]]),VentasC15[[#This Row],[Maquillaje]:[Perfumería]],0))</f>
        <v>Maquillaje</v>
      </c>
      <c r="Q3077" t="str">
        <f>INDEX(VentasC15[[#Headers],[Maquillaje]:[Perfumería]],MATCH(MIN(VentasC15[[#This Row],[Maquillaje]:[Perfumería]]),VentasC15[[#This Row],[Maquillaje]:[Perfumería]],0))</f>
        <v>Skincare</v>
      </c>
      <c r="R3077" t="str">
        <f>IF(VentasC15[[#This Row],[Total por vendedor]]&gt;=250000,"SI","NO")</f>
        <v>SI</v>
      </c>
    </row>
    <row r="3078" spans="1:18" x14ac:dyDescent="0.3">
      <c r="A3078" s="16">
        <v>33500198</v>
      </c>
      <c r="B3078" s="13">
        <v>70</v>
      </c>
      <c r="C3078" s="13">
        <v>7</v>
      </c>
      <c r="D3078" s="13">
        <v>87</v>
      </c>
      <c r="E3078" t="s">
        <v>23</v>
      </c>
      <c r="F3078" t="s">
        <v>20</v>
      </c>
      <c r="G3078" t="str">
        <f>IF(VentasC15[[#This Row],[Tipo de pago]]='Tablas auxiliares'!$B$6,"Venta física","Venta Online")</f>
        <v>Venta física</v>
      </c>
      <c r="H3078" t="s">
        <v>29</v>
      </c>
      <c r="I3078" s="37">
        <v>32938</v>
      </c>
      <c r="J3078" s="37">
        <v>40291</v>
      </c>
      <c r="K3078" s="37">
        <v>26720</v>
      </c>
      <c r="L3078" s="37">
        <v>73711</v>
      </c>
      <c r="M3078" s="37">
        <v>35859</v>
      </c>
      <c r="N3078" s="37">
        <f>SUM(VentasC15[[#This Row],[Maquillaje]:[Perfumería]])</f>
        <v>209519</v>
      </c>
      <c r="O3078" s="14">
        <f>AVERAGE(VentasC15[[#This Row],[Maquillaje]:[Perfumería]])</f>
        <v>41903.800000000003</v>
      </c>
      <c r="P3078" t="str">
        <f>INDEX(VentasC15[[#Headers],[Maquillaje]:[Perfumería]],MATCH(MAX(VentasC15[[#This Row],[Maquillaje]:[Perfumería]]),VentasC15[[#This Row],[Maquillaje]:[Perfumería]],0))</f>
        <v>Cuerpo</v>
      </c>
      <c r="Q3078" t="str">
        <f>INDEX(VentasC15[[#Headers],[Maquillaje]:[Perfumería]],MATCH(MIN(VentasC15[[#This Row],[Maquillaje]:[Perfumería]]),VentasC15[[#This Row],[Maquillaje]:[Perfumería]],0))</f>
        <v>Cabello</v>
      </c>
      <c r="R3078" t="str">
        <f>IF(VentasC15[[#This Row],[Total por vendedor]]&gt;=250000,"SI","NO")</f>
        <v>NO</v>
      </c>
    </row>
    <row r="3079" spans="1:18" x14ac:dyDescent="0.3">
      <c r="A3079" s="17">
        <v>33500199</v>
      </c>
      <c r="B3079" s="13">
        <v>51</v>
      </c>
      <c r="C3079" s="13">
        <v>7</v>
      </c>
      <c r="D3079" s="13">
        <v>24</v>
      </c>
      <c r="E3079" t="s">
        <v>24</v>
      </c>
      <c r="F3079" t="s">
        <v>20</v>
      </c>
      <c r="G3079" t="str">
        <f>IF(VentasC15[[#This Row],[Tipo de pago]]='Tablas auxiliares'!$B$6,"Venta física","Venta Online")</f>
        <v>Venta física</v>
      </c>
      <c r="H3079" t="s">
        <v>30</v>
      </c>
      <c r="I3079" s="37">
        <v>57861</v>
      </c>
      <c r="J3079" s="37">
        <v>46714</v>
      </c>
      <c r="K3079" s="37">
        <v>31294</v>
      </c>
      <c r="L3079" s="37">
        <v>20693</v>
      </c>
      <c r="M3079" s="37">
        <v>70958</v>
      </c>
      <c r="N3079" s="37">
        <f>SUM(VentasC15[[#This Row],[Maquillaje]:[Perfumería]])</f>
        <v>227520</v>
      </c>
      <c r="O3079" s="14">
        <f>AVERAGE(VentasC15[[#This Row],[Maquillaje]:[Perfumería]])</f>
        <v>45504</v>
      </c>
      <c r="P3079" t="str">
        <f>INDEX(VentasC15[[#Headers],[Maquillaje]:[Perfumería]],MATCH(MAX(VentasC15[[#This Row],[Maquillaje]:[Perfumería]]),VentasC15[[#This Row],[Maquillaje]:[Perfumería]],0))</f>
        <v>Perfumería</v>
      </c>
      <c r="Q3079" t="str">
        <f>INDEX(VentasC15[[#Headers],[Maquillaje]:[Perfumería]],MATCH(MIN(VentasC15[[#This Row],[Maquillaje]:[Perfumería]]),VentasC15[[#This Row],[Maquillaje]:[Perfumería]],0))</f>
        <v>Cuerpo</v>
      </c>
      <c r="R3079" t="str">
        <f>IF(VentasC15[[#This Row],[Total por vendedor]]&gt;=250000,"SI","NO")</f>
        <v>NO</v>
      </c>
    </row>
    <row r="3080" spans="1:18" x14ac:dyDescent="0.3">
      <c r="A3080" s="16">
        <v>33500200</v>
      </c>
      <c r="B3080" s="13">
        <v>66</v>
      </c>
      <c r="C3080" s="13">
        <v>7</v>
      </c>
      <c r="D3080" s="13">
        <v>85</v>
      </c>
      <c r="E3080" t="s">
        <v>23</v>
      </c>
      <c r="F3080" t="s">
        <v>20</v>
      </c>
      <c r="G3080" t="str">
        <f>IF(VentasC15[[#This Row],[Tipo de pago]]='Tablas auxiliares'!$B$6,"Venta física","Venta Online")</f>
        <v>Venta física</v>
      </c>
      <c r="H3080" t="s">
        <v>29</v>
      </c>
      <c r="I3080" s="37">
        <v>65480</v>
      </c>
      <c r="J3080" s="37">
        <v>50000</v>
      </c>
      <c r="K3080" s="37">
        <v>7109</v>
      </c>
      <c r="L3080" s="37">
        <v>57562</v>
      </c>
      <c r="M3080" s="37">
        <v>17591</v>
      </c>
      <c r="N3080" s="37">
        <f>SUM(VentasC15[[#This Row],[Maquillaje]:[Perfumería]])</f>
        <v>197742</v>
      </c>
      <c r="O3080" s="14">
        <f>AVERAGE(VentasC15[[#This Row],[Maquillaje]:[Perfumería]])</f>
        <v>39548.400000000001</v>
      </c>
      <c r="P3080" t="str">
        <f>INDEX(VentasC15[[#Headers],[Maquillaje]:[Perfumería]],MATCH(MAX(VentasC15[[#This Row],[Maquillaje]:[Perfumería]]),VentasC15[[#This Row],[Maquillaje]:[Perfumería]],0))</f>
        <v>Maquillaje</v>
      </c>
      <c r="Q3080" t="str">
        <f>INDEX(VentasC15[[#Headers],[Maquillaje]:[Perfumería]],MATCH(MIN(VentasC15[[#This Row],[Maquillaje]:[Perfumería]]),VentasC15[[#This Row],[Maquillaje]:[Perfumería]],0))</f>
        <v>Cabello</v>
      </c>
      <c r="R3080" t="str">
        <f>IF(VentasC15[[#This Row],[Total por vendedor]]&gt;=250000,"SI","NO")</f>
        <v>NO</v>
      </c>
    </row>
    <row r="3081" spans="1:18" x14ac:dyDescent="0.3">
      <c r="A3081" s="17">
        <v>33500201</v>
      </c>
      <c r="B3081" s="13">
        <v>30</v>
      </c>
      <c r="C3081" s="13">
        <v>7</v>
      </c>
      <c r="D3081" s="13">
        <v>27</v>
      </c>
      <c r="E3081" t="s">
        <v>22</v>
      </c>
      <c r="F3081" t="s">
        <v>21</v>
      </c>
      <c r="G3081" t="str">
        <f>IF(VentasC15[[#This Row],[Tipo de pago]]='Tablas auxiliares'!$B$6,"Venta física","Venta Online")</f>
        <v>Venta Online</v>
      </c>
      <c r="H3081" t="s">
        <v>30</v>
      </c>
      <c r="I3081" s="37">
        <v>78523</v>
      </c>
      <c r="J3081" s="37">
        <v>1791</v>
      </c>
      <c r="K3081" s="37">
        <v>31006</v>
      </c>
      <c r="L3081" s="37">
        <v>7360</v>
      </c>
      <c r="M3081" s="37">
        <v>71307</v>
      </c>
      <c r="N3081" s="37">
        <f>SUM(VentasC15[[#This Row],[Maquillaje]:[Perfumería]])</f>
        <v>189987</v>
      </c>
      <c r="O3081" s="14">
        <f>AVERAGE(VentasC15[[#This Row],[Maquillaje]:[Perfumería]])</f>
        <v>37997.4</v>
      </c>
      <c r="P3081" t="str">
        <f>INDEX(VentasC15[[#Headers],[Maquillaje]:[Perfumería]],MATCH(MAX(VentasC15[[#This Row],[Maquillaje]:[Perfumería]]),VentasC15[[#This Row],[Maquillaje]:[Perfumería]],0))</f>
        <v>Maquillaje</v>
      </c>
      <c r="Q3081" t="str">
        <f>INDEX(VentasC15[[#Headers],[Maquillaje]:[Perfumería]],MATCH(MIN(VentasC15[[#This Row],[Maquillaje]:[Perfumería]]),VentasC15[[#This Row],[Maquillaje]:[Perfumería]],0))</f>
        <v>Skincare</v>
      </c>
      <c r="R3081" t="str">
        <f>IF(VentasC15[[#This Row],[Total por vendedor]]&gt;=250000,"SI","NO")</f>
        <v>NO</v>
      </c>
    </row>
    <row r="3082" spans="1:18" x14ac:dyDescent="0.3">
      <c r="A3082" s="16">
        <v>33500202</v>
      </c>
      <c r="B3082" s="13">
        <v>49</v>
      </c>
      <c r="C3082" s="13">
        <v>7</v>
      </c>
      <c r="D3082" s="13">
        <v>86</v>
      </c>
      <c r="E3082" t="s">
        <v>24</v>
      </c>
      <c r="F3082" t="s">
        <v>20</v>
      </c>
      <c r="G3082" t="str">
        <f>IF(VentasC15[[#This Row],[Tipo de pago]]='Tablas auxiliares'!$B$6,"Venta física","Venta Online")</f>
        <v>Venta física</v>
      </c>
      <c r="H3082" t="s">
        <v>29</v>
      </c>
      <c r="I3082" s="37">
        <v>93028</v>
      </c>
      <c r="J3082" s="37">
        <v>63440</v>
      </c>
      <c r="K3082" s="37">
        <v>36729</v>
      </c>
      <c r="L3082" s="37">
        <v>3901</v>
      </c>
      <c r="M3082" s="37">
        <v>59588</v>
      </c>
      <c r="N3082" s="37">
        <f>SUM(VentasC15[[#This Row],[Maquillaje]:[Perfumería]])</f>
        <v>256686</v>
      </c>
      <c r="O3082" s="14">
        <f>AVERAGE(VentasC15[[#This Row],[Maquillaje]:[Perfumería]])</f>
        <v>51337.2</v>
      </c>
      <c r="P3082" t="str">
        <f>INDEX(VentasC15[[#Headers],[Maquillaje]:[Perfumería]],MATCH(MAX(VentasC15[[#This Row],[Maquillaje]:[Perfumería]]),VentasC15[[#This Row],[Maquillaje]:[Perfumería]],0))</f>
        <v>Maquillaje</v>
      </c>
      <c r="Q3082" t="str">
        <f>INDEX(VentasC15[[#Headers],[Maquillaje]:[Perfumería]],MATCH(MIN(VentasC15[[#This Row],[Maquillaje]:[Perfumería]]),VentasC15[[#This Row],[Maquillaje]:[Perfumería]],0))</f>
        <v>Cuerpo</v>
      </c>
      <c r="R3082" t="str">
        <f>IF(VentasC15[[#This Row],[Total por vendedor]]&gt;=250000,"SI","NO")</f>
        <v>SI</v>
      </c>
    </row>
    <row r="3083" spans="1:18" x14ac:dyDescent="0.3">
      <c r="A3083" s="17">
        <v>33500203</v>
      </c>
      <c r="B3083" s="13">
        <v>71</v>
      </c>
      <c r="C3083" s="13">
        <v>7</v>
      </c>
      <c r="D3083" s="13">
        <v>5</v>
      </c>
      <c r="E3083" t="s">
        <v>23</v>
      </c>
      <c r="F3083" t="s">
        <v>20</v>
      </c>
      <c r="G3083" t="str">
        <f>IF(VentasC15[[#This Row],[Tipo de pago]]='Tablas auxiliares'!$B$6,"Venta física","Venta Online")</f>
        <v>Venta física</v>
      </c>
      <c r="H3083" t="s">
        <v>29</v>
      </c>
      <c r="I3083" s="37">
        <v>20673</v>
      </c>
      <c r="J3083" s="37">
        <v>83904</v>
      </c>
      <c r="K3083" s="37">
        <v>71625</v>
      </c>
      <c r="L3083" s="37">
        <v>21072</v>
      </c>
      <c r="M3083" s="37">
        <v>72787</v>
      </c>
      <c r="N3083" s="37">
        <f>SUM(VentasC15[[#This Row],[Maquillaje]:[Perfumería]])</f>
        <v>270061</v>
      </c>
      <c r="O3083" s="14">
        <f>AVERAGE(VentasC15[[#This Row],[Maquillaje]:[Perfumería]])</f>
        <v>54012.2</v>
      </c>
      <c r="P3083" t="str">
        <f>INDEX(VentasC15[[#Headers],[Maquillaje]:[Perfumería]],MATCH(MAX(VentasC15[[#This Row],[Maquillaje]:[Perfumería]]),VentasC15[[#This Row],[Maquillaje]:[Perfumería]],0))</f>
        <v>Skincare</v>
      </c>
      <c r="Q3083" t="str">
        <f>INDEX(VentasC15[[#Headers],[Maquillaje]:[Perfumería]],MATCH(MIN(VentasC15[[#This Row],[Maquillaje]:[Perfumería]]),VentasC15[[#This Row],[Maquillaje]:[Perfumería]],0))</f>
        <v>Maquillaje</v>
      </c>
      <c r="R3083" t="str">
        <f>IF(VentasC15[[#This Row],[Total por vendedor]]&gt;=250000,"SI","NO")</f>
        <v>SI</v>
      </c>
    </row>
    <row r="3084" spans="1:18" x14ac:dyDescent="0.3">
      <c r="A3084" s="16">
        <v>33500204</v>
      </c>
      <c r="B3084" s="13">
        <v>53</v>
      </c>
      <c r="C3084" s="13">
        <v>7</v>
      </c>
      <c r="D3084" s="13">
        <v>5</v>
      </c>
      <c r="E3084" t="s">
        <v>25</v>
      </c>
      <c r="F3084" t="s">
        <v>21</v>
      </c>
      <c r="G3084" t="str">
        <f>IF(VentasC15[[#This Row],[Tipo de pago]]='Tablas auxiliares'!$B$6,"Venta física","Venta Online")</f>
        <v>Venta Online</v>
      </c>
      <c r="H3084" t="s">
        <v>30</v>
      </c>
      <c r="I3084" s="37">
        <v>98076</v>
      </c>
      <c r="J3084" s="37">
        <v>61436</v>
      </c>
      <c r="K3084" s="37">
        <v>31237</v>
      </c>
      <c r="L3084" s="37">
        <v>87657</v>
      </c>
      <c r="M3084" s="37">
        <v>67134</v>
      </c>
      <c r="N3084" s="37">
        <f>SUM(VentasC15[[#This Row],[Maquillaje]:[Perfumería]])</f>
        <v>345540</v>
      </c>
      <c r="O3084" s="14">
        <f>AVERAGE(VentasC15[[#This Row],[Maquillaje]:[Perfumería]])</f>
        <v>69108</v>
      </c>
      <c r="P3084" t="str">
        <f>INDEX(VentasC15[[#Headers],[Maquillaje]:[Perfumería]],MATCH(MAX(VentasC15[[#This Row],[Maquillaje]:[Perfumería]]),VentasC15[[#This Row],[Maquillaje]:[Perfumería]],0))</f>
        <v>Maquillaje</v>
      </c>
      <c r="Q3084" t="str">
        <f>INDEX(VentasC15[[#Headers],[Maquillaje]:[Perfumería]],MATCH(MIN(VentasC15[[#This Row],[Maquillaje]:[Perfumería]]),VentasC15[[#This Row],[Maquillaje]:[Perfumería]],0))</f>
        <v>Cabello</v>
      </c>
      <c r="R3084" t="str">
        <f>IF(VentasC15[[#This Row],[Total por vendedor]]&gt;=250000,"SI","NO")</f>
        <v>SI</v>
      </c>
    </row>
    <row r="3085" spans="1:18" x14ac:dyDescent="0.3">
      <c r="A3085" s="17">
        <v>33500205</v>
      </c>
      <c r="B3085" s="13">
        <v>75</v>
      </c>
      <c r="C3085" s="13">
        <v>7</v>
      </c>
      <c r="D3085" s="13">
        <v>84</v>
      </c>
      <c r="E3085" t="s">
        <v>23</v>
      </c>
      <c r="F3085" t="s">
        <v>20</v>
      </c>
      <c r="G3085" t="str">
        <f>IF(VentasC15[[#This Row],[Tipo de pago]]='Tablas auxiliares'!$B$6,"Venta física","Venta Online")</f>
        <v>Venta física</v>
      </c>
      <c r="H3085" t="s">
        <v>29</v>
      </c>
      <c r="I3085" s="37">
        <v>78796</v>
      </c>
      <c r="J3085" s="37">
        <v>77781</v>
      </c>
      <c r="K3085" s="37">
        <v>92408</v>
      </c>
      <c r="L3085" s="37">
        <v>80042</v>
      </c>
      <c r="M3085" s="37">
        <v>31108</v>
      </c>
      <c r="N3085" s="37">
        <f>SUM(VentasC15[[#This Row],[Maquillaje]:[Perfumería]])</f>
        <v>360135</v>
      </c>
      <c r="O3085" s="14">
        <f>AVERAGE(VentasC15[[#This Row],[Maquillaje]:[Perfumería]])</f>
        <v>72027</v>
      </c>
      <c r="P3085" t="str">
        <f>INDEX(VentasC15[[#Headers],[Maquillaje]:[Perfumería]],MATCH(MAX(VentasC15[[#This Row],[Maquillaje]:[Perfumería]]),VentasC15[[#This Row],[Maquillaje]:[Perfumería]],0))</f>
        <v>Cabello</v>
      </c>
      <c r="Q3085" t="str">
        <f>INDEX(VentasC15[[#Headers],[Maquillaje]:[Perfumería]],MATCH(MIN(VentasC15[[#This Row],[Maquillaje]:[Perfumería]]),VentasC15[[#This Row],[Maquillaje]:[Perfumería]],0))</f>
        <v>Perfumería</v>
      </c>
      <c r="R3085" t="str">
        <f>IF(VentasC15[[#This Row],[Total por vendedor]]&gt;=250000,"SI","NO")</f>
        <v>SI</v>
      </c>
    </row>
    <row r="3086" spans="1:18" x14ac:dyDescent="0.3">
      <c r="A3086" s="16">
        <v>33500206</v>
      </c>
      <c r="B3086" s="13">
        <v>65</v>
      </c>
      <c r="C3086" s="13">
        <v>7</v>
      </c>
      <c r="D3086" s="13">
        <v>14</v>
      </c>
      <c r="E3086" t="s">
        <v>23</v>
      </c>
      <c r="F3086" t="s">
        <v>20</v>
      </c>
      <c r="G3086" t="str">
        <f>IF(VentasC15[[#This Row],[Tipo de pago]]='Tablas auxiliares'!$B$6,"Venta física","Venta Online")</f>
        <v>Venta física</v>
      </c>
      <c r="H3086" t="s">
        <v>30</v>
      </c>
      <c r="I3086" s="37">
        <v>72954</v>
      </c>
      <c r="J3086" s="37">
        <v>8493</v>
      </c>
      <c r="K3086" s="37">
        <v>52544</v>
      </c>
      <c r="L3086" s="37">
        <v>39390</v>
      </c>
      <c r="M3086" s="37">
        <v>42654</v>
      </c>
      <c r="N3086" s="37">
        <f>SUM(VentasC15[[#This Row],[Maquillaje]:[Perfumería]])</f>
        <v>216035</v>
      </c>
      <c r="O3086" s="14">
        <f>AVERAGE(VentasC15[[#This Row],[Maquillaje]:[Perfumería]])</f>
        <v>43207</v>
      </c>
      <c r="P3086" t="str">
        <f>INDEX(VentasC15[[#Headers],[Maquillaje]:[Perfumería]],MATCH(MAX(VentasC15[[#This Row],[Maquillaje]:[Perfumería]]),VentasC15[[#This Row],[Maquillaje]:[Perfumería]],0))</f>
        <v>Maquillaje</v>
      </c>
      <c r="Q3086" t="str">
        <f>INDEX(VentasC15[[#Headers],[Maquillaje]:[Perfumería]],MATCH(MIN(VentasC15[[#This Row],[Maquillaje]:[Perfumería]]),VentasC15[[#This Row],[Maquillaje]:[Perfumería]],0))</f>
        <v>Skincare</v>
      </c>
      <c r="R3086" t="str">
        <f>IF(VentasC15[[#This Row],[Total por vendedor]]&gt;=250000,"SI","NO")</f>
        <v>NO</v>
      </c>
    </row>
    <row r="3087" spans="1:18" x14ac:dyDescent="0.3">
      <c r="A3087" s="17">
        <v>33500207</v>
      </c>
      <c r="B3087" s="13">
        <v>68</v>
      </c>
      <c r="C3087" s="13">
        <v>7</v>
      </c>
      <c r="D3087" s="13">
        <v>75</v>
      </c>
      <c r="E3087" t="s">
        <v>25</v>
      </c>
      <c r="F3087" t="s">
        <v>21</v>
      </c>
      <c r="G3087" t="str">
        <f>IF(VentasC15[[#This Row],[Tipo de pago]]='Tablas auxiliares'!$B$6,"Venta física","Venta Online")</f>
        <v>Venta Online</v>
      </c>
      <c r="H3087" t="s">
        <v>29</v>
      </c>
      <c r="I3087" s="37">
        <v>35814</v>
      </c>
      <c r="J3087" s="37">
        <v>6939</v>
      </c>
      <c r="K3087" s="37">
        <v>82895</v>
      </c>
      <c r="L3087" s="37">
        <v>76297</v>
      </c>
      <c r="M3087" s="37">
        <v>53870</v>
      </c>
      <c r="N3087" s="37">
        <f>SUM(VentasC15[[#This Row],[Maquillaje]:[Perfumería]])</f>
        <v>255815</v>
      </c>
      <c r="O3087" s="14">
        <f>AVERAGE(VentasC15[[#This Row],[Maquillaje]:[Perfumería]])</f>
        <v>51163</v>
      </c>
      <c r="P3087" t="str">
        <f>INDEX(VentasC15[[#Headers],[Maquillaje]:[Perfumería]],MATCH(MAX(VentasC15[[#This Row],[Maquillaje]:[Perfumería]]),VentasC15[[#This Row],[Maquillaje]:[Perfumería]],0))</f>
        <v>Cabello</v>
      </c>
      <c r="Q3087" t="str">
        <f>INDEX(VentasC15[[#Headers],[Maquillaje]:[Perfumería]],MATCH(MIN(VentasC15[[#This Row],[Maquillaje]:[Perfumería]]),VentasC15[[#This Row],[Maquillaje]:[Perfumería]],0))</f>
        <v>Skincare</v>
      </c>
      <c r="R3087" t="str">
        <f>IF(VentasC15[[#This Row],[Total por vendedor]]&gt;=250000,"SI","NO")</f>
        <v>SI</v>
      </c>
    </row>
    <row r="3088" spans="1:18" x14ac:dyDescent="0.3">
      <c r="A3088" s="16">
        <v>33500208</v>
      </c>
      <c r="B3088" s="13">
        <v>71</v>
      </c>
      <c r="C3088" s="13">
        <v>7</v>
      </c>
      <c r="D3088" s="13">
        <v>6</v>
      </c>
      <c r="E3088" t="s">
        <v>24</v>
      </c>
      <c r="F3088" t="s">
        <v>20</v>
      </c>
      <c r="G3088" t="str">
        <f>IF(VentasC15[[#This Row],[Tipo de pago]]='Tablas auxiliares'!$B$6,"Venta física","Venta Online")</f>
        <v>Venta física</v>
      </c>
      <c r="H3088" t="s">
        <v>29</v>
      </c>
      <c r="I3088" s="37">
        <v>87277</v>
      </c>
      <c r="J3088" s="37">
        <v>18172</v>
      </c>
      <c r="K3088" s="37">
        <v>85122</v>
      </c>
      <c r="L3088" s="37">
        <v>25342</v>
      </c>
      <c r="M3088" s="37">
        <v>41429</v>
      </c>
      <c r="N3088" s="37">
        <f>SUM(VentasC15[[#This Row],[Maquillaje]:[Perfumería]])</f>
        <v>257342</v>
      </c>
      <c r="O3088" s="14">
        <f>AVERAGE(VentasC15[[#This Row],[Maquillaje]:[Perfumería]])</f>
        <v>51468.4</v>
      </c>
      <c r="P3088" t="str">
        <f>INDEX(VentasC15[[#Headers],[Maquillaje]:[Perfumería]],MATCH(MAX(VentasC15[[#This Row],[Maquillaje]:[Perfumería]]),VentasC15[[#This Row],[Maquillaje]:[Perfumería]],0))</f>
        <v>Maquillaje</v>
      </c>
      <c r="Q3088" t="str">
        <f>INDEX(VentasC15[[#Headers],[Maquillaje]:[Perfumería]],MATCH(MIN(VentasC15[[#This Row],[Maquillaje]:[Perfumería]]),VentasC15[[#This Row],[Maquillaje]:[Perfumería]],0))</f>
        <v>Skincare</v>
      </c>
      <c r="R3088" t="str">
        <f>IF(VentasC15[[#This Row],[Total por vendedor]]&gt;=250000,"SI","NO")</f>
        <v>SI</v>
      </c>
    </row>
    <row r="3089" spans="1:18" x14ac:dyDescent="0.3">
      <c r="A3089" s="17">
        <v>33500209</v>
      </c>
      <c r="B3089" s="13">
        <v>35</v>
      </c>
      <c r="C3089" s="13">
        <v>7</v>
      </c>
      <c r="D3089" s="13">
        <v>23</v>
      </c>
      <c r="E3089" t="s">
        <v>23</v>
      </c>
      <c r="F3089" t="s">
        <v>21</v>
      </c>
      <c r="G3089" t="str">
        <f>IF(VentasC15[[#This Row],[Tipo de pago]]='Tablas auxiliares'!$B$6,"Venta física","Venta Online")</f>
        <v>Venta Online</v>
      </c>
      <c r="H3089" t="s">
        <v>30</v>
      </c>
      <c r="I3089" s="37">
        <v>93104</v>
      </c>
      <c r="J3089" s="37">
        <v>35930</v>
      </c>
      <c r="K3089" s="37">
        <v>16974</v>
      </c>
      <c r="L3089" s="37">
        <v>10395</v>
      </c>
      <c r="M3089" s="37">
        <v>34702</v>
      </c>
      <c r="N3089" s="37">
        <f>SUM(VentasC15[[#This Row],[Maquillaje]:[Perfumería]])</f>
        <v>191105</v>
      </c>
      <c r="O3089" s="14">
        <f>AVERAGE(VentasC15[[#This Row],[Maquillaje]:[Perfumería]])</f>
        <v>38221</v>
      </c>
      <c r="P3089" t="str">
        <f>INDEX(VentasC15[[#Headers],[Maquillaje]:[Perfumería]],MATCH(MAX(VentasC15[[#This Row],[Maquillaje]:[Perfumería]]),VentasC15[[#This Row],[Maquillaje]:[Perfumería]],0))</f>
        <v>Maquillaje</v>
      </c>
      <c r="Q3089" t="str">
        <f>INDEX(VentasC15[[#Headers],[Maquillaje]:[Perfumería]],MATCH(MIN(VentasC15[[#This Row],[Maquillaje]:[Perfumería]]),VentasC15[[#This Row],[Maquillaje]:[Perfumería]],0))</f>
        <v>Cuerpo</v>
      </c>
      <c r="R3089" t="str">
        <f>IF(VentasC15[[#This Row],[Total por vendedor]]&gt;=250000,"SI","NO")</f>
        <v>NO</v>
      </c>
    </row>
    <row r="3090" spans="1:18" x14ac:dyDescent="0.3">
      <c r="A3090" s="16">
        <v>33500210</v>
      </c>
      <c r="B3090" s="13">
        <v>28</v>
      </c>
      <c r="C3090" s="13">
        <v>7</v>
      </c>
      <c r="D3090" s="13">
        <v>20</v>
      </c>
      <c r="E3090" t="s">
        <v>23</v>
      </c>
      <c r="F3090" t="s">
        <v>21</v>
      </c>
      <c r="G3090" t="str">
        <f>IF(VentasC15[[#This Row],[Tipo de pago]]='Tablas auxiliares'!$B$6,"Venta física","Venta Online")</f>
        <v>Venta Online</v>
      </c>
      <c r="H3090" t="s">
        <v>29</v>
      </c>
      <c r="I3090" s="37">
        <v>89590</v>
      </c>
      <c r="J3090" s="37">
        <v>96873</v>
      </c>
      <c r="K3090" s="37">
        <v>74483</v>
      </c>
      <c r="L3090" s="37">
        <v>81705</v>
      </c>
      <c r="M3090" s="37">
        <v>2160</v>
      </c>
      <c r="N3090" s="37">
        <f>SUM(VentasC15[[#This Row],[Maquillaje]:[Perfumería]])</f>
        <v>344811</v>
      </c>
      <c r="O3090" s="14">
        <f>AVERAGE(VentasC15[[#This Row],[Maquillaje]:[Perfumería]])</f>
        <v>68962.2</v>
      </c>
      <c r="P3090" t="str">
        <f>INDEX(VentasC15[[#Headers],[Maquillaje]:[Perfumería]],MATCH(MAX(VentasC15[[#This Row],[Maquillaje]:[Perfumería]]),VentasC15[[#This Row],[Maquillaje]:[Perfumería]],0))</f>
        <v>Skincare</v>
      </c>
      <c r="Q3090" t="str">
        <f>INDEX(VentasC15[[#Headers],[Maquillaje]:[Perfumería]],MATCH(MIN(VentasC15[[#This Row],[Maquillaje]:[Perfumería]]),VentasC15[[#This Row],[Maquillaje]:[Perfumería]],0))</f>
        <v>Perfumería</v>
      </c>
      <c r="R3090" t="str">
        <f>IF(VentasC15[[#This Row],[Total por vendedor]]&gt;=250000,"SI","NO")</f>
        <v>SI</v>
      </c>
    </row>
    <row r="3091" spans="1:18" x14ac:dyDescent="0.3">
      <c r="A3091" s="17">
        <v>33500211</v>
      </c>
      <c r="B3091" s="13">
        <v>62</v>
      </c>
      <c r="C3091" s="13">
        <v>7</v>
      </c>
      <c r="D3091" s="13">
        <v>25</v>
      </c>
      <c r="E3091" t="s">
        <v>22</v>
      </c>
      <c r="F3091" t="s">
        <v>20</v>
      </c>
      <c r="G3091" t="str">
        <f>IF(VentasC15[[#This Row],[Tipo de pago]]='Tablas auxiliares'!$B$6,"Venta física","Venta Online")</f>
        <v>Venta física</v>
      </c>
      <c r="H3091" t="s">
        <v>30</v>
      </c>
      <c r="I3091" s="37">
        <v>74778</v>
      </c>
      <c r="J3091" s="37">
        <v>51340</v>
      </c>
      <c r="K3091" s="37">
        <v>61988</v>
      </c>
      <c r="L3091" s="37">
        <v>36817</v>
      </c>
      <c r="M3091" s="37">
        <v>71846</v>
      </c>
      <c r="N3091" s="37">
        <f>SUM(VentasC15[[#This Row],[Maquillaje]:[Perfumería]])</f>
        <v>296769</v>
      </c>
      <c r="O3091" s="14">
        <f>AVERAGE(VentasC15[[#This Row],[Maquillaje]:[Perfumería]])</f>
        <v>59353.8</v>
      </c>
      <c r="P3091" t="str">
        <f>INDEX(VentasC15[[#Headers],[Maquillaje]:[Perfumería]],MATCH(MAX(VentasC15[[#This Row],[Maquillaje]:[Perfumería]]),VentasC15[[#This Row],[Maquillaje]:[Perfumería]],0))</f>
        <v>Maquillaje</v>
      </c>
      <c r="Q3091" t="str">
        <f>INDEX(VentasC15[[#Headers],[Maquillaje]:[Perfumería]],MATCH(MIN(VentasC15[[#This Row],[Maquillaje]:[Perfumería]]),VentasC15[[#This Row],[Maquillaje]:[Perfumería]],0))</f>
        <v>Cuerpo</v>
      </c>
      <c r="R3091" t="str">
        <f>IF(VentasC15[[#This Row],[Total por vendedor]]&gt;=250000,"SI","NO")</f>
        <v>SI</v>
      </c>
    </row>
    <row r="3092" spans="1:18" x14ac:dyDescent="0.3">
      <c r="A3092" s="16">
        <v>33500212</v>
      </c>
      <c r="B3092" s="13">
        <v>63</v>
      </c>
      <c r="C3092" s="13">
        <v>7</v>
      </c>
      <c r="D3092" s="13">
        <v>45</v>
      </c>
      <c r="E3092" t="s">
        <v>25</v>
      </c>
      <c r="F3092" t="s">
        <v>21</v>
      </c>
      <c r="G3092" t="str">
        <f>IF(VentasC15[[#This Row],[Tipo de pago]]='Tablas auxiliares'!$B$6,"Venta física","Venta Online")</f>
        <v>Venta Online</v>
      </c>
      <c r="H3092" t="s">
        <v>30</v>
      </c>
      <c r="I3092" s="37">
        <v>8426</v>
      </c>
      <c r="J3092" s="37">
        <v>89150</v>
      </c>
      <c r="K3092" s="37">
        <v>81524</v>
      </c>
      <c r="L3092" s="37">
        <v>13997</v>
      </c>
      <c r="M3092" s="37">
        <v>52810</v>
      </c>
      <c r="N3092" s="37">
        <f>SUM(VentasC15[[#This Row],[Maquillaje]:[Perfumería]])</f>
        <v>245907</v>
      </c>
      <c r="O3092" s="14">
        <f>AVERAGE(VentasC15[[#This Row],[Maquillaje]:[Perfumería]])</f>
        <v>49181.4</v>
      </c>
      <c r="P3092" t="str">
        <f>INDEX(VentasC15[[#Headers],[Maquillaje]:[Perfumería]],MATCH(MAX(VentasC15[[#This Row],[Maquillaje]:[Perfumería]]),VentasC15[[#This Row],[Maquillaje]:[Perfumería]],0))</f>
        <v>Skincare</v>
      </c>
      <c r="Q3092" t="str">
        <f>INDEX(VentasC15[[#Headers],[Maquillaje]:[Perfumería]],MATCH(MIN(VentasC15[[#This Row],[Maquillaje]:[Perfumería]]),VentasC15[[#This Row],[Maquillaje]:[Perfumería]],0))</f>
        <v>Maquillaje</v>
      </c>
      <c r="R3092" t="str">
        <f>IF(VentasC15[[#This Row],[Total por vendedor]]&gt;=250000,"SI","NO")</f>
        <v>NO</v>
      </c>
    </row>
    <row r="3093" spans="1:18" x14ac:dyDescent="0.3">
      <c r="A3093" s="17">
        <v>33500213</v>
      </c>
      <c r="B3093" s="13">
        <v>40</v>
      </c>
      <c r="C3093" s="13">
        <v>7</v>
      </c>
      <c r="D3093" s="13">
        <v>7</v>
      </c>
      <c r="E3093" t="s">
        <v>23</v>
      </c>
      <c r="F3093" t="s">
        <v>20</v>
      </c>
      <c r="G3093" t="str">
        <f>IF(VentasC15[[#This Row],[Tipo de pago]]='Tablas auxiliares'!$B$6,"Venta física","Venta Online")</f>
        <v>Venta física</v>
      </c>
      <c r="H3093" t="s">
        <v>29</v>
      </c>
      <c r="I3093" s="37">
        <v>82496</v>
      </c>
      <c r="J3093" s="37">
        <v>59298</v>
      </c>
      <c r="K3093" s="37">
        <v>9343</v>
      </c>
      <c r="L3093" s="37">
        <v>21646</v>
      </c>
      <c r="M3093" s="37">
        <v>21281</v>
      </c>
      <c r="N3093" s="37">
        <f>SUM(VentasC15[[#This Row],[Maquillaje]:[Perfumería]])</f>
        <v>194064</v>
      </c>
      <c r="O3093" s="14">
        <f>AVERAGE(VentasC15[[#This Row],[Maquillaje]:[Perfumería]])</f>
        <v>38812.800000000003</v>
      </c>
      <c r="P3093" t="str">
        <f>INDEX(VentasC15[[#Headers],[Maquillaje]:[Perfumería]],MATCH(MAX(VentasC15[[#This Row],[Maquillaje]:[Perfumería]]),VentasC15[[#This Row],[Maquillaje]:[Perfumería]],0))</f>
        <v>Maquillaje</v>
      </c>
      <c r="Q3093" t="str">
        <f>INDEX(VentasC15[[#Headers],[Maquillaje]:[Perfumería]],MATCH(MIN(VentasC15[[#This Row],[Maquillaje]:[Perfumería]]),VentasC15[[#This Row],[Maquillaje]:[Perfumería]],0))</f>
        <v>Cabello</v>
      </c>
      <c r="R3093" t="str">
        <f>IF(VentasC15[[#This Row],[Total por vendedor]]&gt;=250000,"SI","NO")</f>
        <v>NO</v>
      </c>
    </row>
    <row r="3094" spans="1:18" x14ac:dyDescent="0.3">
      <c r="A3094" s="16">
        <v>33500214</v>
      </c>
      <c r="B3094" s="13">
        <v>46</v>
      </c>
      <c r="C3094" s="13">
        <v>7</v>
      </c>
      <c r="D3094" s="13">
        <v>71</v>
      </c>
      <c r="E3094" t="s">
        <v>25</v>
      </c>
      <c r="F3094" t="s">
        <v>20</v>
      </c>
      <c r="G3094" t="str">
        <f>IF(VentasC15[[#This Row],[Tipo de pago]]='Tablas auxiliares'!$B$6,"Venta física","Venta Online")</f>
        <v>Venta física</v>
      </c>
      <c r="H3094" t="s">
        <v>29</v>
      </c>
      <c r="I3094" s="37">
        <v>27245</v>
      </c>
      <c r="J3094" s="37">
        <v>46556</v>
      </c>
      <c r="K3094" s="37">
        <v>92334</v>
      </c>
      <c r="L3094" s="37">
        <v>62729</v>
      </c>
      <c r="M3094" s="37">
        <v>12274</v>
      </c>
      <c r="N3094" s="37">
        <f>SUM(VentasC15[[#This Row],[Maquillaje]:[Perfumería]])</f>
        <v>241138</v>
      </c>
      <c r="O3094" s="14">
        <f>AVERAGE(VentasC15[[#This Row],[Maquillaje]:[Perfumería]])</f>
        <v>48227.6</v>
      </c>
      <c r="P3094" t="str">
        <f>INDEX(VentasC15[[#Headers],[Maquillaje]:[Perfumería]],MATCH(MAX(VentasC15[[#This Row],[Maquillaje]:[Perfumería]]),VentasC15[[#This Row],[Maquillaje]:[Perfumería]],0))</f>
        <v>Cabello</v>
      </c>
      <c r="Q3094" t="str">
        <f>INDEX(VentasC15[[#Headers],[Maquillaje]:[Perfumería]],MATCH(MIN(VentasC15[[#This Row],[Maquillaje]:[Perfumería]]),VentasC15[[#This Row],[Maquillaje]:[Perfumería]],0))</f>
        <v>Perfumería</v>
      </c>
      <c r="R3094" t="str">
        <f>IF(VentasC15[[#This Row],[Total por vendedor]]&gt;=250000,"SI","NO")</f>
        <v>NO</v>
      </c>
    </row>
    <row r="3095" spans="1:18" x14ac:dyDescent="0.3">
      <c r="A3095" s="17">
        <v>33500215</v>
      </c>
      <c r="B3095" s="13">
        <v>46</v>
      </c>
      <c r="C3095" s="13">
        <v>7</v>
      </c>
      <c r="D3095" s="13">
        <v>85</v>
      </c>
      <c r="E3095" t="s">
        <v>23</v>
      </c>
      <c r="F3095" t="s">
        <v>20</v>
      </c>
      <c r="G3095" t="str">
        <f>IF(VentasC15[[#This Row],[Tipo de pago]]='Tablas auxiliares'!$B$6,"Venta física","Venta Online")</f>
        <v>Venta física</v>
      </c>
      <c r="H3095" t="s">
        <v>29</v>
      </c>
      <c r="I3095" s="37">
        <v>22254</v>
      </c>
      <c r="J3095" s="37">
        <v>60879</v>
      </c>
      <c r="K3095" s="37">
        <v>1755</v>
      </c>
      <c r="L3095" s="37">
        <v>97185</v>
      </c>
      <c r="M3095" s="37">
        <v>73804</v>
      </c>
      <c r="N3095" s="37">
        <f>SUM(VentasC15[[#This Row],[Maquillaje]:[Perfumería]])</f>
        <v>255877</v>
      </c>
      <c r="O3095" s="14">
        <f>AVERAGE(VentasC15[[#This Row],[Maquillaje]:[Perfumería]])</f>
        <v>51175.4</v>
      </c>
      <c r="P3095" t="str">
        <f>INDEX(VentasC15[[#Headers],[Maquillaje]:[Perfumería]],MATCH(MAX(VentasC15[[#This Row],[Maquillaje]:[Perfumería]]),VentasC15[[#This Row],[Maquillaje]:[Perfumería]],0))</f>
        <v>Cuerpo</v>
      </c>
      <c r="Q3095" t="str">
        <f>INDEX(VentasC15[[#Headers],[Maquillaje]:[Perfumería]],MATCH(MIN(VentasC15[[#This Row],[Maquillaje]:[Perfumería]]),VentasC15[[#This Row],[Maquillaje]:[Perfumería]],0))</f>
        <v>Cabello</v>
      </c>
      <c r="R3095" t="str">
        <f>IF(VentasC15[[#This Row],[Total por vendedor]]&gt;=250000,"SI","NO")</f>
        <v>SI</v>
      </c>
    </row>
    <row r="3096" spans="1:18" x14ac:dyDescent="0.3">
      <c r="A3096" s="16">
        <v>33500216</v>
      </c>
      <c r="B3096" s="13">
        <v>57</v>
      </c>
      <c r="C3096" s="13">
        <v>7</v>
      </c>
      <c r="D3096" s="13">
        <v>84</v>
      </c>
      <c r="E3096" t="s">
        <v>25</v>
      </c>
      <c r="F3096" t="s">
        <v>21</v>
      </c>
      <c r="G3096" t="str">
        <f>IF(VentasC15[[#This Row],[Tipo de pago]]='Tablas auxiliares'!$B$6,"Venta física","Venta Online")</f>
        <v>Venta Online</v>
      </c>
      <c r="H3096" t="s">
        <v>30</v>
      </c>
      <c r="I3096" s="37">
        <v>87180</v>
      </c>
      <c r="J3096" s="37">
        <v>36755</v>
      </c>
      <c r="K3096" s="37">
        <v>51972</v>
      </c>
      <c r="L3096" s="37">
        <v>62636</v>
      </c>
      <c r="M3096" s="37">
        <v>67929</v>
      </c>
      <c r="N3096" s="37">
        <f>SUM(VentasC15[[#This Row],[Maquillaje]:[Perfumería]])</f>
        <v>306472</v>
      </c>
      <c r="O3096" s="14">
        <f>AVERAGE(VentasC15[[#This Row],[Maquillaje]:[Perfumería]])</f>
        <v>61294.400000000001</v>
      </c>
      <c r="P3096" t="str">
        <f>INDEX(VentasC15[[#Headers],[Maquillaje]:[Perfumería]],MATCH(MAX(VentasC15[[#This Row],[Maquillaje]:[Perfumería]]),VentasC15[[#This Row],[Maquillaje]:[Perfumería]],0))</f>
        <v>Maquillaje</v>
      </c>
      <c r="Q3096" t="str">
        <f>INDEX(VentasC15[[#Headers],[Maquillaje]:[Perfumería]],MATCH(MIN(VentasC15[[#This Row],[Maquillaje]:[Perfumería]]),VentasC15[[#This Row],[Maquillaje]:[Perfumería]],0))</f>
        <v>Skincare</v>
      </c>
      <c r="R3096" t="str">
        <f>IF(VentasC15[[#This Row],[Total por vendedor]]&gt;=250000,"SI","NO")</f>
        <v>SI</v>
      </c>
    </row>
    <row r="3097" spans="1:18" x14ac:dyDescent="0.3">
      <c r="A3097" s="17">
        <v>33500217</v>
      </c>
      <c r="B3097" s="13">
        <v>34</v>
      </c>
      <c r="C3097" s="13">
        <v>7</v>
      </c>
      <c r="D3097" s="13">
        <v>25</v>
      </c>
      <c r="E3097" t="s">
        <v>22</v>
      </c>
      <c r="F3097" t="s">
        <v>20</v>
      </c>
      <c r="G3097" t="str">
        <f>IF(VentasC15[[#This Row],[Tipo de pago]]='Tablas auxiliares'!$B$6,"Venta física","Venta Online")</f>
        <v>Venta física</v>
      </c>
      <c r="H3097" t="s">
        <v>30</v>
      </c>
      <c r="I3097" s="37">
        <v>9070</v>
      </c>
      <c r="J3097" s="37">
        <v>65900</v>
      </c>
      <c r="K3097" s="37">
        <v>34813</v>
      </c>
      <c r="L3097" s="37">
        <v>58594</v>
      </c>
      <c r="M3097" s="37">
        <v>95461</v>
      </c>
      <c r="N3097" s="37">
        <f>SUM(VentasC15[[#This Row],[Maquillaje]:[Perfumería]])</f>
        <v>263838</v>
      </c>
      <c r="O3097" s="14">
        <f>AVERAGE(VentasC15[[#This Row],[Maquillaje]:[Perfumería]])</f>
        <v>52767.6</v>
      </c>
      <c r="P3097" t="str">
        <f>INDEX(VentasC15[[#Headers],[Maquillaje]:[Perfumería]],MATCH(MAX(VentasC15[[#This Row],[Maquillaje]:[Perfumería]]),VentasC15[[#This Row],[Maquillaje]:[Perfumería]],0))</f>
        <v>Perfumería</v>
      </c>
      <c r="Q3097" t="str">
        <f>INDEX(VentasC15[[#Headers],[Maquillaje]:[Perfumería]],MATCH(MIN(VentasC15[[#This Row],[Maquillaje]:[Perfumería]]),VentasC15[[#This Row],[Maquillaje]:[Perfumería]],0))</f>
        <v>Maquillaje</v>
      </c>
      <c r="R3097" t="str">
        <f>IF(VentasC15[[#This Row],[Total por vendedor]]&gt;=250000,"SI","NO")</f>
        <v>SI</v>
      </c>
    </row>
    <row r="3098" spans="1:18" x14ac:dyDescent="0.3">
      <c r="A3098" s="16">
        <v>33500218</v>
      </c>
      <c r="B3098" s="13">
        <v>39</v>
      </c>
      <c r="C3098" s="13">
        <v>7</v>
      </c>
      <c r="D3098" s="13">
        <v>82</v>
      </c>
      <c r="E3098" t="s">
        <v>23</v>
      </c>
      <c r="F3098" t="s">
        <v>21</v>
      </c>
      <c r="G3098" t="str">
        <f>IF(VentasC15[[#This Row],[Tipo de pago]]='Tablas auxiliares'!$B$6,"Venta física","Venta Online")</f>
        <v>Venta Online</v>
      </c>
      <c r="H3098" t="s">
        <v>29</v>
      </c>
      <c r="I3098" s="37">
        <v>64455</v>
      </c>
      <c r="J3098" s="37">
        <v>53339</v>
      </c>
      <c r="K3098" s="37">
        <v>7218</v>
      </c>
      <c r="L3098" s="37">
        <v>82034</v>
      </c>
      <c r="M3098" s="37">
        <v>72203</v>
      </c>
      <c r="N3098" s="37">
        <f>SUM(VentasC15[[#This Row],[Maquillaje]:[Perfumería]])</f>
        <v>279249</v>
      </c>
      <c r="O3098" s="14">
        <f>AVERAGE(VentasC15[[#This Row],[Maquillaje]:[Perfumería]])</f>
        <v>55849.8</v>
      </c>
      <c r="P3098" t="str">
        <f>INDEX(VentasC15[[#Headers],[Maquillaje]:[Perfumería]],MATCH(MAX(VentasC15[[#This Row],[Maquillaje]:[Perfumería]]),VentasC15[[#This Row],[Maquillaje]:[Perfumería]],0))</f>
        <v>Cuerpo</v>
      </c>
      <c r="Q3098" t="str">
        <f>INDEX(VentasC15[[#Headers],[Maquillaje]:[Perfumería]],MATCH(MIN(VentasC15[[#This Row],[Maquillaje]:[Perfumería]]),VentasC15[[#This Row],[Maquillaje]:[Perfumería]],0))</f>
        <v>Cabello</v>
      </c>
      <c r="R3098" t="str">
        <f>IF(VentasC15[[#This Row],[Total por vendedor]]&gt;=250000,"SI","NO")</f>
        <v>SI</v>
      </c>
    </row>
    <row r="3099" spans="1:18" x14ac:dyDescent="0.3">
      <c r="A3099" s="17">
        <v>33500219</v>
      </c>
      <c r="B3099" s="13">
        <v>58</v>
      </c>
      <c r="C3099" s="13">
        <v>7</v>
      </c>
      <c r="D3099" s="13">
        <v>13</v>
      </c>
      <c r="E3099" t="s">
        <v>23</v>
      </c>
      <c r="F3099" t="s">
        <v>20</v>
      </c>
      <c r="G3099" t="str">
        <f>IF(VentasC15[[#This Row],[Tipo de pago]]='Tablas auxiliares'!$B$6,"Venta física","Venta Online")</f>
        <v>Venta física</v>
      </c>
      <c r="H3099" t="s">
        <v>30</v>
      </c>
      <c r="I3099" s="37">
        <v>89055</v>
      </c>
      <c r="J3099" s="37">
        <v>17203</v>
      </c>
      <c r="K3099" s="37">
        <v>98304</v>
      </c>
      <c r="L3099" s="37">
        <v>65163</v>
      </c>
      <c r="M3099" s="37">
        <v>446</v>
      </c>
      <c r="N3099" s="37">
        <f>SUM(VentasC15[[#This Row],[Maquillaje]:[Perfumería]])</f>
        <v>270171</v>
      </c>
      <c r="O3099" s="14">
        <f>AVERAGE(VentasC15[[#This Row],[Maquillaje]:[Perfumería]])</f>
        <v>54034.2</v>
      </c>
      <c r="P3099" t="str">
        <f>INDEX(VentasC15[[#Headers],[Maquillaje]:[Perfumería]],MATCH(MAX(VentasC15[[#This Row],[Maquillaje]:[Perfumería]]),VentasC15[[#This Row],[Maquillaje]:[Perfumería]],0))</f>
        <v>Cabello</v>
      </c>
      <c r="Q3099" t="str">
        <f>INDEX(VentasC15[[#Headers],[Maquillaje]:[Perfumería]],MATCH(MIN(VentasC15[[#This Row],[Maquillaje]:[Perfumería]]),VentasC15[[#This Row],[Maquillaje]:[Perfumería]],0))</f>
        <v>Perfumería</v>
      </c>
      <c r="R3099" t="str">
        <f>IF(VentasC15[[#This Row],[Total por vendedor]]&gt;=250000,"SI","NO")</f>
        <v>SI</v>
      </c>
    </row>
    <row r="3100" spans="1:18" x14ac:dyDescent="0.3">
      <c r="A3100" s="16">
        <v>33500220</v>
      </c>
      <c r="B3100" s="13">
        <v>72</v>
      </c>
      <c r="C3100" s="13">
        <v>7</v>
      </c>
      <c r="D3100" s="13">
        <v>28</v>
      </c>
      <c r="E3100" t="s">
        <v>24</v>
      </c>
      <c r="F3100" t="s">
        <v>20</v>
      </c>
      <c r="G3100" t="str">
        <f>IF(VentasC15[[#This Row],[Tipo de pago]]='Tablas auxiliares'!$B$6,"Venta física","Venta Online")</f>
        <v>Venta física</v>
      </c>
      <c r="H3100" t="s">
        <v>29</v>
      </c>
      <c r="I3100" s="37">
        <v>91672</v>
      </c>
      <c r="J3100" s="37">
        <v>76479</v>
      </c>
      <c r="K3100" s="37">
        <v>28793</v>
      </c>
      <c r="L3100" s="37">
        <v>37554</v>
      </c>
      <c r="M3100" s="37">
        <v>3867</v>
      </c>
      <c r="N3100" s="37">
        <f>SUM(VentasC15[[#This Row],[Maquillaje]:[Perfumería]])</f>
        <v>238365</v>
      </c>
      <c r="O3100" s="14">
        <f>AVERAGE(VentasC15[[#This Row],[Maquillaje]:[Perfumería]])</f>
        <v>47673</v>
      </c>
      <c r="P3100" t="str">
        <f>INDEX(VentasC15[[#Headers],[Maquillaje]:[Perfumería]],MATCH(MAX(VentasC15[[#This Row],[Maquillaje]:[Perfumería]]),VentasC15[[#This Row],[Maquillaje]:[Perfumería]],0))</f>
        <v>Maquillaje</v>
      </c>
      <c r="Q3100" t="str">
        <f>INDEX(VentasC15[[#Headers],[Maquillaje]:[Perfumería]],MATCH(MIN(VentasC15[[#This Row],[Maquillaje]:[Perfumería]]),VentasC15[[#This Row],[Maquillaje]:[Perfumería]],0))</f>
        <v>Perfumería</v>
      </c>
      <c r="R3100" t="str">
        <f>IF(VentasC15[[#This Row],[Total por vendedor]]&gt;=250000,"SI","NO")</f>
        <v>NO</v>
      </c>
    </row>
    <row r="3101" spans="1:18" x14ac:dyDescent="0.3">
      <c r="A3101" s="17">
        <v>33500221</v>
      </c>
      <c r="B3101" s="13">
        <v>72</v>
      </c>
      <c r="C3101" s="13">
        <v>7</v>
      </c>
      <c r="D3101" s="13">
        <v>53</v>
      </c>
      <c r="E3101" t="s">
        <v>23</v>
      </c>
      <c r="F3101" t="s">
        <v>21</v>
      </c>
      <c r="G3101" t="str">
        <f>IF(VentasC15[[#This Row],[Tipo de pago]]='Tablas auxiliares'!$B$6,"Venta física","Venta Online")</f>
        <v>Venta Online</v>
      </c>
      <c r="H3101" t="s">
        <v>29</v>
      </c>
      <c r="I3101" s="37">
        <v>80988</v>
      </c>
      <c r="J3101" s="37">
        <v>32869</v>
      </c>
      <c r="K3101" s="37">
        <v>92934</v>
      </c>
      <c r="L3101" s="37">
        <v>63339</v>
      </c>
      <c r="M3101" s="37">
        <v>16329</v>
      </c>
      <c r="N3101" s="37">
        <f>SUM(VentasC15[[#This Row],[Maquillaje]:[Perfumería]])</f>
        <v>286459</v>
      </c>
      <c r="O3101" s="14">
        <f>AVERAGE(VentasC15[[#This Row],[Maquillaje]:[Perfumería]])</f>
        <v>57291.8</v>
      </c>
      <c r="P3101" t="str">
        <f>INDEX(VentasC15[[#Headers],[Maquillaje]:[Perfumería]],MATCH(MAX(VentasC15[[#This Row],[Maquillaje]:[Perfumería]]),VentasC15[[#This Row],[Maquillaje]:[Perfumería]],0))</f>
        <v>Cabello</v>
      </c>
      <c r="Q3101" t="str">
        <f>INDEX(VentasC15[[#Headers],[Maquillaje]:[Perfumería]],MATCH(MIN(VentasC15[[#This Row],[Maquillaje]:[Perfumería]]),VentasC15[[#This Row],[Maquillaje]:[Perfumería]],0))</f>
        <v>Perfumería</v>
      </c>
      <c r="R3101" t="str">
        <f>IF(VentasC15[[#This Row],[Total por vendedor]]&gt;=250000,"SI","NO")</f>
        <v>SI</v>
      </c>
    </row>
    <row r="3102" spans="1:18" x14ac:dyDescent="0.3">
      <c r="A3102" s="16">
        <v>33500222</v>
      </c>
      <c r="B3102" s="13">
        <v>57</v>
      </c>
      <c r="C3102" s="13">
        <v>7</v>
      </c>
      <c r="D3102" s="13">
        <v>40</v>
      </c>
      <c r="E3102" t="s">
        <v>24</v>
      </c>
      <c r="F3102" t="s">
        <v>20</v>
      </c>
      <c r="G3102" t="str">
        <f>IF(VentasC15[[#This Row],[Tipo de pago]]='Tablas auxiliares'!$B$6,"Venta física","Venta Online")</f>
        <v>Venta física</v>
      </c>
      <c r="H3102" t="s">
        <v>29</v>
      </c>
      <c r="I3102" s="37">
        <v>14780</v>
      </c>
      <c r="J3102" s="37">
        <v>68874</v>
      </c>
      <c r="K3102" s="37">
        <v>81021</v>
      </c>
      <c r="L3102" s="37">
        <v>34616</v>
      </c>
      <c r="M3102" s="37">
        <v>38956</v>
      </c>
      <c r="N3102" s="37">
        <f>SUM(VentasC15[[#This Row],[Maquillaje]:[Perfumería]])</f>
        <v>238247</v>
      </c>
      <c r="O3102" s="14">
        <f>AVERAGE(VentasC15[[#This Row],[Maquillaje]:[Perfumería]])</f>
        <v>47649.4</v>
      </c>
      <c r="P3102" t="str">
        <f>INDEX(VentasC15[[#Headers],[Maquillaje]:[Perfumería]],MATCH(MAX(VentasC15[[#This Row],[Maquillaje]:[Perfumería]]),VentasC15[[#This Row],[Maquillaje]:[Perfumería]],0))</f>
        <v>Cabello</v>
      </c>
      <c r="Q3102" t="str">
        <f>INDEX(VentasC15[[#Headers],[Maquillaje]:[Perfumería]],MATCH(MIN(VentasC15[[#This Row],[Maquillaje]:[Perfumería]]),VentasC15[[#This Row],[Maquillaje]:[Perfumería]],0))</f>
        <v>Maquillaje</v>
      </c>
      <c r="R3102" t="str">
        <f>IF(VentasC15[[#This Row],[Total por vendedor]]&gt;=250000,"SI","NO")</f>
        <v>NO</v>
      </c>
    </row>
    <row r="3103" spans="1:18" x14ac:dyDescent="0.3">
      <c r="A3103" s="17">
        <v>33500223</v>
      </c>
      <c r="B3103" s="13">
        <v>32</v>
      </c>
      <c r="C3103" s="13">
        <v>7</v>
      </c>
      <c r="D3103" s="13">
        <v>27</v>
      </c>
      <c r="E3103" t="s">
        <v>23</v>
      </c>
      <c r="F3103" t="s">
        <v>20</v>
      </c>
      <c r="G3103" t="str">
        <f>IF(VentasC15[[#This Row],[Tipo de pago]]='Tablas auxiliares'!$B$6,"Venta física","Venta Online")</f>
        <v>Venta física</v>
      </c>
      <c r="H3103" t="s">
        <v>30</v>
      </c>
      <c r="I3103" s="37">
        <v>11736</v>
      </c>
      <c r="J3103" s="37">
        <v>88583</v>
      </c>
      <c r="K3103" s="37">
        <v>54009</v>
      </c>
      <c r="L3103" s="37">
        <v>59610</v>
      </c>
      <c r="M3103" s="37">
        <v>55234</v>
      </c>
      <c r="N3103" s="37">
        <f>SUM(VentasC15[[#This Row],[Maquillaje]:[Perfumería]])</f>
        <v>269172</v>
      </c>
      <c r="O3103" s="14">
        <f>AVERAGE(VentasC15[[#This Row],[Maquillaje]:[Perfumería]])</f>
        <v>53834.400000000001</v>
      </c>
      <c r="P3103" t="str">
        <f>INDEX(VentasC15[[#Headers],[Maquillaje]:[Perfumería]],MATCH(MAX(VentasC15[[#This Row],[Maquillaje]:[Perfumería]]),VentasC15[[#This Row],[Maquillaje]:[Perfumería]],0))</f>
        <v>Skincare</v>
      </c>
      <c r="Q3103" t="str">
        <f>INDEX(VentasC15[[#Headers],[Maquillaje]:[Perfumería]],MATCH(MIN(VentasC15[[#This Row],[Maquillaje]:[Perfumería]]),VentasC15[[#This Row],[Maquillaje]:[Perfumería]],0))</f>
        <v>Maquillaje</v>
      </c>
      <c r="R3103" t="str">
        <f>IF(VentasC15[[#This Row],[Total por vendedor]]&gt;=250000,"SI","NO")</f>
        <v>SI</v>
      </c>
    </row>
    <row r="3104" spans="1:18" x14ac:dyDescent="0.3">
      <c r="A3104" s="16">
        <v>33500224</v>
      </c>
      <c r="B3104" s="13">
        <v>73</v>
      </c>
      <c r="C3104" s="13">
        <v>7</v>
      </c>
      <c r="D3104" s="13">
        <v>43</v>
      </c>
      <c r="E3104" t="s">
        <v>22</v>
      </c>
      <c r="F3104" t="s">
        <v>21</v>
      </c>
      <c r="G3104" t="str">
        <f>IF(VentasC15[[#This Row],[Tipo de pago]]='Tablas auxiliares'!$B$6,"Venta física","Venta Online")</f>
        <v>Venta Online</v>
      </c>
      <c r="H3104" t="s">
        <v>29</v>
      </c>
      <c r="I3104" s="37">
        <v>5564</v>
      </c>
      <c r="J3104" s="37">
        <v>38890</v>
      </c>
      <c r="K3104" s="37">
        <v>87029</v>
      </c>
      <c r="L3104" s="37">
        <v>64246</v>
      </c>
      <c r="M3104" s="37">
        <v>76234</v>
      </c>
      <c r="N3104" s="37">
        <f>SUM(VentasC15[[#This Row],[Maquillaje]:[Perfumería]])</f>
        <v>271963</v>
      </c>
      <c r="O3104" s="14">
        <f>AVERAGE(VentasC15[[#This Row],[Maquillaje]:[Perfumería]])</f>
        <v>54392.6</v>
      </c>
      <c r="P3104" t="str">
        <f>INDEX(VentasC15[[#Headers],[Maquillaje]:[Perfumería]],MATCH(MAX(VentasC15[[#This Row],[Maquillaje]:[Perfumería]]),VentasC15[[#This Row],[Maquillaje]:[Perfumería]],0))</f>
        <v>Cabello</v>
      </c>
      <c r="Q3104" t="str">
        <f>INDEX(VentasC15[[#Headers],[Maquillaje]:[Perfumería]],MATCH(MIN(VentasC15[[#This Row],[Maquillaje]:[Perfumería]]),VentasC15[[#This Row],[Maquillaje]:[Perfumería]],0))</f>
        <v>Maquillaje</v>
      </c>
      <c r="R3104" t="str">
        <f>IF(VentasC15[[#This Row],[Total por vendedor]]&gt;=250000,"SI","NO")</f>
        <v>SI</v>
      </c>
    </row>
    <row r="3105" spans="1:18" x14ac:dyDescent="0.3">
      <c r="A3105" s="17">
        <v>33500225</v>
      </c>
      <c r="B3105" s="13">
        <v>44</v>
      </c>
      <c r="C3105" s="13">
        <v>7</v>
      </c>
      <c r="D3105" s="13">
        <v>32</v>
      </c>
      <c r="E3105" t="s">
        <v>23</v>
      </c>
      <c r="F3105" t="s">
        <v>20</v>
      </c>
      <c r="G3105" t="str">
        <f>IF(VentasC15[[#This Row],[Tipo de pago]]='Tablas auxiliares'!$B$6,"Venta física","Venta Online")</f>
        <v>Venta física</v>
      </c>
      <c r="H3105" t="s">
        <v>29</v>
      </c>
      <c r="I3105" s="37">
        <v>17805</v>
      </c>
      <c r="J3105" s="37">
        <v>85920</v>
      </c>
      <c r="K3105" s="37">
        <v>77927</v>
      </c>
      <c r="L3105" s="37">
        <v>80100</v>
      </c>
      <c r="M3105" s="37">
        <v>12392</v>
      </c>
      <c r="N3105" s="37">
        <f>SUM(VentasC15[[#This Row],[Maquillaje]:[Perfumería]])</f>
        <v>274144</v>
      </c>
      <c r="O3105" s="14">
        <f>AVERAGE(VentasC15[[#This Row],[Maquillaje]:[Perfumería]])</f>
        <v>54828.800000000003</v>
      </c>
      <c r="P3105" t="str">
        <f>INDEX(VentasC15[[#Headers],[Maquillaje]:[Perfumería]],MATCH(MAX(VentasC15[[#This Row],[Maquillaje]:[Perfumería]]),VentasC15[[#This Row],[Maquillaje]:[Perfumería]],0))</f>
        <v>Skincare</v>
      </c>
      <c r="Q3105" t="str">
        <f>INDEX(VentasC15[[#Headers],[Maquillaje]:[Perfumería]],MATCH(MIN(VentasC15[[#This Row],[Maquillaje]:[Perfumería]]),VentasC15[[#This Row],[Maquillaje]:[Perfumería]],0))</f>
        <v>Perfumería</v>
      </c>
      <c r="R3105" t="str">
        <f>IF(VentasC15[[#This Row],[Total por vendedor]]&gt;=250000,"SI","NO")</f>
        <v>SI</v>
      </c>
    </row>
    <row r="3106" spans="1:18" x14ac:dyDescent="0.3">
      <c r="A3106" s="16">
        <v>33500226</v>
      </c>
      <c r="B3106" s="13">
        <v>53</v>
      </c>
      <c r="C3106" s="13">
        <v>7</v>
      </c>
      <c r="D3106" s="13">
        <v>98</v>
      </c>
      <c r="E3106" t="s">
        <v>23</v>
      </c>
      <c r="F3106" t="s">
        <v>21</v>
      </c>
      <c r="G3106" t="str">
        <f>IF(VentasC15[[#This Row],[Tipo de pago]]='Tablas auxiliares'!$B$6,"Venta física","Venta Online")</f>
        <v>Venta Online</v>
      </c>
      <c r="H3106" t="s">
        <v>30</v>
      </c>
      <c r="I3106" s="37">
        <v>56671</v>
      </c>
      <c r="J3106" s="37">
        <v>95251</v>
      </c>
      <c r="K3106" s="37">
        <v>57025</v>
      </c>
      <c r="L3106" s="37">
        <v>16748</v>
      </c>
      <c r="M3106" s="37">
        <v>43137</v>
      </c>
      <c r="N3106" s="37">
        <f>SUM(VentasC15[[#This Row],[Maquillaje]:[Perfumería]])</f>
        <v>268832</v>
      </c>
      <c r="O3106" s="14">
        <f>AVERAGE(VentasC15[[#This Row],[Maquillaje]:[Perfumería]])</f>
        <v>53766.400000000001</v>
      </c>
      <c r="P3106" t="str">
        <f>INDEX(VentasC15[[#Headers],[Maquillaje]:[Perfumería]],MATCH(MAX(VentasC15[[#This Row],[Maquillaje]:[Perfumería]]),VentasC15[[#This Row],[Maquillaje]:[Perfumería]],0))</f>
        <v>Skincare</v>
      </c>
      <c r="Q3106" t="str">
        <f>INDEX(VentasC15[[#Headers],[Maquillaje]:[Perfumería]],MATCH(MIN(VentasC15[[#This Row],[Maquillaje]:[Perfumería]]),VentasC15[[#This Row],[Maquillaje]:[Perfumería]],0))</f>
        <v>Cuerpo</v>
      </c>
      <c r="R3106" t="str">
        <f>IF(VentasC15[[#This Row],[Total por vendedor]]&gt;=250000,"SI","NO")</f>
        <v>SI</v>
      </c>
    </row>
    <row r="3107" spans="1:18" x14ac:dyDescent="0.3">
      <c r="A3107" s="17">
        <v>33500227</v>
      </c>
      <c r="B3107" s="13">
        <v>52</v>
      </c>
      <c r="C3107" s="13">
        <v>7</v>
      </c>
      <c r="D3107" s="13">
        <v>31</v>
      </c>
      <c r="E3107" t="s">
        <v>23</v>
      </c>
      <c r="F3107" t="s">
        <v>20</v>
      </c>
      <c r="G3107" t="str">
        <f>IF(VentasC15[[#This Row],[Tipo de pago]]='Tablas auxiliares'!$B$6,"Venta física","Venta Online")</f>
        <v>Venta física</v>
      </c>
      <c r="H3107" t="s">
        <v>29</v>
      </c>
      <c r="I3107" s="37">
        <v>15660</v>
      </c>
      <c r="J3107" s="37">
        <v>26062</v>
      </c>
      <c r="K3107" s="37">
        <v>49311</v>
      </c>
      <c r="L3107" s="37">
        <v>25302</v>
      </c>
      <c r="M3107" s="37">
        <v>11014</v>
      </c>
      <c r="N3107" s="37">
        <f>SUM(VentasC15[[#This Row],[Maquillaje]:[Perfumería]])</f>
        <v>127349</v>
      </c>
      <c r="O3107" s="14">
        <f>AVERAGE(VentasC15[[#This Row],[Maquillaje]:[Perfumería]])</f>
        <v>25469.8</v>
      </c>
      <c r="P3107" t="str">
        <f>INDEX(VentasC15[[#Headers],[Maquillaje]:[Perfumería]],MATCH(MAX(VentasC15[[#This Row],[Maquillaje]:[Perfumería]]),VentasC15[[#This Row],[Maquillaje]:[Perfumería]],0))</f>
        <v>Cabello</v>
      </c>
      <c r="Q3107" t="str">
        <f>INDEX(VentasC15[[#Headers],[Maquillaje]:[Perfumería]],MATCH(MIN(VentasC15[[#This Row],[Maquillaje]:[Perfumería]]),VentasC15[[#This Row],[Maquillaje]:[Perfumería]],0))</f>
        <v>Perfumería</v>
      </c>
      <c r="R3107" t="str">
        <f>IF(VentasC15[[#This Row],[Total por vendedor]]&gt;=250000,"SI","NO")</f>
        <v>NO</v>
      </c>
    </row>
    <row r="3108" spans="1:18" x14ac:dyDescent="0.3">
      <c r="A3108" s="16">
        <v>33500228</v>
      </c>
      <c r="B3108" s="13">
        <v>71</v>
      </c>
      <c r="C3108" s="13">
        <v>7</v>
      </c>
      <c r="D3108" s="13">
        <v>72</v>
      </c>
      <c r="E3108" t="s">
        <v>22</v>
      </c>
      <c r="F3108" t="s">
        <v>20</v>
      </c>
      <c r="G3108" t="str">
        <f>IF(VentasC15[[#This Row],[Tipo de pago]]='Tablas auxiliares'!$B$6,"Venta física","Venta Online")</f>
        <v>Venta física</v>
      </c>
      <c r="H3108" t="s">
        <v>29</v>
      </c>
      <c r="I3108" s="37">
        <v>60860</v>
      </c>
      <c r="J3108" s="37">
        <v>85509</v>
      </c>
      <c r="K3108" s="37">
        <v>84220</v>
      </c>
      <c r="L3108" s="37">
        <v>97374</v>
      </c>
      <c r="M3108" s="37">
        <v>19786</v>
      </c>
      <c r="N3108" s="37">
        <f>SUM(VentasC15[[#This Row],[Maquillaje]:[Perfumería]])</f>
        <v>347749</v>
      </c>
      <c r="O3108" s="14">
        <f>AVERAGE(VentasC15[[#This Row],[Maquillaje]:[Perfumería]])</f>
        <v>69549.8</v>
      </c>
      <c r="P3108" t="str">
        <f>INDEX(VentasC15[[#Headers],[Maquillaje]:[Perfumería]],MATCH(MAX(VentasC15[[#This Row],[Maquillaje]:[Perfumería]]),VentasC15[[#This Row],[Maquillaje]:[Perfumería]],0))</f>
        <v>Cuerpo</v>
      </c>
      <c r="Q3108" t="str">
        <f>INDEX(VentasC15[[#Headers],[Maquillaje]:[Perfumería]],MATCH(MIN(VentasC15[[#This Row],[Maquillaje]:[Perfumería]]),VentasC15[[#This Row],[Maquillaje]:[Perfumería]],0))</f>
        <v>Perfumería</v>
      </c>
      <c r="R3108" t="str">
        <f>IF(VentasC15[[#This Row],[Total por vendedor]]&gt;=250000,"SI","NO")</f>
        <v>SI</v>
      </c>
    </row>
    <row r="3109" spans="1:18" x14ac:dyDescent="0.3">
      <c r="A3109" s="17">
        <v>33500229</v>
      </c>
      <c r="B3109" s="13">
        <v>41</v>
      </c>
      <c r="C3109" s="13">
        <v>7</v>
      </c>
      <c r="D3109" s="13">
        <v>51</v>
      </c>
      <c r="E3109" t="s">
        <v>22</v>
      </c>
      <c r="F3109" t="s">
        <v>21</v>
      </c>
      <c r="G3109" t="str">
        <f>IF(VentasC15[[#This Row],[Tipo de pago]]='Tablas auxiliares'!$B$6,"Venta física","Venta Online")</f>
        <v>Venta Online</v>
      </c>
      <c r="H3109" t="s">
        <v>29</v>
      </c>
      <c r="I3109" s="37">
        <v>62270</v>
      </c>
      <c r="J3109" s="37">
        <v>32900</v>
      </c>
      <c r="K3109" s="37">
        <v>42383</v>
      </c>
      <c r="L3109" s="37">
        <v>29114</v>
      </c>
      <c r="M3109" s="37">
        <v>69464</v>
      </c>
      <c r="N3109" s="37">
        <f>SUM(VentasC15[[#This Row],[Maquillaje]:[Perfumería]])</f>
        <v>236131</v>
      </c>
      <c r="O3109" s="14">
        <f>AVERAGE(VentasC15[[#This Row],[Maquillaje]:[Perfumería]])</f>
        <v>47226.2</v>
      </c>
      <c r="P3109" t="str">
        <f>INDEX(VentasC15[[#Headers],[Maquillaje]:[Perfumería]],MATCH(MAX(VentasC15[[#This Row],[Maquillaje]:[Perfumería]]),VentasC15[[#This Row],[Maquillaje]:[Perfumería]],0))</f>
        <v>Perfumería</v>
      </c>
      <c r="Q3109" t="str">
        <f>INDEX(VentasC15[[#Headers],[Maquillaje]:[Perfumería]],MATCH(MIN(VentasC15[[#This Row],[Maquillaje]:[Perfumería]]),VentasC15[[#This Row],[Maquillaje]:[Perfumería]],0))</f>
        <v>Cuerpo</v>
      </c>
      <c r="R3109" t="str">
        <f>IF(VentasC15[[#This Row],[Total por vendedor]]&gt;=250000,"SI","NO")</f>
        <v>NO</v>
      </c>
    </row>
    <row r="3110" spans="1:18" x14ac:dyDescent="0.3">
      <c r="A3110" s="16">
        <v>33500230</v>
      </c>
      <c r="B3110" s="13">
        <v>35</v>
      </c>
      <c r="C3110" s="13">
        <v>7</v>
      </c>
      <c r="D3110" s="13">
        <v>84</v>
      </c>
      <c r="E3110" t="s">
        <v>23</v>
      </c>
      <c r="F3110" t="s">
        <v>20</v>
      </c>
      <c r="G3110" t="str">
        <f>IF(VentasC15[[#This Row],[Tipo de pago]]='Tablas auxiliares'!$B$6,"Venta física","Venta Online")</f>
        <v>Venta física</v>
      </c>
      <c r="H3110" t="s">
        <v>30</v>
      </c>
      <c r="I3110" s="37">
        <v>68830</v>
      </c>
      <c r="J3110" s="37">
        <v>13746</v>
      </c>
      <c r="K3110" s="37">
        <v>59614</v>
      </c>
      <c r="L3110" s="37">
        <v>41324</v>
      </c>
      <c r="M3110" s="37">
        <v>66311</v>
      </c>
      <c r="N3110" s="37">
        <f>SUM(VentasC15[[#This Row],[Maquillaje]:[Perfumería]])</f>
        <v>249825</v>
      </c>
      <c r="O3110" s="14">
        <f>AVERAGE(VentasC15[[#This Row],[Maquillaje]:[Perfumería]])</f>
        <v>49965</v>
      </c>
      <c r="P3110" t="str">
        <f>INDEX(VentasC15[[#Headers],[Maquillaje]:[Perfumería]],MATCH(MAX(VentasC15[[#This Row],[Maquillaje]:[Perfumería]]),VentasC15[[#This Row],[Maquillaje]:[Perfumería]],0))</f>
        <v>Maquillaje</v>
      </c>
      <c r="Q3110" t="str">
        <f>INDEX(VentasC15[[#Headers],[Maquillaje]:[Perfumería]],MATCH(MIN(VentasC15[[#This Row],[Maquillaje]:[Perfumería]]),VentasC15[[#This Row],[Maquillaje]:[Perfumería]],0))</f>
        <v>Skincare</v>
      </c>
      <c r="R3110" t="str">
        <f>IF(VentasC15[[#This Row],[Total por vendedor]]&gt;=250000,"SI","NO")</f>
        <v>NO</v>
      </c>
    </row>
    <row r="3111" spans="1:18" x14ac:dyDescent="0.3">
      <c r="A3111" s="17">
        <v>33500231</v>
      </c>
      <c r="B3111" s="13">
        <v>33</v>
      </c>
      <c r="C3111" s="13">
        <v>7</v>
      </c>
      <c r="D3111" s="13">
        <v>76</v>
      </c>
      <c r="E3111" t="s">
        <v>25</v>
      </c>
      <c r="F3111" t="s">
        <v>21</v>
      </c>
      <c r="G3111" t="str">
        <f>IF(VentasC15[[#This Row],[Tipo de pago]]='Tablas auxiliares'!$B$6,"Venta física","Venta Online")</f>
        <v>Venta Online</v>
      </c>
      <c r="H3111" t="s">
        <v>30</v>
      </c>
      <c r="I3111" s="37">
        <v>90668</v>
      </c>
      <c r="J3111" s="37">
        <v>74243</v>
      </c>
      <c r="K3111" s="37">
        <v>87122</v>
      </c>
      <c r="L3111" s="37">
        <v>37828</v>
      </c>
      <c r="M3111" s="37">
        <v>37864</v>
      </c>
      <c r="N3111" s="37">
        <f>SUM(VentasC15[[#This Row],[Maquillaje]:[Perfumería]])</f>
        <v>327725</v>
      </c>
      <c r="O3111" s="14">
        <f>AVERAGE(VentasC15[[#This Row],[Maquillaje]:[Perfumería]])</f>
        <v>65545</v>
      </c>
      <c r="P3111" t="str">
        <f>INDEX(VentasC15[[#Headers],[Maquillaje]:[Perfumería]],MATCH(MAX(VentasC15[[#This Row],[Maquillaje]:[Perfumería]]),VentasC15[[#This Row],[Maquillaje]:[Perfumería]],0))</f>
        <v>Maquillaje</v>
      </c>
      <c r="Q3111" t="str">
        <f>INDEX(VentasC15[[#Headers],[Maquillaje]:[Perfumería]],MATCH(MIN(VentasC15[[#This Row],[Maquillaje]:[Perfumería]]),VentasC15[[#This Row],[Maquillaje]:[Perfumería]],0))</f>
        <v>Cuerpo</v>
      </c>
      <c r="R3111" t="str">
        <f>IF(VentasC15[[#This Row],[Total por vendedor]]&gt;=250000,"SI","NO")</f>
        <v>SI</v>
      </c>
    </row>
    <row r="3112" spans="1:18" x14ac:dyDescent="0.3">
      <c r="A3112" s="16">
        <v>33500232</v>
      </c>
      <c r="B3112" s="13">
        <v>72</v>
      </c>
      <c r="C3112" s="13">
        <v>7</v>
      </c>
      <c r="D3112" s="13">
        <v>92</v>
      </c>
      <c r="E3112" t="s">
        <v>23</v>
      </c>
      <c r="F3112" t="s">
        <v>20</v>
      </c>
      <c r="G3112" t="str">
        <f>IF(VentasC15[[#This Row],[Tipo de pago]]='Tablas auxiliares'!$B$6,"Venta física","Venta Online")</f>
        <v>Venta física</v>
      </c>
      <c r="H3112" t="s">
        <v>29</v>
      </c>
      <c r="I3112" s="37">
        <v>25106</v>
      </c>
      <c r="J3112" s="37">
        <v>96152</v>
      </c>
      <c r="K3112" s="37">
        <v>45668</v>
      </c>
      <c r="L3112" s="37">
        <v>11132</v>
      </c>
      <c r="M3112" s="37">
        <v>62536</v>
      </c>
      <c r="N3112" s="37">
        <f>SUM(VentasC15[[#This Row],[Maquillaje]:[Perfumería]])</f>
        <v>240594</v>
      </c>
      <c r="O3112" s="14">
        <f>AVERAGE(VentasC15[[#This Row],[Maquillaje]:[Perfumería]])</f>
        <v>48118.8</v>
      </c>
      <c r="P3112" t="str">
        <f>INDEX(VentasC15[[#Headers],[Maquillaje]:[Perfumería]],MATCH(MAX(VentasC15[[#This Row],[Maquillaje]:[Perfumería]]),VentasC15[[#This Row],[Maquillaje]:[Perfumería]],0))</f>
        <v>Skincare</v>
      </c>
      <c r="Q3112" t="str">
        <f>INDEX(VentasC15[[#Headers],[Maquillaje]:[Perfumería]],MATCH(MIN(VentasC15[[#This Row],[Maquillaje]:[Perfumería]]),VentasC15[[#This Row],[Maquillaje]:[Perfumería]],0))</f>
        <v>Cuerpo</v>
      </c>
      <c r="R3112" t="str">
        <f>IF(VentasC15[[#This Row],[Total por vendedor]]&gt;=250000,"SI","NO")</f>
        <v>NO</v>
      </c>
    </row>
    <row r="3113" spans="1:18" x14ac:dyDescent="0.3">
      <c r="A3113" s="17">
        <v>33500233</v>
      </c>
      <c r="B3113" s="13">
        <v>59</v>
      </c>
      <c r="C3113" s="13">
        <v>7</v>
      </c>
      <c r="D3113" s="13">
        <v>94</v>
      </c>
      <c r="E3113" t="s">
        <v>23</v>
      </c>
      <c r="F3113" t="s">
        <v>21</v>
      </c>
      <c r="G3113" t="str">
        <f>IF(VentasC15[[#This Row],[Tipo de pago]]='Tablas auxiliares'!$B$6,"Venta física","Venta Online")</f>
        <v>Venta Online</v>
      </c>
      <c r="H3113" t="s">
        <v>29</v>
      </c>
      <c r="I3113" s="37">
        <v>10694</v>
      </c>
      <c r="J3113" s="37">
        <v>50655</v>
      </c>
      <c r="K3113" s="37">
        <v>53329</v>
      </c>
      <c r="L3113" s="37">
        <v>96549</v>
      </c>
      <c r="M3113" s="37">
        <v>435</v>
      </c>
      <c r="N3113" s="37">
        <f>SUM(VentasC15[[#This Row],[Maquillaje]:[Perfumería]])</f>
        <v>211662</v>
      </c>
      <c r="O3113" s="14">
        <f>AVERAGE(VentasC15[[#This Row],[Maquillaje]:[Perfumería]])</f>
        <v>42332.4</v>
      </c>
      <c r="P3113" t="str">
        <f>INDEX(VentasC15[[#Headers],[Maquillaje]:[Perfumería]],MATCH(MAX(VentasC15[[#This Row],[Maquillaje]:[Perfumería]]),VentasC15[[#This Row],[Maquillaje]:[Perfumería]],0))</f>
        <v>Cuerpo</v>
      </c>
      <c r="Q3113" t="str">
        <f>INDEX(VentasC15[[#Headers],[Maquillaje]:[Perfumería]],MATCH(MIN(VentasC15[[#This Row],[Maquillaje]:[Perfumería]]),VentasC15[[#This Row],[Maquillaje]:[Perfumería]],0))</f>
        <v>Perfumería</v>
      </c>
      <c r="R3113" t="str">
        <f>IF(VentasC15[[#This Row],[Total por vendedor]]&gt;=250000,"SI","NO")</f>
        <v>NO</v>
      </c>
    </row>
    <row r="3114" spans="1:18" x14ac:dyDescent="0.3">
      <c r="A3114" s="16">
        <v>33500234</v>
      </c>
      <c r="B3114" s="13">
        <v>25</v>
      </c>
      <c r="C3114" s="13">
        <v>7</v>
      </c>
      <c r="D3114" s="13">
        <v>9</v>
      </c>
      <c r="E3114" t="s">
        <v>25</v>
      </c>
      <c r="F3114" t="s">
        <v>20</v>
      </c>
      <c r="G3114" t="str">
        <f>IF(VentasC15[[#This Row],[Tipo de pago]]='Tablas auxiliares'!$B$6,"Venta física","Venta Online")</f>
        <v>Venta física</v>
      </c>
      <c r="H3114" t="s">
        <v>29</v>
      </c>
      <c r="I3114" s="37">
        <v>46315</v>
      </c>
      <c r="J3114" s="37">
        <v>29440</v>
      </c>
      <c r="K3114" s="37">
        <v>52355</v>
      </c>
      <c r="L3114" s="37">
        <v>45826</v>
      </c>
      <c r="M3114" s="37">
        <v>29827</v>
      </c>
      <c r="N3114" s="37">
        <f>SUM(VentasC15[[#This Row],[Maquillaje]:[Perfumería]])</f>
        <v>203763</v>
      </c>
      <c r="O3114" s="14">
        <f>AVERAGE(VentasC15[[#This Row],[Maquillaje]:[Perfumería]])</f>
        <v>40752.6</v>
      </c>
      <c r="P3114" t="str">
        <f>INDEX(VentasC15[[#Headers],[Maquillaje]:[Perfumería]],MATCH(MAX(VentasC15[[#This Row],[Maquillaje]:[Perfumería]]),VentasC15[[#This Row],[Maquillaje]:[Perfumería]],0))</f>
        <v>Cabello</v>
      </c>
      <c r="Q3114" t="str">
        <f>INDEX(VentasC15[[#Headers],[Maquillaje]:[Perfumería]],MATCH(MIN(VentasC15[[#This Row],[Maquillaje]:[Perfumería]]),VentasC15[[#This Row],[Maquillaje]:[Perfumería]],0))</f>
        <v>Skincare</v>
      </c>
      <c r="R3114" t="str">
        <f>IF(VentasC15[[#This Row],[Total por vendedor]]&gt;=250000,"SI","NO")</f>
        <v>NO</v>
      </c>
    </row>
    <row r="3115" spans="1:18" x14ac:dyDescent="0.3">
      <c r="A3115" s="17">
        <v>33500235</v>
      </c>
      <c r="B3115" s="13">
        <v>28</v>
      </c>
      <c r="C3115" s="13">
        <v>7</v>
      </c>
      <c r="D3115" s="13">
        <v>63</v>
      </c>
      <c r="E3115" t="s">
        <v>22</v>
      </c>
      <c r="F3115" t="s">
        <v>21</v>
      </c>
      <c r="G3115" t="str">
        <f>IF(VentasC15[[#This Row],[Tipo de pago]]='Tablas auxiliares'!$B$6,"Venta física","Venta Online")</f>
        <v>Venta Online</v>
      </c>
      <c r="H3115" t="s">
        <v>29</v>
      </c>
      <c r="I3115" s="37">
        <v>70522</v>
      </c>
      <c r="J3115" s="37">
        <v>95392</v>
      </c>
      <c r="K3115" s="37">
        <v>75584</v>
      </c>
      <c r="L3115" s="37">
        <v>27866</v>
      </c>
      <c r="M3115" s="37">
        <v>51068</v>
      </c>
      <c r="N3115" s="37">
        <f>SUM(VentasC15[[#This Row],[Maquillaje]:[Perfumería]])</f>
        <v>320432</v>
      </c>
      <c r="O3115" s="14">
        <f>AVERAGE(VentasC15[[#This Row],[Maquillaje]:[Perfumería]])</f>
        <v>64086.400000000001</v>
      </c>
      <c r="P3115" t="str">
        <f>INDEX(VentasC15[[#Headers],[Maquillaje]:[Perfumería]],MATCH(MAX(VentasC15[[#This Row],[Maquillaje]:[Perfumería]]),VentasC15[[#This Row],[Maquillaje]:[Perfumería]],0))</f>
        <v>Skincare</v>
      </c>
      <c r="Q3115" t="str">
        <f>INDEX(VentasC15[[#Headers],[Maquillaje]:[Perfumería]],MATCH(MIN(VentasC15[[#This Row],[Maquillaje]:[Perfumería]]),VentasC15[[#This Row],[Maquillaje]:[Perfumería]],0))</f>
        <v>Cuerpo</v>
      </c>
      <c r="R3115" t="str">
        <f>IF(VentasC15[[#This Row],[Total por vendedor]]&gt;=250000,"SI","NO")</f>
        <v>SI</v>
      </c>
    </row>
    <row r="3116" spans="1:18" x14ac:dyDescent="0.3">
      <c r="A3116" s="16">
        <v>33500236</v>
      </c>
      <c r="B3116" s="13">
        <v>28</v>
      </c>
      <c r="C3116" s="13">
        <v>7</v>
      </c>
      <c r="D3116" s="13">
        <v>17</v>
      </c>
      <c r="E3116" t="s">
        <v>24</v>
      </c>
      <c r="F3116" t="s">
        <v>21</v>
      </c>
      <c r="G3116" t="str">
        <f>IF(VentasC15[[#This Row],[Tipo de pago]]='Tablas auxiliares'!$B$6,"Venta física","Venta Online")</f>
        <v>Venta Online</v>
      </c>
      <c r="H3116" t="s">
        <v>30</v>
      </c>
      <c r="I3116" s="37">
        <v>14215</v>
      </c>
      <c r="J3116" s="37">
        <v>46157</v>
      </c>
      <c r="K3116" s="37">
        <v>87890</v>
      </c>
      <c r="L3116" s="37">
        <v>69873</v>
      </c>
      <c r="M3116" s="37">
        <v>37847</v>
      </c>
      <c r="N3116" s="37">
        <f>SUM(VentasC15[[#This Row],[Maquillaje]:[Perfumería]])</f>
        <v>255982</v>
      </c>
      <c r="O3116" s="14">
        <f>AVERAGE(VentasC15[[#This Row],[Maquillaje]:[Perfumería]])</f>
        <v>51196.4</v>
      </c>
      <c r="P3116" t="str">
        <f>INDEX(VentasC15[[#Headers],[Maquillaje]:[Perfumería]],MATCH(MAX(VentasC15[[#This Row],[Maquillaje]:[Perfumería]]),VentasC15[[#This Row],[Maquillaje]:[Perfumería]],0))</f>
        <v>Cabello</v>
      </c>
      <c r="Q3116" t="str">
        <f>INDEX(VentasC15[[#Headers],[Maquillaje]:[Perfumería]],MATCH(MIN(VentasC15[[#This Row],[Maquillaje]:[Perfumería]]),VentasC15[[#This Row],[Maquillaje]:[Perfumería]],0))</f>
        <v>Maquillaje</v>
      </c>
      <c r="R3116" t="str">
        <f>IF(VentasC15[[#This Row],[Total por vendedor]]&gt;=250000,"SI","NO")</f>
        <v>SI</v>
      </c>
    </row>
    <row r="3117" spans="1:18" x14ac:dyDescent="0.3">
      <c r="A3117" s="17">
        <v>33500237</v>
      </c>
      <c r="B3117" s="13">
        <v>70</v>
      </c>
      <c r="C3117" s="13">
        <v>7</v>
      </c>
      <c r="D3117" s="13">
        <v>38</v>
      </c>
      <c r="E3117" t="s">
        <v>23</v>
      </c>
      <c r="F3117" t="s">
        <v>21</v>
      </c>
      <c r="G3117" t="str">
        <f>IF(VentasC15[[#This Row],[Tipo de pago]]='Tablas auxiliares'!$B$6,"Venta física","Venta Online")</f>
        <v>Venta Online</v>
      </c>
      <c r="H3117" t="s">
        <v>29</v>
      </c>
      <c r="I3117" s="37">
        <v>56408</v>
      </c>
      <c r="J3117" s="37">
        <v>89043</v>
      </c>
      <c r="K3117" s="37">
        <v>84292</v>
      </c>
      <c r="L3117" s="37">
        <v>42807</v>
      </c>
      <c r="M3117" s="37">
        <v>83404</v>
      </c>
      <c r="N3117" s="37">
        <f>SUM(VentasC15[[#This Row],[Maquillaje]:[Perfumería]])</f>
        <v>355954</v>
      </c>
      <c r="O3117" s="14">
        <f>AVERAGE(VentasC15[[#This Row],[Maquillaje]:[Perfumería]])</f>
        <v>71190.8</v>
      </c>
      <c r="P3117" t="str">
        <f>INDEX(VentasC15[[#Headers],[Maquillaje]:[Perfumería]],MATCH(MAX(VentasC15[[#This Row],[Maquillaje]:[Perfumería]]),VentasC15[[#This Row],[Maquillaje]:[Perfumería]],0))</f>
        <v>Skincare</v>
      </c>
      <c r="Q3117" t="str">
        <f>INDEX(VentasC15[[#Headers],[Maquillaje]:[Perfumería]],MATCH(MIN(VentasC15[[#This Row],[Maquillaje]:[Perfumería]]),VentasC15[[#This Row],[Maquillaje]:[Perfumería]],0))</f>
        <v>Cuerpo</v>
      </c>
      <c r="R3117" t="str">
        <f>IF(VentasC15[[#This Row],[Total por vendedor]]&gt;=250000,"SI","NO")</f>
        <v>SI</v>
      </c>
    </row>
    <row r="3118" spans="1:18" x14ac:dyDescent="0.3">
      <c r="A3118" s="16">
        <v>33500238</v>
      </c>
      <c r="B3118" s="13">
        <v>51</v>
      </c>
      <c r="C3118" s="13">
        <v>7</v>
      </c>
      <c r="D3118" s="13">
        <v>47</v>
      </c>
      <c r="E3118" t="s">
        <v>24</v>
      </c>
      <c r="F3118" t="s">
        <v>21</v>
      </c>
      <c r="G3118" t="str">
        <f>IF(VentasC15[[#This Row],[Tipo de pago]]='Tablas auxiliares'!$B$6,"Venta física","Venta Online")</f>
        <v>Venta Online</v>
      </c>
      <c r="H3118" t="s">
        <v>30</v>
      </c>
      <c r="I3118" s="37">
        <v>43848</v>
      </c>
      <c r="J3118" s="37">
        <v>25842</v>
      </c>
      <c r="K3118" s="37">
        <v>2739</v>
      </c>
      <c r="L3118" s="37">
        <v>58762</v>
      </c>
      <c r="M3118" s="37">
        <v>56369</v>
      </c>
      <c r="N3118" s="37">
        <f>SUM(VentasC15[[#This Row],[Maquillaje]:[Perfumería]])</f>
        <v>187560</v>
      </c>
      <c r="O3118" s="14">
        <f>AVERAGE(VentasC15[[#This Row],[Maquillaje]:[Perfumería]])</f>
        <v>37512</v>
      </c>
      <c r="P3118" t="str">
        <f>INDEX(VentasC15[[#Headers],[Maquillaje]:[Perfumería]],MATCH(MAX(VentasC15[[#This Row],[Maquillaje]:[Perfumería]]),VentasC15[[#This Row],[Maquillaje]:[Perfumería]],0))</f>
        <v>Cuerpo</v>
      </c>
      <c r="Q3118" t="str">
        <f>INDEX(VentasC15[[#Headers],[Maquillaje]:[Perfumería]],MATCH(MIN(VentasC15[[#This Row],[Maquillaje]:[Perfumería]]),VentasC15[[#This Row],[Maquillaje]:[Perfumería]],0))</f>
        <v>Cabello</v>
      </c>
      <c r="R3118" t="str">
        <f>IF(VentasC15[[#This Row],[Total por vendedor]]&gt;=250000,"SI","NO")</f>
        <v>NO</v>
      </c>
    </row>
    <row r="3119" spans="1:18" x14ac:dyDescent="0.3">
      <c r="A3119" s="17">
        <v>33500239</v>
      </c>
      <c r="B3119" s="13">
        <v>56</v>
      </c>
      <c r="C3119" s="13">
        <v>7</v>
      </c>
      <c r="D3119" s="13">
        <v>32</v>
      </c>
      <c r="E3119" t="s">
        <v>23</v>
      </c>
      <c r="F3119" t="s">
        <v>20</v>
      </c>
      <c r="G3119" t="str">
        <f>IF(VentasC15[[#This Row],[Tipo de pago]]='Tablas auxiliares'!$B$6,"Venta física","Venta Online")</f>
        <v>Venta física</v>
      </c>
      <c r="H3119" t="s">
        <v>30</v>
      </c>
      <c r="I3119" s="37">
        <v>86488</v>
      </c>
      <c r="J3119" s="37">
        <v>34793</v>
      </c>
      <c r="K3119" s="37">
        <v>8221</v>
      </c>
      <c r="L3119" s="37">
        <v>15395</v>
      </c>
      <c r="M3119" s="37">
        <v>22624</v>
      </c>
      <c r="N3119" s="37">
        <f>SUM(VentasC15[[#This Row],[Maquillaje]:[Perfumería]])</f>
        <v>167521</v>
      </c>
      <c r="O3119" s="14">
        <f>AVERAGE(VentasC15[[#This Row],[Maquillaje]:[Perfumería]])</f>
        <v>33504.199999999997</v>
      </c>
      <c r="P3119" t="str">
        <f>INDEX(VentasC15[[#Headers],[Maquillaje]:[Perfumería]],MATCH(MAX(VentasC15[[#This Row],[Maquillaje]:[Perfumería]]),VentasC15[[#This Row],[Maquillaje]:[Perfumería]],0))</f>
        <v>Maquillaje</v>
      </c>
      <c r="Q3119" t="str">
        <f>INDEX(VentasC15[[#Headers],[Maquillaje]:[Perfumería]],MATCH(MIN(VentasC15[[#This Row],[Maquillaje]:[Perfumería]]),VentasC15[[#This Row],[Maquillaje]:[Perfumería]],0))</f>
        <v>Cabello</v>
      </c>
      <c r="R3119" t="str">
        <f>IF(VentasC15[[#This Row],[Total por vendedor]]&gt;=250000,"SI","NO")</f>
        <v>NO</v>
      </c>
    </row>
    <row r="3120" spans="1:18" x14ac:dyDescent="0.3">
      <c r="A3120" s="16">
        <v>33500240</v>
      </c>
      <c r="B3120" s="13">
        <v>64</v>
      </c>
      <c r="C3120" s="13">
        <v>7</v>
      </c>
      <c r="D3120" s="13">
        <v>85</v>
      </c>
      <c r="E3120" t="s">
        <v>24</v>
      </c>
      <c r="F3120" t="s">
        <v>20</v>
      </c>
      <c r="G3120" t="str">
        <f>IF(VentasC15[[#This Row],[Tipo de pago]]='Tablas auxiliares'!$B$6,"Venta física","Venta Online")</f>
        <v>Venta física</v>
      </c>
      <c r="H3120" t="s">
        <v>29</v>
      </c>
      <c r="I3120" s="37">
        <v>21530</v>
      </c>
      <c r="J3120" s="37">
        <v>63305</v>
      </c>
      <c r="K3120" s="37">
        <v>90301</v>
      </c>
      <c r="L3120" s="37">
        <v>47003</v>
      </c>
      <c r="M3120" s="37">
        <v>81389</v>
      </c>
      <c r="N3120" s="37">
        <f>SUM(VentasC15[[#This Row],[Maquillaje]:[Perfumería]])</f>
        <v>303528</v>
      </c>
      <c r="O3120" s="14">
        <f>AVERAGE(VentasC15[[#This Row],[Maquillaje]:[Perfumería]])</f>
        <v>60705.599999999999</v>
      </c>
      <c r="P3120" t="str">
        <f>INDEX(VentasC15[[#Headers],[Maquillaje]:[Perfumería]],MATCH(MAX(VentasC15[[#This Row],[Maquillaje]:[Perfumería]]),VentasC15[[#This Row],[Maquillaje]:[Perfumería]],0))</f>
        <v>Cabello</v>
      </c>
      <c r="Q3120" t="str">
        <f>INDEX(VentasC15[[#Headers],[Maquillaje]:[Perfumería]],MATCH(MIN(VentasC15[[#This Row],[Maquillaje]:[Perfumería]]),VentasC15[[#This Row],[Maquillaje]:[Perfumería]],0))</f>
        <v>Maquillaje</v>
      </c>
      <c r="R3120" t="str">
        <f>IF(VentasC15[[#This Row],[Total por vendedor]]&gt;=250000,"SI","NO")</f>
        <v>SI</v>
      </c>
    </row>
    <row r="3121" spans="1:18" x14ac:dyDescent="0.3">
      <c r="A3121" s="17">
        <v>33500241</v>
      </c>
      <c r="B3121" s="13">
        <v>36</v>
      </c>
      <c r="C3121" s="13">
        <v>7</v>
      </c>
      <c r="D3121" s="13">
        <v>90</v>
      </c>
      <c r="E3121" t="s">
        <v>23</v>
      </c>
      <c r="F3121" t="s">
        <v>21</v>
      </c>
      <c r="G3121" t="str">
        <f>IF(VentasC15[[#This Row],[Tipo de pago]]='Tablas auxiliares'!$B$6,"Venta física","Venta Online")</f>
        <v>Venta Online</v>
      </c>
      <c r="H3121" t="s">
        <v>30</v>
      </c>
      <c r="I3121" s="37">
        <v>32859</v>
      </c>
      <c r="J3121" s="37">
        <v>31993</v>
      </c>
      <c r="K3121" s="37">
        <v>56975</v>
      </c>
      <c r="L3121" s="37">
        <v>37841</v>
      </c>
      <c r="M3121" s="37">
        <v>42683</v>
      </c>
      <c r="N3121" s="37">
        <f>SUM(VentasC15[[#This Row],[Maquillaje]:[Perfumería]])</f>
        <v>202351</v>
      </c>
      <c r="O3121" s="14">
        <f>AVERAGE(VentasC15[[#This Row],[Maquillaje]:[Perfumería]])</f>
        <v>40470.199999999997</v>
      </c>
      <c r="P3121" t="str">
        <f>INDEX(VentasC15[[#Headers],[Maquillaje]:[Perfumería]],MATCH(MAX(VentasC15[[#This Row],[Maquillaje]:[Perfumería]]),VentasC15[[#This Row],[Maquillaje]:[Perfumería]],0))</f>
        <v>Cabello</v>
      </c>
      <c r="Q3121" t="str">
        <f>INDEX(VentasC15[[#Headers],[Maquillaje]:[Perfumería]],MATCH(MIN(VentasC15[[#This Row],[Maquillaje]:[Perfumería]]),VentasC15[[#This Row],[Maquillaje]:[Perfumería]],0))</f>
        <v>Skincare</v>
      </c>
      <c r="R3121" t="str">
        <f>IF(VentasC15[[#This Row],[Total por vendedor]]&gt;=250000,"SI","NO")</f>
        <v>NO</v>
      </c>
    </row>
    <row r="3122" spans="1:18" x14ac:dyDescent="0.3">
      <c r="A3122" s="16">
        <v>33500242</v>
      </c>
      <c r="B3122" s="13">
        <v>45</v>
      </c>
      <c r="C3122" s="13">
        <v>7</v>
      </c>
      <c r="D3122" s="13">
        <v>61</v>
      </c>
      <c r="E3122" t="s">
        <v>23</v>
      </c>
      <c r="F3122" t="s">
        <v>20</v>
      </c>
      <c r="G3122" t="str">
        <f>IF(VentasC15[[#This Row],[Tipo de pago]]='Tablas auxiliares'!$B$6,"Venta física","Venta Online")</f>
        <v>Venta física</v>
      </c>
      <c r="H3122" t="s">
        <v>30</v>
      </c>
      <c r="I3122" s="37">
        <v>67744</v>
      </c>
      <c r="J3122" s="37">
        <v>2957</v>
      </c>
      <c r="K3122" s="37">
        <v>77239</v>
      </c>
      <c r="L3122" s="37">
        <v>10233</v>
      </c>
      <c r="M3122" s="37">
        <v>21801</v>
      </c>
      <c r="N3122" s="37">
        <f>SUM(VentasC15[[#This Row],[Maquillaje]:[Perfumería]])</f>
        <v>179974</v>
      </c>
      <c r="O3122" s="14">
        <f>AVERAGE(VentasC15[[#This Row],[Maquillaje]:[Perfumería]])</f>
        <v>35994.800000000003</v>
      </c>
      <c r="P3122" t="str">
        <f>INDEX(VentasC15[[#Headers],[Maquillaje]:[Perfumería]],MATCH(MAX(VentasC15[[#This Row],[Maquillaje]:[Perfumería]]),VentasC15[[#This Row],[Maquillaje]:[Perfumería]],0))</f>
        <v>Cabello</v>
      </c>
      <c r="Q3122" t="str">
        <f>INDEX(VentasC15[[#Headers],[Maquillaje]:[Perfumería]],MATCH(MIN(VentasC15[[#This Row],[Maquillaje]:[Perfumería]]),VentasC15[[#This Row],[Maquillaje]:[Perfumería]],0))</f>
        <v>Skincare</v>
      </c>
      <c r="R3122" t="str">
        <f>IF(VentasC15[[#This Row],[Total por vendedor]]&gt;=250000,"SI","NO")</f>
        <v>NO</v>
      </c>
    </row>
    <row r="3123" spans="1:18" x14ac:dyDescent="0.3">
      <c r="A3123" s="17">
        <v>33500243</v>
      </c>
      <c r="B3123" s="13">
        <v>61</v>
      </c>
      <c r="C3123" s="13">
        <v>7</v>
      </c>
      <c r="D3123" s="13">
        <v>37</v>
      </c>
      <c r="E3123" t="s">
        <v>23</v>
      </c>
      <c r="F3123" t="s">
        <v>20</v>
      </c>
      <c r="G3123" t="str">
        <f>IF(VentasC15[[#This Row],[Tipo de pago]]='Tablas auxiliares'!$B$6,"Venta física","Venta Online")</f>
        <v>Venta física</v>
      </c>
      <c r="H3123" t="s">
        <v>29</v>
      </c>
      <c r="I3123" s="37">
        <v>89145</v>
      </c>
      <c r="J3123" s="37">
        <v>62828</v>
      </c>
      <c r="K3123" s="37">
        <v>60039</v>
      </c>
      <c r="L3123" s="37">
        <v>59259</v>
      </c>
      <c r="M3123" s="37">
        <v>38305</v>
      </c>
      <c r="N3123" s="37">
        <f>SUM(VentasC15[[#This Row],[Maquillaje]:[Perfumería]])</f>
        <v>309576</v>
      </c>
      <c r="O3123" s="14">
        <f>AVERAGE(VentasC15[[#This Row],[Maquillaje]:[Perfumería]])</f>
        <v>61915.199999999997</v>
      </c>
      <c r="P3123" t="str">
        <f>INDEX(VentasC15[[#Headers],[Maquillaje]:[Perfumería]],MATCH(MAX(VentasC15[[#This Row],[Maquillaje]:[Perfumería]]),VentasC15[[#This Row],[Maquillaje]:[Perfumería]],0))</f>
        <v>Maquillaje</v>
      </c>
      <c r="Q3123" t="str">
        <f>INDEX(VentasC15[[#Headers],[Maquillaje]:[Perfumería]],MATCH(MIN(VentasC15[[#This Row],[Maquillaje]:[Perfumería]]),VentasC15[[#This Row],[Maquillaje]:[Perfumería]],0))</f>
        <v>Perfumería</v>
      </c>
      <c r="R3123" t="str">
        <f>IF(VentasC15[[#This Row],[Total por vendedor]]&gt;=250000,"SI","NO")</f>
        <v>SI</v>
      </c>
    </row>
    <row r="3124" spans="1:18" x14ac:dyDescent="0.3">
      <c r="A3124" s="16">
        <v>33500244</v>
      </c>
      <c r="B3124" s="13">
        <v>59</v>
      </c>
      <c r="C3124" s="13">
        <v>7</v>
      </c>
      <c r="D3124" s="13">
        <v>19</v>
      </c>
      <c r="E3124" t="s">
        <v>24</v>
      </c>
      <c r="F3124" t="s">
        <v>20</v>
      </c>
      <c r="G3124" t="str">
        <f>IF(VentasC15[[#This Row],[Tipo de pago]]='Tablas auxiliares'!$B$6,"Venta física","Venta Online")</f>
        <v>Venta física</v>
      </c>
      <c r="H3124" t="s">
        <v>30</v>
      </c>
      <c r="I3124" s="37">
        <v>61667</v>
      </c>
      <c r="J3124" s="37">
        <v>98442</v>
      </c>
      <c r="K3124" s="37">
        <v>61004</v>
      </c>
      <c r="L3124" s="37">
        <v>72864</v>
      </c>
      <c r="M3124" s="37">
        <v>10405</v>
      </c>
      <c r="N3124" s="37">
        <f>SUM(VentasC15[[#This Row],[Maquillaje]:[Perfumería]])</f>
        <v>304382</v>
      </c>
      <c r="O3124" s="14">
        <f>AVERAGE(VentasC15[[#This Row],[Maquillaje]:[Perfumería]])</f>
        <v>60876.4</v>
      </c>
      <c r="P3124" t="str">
        <f>INDEX(VentasC15[[#Headers],[Maquillaje]:[Perfumería]],MATCH(MAX(VentasC15[[#This Row],[Maquillaje]:[Perfumería]]),VentasC15[[#This Row],[Maquillaje]:[Perfumería]],0))</f>
        <v>Skincare</v>
      </c>
      <c r="Q3124" t="str">
        <f>INDEX(VentasC15[[#Headers],[Maquillaje]:[Perfumería]],MATCH(MIN(VentasC15[[#This Row],[Maquillaje]:[Perfumería]]),VentasC15[[#This Row],[Maquillaje]:[Perfumería]],0))</f>
        <v>Perfumería</v>
      </c>
      <c r="R3124" t="str">
        <f>IF(VentasC15[[#This Row],[Total por vendedor]]&gt;=250000,"SI","NO")</f>
        <v>SI</v>
      </c>
    </row>
    <row r="3125" spans="1:18" x14ac:dyDescent="0.3">
      <c r="A3125" s="17">
        <v>33500245</v>
      </c>
      <c r="B3125" s="13">
        <v>75</v>
      </c>
      <c r="C3125" s="13">
        <v>7</v>
      </c>
      <c r="D3125" s="13">
        <v>62</v>
      </c>
      <c r="E3125" t="s">
        <v>23</v>
      </c>
      <c r="F3125" t="s">
        <v>20</v>
      </c>
      <c r="G3125" t="str">
        <f>IF(VentasC15[[#This Row],[Tipo de pago]]='Tablas auxiliares'!$B$6,"Venta física","Venta Online")</f>
        <v>Venta física</v>
      </c>
      <c r="H3125" t="s">
        <v>30</v>
      </c>
      <c r="I3125" s="37">
        <v>5693</v>
      </c>
      <c r="J3125" s="37">
        <v>95422</v>
      </c>
      <c r="K3125" s="37">
        <v>80292</v>
      </c>
      <c r="L3125" s="37">
        <v>52779</v>
      </c>
      <c r="M3125" s="37">
        <v>95864</v>
      </c>
      <c r="N3125" s="37">
        <f>SUM(VentasC15[[#This Row],[Maquillaje]:[Perfumería]])</f>
        <v>330050</v>
      </c>
      <c r="O3125" s="14">
        <f>AVERAGE(VentasC15[[#This Row],[Maquillaje]:[Perfumería]])</f>
        <v>66010</v>
      </c>
      <c r="P3125" t="str">
        <f>INDEX(VentasC15[[#Headers],[Maquillaje]:[Perfumería]],MATCH(MAX(VentasC15[[#This Row],[Maquillaje]:[Perfumería]]),VentasC15[[#This Row],[Maquillaje]:[Perfumería]],0))</f>
        <v>Perfumería</v>
      </c>
      <c r="Q3125" t="str">
        <f>INDEX(VentasC15[[#Headers],[Maquillaje]:[Perfumería]],MATCH(MIN(VentasC15[[#This Row],[Maquillaje]:[Perfumería]]),VentasC15[[#This Row],[Maquillaje]:[Perfumería]],0))</f>
        <v>Maquillaje</v>
      </c>
      <c r="R3125" t="str">
        <f>IF(VentasC15[[#This Row],[Total por vendedor]]&gt;=250000,"SI","NO")</f>
        <v>SI</v>
      </c>
    </row>
    <row r="3126" spans="1:18" x14ac:dyDescent="0.3">
      <c r="A3126" s="16">
        <v>33500246</v>
      </c>
      <c r="B3126" s="13">
        <v>47</v>
      </c>
      <c r="C3126" s="13">
        <v>7</v>
      </c>
      <c r="D3126" s="13">
        <v>85</v>
      </c>
      <c r="E3126" t="s">
        <v>23</v>
      </c>
      <c r="F3126" t="s">
        <v>20</v>
      </c>
      <c r="G3126" t="str">
        <f>IF(VentasC15[[#This Row],[Tipo de pago]]='Tablas auxiliares'!$B$6,"Venta física","Venta Online")</f>
        <v>Venta física</v>
      </c>
      <c r="H3126" t="s">
        <v>29</v>
      </c>
      <c r="I3126" s="37">
        <v>46483</v>
      </c>
      <c r="J3126" s="37">
        <v>77937</v>
      </c>
      <c r="K3126" s="37">
        <v>21342</v>
      </c>
      <c r="L3126" s="37">
        <v>93325</v>
      </c>
      <c r="M3126" s="37">
        <v>60938</v>
      </c>
      <c r="N3126" s="37">
        <f>SUM(VentasC15[[#This Row],[Maquillaje]:[Perfumería]])</f>
        <v>300025</v>
      </c>
      <c r="O3126" s="14">
        <f>AVERAGE(VentasC15[[#This Row],[Maquillaje]:[Perfumería]])</f>
        <v>60005</v>
      </c>
      <c r="P3126" t="str">
        <f>INDEX(VentasC15[[#Headers],[Maquillaje]:[Perfumería]],MATCH(MAX(VentasC15[[#This Row],[Maquillaje]:[Perfumería]]),VentasC15[[#This Row],[Maquillaje]:[Perfumería]],0))</f>
        <v>Cuerpo</v>
      </c>
      <c r="Q3126" t="str">
        <f>INDEX(VentasC15[[#Headers],[Maquillaje]:[Perfumería]],MATCH(MIN(VentasC15[[#This Row],[Maquillaje]:[Perfumería]]),VentasC15[[#This Row],[Maquillaje]:[Perfumería]],0))</f>
        <v>Cabello</v>
      </c>
      <c r="R3126" t="str">
        <f>IF(VentasC15[[#This Row],[Total por vendedor]]&gt;=250000,"SI","NO")</f>
        <v>SI</v>
      </c>
    </row>
    <row r="3127" spans="1:18" x14ac:dyDescent="0.3">
      <c r="A3127" s="17">
        <v>33500247</v>
      </c>
      <c r="B3127" s="13">
        <v>65</v>
      </c>
      <c r="C3127" s="13">
        <v>7</v>
      </c>
      <c r="D3127" s="13">
        <v>50</v>
      </c>
      <c r="E3127" t="s">
        <v>23</v>
      </c>
      <c r="F3127" t="s">
        <v>21</v>
      </c>
      <c r="G3127" t="str">
        <f>IF(VentasC15[[#This Row],[Tipo de pago]]='Tablas auxiliares'!$B$6,"Venta física","Venta Online")</f>
        <v>Venta Online</v>
      </c>
      <c r="H3127" t="s">
        <v>30</v>
      </c>
      <c r="I3127" s="37">
        <v>49229</v>
      </c>
      <c r="J3127" s="37">
        <v>61867</v>
      </c>
      <c r="K3127" s="37">
        <v>30354</v>
      </c>
      <c r="L3127" s="37">
        <v>70923</v>
      </c>
      <c r="M3127" s="37">
        <v>81844</v>
      </c>
      <c r="N3127" s="37">
        <f>SUM(VentasC15[[#This Row],[Maquillaje]:[Perfumería]])</f>
        <v>294217</v>
      </c>
      <c r="O3127" s="14">
        <f>AVERAGE(VentasC15[[#This Row],[Maquillaje]:[Perfumería]])</f>
        <v>58843.4</v>
      </c>
      <c r="P3127" t="str">
        <f>INDEX(VentasC15[[#Headers],[Maquillaje]:[Perfumería]],MATCH(MAX(VentasC15[[#This Row],[Maquillaje]:[Perfumería]]),VentasC15[[#This Row],[Maquillaje]:[Perfumería]],0))</f>
        <v>Perfumería</v>
      </c>
      <c r="Q3127" t="str">
        <f>INDEX(VentasC15[[#Headers],[Maquillaje]:[Perfumería]],MATCH(MIN(VentasC15[[#This Row],[Maquillaje]:[Perfumería]]),VentasC15[[#This Row],[Maquillaje]:[Perfumería]],0))</f>
        <v>Cabello</v>
      </c>
      <c r="R3127" t="str">
        <f>IF(VentasC15[[#This Row],[Total por vendedor]]&gt;=250000,"SI","NO")</f>
        <v>SI</v>
      </c>
    </row>
    <row r="3128" spans="1:18" x14ac:dyDescent="0.3">
      <c r="A3128" s="16">
        <v>33500248</v>
      </c>
      <c r="B3128" s="13">
        <v>57</v>
      </c>
      <c r="C3128" s="13">
        <v>7</v>
      </c>
      <c r="D3128" s="13">
        <v>10</v>
      </c>
      <c r="E3128" t="s">
        <v>23</v>
      </c>
      <c r="F3128" t="s">
        <v>21</v>
      </c>
      <c r="G3128" t="str">
        <f>IF(VentasC15[[#This Row],[Tipo de pago]]='Tablas auxiliares'!$B$6,"Venta física","Venta Online")</f>
        <v>Venta Online</v>
      </c>
      <c r="H3128" t="s">
        <v>29</v>
      </c>
      <c r="I3128" s="37">
        <v>11485</v>
      </c>
      <c r="J3128" s="37">
        <v>26287</v>
      </c>
      <c r="K3128" s="37">
        <v>51053</v>
      </c>
      <c r="L3128" s="37">
        <v>4645</v>
      </c>
      <c r="M3128" s="37">
        <v>21731</v>
      </c>
      <c r="N3128" s="37">
        <f>SUM(VentasC15[[#This Row],[Maquillaje]:[Perfumería]])</f>
        <v>115201</v>
      </c>
      <c r="O3128" s="14">
        <f>AVERAGE(VentasC15[[#This Row],[Maquillaje]:[Perfumería]])</f>
        <v>23040.2</v>
      </c>
      <c r="P3128" t="str">
        <f>INDEX(VentasC15[[#Headers],[Maquillaje]:[Perfumería]],MATCH(MAX(VentasC15[[#This Row],[Maquillaje]:[Perfumería]]),VentasC15[[#This Row],[Maquillaje]:[Perfumería]],0))</f>
        <v>Cabello</v>
      </c>
      <c r="Q3128" t="str">
        <f>INDEX(VentasC15[[#Headers],[Maquillaje]:[Perfumería]],MATCH(MIN(VentasC15[[#This Row],[Maquillaje]:[Perfumería]]),VentasC15[[#This Row],[Maquillaje]:[Perfumería]],0))</f>
        <v>Cuerpo</v>
      </c>
      <c r="R3128" t="str">
        <f>IF(VentasC15[[#This Row],[Total por vendedor]]&gt;=250000,"SI","NO")</f>
        <v>NO</v>
      </c>
    </row>
    <row r="3129" spans="1:18" x14ac:dyDescent="0.3">
      <c r="A3129" s="17">
        <v>33500249</v>
      </c>
      <c r="B3129" s="13">
        <v>57</v>
      </c>
      <c r="C3129" s="13">
        <v>7</v>
      </c>
      <c r="D3129" s="13">
        <v>91</v>
      </c>
      <c r="E3129" t="s">
        <v>25</v>
      </c>
      <c r="F3129" t="s">
        <v>20</v>
      </c>
      <c r="G3129" t="str">
        <f>IF(VentasC15[[#This Row],[Tipo de pago]]='Tablas auxiliares'!$B$6,"Venta física","Venta Online")</f>
        <v>Venta física</v>
      </c>
      <c r="H3129" t="s">
        <v>30</v>
      </c>
      <c r="I3129" s="37">
        <v>54539</v>
      </c>
      <c r="J3129" s="37">
        <v>49902</v>
      </c>
      <c r="K3129" s="37">
        <v>7202</v>
      </c>
      <c r="L3129" s="37">
        <v>78556</v>
      </c>
      <c r="M3129" s="37">
        <v>89897</v>
      </c>
      <c r="N3129" s="37">
        <f>SUM(VentasC15[[#This Row],[Maquillaje]:[Perfumería]])</f>
        <v>280096</v>
      </c>
      <c r="O3129" s="14">
        <f>AVERAGE(VentasC15[[#This Row],[Maquillaje]:[Perfumería]])</f>
        <v>56019.199999999997</v>
      </c>
      <c r="P3129" t="str">
        <f>INDEX(VentasC15[[#Headers],[Maquillaje]:[Perfumería]],MATCH(MAX(VentasC15[[#This Row],[Maquillaje]:[Perfumería]]),VentasC15[[#This Row],[Maquillaje]:[Perfumería]],0))</f>
        <v>Perfumería</v>
      </c>
      <c r="Q3129" t="str">
        <f>INDEX(VentasC15[[#Headers],[Maquillaje]:[Perfumería]],MATCH(MIN(VentasC15[[#This Row],[Maquillaje]:[Perfumería]]),VentasC15[[#This Row],[Maquillaje]:[Perfumería]],0))</f>
        <v>Cabello</v>
      </c>
      <c r="R3129" t="str">
        <f>IF(VentasC15[[#This Row],[Total por vendedor]]&gt;=250000,"SI","NO")</f>
        <v>SI</v>
      </c>
    </row>
    <row r="3130" spans="1:18" x14ac:dyDescent="0.3">
      <c r="A3130" s="16">
        <v>33500250</v>
      </c>
      <c r="B3130" s="13">
        <v>62</v>
      </c>
      <c r="C3130" s="13">
        <v>7</v>
      </c>
      <c r="D3130" s="13">
        <v>32</v>
      </c>
      <c r="E3130" t="s">
        <v>23</v>
      </c>
      <c r="F3130" t="s">
        <v>21</v>
      </c>
      <c r="G3130" t="str">
        <f>IF(VentasC15[[#This Row],[Tipo de pago]]='Tablas auxiliares'!$B$6,"Venta física","Venta Online")</f>
        <v>Venta Online</v>
      </c>
      <c r="H3130" t="s">
        <v>29</v>
      </c>
      <c r="I3130" s="37">
        <v>21519</v>
      </c>
      <c r="J3130" s="37">
        <v>13427</v>
      </c>
      <c r="K3130" s="37">
        <v>54778</v>
      </c>
      <c r="L3130" s="37">
        <v>41135</v>
      </c>
      <c r="M3130" s="37">
        <v>68262</v>
      </c>
      <c r="N3130" s="37">
        <f>SUM(VentasC15[[#This Row],[Maquillaje]:[Perfumería]])</f>
        <v>199121</v>
      </c>
      <c r="O3130" s="14">
        <f>AVERAGE(VentasC15[[#This Row],[Maquillaje]:[Perfumería]])</f>
        <v>39824.199999999997</v>
      </c>
      <c r="P3130" t="str">
        <f>INDEX(VentasC15[[#Headers],[Maquillaje]:[Perfumería]],MATCH(MAX(VentasC15[[#This Row],[Maquillaje]:[Perfumería]]),VentasC15[[#This Row],[Maquillaje]:[Perfumería]],0))</f>
        <v>Perfumería</v>
      </c>
      <c r="Q3130" t="str">
        <f>INDEX(VentasC15[[#Headers],[Maquillaje]:[Perfumería]],MATCH(MIN(VentasC15[[#This Row],[Maquillaje]:[Perfumería]]),VentasC15[[#This Row],[Maquillaje]:[Perfumería]],0))</f>
        <v>Skincare</v>
      </c>
      <c r="R3130" t="str">
        <f>IF(VentasC15[[#This Row],[Total por vendedor]]&gt;=250000,"SI","NO")</f>
        <v>NO</v>
      </c>
    </row>
    <row r="3131" spans="1:18" x14ac:dyDescent="0.3">
      <c r="A3131" s="17">
        <v>33500251</v>
      </c>
      <c r="B3131" s="13">
        <v>42</v>
      </c>
      <c r="C3131" s="13">
        <v>7</v>
      </c>
      <c r="D3131" s="13">
        <v>24</v>
      </c>
      <c r="E3131" t="s">
        <v>23</v>
      </c>
      <c r="F3131" t="s">
        <v>20</v>
      </c>
      <c r="G3131" t="str">
        <f>IF(VentasC15[[#This Row],[Tipo de pago]]='Tablas auxiliares'!$B$6,"Venta física","Venta Online")</f>
        <v>Venta física</v>
      </c>
      <c r="H3131" t="s">
        <v>29</v>
      </c>
      <c r="I3131" s="37">
        <v>65917</v>
      </c>
      <c r="J3131" s="37">
        <v>84400</v>
      </c>
      <c r="K3131" s="37">
        <v>35823</v>
      </c>
      <c r="L3131" s="37">
        <v>12754</v>
      </c>
      <c r="M3131" s="37">
        <v>67679</v>
      </c>
      <c r="N3131" s="37">
        <f>SUM(VentasC15[[#This Row],[Maquillaje]:[Perfumería]])</f>
        <v>266573</v>
      </c>
      <c r="O3131" s="14">
        <f>AVERAGE(VentasC15[[#This Row],[Maquillaje]:[Perfumería]])</f>
        <v>53314.6</v>
      </c>
      <c r="P3131" t="str">
        <f>INDEX(VentasC15[[#Headers],[Maquillaje]:[Perfumería]],MATCH(MAX(VentasC15[[#This Row],[Maquillaje]:[Perfumería]]),VentasC15[[#This Row],[Maquillaje]:[Perfumería]],0))</f>
        <v>Skincare</v>
      </c>
      <c r="Q3131" t="str">
        <f>INDEX(VentasC15[[#Headers],[Maquillaje]:[Perfumería]],MATCH(MIN(VentasC15[[#This Row],[Maquillaje]:[Perfumería]]),VentasC15[[#This Row],[Maquillaje]:[Perfumería]],0))</f>
        <v>Cuerpo</v>
      </c>
      <c r="R3131" t="str">
        <f>IF(VentasC15[[#This Row],[Total por vendedor]]&gt;=250000,"SI","NO")</f>
        <v>SI</v>
      </c>
    </row>
    <row r="3132" spans="1:18" x14ac:dyDescent="0.3">
      <c r="A3132" s="16">
        <v>33500252</v>
      </c>
      <c r="B3132" s="13">
        <v>71</v>
      </c>
      <c r="C3132" s="13">
        <v>7</v>
      </c>
      <c r="D3132" s="13">
        <v>23</v>
      </c>
      <c r="E3132" t="s">
        <v>23</v>
      </c>
      <c r="F3132" t="s">
        <v>21</v>
      </c>
      <c r="G3132" t="str">
        <f>IF(VentasC15[[#This Row],[Tipo de pago]]='Tablas auxiliares'!$B$6,"Venta física","Venta Online")</f>
        <v>Venta Online</v>
      </c>
      <c r="H3132" t="s">
        <v>30</v>
      </c>
      <c r="I3132" s="37">
        <v>67485</v>
      </c>
      <c r="J3132" s="37">
        <v>93545</v>
      </c>
      <c r="K3132" s="37">
        <v>35724</v>
      </c>
      <c r="L3132" s="37">
        <v>32662</v>
      </c>
      <c r="M3132" s="37">
        <v>241</v>
      </c>
      <c r="N3132" s="37">
        <f>SUM(VentasC15[[#This Row],[Maquillaje]:[Perfumería]])</f>
        <v>229657</v>
      </c>
      <c r="O3132" s="14">
        <f>AVERAGE(VentasC15[[#This Row],[Maquillaje]:[Perfumería]])</f>
        <v>45931.4</v>
      </c>
      <c r="P3132" t="str">
        <f>INDEX(VentasC15[[#Headers],[Maquillaje]:[Perfumería]],MATCH(MAX(VentasC15[[#This Row],[Maquillaje]:[Perfumería]]),VentasC15[[#This Row],[Maquillaje]:[Perfumería]],0))</f>
        <v>Skincare</v>
      </c>
      <c r="Q3132" t="str">
        <f>INDEX(VentasC15[[#Headers],[Maquillaje]:[Perfumería]],MATCH(MIN(VentasC15[[#This Row],[Maquillaje]:[Perfumería]]),VentasC15[[#This Row],[Maquillaje]:[Perfumería]],0))</f>
        <v>Perfumería</v>
      </c>
      <c r="R3132" t="str">
        <f>IF(VentasC15[[#This Row],[Total por vendedor]]&gt;=250000,"SI","NO")</f>
        <v>NO</v>
      </c>
    </row>
    <row r="3133" spans="1:18" x14ac:dyDescent="0.3">
      <c r="A3133" s="17">
        <v>33500253</v>
      </c>
      <c r="B3133" s="13">
        <v>47</v>
      </c>
      <c r="C3133" s="13">
        <v>7</v>
      </c>
      <c r="D3133" s="13">
        <v>69</v>
      </c>
      <c r="E3133" t="s">
        <v>22</v>
      </c>
      <c r="F3133" t="s">
        <v>21</v>
      </c>
      <c r="G3133" t="str">
        <f>IF(VentasC15[[#This Row],[Tipo de pago]]='Tablas auxiliares'!$B$6,"Venta física","Venta Online")</f>
        <v>Venta Online</v>
      </c>
      <c r="H3133" t="s">
        <v>29</v>
      </c>
      <c r="I3133" s="37">
        <v>16446</v>
      </c>
      <c r="J3133" s="37">
        <v>66209</v>
      </c>
      <c r="K3133" s="37">
        <v>12382</v>
      </c>
      <c r="L3133" s="37">
        <v>77642</v>
      </c>
      <c r="M3133" s="37">
        <v>83492</v>
      </c>
      <c r="N3133" s="37">
        <f>SUM(VentasC15[[#This Row],[Maquillaje]:[Perfumería]])</f>
        <v>256171</v>
      </c>
      <c r="O3133" s="14">
        <f>AVERAGE(VentasC15[[#This Row],[Maquillaje]:[Perfumería]])</f>
        <v>51234.2</v>
      </c>
      <c r="P3133" t="str">
        <f>INDEX(VentasC15[[#Headers],[Maquillaje]:[Perfumería]],MATCH(MAX(VentasC15[[#This Row],[Maquillaje]:[Perfumería]]),VentasC15[[#This Row],[Maquillaje]:[Perfumería]],0))</f>
        <v>Perfumería</v>
      </c>
      <c r="Q3133" t="str">
        <f>INDEX(VentasC15[[#Headers],[Maquillaje]:[Perfumería]],MATCH(MIN(VentasC15[[#This Row],[Maquillaje]:[Perfumería]]),VentasC15[[#This Row],[Maquillaje]:[Perfumería]],0))</f>
        <v>Cabello</v>
      </c>
      <c r="R3133" t="str">
        <f>IF(VentasC15[[#This Row],[Total por vendedor]]&gt;=250000,"SI","NO")</f>
        <v>SI</v>
      </c>
    </row>
    <row r="3134" spans="1:18" x14ac:dyDescent="0.3">
      <c r="A3134" s="16">
        <v>33500254</v>
      </c>
      <c r="B3134" s="13">
        <v>63</v>
      </c>
      <c r="C3134" s="13">
        <v>7</v>
      </c>
      <c r="D3134" s="13">
        <v>100</v>
      </c>
      <c r="E3134" t="s">
        <v>25</v>
      </c>
      <c r="F3134" t="s">
        <v>21</v>
      </c>
      <c r="G3134" t="str">
        <f>IF(VentasC15[[#This Row],[Tipo de pago]]='Tablas auxiliares'!$B$6,"Venta física","Venta Online")</f>
        <v>Venta Online</v>
      </c>
      <c r="H3134" t="s">
        <v>29</v>
      </c>
      <c r="I3134" s="37">
        <v>84133</v>
      </c>
      <c r="J3134" s="37">
        <v>93908</v>
      </c>
      <c r="K3134" s="37">
        <v>6275</v>
      </c>
      <c r="L3134" s="37">
        <v>56957</v>
      </c>
      <c r="M3134" s="37">
        <v>75236</v>
      </c>
      <c r="N3134" s="37">
        <f>SUM(VentasC15[[#This Row],[Maquillaje]:[Perfumería]])</f>
        <v>316509</v>
      </c>
      <c r="O3134" s="14">
        <f>AVERAGE(VentasC15[[#This Row],[Maquillaje]:[Perfumería]])</f>
        <v>63301.8</v>
      </c>
      <c r="P3134" t="str">
        <f>INDEX(VentasC15[[#Headers],[Maquillaje]:[Perfumería]],MATCH(MAX(VentasC15[[#This Row],[Maquillaje]:[Perfumería]]),VentasC15[[#This Row],[Maquillaje]:[Perfumería]],0))</f>
        <v>Skincare</v>
      </c>
      <c r="Q3134" t="str">
        <f>INDEX(VentasC15[[#Headers],[Maquillaje]:[Perfumería]],MATCH(MIN(VentasC15[[#This Row],[Maquillaje]:[Perfumería]]),VentasC15[[#This Row],[Maquillaje]:[Perfumería]],0))</f>
        <v>Cabello</v>
      </c>
      <c r="R3134" t="str">
        <f>IF(VentasC15[[#This Row],[Total por vendedor]]&gt;=250000,"SI","NO")</f>
        <v>SI</v>
      </c>
    </row>
    <row r="3135" spans="1:18" x14ac:dyDescent="0.3">
      <c r="A3135" s="17">
        <v>33500255</v>
      </c>
      <c r="B3135" s="13">
        <v>34</v>
      </c>
      <c r="C3135" s="13">
        <v>7</v>
      </c>
      <c r="D3135" s="13">
        <v>67</v>
      </c>
      <c r="E3135" t="s">
        <v>24</v>
      </c>
      <c r="F3135" t="s">
        <v>21</v>
      </c>
      <c r="G3135" t="str">
        <f>IF(VentasC15[[#This Row],[Tipo de pago]]='Tablas auxiliares'!$B$6,"Venta física","Venta Online")</f>
        <v>Venta Online</v>
      </c>
      <c r="H3135" t="s">
        <v>30</v>
      </c>
      <c r="I3135" s="37">
        <v>37192</v>
      </c>
      <c r="J3135" s="37">
        <v>43224</v>
      </c>
      <c r="K3135" s="37">
        <v>30506</v>
      </c>
      <c r="L3135" s="37">
        <v>49116</v>
      </c>
      <c r="M3135" s="37">
        <v>94115</v>
      </c>
      <c r="N3135" s="37">
        <f>SUM(VentasC15[[#This Row],[Maquillaje]:[Perfumería]])</f>
        <v>254153</v>
      </c>
      <c r="O3135" s="14">
        <f>AVERAGE(VentasC15[[#This Row],[Maquillaje]:[Perfumería]])</f>
        <v>50830.6</v>
      </c>
      <c r="P3135" t="str">
        <f>INDEX(VentasC15[[#Headers],[Maquillaje]:[Perfumería]],MATCH(MAX(VentasC15[[#This Row],[Maquillaje]:[Perfumería]]),VentasC15[[#This Row],[Maquillaje]:[Perfumería]],0))</f>
        <v>Perfumería</v>
      </c>
      <c r="Q3135" t="str">
        <f>INDEX(VentasC15[[#Headers],[Maquillaje]:[Perfumería]],MATCH(MIN(VentasC15[[#This Row],[Maquillaje]:[Perfumería]]),VentasC15[[#This Row],[Maquillaje]:[Perfumería]],0))</f>
        <v>Cabello</v>
      </c>
      <c r="R3135" t="str">
        <f>IF(VentasC15[[#This Row],[Total por vendedor]]&gt;=250000,"SI","NO")</f>
        <v>SI</v>
      </c>
    </row>
    <row r="3136" spans="1:18" x14ac:dyDescent="0.3">
      <c r="A3136" s="16">
        <v>33500256</v>
      </c>
      <c r="B3136" s="13">
        <v>55</v>
      </c>
      <c r="C3136" s="13">
        <v>7</v>
      </c>
      <c r="D3136" s="13">
        <v>23</v>
      </c>
      <c r="E3136" t="s">
        <v>24</v>
      </c>
      <c r="F3136" t="s">
        <v>20</v>
      </c>
      <c r="G3136" t="str">
        <f>IF(VentasC15[[#This Row],[Tipo de pago]]='Tablas auxiliares'!$B$6,"Venta física","Venta Online")</f>
        <v>Venta física</v>
      </c>
      <c r="H3136" t="s">
        <v>29</v>
      </c>
      <c r="I3136" s="37">
        <v>64252</v>
      </c>
      <c r="J3136" s="37">
        <v>87349</v>
      </c>
      <c r="K3136" s="37">
        <v>92283</v>
      </c>
      <c r="L3136" s="37">
        <v>69348</v>
      </c>
      <c r="M3136" s="37">
        <v>94410</v>
      </c>
      <c r="N3136" s="37">
        <f>SUM(VentasC15[[#This Row],[Maquillaje]:[Perfumería]])</f>
        <v>407642</v>
      </c>
      <c r="O3136" s="14">
        <f>AVERAGE(VentasC15[[#This Row],[Maquillaje]:[Perfumería]])</f>
        <v>81528.399999999994</v>
      </c>
      <c r="P3136" t="str">
        <f>INDEX(VentasC15[[#Headers],[Maquillaje]:[Perfumería]],MATCH(MAX(VentasC15[[#This Row],[Maquillaje]:[Perfumería]]),VentasC15[[#This Row],[Maquillaje]:[Perfumería]],0))</f>
        <v>Perfumería</v>
      </c>
      <c r="Q3136" t="str">
        <f>INDEX(VentasC15[[#Headers],[Maquillaje]:[Perfumería]],MATCH(MIN(VentasC15[[#This Row],[Maquillaje]:[Perfumería]]),VentasC15[[#This Row],[Maquillaje]:[Perfumería]],0))</f>
        <v>Maquillaje</v>
      </c>
      <c r="R3136" t="str">
        <f>IF(VentasC15[[#This Row],[Total por vendedor]]&gt;=250000,"SI","NO")</f>
        <v>SI</v>
      </c>
    </row>
    <row r="3137" spans="1:18" x14ac:dyDescent="0.3">
      <c r="A3137" s="17">
        <v>33500257</v>
      </c>
      <c r="B3137" s="13">
        <v>55</v>
      </c>
      <c r="C3137" s="13">
        <v>7</v>
      </c>
      <c r="D3137" s="13">
        <v>68</v>
      </c>
      <c r="E3137" t="s">
        <v>22</v>
      </c>
      <c r="F3137" t="s">
        <v>20</v>
      </c>
      <c r="G3137" t="str">
        <f>IF(VentasC15[[#This Row],[Tipo de pago]]='Tablas auxiliares'!$B$6,"Venta física","Venta Online")</f>
        <v>Venta física</v>
      </c>
      <c r="H3137" t="s">
        <v>29</v>
      </c>
      <c r="I3137" s="37">
        <v>86559</v>
      </c>
      <c r="J3137" s="37">
        <v>21919</v>
      </c>
      <c r="K3137" s="37">
        <v>24101</v>
      </c>
      <c r="L3137" s="37">
        <v>62871</v>
      </c>
      <c r="M3137" s="37">
        <v>26910</v>
      </c>
      <c r="N3137" s="37">
        <f>SUM(VentasC15[[#This Row],[Maquillaje]:[Perfumería]])</f>
        <v>222360</v>
      </c>
      <c r="O3137" s="14">
        <f>AVERAGE(VentasC15[[#This Row],[Maquillaje]:[Perfumería]])</f>
        <v>44472</v>
      </c>
      <c r="P3137" t="str">
        <f>INDEX(VentasC15[[#Headers],[Maquillaje]:[Perfumería]],MATCH(MAX(VentasC15[[#This Row],[Maquillaje]:[Perfumería]]),VentasC15[[#This Row],[Maquillaje]:[Perfumería]],0))</f>
        <v>Maquillaje</v>
      </c>
      <c r="Q3137" t="str">
        <f>INDEX(VentasC15[[#Headers],[Maquillaje]:[Perfumería]],MATCH(MIN(VentasC15[[#This Row],[Maquillaje]:[Perfumería]]),VentasC15[[#This Row],[Maquillaje]:[Perfumería]],0))</f>
        <v>Skincare</v>
      </c>
      <c r="R3137" t="str">
        <f>IF(VentasC15[[#This Row],[Total por vendedor]]&gt;=250000,"SI","NO")</f>
        <v>NO</v>
      </c>
    </row>
    <row r="3138" spans="1:18" x14ac:dyDescent="0.3">
      <c r="A3138" s="16">
        <v>33500258</v>
      </c>
      <c r="B3138" s="13">
        <v>59</v>
      </c>
      <c r="C3138" s="13">
        <v>7</v>
      </c>
      <c r="D3138" s="13">
        <v>86</v>
      </c>
      <c r="E3138" t="s">
        <v>23</v>
      </c>
      <c r="F3138" t="s">
        <v>20</v>
      </c>
      <c r="G3138" t="str">
        <f>IF(VentasC15[[#This Row],[Tipo de pago]]='Tablas auxiliares'!$B$6,"Venta física","Venta Online")</f>
        <v>Venta física</v>
      </c>
      <c r="H3138" t="s">
        <v>29</v>
      </c>
      <c r="I3138" s="37">
        <v>8463</v>
      </c>
      <c r="J3138" s="37">
        <v>72729</v>
      </c>
      <c r="K3138" s="37">
        <v>35785</v>
      </c>
      <c r="L3138" s="37">
        <v>7915</v>
      </c>
      <c r="M3138" s="37">
        <v>82603</v>
      </c>
      <c r="N3138" s="37">
        <f>SUM(VentasC15[[#This Row],[Maquillaje]:[Perfumería]])</f>
        <v>207495</v>
      </c>
      <c r="O3138" s="14">
        <f>AVERAGE(VentasC15[[#This Row],[Maquillaje]:[Perfumería]])</f>
        <v>41499</v>
      </c>
      <c r="P3138" t="str">
        <f>INDEX(VentasC15[[#Headers],[Maquillaje]:[Perfumería]],MATCH(MAX(VentasC15[[#This Row],[Maquillaje]:[Perfumería]]),VentasC15[[#This Row],[Maquillaje]:[Perfumería]],0))</f>
        <v>Perfumería</v>
      </c>
      <c r="Q3138" t="str">
        <f>INDEX(VentasC15[[#Headers],[Maquillaje]:[Perfumería]],MATCH(MIN(VentasC15[[#This Row],[Maquillaje]:[Perfumería]]),VentasC15[[#This Row],[Maquillaje]:[Perfumería]],0))</f>
        <v>Cuerpo</v>
      </c>
      <c r="R3138" t="str">
        <f>IF(VentasC15[[#This Row],[Total por vendedor]]&gt;=250000,"SI","NO")</f>
        <v>NO</v>
      </c>
    </row>
    <row r="3139" spans="1:18" x14ac:dyDescent="0.3">
      <c r="A3139" s="17">
        <v>33500259</v>
      </c>
      <c r="B3139" s="13">
        <v>32</v>
      </c>
      <c r="C3139" s="13">
        <v>7</v>
      </c>
      <c r="D3139" s="13">
        <v>79</v>
      </c>
      <c r="E3139" t="s">
        <v>22</v>
      </c>
      <c r="F3139" t="s">
        <v>21</v>
      </c>
      <c r="G3139" t="str">
        <f>IF(VentasC15[[#This Row],[Tipo de pago]]='Tablas auxiliares'!$B$6,"Venta física","Venta Online")</f>
        <v>Venta Online</v>
      </c>
      <c r="H3139" t="s">
        <v>30</v>
      </c>
      <c r="I3139" s="37">
        <v>69318</v>
      </c>
      <c r="J3139" s="37">
        <v>25164</v>
      </c>
      <c r="K3139" s="37">
        <v>16304</v>
      </c>
      <c r="L3139" s="37">
        <v>48510</v>
      </c>
      <c r="M3139" s="37">
        <v>21148</v>
      </c>
      <c r="N3139" s="37">
        <f>SUM(VentasC15[[#This Row],[Maquillaje]:[Perfumería]])</f>
        <v>180444</v>
      </c>
      <c r="O3139" s="14">
        <f>AVERAGE(VentasC15[[#This Row],[Maquillaje]:[Perfumería]])</f>
        <v>36088.800000000003</v>
      </c>
      <c r="P3139" t="str">
        <f>INDEX(VentasC15[[#Headers],[Maquillaje]:[Perfumería]],MATCH(MAX(VentasC15[[#This Row],[Maquillaje]:[Perfumería]]),VentasC15[[#This Row],[Maquillaje]:[Perfumería]],0))</f>
        <v>Maquillaje</v>
      </c>
      <c r="Q3139" t="str">
        <f>INDEX(VentasC15[[#Headers],[Maquillaje]:[Perfumería]],MATCH(MIN(VentasC15[[#This Row],[Maquillaje]:[Perfumería]]),VentasC15[[#This Row],[Maquillaje]:[Perfumería]],0))</f>
        <v>Cabello</v>
      </c>
      <c r="R3139" t="str">
        <f>IF(VentasC15[[#This Row],[Total por vendedor]]&gt;=250000,"SI","NO")</f>
        <v>NO</v>
      </c>
    </row>
    <row r="3140" spans="1:18" x14ac:dyDescent="0.3">
      <c r="A3140" s="16">
        <v>33500260</v>
      </c>
      <c r="B3140" s="13">
        <v>53</v>
      </c>
      <c r="C3140" s="13">
        <v>7</v>
      </c>
      <c r="D3140" s="13">
        <v>46</v>
      </c>
      <c r="E3140" t="s">
        <v>23</v>
      </c>
      <c r="F3140" t="s">
        <v>21</v>
      </c>
      <c r="G3140" t="str">
        <f>IF(VentasC15[[#This Row],[Tipo de pago]]='Tablas auxiliares'!$B$6,"Venta física","Venta Online")</f>
        <v>Venta Online</v>
      </c>
      <c r="H3140" t="s">
        <v>30</v>
      </c>
      <c r="I3140" s="37">
        <v>74503</v>
      </c>
      <c r="J3140" s="37">
        <v>30232</v>
      </c>
      <c r="K3140" s="37">
        <v>86913</v>
      </c>
      <c r="L3140" s="37">
        <v>2208</v>
      </c>
      <c r="M3140" s="37">
        <v>34242</v>
      </c>
      <c r="N3140" s="37">
        <f>SUM(VentasC15[[#This Row],[Maquillaje]:[Perfumería]])</f>
        <v>228098</v>
      </c>
      <c r="O3140" s="14">
        <f>AVERAGE(VentasC15[[#This Row],[Maquillaje]:[Perfumería]])</f>
        <v>45619.6</v>
      </c>
      <c r="P3140" t="str">
        <f>INDEX(VentasC15[[#Headers],[Maquillaje]:[Perfumería]],MATCH(MAX(VentasC15[[#This Row],[Maquillaje]:[Perfumería]]),VentasC15[[#This Row],[Maquillaje]:[Perfumería]],0))</f>
        <v>Cabello</v>
      </c>
      <c r="Q3140" t="str">
        <f>INDEX(VentasC15[[#Headers],[Maquillaje]:[Perfumería]],MATCH(MIN(VentasC15[[#This Row],[Maquillaje]:[Perfumería]]),VentasC15[[#This Row],[Maquillaje]:[Perfumería]],0))</f>
        <v>Cuerpo</v>
      </c>
      <c r="R3140" t="str">
        <f>IF(VentasC15[[#This Row],[Total por vendedor]]&gt;=250000,"SI","NO")</f>
        <v>NO</v>
      </c>
    </row>
    <row r="3141" spans="1:18" x14ac:dyDescent="0.3">
      <c r="A3141" s="17">
        <v>33500261</v>
      </c>
      <c r="B3141" s="13">
        <v>41</v>
      </c>
      <c r="C3141" s="13">
        <v>7</v>
      </c>
      <c r="D3141" s="13">
        <v>44</v>
      </c>
      <c r="E3141" t="s">
        <v>23</v>
      </c>
      <c r="F3141" t="s">
        <v>20</v>
      </c>
      <c r="G3141" t="str">
        <f>IF(VentasC15[[#This Row],[Tipo de pago]]='Tablas auxiliares'!$B$6,"Venta física","Venta Online")</f>
        <v>Venta física</v>
      </c>
      <c r="H3141" t="s">
        <v>29</v>
      </c>
      <c r="I3141" s="37">
        <v>76289</v>
      </c>
      <c r="J3141" s="37">
        <v>70473</v>
      </c>
      <c r="K3141" s="37">
        <v>86384</v>
      </c>
      <c r="L3141" s="37">
        <v>81938</v>
      </c>
      <c r="M3141" s="37">
        <v>87686</v>
      </c>
      <c r="N3141" s="37">
        <f>SUM(VentasC15[[#This Row],[Maquillaje]:[Perfumería]])</f>
        <v>402770</v>
      </c>
      <c r="O3141" s="14">
        <f>AVERAGE(VentasC15[[#This Row],[Maquillaje]:[Perfumería]])</f>
        <v>80554</v>
      </c>
      <c r="P3141" t="str">
        <f>INDEX(VentasC15[[#Headers],[Maquillaje]:[Perfumería]],MATCH(MAX(VentasC15[[#This Row],[Maquillaje]:[Perfumería]]),VentasC15[[#This Row],[Maquillaje]:[Perfumería]],0))</f>
        <v>Perfumería</v>
      </c>
      <c r="Q3141" t="str">
        <f>INDEX(VentasC15[[#Headers],[Maquillaje]:[Perfumería]],MATCH(MIN(VentasC15[[#This Row],[Maquillaje]:[Perfumería]]),VentasC15[[#This Row],[Maquillaje]:[Perfumería]],0))</f>
        <v>Skincare</v>
      </c>
      <c r="R3141" t="str">
        <f>IF(VentasC15[[#This Row],[Total por vendedor]]&gt;=250000,"SI","NO")</f>
        <v>SI</v>
      </c>
    </row>
    <row r="3142" spans="1:18" x14ac:dyDescent="0.3">
      <c r="A3142" s="16">
        <v>33500262</v>
      </c>
      <c r="B3142" s="13">
        <v>56</v>
      </c>
      <c r="C3142" s="13">
        <v>7</v>
      </c>
      <c r="D3142" s="13">
        <v>40</v>
      </c>
      <c r="E3142" t="s">
        <v>22</v>
      </c>
      <c r="F3142" t="s">
        <v>20</v>
      </c>
      <c r="G3142" t="str">
        <f>IF(VentasC15[[#This Row],[Tipo de pago]]='Tablas auxiliares'!$B$6,"Venta física","Venta Online")</f>
        <v>Venta física</v>
      </c>
      <c r="H3142" t="s">
        <v>29</v>
      </c>
      <c r="I3142" s="37">
        <v>40053</v>
      </c>
      <c r="J3142" s="37">
        <v>22592</v>
      </c>
      <c r="K3142" s="37">
        <v>81814</v>
      </c>
      <c r="L3142" s="37">
        <v>39184</v>
      </c>
      <c r="M3142" s="37">
        <v>52532</v>
      </c>
      <c r="N3142" s="37">
        <f>SUM(VentasC15[[#This Row],[Maquillaje]:[Perfumería]])</f>
        <v>236175</v>
      </c>
      <c r="O3142" s="14">
        <f>AVERAGE(VentasC15[[#This Row],[Maquillaje]:[Perfumería]])</f>
        <v>47235</v>
      </c>
      <c r="P3142" t="str">
        <f>INDEX(VentasC15[[#Headers],[Maquillaje]:[Perfumería]],MATCH(MAX(VentasC15[[#This Row],[Maquillaje]:[Perfumería]]),VentasC15[[#This Row],[Maquillaje]:[Perfumería]],0))</f>
        <v>Cabello</v>
      </c>
      <c r="Q3142" t="str">
        <f>INDEX(VentasC15[[#Headers],[Maquillaje]:[Perfumería]],MATCH(MIN(VentasC15[[#This Row],[Maquillaje]:[Perfumería]]),VentasC15[[#This Row],[Maquillaje]:[Perfumería]],0))</f>
        <v>Skincare</v>
      </c>
      <c r="R3142" t="str">
        <f>IF(VentasC15[[#This Row],[Total por vendedor]]&gt;=250000,"SI","NO")</f>
        <v>NO</v>
      </c>
    </row>
    <row r="3143" spans="1:18" x14ac:dyDescent="0.3">
      <c r="A3143" s="17">
        <v>33500263</v>
      </c>
      <c r="B3143" s="13">
        <v>65</v>
      </c>
      <c r="C3143" s="13">
        <v>7</v>
      </c>
      <c r="D3143" s="13">
        <v>83</v>
      </c>
      <c r="E3143" t="s">
        <v>23</v>
      </c>
      <c r="F3143" t="s">
        <v>20</v>
      </c>
      <c r="G3143" t="str">
        <f>IF(VentasC15[[#This Row],[Tipo de pago]]='Tablas auxiliares'!$B$6,"Venta física","Venta Online")</f>
        <v>Venta física</v>
      </c>
      <c r="H3143" t="s">
        <v>30</v>
      </c>
      <c r="I3143" s="37">
        <v>40666</v>
      </c>
      <c r="J3143" s="37">
        <v>94881</v>
      </c>
      <c r="K3143" s="37">
        <v>81961</v>
      </c>
      <c r="L3143" s="37">
        <v>89520</v>
      </c>
      <c r="M3143" s="37">
        <v>22769</v>
      </c>
      <c r="N3143" s="37">
        <f>SUM(VentasC15[[#This Row],[Maquillaje]:[Perfumería]])</f>
        <v>329797</v>
      </c>
      <c r="O3143" s="14">
        <f>AVERAGE(VentasC15[[#This Row],[Maquillaje]:[Perfumería]])</f>
        <v>65959.399999999994</v>
      </c>
      <c r="P3143" t="str">
        <f>INDEX(VentasC15[[#Headers],[Maquillaje]:[Perfumería]],MATCH(MAX(VentasC15[[#This Row],[Maquillaje]:[Perfumería]]),VentasC15[[#This Row],[Maquillaje]:[Perfumería]],0))</f>
        <v>Skincare</v>
      </c>
      <c r="Q3143" t="str">
        <f>INDEX(VentasC15[[#Headers],[Maquillaje]:[Perfumería]],MATCH(MIN(VentasC15[[#This Row],[Maquillaje]:[Perfumería]]),VentasC15[[#This Row],[Maquillaje]:[Perfumería]],0))</f>
        <v>Perfumería</v>
      </c>
      <c r="R3143" t="str">
        <f>IF(VentasC15[[#This Row],[Total por vendedor]]&gt;=250000,"SI","NO")</f>
        <v>SI</v>
      </c>
    </row>
    <row r="3144" spans="1:18" x14ac:dyDescent="0.3">
      <c r="A3144" s="16">
        <v>33500264</v>
      </c>
      <c r="B3144" s="13">
        <v>33</v>
      </c>
      <c r="C3144" s="13">
        <v>7</v>
      </c>
      <c r="D3144" s="13">
        <v>66</v>
      </c>
      <c r="E3144" t="s">
        <v>22</v>
      </c>
      <c r="F3144" t="s">
        <v>20</v>
      </c>
      <c r="G3144" t="str">
        <f>IF(VentasC15[[#This Row],[Tipo de pago]]='Tablas auxiliares'!$B$6,"Venta física","Venta Online")</f>
        <v>Venta física</v>
      </c>
      <c r="H3144" t="s">
        <v>30</v>
      </c>
      <c r="I3144" s="37">
        <v>30035</v>
      </c>
      <c r="J3144" s="37">
        <v>43178</v>
      </c>
      <c r="K3144" s="37">
        <v>21148</v>
      </c>
      <c r="L3144" s="37">
        <v>52615</v>
      </c>
      <c r="M3144" s="37">
        <v>35801</v>
      </c>
      <c r="N3144" s="37">
        <f>SUM(VentasC15[[#This Row],[Maquillaje]:[Perfumería]])</f>
        <v>182777</v>
      </c>
      <c r="O3144" s="14">
        <f>AVERAGE(VentasC15[[#This Row],[Maquillaje]:[Perfumería]])</f>
        <v>36555.4</v>
      </c>
      <c r="P3144" t="str">
        <f>INDEX(VentasC15[[#Headers],[Maquillaje]:[Perfumería]],MATCH(MAX(VentasC15[[#This Row],[Maquillaje]:[Perfumería]]),VentasC15[[#This Row],[Maquillaje]:[Perfumería]],0))</f>
        <v>Cuerpo</v>
      </c>
      <c r="Q3144" t="str">
        <f>INDEX(VentasC15[[#Headers],[Maquillaje]:[Perfumería]],MATCH(MIN(VentasC15[[#This Row],[Maquillaje]:[Perfumería]]),VentasC15[[#This Row],[Maquillaje]:[Perfumería]],0))</f>
        <v>Cabello</v>
      </c>
      <c r="R3144" t="str">
        <f>IF(VentasC15[[#This Row],[Total por vendedor]]&gt;=250000,"SI","NO")</f>
        <v>NO</v>
      </c>
    </row>
    <row r="3145" spans="1:18" x14ac:dyDescent="0.3">
      <c r="A3145" s="17">
        <v>33500265</v>
      </c>
      <c r="B3145" s="13">
        <v>73</v>
      </c>
      <c r="C3145" s="13">
        <v>7</v>
      </c>
      <c r="D3145" s="13">
        <v>76</v>
      </c>
      <c r="E3145" t="s">
        <v>22</v>
      </c>
      <c r="F3145" t="s">
        <v>20</v>
      </c>
      <c r="G3145" t="str">
        <f>IF(VentasC15[[#This Row],[Tipo de pago]]='Tablas auxiliares'!$B$6,"Venta física","Venta Online")</f>
        <v>Venta física</v>
      </c>
      <c r="H3145" t="s">
        <v>29</v>
      </c>
      <c r="I3145" s="37">
        <v>69108</v>
      </c>
      <c r="J3145" s="37">
        <v>99280</v>
      </c>
      <c r="K3145" s="37">
        <v>83148</v>
      </c>
      <c r="L3145" s="37">
        <v>51319</v>
      </c>
      <c r="M3145" s="37">
        <v>63494</v>
      </c>
      <c r="N3145" s="37">
        <f>SUM(VentasC15[[#This Row],[Maquillaje]:[Perfumería]])</f>
        <v>366349</v>
      </c>
      <c r="O3145" s="14">
        <f>AVERAGE(VentasC15[[#This Row],[Maquillaje]:[Perfumería]])</f>
        <v>73269.8</v>
      </c>
      <c r="P3145" t="str">
        <f>INDEX(VentasC15[[#Headers],[Maquillaje]:[Perfumería]],MATCH(MAX(VentasC15[[#This Row],[Maquillaje]:[Perfumería]]),VentasC15[[#This Row],[Maquillaje]:[Perfumería]],0))</f>
        <v>Skincare</v>
      </c>
      <c r="Q3145" t="str">
        <f>INDEX(VentasC15[[#Headers],[Maquillaje]:[Perfumería]],MATCH(MIN(VentasC15[[#This Row],[Maquillaje]:[Perfumería]]),VentasC15[[#This Row],[Maquillaje]:[Perfumería]],0))</f>
        <v>Cuerpo</v>
      </c>
      <c r="R3145" t="str">
        <f>IF(VentasC15[[#This Row],[Total por vendedor]]&gt;=250000,"SI","NO")</f>
        <v>SI</v>
      </c>
    </row>
    <row r="3146" spans="1:18" x14ac:dyDescent="0.3">
      <c r="A3146" s="16">
        <v>33500266</v>
      </c>
      <c r="B3146" s="13">
        <v>47</v>
      </c>
      <c r="C3146" s="13">
        <v>7</v>
      </c>
      <c r="D3146" s="13">
        <v>8</v>
      </c>
      <c r="E3146" t="s">
        <v>22</v>
      </c>
      <c r="F3146" t="s">
        <v>21</v>
      </c>
      <c r="G3146" t="str">
        <f>IF(VentasC15[[#This Row],[Tipo de pago]]='Tablas auxiliares'!$B$6,"Venta física","Venta Online")</f>
        <v>Venta Online</v>
      </c>
      <c r="H3146" t="s">
        <v>29</v>
      </c>
      <c r="I3146" s="37">
        <v>30137</v>
      </c>
      <c r="J3146" s="37">
        <v>50887</v>
      </c>
      <c r="K3146" s="37">
        <v>54961</v>
      </c>
      <c r="L3146" s="37">
        <v>98467</v>
      </c>
      <c r="M3146" s="37">
        <v>52809</v>
      </c>
      <c r="N3146" s="37">
        <f>SUM(VentasC15[[#This Row],[Maquillaje]:[Perfumería]])</f>
        <v>287261</v>
      </c>
      <c r="O3146" s="14">
        <f>AVERAGE(VentasC15[[#This Row],[Maquillaje]:[Perfumería]])</f>
        <v>57452.2</v>
      </c>
      <c r="P3146" t="str">
        <f>INDEX(VentasC15[[#Headers],[Maquillaje]:[Perfumería]],MATCH(MAX(VentasC15[[#This Row],[Maquillaje]:[Perfumería]]),VentasC15[[#This Row],[Maquillaje]:[Perfumería]],0))</f>
        <v>Cuerpo</v>
      </c>
      <c r="Q3146" t="str">
        <f>INDEX(VentasC15[[#Headers],[Maquillaje]:[Perfumería]],MATCH(MIN(VentasC15[[#This Row],[Maquillaje]:[Perfumería]]),VentasC15[[#This Row],[Maquillaje]:[Perfumería]],0))</f>
        <v>Maquillaje</v>
      </c>
      <c r="R3146" t="str">
        <f>IF(VentasC15[[#This Row],[Total por vendedor]]&gt;=250000,"SI","NO")</f>
        <v>SI</v>
      </c>
    </row>
    <row r="3147" spans="1:18" x14ac:dyDescent="0.3">
      <c r="A3147" s="17">
        <v>33500267</v>
      </c>
      <c r="B3147" s="13">
        <v>51</v>
      </c>
      <c r="C3147" s="13">
        <v>7</v>
      </c>
      <c r="D3147" s="13">
        <v>71</v>
      </c>
      <c r="E3147" t="s">
        <v>22</v>
      </c>
      <c r="F3147" t="s">
        <v>20</v>
      </c>
      <c r="G3147" t="str">
        <f>IF(VentasC15[[#This Row],[Tipo de pago]]='Tablas auxiliares'!$B$6,"Venta física","Venta Online")</f>
        <v>Venta física</v>
      </c>
      <c r="H3147" t="s">
        <v>30</v>
      </c>
      <c r="I3147" s="37">
        <v>18333</v>
      </c>
      <c r="J3147" s="37">
        <v>66121</v>
      </c>
      <c r="K3147" s="37">
        <v>51673</v>
      </c>
      <c r="L3147" s="37">
        <v>29953</v>
      </c>
      <c r="M3147" s="37">
        <v>51138</v>
      </c>
      <c r="N3147" s="37">
        <f>SUM(VentasC15[[#This Row],[Maquillaje]:[Perfumería]])</f>
        <v>217218</v>
      </c>
      <c r="O3147" s="14">
        <f>AVERAGE(VentasC15[[#This Row],[Maquillaje]:[Perfumería]])</f>
        <v>43443.6</v>
      </c>
      <c r="P3147" t="str">
        <f>INDEX(VentasC15[[#Headers],[Maquillaje]:[Perfumería]],MATCH(MAX(VentasC15[[#This Row],[Maquillaje]:[Perfumería]]),VentasC15[[#This Row],[Maquillaje]:[Perfumería]],0))</f>
        <v>Skincare</v>
      </c>
      <c r="Q3147" t="str">
        <f>INDEX(VentasC15[[#Headers],[Maquillaje]:[Perfumería]],MATCH(MIN(VentasC15[[#This Row],[Maquillaje]:[Perfumería]]),VentasC15[[#This Row],[Maquillaje]:[Perfumería]],0))</f>
        <v>Maquillaje</v>
      </c>
      <c r="R3147" t="str">
        <f>IF(VentasC15[[#This Row],[Total por vendedor]]&gt;=250000,"SI","NO")</f>
        <v>NO</v>
      </c>
    </row>
    <row r="3148" spans="1:18" x14ac:dyDescent="0.3">
      <c r="A3148" s="16">
        <v>33500268</v>
      </c>
      <c r="B3148" s="13">
        <v>40</v>
      </c>
      <c r="C3148" s="13">
        <v>7</v>
      </c>
      <c r="D3148" s="13">
        <v>39</v>
      </c>
      <c r="E3148" t="s">
        <v>23</v>
      </c>
      <c r="F3148" t="s">
        <v>21</v>
      </c>
      <c r="G3148" t="str">
        <f>IF(VentasC15[[#This Row],[Tipo de pago]]='Tablas auxiliares'!$B$6,"Venta física","Venta Online")</f>
        <v>Venta Online</v>
      </c>
      <c r="H3148" t="s">
        <v>30</v>
      </c>
      <c r="I3148" s="37">
        <v>88609</v>
      </c>
      <c r="J3148" s="37">
        <v>53026</v>
      </c>
      <c r="K3148" s="37">
        <v>22664</v>
      </c>
      <c r="L3148" s="37">
        <v>57497</v>
      </c>
      <c r="M3148" s="37">
        <v>72349</v>
      </c>
      <c r="N3148" s="37">
        <f>SUM(VentasC15[[#This Row],[Maquillaje]:[Perfumería]])</f>
        <v>294145</v>
      </c>
      <c r="O3148" s="14">
        <f>AVERAGE(VentasC15[[#This Row],[Maquillaje]:[Perfumería]])</f>
        <v>58829</v>
      </c>
      <c r="P3148" t="str">
        <f>INDEX(VentasC15[[#Headers],[Maquillaje]:[Perfumería]],MATCH(MAX(VentasC15[[#This Row],[Maquillaje]:[Perfumería]]),VentasC15[[#This Row],[Maquillaje]:[Perfumería]],0))</f>
        <v>Maquillaje</v>
      </c>
      <c r="Q3148" t="str">
        <f>INDEX(VentasC15[[#Headers],[Maquillaje]:[Perfumería]],MATCH(MIN(VentasC15[[#This Row],[Maquillaje]:[Perfumería]]),VentasC15[[#This Row],[Maquillaje]:[Perfumería]],0))</f>
        <v>Cabello</v>
      </c>
      <c r="R3148" t="str">
        <f>IF(VentasC15[[#This Row],[Total por vendedor]]&gt;=250000,"SI","NO")</f>
        <v>SI</v>
      </c>
    </row>
    <row r="3149" spans="1:18" x14ac:dyDescent="0.3">
      <c r="A3149" s="17">
        <v>33500269</v>
      </c>
      <c r="B3149" s="13">
        <v>54</v>
      </c>
      <c r="C3149" s="13">
        <v>7</v>
      </c>
      <c r="D3149" s="13">
        <v>12</v>
      </c>
      <c r="E3149" t="s">
        <v>22</v>
      </c>
      <c r="F3149" t="s">
        <v>20</v>
      </c>
      <c r="G3149" t="str">
        <f>IF(VentasC15[[#This Row],[Tipo de pago]]='Tablas auxiliares'!$B$6,"Venta física","Venta Online")</f>
        <v>Venta física</v>
      </c>
      <c r="H3149" t="s">
        <v>29</v>
      </c>
      <c r="I3149" s="37">
        <v>80789</v>
      </c>
      <c r="J3149" s="37">
        <v>55937</v>
      </c>
      <c r="K3149" s="37">
        <v>39343</v>
      </c>
      <c r="L3149" s="37">
        <v>65159</v>
      </c>
      <c r="M3149" s="37">
        <v>89433</v>
      </c>
      <c r="N3149" s="37">
        <f>SUM(VentasC15[[#This Row],[Maquillaje]:[Perfumería]])</f>
        <v>330661</v>
      </c>
      <c r="O3149" s="14">
        <f>AVERAGE(VentasC15[[#This Row],[Maquillaje]:[Perfumería]])</f>
        <v>66132.2</v>
      </c>
      <c r="P3149" t="str">
        <f>INDEX(VentasC15[[#Headers],[Maquillaje]:[Perfumería]],MATCH(MAX(VentasC15[[#This Row],[Maquillaje]:[Perfumería]]),VentasC15[[#This Row],[Maquillaje]:[Perfumería]],0))</f>
        <v>Perfumería</v>
      </c>
      <c r="Q3149" t="str">
        <f>INDEX(VentasC15[[#Headers],[Maquillaje]:[Perfumería]],MATCH(MIN(VentasC15[[#This Row],[Maquillaje]:[Perfumería]]),VentasC15[[#This Row],[Maquillaje]:[Perfumería]],0))</f>
        <v>Cabello</v>
      </c>
      <c r="R3149" t="str">
        <f>IF(VentasC15[[#This Row],[Total por vendedor]]&gt;=250000,"SI","NO")</f>
        <v>SI</v>
      </c>
    </row>
    <row r="3150" spans="1:18" x14ac:dyDescent="0.3">
      <c r="A3150" s="16">
        <v>33500270</v>
      </c>
      <c r="B3150" s="13">
        <v>44</v>
      </c>
      <c r="C3150" s="13">
        <v>7</v>
      </c>
      <c r="D3150" s="13">
        <v>11</v>
      </c>
      <c r="E3150" t="s">
        <v>23</v>
      </c>
      <c r="F3150" t="s">
        <v>21</v>
      </c>
      <c r="G3150" t="str">
        <f>IF(VentasC15[[#This Row],[Tipo de pago]]='Tablas auxiliares'!$B$6,"Venta física","Venta Online")</f>
        <v>Venta Online</v>
      </c>
      <c r="H3150" t="s">
        <v>29</v>
      </c>
      <c r="I3150" s="37">
        <v>52127</v>
      </c>
      <c r="J3150" s="37">
        <v>18276</v>
      </c>
      <c r="K3150" s="37">
        <v>55970</v>
      </c>
      <c r="L3150" s="37">
        <v>67801</v>
      </c>
      <c r="M3150" s="37">
        <v>29641</v>
      </c>
      <c r="N3150" s="37">
        <f>SUM(VentasC15[[#This Row],[Maquillaje]:[Perfumería]])</f>
        <v>223815</v>
      </c>
      <c r="O3150" s="14">
        <f>AVERAGE(VentasC15[[#This Row],[Maquillaje]:[Perfumería]])</f>
        <v>44763</v>
      </c>
      <c r="P3150" t="str">
        <f>INDEX(VentasC15[[#Headers],[Maquillaje]:[Perfumería]],MATCH(MAX(VentasC15[[#This Row],[Maquillaje]:[Perfumería]]),VentasC15[[#This Row],[Maquillaje]:[Perfumería]],0))</f>
        <v>Cuerpo</v>
      </c>
      <c r="Q3150" t="str">
        <f>INDEX(VentasC15[[#Headers],[Maquillaje]:[Perfumería]],MATCH(MIN(VentasC15[[#This Row],[Maquillaje]:[Perfumería]]),VentasC15[[#This Row],[Maquillaje]:[Perfumería]],0))</f>
        <v>Skincare</v>
      </c>
      <c r="R3150" t="str">
        <f>IF(VentasC15[[#This Row],[Total por vendedor]]&gt;=250000,"SI","NO")</f>
        <v>NO</v>
      </c>
    </row>
    <row r="3151" spans="1:18" x14ac:dyDescent="0.3">
      <c r="A3151" s="17">
        <v>33500271</v>
      </c>
      <c r="B3151" s="13">
        <v>64</v>
      </c>
      <c r="C3151" s="13">
        <v>7</v>
      </c>
      <c r="D3151" s="13">
        <v>30</v>
      </c>
      <c r="E3151" t="s">
        <v>23</v>
      </c>
      <c r="F3151" t="s">
        <v>20</v>
      </c>
      <c r="G3151" t="str">
        <f>IF(VentasC15[[#This Row],[Tipo de pago]]='Tablas auxiliares'!$B$6,"Venta física","Venta Online")</f>
        <v>Venta física</v>
      </c>
      <c r="H3151" t="s">
        <v>29</v>
      </c>
      <c r="I3151" s="37">
        <v>32098</v>
      </c>
      <c r="J3151" s="37">
        <v>42606</v>
      </c>
      <c r="K3151" s="37">
        <v>74644</v>
      </c>
      <c r="L3151" s="37">
        <v>94626</v>
      </c>
      <c r="M3151" s="37">
        <v>15415</v>
      </c>
      <c r="N3151" s="37">
        <f>SUM(VentasC15[[#This Row],[Maquillaje]:[Perfumería]])</f>
        <v>259389</v>
      </c>
      <c r="O3151" s="14">
        <f>AVERAGE(VentasC15[[#This Row],[Maquillaje]:[Perfumería]])</f>
        <v>51877.8</v>
      </c>
      <c r="P3151" t="str">
        <f>INDEX(VentasC15[[#Headers],[Maquillaje]:[Perfumería]],MATCH(MAX(VentasC15[[#This Row],[Maquillaje]:[Perfumería]]),VentasC15[[#This Row],[Maquillaje]:[Perfumería]],0))</f>
        <v>Cuerpo</v>
      </c>
      <c r="Q3151" t="str">
        <f>INDEX(VentasC15[[#Headers],[Maquillaje]:[Perfumería]],MATCH(MIN(VentasC15[[#This Row],[Maquillaje]:[Perfumería]]),VentasC15[[#This Row],[Maquillaje]:[Perfumería]],0))</f>
        <v>Perfumería</v>
      </c>
      <c r="R3151" t="str">
        <f>IF(VentasC15[[#This Row],[Total por vendedor]]&gt;=250000,"SI","NO")</f>
        <v>SI</v>
      </c>
    </row>
    <row r="3152" spans="1:18" x14ac:dyDescent="0.3">
      <c r="A3152" s="16">
        <v>33500272</v>
      </c>
      <c r="B3152" s="13">
        <v>66</v>
      </c>
      <c r="C3152" s="13">
        <v>7</v>
      </c>
      <c r="D3152" s="13">
        <v>95</v>
      </c>
      <c r="E3152" t="s">
        <v>23</v>
      </c>
      <c r="F3152" t="s">
        <v>21</v>
      </c>
      <c r="G3152" t="str">
        <f>IF(VentasC15[[#This Row],[Tipo de pago]]='Tablas auxiliares'!$B$6,"Venta física","Venta Online")</f>
        <v>Venta Online</v>
      </c>
      <c r="H3152" t="s">
        <v>29</v>
      </c>
      <c r="I3152" s="37">
        <v>98781</v>
      </c>
      <c r="J3152" s="37">
        <v>19</v>
      </c>
      <c r="K3152" s="37">
        <v>40093</v>
      </c>
      <c r="L3152" s="37">
        <v>48694</v>
      </c>
      <c r="M3152" s="37">
        <v>32396</v>
      </c>
      <c r="N3152" s="37">
        <f>SUM(VentasC15[[#This Row],[Maquillaje]:[Perfumería]])</f>
        <v>219983</v>
      </c>
      <c r="O3152" s="14">
        <f>AVERAGE(VentasC15[[#This Row],[Maquillaje]:[Perfumería]])</f>
        <v>43996.6</v>
      </c>
      <c r="P3152" t="str">
        <f>INDEX(VentasC15[[#Headers],[Maquillaje]:[Perfumería]],MATCH(MAX(VentasC15[[#This Row],[Maquillaje]:[Perfumería]]),VentasC15[[#This Row],[Maquillaje]:[Perfumería]],0))</f>
        <v>Maquillaje</v>
      </c>
      <c r="Q3152" t="str">
        <f>INDEX(VentasC15[[#Headers],[Maquillaje]:[Perfumería]],MATCH(MIN(VentasC15[[#This Row],[Maquillaje]:[Perfumería]]),VentasC15[[#This Row],[Maquillaje]:[Perfumería]],0))</f>
        <v>Skincare</v>
      </c>
      <c r="R3152" t="str">
        <f>IF(VentasC15[[#This Row],[Total por vendedor]]&gt;=250000,"SI","NO")</f>
        <v>NO</v>
      </c>
    </row>
    <row r="3153" spans="1:18" x14ac:dyDescent="0.3">
      <c r="A3153" s="17">
        <v>33500273</v>
      </c>
      <c r="B3153" s="13">
        <v>66</v>
      </c>
      <c r="C3153" s="13">
        <v>7</v>
      </c>
      <c r="D3153" s="13">
        <v>66</v>
      </c>
      <c r="E3153" t="s">
        <v>25</v>
      </c>
      <c r="F3153" t="s">
        <v>21</v>
      </c>
      <c r="G3153" t="str">
        <f>IF(VentasC15[[#This Row],[Tipo de pago]]='Tablas auxiliares'!$B$6,"Venta física","Venta Online")</f>
        <v>Venta Online</v>
      </c>
      <c r="H3153" t="s">
        <v>29</v>
      </c>
      <c r="I3153" s="37">
        <v>16123</v>
      </c>
      <c r="J3153" s="37">
        <v>48802</v>
      </c>
      <c r="K3153" s="37">
        <v>99789</v>
      </c>
      <c r="L3153" s="37">
        <v>4315</v>
      </c>
      <c r="M3153" s="37">
        <v>20678</v>
      </c>
      <c r="N3153" s="37">
        <f>SUM(VentasC15[[#This Row],[Maquillaje]:[Perfumería]])</f>
        <v>189707</v>
      </c>
      <c r="O3153" s="14">
        <f>AVERAGE(VentasC15[[#This Row],[Maquillaje]:[Perfumería]])</f>
        <v>37941.4</v>
      </c>
      <c r="P3153" t="str">
        <f>INDEX(VentasC15[[#Headers],[Maquillaje]:[Perfumería]],MATCH(MAX(VentasC15[[#This Row],[Maquillaje]:[Perfumería]]),VentasC15[[#This Row],[Maquillaje]:[Perfumería]],0))</f>
        <v>Cabello</v>
      </c>
      <c r="Q3153" t="str">
        <f>INDEX(VentasC15[[#Headers],[Maquillaje]:[Perfumería]],MATCH(MIN(VentasC15[[#This Row],[Maquillaje]:[Perfumería]]),VentasC15[[#This Row],[Maquillaje]:[Perfumería]],0))</f>
        <v>Cuerpo</v>
      </c>
      <c r="R3153" t="str">
        <f>IF(VentasC15[[#This Row],[Total por vendedor]]&gt;=250000,"SI","NO")</f>
        <v>NO</v>
      </c>
    </row>
    <row r="3154" spans="1:18" x14ac:dyDescent="0.3">
      <c r="A3154" s="16">
        <v>33500274</v>
      </c>
      <c r="B3154" s="13">
        <v>64</v>
      </c>
      <c r="C3154" s="13">
        <v>7</v>
      </c>
      <c r="D3154" s="13">
        <v>33</v>
      </c>
      <c r="E3154" t="s">
        <v>24</v>
      </c>
      <c r="F3154" t="s">
        <v>21</v>
      </c>
      <c r="G3154" t="str">
        <f>IF(VentasC15[[#This Row],[Tipo de pago]]='Tablas auxiliares'!$B$6,"Venta física","Venta Online")</f>
        <v>Venta Online</v>
      </c>
      <c r="H3154" t="s">
        <v>29</v>
      </c>
      <c r="I3154" s="37">
        <v>41158</v>
      </c>
      <c r="J3154" s="37">
        <v>31374</v>
      </c>
      <c r="K3154" s="37">
        <v>86824</v>
      </c>
      <c r="L3154" s="37">
        <v>80012</v>
      </c>
      <c r="M3154" s="37">
        <v>18857</v>
      </c>
      <c r="N3154" s="37">
        <f>SUM(VentasC15[[#This Row],[Maquillaje]:[Perfumería]])</f>
        <v>258225</v>
      </c>
      <c r="O3154" s="14">
        <f>AVERAGE(VentasC15[[#This Row],[Maquillaje]:[Perfumería]])</f>
        <v>51645</v>
      </c>
      <c r="P3154" t="str">
        <f>INDEX(VentasC15[[#Headers],[Maquillaje]:[Perfumería]],MATCH(MAX(VentasC15[[#This Row],[Maquillaje]:[Perfumería]]),VentasC15[[#This Row],[Maquillaje]:[Perfumería]],0))</f>
        <v>Cabello</v>
      </c>
      <c r="Q3154" t="str">
        <f>INDEX(VentasC15[[#Headers],[Maquillaje]:[Perfumería]],MATCH(MIN(VentasC15[[#This Row],[Maquillaje]:[Perfumería]]),VentasC15[[#This Row],[Maquillaje]:[Perfumería]],0))</f>
        <v>Perfumería</v>
      </c>
      <c r="R3154" t="str">
        <f>IF(VentasC15[[#This Row],[Total por vendedor]]&gt;=250000,"SI","NO")</f>
        <v>SI</v>
      </c>
    </row>
    <row r="3155" spans="1:18" x14ac:dyDescent="0.3">
      <c r="A3155" s="17">
        <v>33500275</v>
      </c>
      <c r="B3155" s="13">
        <v>56</v>
      </c>
      <c r="C3155" s="13">
        <v>7</v>
      </c>
      <c r="D3155" s="13">
        <v>94</v>
      </c>
      <c r="E3155" t="s">
        <v>24</v>
      </c>
      <c r="F3155" t="s">
        <v>21</v>
      </c>
      <c r="G3155" t="str">
        <f>IF(VentasC15[[#This Row],[Tipo de pago]]='Tablas auxiliares'!$B$6,"Venta física","Venta Online")</f>
        <v>Venta Online</v>
      </c>
      <c r="H3155" t="s">
        <v>30</v>
      </c>
      <c r="I3155" s="37">
        <v>20623</v>
      </c>
      <c r="J3155" s="37">
        <v>8869</v>
      </c>
      <c r="K3155" s="37">
        <v>52426</v>
      </c>
      <c r="L3155" s="37">
        <v>44403</v>
      </c>
      <c r="M3155" s="37">
        <v>51547</v>
      </c>
      <c r="N3155" s="37">
        <f>SUM(VentasC15[[#This Row],[Maquillaje]:[Perfumería]])</f>
        <v>177868</v>
      </c>
      <c r="O3155" s="14">
        <f>AVERAGE(VentasC15[[#This Row],[Maquillaje]:[Perfumería]])</f>
        <v>35573.599999999999</v>
      </c>
      <c r="P3155" t="str">
        <f>INDEX(VentasC15[[#Headers],[Maquillaje]:[Perfumería]],MATCH(MAX(VentasC15[[#This Row],[Maquillaje]:[Perfumería]]),VentasC15[[#This Row],[Maquillaje]:[Perfumería]],0))</f>
        <v>Cabello</v>
      </c>
      <c r="Q3155" t="str">
        <f>INDEX(VentasC15[[#Headers],[Maquillaje]:[Perfumería]],MATCH(MIN(VentasC15[[#This Row],[Maquillaje]:[Perfumería]]),VentasC15[[#This Row],[Maquillaje]:[Perfumería]],0))</f>
        <v>Skincare</v>
      </c>
      <c r="R3155" t="str">
        <f>IF(VentasC15[[#This Row],[Total por vendedor]]&gt;=250000,"SI","NO")</f>
        <v>NO</v>
      </c>
    </row>
    <row r="3156" spans="1:18" x14ac:dyDescent="0.3">
      <c r="A3156" s="16">
        <v>33500276</v>
      </c>
      <c r="B3156" s="13">
        <v>57</v>
      </c>
      <c r="C3156" s="13">
        <v>7</v>
      </c>
      <c r="D3156" s="13">
        <v>36</v>
      </c>
      <c r="E3156" t="s">
        <v>24</v>
      </c>
      <c r="F3156" t="s">
        <v>20</v>
      </c>
      <c r="G3156" t="str">
        <f>IF(VentasC15[[#This Row],[Tipo de pago]]='Tablas auxiliares'!$B$6,"Venta física","Venta Online")</f>
        <v>Venta física</v>
      </c>
      <c r="H3156" t="s">
        <v>29</v>
      </c>
      <c r="I3156" s="37">
        <v>52235</v>
      </c>
      <c r="J3156" s="37">
        <v>83007</v>
      </c>
      <c r="K3156" s="37">
        <v>97224</v>
      </c>
      <c r="L3156" s="37">
        <v>76116</v>
      </c>
      <c r="M3156" s="37">
        <v>72619</v>
      </c>
      <c r="N3156" s="37">
        <f>SUM(VentasC15[[#This Row],[Maquillaje]:[Perfumería]])</f>
        <v>381201</v>
      </c>
      <c r="O3156" s="14">
        <f>AVERAGE(VentasC15[[#This Row],[Maquillaje]:[Perfumería]])</f>
        <v>76240.2</v>
      </c>
      <c r="P3156" t="str">
        <f>INDEX(VentasC15[[#Headers],[Maquillaje]:[Perfumería]],MATCH(MAX(VentasC15[[#This Row],[Maquillaje]:[Perfumería]]),VentasC15[[#This Row],[Maquillaje]:[Perfumería]],0))</f>
        <v>Cabello</v>
      </c>
      <c r="Q3156" t="str">
        <f>INDEX(VentasC15[[#Headers],[Maquillaje]:[Perfumería]],MATCH(MIN(VentasC15[[#This Row],[Maquillaje]:[Perfumería]]),VentasC15[[#This Row],[Maquillaje]:[Perfumería]],0))</f>
        <v>Maquillaje</v>
      </c>
      <c r="R3156" t="str">
        <f>IF(VentasC15[[#This Row],[Total por vendedor]]&gt;=250000,"SI","NO")</f>
        <v>SI</v>
      </c>
    </row>
    <row r="3157" spans="1:18" x14ac:dyDescent="0.3">
      <c r="A3157" s="17">
        <v>33500277</v>
      </c>
      <c r="B3157" s="13">
        <v>71</v>
      </c>
      <c r="C3157" s="13">
        <v>7</v>
      </c>
      <c r="D3157" s="13">
        <v>89</v>
      </c>
      <c r="E3157" t="s">
        <v>25</v>
      </c>
      <c r="F3157" t="s">
        <v>21</v>
      </c>
      <c r="G3157" t="str">
        <f>IF(VentasC15[[#This Row],[Tipo de pago]]='Tablas auxiliares'!$B$6,"Venta física","Venta Online")</f>
        <v>Venta Online</v>
      </c>
      <c r="H3157" t="s">
        <v>29</v>
      </c>
      <c r="I3157" s="37">
        <v>2481</v>
      </c>
      <c r="J3157" s="37">
        <v>7671</v>
      </c>
      <c r="K3157" s="37">
        <v>31870</v>
      </c>
      <c r="L3157" s="37">
        <v>60600</v>
      </c>
      <c r="M3157" s="37">
        <v>3810</v>
      </c>
      <c r="N3157" s="37">
        <f>SUM(VentasC15[[#This Row],[Maquillaje]:[Perfumería]])</f>
        <v>106432</v>
      </c>
      <c r="O3157" s="14">
        <f>AVERAGE(VentasC15[[#This Row],[Maquillaje]:[Perfumería]])</f>
        <v>21286.400000000001</v>
      </c>
      <c r="P3157" t="str">
        <f>INDEX(VentasC15[[#Headers],[Maquillaje]:[Perfumería]],MATCH(MAX(VentasC15[[#This Row],[Maquillaje]:[Perfumería]]),VentasC15[[#This Row],[Maquillaje]:[Perfumería]],0))</f>
        <v>Cuerpo</v>
      </c>
      <c r="Q3157" t="str">
        <f>INDEX(VentasC15[[#Headers],[Maquillaje]:[Perfumería]],MATCH(MIN(VentasC15[[#This Row],[Maquillaje]:[Perfumería]]),VentasC15[[#This Row],[Maquillaje]:[Perfumería]],0))</f>
        <v>Maquillaje</v>
      </c>
      <c r="R3157" t="str">
        <f>IF(VentasC15[[#This Row],[Total por vendedor]]&gt;=250000,"SI","NO")</f>
        <v>NO</v>
      </c>
    </row>
    <row r="3158" spans="1:18" x14ac:dyDescent="0.3">
      <c r="A3158" s="16">
        <v>33500278</v>
      </c>
      <c r="B3158" s="13">
        <v>52</v>
      </c>
      <c r="C3158" s="13">
        <v>7</v>
      </c>
      <c r="D3158" s="13">
        <v>46</v>
      </c>
      <c r="E3158" t="s">
        <v>24</v>
      </c>
      <c r="F3158" t="s">
        <v>21</v>
      </c>
      <c r="G3158" t="str">
        <f>IF(VentasC15[[#This Row],[Tipo de pago]]='Tablas auxiliares'!$B$6,"Venta física","Venta Online")</f>
        <v>Venta Online</v>
      </c>
      <c r="H3158" t="s">
        <v>30</v>
      </c>
      <c r="I3158" s="37">
        <v>79813</v>
      </c>
      <c r="J3158" s="37">
        <v>83486</v>
      </c>
      <c r="K3158" s="37">
        <v>70124</v>
      </c>
      <c r="L3158" s="37">
        <v>30425</v>
      </c>
      <c r="M3158" s="37">
        <v>52492</v>
      </c>
      <c r="N3158" s="37">
        <f>SUM(VentasC15[[#This Row],[Maquillaje]:[Perfumería]])</f>
        <v>316340</v>
      </c>
      <c r="O3158" s="14">
        <f>AVERAGE(VentasC15[[#This Row],[Maquillaje]:[Perfumería]])</f>
        <v>63268</v>
      </c>
      <c r="P3158" t="str">
        <f>INDEX(VentasC15[[#Headers],[Maquillaje]:[Perfumería]],MATCH(MAX(VentasC15[[#This Row],[Maquillaje]:[Perfumería]]),VentasC15[[#This Row],[Maquillaje]:[Perfumería]],0))</f>
        <v>Skincare</v>
      </c>
      <c r="Q3158" t="str">
        <f>INDEX(VentasC15[[#Headers],[Maquillaje]:[Perfumería]],MATCH(MIN(VentasC15[[#This Row],[Maquillaje]:[Perfumería]]),VentasC15[[#This Row],[Maquillaje]:[Perfumería]],0))</f>
        <v>Cuerpo</v>
      </c>
      <c r="R3158" t="str">
        <f>IF(VentasC15[[#This Row],[Total por vendedor]]&gt;=250000,"SI","NO")</f>
        <v>SI</v>
      </c>
    </row>
    <row r="3159" spans="1:18" x14ac:dyDescent="0.3">
      <c r="A3159" s="17">
        <v>33500279</v>
      </c>
      <c r="B3159" s="13">
        <v>28</v>
      </c>
      <c r="C3159" s="13">
        <v>7</v>
      </c>
      <c r="D3159" s="13">
        <v>78</v>
      </c>
      <c r="E3159" t="s">
        <v>23</v>
      </c>
      <c r="F3159" t="s">
        <v>20</v>
      </c>
      <c r="G3159" t="str">
        <f>IF(VentasC15[[#This Row],[Tipo de pago]]='Tablas auxiliares'!$B$6,"Venta física","Venta Online")</f>
        <v>Venta física</v>
      </c>
      <c r="H3159" t="s">
        <v>29</v>
      </c>
      <c r="I3159" s="37">
        <v>1057</v>
      </c>
      <c r="J3159" s="37">
        <v>60260</v>
      </c>
      <c r="K3159" s="37">
        <v>16988</v>
      </c>
      <c r="L3159" s="37">
        <v>36732</v>
      </c>
      <c r="M3159" s="37">
        <v>8243</v>
      </c>
      <c r="N3159" s="37">
        <f>SUM(VentasC15[[#This Row],[Maquillaje]:[Perfumería]])</f>
        <v>123280</v>
      </c>
      <c r="O3159" s="14">
        <f>AVERAGE(VentasC15[[#This Row],[Maquillaje]:[Perfumería]])</f>
        <v>24656</v>
      </c>
      <c r="P3159" t="str">
        <f>INDEX(VentasC15[[#Headers],[Maquillaje]:[Perfumería]],MATCH(MAX(VentasC15[[#This Row],[Maquillaje]:[Perfumería]]),VentasC15[[#This Row],[Maquillaje]:[Perfumería]],0))</f>
        <v>Skincare</v>
      </c>
      <c r="Q3159" t="str">
        <f>INDEX(VentasC15[[#Headers],[Maquillaje]:[Perfumería]],MATCH(MIN(VentasC15[[#This Row],[Maquillaje]:[Perfumería]]),VentasC15[[#This Row],[Maquillaje]:[Perfumería]],0))</f>
        <v>Maquillaje</v>
      </c>
      <c r="R3159" t="str">
        <f>IF(VentasC15[[#This Row],[Total por vendedor]]&gt;=250000,"SI","NO")</f>
        <v>NO</v>
      </c>
    </row>
    <row r="3160" spans="1:18" x14ac:dyDescent="0.3">
      <c r="A3160" s="16">
        <v>33500280</v>
      </c>
      <c r="B3160" s="13">
        <v>48</v>
      </c>
      <c r="C3160" s="13">
        <v>7</v>
      </c>
      <c r="D3160" s="13">
        <v>9</v>
      </c>
      <c r="E3160" t="s">
        <v>22</v>
      </c>
      <c r="F3160" t="s">
        <v>21</v>
      </c>
      <c r="G3160" t="str">
        <f>IF(VentasC15[[#This Row],[Tipo de pago]]='Tablas auxiliares'!$B$6,"Venta física","Venta Online")</f>
        <v>Venta Online</v>
      </c>
      <c r="H3160" t="s">
        <v>29</v>
      </c>
      <c r="I3160" s="37">
        <v>9349</v>
      </c>
      <c r="J3160" s="37">
        <v>89507</v>
      </c>
      <c r="K3160" s="37">
        <v>5757</v>
      </c>
      <c r="L3160" s="37">
        <v>13204</v>
      </c>
      <c r="M3160" s="37">
        <v>31645</v>
      </c>
      <c r="N3160" s="37">
        <f>SUM(VentasC15[[#This Row],[Maquillaje]:[Perfumería]])</f>
        <v>149462</v>
      </c>
      <c r="O3160" s="14">
        <f>AVERAGE(VentasC15[[#This Row],[Maquillaje]:[Perfumería]])</f>
        <v>29892.400000000001</v>
      </c>
      <c r="P3160" t="str">
        <f>INDEX(VentasC15[[#Headers],[Maquillaje]:[Perfumería]],MATCH(MAX(VentasC15[[#This Row],[Maquillaje]:[Perfumería]]),VentasC15[[#This Row],[Maquillaje]:[Perfumería]],0))</f>
        <v>Skincare</v>
      </c>
      <c r="Q3160" t="str">
        <f>INDEX(VentasC15[[#Headers],[Maquillaje]:[Perfumería]],MATCH(MIN(VentasC15[[#This Row],[Maquillaje]:[Perfumería]]),VentasC15[[#This Row],[Maquillaje]:[Perfumería]],0))</f>
        <v>Cabello</v>
      </c>
      <c r="R3160" t="str">
        <f>IF(VentasC15[[#This Row],[Total por vendedor]]&gt;=250000,"SI","NO")</f>
        <v>NO</v>
      </c>
    </row>
    <row r="3161" spans="1:18" x14ac:dyDescent="0.3">
      <c r="A3161" s="17">
        <v>33500281</v>
      </c>
      <c r="B3161" s="13">
        <v>59</v>
      </c>
      <c r="C3161" s="13">
        <v>7</v>
      </c>
      <c r="D3161" s="13">
        <v>12</v>
      </c>
      <c r="E3161" t="s">
        <v>24</v>
      </c>
      <c r="F3161" t="s">
        <v>20</v>
      </c>
      <c r="G3161" t="str">
        <f>IF(VentasC15[[#This Row],[Tipo de pago]]='Tablas auxiliares'!$B$6,"Venta física","Venta Online")</f>
        <v>Venta física</v>
      </c>
      <c r="H3161" t="s">
        <v>30</v>
      </c>
      <c r="I3161" s="37">
        <v>29821</v>
      </c>
      <c r="J3161" s="37">
        <v>36485</v>
      </c>
      <c r="K3161" s="37">
        <v>51381</v>
      </c>
      <c r="L3161" s="37">
        <v>6244</v>
      </c>
      <c r="M3161" s="37">
        <v>77420</v>
      </c>
      <c r="N3161" s="37">
        <f>SUM(VentasC15[[#This Row],[Maquillaje]:[Perfumería]])</f>
        <v>201351</v>
      </c>
      <c r="O3161" s="14">
        <f>AVERAGE(VentasC15[[#This Row],[Maquillaje]:[Perfumería]])</f>
        <v>40270.199999999997</v>
      </c>
      <c r="P3161" t="str">
        <f>INDEX(VentasC15[[#Headers],[Maquillaje]:[Perfumería]],MATCH(MAX(VentasC15[[#This Row],[Maquillaje]:[Perfumería]]),VentasC15[[#This Row],[Maquillaje]:[Perfumería]],0))</f>
        <v>Perfumería</v>
      </c>
      <c r="Q3161" t="str">
        <f>INDEX(VentasC15[[#Headers],[Maquillaje]:[Perfumería]],MATCH(MIN(VentasC15[[#This Row],[Maquillaje]:[Perfumería]]),VentasC15[[#This Row],[Maquillaje]:[Perfumería]],0))</f>
        <v>Cuerpo</v>
      </c>
      <c r="R3161" t="str">
        <f>IF(VentasC15[[#This Row],[Total por vendedor]]&gt;=250000,"SI","NO")</f>
        <v>NO</v>
      </c>
    </row>
    <row r="3162" spans="1:18" x14ac:dyDescent="0.3">
      <c r="A3162" s="16">
        <v>33500282</v>
      </c>
      <c r="B3162" s="13">
        <v>27</v>
      </c>
      <c r="C3162" s="13">
        <v>7</v>
      </c>
      <c r="D3162" s="13">
        <v>88</v>
      </c>
      <c r="E3162" t="s">
        <v>24</v>
      </c>
      <c r="F3162" t="s">
        <v>21</v>
      </c>
      <c r="G3162" t="str">
        <f>IF(VentasC15[[#This Row],[Tipo de pago]]='Tablas auxiliares'!$B$6,"Venta física","Venta Online")</f>
        <v>Venta Online</v>
      </c>
      <c r="H3162" t="s">
        <v>30</v>
      </c>
      <c r="I3162" s="37">
        <v>59791</v>
      </c>
      <c r="J3162" s="37">
        <v>33203</v>
      </c>
      <c r="K3162" s="37">
        <v>48850</v>
      </c>
      <c r="L3162" s="37">
        <v>15097</v>
      </c>
      <c r="M3162" s="37">
        <v>80168</v>
      </c>
      <c r="N3162" s="37">
        <f>SUM(VentasC15[[#This Row],[Maquillaje]:[Perfumería]])</f>
        <v>237109</v>
      </c>
      <c r="O3162" s="14">
        <f>AVERAGE(VentasC15[[#This Row],[Maquillaje]:[Perfumería]])</f>
        <v>47421.8</v>
      </c>
      <c r="P3162" t="str">
        <f>INDEX(VentasC15[[#Headers],[Maquillaje]:[Perfumería]],MATCH(MAX(VentasC15[[#This Row],[Maquillaje]:[Perfumería]]),VentasC15[[#This Row],[Maquillaje]:[Perfumería]],0))</f>
        <v>Perfumería</v>
      </c>
      <c r="Q3162" t="str">
        <f>INDEX(VentasC15[[#Headers],[Maquillaje]:[Perfumería]],MATCH(MIN(VentasC15[[#This Row],[Maquillaje]:[Perfumería]]),VentasC15[[#This Row],[Maquillaje]:[Perfumería]],0))</f>
        <v>Cuerpo</v>
      </c>
      <c r="R3162" t="str">
        <f>IF(VentasC15[[#This Row],[Total por vendedor]]&gt;=250000,"SI","NO")</f>
        <v>NO</v>
      </c>
    </row>
    <row r="3163" spans="1:18" x14ac:dyDescent="0.3">
      <c r="A3163" s="17">
        <v>33500283</v>
      </c>
      <c r="B3163" s="13">
        <v>34</v>
      </c>
      <c r="C3163" s="13">
        <v>7</v>
      </c>
      <c r="D3163" s="13">
        <v>7</v>
      </c>
      <c r="E3163" t="s">
        <v>25</v>
      </c>
      <c r="F3163" t="s">
        <v>21</v>
      </c>
      <c r="G3163" t="str">
        <f>IF(VentasC15[[#This Row],[Tipo de pago]]='Tablas auxiliares'!$B$6,"Venta física","Venta Online")</f>
        <v>Venta Online</v>
      </c>
      <c r="H3163" t="s">
        <v>29</v>
      </c>
      <c r="I3163" s="37">
        <v>51958</v>
      </c>
      <c r="J3163" s="37">
        <v>55118</v>
      </c>
      <c r="K3163" s="37">
        <v>84521</v>
      </c>
      <c r="L3163" s="37">
        <v>81246</v>
      </c>
      <c r="M3163" s="37">
        <v>45103</v>
      </c>
      <c r="N3163" s="37">
        <f>SUM(VentasC15[[#This Row],[Maquillaje]:[Perfumería]])</f>
        <v>317946</v>
      </c>
      <c r="O3163" s="14">
        <f>AVERAGE(VentasC15[[#This Row],[Maquillaje]:[Perfumería]])</f>
        <v>63589.2</v>
      </c>
      <c r="P3163" t="str">
        <f>INDEX(VentasC15[[#Headers],[Maquillaje]:[Perfumería]],MATCH(MAX(VentasC15[[#This Row],[Maquillaje]:[Perfumería]]),VentasC15[[#This Row],[Maquillaje]:[Perfumería]],0))</f>
        <v>Cabello</v>
      </c>
      <c r="Q3163" t="str">
        <f>INDEX(VentasC15[[#Headers],[Maquillaje]:[Perfumería]],MATCH(MIN(VentasC15[[#This Row],[Maquillaje]:[Perfumería]]),VentasC15[[#This Row],[Maquillaje]:[Perfumería]],0))</f>
        <v>Perfumería</v>
      </c>
      <c r="R3163" t="str">
        <f>IF(VentasC15[[#This Row],[Total por vendedor]]&gt;=250000,"SI","NO")</f>
        <v>SI</v>
      </c>
    </row>
    <row r="3164" spans="1:18" x14ac:dyDescent="0.3">
      <c r="A3164" s="16">
        <v>33500284</v>
      </c>
      <c r="B3164" s="13">
        <v>34</v>
      </c>
      <c r="C3164" s="13">
        <v>7</v>
      </c>
      <c r="D3164" s="13">
        <v>40</v>
      </c>
      <c r="E3164" t="s">
        <v>25</v>
      </c>
      <c r="F3164" t="s">
        <v>21</v>
      </c>
      <c r="G3164" t="str">
        <f>IF(VentasC15[[#This Row],[Tipo de pago]]='Tablas auxiliares'!$B$6,"Venta física","Venta Online")</f>
        <v>Venta Online</v>
      </c>
      <c r="H3164" t="s">
        <v>30</v>
      </c>
      <c r="I3164" s="37">
        <v>34238</v>
      </c>
      <c r="J3164" s="37">
        <v>84906</v>
      </c>
      <c r="K3164" s="37">
        <v>52422</v>
      </c>
      <c r="L3164" s="37">
        <v>32956</v>
      </c>
      <c r="M3164" s="37">
        <v>51876</v>
      </c>
      <c r="N3164" s="37">
        <f>SUM(VentasC15[[#This Row],[Maquillaje]:[Perfumería]])</f>
        <v>256398</v>
      </c>
      <c r="O3164" s="14">
        <f>AVERAGE(VentasC15[[#This Row],[Maquillaje]:[Perfumería]])</f>
        <v>51279.6</v>
      </c>
      <c r="P3164" t="str">
        <f>INDEX(VentasC15[[#Headers],[Maquillaje]:[Perfumería]],MATCH(MAX(VentasC15[[#This Row],[Maquillaje]:[Perfumería]]),VentasC15[[#This Row],[Maquillaje]:[Perfumería]],0))</f>
        <v>Skincare</v>
      </c>
      <c r="Q3164" t="str">
        <f>INDEX(VentasC15[[#Headers],[Maquillaje]:[Perfumería]],MATCH(MIN(VentasC15[[#This Row],[Maquillaje]:[Perfumería]]),VentasC15[[#This Row],[Maquillaje]:[Perfumería]],0))</f>
        <v>Cuerpo</v>
      </c>
      <c r="R3164" t="str">
        <f>IF(VentasC15[[#This Row],[Total por vendedor]]&gt;=250000,"SI","NO")</f>
        <v>SI</v>
      </c>
    </row>
    <row r="3165" spans="1:18" x14ac:dyDescent="0.3">
      <c r="A3165" s="17">
        <v>33500285</v>
      </c>
      <c r="B3165" s="13">
        <v>34</v>
      </c>
      <c r="C3165" s="13">
        <v>7</v>
      </c>
      <c r="D3165" s="13">
        <v>19</v>
      </c>
      <c r="E3165" t="s">
        <v>23</v>
      </c>
      <c r="F3165" t="s">
        <v>20</v>
      </c>
      <c r="G3165" t="str">
        <f>IF(VentasC15[[#This Row],[Tipo de pago]]='Tablas auxiliares'!$B$6,"Venta física","Venta Online")</f>
        <v>Venta física</v>
      </c>
      <c r="H3165" t="s">
        <v>30</v>
      </c>
      <c r="I3165" s="37">
        <v>77816</v>
      </c>
      <c r="J3165" s="37">
        <v>30335</v>
      </c>
      <c r="K3165" s="37">
        <v>82419</v>
      </c>
      <c r="L3165" s="37">
        <v>64009</v>
      </c>
      <c r="M3165" s="37">
        <v>14788</v>
      </c>
      <c r="N3165" s="37">
        <f>SUM(VentasC15[[#This Row],[Maquillaje]:[Perfumería]])</f>
        <v>269367</v>
      </c>
      <c r="O3165" s="14">
        <f>AVERAGE(VentasC15[[#This Row],[Maquillaje]:[Perfumería]])</f>
        <v>53873.4</v>
      </c>
      <c r="P3165" t="str">
        <f>INDEX(VentasC15[[#Headers],[Maquillaje]:[Perfumería]],MATCH(MAX(VentasC15[[#This Row],[Maquillaje]:[Perfumería]]),VentasC15[[#This Row],[Maquillaje]:[Perfumería]],0))</f>
        <v>Cabello</v>
      </c>
      <c r="Q3165" t="str">
        <f>INDEX(VentasC15[[#Headers],[Maquillaje]:[Perfumería]],MATCH(MIN(VentasC15[[#This Row],[Maquillaje]:[Perfumería]]),VentasC15[[#This Row],[Maquillaje]:[Perfumería]],0))</f>
        <v>Perfumería</v>
      </c>
      <c r="R3165" t="str">
        <f>IF(VentasC15[[#This Row],[Total por vendedor]]&gt;=250000,"SI","NO")</f>
        <v>SI</v>
      </c>
    </row>
    <row r="3166" spans="1:18" x14ac:dyDescent="0.3">
      <c r="A3166" s="16">
        <v>33500286</v>
      </c>
      <c r="B3166" s="13">
        <v>52</v>
      </c>
      <c r="C3166" s="13">
        <v>7</v>
      </c>
      <c r="D3166" s="13">
        <v>70</v>
      </c>
      <c r="E3166" t="s">
        <v>24</v>
      </c>
      <c r="F3166" t="s">
        <v>20</v>
      </c>
      <c r="G3166" t="str">
        <f>IF(VentasC15[[#This Row],[Tipo de pago]]='Tablas auxiliares'!$B$6,"Venta física","Venta Online")</f>
        <v>Venta física</v>
      </c>
      <c r="H3166" t="s">
        <v>30</v>
      </c>
      <c r="I3166" s="37">
        <v>40351</v>
      </c>
      <c r="J3166" s="37">
        <v>1951</v>
      </c>
      <c r="K3166" s="37">
        <v>71820</v>
      </c>
      <c r="L3166" s="37">
        <v>93651</v>
      </c>
      <c r="M3166" s="37">
        <v>44549</v>
      </c>
      <c r="N3166" s="37">
        <f>SUM(VentasC15[[#This Row],[Maquillaje]:[Perfumería]])</f>
        <v>252322</v>
      </c>
      <c r="O3166" s="14">
        <f>AVERAGE(VentasC15[[#This Row],[Maquillaje]:[Perfumería]])</f>
        <v>50464.4</v>
      </c>
      <c r="P3166" t="str">
        <f>INDEX(VentasC15[[#Headers],[Maquillaje]:[Perfumería]],MATCH(MAX(VentasC15[[#This Row],[Maquillaje]:[Perfumería]]),VentasC15[[#This Row],[Maquillaje]:[Perfumería]],0))</f>
        <v>Cuerpo</v>
      </c>
      <c r="Q3166" t="str">
        <f>INDEX(VentasC15[[#Headers],[Maquillaje]:[Perfumería]],MATCH(MIN(VentasC15[[#This Row],[Maquillaje]:[Perfumería]]),VentasC15[[#This Row],[Maquillaje]:[Perfumería]],0))</f>
        <v>Skincare</v>
      </c>
      <c r="R3166" t="str">
        <f>IF(VentasC15[[#This Row],[Total por vendedor]]&gt;=250000,"SI","NO")</f>
        <v>SI</v>
      </c>
    </row>
    <row r="3167" spans="1:18" x14ac:dyDescent="0.3">
      <c r="A3167" s="17">
        <v>33500287</v>
      </c>
      <c r="B3167" s="13">
        <v>64</v>
      </c>
      <c r="C3167" s="13">
        <v>7</v>
      </c>
      <c r="D3167" s="13">
        <v>63</v>
      </c>
      <c r="E3167" t="s">
        <v>25</v>
      </c>
      <c r="F3167" t="s">
        <v>21</v>
      </c>
      <c r="G3167" t="str">
        <f>IF(VentasC15[[#This Row],[Tipo de pago]]='Tablas auxiliares'!$B$6,"Venta física","Venta Online")</f>
        <v>Venta Online</v>
      </c>
      <c r="H3167" t="s">
        <v>29</v>
      </c>
      <c r="I3167" s="37">
        <v>53828</v>
      </c>
      <c r="J3167" s="37">
        <v>70396</v>
      </c>
      <c r="K3167" s="37">
        <v>13552</v>
      </c>
      <c r="L3167" s="37">
        <v>69538</v>
      </c>
      <c r="M3167" s="37">
        <v>74511</v>
      </c>
      <c r="N3167" s="37">
        <f>SUM(VentasC15[[#This Row],[Maquillaje]:[Perfumería]])</f>
        <v>281825</v>
      </c>
      <c r="O3167" s="14">
        <f>AVERAGE(VentasC15[[#This Row],[Maquillaje]:[Perfumería]])</f>
        <v>56365</v>
      </c>
      <c r="P3167" t="str">
        <f>INDEX(VentasC15[[#Headers],[Maquillaje]:[Perfumería]],MATCH(MAX(VentasC15[[#This Row],[Maquillaje]:[Perfumería]]),VentasC15[[#This Row],[Maquillaje]:[Perfumería]],0))</f>
        <v>Perfumería</v>
      </c>
      <c r="Q3167" t="str">
        <f>INDEX(VentasC15[[#Headers],[Maquillaje]:[Perfumería]],MATCH(MIN(VentasC15[[#This Row],[Maquillaje]:[Perfumería]]),VentasC15[[#This Row],[Maquillaje]:[Perfumería]],0))</f>
        <v>Cabello</v>
      </c>
      <c r="R3167" t="str">
        <f>IF(VentasC15[[#This Row],[Total por vendedor]]&gt;=250000,"SI","NO")</f>
        <v>SI</v>
      </c>
    </row>
    <row r="3168" spans="1:18" x14ac:dyDescent="0.3">
      <c r="A3168" s="16">
        <v>33500288</v>
      </c>
      <c r="B3168" s="13">
        <v>27</v>
      </c>
      <c r="C3168" s="13">
        <v>7</v>
      </c>
      <c r="D3168" s="13">
        <v>94</v>
      </c>
      <c r="E3168" t="s">
        <v>22</v>
      </c>
      <c r="F3168" t="s">
        <v>20</v>
      </c>
      <c r="G3168" t="str">
        <f>IF(VentasC15[[#This Row],[Tipo de pago]]='Tablas auxiliares'!$B$6,"Venta física","Venta Online")</f>
        <v>Venta física</v>
      </c>
      <c r="H3168" t="s">
        <v>30</v>
      </c>
      <c r="I3168" s="37">
        <v>76984</v>
      </c>
      <c r="J3168" s="37">
        <v>60890</v>
      </c>
      <c r="K3168" s="37">
        <v>91582</v>
      </c>
      <c r="L3168" s="37">
        <v>20496</v>
      </c>
      <c r="M3168" s="37">
        <v>69057</v>
      </c>
      <c r="N3168" s="37">
        <f>SUM(VentasC15[[#This Row],[Maquillaje]:[Perfumería]])</f>
        <v>319009</v>
      </c>
      <c r="O3168" s="14">
        <f>AVERAGE(VentasC15[[#This Row],[Maquillaje]:[Perfumería]])</f>
        <v>63801.8</v>
      </c>
      <c r="P3168" t="str">
        <f>INDEX(VentasC15[[#Headers],[Maquillaje]:[Perfumería]],MATCH(MAX(VentasC15[[#This Row],[Maquillaje]:[Perfumería]]),VentasC15[[#This Row],[Maquillaje]:[Perfumería]],0))</f>
        <v>Cabello</v>
      </c>
      <c r="Q3168" t="str">
        <f>INDEX(VentasC15[[#Headers],[Maquillaje]:[Perfumería]],MATCH(MIN(VentasC15[[#This Row],[Maquillaje]:[Perfumería]]),VentasC15[[#This Row],[Maquillaje]:[Perfumería]],0))</f>
        <v>Cuerpo</v>
      </c>
      <c r="R3168" t="str">
        <f>IF(VentasC15[[#This Row],[Total por vendedor]]&gt;=250000,"SI","NO")</f>
        <v>SI</v>
      </c>
    </row>
    <row r="3169" spans="1:18" x14ac:dyDescent="0.3">
      <c r="A3169" s="17">
        <v>33500289</v>
      </c>
      <c r="B3169" s="13">
        <v>32</v>
      </c>
      <c r="C3169" s="13">
        <v>7</v>
      </c>
      <c r="D3169" s="13">
        <v>7</v>
      </c>
      <c r="E3169" t="s">
        <v>23</v>
      </c>
      <c r="F3169" t="s">
        <v>21</v>
      </c>
      <c r="G3169" t="str">
        <f>IF(VentasC15[[#This Row],[Tipo de pago]]='Tablas auxiliares'!$B$6,"Venta física","Venta Online")</f>
        <v>Venta Online</v>
      </c>
      <c r="H3169" t="s">
        <v>29</v>
      </c>
      <c r="I3169" s="37">
        <v>57302</v>
      </c>
      <c r="J3169" s="37">
        <v>40636</v>
      </c>
      <c r="K3169" s="37">
        <v>20807</v>
      </c>
      <c r="L3169" s="37">
        <v>4418</v>
      </c>
      <c r="M3169" s="37">
        <v>27338</v>
      </c>
      <c r="N3169" s="37">
        <f>SUM(VentasC15[[#This Row],[Maquillaje]:[Perfumería]])</f>
        <v>150501</v>
      </c>
      <c r="O3169" s="14">
        <f>AVERAGE(VentasC15[[#This Row],[Maquillaje]:[Perfumería]])</f>
        <v>30100.2</v>
      </c>
      <c r="P3169" t="str">
        <f>INDEX(VentasC15[[#Headers],[Maquillaje]:[Perfumería]],MATCH(MAX(VentasC15[[#This Row],[Maquillaje]:[Perfumería]]),VentasC15[[#This Row],[Maquillaje]:[Perfumería]],0))</f>
        <v>Maquillaje</v>
      </c>
      <c r="Q3169" t="str">
        <f>INDEX(VentasC15[[#Headers],[Maquillaje]:[Perfumería]],MATCH(MIN(VentasC15[[#This Row],[Maquillaje]:[Perfumería]]),VentasC15[[#This Row],[Maquillaje]:[Perfumería]],0))</f>
        <v>Cuerpo</v>
      </c>
      <c r="R3169" t="str">
        <f>IF(VentasC15[[#This Row],[Total por vendedor]]&gt;=250000,"SI","NO")</f>
        <v>NO</v>
      </c>
    </row>
    <row r="3170" spans="1:18" x14ac:dyDescent="0.3">
      <c r="A3170" s="16">
        <v>33500290</v>
      </c>
      <c r="B3170" s="13">
        <v>66</v>
      </c>
      <c r="C3170" s="13">
        <v>7</v>
      </c>
      <c r="D3170" s="13">
        <v>7</v>
      </c>
      <c r="E3170" t="s">
        <v>23</v>
      </c>
      <c r="F3170" t="s">
        <v>20</v>
      </c>
      <c r="G3170" t="str">
        <f>IF(VentasC15[[#This Row],[Tipo de pago]]='Tablas auxiliares'!$B$6,"Venta física","Venta Online")</f>
        <v>Venta física</v>
      </c>
      <c r="H3170" t="s">
        <v>30</v>
      </c>
      <c r="I3170" s="37">
        <v>9123</v>
      </c>
      <c r="J3170" s="37">
        <v>91341</v>
      </c>
      <c r="K3170" s="37">
        <v>77137</v>
      </c>
      <c r="L3170" s="37">
        <v>50720</v>
      </c>
      <c r="M3170" s="37">
        <v>35891</v>
      </c>
      <c r="N3170" s="37">
        <f>SUM(VentasC15[[#This Row],[Maquillaje]:[Perfumería]])</f>
        <v>264212</v>
      </c>
      <c r="O3170" s="14">
        <f>AVERAGE(VentasC15[[#This Row],[Maquillaje]:[Perfumería]])</f>
        <v>52842.400000000001</v>
      </c>
      <c r="P3170" t="str">
        <f>INDEX(VentasC15[[#Headers],[Maquillaje]:[Perfumería]],MATCH(MAX(VentasC15[[#This Row],[Maquillaje]:[Perfumería]]),VentasC15[[#This Row],[Maquillaje]:[Perfumería]],0))</f>
        <v>Skincare</v>
      </c>
      <c r="Q3170" t="str">
        <f>INDEX(VentasC15[[#Headers],[Maquillaje]:[Perfumería]],MATCH(MIN(VentasC15[[#This Row],[Maquillaje]:[Perfumería]]),VentasC15[[#This Row],[Maquillaje]:[Perfumería]],0))</f>
        <v>Maquillaje</v>
      </c>
      <c r="R3170" t="str">
        <f>IF(VentasC15[[#This Row],[Total por vendedor]]&gt;=250000,"SI","NO")</f>
        <v>SI</v>
      </c>
    </row>
    <row r="3171" spans="1:18" x14ac:dyDescent="0.3">
      <c r="A3171" s="17">
        <v>33500291</v>
      </c>
      <c r="B3171" s="13">
        <v>37</v>
      </c>
      <c r="C3171" s="13">
        <v>7</v>
      </c>
      <c r="D3171" s="13">
        <v>21</v>
      </c>
      <c r="E3171" t="s">
        <v>23</v>
      </c>
      <c r="F3171" t="s">
        <v>21</v>
      </c>
      <c r="G3171" t="str">
        <f>IF(VentasC15[[#This Row],[Tipo de pago]]='Tablas auxiliares'!$B$6,"Venta física","Venta Online")</f>
        <v>Venta Online</v>
      </c>
      <c r="H3171" t="s">
        <v>29</v>
      </c>
      <c r="I3171" s="37">
        <v>21329</v>
      </c>
      <c r="J3171" s="37">
        <v>46015</v>
      </c>
      <c r="K3171" s="37">
        <v>54271</v>
      </c>
      <c r="L3171" s="37">
        <v>70333</v>
      </c>
      <c r="M3171" s="37">
        <v>39101</v>
      </c>
      <c r="N3171" s="37">
        <f>SUM(VentasC15[[#This Row],[Maquillaje]:[Perfumería]])</f>
        <v>231049</v>
      </c>
      <c r="O3171" s="14">
        <f>AVERAGE(VentasC15[[#This Row],[Maquillaje]:[Perfumería]])</f>
        <v>46209.8</v>
      </c>
      <c r="P3171" t="str">
        <f>INDEX(VentasC15[[#Headers],[Maquillaje]:[Perfumería]],MATCH(MAX(VentasC15[[#This Row],[Maquillaje]:[Perfumería]]),VentasC15[[#This Row],[Maquillaje]:[Perfumería]],0))</f>
        <v>Cuerpo</v>
      </c>
      <c r="Q3171" t="str">
        <f>INDEX(VentasC15[[#Headers],[Maquillaje]:[Perfumería]],MATCH(MIN(VentasC15[[#This Row],[Maquillaje]:[Perfumería]]),VentasC15[[#This Row],[Maquillaje]:[Perfumería]],0))</f>
        <v>Maquillaje</v>
      </c>
      <c r="R3171" t="str">
        <f>IF(VentasC15[[#This Row],[Total por vendedor]]&gt;=250000,"SI","NO")</f>
        <v>NO</v>
      </c>
    </row>
    <row r="3172" spans="1:18" x14ac:dyDescent="0.3">
      <c r="A3172" s="16">
        <v>33500292</v>
      </c>
      <c r="B3172" s="13">
        <v>49</v>
      </c>
      <c r="C3172" s="13">
        <v>7</v>
      </c>
      <c r="D3172" s="13">
        <v>64</v>
      </c>
      <c r="E3172" t="s">
        <v>25</v>
      </c>
      <c r="F3172" t="s">
        <v>20</v>
      </c>
      <c r="G3172" t="str">
        <f>IF(VentasC15[[#This Row],[Tipo de pago]]='Tablas auxiliares'!$B$6,"Venta física","Venta Online")</f>
        <v>Venta física</v>
      </c>
      <c r="H3172" t="s">
        <v>30</v>
      </c>
      <c r="I3172" s="37">
        <v>42043</v>
      </c>
      <c r="J3172" s="37">
        <v>32482</v>
      </c>
      <c r="K3172" s="37">
        <v>75700</v>
      </c>
      <c r="L3172" s="37">
        <v>40748</v>
      </c>
      <c r="M3172" s="37">
        <v>27607</v>
      </c>
      <c r="N3172" s="37">
        <f>SUM(VentasC15[[#This Row],[Maquillaje]:[Perfumería]])</f>
        <v>218580</v>
      </c>
      <c r="O3172" s="14">
        <f>AVERAGE(VentasC15[[#This Row],[Maquillaje]:[Perfumería]])</f>
        <v>43716</v>
      </c>
      <c r="P3172" t="str">
        <f>INDEX(VentasC15[[#Headers],[Maquillaje]:[Perfumería]],MATCH(MAX(VentasC15[[#This Row],[Maquillaje]:[Perfumería]]),VentasC15[[#This Row],[Maquillaje]:[Perfumería]],0))</f>
        <v>Cabello</v>
      </c>
      <c r="Q3172" t="str">
        <f>INDEX(VentasC15[[#Headers],[Maquillaje]:[Perfumería]],MATCH(MIN(VentasC15[[#This Row],[Maquillaje]:[Perfumería]]),VentasC15[[#This Row],[Maquillaje]:[Perfumería]],0))</f>
        <v>Perfumería</v>
      </c>
      <c r="R3172" t="str">
        <f>IF(VentasC15[[#This Row],[Total por vendedor]]&gt;=250000,"SI","NO")</f>
        <v>NO</v>
      </c>
    </row>
    <row r="3173" spans="1:18" x14ac:dyDescent="0.3">
      <c r="A3173" s="17">
        <v>33500293</v>
      </c>
      <c r="B3173" s="13">
        <v>74</v>
      </c>
      <c r="C3173" s="13">
        <v>7</v>
      </c>
      <c r="D3173" s="13">
        <v>29</v>
      </c>
      <c r="E3173" t="s">
        <v>23</v>
      </c>
      <c r="F3173" t="s">
        <v>20</v>
      </c>
      <c r="G3173" t="str">
        <f>IF(VentasC15[[#This Row],[Tipo de pago]]='Tablas auxiliares'!$B$6,"Venta física","Venta Online")</f>
        <v>Venta física</v>
      </c>
      <c r="H3173" t="s">
        <v>30</v>
      </c>
      <c r="I3173" s="37">
        <v>36374</v>
      </c>
      <c r="J3173" s="37">
        <v>97759</v>
      </c>
      <c r="K3173" s="37">
        <v>47594</v>
      </c>
      <c r="L3173" s="37">
        <v>86278</v>
      </c>
      <c r="M3173" s="37">
        <v>69919</v>
      </c>
      <c r="N3173" s="37">
        <f>SUM(VentasC15[[#This Row],[Maquillaje]:[Perfumería]])</f>
        <v>337924</v>
      </c>
      <c r="O3173" s="14">
        <f>AVERAGE(VentasC15[[#This Row],[Maquillaje]:[Perfumería]])</f>
        <v>67584.800000000003</v>
      </c>
      <c r="P3173" t="str">
        <f>INDEX(VentasC15[[#Headers],[Maquillaje]:[Perfumería]],MATCH(MAX(VentasC15[[#This Row],[Maquillaje]:[Perfumería]]),VentasC15[[#This Row],[Maquillaje]:[Perfumería]],0))</f>
        <v>Skincare</v>
      </c>
      <c r="Q3173" t="str">
        <f>INDEX(VentasC15[[#Headers],[Maquillaje]:[Perfumería]],MATCH(MIN(VentasC15[[#This Row],[Maquillaje]:[Perfumería]]),VentasC15[[#This Row],[Maquillaje]:[Perfumería]],0))</f>
        <v>Maquillaje</v>
      </c>
      <c r="R3173" t="str">
        <f>IF(VentasC15[[#This Row],[Total por vendedor]]&gt;=250000,"SI","NO")</f>
        <v>SI</v>
      </c>
    </row>
    <row r="3174" spans="1:18" x14ac:dyDescent="0.3">
      <c r="A3174" s="16">
        <v>33500294</v>
      </c>
      <c r="B3174" s="13">
        <v>58</v>
      </c>
      <c r="C3174" s="13">
        <v>7</v>
      </c>
      <c r="D3174" s="13">
        <v>26</v>
      </c>
      <c r="E3174" t="s">
        <v>22</v>
      </c>
      <c r="F3174" t="s">
        <v>21</v>
      </c>
      <c r="G3174" t="str">
        <f>IF(VentasC15[[#This Row],[Tipo de pago]]='Tablas auxiliares'!$B$6,"Venta física","Venta Online")</f>
        <v>Venta Online</v>
      </c>
      <c r="H3174" t="s">
        <v>30</v>
      </c>
      <c r="I3174" s="37">
        <v>27634</v>
      </c>
      <c r="J3174" s="37">
        <v>75429</v>
      </c>
      <c r="K3174" s="37">
        <v>46890</v>
      </c>
      <c r="L3174" s="37">
        <v>24070</v>
      </c>
      <c r="M3174" s="37">
        <v>36397</v>
      </c>
      <c r="N3174" s="37">
        <f>SUM(VentasC15[[#This Row],[Maquillaje]:[Perfumería]])</f>
        <v>210420</v>
      </c>
      <c r="O3174" s="14">
        <f>AVERAGE(VentasC15[[#This Row],[Maquillaje]:[Perfumería]])</f>
        <v>42084</v>
      </c>
      <c r="P3174" t="str">
        <f>INDEX(VentasC15[[#Headers],[Maquillaje]:[Perfumería]],MATCH(MAX(VentasC15[[#This Row],[Maquillaje]:[Perfumería]]),VentasC15[[#This Row],[Maquillaje]:[Perfumería]],0))</f>
        <v>Skincare</v>
      </c>
      <c r="Q3174" t="str">
        <f>INDEX(VentasC15[[#Headers],[Maquillaje]:[Perfumería]],MATCH(MIN(VentasC15[[#This Row],[Maquillaje]:[Perfumería]]),VentasC15[[#This Row],[Maquillaje]:[Perfumería]],0))</f>
        <v>Cuerpo</v>
      </c>
      <c r="R3174" t="str">
        <f>IF(VentasC15[[#This Row],[Total por vendedor]]&gt;=250000,"SI","NO")</f>
        <v>NO</v>
      </c>
    </row>
    <row r="3175" spans="1:18" x14ac:dyDescent="0.3">
      <c r="A3175" s="17">
        <v>33500295</v>
      </c>
      <c r="B3175" s="13">
        <v>34</v>
      </c>
      <c r="C3175" s="13">
        <v>7</v>
      </c>
      <c r="D3175" s="13">
        <v>59</v>
      </c>
      <c r="E3175" t="s">
        <v>23</v>
      </c>
      <c r="F3175" t="s">
        <v>20</v>
      </c>
      <c r="G3175" t="str">
        <f>IF(VentasC15[[#This Row],[Tipo de pago]]='Tablas auxiliares'!$B$6,"Venta física","Venta Online")</f>
        <v>Venta física</v>
      </c>
      <c r="H3175" t="s">
        <v>30</v>
      </c>
      <c r="I3175" s="37">
        <v>77327</v>
      </c>
      <c r="J3175" s="37">
        <v>48976</v>
      </c>
      <c r="K3175" s="37">
        <v>58016</v>
      </c>
      <c r="L3175" s="37">
        <v>30686</v>
      </c>
      <c r="M3175" s="37">
        <v>95471</v>
      </c>
      <c r="N3175" s="37">
        <f>SUM(VentasC15[[#This Row],[Maquillaje]:[Perfumería]])</f>
        <v>310476</v>
      </c>
      <c r="O3175" s="14">
        <f>AVERAGE(VentasC15[[#This Row],[Maquillaje]:[Perfumería]])</f>
        <v>62095.199999999997</v>
      </c>
      <c r="P3175" t="str">
        <f>INDEX(VentasC15[[#Headers],[Maquillaje]:[Perfumería]],MATCH(MAX(VentasC15[[#This Row],[Maquillaje]:[Perfumería]]),VentasC15[[#This Row],[Maquillaje]:[Perfumería]],0))</f>
        <v>Perfumería</v>
      </c>
      <c r="Q3175" t="str">
        <f>INDEX(VentasC15[[#Headers],[Maquillaje]:[Perfumería]],MATCH(MIN(VentasC15[[#This Row],[Maquillaje]:[Perfumería]]),VentasC15[[#This Row],[Maquillaje]:[Perfumería]],0))</f>
        <v>Cuerpo</v>
      </c>
      <c r="R3175" t="str">
        <f>IF(VentasC15[[#This Row],[Total por vendedor]]&gt;=250000,"SI","NO")</f>
        <v>SI</v>
      </c>
    </row>
    <row r="3176" spans="1:18" x14ac:dyDescent="0.3">
      <c r="A3176" s="16">
        <v>33500296</v>
      </c>
      <c r="B3176" s="13">
        <v>68</v>
      </c>
      <c r="C3176" s="13">
        <v>7</v>
      </c>
      <c r="D3176" s="13">
        <v>36</v>
      </c>
      <c r="E3176" t="s">
        <v>24</v>
      </c>
      <c r="F3176" t="s">
        <v>20</v>
      </c>
      <c r="G3176" t="str">
        <f>IF(VentasC15[[#This Row],[Tipo de pago]]='Tablas auxiliares'!$B$6,"Venta física","Venta Online")</f>
        <v>Venta física</v>
      </c>
      <c r="H3176" t="s">
        <v>30</v>
      </c>
      <c r="I3176" s="37">
        <v>53287</v>
      </c>
      <c r="J3176" s="37">
        <v>91745</v>
      </c>
      <c r="K3176" s="37">
        <v>49905</v>
      </c>
      <c r="L3176" s="37">
        <v>20715</v>
      </c>
      <c r="M3176" s="37">
        <v>45892</v>
      </c>
      <c r="N3176" s="37">
        <f>SUM(VentasC15[[#This Row],[Maquillaje]:[Perfumería]])</f>
        <v>261544</v>
      </c>
      <c r="O3176" s="14">
        <f>AVERAGE(VentasC15[[#This Row],[Maquillaje]:[Perfumería]])</f>
        <v>52308.800000000003</v>
      </c>
      <c r="P3176" t="str">
        <f>INDEX(VentasC15[[#Headers],[Maquillaje]:[Perfumería]],MATCH(MAX(VentasC15[[#This Row],[Maquillaje]:[Perfumería]]),VentasC15[[#This Row],[Maquillaje]:[Perfumería]],0))</f>
        <v>Skincare</v>
      </c>
      <c r="Q3176" t="str">
        <f>INDEX(VentasC15[[#Headers],[Maquillaje]:[Perfumería]],MATCH(MIN(VentasC15[[#This Row],[Maquillaje]:[Perfumería]]),VentasC15[[#This Row],[Maquillaje]:[Perfumería]],0))</f>
        <v>Cuerpo</v>
      </c>
      <c r="R3176" t="str">
        <f>IF(VentasC15[[#This Row],[Total por vendedor]]&gt;=250000,"SI","NO")</f>
        <v>SI</v>
      </c>
    </row>
    <row r="3177" spans="1:18" x14ac:dyDescent="0.3">
      <c r="A3177" s="17">
        <v>33500297</v>
      </c>
      <c r="B3177" s="13">
        <v>64</v>
      </c>
      <c r="C3177" s="13">
        <v>7</v>
      </c>
      <c r="D3177" s="13">
        <v>12</v>
      </c>
      <c r="E3177" t="s">
        <v>25</v>
      </c>
      <c r="F3177" t="s">
        <v>20</v>
      </c>
      <c r="G3177" t="str">
        <f>IF(VentasC15[[#This Row],[Tipo de pago]]='Tablas auxiliares'!$B$6,"Venta física","Venta Online")</f>
        <v>Venta física</v>
      </c>
      <c r="H3177" t="s">
        <v>30</v>
      </c>
      <c r="I3177" s="37">
        <v>61179</v>
      </c>
      <c r="J3177" s="37">
        <v>65614</v>
      </c>
      <c r="K3177" s="37">
        <v>17793</v>
      </c>
      <c r="L3177" s="37">
        <v>24948</v>
      </c>
      <c r="M3177" s="37">
        <v>72625</v>
      </c>
      <c r="N3177" s="37">
        <f>SUM(VentasC15[[#This Row],[Maquillaje]:[Perfumería]])</f>
        <v>242159</v>
      </c>
      <c r="O3177" s="14">
        <f>AVERAGE(VentasC15[[#This Row],[Maquillaje]:[Perfumería]])</f>
        <v>48431.8</v>
      </c>
      <c r="P3177" t="str">
        <f>INDEX(VentasC15[[#Headers],[Maquillaje]:[Perfumería]],MATCH(MAX(VentasC15[[#This Row],[Maquillaje]:[Perfumería]]),VentasC15[[#This Row],[Maquillaje]:[Perfumería]],0))</f>
        <v>Perfumería</v>
      </c>
      <c r="Q3177" t="str">
        <f>INDEX(VentasC15[[#Headers],[Maquillaje]:[Perfumería]],MATCH(MIN(VentasC15[[#This Row],[Maquillaje]:[Perfumería]]),VentasC15[[#This Row],[Maquillaje]:[Perfumería]],0))</f>
        <v>Cabello</v>
      </c>
      <c r="R3177" t="str">
        <f>IF(VentasC15[[#This Row],[Total por vendedor]]&gt;=250000,"SI","NO")</f>
        <v>NO</v>
      </c>
    </row>
    <row r="3178" spans="1:18" x14ac:dyDescent="0.3">
      <c r="A3178" s="16">
        <v>33500298</v>
      </c>
      <c r="B3178" s="13">
        <v>44</v>
      </c>
      <c r="C3178" s="13">
        <v>7</v>
      </c>
      <c r="D3178" s="13">
        <v>45</v>
      </c>
      <c r="E3178" t="s">
        <v>23</v>
      </c>
      <c r="F3178" t="s">
        <v>21</v>
      </c>
      <c r="G3178" t="str">
        <f>IF(VentasC15[[#This Row],[Tipo de pago]]='Tablas auxiliares'!$B$6,"Venta física","Venta Online")</f>
        <v>Venta Online</v>
      </c>
      <c r="H3178" t="s">
        <v>30</v>
      </c>
      <c r="I3178" s="37">
        <v>51246</v>
      </c>
      <c r="J3178" s="37">
        <v>82661</v>
      </c>
      <c r="K3178" s="37">
        <v>4321</v>
      </c>
      <c r="L3178" s="37">
        <v>14060</v>
      </c>
      <c r="M3178" s="37">
        <v>33173</v>
      </c>
      <c r="N3178" s="37">
        <f>SUM(VentasC15[[#This Row],[Maquillaje]:[Perfumería]])</f>
        <v>185461</v>
      </c>
      <c r="O3178" s="14">
        <f>AVERAGE(VentasC15[[#This Row],[Maquillaje]:[Perfumería]])</f>
        <v>37092.199999999997</v>
      </c>
      <c r="P3178" t="str">
        <f>INDEX(VentasC15[[#Headers],[Maquillaje]:[Perfumería]],MATCH(MAX(VentasC15[[#This Row],[Maquillaje]:[Perfumería]]),VentasC15[[#This Row],[Maquillaje]:[Perfumería]],0))</f>
        <v>Skincare</v>
      </c>
      <c r="Q3178" t="str">
        <f>INDEX(VentasC15[[#Headers],[Maquillaje]:[Perfumería]],MATCH(MIN(VentasC15[[#This Row],[Maquillaje]:[Perfumería]]),VentasC15[[#This Row],[Maquillaje]:[Perfumería]],0))</f>
        <v>Cabello</v>
      </c>
      <c r="R3178" t="str">
        <f>IF(VentasC15[[#This Row],[Total por vendedor]]&gt;=250000,"SI","NO")</f>
        <v>NO</v>
      </c>
    </row>
    <row r="3179" spans="1:18" x14ac:dyDescent="0.3">
      <c r="A3179" s="17">
        <v>33500299</v>
      </c>
      <c r="B3179" s="13">
        <v>65</v>
      </c>
      <c r="C3179" s="13">
        <v>7</v>
      </c>
      <c r="D3179" s="13">
        <v>57</v>
      </c>
      <c r="E3179" t="s">
        <v>24</v>
      </c>
      <c r="F3179" t="s">
        <v>21</v>
      </c>
      <c r="G3179" t="str">
        <f>IF(VentasC15[[#This Row],[Tipo de pago]]='Tablas auxiliares'!$B$6,"Venta física","Venta Online")</f>
        <v>Venta Online</v>
      </c>
      <c r="H3179" t="s">
        <v>29</v>
      </c>
      <c r="I3179" s="37">
        <v>98200</v>
      </c>
      <c r="J3179" s="37">
        <v>15895</v>
      </c>
      <c r="K3179" s="37">
        <v>7755</v>
      </c>
      <c r="L3179" s="37">
        <v>6108</v>
      </c>
      <c r="M3179" s="37">
        <v>46380</v>
      </c>
      <c r="N3179" s="37">
        <f>SUM(VentasC15[[#This Row],[Maquillaje]:[Perfumería]])</f>
        <v>174338</v>
      </c>
      <c r="O3179" s="14">
        <f>AVERAGE(VentasC15[[#This Row],[Maquillaje]:[Perfumería]])</f>
        <v>34867.599999999999</v>
      </c>
      <c r="P3179" t="str">
        <f>INDEX(VentasC15[[#Headers],[Maquillaje]:[Perfumería]],MATCH(MAX(VentasC15[[#This Row],[Maquillaje]:[Perfumería]]),VentasC15[[#This Row],[Maquillaje]:[Perfumería]],0))</f>
        <v>Maquillaje</v>
      </c>
      <c r="Q3179" t="str">
        <f>INDEX(VentasC15[[#Headers],[Maquillaje]:[Perfumería]],MATCH(MIN(VentasC15[[#This Row],[Maquillaje]:[Perfumería]]),VentasC15[[#This Row],[Maquillaje]:[Perfumería]],0))</f>
        <v>Cuerpo</v>
      </c>
      <c r="R3179" t="str">
        <f>IF(VentasC15[[#This Row],[Total por vendedor]]&gt;=250000,"SI","NO")</f>
        <v>NO</v>
      </c>
    </row>
    <row r="3180" spans="1:18" x14ac:dyDescent="0.3">
      <c r="A3180" s="16">
        <v>33500300</v>
      </c>
      <c r="B3180" s="13">
        <v>65</v>
      </c>
      <c r="C3180" s="13">
        <v>7</v>
      </c>
      <c r="D3180" s="13">
        <v>37</v>
      </c>
      <c r="E3180" t="s">
        <v>24</v>
      </c>
      <c r="F3180" t="s">
        <v>20</v>
      </c>
      <c r="G3180" t="str">
        <f>IF(VentasC15[[#This Row],[Tipo de pago]]='Tablas auxiliares'!$B$6,"Venta física","Venta Online")</f>
        <v>Venta física</v>
      </c>
      <c r="H3180" t="s">
        <v>29</v>
      </c>
      <c r="I3180" s="37">
        <v>6183</v>
      </c>
      <c r="J3180" s="37">
        <v>80065</v>
      </c>
      <c r="K3180" s="37">
        <v>97816</v>
      </c>
      <c r="L3180" s="37">
        <v>26966</v>
      </c>
      <c r="M3180" s="37">
        <v>37851</v>
      </c>
      <c r="N3180" s="37">
        <f>SUM(VentasC15[[#This Row],[Maquillaje]:[Perfumería]])</f>
        <v>248881</v>
      </c>
      <c r="O3180" s="14">
        <f>AVERAGE(VentasC15[[#This Row],[Maquillaje]:[Perfumería]])</f>
        <v>49776.2</v>
      </c>
      <c r="P3180" t="str">
        <f>INDEX(VentasC15[[#Headers],[Maquillaje]:[Perfumería]],MATCH(MAX(VentasC15[[#This Row],[Maquillaje]:[Perfumería]]),VentasC15[[#This Row],[Maquillaje]:[Perfumería]],0))</f>
        <v>Cabello</v>
      </c>
      <c r="Q3180" t="str">
        <f>INDEX(VentasC15[[#Headers],[Maquillaje]:[Perfumería]],MATCH(MIN(VentasC15[[#This Row],[Maquillaje]:[Perfumería]]),VentasC15[[#This Row],[Maquillaje]:[Perfumería]],0))</f>
        <v>Maquillaje</v>
      </c>
      <c r="R3180" t="str">
        <f>IF(VentasC15[[#This Row],[Total por vendedor]]&gt;=250000,"SI","NO")</f>
        <v>NO</v>
      </c>
    </row>
    <row r="3181" spans="1:18" x14ac:dyDescent="0.3">
      <c r="A3181" s="17">
        <v>33500301</v>
      </c>
      <c r="B3181" s="13">
        <v>25</v>
      </c>
      <c r="C3181" s="13">
        <v>7</v>
      </c>
      <c r="D3181" s="13">
        <v>95</v>
      </c>
      <c r="E3181" t="s">
        <v>23</v>
      </c>
      <c r="F3181" t="s">
        <v>20</v>
      </c>
      <c r="G3181" t="str">
        <f>IF(VentasC15[[#This Row],[Tipo de pago]]='Tablas auxiliares'!$B$6,"Venta física","Venta Online")</f>
        <v>Venta física</v>
      </c>
      <c r="H3181" t="s">
        <v>29</v>
      </c>
      <c r="I3181" s="37">
        <v>54013</v>
      </c>
      <c r="J3181" s="37">
        <v>86257</v>
      </c>
      <c r="K3181" s="37">
        <v>21685</v>
      </c>
      <c r="L3181" s="37">
        <v>12728</v>
      </c>
      <c r="M3181" s="37">
        <v>55736</v>
      </c>
      <c r="N3181" s="37">
        <f>SUM(VentasC15[[#This Row],[Maquillaje]:[Perfumería]])</f>
        <v>230419</v>
      </c>
      <c r="O3181" s="14">
        <f>AVERAGE(VentasC15[[#This Row],[Maquillaje]:[Perfumería]])</f>
        <v>46083.8</v>
      </c>
      <c r="P3181" t="str">
        <f>INDEX(VentasC15[[#Headers],[Maquillaje]:[Perfumería]],MATCH(MAX(VentasC15[[#This Row],[Maquillaje]:[Perfumería]]),VentasC15[[#This Row],[Maquillaje]:[Perfumería]],0))</f>
        <v>Skincare</v>
      </c>
      <c r="Q3181" t="str">
        <f>INDEX(VentasC15[[#Headers],[Maquillaje]:[Perfumería]],MATCH(MIN(VentasC15[[#This Row],[Maquillaje]:[Perfumería]]),VentasC15[[#This Row],[Maquillaje]:[Perfumería]],0))</f>
        <v>Cuerpo</v>
      </c>
      <c r="R3181" t="str">
        <f>IF(VentasC15[[#This Row],[Total por vendedor]]&gt;=250000,"SI","NO")</f>
        <v>NO</v>
      </c>
    </row>
    <row r="3182" spans="1:18" x14ac:dyDescent="0.3">
      <c r="A3182" s="16">
        <v>33500302</v>
      </c>
      <c r="B3182" s="13">
        <v>45</v>
      </c>
      <c r="C3182" s="13">
        <v>7</v>
      </c>
      <c r="D3182" s="13">
        <v>44</v>
      </c>
      <c r="E3182" t="s">
        <v>23</v>
      </c>
      <c r="F3182" t="s">
        <v>20</v>
      </c>
      <c r="G3182" t="str">
        <f>IF(VentasC15[[#This Row],[Tipo de pago]]='Tablas auxiliares'!$B$6,"Venta física","Venta Online")</f>
        <v>Venta física</v>
      </c>
      <c r="H3182" t="s">
        <v>30</v>
      </c>
      <c r="I3182" s="37">
        <v>58094</v>
      </c>
      <c r="J3182" s="37">
        <v>2503</v>
      </c>
      <c r="K3182" s="37">
        <v>58817</v>
      </c>
      <c r="L3182" s="37">
        <v>54257</v>
      </c>
      <c r="M3182" s="37">
        <v>96315</v>
      </c>
      <c r="N3182" s="37">
        <f>SUM(VentasC15[[#This Row],[Maquillaje]:[Perfumería]])</f>
        <v>269986</v>
      </c>
      <c r="O3182" s="14">
        <f>AVERAGE(VentasC15[[#This Row],[Maquillaje]:[Perfumería]])</f>
        <v>53997.2</v>
      </c>
      <c r="P3182" t="str">
        <f>INDEX(VentasC15[[#Headers],[Maquillaje]:[Perfumería]],MATCH(MAX(VentasC15[[#This Row],[Maquillaje]:[Perfumería]]),VentasC15[[#This Row],[Maquillaje]:[Perfumería]],0))</f>
        <v>Perfumería</v>
      </c>
      <c r="Q3182" t="str">
        <f>INDEX(VentasC15[[#Headers],[Maquillaje]:[Perfumería]],MATCH(MIN(VentasC15[[#This Row],[Maquillaje]:[Perfumería]]),VentasC15[[#This Row],[Maquillaje]:[Perfumería]],0))</f>
        <v>Skincare</v>
      </c>
      <c r="R3182" t="str">
        <f>IF(VentasC15[[#This Row],[Total por vendedor]]&gt;=250000,"SI","NO")</f>
        <v>SI</v>
      </c>
    </row>
    <row r="3183" spans="1:18" x14ac:dyDescent="0.3">
      <c r="A3183" s="17">
        <v>33500303</v>
      </c>
      <c r="B3183" s="13">
        <v>60</v>
      </c>
      <c r="C3183" s="13">
        <v>7</v>
      </c>
      <c r="D3183" s="13">
        <v>31</v>
      </c>
      <c r="E3183" t="s">
        <v>23</v>
      </c>
      <c r="F3183" t="s">
        <v>20</v>
      </c>
      <c r="G3183" t="str">
        <f>IF(VentasC15[[#This Row],[Tipo de pago]]='Tablas auxiliares'!$B$6,"Venta física","Venta Online")</f>
        <v>Venta física</v>
      </c>
      <c r="H3183" t="s">
        <v>30</v>
      </c>
      <c r="I3183" s="37">
        <v>6922</v>
      </c>
      <c r="J3183" s="37">
        <v>71063</v>
      </c>
      <c r="K3183" s="37">
        <v>86243</v>
      </c>
      <c r="L3183" s="37">
        <v>32105</v>
      </c>
      <c r="M3183" s="37">
        <v>55019</v>
      </c>
      <c r="N3183" s="37">
        <f>SUM(VentasC15[[#This Row],[Maquillaje]:[Perfumería]])</f>
        <v>251352</v>
      </c>
      <c r="O3183" s="14">
        <f>AVERAGE(VentasC15[[#This Row],[Maquillaje]:[Perfumería]])</f>
        <v>50270.400000000001</v>
      </c>
      <c r="P3183" t="str">
        <f>INDEX(VentasC15[[#Headers],[Maquillaje]:[Perfumería]],MATCH(MAX(VentasC15[[#This Row],[Maquillaje]:[Perfumería]]),VentasC15[[#This Row],[Maquillaje]:[Perfumería]],0))</f>
        <v>Cabello</v>
      </c>
      <c r="Q3183" t="str">
        <f>INDEX(VentasC15[[#Headers],[Maquillaje]:[Perfumería]],MATCH(MIN(VentasC15[[#This Row],[Maquillaje]:[Perfumería]]),VentasC15[[#This Row],[Maquillaje]:[Perfumería]],0))</f>
        <v>Maquillaje</v>
      </c>
      <c r="R3183" t="str">
        <f>IF(VentasC15[[#This Row],[Total por vendedor]]&gt;=250000,"SI","NO")</f>
        <v>SI</v>
      </c>
    </row>
    <row r="3184" spans="1:18" x14ac:dyDescent="0.3">
      <c r="A3184" s="16">
        <v>33500304</v>
      </c>
      <c r="B3184" s="13">
        <v>54</v>
      </c>
      <c r="C3184" s="13">
        <v>7</v>
      </c>
      <c r="D3184" s="13">
        <v>5</v>
      </c>
      <c r="E3184" t="s">
        <v>23</v>
      </c>
      <c r="F3184" t="s">
        <v>21</v>
      </c>
      <c r="G3184" t="str">
        <f>IF(VentasC15[[#This Row],[Tipo de pago]]='Tablas auxiliares'!$B$6,"Venta física","Venta Online")</f>
        <v>Venta Online</v>
      </c>
      <c r="H3184" t="s">
        <v>29</v>
      </c>
      <c r="I3184" s="37">
        <v>9031</v>
      </c>
      <c r="J3184" s="37">
        <v>8296</v>
      </c>
      <c r="K3184" s="37">
        <v>15979</v>
      </c>
      <c r="L3184" s="37">
        <v>30226</v>
      </c>
      <c r="M3184" s="37">
        <v>58812</v>
      </c>
      <c r="N3184" s="37">
        <f>SUM(VentasC15[[#This Row],[Maquillaje]:[Perfumería]])</f>
        <v>122344</v>
      </c>
      <c r="O3184" s="14">
        <f>AVERAGE(VentasC15[[#This Row],[Maquillaje]:[Perfumería]])</f>
        <v>24468.799999999999</v>
      </c>
      <c r="P3184" t="str">
        <f>INDEX(VentasC15[[#Headers],[Maquillaje]:[Perfumería]],MATCH(MAX(VentasC15[[#This Row],[Maquillaje]:[Perfumería]]),VentasC15[[#This Row],[Maquillaje]:[Perfumería]],0))</f>
        <v>Perfumería</v>
      </c>
      <c r="Q3184" t="str">
        <f>INDEX(VentasC15[[#Headers],[Maquillaje]:[Perfumería]],MATCH(MIN(VentasC15[[#This Row],[Maquillaje]:[Perfumería]]),VentasC15[[#This Row],[Maquillaje]:[Perfumería]],0))</f>
        <v>Skincare</v>
      </c>
      <c r="R3184" t="str">
        <f>IF(VentasC15[[#This Row],[Total por vendedor]]&gt;=250000,"SI","NO")</f>
        <v>NO</v>
      </c>
    </row>
    <row r="3185" spans="1:18" x14ac:dyDescent="0.3">
      <c r="A3185" s="17">
        <v>33500305</v>
      </c>
      <c r="B3185" s="13">
        <v>51</v>
      </c>
      <c r="C3185" s="13">
        <v>7</v>
      </c>
      <c r="D3185" s="13">
        <v>61</v>
      </c>
      <c r="E3185" t="s">
        <v>23</v>
      </c>
      <c r="F3185" t="s">
        <v>21</v>
      </c>
      <c r="G3185" t="str">
        <f>IF(VentasC15[[#This Row],[Tipo de pago]]='Tablas auxiliares'!$B$6,"Venta física","Venta Online")</f>
        <v>Venta Online</v>
      </c>
      <c r="H3185" t="s">
        <v>29</v>
      </c>
      <c r="I3185" s="37">
        <v>97708</v>
      </c>
      <c r="J3185" s="37">
        <v>88293</v>
      </c>
      <c r="K3185" s="37">
        <v>29224</v>
      </c>
      <c r="L3185" s="37">
        <v>37809</v>
      </c>
      <c r="M3185" s="37">
        <v>37562</v>
      </c>
      <c r="N3185" s="37">
        <f>SUM(VentasC15[[#This Row],[Maquillaje]:[Perfumería]])</f>
        <v>290596</v>
      </c>
      <c r="O3185" s="14">
        <f>AVERAGE(VentasC15[[#This Row],[Maquillaje]:[Perfumería]])</f>
        <v>58119.199999999997</v>
      </c>
      <c r="P3185" t="str">
        <f>INDEX(VentasC15[[#Headers],[Maquillaje]:[Perfumería]],MATCH(MAX(VentasC15[[#This Row],[Maquillaje]:[Perfumería]]),VentasC15[[#This Row],[Maquillaje]:[Perfumería]],0))</f>
        <v>Maquillaje</v>
      </c>
      <c r="Q3185" t="str">
        <f>INDEX(VentasC15[[#Headers],[Maquillaje]:[Perfumería]],MATCH(MIN(VentasC15[[#This Row],[Maquillaje]:[Perfumería]]),VentasC15[[#This Row],[Maquillaje]:[Perfumería]],0))</f>
        <v>Cabello</v>
      </c>
      <c r="R3185" t="str">
        <f>IF(VentasC15[[#This Row],[Total por vendedor]]&gt;=250000,"SI","NO")</f>
        <v>SI</v>
      </c>
    </row>
    <row r="3186" spans="1:18" x14ac:dyDescent="0.3">
      <c r="A3186" s="16">
        <v>33500306</v>
      </c>
      <c r="B3186" s="13">
        <v>71</v>
      </c>
      <c r="C3186" s="13">
        <v>7</v>
      </c>
      <c r="D3186" s="13">
        <v>100</v>
      </c>
      <c r="E3186" t="s">
        <v>23</v>
      </c>
      <c r="F3186" t="s">
        <v>21</v>
      </c>
      <c r="G3186" t="str">
        <f>IF(VentasC15[[#This Row],[Tipo de pago]]='Tablas auxiliares'!$B$6,"Venta física","Venta Online")</f>
        <v>Venta Online</v>
      </c>
      <c r="H3186" t="s">
        <v>30</v>
      </c>
      <c r="I3186" s="37">
        <v>94426</v>
      </c>
      <c r="J3186" s="37">
        <v>9070</v>
      </c>
      <c r="K3186" s="37">
        <v>23356</v>
      </c>
      <c r="L3186" s="37">
        <v>1480</v>
      </c>
      <c r="M3186" s="37">
        <v>26407</v>
      </c>
      <c r="N3186" s="37">
        <f>SUM(VentasC15[[#This Row],[Maquillaje]:[Perfumería]])</f>
        <v>154739</v>
      </c>
      <c r="O3186" s="14">
        <f>AVERAGE(VentasC15[[#This Row],[Maquillaje]:[Perfumería]])</f>
        <v>30947.8</v>
      </c>
      <c r="P3186" t="str">
        <f>INDEX(VentasC15[[#Headers],[Maquillaje]:[Perfumería]],MATCH(MAX(VentasC15[[#This Row],[Maquillaje]:[Perfumería]]),VentasC15[[#This Row],[Maquillaje]:[Perfumería]],0))</f>
        <v>Maquillaje</v>
      </c>
      <c r="Q3186" t="str">
        <f>INDEX(VentasC15[[#Headers],[Maquillaje]:[Perfumería]],MATCH(MIN(VentasC15[[#This Row],[Maquillaje]:[Perfumería]]),VentasC15[[#This Row],[Maquillaje]:[Perfumería]],0))</f>
        <v>Cuerpo</v>
      </c>
      <c r="R3186" t="str">
        <f>IF(VentasC15[[#This Row],[Total por vendedor]]&gt;=250000,"SI","NO")</f>
        <v>NO</v>
      </c>
    </row>
    <row r="3187" spans="1:18" x14ac:dyDescent="0.3">
      <c r="A3187" s="17">
        <v>33500307</v>
      </c>
      <c r="B3187" s="13">
        <v>33</v>
      </c>
      <c r="C3187" s="13">
        <v>7</v>
      </c>
      <c r="D3187" s="13">
        <v>97</v>
      </c>
      <c r="E3187" t="s">
        <v>23</v>
      </c>
      <c r="F3187" t="s">
        <v>20</v>
      </c>
      <c r="G3187" t="str">
        <f>IF(VentasC15[[#This Row],[Tipo de pago]]='Tablas auxiliares'!$B$6,"Venta física","Venta Online")</f>
        <v>Venta física</v>
      </c>
      <c r="H3187" t="s">
        <v>30</v>
      </c>
      <c r="I3187" s="37">
        <v>50408</v>
      </c>
      <c r="J3187" s="37">
        <v>79013</v>
      </c>
      <c r="K3187" s="37">
        <v>49451</v>
      </c>
      <c r="L3187" s="37">
        <v>35068</v>
      </c>
      <c r="M3187" s="37">
        <v>7300</v>
      </c>
      <c r="N3187" s="37">
        <f>SUM(VentasC15[[#This Row],[Maquillaje]:[Perfumería]])</f>
        <v>221240</v>
      </c>
      <c r="O3187" s="14">
        <f>AVERAGE(VentasC15[[#This Row],[Maquillaje]:[Perfumería]])</f>
        <v>44248</v>
      </c>
      <c r="P3187" t="str">
        <f>INDEX(VentasC15[[#Headers],[Maquillaje]:[Perfumería]],MATCH(MAX(VentasC15[[#This Row],[Maquillaje]:[Perfumería]]),VentasC15[[#This Row],[Maquillaje]:[Perfumería]],0))</f>
        <v>Skincare</v>
      </c>
      <c r="Q3187" t="str">
        <f>INDEX(VentasC15[[#Headers],[Maquillaje]:[Perfumería]],MATCH(MIN(VentasC15[[#This Row],[Maquillaje]:[Perfumería]]),VentasC15[[#This Row],[Maquillaje]:[Perfumería]],0))</f>
        <v>Perfumería</v>
      </c>
      <c r="R3187" t="str">
        <f>IF(VentasC15[[#This Row],[Total por vendedor]]&gt;=250000,"SI","NO")</f>
        <v>NO</v>
      </c>
    </row>
    <row r="3188" spans="1:18" x14ac:dyDescent="0.3">
      <c r="A3188" s="16">
        <v>33500308</v>
      </c>
      <c r="B3188" s="13">
        <v>40</v>
      </c>
      <c r="C3188" s="13">
        <v>7</v>
      </c>
      <c r="D3188" s="13">
        <v>82</v>
      </c>
      <c r="E3188" t="s">
        <v>22</v>
      </c>
      <c r="F3188" t="s">
        <v>21</v>
      </c>
      <c r="G3188" t="str">
        <f>IF(VentasC15[[#This Row],[Tipo de pago]]='Tablas auxiliares'!$B$6,"Venta física","Venta Online")</f>
        <v>Venta Online</v>
      </c>
      <c r="H3188" t="s">
        <v>30</v>
      </c>
      <c r="I3188" s="37">
        <v>3779</v>
      </c>
      <c r="J3188" s="37">
        <v>2270</v>
      </c>
      <c r="K3188" s="37">
        <v>80841</v>
      </c>
      <c r="L3188" s="37">
        <v>20699</v>
      </c>
      <c r="M3188" s="37">
        <v>67405</v>
      </c>
      <c r="N3188" s="37">
        <f>SUM(VentasC15[[#This Row],[Maquillaje]:[Perfumería]])</f>
        <v>174994</v>
      </c>
      <c r="O3188" s="14">
        <f>AVERAGE(VentasC15[[#This Row],[Maquillaje]:[Perfumería]])</f>
        <v>34998.800000000003</v>
      </c>
      <c r="P3188" t="str">
        <f>INDEX(VentasC15[[#Headers],[Maquillaje]:[Perfumería]],MATCH(MAX(VentasC15[[#This Row],[Maquillaje]:[Perfumería]]),VentasC15[[#This Row],[Maquillaje]:[Perfumería]],0))</f>
        <v>Cabello</v>
      </c>
      <c r="Q3188" t="str">
        <f>INDEX(VentasC15[[#Headers],[Maquillaje]:[Perfumería]],MATCH(MIN(VentasC15[[#This Row],[Maquillaje]:[Perfumería]]),VentasC15[[#This Row],[Maquillaje]:[Perfumería]],0))</f>
        <v>Skincare</v>
      </c>
      <c r="R3188" t="str">
        <f>IF(VentasC15[[#This Row],[Total por vendedor]]&gt;=250000,"SI","NO")</f>
        <v>NO</v>
      </c>
    </row>
    <row r="3189" spans="1:18" x14ac:dyDescent="0.3">
      <c r="A3189" s="17">
        <v>33500309</v>
      </c>
      <c r="B3189" s="13">
        <v>73</v>
      </c>
      <c r="C3189" s="13">
        <v>7</v>
      </c>
      <c r="D3189" s="13">
        <v>48</v>
      </c>
      <c r="E3189" t="s">
        <v>25</v>
      </c>
      <c r="F3189" t="s">
        <v>21</v>
      </c>
      <c r="G3189" t="str">
        <f>IF(VentasC15[[#This Row],[Tipo de pago]]='Tablas auxiliares'!$B$6,"Venta física","Venta Online")</f>
        <v>Venta Online</v>
      </c>
      <c r="H3189" t="s">
        <v>29</v>
      </c>
      <c r="I3189" s="37">
        <v>67524</v>
      </c>
      <c r="J3189" s="37">
        <v>61738</v>
      </c>
      <c r="K3189" s="37">
        <v>49039</v>
      </c>
      <c r="L3189" s="37">
        <v>67816</v>
      </c>
      <c r="M3189" s="37">
        <v>49131</v>
      </c>
      <c r="N3189" s="37">
        <f>SUM(VentasC15[[#This Row],[Maquillaje]:[Perfumería]])</f>
        <v>295248</v>
      </c>
      <c r="O3189" s="14">
        <f>AVERAGE(VentasC15[[#This Row],[Maquillaje]:[Perfumería]])</f>
        <v>59049.599999999999</v>
      </c>
      <c r="P3189" t="str">
        <f>INDEX(VentasC15[[#Headers],[Maquillaje]:[Perfumería]],MATCH(MAX(VentasC15[[#This Row],[Maquillaje]:[Perfumería]]),VentasC15[[#This Row],[Maquillaje]:[Perfumería]],0))</f>
        <v>Cuerpo</v>
      </c>
      <c r="Q3189" t="str">
        <f>INDEX(VentasC15[[#Headers],[Maquillaje]:[Perfumería]],MATCH(MIN(VentasC15[[#This Row],[Maquillaje]:[Perfumería]]),VentasC15[[#This Row],[Maquillaje]:[Perfumería]],0))</f>
        <v>Cabello</v>
      </c>
      <c r="R3189" t="str">
        <f>IF(VentasC15[[#This Row],[Total por vendedor]]&gt;=250000,"SI","NO")</f>
        <v>SI</v>
      </c>
    </row>
    <row r="3190" spans="1:18" x14ac:dyDescent="0.3">
      <c r="A3190" s="16">
        <v>33500310</v>
      </c>
      <c r="B3190" s="13">
        <v>75</v>
      </c>
      <c r="C3190" s="13">
        <v>7</v>
      </c>
      <c r="D3190" s="13">
        <v>65</v>
      </c>
      <c r="E3190" t="s">
        <v>23</v>
      </c>
      <c r="F3190" t="s">
        <v>20</v>
      </c>
      <c r="G3190" t="str">
        <f>IF(VentasC15[[#This Row],[Tipo de pago]]='Tablas auxiliares'!$B$6,"Venta física","Venta Online")</f>
        <v>Venta física</v>
      </c>
      <c r="H3190" t="s">
        <v>30</v>
      </c>
      <c r="I3190" s="37">
        <v>33675</v>
      </c>
      <c r="J3190" s="37">
        <v>63234</v>
      </c>
      <c r="K3190" s="37">
        <v>2246</v>
      </c>
      <c r="L3190" s="37">
        <v>86391</v>
      </c>
      <c r="M3190" s="37">
        <v>94944</v>
      </c>
      <c r="N3190" s="37">
        <f>SUM(VentasC15[[#This Row],[Maquillaje]:[Perfumería]])</f>
        <v>280490</v>
      </c>
      <c r="O3190" s="14">
        <f>AVERAGE(VentasC15[[#This Row],[Maquillaje]:[Perfumería]])</f>
        <v>56098</v>
      </c>
      <c r="P3190" t="str">
        <f>INDEX(VentasC15[[#Headers],[Maquillaje]:[Perfumería]],MATCH(MAX(VentasC15[[#This Row],[Maquillaje]:[Perfumería]]),VentasC15[[#This Row],[Maquillaje]:[Perfumería]],0))</f>
        <v>Perfumería</v>
      </c>
      <c r="Q3190" t="str">
        <f>INDEX(VentasC15[[#Headers],[Maquillaje]:[Perfumería]],MATCH(MIN(VentasC15[[#This Row],[Maquillaje]:[Perfumería]]),VentasC15[[#This Row],[Maquillaje]:[Perfumería]],0))</f>
        <v>Cabello</v>
      </c>
      <c r="R3190" t="str">
        <f>IF(VentasC15[[#This Row],[Total por vendedor]]&gt;=250000,"SI","NO")</f>
        <v>SI</v>
      </c>
    </row>
    <row r="3191" spans="1:18" x14ac:dyDescent="0.3">
      <c r="A3191" s="17">
        <v>33500311</v>
      </c>
      <c r="B3191" s="13">
        <v>47</v>
      </c>
      <c r="C3191" s="13">
        <v>7</v>
      </c>
      <c r="D3191" s="13">
        <v>98</v>
      </c>
      <c r="E3191" t="s">
        <v>24</v>
      </c>
      <c r="F3191" t="s">
        <v>20</v>
      </c>
      <c r="G3191" t="str">
        <f>IF(VentasC15[[#This Row],[Tipo de pago]]='Tablas auxiliares'!$B$6,"Venta física","Venta Online")</f>
        <v>Venta física</v>
      </c>
      <c r="H3191" t="s">
        <v>30</v>
      </c>
      <c r="I3191" s="37">
        <v>11575</v>
      </c>
      <c r="J3191" s="37">
        <v>29263</v>
      </c>
      <c r="K3191" s="37">
        <v>12276</v>
      </c>
      <c r="L3191" s="37">
        <v>87701</v>
      </c>
      <c r="M3191" s="37">
        <v>77258</v>
      </c>
      <c r="N3191" s="37">
        <f>SUM(VentasC15[[#This Row],[Maquillaje]:[Perfumería]])</f>
        <v>218073</v>
      </c>
      <c r="O3191" s="14">
        <f>AVERAGE(VentasC15[[#This Row],[Maquillaje]:[Perfumería]])</f>
        <v>43614.6</v>
      </c>
      <c r="P3191" t="str">
        <f>INDEX(VentasC15[[#Headers],[Maquillaje]:[Perfumería]],MATCH(MAX(VentasC15[[#This Row],[Maquillaje]:[Perfumería]]),VentasC15[[#This Row],[Maquillaje]:[Perfumería]],0))</f>
        <v>Cuerpo</v>
      </c>
      <c r="Q3191" t="str">
        <f>INDEX(VentasC15[[#Headers],[Maquillaje]:[Perfumería]],MATCH(MIN(VentasC15[[#This Row],[Maquillaje]:[Perfumería]]),VentasC15[[#This Row],[Maquillaje]:[Perfumería]],0))</f>
        <v>Maquillaje</v>
      </c>
      <c r="R3191" t="str">
        <f>IF(VentasC15[[#This Row],[Total por vendedor]]&gt;=250000,"SI","NO")</f>
        <v>NO</v>
      </c>
    </row>
    <row r="3192" spans="1:18" x14ac:dyDescent="0.3">
      <c r="A3192" s="16">
        <v>33500312</v>
      </c>
      <c r="B3192" s="13">
        <v>51</v>
      </c>
      <c r="C3192" s="13">
        <v>7</v>
      </c>
      <c r="D3192" s="13">
        <v>71</v>
      </c>
      <c r="E3192" t="s">
        <v>23</v>
      </c>
      <c r="F3192" t="s">
        <v>20</v>
      </c>
      <c r="G3192" t="str">
        <f>IF(VentasC15[[#This Row],[Tipo de pago]]='Tablas auxiliares'!$B$6,"Venta física","Venta Online")</f>
        <v>Venta física</v>
      </c>
      <c r="H3192" t="s">
        <v>29</v>
      </c>
      <c r="I3192" s="37">
        <v>21705</v>
      </c>
      <c r="J3192" s="37">
        <v>18925</v>
      </c>
      <c r="K3192" s="37">
        <v>69256</v>
      </c>
      <c r="L3192" s="37">
        <v>62902</v>
      </c>
      <c r="M3192" s="37">
        <v>88791</v>
      </c>
      <c r="N3192" s="37">
        <f>SUM(VentasC15[[#This Row],[Maquillaje]:[Perfumería]])</f>
        <v>261579</v>
      </c>
      <c r="O3192" s="14">
        <f>AVERAGE(VentasC15[[#This Row],[Maquillaje]:[Perfumería]])</f>
        <v>52315.8</v>
      </c>
      <c r="P3192" t="str">
        <f>INDEX(VentasC15[[#Headers],[Maquillaje]:[Perfumería]],MATCH(MAX(VentasC15[[#This Row],[Maquillaje]:[Perfumería]]),VentasC15[[#This Row],[Maquillaje]:[Perfumería]],0))</f>
        <v>Perfumería</v>
      </c>
      <c r="Q3192" t="str">
        <f>INDEX(VentasC15[[#Headers],[Maquillaje]:[Perfumería]],MATCH(MIN(VentasC15[[#This Row],[Maquillaje]:[Perfumería]]),VentasC15[[#This Row],[Maquillaje]:[Perfumería]],0))</f>
        <v>Skincare</v>
      </c>
      <c r="R3192" t="str">
        <f>IF(VentasC15[[#This Row],[Total por vendedor]]&gt;=250000,"SI","NO")</f>
        <v>SI</v>
      </c>
    </row>
    <row r="3193" spans="1:18" x14ac:dyDescent="0.3">
      <c r="A3193" s="17">
        <v>33500313</v>
      </c>
      <c r="B3193" s="13">
        <v>30</v>
      </c>
      <c r="C3193" s="13">
        <v>7</v>
      </c>
      <c r="D3193" s="13">
        <v>23</v>
      </c>
      <c r="E3193" t="s">
        <v>23</v>
      </c>
      <c r="F3193" t="s">
        <v>21</v>
      </c>
      <c r="G3193" t="str">
        <f>IF(VentasC15[[#This Row],[Tipo de pago]]='Tablas auxiliares'!$B$6,"Venta física","Venta Online")</f>
        <v>Venta Online</v>
      </c>
      <c r="H3193" t="s">
        <v>29</v>
      </c>
      <c r="I3193" s="37">
        <v>95899</v>
      </c>
      <c r="J3193" s="37">
        <v>27325</v>
      </c>
      <c r="K3193" s="37">
        <v>71693</v>
      </c>
      <c r="L3193" s="37">
        <v>75047</v>
      </c>
      <c r="M3193" s="37">
        <v>42268</v>
      </c>
      <c r="N3193" s="37">
        <f>SUM(VentasC15[[#This Row],[Maquillaje]:[Perfumería]])</f>
        <v>312232</v>
      </c>
      <c r="O3193" s="14">
        <f>AVERAGE(VentasC15[[#This Row],[Maquillaje]:[Perfumería]])</f>
        <v>62446.400000000001</v>
      </c>
      <c r="P3193" t="str">
        <f>INDEX(VentasC15[[#Headers],[Maquillaje]:[Perfumería]],MATCH(MAX(VentasC15[[#This Row],[Maquillaje]:[Perfumería]]),VentasC15[[#This Row],[Maquillaje]:[Perfumería]],0))</f>
        <v>Maquillaje</v>
      </c>
      <c r="Q3193" t="str">
        <f>INDEX(VentasC15[[#Headers],[Maquillaje]:[Perfumería]],MATCH(MIN(VentasC15[[#This Row],[Maquillaje]:[Perfumería]]),VentasC15[[#This Row],[Maquillaje]:[Perfumería]],0))</f>
        <v>Skincare</v>
      </c>
      <c r="R3193" t="str">
        <f>IF(VentasC15[[#This Row],[Total por vendedor]]&gt;=250000,"SI","NO")</f>
        <v>SI</v>
      </c>
    </row>
    <row r="3194" spans="1:18" x14ac:dyDescent="0.3">
      <c r="A3194" s="16">
        <v>33500314</v>
      </c>
      <c r="B3194" s="13">
        <v>38</v>
      </c>
      <c r="C3194" s="13">
        <v>7</v>
      </c>
      <c r="D3194" s="13">
        <v>23</v>
      </c>
      <c r="E3194" t="s">
        <v>24</v>
      </c>
      <c r="F3194" t="s">
        <v>21</v>
      </c>
      <c r="G3194" t="str">
        <f>IF(VentasC15[[#This Row],[Tipo de pago]]='Tablas auxiliares'!$B$6,"Venta física","Venta Online")</f>
        <v>Venta Online</v>
      </c>
      <c r="H3194" t="s">
        <v>30</v>
      </c>
      <c r="I3194" s="37">
        <v>56404</v>
      </c>
      <c r="J3194" s="37">
        <v>26240</v>
      </c>
      <c r="K3194" s="37">
        <v>58756</v>
      </c>
      <c r="L3194" s="37">
        <v>2842</v>
      </c>
      <c r="M3194" s="37">
        <v>34055</v>
      </c>
      <c r="N3194" s="37">
        <f>SUM(VentasC15[[#This Row],[Maquillaje]:[Perfumería]])</f>
        <v>178297</v>
      </c>
      <c r="O3194" s="14">
        <f>AVERAGE(VentasC15[[#This Row],[Maquillaje]:[Perfumería]])</f>
        <v>35659.4</v>
      </c>
      <c r="P3194" t="str">
        <f>INDEX(VentasC15[[#Headers],[Maquillaje]:[Perfumería]],MATCH(MAX(VentasC15[[#This Row],[Maquillaje]:[Perfumería]]),VentasC15[[#This Row],[Maquillaje]:[Perfumería]],0))</f>
        <v>Cabello</v>
      </c>
      <c r="Q3194" t="str">
        <f>INDEX(VentasC15[[#Headers],[Maquillaje]:[Perfumería]],MATCH(MIN(VentasC15[[#This Row],[Maquillaje]:[Perfumería]]),VentasC15[[#This Row],[Maquillaje]:[Perfumería]],0))</f>
        <v>Cuerpo</v>
      </c>
      <c r="R3194" t="str">
        <f>IF(VentasC15[[#This Row],[Total por vendedor]]&gt;=250000,"SI","NO")</f>
        <v>NO</v>
      </c>
    </row>
    <row r="3195" spans="1:18" x14ac:dyDescent="0.3">
      <c r="A3195" s="17">
        <v>33500315</v>
      </c>
      <c r="B3195" s="13">
        <v>58</v>
      </c>
      <c r="C3195" s="13">
        <v>7</v>
      </c>
      <c r="D3195" s="13">
        <v>15</v>
      </c>
      <c r="E3195" t="s">
        <v>24</v>
      </c>
      <c r="F3195" t="s">
        <v>21</v>
      </c>
      <c r="G3195" t="str">
        <f>IF(VentasC15[[#This Row],[Tipo de pago]]='Tablas auxiliares'!$B$6,"Venta física","Venta Online")</f>
        <v>Venta Online</v>
      </c>
      <c r="H3195" t="s">
        <v>30</v>
      </c>
      <c r="I3195" s="37">
        <v>32514</v>
      </c>
      <c r="J3195" s="37">
        <v>4083</v>
      </c>
      <c r="K3195" s="37">
        <v>47759</v>
      </c>
      <c r="L3195" s="37">
        <v>40755</v>
      </c>
      <c r="M3195" s="37">
        <v>42293</v>
      </c>
      <c r="N3195" s="37">
        <f>SUM(VentasC15[[#This Row],[Maquillaje]:[Perfumería]])</f>
        <v>167404</v>
      </c>
      <c r="O3195" s="14">
        <f>AVERAGE(VentasC15[[#This Row],[Maquillaje]:[Perfumería]])</f>
        <v>33480.800000000003</v>
      </c>
      <c r="P3195" t="str">
        <f>INDEX(VentasC15[[#Headers],[Maquillaje]:[Perfumería]],MATCH(MAX(VentasC15[[#This Row],[Maquillaje]:[Perfumería]]),VentasC15[[#This Row],[Maquillaje]:[Perfumería]],0))</f>
        <v>Cabello</v>
      </c>
      <c r="Q3195" t="str">
        <f>INDEX(VentasC15[[#Headers],[Maquillaje]:[Perfumería]],MATCH(MIN(VentasC15[[#This Row],[Maquillaje]:[Perfumería]]),VentasC15[[#This Row],[Maquillaje]:[Perfumería]],0))</f>
        <v>Skincare</v>
      </c>
      <c r="R3195" t="str">
        <f>IF(VentasC15[[#This Row],[Total por vendedor]]&gt;=250000,"SI","NO")</f>
        <v>NO</v>
      </c>
    </row>
    <row r="3196" spans="1:18" x14ac:dyDescent="0.3">
      <c r="A3196" s="16">
        <v>33500316</v>
      </c>
      <c r="B3196" s="13">
        <v>60</v>
      </c>
      <c r="C3196" s="13">
        <v>7</v>
      </c>
      <c r="D3196" s="13">
        <v>18</v>
      </c>
      <c r="E3196" t="s">
        <v>25</v>
      </c>
      <c r="F3196" t="s">
        <v>20</v>
      </c>
      <c r="G3196" t="str">
        <f>IF(VentasC15[[#This Row],[Tipo de pago]]='Tablas auxiliares'!$B$6,"Venta física","Venta Online")</f>
        <v>Venta física</v>
      </c>
      <c r="H3196" t="s">
        <v>30</v>
      </c>
      <c r="I3196" s="37">
        <v>52000</v>
      </c>
      <c r="J3196" s="37">
        <v>95015</v>
      </c>
      <c r="K3196" s="37">
        <v>1816</v>
      </c>
      <c r="L3196" s="37">
        <v>46974</v>
      </c>
      <c r="M3196" s="37">
        <v>14708</v>
      </c>
      <c r="N3196" s="37">
        <f>SUM(VentasC15[[#This Row],[Maquillaje]:[Perfumería]])</f>
        <v>210513</v>
      </c>
      <c r="O3196" s="14">
        <f>AVERAGE(VentasC15[[#This Row],[Maquillaje]:[Perfumería]])</f>
        <v>42102.6</v>
      </c>
      <c r="P3196" t="str">
        <f>INDEX(VentasC15[[#Headers],[Maquillaje]:[Perfumería]],MATCH(MAX(VentasC15[[#This Row],[Maquillaje]:[Perfumería]]),VentasC15[[#This Row],[Maquillaje]:[Perfumería]],0))</f>
        <v>Skincare</v>
      </c>
      <c r="Q3196" t="str">
        <f>INDEX(VentasC15[[#Headers],[Maquillaje]:[Perfumería]],MATCH(MIN(VentasC15[[#This Row],[Maquillaje]:[Perfumería]]),VentasC15[[#This Row],[Maquillaje]:[Perfumería]],0))</f>
        <v>Cabello</v>
      </c>
      <c r="R3196" t="str">
        <f>IF(VentasC15[[#This Row],[Total por vendedor]]&gt;=250000,"SI","NO")</f>
        <v>NO</v>
      </c>
    </row>
    <row r="3197" spans="1:18" x14ac:dyDescent="0.3">
      <c r="A3197" s="17">
        <v>33500317</v>
      </c>
      <c r="B3197" s="13">
        <v>37</v>
      </c>
      <c r="C3197" s="13">
        <v>7</v>
      </c>
      <c r="D3197" s="13">
        <v>37</v>
      </c>
      <c r="E3197" t="s">
        <v>25</v>
      </c>
      <c r="F3197" t="s">
        <v>20</v>
      </c>
      <c r="G3197" t="str">
        <f>IF(VentasC15[[#This Row],[Tipo de pago]]='Tablas auxiliares'!$B$6,"Venta física","Venta Online")</f>
        <v>Venta física</v>
      </c>
      <c r="H3197" t="s">
        <v>30</v>
      </c>
      <c r="I3197" s="37">
        <v>4362</v>
      </c>
      <c r="J3197" s="37">
        <v>62319</v>
      </c>
      <c r="K3197" s="37">
        <v>79857</v>
      </c>
      <c r="L3197" s="37">
        <v>33984</v>
      </c>
      <c r="M3197" s="37">
        <v>15952</v>
      </c>
      <c r="N3197" s="37">
        <f>SUM(VentasC15[[#This Row],[Maquillaje]:[Perfumería]])</f>
        <v>196474</v>
      </c>
      <c r="O3197" s="14">
        <f>AVERAGE(VentasC15[[#This Row],[Maquillaje]:[Perfumería]])</f>
        <v>39294.800000000003</v>
      </c>
      <c r="P3197" t="str">
        <f>INDEX(VentasC15[[#Headers],[Maquillaje]:[Perfumería]],MATCH(MAX(VentasC15[[#This Row],[Maquillaje]:[Perfumería]]),VentasC15[[#This Row],[Maquillaje]:[Perfumería]],0))</f>
        <v>Cabello</v>
      </c>
      <c r="Q3197" t="str">
        <f>INDEX(VentasC15[[#Headers],[Maquillaje]:[Perfumería]],MATCH(MIN(VentasC15[[#This Row],[Maquillaje]:[Perfumería]]),VentasC15[[#This Row],[Maquillaje]:[Perfumería]],0))</f>
        <v>Maquillaje</v>
      </c>
      <c r="R3197" t="str">
        <f>IF(VentasC15[[#This Row],[Total por vendedor]]&gt;=250000,"SI","NO")</f>
        <v>NO</v>
      </c>
    </row>
    <row r="3198" spans="1:18" x14ac:dyDescent="0.3">
      <c r="A3198" s="16">
        <v>33500318</v>
      </c>
      <c r="B3198" s="13">
        <v>45</v>
      </c>
      <c r="C3198" s="13">
        <v>7</v>
      </c>
      <c r="D3198" s="13">
        <v>85</v>
      </c>
      <c r="E3198" t="s">
        <v>24</v>
      </c>
      <c r="F3198" t="s">
        <v>21</v>
      </c>
      <c r="G3198" t="str">
        <f>IF(VentasC15[[#This Row],[Tipo de pago]]='Tablas auxiliares'!$B$6,"Venta física","Venta Online")</f>
        <v>Venta Online</v>
      </c>
      <c r="H3198" t="s">
        <v>29</v>
      </c>
      <c r="I3198" s="37">
        <v>32473</v>
      </c>
      <c r="J3198" s="37">
        <v>16844</v>
      </c>
      <c r="K3198" s="37">
        <v>37100</v>
      </c>
      <c r="L3198" s="37">
        <v>62746</v>
      </c>
      <c r="M3198" s="37">
        <v>86206</v>
      </c>
      <c r="N3198" s="37">
        <f>SUM(VentasC15[[#This Row],[Maquillaje]:[Perfumería]])</f>
        <v>235369</v>
      </c>
      <c r="O3198" s="14">
        <f>AVERAGE(VentasC15[[#This Row],[Maquillaje]:[Perfumería]])</f>
        <v>47073.8</v>
      </c>
      <c r="P3198" t="str">
        <f>INDEX(VentasC15[[#Headers],[Maquillaje]:[Perfumería]],MATCH(MAX(VentasC15[[#This Row],[Maquillaje]:[Perfumería]]),VentasC15[[#This Row],[Maquillaje]:[Perfumería]],0))</f>
        <v>Perfumería</v>
      </c>
      <c r="Q3198" t="str">
        <f>INDEX(VentasC15[[#Headers],[Maquillaje]:[Perfumería]],MATCH(MIN(VentasC15[[#This Row],[Maquillaje]:[Perfumería]]),VentasC15[[#This Row],[Maquillaje]:[Perfumería]],0))</f>
        <v>Skincare</v>
      </c>
      <c r="R3198" t="str">
        <f>IF(VentasC15[[#This Row],[Total por vendedor]]&gt;=250000,"SI","NO")</f>
        <v>NO</v>
      </c>
    </row>
    <row r="3199" spans="1:18" x14ac:dyDescent="0.3">
      <c r="A3199" s="17">
        <v>33500319</v>
      </c>
      <c r="B3199" s="13">
        <v>69</v>
      </c>
      <c r="C3199" s="13">
        <v>7</v>
      </c>
      <c r="D3199" s="13">
        <v>23</v>
      </c>
      <c r="E3199" t="s">
        <v>24</v>
      </c>
      <c r="F3199" t="s">
        <v>20</v>
      </c>
      <c r="G3199" t="str">
        <f>IF(VentasC15[[#This Row],[Tipo de pago]]='Tablas auxiliares'!$B$6,"Venta física","Venta Online")</f>
        <v>Venta física</v>
      </c>
      <c r="H3199" t="s">
        <v>29</v>
      </c>
      <c r="I3199" s="37">
        <v>42020</v>
      </c>
      <c r="J3199" s="37">
        <v>87981</v>
      </c>
      <c r="K3199" s="37">
        <v>34893</v>
      </c>
      <c r="L3199" s="37">
        <v>23622</v>
      </c>
      <c r="M3199" s="37">
        <v>26589</v>
      </c>
      <c r="N3199" s="37">
        <f>SUM(VentasC15[[#This Row],[Maquillaje]:[Perfumería]])</f>
        <v>215105</v>
      </c>
      <c r="O3199" s="14">
        <f>AVERAGE(VentasC15[[#This Row],[Maquillaje]:[Perfumería]])</f>
        <v>43021</v>
      </c>
      <c r="P3199" t="str">
        <f>INDEX(VentasC15[[#Headers],[Maquillaje]:[Perfumería]],MATCH(MAX(VentasC15[[#This Row],[Maquillaje]:[Perfumería]]),VentasC15[[#This Row],[Maquillaje]:[Perfumería]],0))</f>
        <v>Skincare</v>
      </c>
      <c r="Q3199" t="str">
        <f>INDEX(VentasC15[[#Headers],[Maquillaje]:[Perfumería]],MATCH(MIN(VentasC15[[#This Row],[Maquillaje]:[Perfumería]]),VentasC15[[#This Row],[Maquillaje]:[Perfumería]],0))</f>
        <v>Cuerpo</v>
      </c>
      <c r="R3199" t="str">
        <f>IF(VentasC15[[#This Row],[Total por vendedor]]&gt;=250000,"SI","NO")</f>
        <v>NO</v>
      </c>
    </row>
    <row r="3200" spans="1:18" x14ac:dyDescent="0.3">
      <c r="A3200" s="16">
        <v>33500320</v>
      </c>
      <c r="B3200" s="13">
        <v>53</v>
      </c>
      <c r="C3200" s="13">
        <v>7</v>
      </c>
      <c r="D3200" s="13">
        <v>8</v>
      </c>
      <c r="E3200" t="s">
        <v>24</v>
      </c>
      <c r="F3200" t="s">
        <v>20</v>
      </c>
      <c r="G3200" t="str">
        <f>IF(VentasC15[[#This Row],[Tipo de pago]]='Tablas auxiliares'!$B$6,"Venta física","Venta Online")</f>
        <v>Venta física</v>
      </c>
      <c r="H3200" t="s">
        <v>29</v>
      </c>
      <c r="I3200" s="37">
        <v>21233</v>
      </c>
      <c r="J3200" s="37">
        <v>88053</v>
      </c>
      <c r="K3200" s="37">
        <v>92762</v>
      </c>
      <c r="L3200" s="37">
        <v>30937</v>
      </c>
      <c r="M3200" s="37">
        <v>8248</v>
      </c>
      <c r="N3200" s="37">
        <f>SUM(VentasC15[[#This Row],[Maquillaje]:[Perfumería]])</f>
        <v>241233</v>
      </c>
      <c r="O3200" s="14">
        <f>AVERAGE(VentasC15[[#This Row],[Maquillaje]:[Perfumería]])</f>
        <v>48246.6</v>
      </c>
      <c r="P3200" t="str">
        <f>INDEX(VentasC15[[#Headers],[Maquillaje]:[Perfumería]],MATCH(MAX(VentasC15[[#This Row],[Maquillaje]:[Perfumería]]),VentasC15[[#This Row],[Maquillaje]:[Perfumería]],0))</f>
        <v>Cabello</v>
      </c>
      <c r="Q3200" t="str">
        <f>INDEX(VentasC15[[#Headers],[Maquillaje]:[Perfumería]],MATCH(MIN(VentasC15[[#This Row],[Maquillaje]:[Perfumería]]),VentasC15[[#This Row],[Maquillaje]:[Perfumería]],0))</f>
        <v>Perfumería</v>
      </c>
      <c r="R3200" t="str">
        <f>IF(VentasC15[[#This Row],[Total por vendedor]]&gt;=250000,"SI","NO")</f>
        <v>NO</v>
      </c>
    </row>
    <row r="3201" spans="1:18" x14ac:dyDescent="0.3">
      <c r="A3201" s="17">
        <v>33500321</v>
      </c>
      <c r="B3201" s="13">
        <v>26</v>
      </c>
      <c r="C3201" s="13">
        <v>7</v>
      </c>
      <c r="D3201" s="13">
        <v>31</v>
      </c>
      <c r="E3201" t="s">
        <v>22</v>
      </c>
      <c r="F3201" t="s">
        <v>20</v>
      </c>
      <c r="G3201" t="str">
        <f>IF(VentasC15[[#This Row],[Tipo de pago]]='Tablas auxiliares'!$B$6,"Venta física","Venta Online")</f>
        <v>Venta física</v>
      </c>
      <c r="H3201" t="s">
        <v>29</v>
      </c>
      <c r="I3201" s="37">
        <v>28509</v>
      </c>
      <c r="J3201" s="37">
        <v>23823</v>
      </c>
      <c r="K3201" s="37">
        <v>55406</v>
      </c>
      <c r="L3201" s="37">
        <v>70301</v>
      </c>
      <c r="M3201" s="37">
        <v>38259</v>
      </c>
      <c r="N3201" s="37">
        <f>SUM(VentasC15[[#This Row],[Maquillaje]:[Perfumería]])</f>
        <v>216298</v>
      </c>
      <c r="O3201" s="14">
        <f>AVERAGE(VentasC15[[#This Row],[Maquillaje]:[Perfumería]])</f>
        <v>43259.6</v>
      </c>
      <c r="P3201" t="str">
        <f>INDEX(VentasC15[[#Headers],[Maquillaje]:[Perfumería]],MATCH(MAX(VentasC15[[#This Row],[Maquillaje]:[Perfumería]]),VentasC15[[#This Row],[Maquillaje]:[Perfumería]],0))</f>
        <v>Cuerpo</v>
      </c>
      <c r="Q3201" t="str">
        <f>INDEX(VentasC15[[#Headers],[Maquillaje]:[Perfumería]],MATCH(MIN(VentasC15[[#This Row],[Maquillaje]:[Perfumería]]),VentasC15[[#This Row],[Maquillaje]:[Perfumería]],0))</f>
        <v>Skincare</v>
      </c>
      <c r="R3201" t="str">
        <f>IF(VentasC15[[#This Row],[Total por vendedor]]&gt;=250000,"SI","NO")</f>
        <v>NO</v>
      </c>
    </row>
    <row r="3202" spans="1:18" x14ac:dyDescent="0.3">
      <c r="A3202" s="16">
        <v>33500322</v>
      </c>
      <c r="B3202" s="13">
        <v>58</v>
      </c>
      <c r="C3202" s="13">
        <v>7</v>
      </c>
      <c r="D3202" s="13">
        <v>89</v>
      </c>
      <c r="E3202" t="s">
        <v>24</v>
      </c>
      <c r="F3202" t="s">
        <v>21</v>
      </c>
      <c r="G3202" t="str">
        <f>IF(VentasC15[[#This Row],[Tipo de pago]]='Tablas auxiliares'!$B$6,"Venta física","Venta Online")</f>
        <v>Venta Online</v>
      </c>
      <c r="H3202" t="s">
        <v>30</v>
      </c>
      <c r="I3202" s="37">
        <v>11717</v>
      </c>
      <c r="J3202" s="37">
        <v>35071</v>
      </c>
      <c r="K3202" s="37">
        <v>41595</v>
      </c>
      <c r="L3202" s="37">
        <v>41728</v>
      </c>
      <c r="M3202" s="37">
        <v>88064</v>
      </c>
      <c r="N3202" s="37">
        <f>SUM(VentasC15[[#This Row],[Maquillaje]:[Perfumería]])</f>
        <v>218175</v>
      </c>
      <c r="O3202" s="14">
        <f>AVERAGE(VentasC15[[#This Row],[Maquillaje]:[Perfumería]])</f>
        <v>43635</v>
      </c>
      <c r="P3202" t="str">
        <f>INDEX(VentasC15[[#Headers],[Maquillaje]:[Perfumería]],MATCH(MAX(VentasC15[[#This Row],[Maquillaje]:[Perfumería]]),VentasC15[[#This Row],[Maquillaje]:[Perfumería]],0))</f>
        <v>Perfumería</v>
      </c>
      <c r="Q3202" t="str">
        <f>INDEX(VentasC15[[#Headers],[Maquillaje]:[Perfumería]],MATCH(MIN(VentasC15[[#This Row],[Maquillaje]:[Perfumería]]),VentasC15[[#This Row],[Maquillaje]:[Perfumería]],0))</f>
        <v>Maquillaje</v>
      </c>
      <c r="R3202" t="str">
        <f>IF(VentasC15[[#This Row],[Total por vendedor]]&gt;=250000,"SI","NO")</f>
        <v>NO</v>
      </c>
    </row>
    <row r="3203" spans="1:18" x14ac:dyDescent="0.3">
      <c r="A3203" s="17">
        <v>33500323</v>
      </c>
      <c r="B3203" s="13">
        <v>43</v>
      </c>
      <c r="C3203" s="13">
        <v>7</v>
      </c>
      <c r="D3203" s="13">
        <v>76</v>
      </c>
      <c r="E3203" t="s">
        <v>24</v>
      </c>
      <c r="F3203" t="s">
        <v>21</v>
      </c>
      <c r="G3203" t="str">
        <f>IF(VentasC15[[#This Row],[Tipo de pago]]='Tablas auxiliares'!$B$6,"Venta física","Venta Online")</f>
        <v>Venta Online</v>
      </c>
      <c r="H3203" t="s">
        <v>30</v>
      </c>
      <c r="I3203" s="37">
        <v>1962</v>
      </c>
      <c r="J3203" s="37">
        <v>62685</v>
      </c>
      <c r="K3203" s="37">
        <v>99024</v>
      </c>
      <c r="L3203" s="37">
        <v>80435</v>
      </c>
      <c r="M3203" s="37">
        <v>35152</v>
      </c>
      <c r="N3203" s="37">
        <f>SUM(VentasC15[[#This Row],[Maquillaje]:[Perfumería]])</f>
        <v>279258</v>
      </c>
      <c r="O3203" s="14">
        <f>AVERAGE(VentasC15[[#This Row],[Maquillaje]:[Perfumería]])</f>
        <v>55851.6</v>
      </c>
      <c r="P3203" t="str">
        <f>INDEX(VentasC15[[#Headers],[Maquillaje]:[Perfumería]],MATCH(MAX(VentasC15[[#This Row],[Maquillaje]:[Perfumería]]),VentasC15[[#This Row],[Maquillaje]:[Perfumería]],0))</f>
        <v>Cabello</v>
      </c>
      <c r="Q3203" t="str">
        <f>INDEX(VentasC15[[#Headers],[Maquillaje]:[Perfumería]],MATCH(MIN(VentasC15[[#This Row],[Maquillaje]:[Perfumería]]),VentasC15[[#This Row],[Maquillaje]:[Perfumería]],0))</f>
        <v>Maquillaje</v>
      </c>
      <c r="R3203" t="str">
        <f>IF(VentasC15[[#This Row],[Total por vendedor]]&gt;=250000,"SI","NO")</f>
        <v>SI</v>
      </c>
    </row>
    <row r="3204" spans="1:18" x14ac:dyDescent="0.3">
      <c r="A3204" s="16">
        <v>33500324</v>
      </c>
      <c r="B3204" s="13">
        <v>60</v>
      </c>
      <c r="C3204" s="13">
        <v>7</v>
      </c>
      <c r="D3204" s="13">
        <v>93</v>
      </c>
      <c r="E3204" t="s">
        <v>22</v>
      </c>
      <c r="F3204" t="s">
        <v>21</v>
      </c>
      <c r="G3204" t="str">
        <f>IF(VentasC15[[#This Row],[Tipo de pago]]='Tablas auxiliares'!$B$6,"Venta física","Venta Online")</f>
        <v>Venta Online</v>
      </c>
      <c r="H3204" t="s">
        <v>29</v>
      </c>
      <c r="I3204" s="37">
        <v>73404</v>
      </c>
      <c r="J3204" s="37">
        <v>38161</v>
      </c>
      <c r="K3204" s="37">
        <v>89817</v>
      </c>
      <c r="L3204" s="37">
        <v>41970</v>
      </c>
      <c r="M3204" s="37">
        <v>42716</v>
      </c>
      <c r="N3204" s="37">
        <f>SUM(VentasC15[[#This Row],[Maquillaje]:[Perfumería]])</f>
        <v>286068</v>
      </c>
      <c r="O3204" s="14">
        <f>AVERAGE(VentasC15[[#This Row],[Maquillaje]:[Perfumería]])</f>
        <v>57213.599999999999</v>
      </c>
      <c r="P3204" t="str">
        <f>INDEX(VentasC15[[#Headers],[Maquillaje]:[Perfumería]],MATCH(MAX(VentasC15[[#This Row],[Maquillaje]:[Perfumería]]),VentasC15[[#This Row],[Maquillaje]:[Perfumería]],0))</f>
        <v>Cabello</v>
      </c>
      <c r="Q3204" t="str">
        <f>INDEX(VentasC15[[#Headers],[Maquillaje]:[Perfumería]],MATCH(MIN(VentasC15[[#This Row],[Maquillaje]:[Perfumería]]),VentasC15[[#This Row],[Maquillaje]:[Perfumería]],0))</f>
        <v>Skincare</v>
      </c>
      <c r="R3204" t="str">
        <f>IF(VentasC15[[#This Row],[Total por vendedor]]&gt;=250000,"SI","NO")</f>
        <v>SI</v>
      </c>
    </row>
    <row r="3205" spans="1:18" x14ac:dyDescent="0.3">
      <c r="A3205" s="17">
        <v>33500325</v>
      </c>
      <c r="B3205" s="13">
        <v>46</v>
      </c>
      <c r="C3205" s="13">
        <v>7</v>
      </c>
      <c r="D3205" s="13">
        <v>95</v>
      </c>
      <c r="E3205" t="s">
        <v>23</v>
      </c>
      <c r="F3205" t="s">
        <v>20</v>
      </c>
      <c r="G3205" t="str">
        <f>IF(VentasC15[[#This Row],[Tipo de pago]]='Tablas auxiliares'!$B$6,"Venta física","Venta Online")</f>
        <v>Venta física</v>
      </c>
      <c r="H3205" t="s">
        <v>30</v>
      </c>
      <c r="I3205" s="37">
        <v>2236</v>
      </c>
      <c r="J3205" s="37">
        <v>97801</v>
      </c>
      <c r="K3205" s="37">
        <v>2254</v>
      </c>
      <c r="L3205" s="37">
        <v>54852</v>
      </c>
      <c r="M3205" s="37">
        <v>38739</v>
      </c>
      <c r="N3205" s="37">
        <f>SUM(VentasC15[[#This Row],[Maquillaje]:[Perfumería]])</f>
        <v>195882</v>
      </c>
      <c r="O3205" s="14">
        <f>AVERAGE(VentasC15[[#This Row],[Maquillaje]:[Perfumería]])</f>
        <v>39176.400000000001</v>
      </c>
      <c r="P3205" t="str">
        <f>INDEX(VentasC15[[#Headers],[Maquillaje]:[Perfumería]],MATCH(MAX(VentasC15[[#This Row],[Maquillaje]:[Perfumería]]),VentasC15[[#This Row],[Maquillaje]:[Perfumería]],0))</f>
        <v>Skincare</v>
      </c>
      <c r="Q3205" t="str">
        <f>INDEX(VentasC15[[#Headers],[Maquillaje]:[Perfumería]],MATCH(MIN(VentasC15[[#This Row],[Maquillaje]:[Perfumería]]),VentasC15[[#This Row],[Maquillaje]:[Perfumería]],0))</f>
        <v>Maquillaje</v>
      </c>
      <c r="R3205" t="str">
        <f>IF(VentasC15[[#This Row],[Total por vendedor]]&gt;=250000,"SI","NO")</f>
        <v>NO</v>
      </c>
    </row>
    <row r="3206" spans="1:18" x14ac:dyDescent="0.3">
      <c r="A3206" s="16">
        <v>33500326</v>
      </c>
      <c r="B3206" s="13">
        <v>73</v>
      </c>
      <c r="C3206" s="13">
        <v>7</v>
      </c>
      <c r="D3206" s="13">
        <v>41</v>
      </c>
      <c r="E3206" t="s">
        <v>23</v>
      </c>
      <c r="F3206" t="s">
        <v>21</v>
      </c>
      <c r="G3206" t="str">
        <f>IF(VentasC15[[#This Row],[Tipo de pago]]='Tablas auxiliares'!$B$6,"Venta física","Venta Online")</f>
        <v>Venta Online</v>
      </c>
      <c r="H3206" t="s">
        <v>30</v>
      </c>
      <c r="I3206" s="37">
        <v>91954</v>
      </c>
      <c r="J3206" s="37">
        <v>54916</v>
      </c>
      <c r="K3206" s="37">
        <v>45800</v>
      </c>
      <c r="L3206" s="37">
        <v>53509</v>
      </c>
      <c r="M3206" s="37">
        <v>340</v>
      </c>
      <c r="N3206" s="37">
        <f>SUM(VentasC15[[#This Row],[Maquillaje]:[Perfumería]])</f>
        <v>246519</v>
      </c>
      <c r="O3206" s="14">
        <f>AVERAGE(VentasC15[[#This Row],[Maquillaje]:[Perfumería]])</f>
        <v>49303.8</v>
      </c>
      <c r="P3206" t="str">
        <f>INDEX(VentasC15[[#Headers],[Maquillaje]:[Perfumería]],MATCH(MAX(VentasC15[[#This Row],[Maquillaje]:[Perfumería]]),VentasC15[[#This Row],[Maquillaje]:[Perfumería]],0))</f>
        <v>Maquillaje</v>
      </c>
      <c r="Q3206" t="str">
        <f>INDEX(VentasC15[[#Headers],[Maquillaje]:[Perfumería]],MATCH(MIN(VentasC15[[#This Row],[Maquillaje]:[Perfumería]]),VentasC15[[#This Row],[Maquillaje]:[Perfumería]],0))</f>
        <v>Perfumería</v>
      </c>
      <c r="R3206" t="str">
        <f>IF(VentasC15[[#This Row],[Total por vendedor]]&gt;=250000,"SI","NO")</f>
        <v>NO</v>
      </c>
    </row>
    <row r="3207" spans="1:18" x14ac:dyDescent="0.3">
      <c r="A3207" s="17">
        <v>33500327</v>
      </c>
      <c r="B3207" s="13">
        <v>73</v>
      </c>
      <c r="C3207" s="13">
        <v>7</v>
      </c>
      <c r="D3207" s="13">
        <v>71</v>
      </c>
      <c r="E3207" t="s">
        <v>25</v>
      </c>
      <c r="F3207" t="s">
        <v>20</v>
      </c>
      <c r="G3207" t="str">
        <f>IF(VentasC15[[#This Row],[Tipo de pago]]='Tablas auxiliares'!$B$6,"Venta física","Venta Online")</f>
        <v>Venta física</v>
      </c>
      <c r="H3207" t="s">
        <v>30</v>
      </c>
      <c r="I3207" s="37">
        <v>17258</v>
      </c>
      <c r="J3207" s="37">
        <v>41694</v>
      </c>
      <c r="K3207" s="37">
        <v>96720</v>
      </c>
      <c r="L3207" s="37">
        <v>3819</v>
      </c>
      <c r="M3207" s="37">
        <v>2807</v>
      </c>
      <c r="N3207" s="37">
        <f>SUM(VentasC15[[#This Row],[Maquillaje]:[Perfumería]])</f>
        <v>162298</v>
      </c>
      <c r="O3207" s="14">
        <f>AVERAGE(VentasC15[[#This Row],[Maquillaje]:[Perfumería]])</f>
        <v>32459.599999999999</v>
      </c>
      <c r="P3207" t="str">
        <f>INDEX(VentasC15[[#Headers],[Maquillaje]:[Perfumería]],MATCH(MAX(VentasC15[[#This Row],[Maquillaje]:[Perfumería]]),VentasC15[[#This Row],[Maquillaje]:[Perfumería]],0))</f>
        <v>Cabello</v>
      </c>
      <c r="Q3207" t="str">
        <f>INDEX(VentasC15[[#Headers],[Maquillaje]:[Perfumería]],MATCH(MIN(VentasC15[[#This Row],[Maquillaje]:[Perfumería]]),VentasC15[[#This Row],[Maquillaje]:[Perfumería]],0))</f>
        <v>Perfumería</v>
      </c>
      <c r="R3207" t="str">
        <f>IF(VentasC15[[#This Row],[Total por vendedor]]&gt;=250000,"SI","NO")</f>
        <v>NO</v>
      </c>
    </row>
    <row r="3208" spans="1:18" x14ac:dyDescent="0.3">
      <c r="A3208" s="16">
        <v>33500328</v>
      </c>
      <c r="B3208" s="13">
        <v>61</v>
      </c>
      <c r="C3208" s="13">
        <v>7</v>
      </c>
      <c r="D3208" s="13">
        <v>55</v>
      </c>
      <c r="E3208" t="s">
        <v>23</v>
      </c>
      <c r="F3208" t="s">
        <v>20</v>
      </c>
      <c r="G3208" t="str">
        <f>IF(VentasC15[[#This Row],[Tipo de pago]]='Tablas auxiliares'!$B$6,"Venta física","Venta Online")</f>
        <v>Venta física</v>
      </c>
      <c r="H3208" t="s">
        <v>30</v>
      </c>
      <c r="I3208" s="37">
        <v>49756</v>
      </c>
      <c r="J3208" s="37">
        <v>57195</v>
      </c>
      <c r="K3208" s="37">
        <v>92005</v>
      </c>
      <c r="L3208" s="37">
        <v>24575</v>
      </c>
      <c r="M3208" s="37">
        <v>79654</v>
      </c>
      <c r="N3208" s="37">
        <f>SUM(VentasC15[[#This Row],[Maquillaje]:[Perfumería]])</f>
        <v>303185</v>
      </c>
      <c r="O3208" s="14">
        <f>AVERAGE(VentasC15[[#This Row],[Maquillaje]:[Perfumería]])</f>
        <v>60637</v>
      </c>
      <c r="P3208" t="str">
        <f>INDEX(VentasC15[[#Headers],[Maquillaje]:[Perfumería]],MATCH(MAX(VentasC15[[#This Row],[Maquillaje]:[Perfumería]]),VentasC15[[#This Row],[Maquillaje]:[Perfumería]],0))</f>
        <v>Cabello</v>
      </c>
      <c r="Q3208" t="str">
        <f>INDEX(VentasC15[[#Headers],[Maquillaje]:[Perfumería]],MATCH(MIN(VentasC15[[#This Row],[Maquillaje]:[Perfumería]]),VentasC15[[#This Row],[Maquillaje]:[Perfumería]],0))</f>
        <v>Cuerpo</v>
      </c>
      <c r="R3208" t="str">
        <f>IF(VentasC15[[#This Row],[Total por vendedor]]&gt;=250000,"SI","NO")</f>
        <v>SI</v>
      </c>
    </row>
    <row r="3209" spans="1:18" x14ac:dyDescent="0.3">
      <c r="A3209" s="17">
        <v>33500329</v>
      </c>
      <c r="B3209" s="13">
        <v>46</v>
      </c>
      <c r="C3209" s="13">
        <v>7</v>
      </c>
      <c r="D3209" s="13">
        <v>9</v>
      </c>
      <c r="E3209" t="s">
        <v>23</v>
      </c>
      <c r="F3209" t="s">
        <v>21</v>
      </c>
      <c r="G3209" t="str">
        <f>IF(VentasC15[[#This Row],[Tipo de pago]]='Tablas auxiliares'!$B$6,"Venta física","Venta Online")</f>
        <v>Venta Online</v>
      </c>
      <c r="H3209" t="s">
        <v>30</v>
      </c>
      <c r="I3209" s="37">
        <v>42463</v>
      </c>
      <c r="J3209" s="37">
        <v>47402</v>
      </c>
      <c r="K3209" s="37">
        <v>41816</v>
      </c>
      <c r="L3209" s="37">
        <v>55017</v>
      </c>
      <c r="M3209" s="37">
        <v>48656</v>
      </c>
      <c r="N3209" s="37">
        <f>SUM(VentasC15[[#This Row],[Maquillaje]:[Perfumería]])</f>
        <v>235354</v>
      </c>
      <c r="O3209" s="14">
        <f>AVERAGE(VentasC15[[#This Row],[Maquillaje]:[Perfumería]])</f>
        <v>47070.8</v>
      </c>
      <c r="P3209" t="str">
        <f>INDEX(VentasC15[[#Headers],[Maquillaje]:[Perfumería]],MATCH(MAX(VentasC15[[#This Row],[Maquillaje]:[Perfumería]]),VentasC15[[#This Row],[Maquillaje]:[Perfumería]],0))</f>
        <v>Cuerpo</v>
      </c>
      <c r="Q3209" t="str">
        <f>INDEX(VentasC15[[#Headers],[Maquillaje]:[Perfumería]],MATCH(MIN(VentasC15[[#This Row],[Maquillaje]:[Perfumería]]),VentasC15[[#This Row],[Maquillaje]:[Perfumería]],0))</f>
        <v>Cabello</v>
      </c>
      <c r="R3209" t="str">
        <f>IF(VentasC15[[#This Row],[Total por vendedor]]&gt;=250000,"SI","NO")</f>
        <v>NO</v>
      </c>
    </row>
    <row r="3210" spans="1:18" x14ac:dyDescent="0.3">
      <c r="A3210" s="16">
        <v>33500330</v>
      </c>
      <c r="B3210" s="13">
        <v>65</v>
      </c>
      <c r="C3210" s="13">
        <v>7</v>
      </c>
      <c r="D3210" s="13">
        <v>52</v>
      </c>
      <c r="E3210" t="s">
        <v>24</v>
      </c>
      <c r="F3210" t="s">
        <v>20</v>
      </c>
      <c r="G3210" t="str">
        <f>IF(VentasC15[[#This Row],[Tipo de pago]]='Tablas auxiliares'!$B$6,"Venta física","Venta Online")</f>
        <v>Venta física</v>
      </c>
      <c r="H3210" t="s">
        <v>30</v>
      </c>
      <c r="I3210" s="37">
        <v>63805</v>
      </c>
      <c r="J3210" s="37">
        <v>78838</v>
      </c>
      <c r="K3210" s="37">
        <v>90928</v>
      </c>
      <c r="L3210" s="37">
        <v>89732</v>
      </c>
      <c r="M3210" s="37">
        <v>87014</v>
      </c>
      <c r="N3210" s="37">
        <f>SUM(VentasC15[[#This Row],[Maquillaje]:[Perfumería]])</f>
        <v>410317</v>
      </c>
      <c r="O3210" s="14">
        <f>AVERAGE(VentasC15[[#This Row],[Maquillaje]:[Perfumería]])</f>
        <v>82063.399999999994</v>
      </c>
      <c r="P3210" t="str">
        <f>INDEX(VentasC15[[#Headers],[Maquillaje]:[Perfumería]],MATCH(MAX(VentasC15[[#This Row],[Maquillaje]:[Perfumería]]),VentasC15[[#This Row],[Maquillaje]:[Perfumería]],0))</f>
        <v>Cabello</v>
      </c>
      <c r="Q3210" t="str">
        <f>INDEX(VentasC15[[#Headers],[Maquillaje]:[Perfumería]],MATCH(MIN(VentasC15[[#This Row],[Maquillaje]:[Perfumería]]),VentasC15[[#This Row],[Maquillaje]:[Perfumería]],0))</f>
        <v>Maquillaje</v>
      </c>
      <c r="R3210" t="str">
        <f>IF(VentasC15[[#This Row],[Total por vendedor]]&gt;=250000,"SI","NO")</f>
        <v>SI</v>
      </c>
    </row>
    <row r="3211" spans="1:18" x14ac:dyDescent="0.3">
      <c r="A3211" s="17">
        <v>33500331</v>
      </c>
      <c r="B3211" s="13">
        <v>58</v>
      </c>
      <c r="C3211" s="13">
        <v>7</v>
      </c>
      <c r="D3211" s="13">
        <v>57</v>
      </c>
      <c r="E3211" t="s">
        <v>23</v>
      </c>
      <c r="F3211" t="s">
        <v>20</v>
      </c>
      <c r="G3211" t="str">
        <f>IF(VentasC15[[#This Row],[Tipo de pago]]='Tablas auxiliares'!$B$6,"Venta física","Venta Online")</f>
        <v>Venta física</v>
      </c>
      <c r="H3211" t="s">
        <v>29</v>
      </c>
      <c r="I3211" s="37">
        <v>82746</v>
      </c>
      <c r="J3211" s="37">
        <v>31198</v>
      </c>
      <c r="K3211" s="37">
        <v>72778</v>
      </c>
      <c r="L3211" s="37">
        <v>93222</v>
      </c>
      <c r="M3211" s="37">
        <v>42051</v>
      </c>
      <c r="N3211" s="37">
        <f>SUM(VentasC15[[#This Row],[Maquillaje]:[Perfumería]])</f>
        <v>321995</v>
      </c>
      <c r="O3211" s="14">
        <f>AVERAGE(VentasC15[[#This Row],[Maquillaje]:[Perfumería]])</f>
        <v>64399</v>
      </c>
      <c r="P3211" t="str">
        <f>INDEX(VentasC15[[#Headers],[Maquillaje]:[Perfumería]],MATCH(MAX(VentasC15[[#This Row],[Maquillaje]:[Perfumería]]),VentasC15[[#This Row],[Maquillaje]:[Perfumería]],0))</f>
        <v>Cuerpo</v>
      </c>
      <c r="Q3211" t="str">
        <f>INDEX(VentasC15[[#Headers],[Maquillaje]:[Perfumería]],MATCH(MIN(VentasC15[[#This Row],[Maquillaje]:[Perfumería]]),VentasC15[[#This Row],[Maquillaje]:[Perfumería]],0))</f>
        <v>Skincare</v>
      </c>
      <c r="R3211" t="str">
        <f>IF(VentasC15[[#This Row],[Total por vendedor]]&gt;=250000,"SI","NO")</f>
        <v>SI</v>
      </c>
    </row>
    <row r="3212" spans="1:18" x14ac:dyDescent="0.3">
      <c r="A3212" s="16">
        <v>33500332</v>
      </c>
      <c r="B3212" s="13">
        <v>48</v>
      </c>
      <c r="C3212" s="13">
        <v>7</v>
      </c>
      <c r="D3212" s="13">
        <v>80</v>
      </c>
      <c r="E3212" t="s">
        <v>23</v>
      </c>
      <c r="F3212" t="s">
        <v>21</v>
      </c>
      <c r="G3212" t="str">
        <f>IF(VentasC15[[#This Row],[Tipo de pago]]='Tablas auxiliares'!$B$6,"Venta física","Venta Online")</f>
        <v>Venta Online</v>
      </c>
      <c r="H3212" t="s">
        <v>29</v>
      </c>
      <c r="I3212" s="37">
        <v>1306</v>
      </c>
      <c r="J3212" s="37">
        <v>32703</v>
      </c>
      <c r="K3212" s="37">
        <v>12211</v>
      </c>
      <c r="L3212" s="37">
        <v>7493</v>
      </c>
      <c r="M3212" s="37">
        <v>34764</v>
      </c>
      <c r="N3212" s="37">
        <f>SUM(VentasC15[[#This Row],[Maquillaje]:[Perfumería]])</f>
        <v>88477</v>
      </c>
      <c r="O3212" s="14">
        <f>AVERAGE(VentasC15[[#This Row],[Maquillaje]:[Perfumería]])</f>
        <v>17695.400000000001</v>
      </c>
      <c r="P3212" t="str">
        <f>INDEX(VentasC15[[#Headers],[Maquillaje]:[Perfumería]],MATCH(MAX(VentasC15[[#This Row],[Maquillaje]:[Perfumería]]),VentasC15[[#This Row],[Maquillaje]:[Perfumería]],0))</f>
        <v>Perfumería</v>
      </c>
      <c r="Q3212" t="str">
        <f>INDEX(VentasC15[[#Headers],[Maquillaje]:[Perfumería]],MATCH(MIN(VentasC15[[#This Row],[Maquillaje]:[Perfumería]]),VentasC15[[#This Row],[Maquillaje]:[Perfumería]],0))</f>
        <v>Maquillaje</v>
      </c>
      <c r="R3212" t="str">
        <f>IF(VentasC15[[#This Row],[Total por vendedor]]&gt;=250000,"SI","NO")</f>
        <v>NO</v>
      </c>
    </row>
    <row r="3213" spans="1:18" x14ac:dyDescent="0.3">
      <c r="A3213" s="17">
        <v>33500333</v>
      </c>
      <c r="B3213" s="13">
        <v>39</v>
      </c>
      <c r="C3213" s="13">
        <v>7</v>
      </c>
      <c r="D3213" s="13">
        <v>27</v>
      </c>
      <c r="E3213" t="s">
        <v>22</v>
      </c>
      <c r="F3213" t="s">
        <v>21</v>
      </c>
      <c r="G3213" t="str">
        <f>IF(VentasC15[[#This Row],[Tipo de pago]]='Tablas auxiliares'!$B$6,"Venta física","Venta Online")</f>
        <v>Venta Online</v>
      </c>
      <c r="H3213" t="s">
        <v>29</v>
      </c>
      <c r="I3213" s="37">
        <v>71026</v>
      </c>
      <c r="J3213" s="37">
        <v>1643</v>
      </c>
      <c r="K3213" s="37">
        <v>74122</v>
      </c>
      <c r="L3213" s="37">
        <v>30975</v>
      </c>
      <c r="M3213" s="37">
        <v>65210</v>
      </c>
      <c r="N3213" s="37">
        <f>SUM(VentasC15[[#This Row],[Maquillaje]:[Perfumería]])</f>
        <v>242976</v>
      </c>
      <c r="O3213" s="14">
        <f>AVERAGE(VentasC15[[#This Row],[Maquillaje]:[Perfumería]])</f>
        <v>48595.199999999997</v>
      </c>
      <c r="P3213" t="str">
        <f>INDEX(VentasC15[[#Headers],[Maquillaje]:[Perfumería]],MATCH(MAX(VentasC15[[#This Row],[Maquillaje]:[Perfumería]]),VentasC15[[#This Row],[Maquillaje]:[Perfumería]],0))</f>
        <v>Cabello</v>
      </c>
      <c r="Q3213" t="str">
        <f>INDEX(VentasC15[[#Headers],[Maquillaje]:[Perfumería]],MATCH(MIN(VentasC15[[#This Row],[Maquillaje]:[Perfumería]]),VentasC15[[#This Row],[Maquillaje]:[Perfumería]],0))</f>
        <v>Skincare</v>
      </c>
      <c r="R3213" t="str">
        <f>IF(VentasC15[[#This Row],[Total por vendedor]]&gt;=250000,"SI","NO")</f>
        <v>NO</v>
      </c>
    </row>
    <row r="3214" spans="1:18" x14ac:dyDescent="0.3">
      <c r="A3214" s="16">
        <v>33500334</v>
      </c>
      <c r="B3214" s="13">
        <v>65</v>
      </c>
      <c r="C3214" s="13">
        <v>7</v>
      </c>
      <c r="D3214" s="13">
        <v>81</v>
      </c>
      <c r="E3214" t="s">
        <v>23</v>
      </c>
      <c r="F3214" t="s">
        <v>21</v>
      </c>
      <c r="G3214" t="str">
        <f>IF(VentasC15[[#This Row],[Tipo de pago]]='Tablas auxiliares'!$B$6,"Venta física","Venta Online")</f>
        <v>Venta Online</v>
      </c>
      <c r="H3214" t="s">
        <v>29</v>
      </c>
      <c r="I3214" s="37">
        <v>68908</v>
      </c>
      <c r="J3214" s="37">
        <v>38454</v>
      </c>
      <c r="K3214" s="37">
        <v>26974</v>
      </c>
      <c r="L3214" s="37">
        <v>66816</v>
      </c>
      <c r="M3214" s="37">
        <v>24256</v>
      </c>
      <c r="N3214" s="37">
        <f>SUM(VentasC15[[#This Row],[Maquillaje]:[Perfumería]])</f>
        <v>225408</v>
      </c>
      <c r="O3214" s="14">
        <f>AVERAGE(VentasC15[[#This Row],[Maquillaje]:[Perfumería]])</f>
        <v>45081.599999999999</v>
      </c>
      <c r="P3214" t="str">
        <f>INDEX(VentasC15[[#Headers],[Maquillaje]:[Perfumería]],MATCH(MAX(VentasC15[[#This Row],[Maquillaje]:[Perfumería]]),VentasC15[[#This Row],[Maquillaje]:[Perfumería]],0))</f>
        <v>Maquillaje</v>
      </c>
      <c r="Q3214" t="str">
        <f>INDEX(VentasC15[[#Headers],[Maquillaje]:[Perfumería]],MATCH(MIN(VentasC15[[#This Row],[Maquillaje]:[Perfumería]]),VentasC15[[#This Row],[Maquillaje]:[Perfumería]],0))</f>
        <v>Perfumería</v>
      </c>
      <c r="R3214" t="str">
        <f>IF(VentasC15[[#This Row],[Total por vendedor]]&gt;=250000,"SI","NO")</f>
        <v>NO</v>
      </c>
    </row>
    <row r="3215" spans="1:18" x14ac:dyDescent="0.3">
      <c r="A3215" s="17">
        <v>33500335</v>
      </c>
      <c r="B3215" s="13">
        <v>36</v>
      </c>
      <c r="C3215" s="13">
        <v>7</v>
      </c>
      <c r="D3215" s="13">
        <v>92</v>
      </c>
      <c r="E3215" t="s">
        <v>23</v>
      </c>
      <c r="F3215" t="s">
        <v>20</v>
      </c>
      <c r="G3215" t="str">
        <f>IF(VentasC15[[#This Row],[Tipo de pago]]='Tablas auxiliares'!$B$6,"Venta física","Venta Online")</f>
        <v>Venta física</v>
      </c>
      <c r="H3215" t="s">
        <v>30</v>
      </c>
      <c r="I3215" s="37">
        <v>76845</v>
      </c>
      <c r="J3215" s="37">
        <v>57511</v>
      </c>
      <c r="K3215" s="37">
        <v>67375</v>
      </c>
      <c r="L3215" s="37">
        <v>91530</v>
      </c>
      <c r="M3215" s="37">
        <v>78773</v>
      </c>
      <c r="N3215" s="37">
        <f>SUM(VentasC15[[#This Row],[Maquillaje]:[Perfumería]])</f>
        <v>372034</v>
      </c>
      <c r="O3215" s="14">
        <f>AVERAGE(VentasC15[[#This Row],[Maquillaje]:[Perfumería]])</f>
        <v>74406.8</v>
      </c>
      <c r="P3215" t="str">
        <f>INDEX(VentasC15[[#Headers],[Maquillaje]:[Perfumería]],MATCH(MAX(VentasC15[[#This Row],[Maquillaje]:[Perfumería]]),VentasC15[[#This Row],[Maquillaje]:[Perfumería]],0))</f>
        <v>Cuerpo</v>
      </c>
      <c r="Q3215" t="str">
        <f>INDEX(VentasC15[[#Headers],[Maquillaje]:[Perfumería]],MATCH(MIN(VentasC15[[#This Row],[Maquillaje]:[Perfumería]]),VentasC15[[#This Row],[Maquillaje]:[Perfumería]],0))</f>
        <v>Skincare</v>
      </c>
      <c r="R3215" t="str">
        <f>IF(VentasC15[[#This Row],[Total por vendedor]]&gt;=250000,"SI","NO")</f>
        <v>SI</v>
      </c>
    </row>
    <row r="3216" spans="1:18" x14ac:dyDescent="0.3">
      <c r="A3216" s="16">
        <v>33500336</v>
      </c>
      <c r="B3216" s="13">
        <v>31</v>
      </c>
      <c r="C3216" s="13">
        <v>7</v>
      </c>
      <c r="D3216" s="13">
        <v>35</v>
      </c>
      <c r="E3216" t="s">
        <v>22</v>
      </c>
      <c r="F3216" t="s">
        <v>20</v>
      </c>
      <c r="G3216" t="str">
        <f>IF(VentasC15[[#This Row],[Tipo de pago]]='Tablas auxiliares'!$B$6,"Venta física","Venta Online")</f>
        <v>Venta física</v>
      </c>
      <c r="H3216" t="s">
        <v>30</v>
      </c>
      <c r="I3216" s="37">
        <v>72322</v>
      </c>
      <c r="J3216" s="37">
        <v>93552</v>
      </c>
      <c r="K3216" s="37">
        <v>3870</v>
      </c>
      <c r="L3216" s="37">
        <v>99357</v>
      </c>
      <c r="M3216" s="37">
        <v>56315</v>
      </c>
      <c r="N3216" s="37">
        <f>SUM(VentasC15[[#This Row],[Maquillaje]:[Perfumería]])</f>
        <v>325416</v>
      </c>
      <c r="O3216" s="14">
        <f>AVERAGE(VentasC15[[#This Row],[Maquillaje]:[Perfumería]])</f>
        <v>65083.199999999997</v>
      </c>
      <c r="P3216" t="str">
        <f>INDEX(VentasC15[[#Headers],[Maquillaje]:[Perfumería]],MATCH(MAX(VentasC15[[#This Row],[Maquillaje]:[Perfumería]]),VentasC15[[#This Row],[Maquillaje]:[Perfumería]],0))</f>
        <v>Cuerpo</v>
      </c>
      <c r="Q3216" t="str">
        <f>INDEX(VentasC15[[#Headers],[Maquillaje]:[Perfumería]],MATCH(MIN(VentasC15[[#This Row],[Maquillaje]:[Perfumería]]),VentasC15[[#This Row],[Maquillaje]:[Perfumería]],0))</f>
        <v>Cabello</v>
      </c>
      <c r="R3216" t="str">
        <f>IF(VentasC15[[#This Row],[Total por vendedor]]&gt;=250000,"SI","NO")</f>
        <v>SI</v>
      </c>
    </row>
    <row r="3217" spans="1:18" x14ac:dyDescent="0.3">
      <c r="A3217" s="17">
        <v>33500337</v>
      </c>
      <c r="B3217" s="13">
        <v>56</v>
      </c>
      <c r="C3217" s="13">
        <v>7</v>
      </c>
      <c r="D3217" s="13">
        <v>7</v>
      </c>
      <c r="E3217" t="s">
        <v>24</v>
      </c>
      <c r="F3217" t="s">
        <v>20</v>
      </c>
      <c r="G3217" t="str">
        <f>IF(VentasC15[[#This Row],[Tipo de pago]]='Tablas auxiliares'!$B$6,"Venta física","Venta Online")</f>
        <v>Venta física</v>
      </c>
      <c r="H3217" t="s">
        <v>29</v>
      </c>
      <c r="I3217" s="37">
        <v>65126</v>
      </c>
      <c r="J3217" s="37">
        <v>47672</v>
      </c>
      <c r="K3217" s="37">
        <v>83598</v>
      </c>
      <c r="L3217" s="37">
        <v>81446</v>
      </c>
      <c r="M3217" s="37">
        <v>54457</v>
      </c>
      <c r="N3217" s="37">
        <f>SUM(VentasC15[[#This Row],[Maquillaje]:[Perfumería]])</f>
        <v>332299</v>
      </c>
      <c r="O3217" s="14">
        <f>AVERAGE(VentasC15[[#This Row],[Maquillaje]:[Perfumería]])</f>
        <v>66459.8</v>
      </c>
      <c r="P3217" t="str">
        <f>INDEX(VentasC15[[#Headers],[Maquillaje]:[Perfumería]],MATCH(MAX(VentasC15[[#This Row],[Maquillaje]:[Perfumería]]),VentasC15[[#This Row],[Maquillaje]:[Perfumería]],0))</f>
        <v>Cabello</v>
      </c>
      <c r="Q3217" t="str">
        <f>INDEX(VentasC15[[#Headers],[Maquillaje]:[Perfumería]],MATCH(MIN(VentasC15[[#This Row],[Maquillaje]:[Perfumería]]),VentasC15[[#This Row],[Maquillaje]:[Perfumería]],0))</f>
        <v>Skincare</v>
      </c>
      <c r="R3217" t="str">
        <f>IF(VentasC15[[#This Row],[Total por vendedor]]&gt;=250000,"SI","NO")</f>
        <v>SI</v>
      </c>
    </row>
    <row r="3218" spans="1:18" x14ac:dyDescent="0.3">
      <c r="A3218" s="16">
        <v>33500338</v>
      </c>
      <c r="B3218" s="13">
        <v>46</v>
      </c>
      <c r="C3218" s="13">
        <v>7</v>
      </c>
      <c r="D3218" s="13">
        <v>6</v>
      </c>
      <c r="E3218" t="s">
        <v>23</v>
      </c>
      <c r="F3218" t="s">
        <v>20</v>
      </c>
      <c r="G3218" t="str">
        <f>IF(VentasC15[[#This Row],[Tipo de pago]]='Tablas auxiliares'!$B$6,"Venta física","Venta Online")</f>
        <v>Venta física</v>
      </c>
      <c r="H3218" t="s">
        <v>29</v>
      </c>
      <c r="I3218" s="37">
        <v>60099</v>
      </c>
      <c r="J3218" s="37">
        <v>47572</v>
      </c>
      <c r="K3218" s="37">
        <v>84000</v>
      </c>
      <c r="L3218" s="37">
        <v>80219</v>
      </c>
      <c r="M3218" s="37">
        <v>51640</v>
      </c>
      <c r="N3218" s="37">
        <f>SUM(VentasC15[[#This Row],[Maquillaje]:[Perfumería]])</f>
        <v>323530</v>
      </c>
      <c r="O3218" s="14">
        <f>AVERAGE(VentasC15[[#This Row],[Maquillaje]:[Perfumería]])</f>
        <v>64706</v>
      </c>
      <c r="P3218" t="str">
        <f>INDEX(VentasC15[[#Headers],[Maquillaje]:[Perfumería]],MATCH(MAX(VentasC15[[#This Row],[Maquillaje]:[Perfumería]]),VentasC15[[#This Row],[Maquillaje]:[Perfumería]],0))</f>
        <v>Cabello</v>
      </c>
      <c r="Q3218" t="str">
        <f>INDEX(VentasC15[[#Headers],[Maquillaje]:[Perfumería]],MATCH(MIN(VentasC15[[#This Row],[Maquillaje]:[Perfumería]]),VentasC15[[#This Row],[Maquillaje]:[Perfumería]],0))</f>
        <v>Skincare</v>
      </c>
      <c r="R3218" t="str">
        <f>IF(VentasC15[[#This Row],[Total por vendedor]]&gt;=250000,"SI","NO")</f>
        <v>SI</v>
      </c>
    </row>
    <row r="3219" spans="1:18" x14ac:dyDescent="0.3">
      <c r="A3219" s="17">
        <v>33500339</v>
      </c>
      <c r="B3219" s="13">
        <v>41</v>
      </c>
      <c r="C3219" s="13">
        <v>7</v>
      </c>
      <c r="D3219" s="13">
        <v>82</v>
      </c>
      <c r="E3219" t="s">
        <v>23</v>
      </c>
      <c r="F3219" t="s">
        <v>21</v>
      </c>
      <c r="G3219" t="str">
        <f>IF(VentasC15[[#This Row],[Tipo de pago]]='Tablas auxiliares'!$B$6,"Venta física","Venta Online")</f>
        <v>Venta Online</v>
      </c>
      <c r="H3219" t="s">
        <v>30</v>
      </c>
      <c r="I3219" s="37">
        <v>51963</v>
      </c>
      <c r="J3219" s="37">
        <v>59545</v>
      </c>
      <c r="K3219" s="37">
        <v>76334</v>
      </c>
      <c r="L3219" s="37">
        <v>97415</v>
      </c>
      <c r="M3219" s="37">
        <v>71706</v>
      </c>
      <c r="N3219" s="37">
        <f>SUM(VentasC15[[#This Row],[Maquillaje]:[Perfumería]])</f>
        <v>356963</v>
      </c>
      <c r="O3219" s="14">
        <f>AVERAGE(VentasC15[[#This Row],[Maquillaje]:[Perfumería]])</f>
        <v>71392.600000000006</v>
      </c>
      <c r="P3219" t="str">
        <f>INDEX(VentasC15[[#Headers],[Maquillaje]:[Perfumería]],MATCH(MAX(VentasC15[[#This Row],[Maquillaje]:[Perfumería]]),VentasC15[[#This Row],[Maquillaje]:[Perfumería]],0))</f>
        <v>Cuerpo</v>
      </c>
      <c r="Q3219" t="str">
        <f>INDEX(VentasC15[[#Headers],[Maquillaje]:[Perfumería]],MATCH(MIN(VentasC15[[#This Row],[Maquillaje]:[Perfumería]]),VentasC15[[#This Row],[Maquillaje]:[Perfumería]],0))</f>
        <v>Maquillaje</v>
      </c>
      <c r="R3219" t="str">
        <f>IF(VentasC15[[#This Row],[Total por vendedor]]&gt;=250000,"SI","NO")</f>
        <v>SI</v>
      </c>
    </row>
    <row r="3220" spans="1:18" x14ac:dyDescent="0.3">
      <c r="A3220" s="16">
        <v>33500340</v>
      </c>
      <c r="B3220" s="13">
        <v>38</v>
      </c>
      <c r="C3220" s="13">
        <v>7</v>
      </c>
      <c r="D3220" s="13">
        <v>16</v>
      </c>
      <c r="E3220" t="s">
        <v>23</v>
      </c>
      <c r="F3220" t="s">
        <v>20</v>
      </c>
      <c r="G3220" t="str">
        <f>IF(VentasC15[[#This Row],[Tipo de pago]]='Tablas auxiliares'!$B$6,"Venta física","Venta Online")</f>
        <v>Venta física</v>
      </c>
      <c r="H3220" t="s">
        <v>30</v>
      </c>
      <c r="I3220" s="37">
        <v>83081</v>
      </c>
      <c r="J3220" s="37">
        <v>78894</v>
      </c>
      <c r="K3220" s="37">
        <v>99502</v>
      </c>
      <c r="L3220" s="37">
        <v>74648</v>
      </c>
      <c r="M3220" s="37">
        <v>3949</v>
      </c>
      <c r="N3220" s="37">
        <f>SUM(VentasC15[[#This Row],[Maquillaje]:[Perfumería]])</f>
        <v>340074</v>
      </c>
      <c r="O3220" s="14">
        <f>AVERAGE(VentasC15[[#This Row],[Maquillaje]:[Perfumería]])</f>
        <v>68014.8</v>
      </c>
      <c r="P3220" t="str">
        <f>INDEX(VentasC15[[#Headers],[Maquillaje]:[Perfumería]],MATCH(MAX(VentasC15[[#This Row],[Maquillaje]:[Perfumería]]),VentasC15[[#This Row],[Maquillaje]:[Perfumería]],0))</f>
        <v>Cabello</v>
      </c>
      <c r="Q3220" t="str">
        <f>INDEX(VentasC15[[#Headers],[Maquillaje]:[Perfumería]],MATCH(MIN(VentasC15[[#This Row],[Maquillaje]:[Perfumería]]),VentasC15[[#This Row],[Maquillaje]:[Perfumería]],0))</f>
        <v>Perfumería</v>
      </c>
      <c r="R3220" t="str">
        <f>IF(VentasC15[[#This Row],[Total por vendedor]]&gt;=250000,"SI","NO")</f>
        <v>SI</v>
      </c>
    </row>
    <row r="3221" spans="1:18" x14ac:dyDescent="0.3">
      <c r="A3221" s="17">
        <v>33500341</v>
      </c>
      <c r="B3221" s="13">
        <v>46</v>
      </c>
      <c r="C3221" s="13">
        <v>7</v>
      </c>
      <c r="D3221" s="13">
        <v>50</v>
      </c>
      <c r="E3221" t="s">
        <v>24</v>
      </c>
      <c r="F3221" t="s">
        <v>21</v>
      </c>
      <c r="G3221" t="str">
        <f>IF(VentasC15[[#This Row],[Tipo de pago]]='Tablas auxiliares'!$B$6,"Venta física","Venta Online")</f>
        <v>Venta Online</v>
      </c>
      <c r="H3221" t="s">
        <v>30</v>
      </c>
      <c r="I3221" s="37">
        <v>32208</v>
      </c>
      <c r="J3221" s="37">
        <v>12650</v>
      </c>
      <c r="K3221" s="37">
        <v>46142</v>
      </c>
      <c r="L3221" s="37">
        <v>49759</v>
      </c>
      <c r="M3221" s="37">
        <v>50843</v>
      </c>
      <c r="N3221" s="37">
        <f>SUM(VentasC15[[#This Row],[Maquillaje]:[Perfumería]])</f>
        <v>191602</v>
      </c>
      <c r="O3221" s="14">
        <f>AVERAGE(VentasC15[[#This Row],[Maquillaje]:[Perfumería]])</f>
        <v>38320.400000000001</v>
      </c>
      <c r="P3221" t="str">
        <f>INDEX(VentasC15[[#Headers],[Maquillaje]:[Perfumería]],MATCH(MAX(VentasC15[[#This Row],[Maquillaje]:[Perfumería]]),VentasC15[[#This Row],[Maquillaje]:[Perfumería]],0))</f>
        <v>Perfumería</v>
      </c>
      <c r="Q3221" t="str">
        <f>INDEX(VentasC15[[#Headers],[Maquillaje]:[Perfumería]],MATCH(MIN(VentasC15[[#This Row],[Maquillaje]:[Perfumería]]),VentasC15[[#This Row],[Maquillaje]:[Perfumería]],0))</f>
        <v>Skincare</v>
      </c>
      <c r="R3221" t="str">
        <f>IF(VentasC15[[#This Row],[Total por vendedor]]&gt;=250000,"SI","NO")</f>
        <v>NO</v>
      </c>
    </row>
    <row r="3222" spans="1:18" x14ac:dyDescent="0.3">
      <c r="A3222" s="16">
        <v>33500342</v>
      </c>
      <c r="B3222" s="13">
        <v>67</v>
      </c>
      <c r="C3222" s="13">
        <v>7</v>
      </c>
      <c r="D3222" s="13">
        <v>35</v>
      </c>
      <c r="E3222" t="s">
        <v>22</v>
      </c>
      <c r="F3222" t="s">
        <v>20</v>
      </c>
      <c r="G3222" t="str">
        <f>IF(VentasC15[[#This Row],[Tipo de pago]]='Tablas auxiliares'!$B$6,"Venta física","Venta Online")</f>
        <v>Venta física</v>
      </c>
      <c r="H3222" t="s">
        <v>29</v>
      </c>
      <c r="I3222" s="37">
        <v>19425</v>
      </c>
      <c r="J3222" s="37">
        <v>71588</v>
      </c>
      <c r="K3222" s="37">
        <v>30859</v>
      </c>
      <c r="L3222" s="37">
        <v>72080</v>
      </c>
      <c r="M3222" s="37">
        <v>13383</v>
      </c>
      <c r="N3222" s="37">
        <f>SUM(VentasC15[[#This Row],[Maquillaje]:[Perfumería]])</f>
        <v>207335</v>
      </c>
      <c r="O3222" s="14">
        <f>AVERAGE(VentasC15[[#This Row],[Maquillaje]:[Perfumería]])</f>
        <v>41467</v>
      </c>
      <c r="P3222" t="str">
        <f>INDEX(VentasC15[[#Headers],[Maquillaje]:[Perfumería]],MATCH(MAX(VentasC15[[#This Row],[Maquillaje]:[Perfumería]]),VentasC15[[#This Row],[Maquillaje]:[Perfumería]],0))</f>
        <v>Cuerpo</v>
      </c>
      <c r="Q3222" t="str">
        <f>INDEX(VentasC15[[#Headers],[Maquillaje]:[Perfumería]],MATCH(MIN(VentasC15[[#This Row],[Maquillaje]:[Perfumería]]),VentasC15[[#This Row],[Maquillaje]:[Perfumería]],0))</f>
        <v>Perfumería</v>
      </c>
      <c r="R3222" t="str">
        <f>IF(VentasC15[[#This Row],[Total por vendedor]]&gt;=250000,"SI","NO")</f>
        <v>NO</v>
      </c>
    </row>
    <row r="3223" spans="1:18" x14ac:dyDescent="0.3">
      <c r="A3223" s="17">
        <v>33500343</v>
      </c>
      <c r="B3223" s="13">
        <v>39</v>
      </c>
      <c r="C3223" s="13">
        <v>7</v>
      </c>
      <c r="D3223" s="13">
        <v>99</v>
      </c>
      <c r="E3223" t="s">
        <v>22</v>
      </c>
      <c r="F3223" t="s">
        <v>21</v>
      </c>
      <c r="G3223" t="str">
        <f>IF(VentasC15[[#This Row],[Tipo de pago]]='Tablas auxiliares'!$B$6,"Venta física","Venta Online")</f>
        <v>Venta Online</v>
      </c>
      <c r="H3223" t="s">
        <v>30</v>
      </c>
      <c r="I3223" s="37">
        <v>6677</v>
      </c>
      <c r="J3223" s="37">
        <v>5992</v>
      </c>
      <c r="K3223" s="37">
        <v>63938</v>
      </c>
      <c r="L3223" s="37">
        <v>64513</v>
      </c>
      <c r="M3223" s="37">
        <v>42185</v>
      </c>
      <c r="N3223" s="37">
        <f>SUM(VentasC15[[#This Row],[Maquillaje]:[Perfumería]])</f>
        <v>183305</v>
      </c>
      <c r="O3223" s="14">
        <f>AVERAGE(VentasC15[[#This Row],[Maquillaje]:[Perfumería]])</f>
        <v>36661</v>
      </c>
      <c r="P3223" t="str">
        <f>INDEX(VentasC15[[#Headers],[Maquillaje]:[Perfumería]],MATCH(MAX(VentasC15[[#This Row],[Maquillaje]:[Perfumería]]),VentasC15[[#This Row],[Maquillaje]:[Perfumería]],0))</f>
        <v>Cuerpo</v>
      </c>
      <c r="Q3223" t="str">
        <f>INDEX(VentasC15[[#Headers],[Maquillaje]:[Perfumería]],MATCH(MIN(VentasC15[[#This Row],[Maquillaje]:[Perfumería]]),VentasC15[[#This Row],[Maquillaje]:[Perfumería]],0))</f>
        <v>Skincare</v>
      </c>
      <c r="R3223" t="str">
        <f>IF(VentasC15[[#This Row],[Total por vendedor]]&gt;=250000,"SI","NO")</f>
        <v>NO</v>
      </c>
    </row>
    <row r="3224" spans="1:18" x14ac:dyDescent="0.3">
      <c r="A3224" s="16">
        <v>33500344</v>
      </c>
      <c r="B3224" s="13">
        <v>65</v>
      </c>
      <c r="C3224" s="13">
        <v>7</v>
      </c>
      <c r="D3224" s="13">
        <v>73</v>
      </c>
      <c r="E3224" t="s">
        <v>24</v>
      </c>
      <c r="F3224" t="s">
        <v>20</v>
      </c>
      <c r="G3224" t="str">
        <f>IF(VentasC15[[#This Row],[Tipo de pago]]='Tablas auxiliares'!$B$6,"Venta física","Venta Online")</f>
        <v>Venta física</v>
      </c>
      <c r="H3224" t="s">
        <v>30</v>
      </c>
      <c r="I3224" s="37">
        <v>16713</v>
      </c>
      <c r="J3224" s="37">
        <v>39712</v>
      </c>
      <c r="K3224" s="37">
        <v>63505</v>
      </c>
      <c r="L3224" s="37">
        <v>62370</v>
      </c>
      <c r="M3224" s="37">
        <v>96061</v>
      </c>
      <c r="N3224" s="37">
        <f>SUM(VentasC15[[#This Row],[Maquillaje]:[Perfumería]])</f>
        <v>278361</v>
      </c>
      <c r="O3224" s="14">
        <f>AVERAGE(VentasC15[[#This Row],[Maquillaje]:[Perfumería]])</f>
        <v>55672.2</v>
      </c>
      <c r="P3224" t="str">
        <f>INDEX(VentasC15[[#Headers],[Maquillaje]:[Perfumería]],MATCH(MAX(VentasC15[[#This Row],[Maquillaje]:[Perfumería]]),VentasC15[[#This Row],[Maquillaje]:[Perfumería]],0))</f>
        <v>Perfumería</v>
      </c>
      <c r="Q3224" t="str">
        <f>INDEX(VentasC15[[#Headers],[Maquillaje]:[Perfumería]],MATCH(MIN(VentasC15[[#This Row],[Maquillaje]:[Perfumería]]),VentasC15[[#This Row],[Maquillaje]:[Perfumería]],0))</f>
        <v>Maquillaje</v>
      </c>
      <c r="R3224" t="str">
        <f>IF(VentasC15[[#This Row],[Total por vendedor]]&gt;=250000,"SI","NO")</f>
        <v>SI</v>
      </c>
    </row>
    <row r="3225" spans="1:18" x14ac:dyDescent="0.3">
      <c r="A3225" s="17">
        <v>33500345</v>
      </c>
      <c r="B3225" s="13">
        <v>50</v>
      </c>
      <c r="C3225" s="13">
        <v>7</v>
      </c>
      <c r="D3225" s="13">
        <v>57</v>
      </c>
      <c r="E3225" t="s">
        <v>22</v>
      </c>
      <c r="F3225" t="s">
        <v>20</v>
      </c>
      <c r="G3225" t="str">
        <f>IF(VentasC15[[#This Row],[Tipo de pago]]='Tablas auxiliares'!$B$6,"Venta física","Venta Online")</f>
        <v>Venta física</v>
      </c>
      <c r="H3225" t="s">
        <v>30</v>
      </c>
      <c r="I3225" s="37">
        <v>56237</v>
      </c>
      <c r="J3225" s="37">
        <v>50556</v>
      </c>
      <c r="K3225" s="37">
        <v>70365</v>
      </c>
      <c r="L3225" s="37">
        <v>72466</v>
      </c>
      <c r="M3225" s="37">
        <v>56238</v>
      </c>
      <c r="N3225" s="37">
        <f>SUM(VentasC15[[#This Row],[Maquillaje]:[Perfumería]])</f>
        <v>305862</v>
      </c>
      <c r="O3225" s="14">
        <f>AVERAGE(VentasC15[[#This Row],[Maquillaje]:[Perfumería]])</f>
        <v>61172.4</v>
      </c>
      <c r="P3225" t="str">
        <f>INDEX(VentasC15[[#Headers],[Maquillaje]:[Perfumería]],MATCH(MAX(VentasC15[[#This Row],[Maquillaje]:[Perfumería]]),VentasC15[[#This Row],[Maquillaje]:[Perfumería]],0))</f>
        <v>Cuerpo</v>
      </c>
      <c r="Q3225" t="str">
        <f>INDEX(VentasC15[[#Headers],[Maquillaje]:[Perfumería]],MATCH(MIN(VentasC15[[#This Row],[Maquillaje]:[Perfumería]]),VentasC15[[#This Row],[Maquillaje]:[Perfumería]],0))</f>
        <v>Skincare</v>
      </c>
      <c r="R3225" t="str">
        <f>IF(VentasC15[[#This Row],[Total por vendedor]]&gt;=250000,"SI","NO")</f>
        <v>SI</v>
      </c>
    </row>
    <row r="3226" spans="1:18" x14ac:dyDescent="0.3">
      <c r="A3226" s="16">
        <v>33500346</v>
      </c>
      <c r="B3226" s="13">
        <v>46</v>
      </c>
      <c r="C3226" s="13">
        <v>7</v>
      </c>
      <c r="D3226" s="13">
        <v>77</v>
      </c>
      <c r="E3226" t="s">
        <v>25</v>
      </c>
      <c r="F3226" t="s">
        <v>20</v>
      </c>
      <c r="G3226" t="str">
        <f>IF(VentasC15[[#This Row],[Tipo de pago]]='Tablas auxiliares'!$B$6,"Venta física","Venta Online")</f>
        <v>Venta física</v>
      </c>
      <c r="H3226" t="s">
        <v>29</v>
      </c>
      <c r="I3226" s="37">
        <v>40367</v>
      </c>
      <c r="J3226" s="37">
        <v>57659</v>
      </c>
      <c r="K3226" s="37">
        <v>84079</v>
      </c>
      <c r="L3226" s="37">
        <v>25117</v>
      </c>
      <c r="M3226" s="37">
        <v>22096</v>
      </c>
      <c r="N3226" s="37">
        <f>SUM(VentasC15[[#This Row],[Maquillaje]:[Perfumería]])</f>
        <v>229318</v>
      </c>
      <c r="O3226" s="14">
        <f>AVERAGE(VentasC15[[#This Row],[Maquillaje]:[Perfumería]])</f>
        <v>45863.6</v>
      </c>
      <c r="P3226" t="str">
        <f>INDEX(VentasC15[[#Headers],[Maquillaje]:[Perfumería]],MATCH(MAX(VentasC15[[#This Row],[Maquillaje]:[Perfumería]]),VentasC15[[#This Row],[Maquillaje]:[Perfumería]],0))</f>
        <v>Cabello</v>
      </c>
      <c r="Q3226" t="str">
        <f>INDEX(VentasC15[[#Headers],[Maquillaje]:[Perfumería]],MATCH(MIN(VentasC15[[#This Row],[Maquillaje]:[Perfumería]]),VentasC15[[#This Row],[Maquillaje]:[Perfumería]],0))</f>
        <v>Perfumería</v>
      </c>
      <c r="R3226" t="str">
        <f>IF(VentasC15[[#This Row],[Total por vendedor]]&gt;=250000,"SI","NO")</f>
        <v>NO</v>
      </c>
    </row>
    <row r="3227" spans="1:18" x14ac:dyDescent="0.3">
      <c r="A3227" s="17">
        <v>33500347</v>
      </c>
      <c r="B3227" s="13">
        <v>31</v>
      </c>
      <c r="C3227" s="13">
        <v>7</v>
      </c>
      <c r="D3227" s="13">
        <v>71</v>
      </c>
      <c r="E3227" t="s">
        <v>25</v>
      </c>
      <c r="F3227" t="s">
        <v>21</v>
      </c>
      <c r="G3227" t="str">
        <f>IF(VentasC15[[#This Row],[Tipo de pago]]='Tablas auxiliares'!$B$6,"Venta física","Venta Online")</f>
        <v>Venta Online</v>
      </c>
      <c r="H3227" t="s">
        <v>29</v>
      </c>
      <c r="I3227" s="37">
        <v>80680</v>
      </c>
      <c r="J3227" s="37">
        <v>56864</v>
      </c>
      <c r="K3227" s="37">
        <v>69423</v>
      </c>
      <c r="L3227" s="37">
        <v>46653</v>
      </c>
      <c r="M3227" s="37">
        <v>27057</v>
      </c>
      <c r="N3227" s="37">
        <f>SUM(VentasC15[[#This Row],[Maquillaje]:[Perfumería]])</f>
        <v>280677</v>
      </c>
      <c r="O3227" s="14">
        <f>AVERAGE(VentasC15[[#This Row],[Maquillaje]:[Perfumería]])</f>
        <v>56135.4</v>
      </c>
      <c r="P3227" t="str">
        <f>INDEX(VentasC15[[#Headers],[Maquillaje]:[Perfumería]],MATCH(MAX(VentasC15[[#This Row],[Maquillaje]:[Perfumería]]),VentasC15[[#This Row],[Maquillaje]:[Perfumería]],0))</f>
        <v>Maquillaje</v>
      </c>
      <c r="Q3227" t="str">
        <f>INDEX(VentasC15[[#Headers],[Maquillaje]:[Perfumería]],MATCH(MIN(VentasC15[[#This Row],[Maquillaje]:[Perfumería]]),VentasC15[[#This Row],[Maquillaje]:[Perfumería]],0))</f>
        <v>Perfumería</v>
      </c>
      <c r="R3227" t="str">
        <f>IF(VentasC15[[#This Row],[Total por vendedor]]&gt;=250000,"SI","NO")</f>
        <v>SI</v>
      </c>
    </row>
    <row r="3228" spans="1:18" x14ac:dyDescent="0.3">
      <c r="A3228" s="16">
        <v>33500348</v>
      </c>
      <c r="B3228" s="13">
        <v>72</v>
      </c>
      <c r="C3228" s="13">
        <v>7</v>
      </c>
      <c r="D3228" s="13">
        <v>53</v>
      </c>
      <c r="E3228" t="s">
        <v>23</v>
      </c>
      <c r="F3228" t="s">
        <v>20</v>
      </c>
      <c r="G3228" t="str">
        <f>IF(VentasC15[[#This Row],[Tipo de pago]]='Tablas auxiliares'!$B$6,"Venta física","Venta Online")</f>
        <v>Venta física</v>
      </c>
      <c r="H3228" t="s">
        <v>30</v>
      </c>
      <c r="I3228" s="37">
        <v>63361</v>
      </c>
      <c r="J3228" s="37">
        <v>47625</v>
      </c>
      <c r="K3228" s="37">
        <v>7899</v>
      </c>
      <c r="L3228" s="37">
        <v>67235</v>
      </c>
      <c r="M3228" s="37">
        <v>27997</v>
      </c>
      <c r="N3228" s="37">
        <f>SUM(VentasC15[[#This Row],[Maquillaje]:[Perfumería]])</f>
        <v>214117</v>
      </c>
      <c r="O3228" s="14">
        <f>AVERAGE(VentasC15[[#This Row],[Maquillaje]:[Perfumería]])</f>
        <v>42823.4</v>
      </c>
      <c r="P3228" t="str">
        <f>INDEX(VentasC15[[#Headers],[Maquillaje]:[Perfumería]],MATCH(MAX(VentasC15[[#This Row],[Maquillaje]:[Perfumería]]),VentasC15[[#This Row],[Maquillaje]:[Perfumería]],0))</f>
        <v>Cuerpo</v>
      </c>
      <c r="Q3228" t="str">
        <f>INDEX(VentasC15[[#Headers],[Maquillaje]:[Perfumería]],MATCH(MIN(VentasC15[[#This Row],[Maquillaje]:[Perfumería]]),VentasC15[[#This Row],[Maquillaje]:[Perfumería]],0))</f>
        <v>Cabello</v>
      </c>
      <c r="R3228" t="str">
        <f>IF(VentasC15[[#This Row],[Total por vendedor]]&gt;=250000,"SI","NO")</f>
        <v>NO</v>
      </c>
    </row>
    <row r="3229" spans="1:18" x14ac:dyDescent="0.3">
      <c r="A3229" s="17">
        <v>33500349</v>
      </c>
      <c r="B3229" s="13">
        <v>60</v>
      </c>
      <c r="C3229" s="13">
        <v>7</v>
      </c>
      <c r="D3229" s="13">
        <v>34</v>
      </c>
      <c r="E3229" t="s">
        <v>24</v>
      </c>
      <c r="F3229" t="s">
        <v>20</v>
      </c>
      <c r="G3229" t="str">
        <f>IF(VentasC15[[#This Row],[Tipo de pago]]='Tablas auxiliares'!$B$6,"Venta física","Venta Online")</f>
        <v>Venta física</v>
      </c>
      <c r="H3229" t="s">
        <v>29</v>
      </c>
      <c r="I3229" s="37">
        <v>91691</v>
      </c>
      <c r="J3229" s="37">
        <v>72994</v>
      </c>
      <c r="K3229" s="37">
        <v>22493</v>
      </c>
      <c r="L3229" s="37">
        <v>99543</v>
      </c>
      <c r="M3229" s="37">
        <v>82119</v>
      </c>
      <c r="N3229" s="37">
        <f>SUM(VentasC15[[#This Row],[Maquillaje]:[Perfumería]])</f>
        <v>368840</v>
      </c>
      <c r="O3229" s="14">
        <f>AVERAGE(VentasC15[[#This Row],[Maquillaje]:[Perfumería]])</f>
        <v>73768</v>
      </c>
      <c r="P3229" t="str">
        <f>INDEX(VentasC15[[#Headers],[Maquillaje]:[Perfumería]],MATCH(MAX(VentasC15[[#This Row],[Maquillaje]:[Perfumería]]),VentasC15[[#This Row],[Maquillaje]:[Perfumería]],0))</f>
        <v>Cuerpo</v>
      </c>
      <c r="Q3229" t="str">
        <f>INDEX(VentasC15[[#Headers],[Maquillaje]:[Perfumería]],MATCH(MIN(VentasC15[[#This Row],[Maquillaje]:[Perfumería]]),VentasC15[[#This Row],[Maquillaje]:[Perfumería]],0))</f>
        <v>Cabello</v>
      </c>
      <c r="R3229" t="str">
        <f>IF(VentasC15[[#This Row],[Total por vendedor]]&gt;=250000,"SI","NO")</f>
        <v>SI</v>
      </c>
    </row>
    <row r="3230" spans="1:18" x14ac:dyDescent="0.3">
      <c r="A3230" s="16">
        <v>33500350</v>
      </c>
      <c r="B3230" s="13">
        <v>46</v>
      </c>
      <c r="C3230" s="13">
        <v>7</v>
      </c>
      <c r="D3230" s="13">
        <v>37</v>
      </c>
      <c r="E3230" t="s">
        <v>23</v>
      </c>
      <c r="F3230" t="s">
        <v>20</v>
      </c>
      <c r="G3230" t="str">
        <f>IF(VentasC15[[#This Row],[Tipo de pago]]='Tablas auxiliares'!$B$6,"Venta física","Venta Online")</f>
        <v>Venta física</v>
      </c>
      <c r="H3230" t="s">
        <v>30</v>
      </c>
      <c r="I3230" s="37">
        <v>90135</v>
      </c>
      <c r="J3230" s="37">
        <v>63488</v>
      </c>
      <c r="K3230" s="37">
        <v>72459</v>
      </c>
      <c r="L3230" s="37">
        <v>33198</v>
      </c>
      <c r="M3230" s="37">
        <v>96320</v>
      </c>
      <c r="N3230" s="37">
        <f>SUM(VentasC15[[#This Row],[Maquillaje]:[Perfumería]])</f>
        <v>355600</v>
      </c>
      <c r="O3230" s="14">
        <f>AVERAGE(VentasC15[[#This Row],[Maquillaje]:[Perfumería]])</f>
        <v>71120</v>
      </c>
      <c r="P3230" t="str">
        <f>INDEX(VentasC15[[#Headers],[Maquillaje]:[Perfumería]],MATCH(MAX(VentasC15[[#This Row],[Maquillaje]:[Perfumería]]),VentasC15[[#This Row],[Maquillaje]:[Perfumería]],0))</f>
        <v>Perfumería</v>
      </c>
      <c r="Q3230" t="str">
        <f>INDEX(VentasC15[[#Headers],[Maquillaje]:[Perfumería]],MATCH(MIN(VentasC15[[#This Row],[Maquillaje]:[Perfumería]]),VentasC15[[#This Row],[Maquillaje]:[Perfumería]],0))</f>
        <v>Cuerpo</v>
      </c>
      <c r="R3230" t="str">
        <f>IF(VentasC15[[#This Row],[Total por vendedor]]&gt;=250000,"SI","NO")</f>
        <v>SI</v>
      </c>
    </row>
    <row r="3231" spans="1:18" x14ac:dyDescent="0.3">
      <c r="A3231" s="17">
        <v>33500351</v>
      </c>
      <c r="B3231" s="13">
        <v>49</v>
      </c>
      <c r="C3231" s="13">
        <v>7</v>
      </c>
      <c r="D3231" s="13">
        <v>98</v>
      </c>
      <c r="E3231" t="s">
        <v>22</v>
      </c>
      <c r="F3231" t="s">
        <v>20</v>
      </c>
      <c r="G3231" t="str">
        <f>IF(VentasC15[[#This Row],[Tipo de pago]]='Tablas auxiliares'!$B$6,"Venta física","Venta Online")</f>
        <v>Venta física</v>
      </c>
      <c r="H3231" t="s">
        <v>30</v>
      </c>
      <c r="I3231" s="37">
        <v>75132</v>
      </c>
      <c r="J3231" s="37">
        <v>54796</v>
      </c>
      <c r="K3231" s="37">
        <v>98887</v>
      </c>
      <c r="L3231" s="37">
        <v>87125</v>
      </c>
      <c r="M3231" s="37">
        <v>71579</v>
      </c>
      <c r="N3231" s="37">
        <f>SUM(VentasC15[[#This Row],[Maquillaje]:[Perfumería]])</f>
        <v>387519</v>
      </c>
      <c r="O3231" s="14">
        <f>AVERAGE(VentasC15[[#This Row],[Maquillaje]:[Perfumería]])</f>
        <v>77503.8</v>
      </c>
      <c r="P3231" t="str">
        <f>INDEX(VentasC15[[#Headers],[Maquillaje]:[Perfumería]],MATCH(MAX(VentasC15[[#This Row],[Maquillaje]:[Perfumería]]),VentasC15[[#This Row],[Maquillaje]:[Perfumería]],0))</f>
        <v>Cabello</v>
      </c>
      <c r="Q3231" t="str">
        <f>INDEX(VentasC15[[#Headers],[Maquillaje]:[Perfumería]],MATCH(MIN(VentasC15[[#This Row],[Maquillaje]:[Perfumería]]),VentasC15[[#This Row],[Maquillaje]:[Perfumería]],0))</f>
        <v>Skincare</v>
      </c>
      <c r="R3231" t="str">
        <f>IF(VentasC15[[#This Row],[Total por vendedor]]&gt;=250000,"SI","NO")</f>
        <v>SI</v>
      </c>
    </row>
    <row r="3232" spans="1:18" x14ac:dyDescent="0.3">
      <c r="A3232" s="16">
        <v>33500352</v>
      </c>
      <c r="B3232" s="13">
        <v>42</v>
      </c>
      <c r="C3232" s="13">
        <v>7</v>
      </c>
      <c r="D3232" s="13">
        <v>78</v>
      </c>
      <c r="E3232" t="s">
        <v>23</v>
      </c>
      <c r="F3232" t="s">
        <v>21</v>
      </c>
      <c r="G3232" t="str">
        <f>IF(VentasC15[[#This Row],[Tipo de pago]]='Tablas auxiliares'!$B$6,"Venta física","Venta Online")</f>
        <v>Venta Online</v>
      </c>
      <c r="H3232" t="s">
        <v>29</v>
      </c>
      <c r="I3232" s="37">
        <v>48584</v>
      </c>
      <c r="J3232" s="37">
        <v>40708</v>
      </c>
      <c r="K3232" s="37">
        <v>79807</v>
      </c>
      <c r="L3232" s="37">
        <v>30213</v>
      </c>
      <c r="M3232" s="37">
        <v>19326</v>
      </c>
      <c r="N3232" s="37">
        <f>SUM(VentasC15[[#This Row],[Maquillaje]:[Perfumería]])</f>
        <v>218638</v>
      </c>
      <c r="O3232" s="14">
        <f>AVERAGE(VentasC15[[#This Row],[Maquillaje]:[Perfumería]])</f>
        <v>43727.6</v>
      </c>
      <c r="P3232" t="str">
        <f>INDEX(VentasC15[[#Headers],[Maquillaje]:[Perfumería]],MATCH(MAX(VentasC15[[#This Row],[Maquillaje]:[Perfumería]]),VentasC15[[#This Row],[Maquillaje]:[Perfumería]],0))</f>
        <v>Cabello</v>
      </c>
      <c r="Q3232" t="str">
        <f>INDEX(VentasC15[[#Headers],[Maquillaje]:[Perfumería]],MATCH(MIN(VentasC15[[#This Row],[Maquillaje]:[Perfumería]]),VentasC15[[#This Row],[Maquillaje]:[Perfumería]],0))</f>
        <v>Perfumería</v>
      </c>
      <c r="R3232" t="str">
        <f>IF(VentasC15[[#This Row],[Total por vendedor]]&gt;=250000,"SI","NO")</f>
        <v>NO</v>
      </c>
    </row>
    <row r="3233" spans="1:18" x14ac:dyDescent="0.3">
      <c r="A3233" s="17">
        <v>33500353</v>
      </c>
      <c r="B3233" s="13">
        <v>51</v>
      </c>
      <c r="C3233" s="13">
        <v>7</v>
      </c>
      <c r="D3233" s="13">
        <v>82</v>
      </c>
      <c r="E3233" t="s">
        <v>23</v>
      </c>
      <c r="F3233" t="s">
        <v>21</v>
      </c>
      <c r="G3233" t="str">
        <f>IF(VentasC15[[#This Row],[Tipo de pago]]='Tablas auxiliares'!$B$6,"Venta física","Venta Online")</f>
        <v>Venta Online</v>
      </c>
      <c r="H3233" t="s">
        <v>29</v>
      </c>
      <c r="I3233" s="37">
        <v>39483</v>
      </c>
      <c r="J3233" s="37">
        <v>95433</v>
      </c>
      <c r="K3233" s="37">
        <v>80911</v>
      </c>
      <c r="L3233" s="37">
        <v>14393</v>
      </c>
      <c r="M3233" s="37">
        <v>15869</v>
      </c>
      <c r="N3233" s="37">
        <f>SUM(VentasC15[[#This Row],[Maquillaje]:[Perfumería]])</f>
        <v>246089</v>
      </c>
      <c r="O3233" s="14">
        <f>AVERAGE(VentasC15[[#This Row],[Maquillaje]:[Perfumería]])</f>
        <v>49217.8</v>
      </c>
      <c r="P3233" t="str">
        <f>INDEX(VentasC15[[#Headers],[Maquillaje]:[Perfumería]],MATCH(MAX(VentasC15[[#This Row],[Maquillaje]:[Perfumería]]),VentasC15[[#This Row],[Maquillaje]:[Perfumería]],0))</f>
        <v>Skincare</v>
      </c>
      <c r="Q3233" t="str">
        <f>INDEX(VentasC15[[#Headers],[Maquillaje]:[Perfumería]],MATCH(MIN(VentasC15[[#This Row],[Maquillaje]:[Perfumería]]),VentasC15[[#This Row],[Maquillaje]:[Perfumería]],0))</f>
        <v>Cuerpo</v>
      </c>
      <c r="R3233" t="str">
        <f>IF(VentasC15[[#This Row],[Total por vendedor]]&gt;=250000,"SI","NO")</f>
        <v>NO</v>
      </c>
    </row>
    <row r="3234" spans="1:18" x14ac:dyDescent="0.3">
      <c r="A3234" s="16">
        <v>33500354</v>
      </c>
      <c r="B3234" s="13">
        <v>26</v>
      </c>
      <c r="C3234" s="13">
        <v>7</v>
      </c>
      <c r="D3234" s="13">
        <v>33</v>
      </c>
      <c r="E3234" t="s">
        <v>23</v>
      </c>
      <c r="F3234" t="s">
        <v>21</v>
      </c>
      <c r="G3234" t="str">
        <f>IF(VentasC15[[#This Row],[Tipo de pago]]='Tablas auxiliares'!$B$6,"Venta física","Venta Online")</f>
        <v>Venta Online</v>
      </c>
      <c r="H3234" t="s">
        <v>29</v>
      </c>
      <c r="I3234" s="37">
        <v>60383</v>
      </c>
      <c r="J3234" s="37">
        <v>15779</v>
      </c>
      <c r="K3234" s="37">
        <v>63826</v>
      </c>
      <c r="L3234" s="37">
        <v>75263</v>
      </c>
      <c r="M3234" s="37">
        <v>74964</v>
      </c>
      <c r="N3234" s="37">
        <f>SUM(VentasC15[[#This Row],[Maquillaje]:[Perfumería]])</f>
        <v>290215</v>
      </c>
      <c r="O3234" s="14">
        <f>AVERAGE(VentasC15[[#This Row],[Maquillaje]:[Perfumería]])</f>
        <v>58043</v>
      </c>
      <c r="P3234" t="str">
        <f>INDEX(VentasC15[[#Headers],[Maquillaje]:[Perfumería]],MATCH(MAX(VentasC15[[#This Row],[Maquillaje]:[Perfumería]]),VentasC15[[#This Row],[Maquillaje]:[Perfumería]],0))</f>
        <v>Cuerpo</v>
      </c>
      <c r="Q3234" t="str">
        <f>INDEX(VentasC15[[#Headers],[Maquillaje]:[Perfumería]],MATCH(MIN(VentasC15[[#This Row],[Maquillaje]:[Perfumería]]),VentasC15[[#This Row],[Maquillaje]:[Perfumería]],0))</f>
        <v>Skincare</v>
      </c>
      <c r="R3234" t="str">
        <f>IF(VentasC15[[#This Row],[Total por vendedor]]&gt;=250000,"SI","NO")</f>
        <v>SI</v>
      </c>
    </row>
    <row r="3235" spans="1:18" x14ac:dyDescent="0.3">
      <c r="A3235" s="17">
        <v>33500355</v>
      </c>
      <c r="B3235" s="13">
        <v>47</v>
      </c>
      <c r="C3235" s="13">
        <v>7</v>
      </c>
      <c r="D3235" s="13">
        <v>80</v>
      </c>
      <c r="E3235" t="s">
        <v>23</v>
      </c>
      <c r="F3235" t="s">
        <v>21</v>
      </c>
      <c r="G3235" t="str">
        <f>IF(VentasC15[[#This Row],[Tipo de pago]]='Tablas auxiliares'!$B$6,"Venta física","Venta Online")</f>
        <v>Venta Online</v>
      </c>
      <c r="H3235" t="s">
        <v>29</v>
      </c>
      <c r="I3235" s="37">
        <v>17768</v>
      </c>
      <c r="J3235" s="37">
        <v>48381</v>
      </c>
      <c r="K3235" s="37">
        <v>60432</v>
      </c>
      <c r="L3235" s="37">
        <v>40560</v>
      </c>
      <c r="M3235" s="37">
        <v>87391</v>
      </c>
      <c r="N3235" s="37">
        <f>SUM(VentasC15[[#This Row],[Maquillaje]:[Perfumería]])</f>
        <v>254532</v>
      </c>
      <c r="O3235" s="14">
        <f>AVERAGE(VentasC15[[#This Row],[Maquillaje]:[Perfumería]])</f>
        <v>50906.400000000001</v>
      </c>
      <c r="P3235" t="str">
        <f>INDEX(VentasC15[[#Headers],[Maquillaje]:[Perfumería]],MATCH(MAX(VentasC15[[#This Row],[Maquillaje]:[Perfumería]]),VentasC15[[#This Row],[Maquillaje]:[Perfumería]],0))</f>
        <v>Perfumería</v>
      </c>
      <c r="Q3235" t="str">
        <f>INDEX(VentasC15[[#Headers],[Maquillaje]:[Perfumería]],MATCH(MIN(VentasC15[[#This Row],[Maquillaje]:[Perfumería]]),VentasC15[[#This Row],[Maquillaje]:[Perfumería]],0))</f>
        <v>Maquillaje</v>
      </c>
      <c r="R3235" t="str">
        <f>IF(VentasC15[[#This Row],[Total por vendedor]]&gt;=250000,"SI","NO")</f>
        <v>SI</v>
      </c>
    </row>
    <row r="3236" spans="1:18" x14ac:dyDescent="0.3">
      <c r="A3236" s="16">
        <v>33500356</v>
      </c>
      <c r="B3236" s="13">
        <v>70</v>
      </c>
      <c r="C3236" s="13">
        <v>7</v>
      </c>
      <c r="D3236" s="13">
        <v>79</v>
      </c>
      <c r="E3236" t="s">
        <v>23</v>
      </c>
      <c r="F3236" t="s">
        <v>21</v>
      </c>
      <c r="G3236" t="str">
        <f>IF(VentasC15[[#This Row],[Tipo de pago]]='Tablas auxiliares'!$B$6,"Venta física","Venta Online")</f>
        <v>Venta Online</v>
      </c>
      <c r="H3236" t="s">
        <v>29</v>
      </c>
      <c r="I3236" s="37">
        <v>74604</v>
      </c>
      <c r="J3236" s="37">
        <v>58033</v>
      </c>
      <c r="K3236" s="37">
        <v>41205</v>
      </c>
      <c r="L3236" s="37">
        <v>19812</v>
      </c>
      <c r="M3236" s="37">
        <v>76766</v>
      </c>
      <c r="N3236" s="37">
        <f>SUM(VentasC15[[#This Row],[Maquillaje]:[Perfumería]])</f>
        <v>270420</v>
      </c>
      <c r="O3236" s="14">
        <f>AVERAGE(VentasC15[[#This Row],[Maquillaje]:[Perfumería]])</f>
        <v>54084</v>
      </c>
      <c r="P3236" t="str">
        <f>INDEX(VentasC15[[#Headers],[Maquillaje]:[Perfumería]],MATCH(MAX(VentasC15[[#This Row],[Maquillaje]:[Perfumería]]),VentasC15[[#This Row],[Maquillaje]:[Perfumería]],0))</f>
        <v>Perfumería</v>
      </c>
      <c r="Q3236" t="str">
        <f>INDEX(VentasC15[[#Headers],[Maquillaje]:[Perfumería]],MATCH(MIN(VentasC15[[#This Row],[Maquillaje]:[Perfumería]]),VentasC15[[#This Row],[Maquillaje]:[Perfumería]],0))</f>
        <v>Cuerpo</v>
      </c>
      <c r="R3236" t="str">
        <f>IF(VentasC15[[#This Row],[Total por vendedor]]&gt;=250000,"SI","NO")</f>
        <v>SI</v>
      </c>
    </row>
    <row r="3237" spans="1:18" x14ac:dyDescent="0.3">
      <c r="A3237" s="17">
        <v>33500357</v>
      </c>
      <c r="B3237" s="13">
        <v>64</v>
      </c>
      <c r="C3237" s="13">
        <v>7</v>
      </c>
      <c r="D3237" s="13">
        <v>46</v>
      </c>
      <c r="E3237" t="s">
        <v>23</v>
      </c>
      <c r="F3237" t="s">
        <v>21</v>
      </c>
      <c r="G3237" t="str">
        <f>IF(VentasC15[[#This Row],[Tipo de pago]]='Tablas auxiliares'!$B$6,"Venta física","Venta Online")</f>
        <v>Venta Online</v>
      </c>
      <c r="H3237" t="s">
        <v>29</v>
      </c>
      <c r="I3237" s="37">
        <v>93131</v>
      </c>
      <c r="J3237" s="37">
        <v>21758</v>
      </c>
      <c r="K3237" s="37">
        <v>79434</v>
      </c>
      <c r="L3237" s="37">
        <v>78184</v>
      </c>
      <c r="M3237" s="37">
        <v>41050</v>
      </c>
      <c r="N3237" s="37">
        <f>SUM(VentasC15[[#This Row],[Maquillaje]:[Perfumería]])</f>
        <v>313557</v>
      </c>
      <c r="O3237" s="14">
        <f>AVERAGE(VentasC15[[#This Row],[Maquillaje]:[Perfumería]])</f>
        <v>62711.4</v>
      </c>
      <c r="P3237" t="str">
        <f>INDEX(VentasC15[[#Headers],[Maquillaje]:[Perfumería]],MATCH(MAX(VentasC15[[#This Row],[Maquillaje]:[Perfumería]]),VentasC15[[#This Row],[Maquillaje]:[Perfumería]],0))</f>
        <v>Maquillaje</v>
      </c>
      <c r="Q3237" t="str">
        <f>INDEX(VentasC15[[#Headers],[Maquillaje]:[Perfumería]],MATCH(MIN(VentasC15[[#This Row],[Maquillaje]:[Perfumería]]),VentasC15[[#This Row],[Maquillaje]:[Perfumería]],0))</f>
        <v>Skincare</v>
      </c>
      <c r="R3237" t="str">
        <f>IF(VentasC15[[#This Row],[Total por vendedor]]&gt;=250000,"SI","NO")</f>
        <v>SI</v>
      </c>
    </row>
    <row r="3238" spans="1:18" x14ac:dyDescent="0.3">
      <c r="A3238" s="16">
        <v>33500358</v>
      </c>
      <c r="B3238" s="13">
        <v>32</v>
      </c>
      <c r="C3238" s="13">
        <v>7</v>
      </c>
      <c r="D3238" s="13">
        <v>72</v>
      </c>
      <c r="E3238" t="s">
        <v>24</v>
      </c>
      <c r="F3238" t="s">
        <v>20</v>
      </c>
      <c r="G3238" t="str">
        <f>IF(VentasC15[[#This Row],[Tipo de pago]]='Tablas auxiliares'!$B$6,"Venta física","Venta Online")</f>
        <v>Venta física</v>
      </c>
      <c r="H3238" t="s">
        <v>30</v>
      </c>
      <c r="I3238" s="37">
        <v>36256</v>
      </c>
      <c r="J3238" s="37">
        <v>94329</v>
      </c>
      <c r="K3238" s="37">
        <v>95904</v>
      </c>
      <c r="L3238" s="37">
        <v>24988</v>
      </c>
      <c r="M3238" s="37">
        <v>61266</v>
      </c>
      <c r="N3238" s="37">
        <f>SUM(VentasC15[[#This Row],[Maquillaje]:[Perfumería]])</f>
        <v>312743</v>
      </c>
      <c r="O3238" s="14">
        <f>AVERAGE(VentasC15[[#This Row],[Maquillaje]:[Perfumería]])</f>
        <v>62548.6</v>
      </c>
      <c r="P3238" t="str">
        <f>INDEX(VentasC15[[#Headers],[Maquillaje]:[Perfumería]],MATCH(MAX(VentasC15[[#This Row],[Maquillaje]:[Perfumería]]),VentasC15[[#This Row],[Maquillaje]:[Perfumería]],0))</f>
        <v>Cabello</v>
      </c>
      <c r="Q3238" t="str">
        <f>INDEX(VentasC15[[#Headers],[Maquillaje]:[Perfumería]],MATCH(MIN(VentasC15[[#This Row],[Maquillaje]:[Perfumería]]),VentasC15[[#This Row],[Maquillaje]:[Perfumería]],0))</f>
        <v>Cuerpo</v>
      </c>
      <c r="R3238" t="str">
        <f>IF(VentasC15[[#This Row],[Total por vendedor]]&gt;=250000,"SI","NO")</f>
        <v>SI</v>
      </c>
    </row>
    <row r="3239" spans="1:18" x14ac:dyDescent="0.3">
      <c r="A3239" s="17">
        <v>33500359</v>
      </c>
      <c r="B3239" s="13">
        <v>55</v>
      </c>
      <c r="C3239" s="13">
        <v>7</v>
      </c>
      <c r="D3239" s="13">
        <v>81</v>
      </c>
      <c r="E3239" t="s">
        <v>25</v>
      </c>
      <c r="F3239" t="s">
        <v>20</v>
      </c>
      <c r="G3239" t="str">
        <f>IF(VentasC15[[#This Row],[Tipo de pago]]='Tablas auxiliares'!$B$6,"Venta física","Venta Online")</f>
        <v>Venta física</v>
      </c>
      <c r="H3239" t="s">
        <v>30</v>
      </c>
      <c r="I3239" s="37">
        <v>42071</v>
      </c>
      <c r="J3239" s="37">
        <v>87915</v>
      </c>
      <c r="K3239" s="37">
        <v>73173</v>
      </c>
      <c r="L3239" s="37">
        <v>93550</v>
      </c>
      <c r="M3239" s="37">
        <v>45972</v>
      </c>
      <c r="N3239" s="37">
        <f>SUM(VentasC15[[#This Row],[Maquillaje]:[Perfumería]])</f>
        <v>342681</v>
      </c>
      <c r="O3239" s="14">
        <f>AVERAGE(VentasC15[[#This Row],[Maquillaje]:[Perfumería]])</f>
        <v>68536.2</v>
      </c>
      <c r="P3239" t="str">
        <f>INDEX(VentasC15[[#Headers],[Maquillaje]:[Perfumería]],MATCH(MAX(VentasC15[[#This Row],[Maquillaje]:[Perfumería]]),VentasC15[[#This Row],[Maquillaje]:[Perfumería]],0))</f>
        <v>Cuerpo</v>
      </c>
      <c r="Q3239" t="str">
        <f>INDEX(VentasC15[[#Headers],[Maquillaje]:[Perfumería]],MATCH(MIN(VentasC15[[#This Row],[Maquillaje]:[Perfumería]]),VentasC15[[#This Row],[Maquillaje]:[Perfumería]],0))</f>
        <v>Maquillaje</v>
      </c>
      <c r="R3239" t="str">
        <f>IF(VentasC15[[#This Row],[Total por vendedor]]&gt;=250000,"SI","NO")</f>
        <v>SI</v>
      </c>
    </row>
    <row r="3240" spans="1:18" x14ac:dyDescent="0.3">
      <c r="A3240" s="16">
        <v>33500360</v>
      </c>
      <c r="B3240" s="13">
        <v>38</v>
      </c>
      <c r="C3240" s="13">
        <v>7</v>
      </c>
      <c r="D3240" s="13">
        <v>71</v>
      </c>
      <c r="E3240" t="s">
        <v>25</v>
      </c>
      <c r="F3240" t="s">
        <v>21</v>
      </c>
      <c r="G3240" t="str">
        <f>IF(VentasC15[[#This Row],[Tipo de pago]]='Tablas auxiliares'!$B$6,"Venta física","Venta Online")</f>
        <v>Venta Online</v>
      </c>
      <c r="H3240" t="s">
        <v>29</v>
      </c>
      <c r="I3240" s="37">
        <v>81006</v>
      </c>
      <c r="J3240" s="37">
        <v>70806</v>
      </c>
      <c r="K3240" s="37">
        <v>40570</v>
      </c>
      <c r="L3240" s="37">
        <v>43955</v>
      </c>
      <c r="M3240" s="37">
        <v>14461</v>
      </c>
      <c r="N3240" s="37">
        <f>SUM(VentasC15[[#This Row],[Maquillaje]:[Perfumería]])</f>
        <v>250798</v>
      </c>
      <c r="O3240" s="14">
        <f>AVERAGE(VentasC15[[#This Row],[Maquillaje]:[Perfumería]])</f>
        <v>50159.6</v>
      </c>
      <c r="P3240" t="str">
        <f>INDEX(VentasC15[[#Headers],[Maquillaje]:[Perfumería]],MATCH(MAX(VentasC15[[#This Row],[Maquillaje]:[Perfumería]]),VentasC15[[#This Row],[Maquillaje]:[Perfumería]],0))</f>
        <v>Maquillaje</v>
      </c>
      <c r="Q3240" t="str">
        <f>INDEX(VentasC15[[#Headers],[Maquillaje]:[Perfumería]],MATCH(MIN(VentasC15[[#This Row],[Maquillaje]:[Perfumería]]),VentasC15[[#This Row],[Maquillaje]:[Perfumería]],0))</f>
        <v>Perfumería</v>
      </c>
      <c r="R3240" t="str">
        <f>IF(VentasC15[[#This Row],[Total por vendedor]]&gt;=250000,"SI","NO")</f>
        <v>SI</v>
      </c>
    </row>
    <row r="3241" spans="1:18" x14ac:dyDescent="0.3">
      <c r="A3241" s="17">
        <v>33500361</v>
      </c>
      <c r="B3241" s="13">
        <v>51</v>
      </c>
      <c r="C3241" s="13">
        <v>7</v>
      </c>
      <c r="D3241" s="13">
        <v>71</v>
      </c>
      <c r="E3241" t="s">
        <v>24</v>
      </c>
      <c r="F3241" t="s">
        <v>21</v>
      </c>
      <c r="G3241" t="str">
        <f>IF(VentasC15[[#This Row],[Tipo de pago]]='Tablas auxiliares'!$B$6,"Venta física","Venta Online")</f>
        <v>Venta Online</v>
      </c>
      <c r="H3241" t="s">
        <v>29</v>
      </c>
      <c r="I3241" s="37">
        <v>53535</v>
      </c>
      <c r="J3241" s="37">
        <v>27030</v>
      </c>
      <c r="K3241" s="37">
        <v>46839</v>
      </c>
      <c r="L3241" s="37">
        <v>33611</v>
      </c>
      <c r="M3241" s="37">
        <v>21366</v>
      </c>
      <c r="N3241" s="37">
        <f>SUM(VentasC15[[#This Row],[Maquillaje]:[Perfumería]])</f>
        <v>182381</v>
      </c>
      <c r="O3241" s="14">
        <f>AVERAGE(VentasC15[[#This Row],[Maquillaje]:[Perfumería]])</f>
        <v>36476.199999999997</v>
      </c>
      <c r="P3241" t="str">
        <f>INDEX(VentasC15[[#Headers],[Maquillaje]:[Perfumería]],MATCH(MAX(VentasC15[[#This Row],[Maquillaje]:[Perfumería]]),VentasC15[[#This Row],[Maquillaje]:[Perfumería]],0))</f>
        <v>Maquillaje</v>
      </c>
      <c r="Q3241" t="str">
        <f>INDEX(VentasC15[[#Headers],[Maquillaje]:[Perfumería]],MATCH(MIN(VentasC15[[#This Row],[Maquillaje]:[Perfumería]]),VentasC15[[#This Row],[Maquillaje]:[Perfumería]],0))</f>
        <v>Perfumería</v>
      </c>
      <c r="R3241" t="str">
        <f>IF(VentasC15[[#This Row],[Total por vendedor]]&gt;=250000,"SI","NO")</f>
        <v>NO</v>
      </c>
    </row>
    <row r="3242" spans="1:18" x14ac:dyDescent="0.3">
      <c r="A3242" s="16">
        <v>33500362</v>
      </c>
      <c r="B3242" s="13">
        <v>49</v>
      </c>
      <c r="C3242" s="13">
        <v>7</v>
      </c>
      <c r="D3242" s="13">
        <v>38</v>
      </c>
      <c r="E3242" t="s">
        <v>22</v>
      </c>
      <c r="F3242" t="s">
        <v>21</v>
      </c>
      <c r="G3242" t="str">
        <f>IF(VentasC15[[#This Row],[Tipo de pago]]='Tablas auxiliares'!$B$6,"Venta física","Venta Online")</f>
        <v>Venta Online</v>
      </c>
      <c r="H3242" t="s">
        <v>29</v>
      </c>
      <c r="I3242" s="37">
        <v>98865</v>
      </c>
      <c r="J3242" s="37">
        <v>3583</v>
      </c>
      <c r="K3242" s="37">
        <v>20119</v>
      </c>
      <c r="L3242" s="37">
        <v>23200</v>
      </c>
      <c r="M3242" s="37">
        <v>58706</v>
      </c>
      <c r="N3242" s="37">
        <f>SUM(VentasC15[[#This Row],[Maquillaje]:[Perfumería]])</f>
        <v>204473</v>
      </c>
      <c r="O3242" s="14">
        <f>AVERAGE(VentasC15[[#This Row],[Maquillaje]:[Perfumería]])</f>
        <v>40894.6</v>
      </c>
      <c r="P3242" t="str">
        <f>INDEX(VentasC15[[#Headers],[Maquillaje]:[Perfumería]],MATCH(MAX(VentasC15[[#This Row],[Maquillaje]:[Perfumería]]),VentasC15[[#This Row],[Maquillaje]:[Perfumería]],0))</f>
        <v>Maquillaje</v>
      </c>
      <c r="Q3242" t="str">
        <f>INDEX(VentasC15[[#Headers],[Maquillaje]:[Perfumería]],MATCH(MIN(VentasC15[[#This Row],[Maquillaje]:[Perfumería]]),VentasC15[[#This Row],[Maquillaje]:[Perfumería]],0))</f>
        <v>Skincare</v>
      </c>
      <c r="R3242" t="str">
        <f>IF(VentasC15[[#This Row],[Total por vendedor]]&gt;=250000,"SI","NO")</f>
        <v>NO</v>
      </c>
    </row>
    <row r="3243" spans="1:18" x14ac:dyDescent="0.3">
      <c r="A3243" s="17">
        <v>33500363</v>
      </c>
      <c r="B3243" s="13">
        <v>44</v>
      </c>
      <c r="C3243" s="13">
        <v>7</v>
      </c>
      <c r="D3243" s="13">
        <v>11</v>
      </c>
      <c r="E3243" t="s">
        <v>24</v>
      </c>
      <c r="F3243" t="s">
        <v>21</v>
      </c>
      <c r="G3243" t="str">
        <f>IF(VentasC15[[#This Row],[Tipo de pago]]='Tablas auxiliares'!$B$6,"Venta física","Venta Online")</f>
        <v>Venta Online</v>
      </c>
      <c r="H3243" t="s">
        <v>29</v>
      </c>
      <c r="I3243" s="37">
        <v>6664</v>
      </c>
      <c r="J3243" s="37">
        <v>50127</v>
      </c>
      <c r="K3243" s="37">
        <v>52508</v>
      </c>
      <c r="L3243" s="37">
        <v>44223</v>
      </c>
      <c r="M3243" s="37">
        <v>83216</v>
      </c>
      <c r="N3243" s="37">
        <f>SUM(VentasC15[[#This Row],[Maquillaje]:[Perfumería]])</f>
        <v>236738</v>
      </c>
      <c r="O3243" s="14">
        <f>AVERAGE(VentasC15[[#This Row],[Maquillaje]:[Perfumería]])</f>
        <v>47347.6</v>
      </c>
      <c r="P3243" t="str">
        <f>INDEX(VentasC15[[#Headers],[Maquillaje]:[Perfumería]],MATCH(MAX(VentasC15[[#This Row],[Maquillaje]:[Perfumería]]),VentasC15[[#This Row],[Maquillaje]:[Perfumería]],0))</f>
        <v>Perfumería</v>
      </c>
      <c r="Q3243" t="str">
        <f>INDEX(VentasC15[[#Headers],[Maquillaje]:[Perfumería]],MATCH(MIN(VentasC15[[#This Row],[Maquillaje]:[Perfumería]]),VentasC15[[#This Row],[Maquillaje]:[Perfumería]],0))</f>
        <v>Maquillaje</v>
      </c>
      <c r="R3243" t="str">
        <f>IF(VentasC15[[#This Row],[Total por vendedor]]&gt;=250000,"SI","NO")</f>
        <v>NO</v>
      </c>
    </row>
    <row r="3244" spans="1:18" x14ac:dyDescent="0.3">
      <c r="A3244" s="16">
        <v>33500364</v>
      </c>
      <c r="B3244" s="13">
        <v>29</v>
      </c>
      <c r="C3244" s="13">
        <v>7</v>
      </c>
      <c r="D3244" s="13">
        <v>7</v>
      </c>
      <c r="E3244" t="s">
        <v>23</v>
      </c>
      <c r="F3244" t="s">
        <v>20</v>
      </c>
      <c r="G3244" t="str">
        <f>IF(VentasC15[[#This Row],[Tipo de pago]]='Tablas auxiliares'!$B$6,"Venta física","Venta Online")</f>
        <v>Venta física</v>
      </c>
      <c r="H3244" t="s">
        <v>29</v>
      </c>
      <c r="I3244" s="37">
        <v>6609</v>
      </c>
      <c r="J3244" s="37">
        <v>12656</v>
      </c>
      <c r="K3244" s="37">
        <v>20714</v>
      </c>
      <c r="L3244" s="37">
        <v>66612</v>
      </c>
      <c r="M3244" s="37">
        <v>36287</v>
      </c>
      <c r="N3244" s="37">
        <f>SUM(VentasC15[[#This Row],[Maquillaje]:[Perfumería]])</f>
        <v>142878</v>
      </c>
      <c r="O3244" s="14">
        <f>AVERAGE(VentasC15[[#This Row],[Maquillaje]:[Perfumería]])</f>
        <v>28575.599999999999</v>
      </c>
      <c r="P3244" t="str">
        <f>INDEX(VentasC15[[#Headers],[Maquillaje]:[Perfumería]],MATCH(MAX(VentasC15[[#This Row],[Maquillaje]:[Perfumería]]),VentasC15[[#This Row],[Maquillaje]:[Perfumería]],0))</f>
        <v>Cuerpo</v>
      </c>
      <c r="Q3244" t="str">
        <f>INDEX(VentasC15[[#Headers],[Maquillaje]:[Perfumería]],MATCH(MIN(VentasC15[[#This Row],[Maquillaje]:[Perfumería]]),VentasC15[[#This Row],[Maquillaje]:[Perfumería]],0))</f>
        <v>Maquillaje</v>
      </c>
      <c r="R3244" t="str">
        <f>IF(VentasC15[[#This Row],[Total por vendedor]]&gt;=250000,"SI","NO")</f>
        <v>NO</v>
      </c>
    </row>
    <row r="3245" spans="1:18" x14ac:dyDescent="0.3">
      <c r="A3245" s="17">
        <v>33500365</v>
      </c>
      <c r="B3245" s="13">
        <v>59</v>
      </c>
      <c r="C3245" s="13">
        <v>7</v>
      </c>
      <c r="D3245" s="13">
        <v>37</v>
      </c>
      <c r="E3245" t="s">
        <v>24</v>
      </c>
      <c r="F3245" t="s">
        <v>20</v>
      </c>
      <c r="G3245" t="str">
        <f>IF(VentasC15[[#This Row],[Tipo de pago]]='Tablas auxiliares'!$B$6,"Venta física","Venta Online")</f>
        <v>Venta física</v>
      </c>
      <c r="H3245" t="s">
        <v>29</v>
      </c>
      <c r="I3245" s="37">
        <v>76388</v>
      </c>
      <c r="J3245" s="37">
        <v>44267</v>
      </c>
      <c r="K3245" s="37">
        <v>14548</v>
      </c>
      <c r="L3245" s="37">
        <v>89591</v>
      </c>
      <c r="M3245" s="37">
        <v>45260</v>
      </c>
      <c r="N3245" s="37">
        <f>SUM(VentasC15[[#This Row],[Maquillaje]:[Perfumería]])</f>
        <v>270054</v>
      </c>
      <c r="O3245" s="14">
        <f>AVERAGE(VentasC15[[#This Row],[Maquillaje]:[Perfumería]])</f>
        <v>54010.8</v>
      </c>
      <c r="P3245" t="str">
        <f>INDEX(VentasC15[[#Headers],[Maquillaje]:[Perfumería]],MATCH(MAX(VentasC15[[#This Row],[Maquillaje]:[Perfumería]]),VentasC15[[#This Row],[Maquillaje]:[Perfumería]],0))</f>
        <v>Cuerpo</v>
      </c>
      <c r="Q3245" t="str">
        <f>INDEX(VentasC15[[#Headers],[Maquillaje]:[Perfumería]],MATCH(MIN(VentasC15[[#This Row],[Maquillaje]:[Perfumería]]),VentasC15[[#This Row],[Maquillaje]:[Perfumería]],0))</f>
        <v>Cabello</v>
      </c>
      <c r="R3245" t="str">
        <f>IF(VentasC15[[#This Row],[Total por vendedor]]&gt;=250000,"SI","NO")</f>
        <v>SI</v>
      </c>
    </row>
    <row r="3246" spans="1:18" x14ac:dyDescent="0.3">
      <c r="A3246" s="16">
        <v>33500366</v>
      </c>
      <c r="B3246" s="13">
        <v>37</v>
      </c>
      <c r="C3246" s="13">
        <v>7</v>
      </c>
      <c r="D3246" s="13">
        <v>34</v>
      </c>
      <c r="E3246" t="s">
        <v>22</v>
      </c>
      <c r="F3246" t="s">
        <v>21</v>
      </c>
      <c r="G3246" t="str">
        <f>IF(VentasC15[[#This Row],[Tipo de pago]]='Tablas auxiliares'!$B$6,"Venta física","Venta Online")</f>
        <v>Venta Online</v>
      </c>
      <c r="H3246" t="s">
        <v>29</v>
      </c>
      <c r="I3246" s="37">
        <v>69545</v>
      </c>
      <c r="J3246" s="37">
        <v>71644</v>
      </c>
      <c r="K3246" s="37">
        <v>6294</v>
      </c>
      <c r="L3246" s="37">
        <v>76831</v>
      </c>
      <c r="M3246" s="37">
        <v>85280</v>
      </c>
      <c r="N3246" s="37">
        <f>SUM(VentasC15[[#This Row],[Maquillaje]:[Perfumería]])</f>
        <v>309594</v>
      </c>
      <c r="O3246" s="14">
        <f>AVERAGE(VentasC15[[#This Row],[Maquillaje]:[Perfumería]])</f>
        <v>61918.8</v>
      </c>
      <c r="P3246" t="str">
        <f>INDEX(VentasC15[[#Headers],[Maquillaje]:[Perfumería]],MATCH(MAX(VentasC15[[#This Row],[Maquillaje]:[Perfumería]]),VentasC15[[#This Row],[Maquillaje]:[Perfumería]],0))</f>
        <v>Perfumería</v>
      </c>
      <c r="Q3246" t="str">
        <f>INDEX(VentasC15[[#Headers],[Maquillaje]:[Perfumería]],MATCH(MIN(VentasC15[[#This Row],[Maquillaje]:[Perfumería]]),VentasC15[[#This Row],[Maquillaje]:[Perfumería]],0))</f>
        <v>Cabello</v>
      </c>
      <c r="R3246" t="str">
        <f>IF(VentasC15[[#This Row],[Total por vendedor]]&gt;=250000,"SI","NO")</f>
        <v>SI</v>
      </c>
    </row>
    <row r="3247" spans="1:18" x14ac:dyDescent="0.3">
      <c r="A3247" s="17">
        <v>33500367</v>
      </c>
      <c r="B3247" s="13">
        <v>33</v>
      </c>
      <c r="C3247" s="13">
        <v>7</v>
      </c>
      <c r="D3247" s="13">
        <v>17</v>
      </c>
      <c r="E3247" t="s">
        <v>25</v>
      </c>
      <c r="F3247" t="s">
        <v>21</v>
      </c>
      <c r="G3247" t="str">
        <f>IF(VentasC15[[#This Row],[Tipo de pago]]='Tablas auxiliares'!$B$6,"Venta física","Venta Online")</f>
        <v>Venta Online</v>
      </c>
      <c r="H3247" t="s">
        <v>29</v>
      </c>
      <c r="I3247" s="37">
        <v>75149</v>
      </c>
      <c r="J3247" s="37">
        <v>16136</v>
      </c>
      <c r="K3247" s="37">
        <v>98923</v>
      </c>
      <c r="L3247" s="37">
        <v>35265</v>
      </c>
      <c r="M3247" s="37">
        <v>63249</v>
      </c>
      <c r="N3247" s="37">
        <f>SUM(VentasC15[[#This Row],[Maquillaje]:[Perfumería]])</f>
        <v>288722</v>
      </c>
      <c r="O3247" s="14">
        <f>AVERAGE(VentasC15[[#This Row],[Maquillaje]:[Perfumería]])</f>
        <v>57744.4</v>
      </c>
      <c r="P3247" t="str">
        <f>INDEX(VentasC15[[#Headers],[Maquillaje]:[Perfumería]],MATCH(MAX(VentasC15[[#This Row],[Maquillaje]:[Perfumería]]),VentasC15[[#This Row],[Maquillaje]:[Perfumería]],0))</f>
        <v>Cabello</v>
      </c>
      <c r="Q3247" t="str">
        <f>INDEX(VentasC15[[#Headers],[Maquillaje]:[Perfumería]],MATCH(MIN(VentasC15[[#This Row],[Maquillaje]:[Perfumería]]),VentasC15[[#This Row],[Maquillaje]:[Perfumería]],0))</f>
        <v>Skincare</v>
      </c>
      <c r="R3247" t="str">
        <f>IF(VentasC15[[#This Row],[Total por vendedor]]&gt;=250000,"SI","NO")</f>
        <v>SI</v>
      </c>
    </row>
    <row r="3248" spans="1:18" x14ac:dyDescent="0.3">
      <c r="A3248" s="16">
        <v>33500368</v>
      </c>
      <c r="B3248" s="13">
        <v>51</v>
      </c>
      <c r="C3248" s="13">
        <v>7</v>
      </c>
      <c r="D3248" s="13">
        <v>59</v>
      </c>
      <c r="E3248" t="s">
        <v>25</v>
      </c>
      <c r="F3248" t="s">
        <v>20</v>
      </c>
      <c r="G3248" t="str">
        <f>IF(VentasC15[[#This Row],[Tipo de pago]]='Tablas auxiliares'!$B$6,"Venta física","Venta Online")</f>
        <v>Venta física</v>
      </c>
      <c r="H3248" t="s">
        <v>29</v>
      </c>
      <c r="I3248" s="37">
        <v>21181</v>
      </c>
      <c r="J3248" s="37">
        <v>21063</v>
      </c>
      <c r="K3248" s="37">
        <v>53029</v>
      </c>
      <c r="L3248" s="37">
        <v>15675</v>
      </c>
      <c r="M3248" s="37">
        <v>64692</v>
      </c>
      <c r="N3248" s="37">
        <f>SUM(VentasC15[[#This Row],[Maquillaje]:[Perfumería]])</f>
        <v>175640</v>
      </c>
      <c r="O3248" s="14">
        <f>AVERAGE(VentasC15[[#This Row],[Maquillaje]:[Perfumería]])</f>
        <v>35128</v>
      </c>
      <c r="P3248" t="str">
        <f>INDEX(VentasC15[[#Headers],[Maquillaje]:[Perfumería]],MATCH(MAX(VentasC15[[#This Row],[Maquillaje]:[Perfumería]]),VentasC15[[#This Row],[Maquillaje]:[Perfumería]],0))</f>
        <v>Perfumería</v>
      </c>
      <c r="Q3248" t="str">
        <f>INDEX(VentasC15[[#Headers],[Maquillaje]:[Perfumería]],MATCH(MIN(VentasC15[[#This Row],[Maquillaje]:[Perfumería]]),VentasC15[[#This Row],[Maquillaje]:[Perfumería]],0))</f>
        <v>Cuerpo</v>
      </c>
      <c r="R3248" t="str">
        <f>IF(VentasC15[[#This Row],[Total por vendedor]]&gt;=250000,"SI","NO")</f>
        <v>NO</v>
      </c>
    </row>
    <row r="3249" spans="1:18" x14ac:dyDescent="0.3">
      <c r="A3249" s="17">
        <v>33500369</v>
      </c>
      <c r="B3249" s="13">
        <v>49</v>
      </c>
      <c r="C3249" s="13">
        <v>7</v>
      </c>
      <c r="D3249" s="13">
        <v>58</v>
      </c>
      <c r="E3249" t="s">
        <v>25</v>
      </c>
      <c r="F3249" t="s">
        <v>20</v>
      </c>
      <c r="G3249" t="str">
        <f>IF(VentasC15[[#This Row],[Tipo de pago]]='Tablas auxiliares'!$B$6,"Venta física","Venta Online")</f>
        <v>Venta física</v>
      </c>
      <c r="H3249" t="s">
        <v>30</v>
      </c>
      <c r="I3249" s="37">
        <v>32521</v>
      </c>
      <c r="J3249" s="37">
        <v>83584</v>
      </c>
      <c r="K3249" s="37">
        <v>53106</v>
      </c>
      <c r="L3249" s="37">
        <v>36537</v>
      </c>
      <c r="M3249" s="37">
        <v>87132</v>
      </c>
      <c r="N3249" s="37">
        <f>SUM(VentasC15[[#This Row],[Maquillaje]:[Perfumería]])</f>
        <v>292880</v>
      </c>
      <c r="O3249" s="14">
        <f>AVERAGE(VentasC15[[#This Row],[Maquillaje]:[Perfumería]])</f>
        <v>58576</v>
      </c>
      <c r="P3249" t="str">
        <f>INDEX(VentasC15[[#Headers],[Maquillaje]:[Perfumería]],MATCH(MAX(VentasC15[[#This Row],[Maquillaje]:[Perfumería]]),VentasC15[[#This Row],[Maquillaje]:[Perfumería]],0))</f>
        <v>Perfumería</v>
      </c>
      <c r="Q3249" t="str">
        <f>INDEX(VentasC15[[#Headers],[Maquillaje]:[Perfumería]],MATCH(MIN(VentasC15[[#This Row],[Maquillaje]:[Perfumería]]),VentasC15[[#This Row],[Maquillaje]:[Perfumería]],0))</f>
        <v>Maquillaje</v>
      </c>
      <c r="R3249" t="str">
        <f>IF(VentasC15[[#This Row],[Total por vendedor]]&gt;=250000,"SI","NO")</f>
        <v>SI</v>
      </c>
    </row>
    <row r="3250" spans="1:18" x14ac:dyDescent="0.3">
      <c r="A3250" s="16">
        <v>33500370</v>
      </c>
      <c r="B3250" s="13">
        <v>74</v>
      </c>
      <c r="C3250" s="13">
        <v>7</v>
      </c>
      <c r="D3250" s="13">
        <v>6</v>
      </c>
      <c r="E3250" t="s">
        <v>24</v>
      </c>
      <c r="F3250" t="s">
        <v>21</v>
      </c>
      <c r="G3250" t="str">
        <f>IF(VentasC15[[#This Row],[Tipo de pago]]='Tablas auxiliares'!$B$6,"Venta física","Venta Online")</f>
        <v>Venta Online</v>
      </c>
      <c r="H3250" t="s">
        <v>30</v>
      </c>
      <c r="I3250" s="37">
        <v>72510</v>
      </c>
      <c r="J3250" s="37">
        <v>57329</v>
      </c>
      <c r="K3250" s="37">
        <v>90277</v>
      </c>
      <c r="L3250" s="37">
        <v>24494</v>
      </c>
      <c r="M3250" s="37">
        <v>26523</v>
      </c>
      <c r="N3250" s="37">
        <f>SUM(VentasC15[[#This Row],[Maquillaje]:[Perfumería]])</f>
        <v>271133</v>
      </c>
      <c r="O3250" s="14">
        <f>AVERAGE(VentasC15[[#This Row],[Maquillaje]:[Perfumería]])</f>
        <v>54226.6</v>
      </c>
      <c r="P3250" t="str">
        <f>INDEX(VentasC15[[#Headers],[Maquillaje]:[Perfumería]],MATCH(MAX(VentasC15[[#This Row],[Maquillaje]:[Perfumería]]),VentasC15[[#This Row],[Maquillaje]:[Perfumería]],0))</f>
        <v>Cabello</v>
      </c>
      <c r="Q3250" t="str">
        <f>INDEX(VentasC15[[#Headers],[Maquillaje]:[Perfumería]],MATCH(MIN(VentasC15[[#This Row],[Maquillaje]:[Perfumería]]),VentasC15[[#This Row],[Maquillaje]:[Perfumería]],0))</f>
        <v>Cuerpo</v>
      </c>
      <c r="R3250" t="str">
        <f>IF(VentasC15[[#This Row],[Total por vendedor]]&gt;=250000,"SI","NO")</f>
        <v>SI</v>
      </c>
    </row>
    <row r="3251" spans="1:18" x14ac:dyDescent="0.3">
      <c r="A3251" s="17">
        <v>33500371</v>
      </c>
      <c r="B3251" s="13">
        <v>51</v>
      </c>
      <c r="C3251" s="13">
        <v>7</v>
      </c>
      <c r="D3251" s="13">
        <v>8</v>
      </c>
      <c r="E3251" t="s">
        <v>24</v>
      </c>
      <c r="F3251" t="s">
        <v>21</v>
      </c>
      <c r="G3251" t="str">
        <f>IF(VentasC15[[#This Row],[Tipo de pago]]='Tablas auxiliares'!$B$6,"Venta física","Venta Online")</f>
        <v>Venta Online</v>
      </c>
      <c r="H3251" t="s">
        <v>30</v>
      </c>
      <c r="I3251" s="37">
        <v>80679</v>
      </c>
      <c r="J3251" s="37">
        <v>93632</v>
      </c>
      <c r="K3251" s="37">
        <v>5288</v>
      </c>
      <c r="L3251" s="37">
        <v>72603</v>
      </c>
      <c r="M3251" s="37">
        <v>92766</v>
      </c>
      <c r="N3251" s="37">
        <f>SUM(VentasC15[[#This Row],[Maquillaje]:[Perfumería]])</f>
        <v>344968</v>
      </c>
      <c r="O3251" s="14">
        <f>AVERAGE(VentasC15[[#This Row],[Maquillaje]:[Perfumería]])</f>
        <v>68993.600000000006</v>
      </c>
      <c r="P3251" t="str">
        <f>INDEX(VentasC15[[#Headers],[Maquillaje]:[Perfumería]],MATCH(MAX(VentasC15[[#This Row],[Maquillaje]:[Perfumería]]),VentasC15[[#This Row],[Maquillaje]:[Perfumería]],0))</f>
        <v>Skincare</v>
      </c>
      <c r="Q3251" t="str">
        <f>INDEX(VentasC15[[#Headers],[Maquillaje]:[Perfumería]],MATCH(MIN(VentasC15[[#This Row],[Maquillaje]:[Perfumería]]),VentasC15[[#This Row],[Maquillaje]:[Perfumería]],0))</f>
        <v>Cabello</v>
      </c>
      <c r="R3251" t="str">
        <f>IF(VentasC15[[#This Row],[Total por vendedor]]&gt;=250000,"SI","NO")</f>
        <v>SI</v>
      </c>
    </row>
    <row r="3252" spans="1:18" x14ac:dyDescent="0.3">
      <c r="A3252" s="16">
        <v>33500372</v>
      </c>
      <c r="B3252" s="13">
        <v>69</v>
      </c>
      <c r="C3252" s="13">
        <v>7</v>
      </c>
      <c r="D3252" s="13">
        <v>52</v>
      </c>
      <c r="E3252" t="s">
        <v>24</v>
      </c>
      <c r="F3252" t="s">
        <v>20</v>
      </c>
      <c r="G3252" t="str">
        <f>IF(VentasC15[[#This Row],[Tipo de pago]]='Tablas auxiliares'!$B$6,"Venta física","Venta Online")</f>
        <v>Venta física</v>
      </c>
      <c r="H3252" t="s">
        <v>30</v>
      </c>
      <c r="I3252" s="37">
        <v>52670</v>
      </c>
      <c r="J3252" s="37">
        <v>93472</v>
      </c>
      <c r="K3252" s="37">
        <v>19956</v>
      </c>
      <c r="L3252" s="37">
        <v>56071</v>
      </c>
      <c r="M3252" s="37">
        <v>68646</v>
      </c>
      <c r="N3252" s="37">
        <f>SUM(VentasC15[[#This Row],[Maquillaje]:[Perfumería]])</f>
        <v>290815</v>
      </c>
      <c r="O3252" s="14">
        <f>AVERAGE(VentasC15[[#This Row],[Maquillaje]:[Perfumería]])</f>
        <v>58163</v>
      </c>
      <c r="P3252" t="str">
        <f>INDEX(VentasC15[[#Headers],[Maquillaje]:[Perfumería]],MATCH(MAX(VentasC15[[#This Row],[Maquillaje]:[Perfumería]]),VentasC15[[#This Row],[Maquillaje]:[Perfumería]],0))</f>
        <v>Skincare</v>
      </c>
      <c r="Q3252" t="str">
        <f>INDEX(VentasC15[[#Headers],[Maquillaje]:[Perfumería]],MATCH(MIN(VentasC15[[#This Row],[Maquillaje]:[Perfumería]]),VentasC15[[#This Row],[Maquillaje]:[Perfumería]],0))</f>
        <v>Cabello</v>
      </c>
      <c r="R3252" t="str">
        <f>IF(VentasC15[[#This Row],[Total por vendedor]]&gt;=250000,"SI","NO")</f>
        <v>SI</v>
      </c>
    </row>
    <row r="3253" spans="1:18" x14ac:dyDescent="0.3">
      <c r="A3253" s="17">
        <v>33500373</v>
      </c>
      <c r="B3253" s="13">
        <v>48</v>
      </c>
      <c r="C3253" s="13">
        <v>7</v>
      </c>
      <c r="D3253" s="13">
        <v>11</v>
      </c>
      <c r="E3253" t="s">
        <v>24</v>
      </c>
      <c r="F3253" t="s">
        <v>20</v>
      </c>
      <c r="G3253" t="str">
        <f>IF(VentasC15[[#This Row],[Tipo de pago]]='Tablas auxiliares'!$B$6,"Venta física","Venta Online")</f>
        <v>Venta física</v>
      </c>
      <c r="H3253" t="s">
        <v>29</v>
      </c>
      <c r="I3253" s="37">
        <v>21922</v>
      </c>
      <c r="J3253" s="37">
        <v>81178</v>
      </c>
      <c r="K3253" s="37">
        <v>20035</v>
      </c>
      <c r="L3253" s="37">
        <v>86283</v>
      </c>
      <c r="M3253" s="37">
        <v>98836</v>
      </c>
      <c r="N3253" s="37">
        <f>SUM(VentasC15[[#This Row],[Maquillaje]:[Perfumería]])</f>
        <v>308254</v>
      </c>
      <c r="O3253" s="14">
        <f>AVERAGE(VentasC15[[#This Row],[Maquillaje]:[Perfumería]])</f>
        <v>61650.8</v>
      </c>
      <c r="P3253" t="str">
        <f>INDEX(VentasC15[[#Headers],[Maquillaje]:[Perfumería]],MATCH(MAX(VentasC15[[#This Row],[Maquillaje]:[Perfumería]]),VentasC15[[#This Row],[Maquillaje]:[Perfumería]],0))</f>
        <v>Perfumería</v>
      </c>
      <c r="Q3253" t="str">
        <f>INDEX(VentasC15[[#Headers],[Maquillaje]:[Perfumería]],MATCH(MIN(VentasC15[[#This Row],[Maquillaje]:[Perfumería]]),VentasC15[[#This Row],[Maquillaje]:[Perfumería]],0))</f>
        <v>Cabello</v>
      </c>
      <c r="R3253" t="str">
        <f>IF(VentasC15[[#This Row],[Total por vendedor]]&gt;=250000,"SI","NO")</f>
        <v>SI</v>
      </c>
    </row>
    <row r="3254" spans="1:18" x14ac:dyDescent="0.3">
      <c r="A3254" s="16">
        <v>33500374</v>
      </c>
      <c r="B3254" s="13">
        <v>63</v>
      </c>
      <c r="C3254" s="13">
        <v>7</v>
      </c>
      <c r="D3254" s="13">
        <v>57</v>
      </c>
      <c r="E3254" t="s">
        <v>24</v>
      </c>
      <c r="F3254" t="s">
        <v>20</v>
      </c>
      <c r="G3254" t="str">
        <f>IF(VentasC15[[#This Row],[Tipo de pago]]='Tablas auxiliares'!$B$6,"Venta física","Venta Online")</f>
        <v>Venta física</v>
      </c>
      <c r="H3254" t="s">
        <v>30</v>
      </c>
      <c r="I3254" s="37">
        <v>55568</v>
      </c>
      <c r="J3254" s="37">
        <v>15546</v>
      </c>
      <c r="K3254" s="37">
        <v>84416</v>
      </c>
      <c r="L3254" s="37">
        <v>20886</v>
      </c>
      <c r="M3254" s="37">
        <v>43182</v>
      </c>
      <c r="N3254" s="37">
        <f>SUM(VentasC15[[#This Row],[Maquillaje]:[Perfumería]])</f>
        <v>219598</v>
      </c>
      <c r="O3254" s="14">
        <f>AVERAGE(VentasC15[[#This Row],[Maquillaje]:[Perfumería]])</f>
        <v>43919.6</v>
      </c>
      <c r="P3254" t="str">
        <f>INDEX(VentasC15[[#Headers],[Maquillaje]:[Perfumería]],MATCH(MAX(VentasC15[[#This Row],[Maquillaje]:[Perfumería]]),VentasC15[[#This Row],[Maquillaje]:[Perfumería]],0))</f>
        <v>Cabello</v>
      </c>
      <c r="Q3254" t="str">
        <f>INDEX(VentasC15[[#Headers],[Maquillaje]:[Perfumería]],MATCH(MIN(VentasC15[[#This Row],[Maquillaje]:[Perfumería]]),VentasC15[[#This Row],[Maquillaje]:[Perfumería]],0))</f>
        <v>Skincare</v>
      </c>
      <c r="R3254" t="str">
        <f>IF(VentasC15[[#This Row],[Total por vendedor]]&gt;=250000,"SI","NO")</f>
        <v>NO</v>
      </c>
    </row>
    <row r="3255" spans="1:18" x14ac:dyDescent="0.3">
      <c r="A3255" s="17">
        <v>33500375</v>
      </c>
      <c r="B3255" s="13">
        <v>46</v>
      </c>
      <c r="C3255" s="13">
        <v>7</v>
      </c>
      <c r="D3255" s="13">
        <v>72</v>
      </c>
      <c r="E3255" t="s">
        <v>24</v>
      </c>
      <c r="F3255" t="s">
        <v>21</v>
      </c>
      <c r="G3255" t="str">
        <f>IF(VentasC15[[#This Row],[Tipo de pago]]='Tablas auxiliares'!$B$6,"Venta física","Venta Online")</f>
        <v>Venta Online</v>
      </c>
      <c r="H3255" t="s">
        <v>30</v>
      </c>
      <c r="I3255" s="37">
        <v>94994</v>
      </c>
      <c r="J3255" s="37">
        <v>19609</v>
      </c>
      <c r="K3255" s="37">
        <v>48948</v>
      </c>
      <c r="L3255" s="37">
        <v>3168</v>
      </c>
      <c r="M3255" s="37">
        <v>66198</v>
      </c>
      <c r="N3255" s="37">
        <f>SUM(VentasC15[[#This Row],[Maquillaje]:[Perfumería]])</f>
        <v>232917</v>
      </c>
      <c r="O3255" s="14">
        <f>AVERAGE(VentasC15[[#This Row],[Maquillaje]:[Perfumería]])</f>
        <v>46583.4</v>
      </c>
      <c r="P3255" t="str">
        <f>INDEX(VentasC15[[#Headers],[Maquillaje]:[Perfumería]],MATCH(MAX(VentasC15[[#This Row],[Maquillaje]:[Perfumería]]),VentasC15[[#This Row],[Maquillaje]:[Perfumería]],0))</f>
        <v>Maquillaje</v>
      </c>
      <c r="Q3255" t="str">
        <f>INDEX(VentasC15[[#Headers],[Maquillaje]:[Perfumería]],MATCH(MIN(VentasC15[[#This Row],[Maquillaje]:[Perfumería]]),VentasC15[[#This Row],[Maquillaje]:[Perfumería]],0))</f>
        <v>Cuerpo</v>
      </c>
      <c r="R3255" t="str">
        <f>IF(VentasC15[[#This Row],[Total por vendedor]]&gt;=250000,"SI","NO")</f>
        <v>NO</v>
      </c>
    </row>
    <row r="3256" spans="1:18" x14ac:dyDescent="0.3">
      <c r="A3256" s="16">
        <v>33500376</v>
      </c>
      <c r="B3256" s="13">
        <v>38</v>
      </c>
      <c r="C3256" s="13">
        <v>7</v>
      </c>
      <c r="D3256" s="13">
        <v>69</v>
      </c>
      <c r="E3256" t="s">
        <v>24</v>
      </c>
      <c r="F3256" t="s">
        <v>20</v>
      </c>
      <c r="G3256" t="str">
        <f>IF(VentasC15[[#This Row],[Tipo de pago]]='Tablas auxiliares'!$B$6,"Venta física","Venta Online")</f>
        <v>Venta física</v>
      </c>
      <c r="H3256" t="s">
        <v>30</v>
      </c>
      <c r="I3256" s="37">
        <v>94644</v>
      </c>
      <c r="J3256" s="37">
        <v>51988</v>
      </c>
      <c r="K3256" s="37">
        <v>24284</v>
      </c>
      <c r="L3256" s="37">
        <v>20389</v>
      </c>
      <c r="M3256" s="37">
        <v>92757</v>
      </c>
      <c r="N3256" s="37">
        <f>SUM(VentasC15[[#This Row],[Maquillaje]:[Perfumería]])</f>
        <v>284062</v>
      </c>
      <c r="O3256" s="14">
        <f>AVERAGE(VentasC15[[#This Row],[Maquillaje]:[Perfumería]])</f>
        <v>56812.4</v>
      </c>
      <c r="P3256" t="str">
        <f>INDEX(VentasC15[[#Headers],[Maquillaje]:[Perfumería]],MATCH(MAX(VentasC15[[#This Row],[Maquillaje]:[Perfumería]]),VentasC15[[#This Row],[Maquillaje]:[Perfumería]],0))</f>
        <v>Maquillaje</v>
      </c>
      <c r="Q3256" t="str">
        <f>INDEX(VentasC15[[#Headers],[Maquillaje]:[Perfumería]],MATCH(MIN(VentasC15[[#This Row],[Maquillaje]:[Perfumería]]),VentasC15[[#This Row],[Maquillaje]:[Perfumería]],0))</f>
        <v>Cuerpo</v>
      </c>
      <c r="R3256" t="str">
        <f>IF(VentasC15[[#This Row],[Total por vendedor]]&gt;=250000,"SI","NO")</f>
        <v>SI</v>
      </c>
    </row>
    <row r="3257" spans="1:18" x14ac:dyDescent="0.3">
      <c r="A3257" s="17">
        <v>33500377</v>
      </c>
      <c r="B3257" s="13">
        <v>39</v>
      </c>
      <c r="C3257" s="13">
        <v>7</v>
      </c>
      <c r="D3257" s="13">
        <v>55</v>
      </c>
      <c r="E3257" t="s">
        <v>22</v>
      </c>
      <c r="F3257" t="s">
        <v>20</v>
      </c>
      <c r="G3257" t="str">
        <f>IF(VentasC15[[#This Row],[Tipo de pago]]='Tablas auxiliares'!$B$6,"Venta física","Venta Online")</f>
        <v>Venta física</v>
      </c>
      <c r="H3257" t="s">
        <v>29</v>
      </c>
      <c r="I3257" s="37">
        <v>93232</v>
      </c>
      <c r="J3257" s="37">
        <v>60942</v>
      </c>
      <c r="K3257" s="37">
        <v>14347</v>
      </c>
      <c r="L3257" s="37">
        <v>42548</v>
      </c>
      <c r="M3257" s="37">
        <v>38227</v>
      </c>
      <c r="N3257" s="37">
        <f>SUM(VentasC15[[#This Row],[Maquillaje]:[Perfumería]])</f>
        <v>249296</v>
      </c>
      <c r="O3257" s="14">
        <f>AVERAGE(VentasC15[[#This Row],[Maquillaje]:[Perfumería]])</f>
        <v>49859.199999999997</v>
      </c>
      <c r="P3257" t="str">
        <f>INDEX(VentasC15[[#Headers],[Maquillaje]:[Perfumería]],MATCH(MAX(VentasC15[[#This Row],[Maquillaje]:[Perfumería]]),VentasC15[[#This Row],[Maquillaje]:[Perfumería]],0))</f>
        <v>Maquillaje</v>
      </c>
      <c r="Q3257" t="str">
        <f>INDEX(VentasC15[[#Headers],[Maquillaje]:[Perfumería]],MATCH(MIN(VentasC15[[#This Row],[Maquillaje]:[Perfumería]]),VentasC15[[#This Row],[Maquillaje]:[Perfumería]],0))</f>
        <v>Cabello</v>
      </c>
      <c r="R3257" t="str">
        <f>IF(VentasC15[[#This Row],[Total por vendedor]]&gt;=250000,"SI","NO")</f>
        <v>NO</v>
      </c>
    </row>
    <row r="3258" spans="1:18" x14ac:dyDescent="0.3">
      <c r="A3258" s="16">
        <v>33500378</v>
      </c>
      <c r="B3258" s="13">
        <v>61</v>
      </c>
      <c r="C3258" s="13">
        <v>7</v>
      </c>
      <c r="D3258" s="13">
        <v>60</v>
      </c>
      <c r="E3258" t="s">
        <v>23</v>
      </c>
      <c r="F3258" t="s">
        <v>21</v>
      </c>
      <c r="G3258" t="str">
        <f>IF(VentasC15[[#This Row],[Tipo de pago]]='Tablas auxiliares'!$B$6,"Venta física","Venta Online")</f>
        <v>Venta Online</v>
      </c>
      <c r="H3258" t="s">
        <v>30</v>
      </c>
      <c r="I3258" s="37">
        <v>85780</v>
      </c>
      <c r="J3258" s="37">
        <v>68077</v>
      </c>
      <c r="K3258" s="37">
        <v>40521</v>
      </c>
      <c r="L3258" s="37">
        <v>31495</v>
      </c>
      <c r="M3258" s="37">
        <v>67805</v>
      </c>
      <c r="N3258" s="37">
        <f>SUM(VentasC15[[#This Row],[Maquillaje]:[Perfumería]])</f>
        <v>293678</v>
      </c>
      <c r="O3258" s="14">
        <f>AVERAGE(VentasC15[[#This Row],[Maquillaje]:[Perfumería]])</f>
        <v>58735.6</v>
      </c>
      <c r="P3258" t="str">
        <f>INDEX(VentasC15[[#Headers],[Maquillaje]:[Perfumería]],MATCH(MAX(VentasC15[[#This Row],[Maquillaje]:[Perfumería]]),VentasC15[[#This Row],[Maquillaje]:[Perfumería]],0))</f>
        <v>Maquillaje</v>
      </c>
      <c r="Q3258" t="str">
        <f>INDEX(VentasC15[[#Headers],[Maquillaje]:[Perfumería]],MATCH(MIN(VentasC15[[#This Row],[Maquillaje]:[Perfumería]]),VentasC15[[#This Row],[Maquillaje]:[Perfumería]],0))</f>
        <v>Cuerpo</v>
      </c>
      <c r="R3258" t="str">
        <f>IF(VentasC15[[#This Row],[Total por vendedor]]&gt;=250000,"SI","NO")</f>
        <v>SI</v>
      </c>
    </row>
    <row r="3259" spans="1:18" x14ac:dyDescent="0.3">
      <c r="A3259" s="17">
        <v>33500379</v>
      </c>
      <c r="B3259" s="13">
        <v>51</v>
      </c>
      <c r="C3259" s="13">
        <v>7</v>
      </c>
      <c r="D3259" s="13">
        <v>55</v>
      </c>
      <c r="E3259" t="s">
        <v>24</v>
      </c>
      <c r="F3259" t="s">
        <v>21</v>
      </c>
      <c r="G3259" t="str">
        <f>IF(VentasC15[[#This Row],[Tipo de pago]]='Tablas auxiliares'!$B$6,"Venta física","Venta Online")</f>
        <v>Venta Online</v>
      </c>
      <c r="H3259" t="s">
        <v>29</v>
      </c>
      <c r="I3259" s="37">
        <v>20153</v>
      </c>
      <c r="J3259" s="37">
        <v>2285</v>
      </c>
      <c r="K3259" s="37">
        <v>66371</v>
      </c>
      <c r="L3259" s="37">
        <v>73165</v>
      </c>
      <c r="M3259" s="37">
        <v>1121</v>
      </c>
      <c r="N3259" s="37">
        <f>SUM(VentasC15[[#This Row],[Maquillaje]:[Perfumería]])</f>
        <v>163095</v>
      </c>
      <c r="O3259" s="14">
        <f>AVERAGE(VentasC15[[#This Row],[Maquillaje]:[Perfumería]])</f>
        <v>32619</v>
      </c>
      <c r="P3259" t="str">
        <f>INDEX(VentasC15[[#Headers],[Maquillaje]:[Perfumería]],MATCH(MAX(VentasC15[[#This Row],[Maquillaje]:[Perfumería]]),VentasC15[[#This Row],[Maquillaje]:[Perfumería]],0))</f>
        <v>Cuerpo</v>
      </c>
      <c r="Q3259" t="str">
        <f>INDEX(VentasC15[[#Headers],[Maquillaje]:[Perfumería]],MATCH(MIN(VentasC15[[#This Row],[Maquillaje]:[Perfumería]]),VentasC15[[#This Row],[Maquillaje]:[Perfumería]],0))</f>
        <v>Perfumería</v>
      </c>
      <c r="R3259" t="str">
        <f>IF(VentasC15[[#This Row],[Total por vendedor]]&gt;=250000,"SI","NO")</f>
        <v>NO</v>
      </c>
    </row>
    <row r="3260" spans="1:18" x14ac:dyDescent="0.3">
      <c r="A3260" s="16">
        <v>33500380</v>
      </c>
      <c r="B3260" s="13">
        <v>57</v>
      </c>
      <c r="C3260" s="13">
        <v>7</v>
      </c>
      <c r="D3260" s="13">
        <v>81</v>
      </c>
      <c r="E3260" t="s">
        <v>24</v>
      </c>
      <c r="F3260" t="s">
        <v>21</v>
      </c>
      <c r="G3260" t="str">
        <f>IF(VentasC15[[#This Row],[Tipo de pago]]='Tablas auxiliares'!$B$6,"Venta física","Venta Online")</f>
        <v>Venta Online</v>
      </c>
      <c r="H3260" t="s">
        <v>30</v>
      </c>
      <c r="I3260" s="37">
        <v>58797</v>
      </c>
      <c r="J3260" s="37">
        <v>72947</v>
      </c>
      <c r="K3260" s="37">
        <v>52061</v>
      </c>
      <c r="L3260" s="37">
        <v>56126</v>
      </c>
      <c r="M3260" s="37">
        <v>98367</v>
      </c>
      <c r="N3260" s="37">
        <f>SUM(VentasC15[[#This Row],[Maquillaje]:[Perfumería]])</f>
        <v>338298</v>
      </c>
      <c r="O3260" s="14">
        <f>AVERAGE(VentasC15[[#This Row],[Maquillaje]:[Perfumería]])</f>
        <v>67659.600000000006</v>
      </c>
      <c r="P3260" t="str">
        <f>INDEX(VentasC15[[#Headers],[Maquillaje]:[Perfumería]],MATCH(MAX(VentasC15[[#This Row],[Maquillaje]:[Perfumería]]),VentasC15[[#This Row],[Maquillaje]:[Perfumería]],0))</f>
        <v>Perfumería</v>
      </c>
      <c r="Q3260" t="str">
        <f>INDEX(VentasC15[[#Headers],[Maquillaje]:[Perfumería]],MATCH(MIN(VentasC15[[#This Row],[Maquillaje]:[Perfumería]]),VentasC15[[#This Row],[Maquillaje]:[Perfumería]],0))</f>
        <v>Cabello</v>
      </c>
      <c r="R3260" t="str">
        <f>IF(VentasC15[[#This Row],[Total por vendedor]]&gt;=250000,"SI","NO")</f>
        <v>SI</v>
      </c>
    </row>
    <row r="3261" spans="1:18" x14ac:dyDescent="0.3">
      <c r="A3261" s="17">
        <v>33500381</v>
      </c>
      <c r="B3261" s="13">
        <v>37</v>
      </c>
      <c r="C3261" s="13">
        <v>7</v>
      </c>
      <c r="D3261" s="13">
        <v>29</v>
      </c>
      <c r="E3261" t="s">
        <v>25</v>
      </c>
      <c r="F3261" t="s">
        <v>20</v>
      </c>
      <c r="G3261" t="str">
        <f>IF(VentasC15[[#This Row],[Tipo de pago]]='Tablas auxiliares'!$B$6,"Venta física","Venta Online")</f>
        <v>Venta física</v>
      </c>
      <c r="H3261" t="s">
        <v>30</v>
      </c>
      <c r="I3261" s="37">
        <v>94363</v>
      </c>
      <c r="J3261" s="37">
        <v>91593</v>
      </c>
      <c r="K3261" s="37">
        <v>46463</v>
      </c>
      <c r="L3261" s="37">
        <v>8906</v>
      </c>
      <c r="M3261" s="37">
        <v>17543</v>
      </c>
      <c r="N3261" s="37">
        <f>SUM(VentasC15[[#This Row],[Maquillaje]:[Perfumería]])</f>
        <v>258868</v>
      </c>
      <c r="O3261" s="14">
        <f>AVERAGE(VentasC15[[#This Row],[Maquillaje]:[Perfumería]])</f>
        <v>51773.599999999999</v>
      </c>
      <c r="P3261" t="str">
        <f>INDEX(VentasC15[[#Headers],[Maquillaje]:[Perfumería]],MATCH(MAX(VentasC15[[#This Row],[Maquillaje]:[Perfumería]]),VentasC15[[#This Row],[Maquillaje]:[Perfumería]],0))</f>
        <v>Maquillaje</v>
      </c>
      <c r="Q3261" t="str">
        <f>INDEX(VentasC15[[#Headers],[Maquillaje]:[Perfumería]],MATCH(MIN(VentasC15[[#This Row],[Maquillaje]:[Perfumería]]),VentasC15[[#This Row],[Maquillaje]:[Perfumería]],0))</f>
        <v>Cuerpo</v>
      </c>
      <c r="R3261" t="str">
        <f>IF(VentasC15[[#This Row],[Total por vendedor]]&gt;=250000,"SI","NO")</f>
        <v>SI</v>
      </c>
    </row>
    <row r="3262" spans="1:18" x14ac:dyDescent="0.3">
      <c r="A3262" s="16">
        <v>33500382</v>
      </c>
      <c r="B3262" s="13">
        <v>43</v>
      </c>
      <c r="C3262" s="13">
        <v>7</v>
      </c>
      <c r="D3262" s="13">
        <v>37</v>
      </c>
      <c r="E3262" t="s">
        <v>23</v>
      </c>
      <c r="F3262" t="s">
        <v>20</v>
      </c>
      <c r="G3262" t="str">
        <f>IF(VentasC15[[#This Row],[Tipo de pago]]='Tablas auxiliares'!$B$6,"Venta física","Venta Online")</f>
        <v>Venta física</v>
      </c>
      <c r="H3262" t="s">
        <v>29</v>
      </c>
      <c r="I3262" s="37">
        <v>22243</v>
      </c>
      <c r="J3262" s="37">
        <v>76670</v>
      </c>
      <c r="K3262" s="37">
        <v>14237</v>
      </c>
      <c r="L3262" s="37">
        <v>12084</v>
      </c>
      <c r="M3262" s="37">
        <v>73077</v>
      </c>
      <c r="N3262" s="37">
        <f>SUM(VentasC15[[#This Row],[Maquillaje]:[Perfumería]])</f>
        <v>198311</v>
      </c>
      <c r="O3262" s="14">
        <f>AVERAGE(VentasC15[[#This Row],[Maquillaje]:[Perfumería]])</f>
        <v>39662.199999999997</v>
      </c>
      <c r="P3262" t="str">
        <f>INDEX(VentasC15[[#Headers],[Maquillaje]:[Perfumería]],MATCH(MAX(VentasC15[[#This Row],[Maquillaje]:[Perfumería]]),VentasC15[[#This Row],[Maquillaje]:[Perfumería]],0))</f>
        <v>Skincare</v>
      </c>
      <c r="Q3262" t="str">
        <f>INDEX(VentasC15[[#Headers],[Maquillaje]:[Perfumería]],MATCH(MIN(VentasC15[[#This Row],[Maquillaje]:[Perfumería]]),VentasC15[[#This Row],[Maquillaje]:[Perfumería]],0))</f>
        <v>Cuerpo</v>
      </c>
      <c r="R3262" t="str">
        <f>IF(VentasC15[[#This Row],[Total por vendedor]]&gt;=250000,"SI","NO")</f>
        <v>NO</v>
      </c>
    </row>
    <row r="3263" spans="1:18" x14ac:dyDescent="0.3">
      <c r="A3263" s="17">
        <v>33500383</v>
      </c>
      <c r="B3263" s="13">
        <v>60</v>
      </c>
      <c r="C3263" s="13">
        <v>7</v>
      </c>
      <c r="D3263" s="13">
        <v>83</v>
      </c>
      <c r="E3263" t="s">
        <v>23</v>
      </c>
      <c r="F3263" t="s">
        <v>21</v>
      </c>
      <c r="G3263" t="str">
        <f>IF(VentasC15[[#This Row],[Tipo de pago]]='Tablas auxiliares'!$B$6,"Venta física","Venta Online")</f>
        <v>Venta Online</v>
      </c>
      <c r="H3263" t="s">
        <v>29</v>
      </c>
      <c r="I3263" s="37">
        <v>77707</v>
      </c>
      <c r="J3263" s="37">
        <v>52451</v>
      </c>
      <c r="K3263" s="37">
        <v>85288</v>
      </c>
      <c r="L3263" s="37">
        <v>32628</v>
      </c>
      <c r="M3263" s="37">
        <v>12457</v>
      </c>
      <c r="N3263" s="37">
        <f>SUM(VentasC15[[#This Row],[Maquillaje]:[Perfumería]])</f>
        <v>260531</v>
      </c>
      <c r="O3263" s="14">
        <f>AVERAGE(VentasC15[[#This Row],[Maquillaje]:[Perfumería]])</f>
        <v>52106.2</v>
      </c>
      <c r="P3263" t="str">
        <f>INDEX(VentasC15[[#Headers],[Maquillaje]:[Perfumería]],MATCH(MAX(VentasC15[[#This Row],[Maquillaje]:[Perfumería]]),VentasC15[[#This Row],[Maquillaje]:[Perfumería]],0))</f>
        <v>Cabello</v>
      </c>
      <c r="Q3263" t="str">
        <f>INDEX(VentasC15[[#Headers],[Maquillaje]:[Perfumería]],MATCH(MIN(VentasC15[[#This Row],[Maquillaje]:[Perfumería]]),VentasC15[[#This Row],[Maquillaje]:[Perfumería]],0))</f>
        <v>Perfumería</v>
      </c>
      <c r="R3263" t="str">
        <f>IF(VentasC15[[#This Row],[Total por vendedor]]&gt;=250000,"SI","NO")</f>
        <v>SI</v>
      </c>
    </row>
    <row r="3264" spans="1:18" x14ac:dyDescent="0.3">
      <c r="A3264" s="16">
        <v>33500384</v>
      </c>
      <c r="B3264" s="13">
        <v>43</v>
      </c>
      <c r="C3264" s="13">
        <v>7</v>
      </c>
      <c r="D3264" s="13">
        <v>17</v>
      </c>
      <c r="E3264" t="s">
        <v>23</v>
      </c>
      <c r="F3264" t="s">
        <v>20</v>
      </c>
      <c r="G3264" t="str">
        <f>IF(VentasC15[[#This Row],[Tipo de pago]]='Tablas auxiliares'!$B$6,"Venta física","Venta Online")</f>
        <v>Venta física</v>
      </c>
      <c r="H3264" t="s">
        <v>29</v>
      </c>
      <c r="I3264" s="37">
        <v>88464</v>
      </c>
      <c r="J3264" s="37">
        <v>41761</v>
      </c>
      <c r="K3264" s="37">
        <v>13754</v>
      </c>
      <c r="L3264" s="37">
        <v>15692</v>
      </c>
      <c r="M3264" s="37">
        <v>10027</v>
      </c>
      <c r="N3264" s="37">
        <f>SUM(VentasC15[[#This Row],[Maquillaje]:[Perfumería]])</f>
        <v>169698</v>
      </c>
      <c r="O3264" s="14">
        <f>AVERAGE(VentasC15[[#This Row],[Maquillaje]:[Perfumería]])</f>
        <v>33939.599999999999</v>
      </c>
      <c r="P3264" t="str">
        <f>INDEX(VentasC15[[#Headers],[Maquillaje]:[Perfumería]],MATCH(MAX(VentasC15[[#This Row],[Maquillaje]:[Perfumería]]),VentasC15[[#This Row],[Maquillaje]:[Perfumería]],0))</f>
        <v>Maquillaje</v>
      </c>
      <c r="Q3264" t="str">
        <f>INDEX(VentasC15[[#Headers],[Maquillaje]:[Perfumería]],MATCH(MIN(VentasC15[[#This Row],[Maquillaje]:[Perfumería]]),VentasC15[[#This Row],[Maquillaje]:[Perfumería]],0))</f>
        <v>Perfumería</v>
      </c>
      <c r="R3264" t="str">
        <f>IF(VentasC15[[#This Row],[Total por vendedor]]&gt;=250000,"SI","NO")</f>
        <v>NO</v>
      </c>
    </row>
    <row r="3265" spans="1:18" x14ac:dyDescent="0.3">
      <c r="A3265" s="17">
        <v>33500385</v>
      </c>
      <c r="B3265" s="13">
        <v>55</v>
      </c>
      <c r="C3265" s="13">
        <v>7</v>
      </c>
      <c r="D3265" s="13">
        <v>68</v>
      </c>
      <c r="E3265" t="s">
        <v>23</v>
      </c>
      <c r="F3265" t="s">
        <v>20</v>
      </c>
      <c r="G3265" t="str">
        <f>IF(VentasC15[[#This Row],[Tipo de pago]]='Tablas auxiliares'!$B$6,"Venta física","Venta Online")</f>
        <v>Venta física</v>
      </c>
      <c r="H3265" t="s">
        <v>29</v>
      </c>
      <c r="I3265" s="37">
        <v>35053</v>
      </c>
      <c r="J3265" s="37">
        <v>45455</v>
      </c>
      <c r="K3265" s="37">
        <v>31277</v>
      </c>
      <c r="L3265" s="37">
        <v>80901</v>
      </c>
      <c r="M3265" s="37">
        <v>78491</v>
      </c>
      <c r="N3265" s="37">
        <f>SUM(VentasC15[[#This Row],[Maquillaje]:[Perfumería]])</f>
        <v>271177</v>
      </c>
      <c r="O3265" s="14">
        <f>AVERAGE(VentasC15[[#This Row],[Maquillaje]:[Perfumería]])</f>
        <v>54235.4</v>
      </c>
      <c r="P3265" t="str">
        <f>INDEX(VentasC15[[#Headers],[Maquillaje]:[Perfumería]],MATCH(MAX(VentasC15[[#This Row],[Maquillaje]:[Perfumería]]),VentasC15[[#This Row],[Maquillaje]:[Perfumería]],0))</f>
        <v>Cuerpo</v>
      </c>
      <c r="Q3265" t="str">
        <f>INDEX(VentasC15[[#Headers],[Maquillaje]:[Perfumería]],MATCH(MIN(VentasC15[[#This Row],[Maquillaje]:[Perfumería]]),VentasC15[[#This Row],[Maquillaje]:[Perfumería]],0))</f>
        <v>Cabello</v>
      </c>
      <c r="R3265" t="str">
        <f>IF(VentasC15[[#This Row],[Total por vendedor]]&gt;=250000,"SI","NO")</f>
        <v>SI</v>
      </c>
    </row>
    <row r="3266" spans="1:18" x14ac:dyDescent="0.3">
      <c r="A3266" s="16">
        <v>33500386</v>
      </c>
      <c r="B3266" s="13">
        <v>34</v>
      </c>
      <c r="C3266" s="13">
        <v>7</v>
      </c>
      <c r="D3266" s="13">
        <v>51</v>
      </c>
      <c r="E3266" t="s">
        <v>24</v>
      </c>
      <c r="F3266" t="s">
        <v>20</v>
      </c>
      <c r="G3266" t="str">
        <f>IF(VentasC15[[#This Row],[Tipo de pago]]='Tablas auxiliares'!$B$6,"Venta física","Venta Online")</f>
        <v>Venta física</v>
      </c>
      <c r="H3266" t="s">
        <v>29</v>
      </c>
      <c r="I3266" s="37">
        <v>9397</v>
      </c>
      <c r="J3266" s="37">
        <v>68237</v>
      </c>
      <c r="K3266" s="37">
        <v>9286</v>
      </c>
      <c r="L3266" s="37">
        <v>9765</v>
      </c>
      <c r="M3266" s="37">
        <v>1655</v>
      </c>
      <c r="N3266" s="37">
        <f>SUM(VentasC15[[#This Row],[Maquillaje]:[Perfumería]])</f>
        <v>98340</v>
      </c>
      <c r="O3266" s="14">
        <f>AVERAGE(VentasC15[[#This Row],[Maquillaje]:[Perfumería]])</f>
        <v>19668</v>
      </c>
      <c r="P3266" t="str">
        <f>INDEX(VentasC15[[#Headers],[Maquillaje]:[Perfumería]],MATCH(MAX(VentasC15[[#This Row],[Maquillaje]:[Perfumería]]),VentasC15[[#This Row],[Maquillaje]:[Perfumería]],0))</f>
        <v>Skincare</v>
      </c>
      <c r="Q3266" t="str">
        <f>INDEX(VentasC15[[#Headers],[Maquillaje]:[Perfumería]],MATCH(MIN(VentasC15[[#This Row],[Maquillaje]:[Perfumería]]),VentasC15[[#This Row],[Maquillaje]:[Perfumería]],0))</f>
        <v>Perfumería</v>
      </c>
      <c r="R3266" t="str">
        <f>IF(VentasC15[[#This Row],[Total por vendedor]]&gt;=250000,"SI","NO")</f>
        <v>NO</v>
      </c>
    </row>
    <row r="3267" spans="1:18" x14ac:dyDescent="0.3">
      <c r="A3267" s="17">
        <v>33500387</v>
      </c>
      <c r="B3267" s="13">
        <v>34</v>
      </c>
      <c r="C3267" s="13">
        <v>7</v>
      </c>
      <c r="D3267" s="13">
        <v>86</v>
      </c>
      <c r="E3267" t="s">
        <v>24</v>
      </c>
      <c r="F3267" t="s">
        <v>21</v>
      </c>
      <c r="G3267" t="str">
        <f>IF(VentasC15[[#This Row],[Tipo de pago]]='Tablas auxiliares'!$B$6,"Venta física","Venta Online")</f>
        <v>Venta Online</v>
      </c>
      <c r="H3267" t="s">
        <v>29</v>
      </c>
      <c r="I3267" s="37">
        <v>96252</v>
      </c>
      <c r="J3267" s="37">
        <v>15527</v>
      </c>
      <c r="K3267" s="37">
        <v>99655</v>
      </c>
      <c r="L3267" s="37">
        <v>15626</v>
      </c>
      <c r="M3267" s="37">
        <v>4680</v>
      </c>
      <c r="N3267" s="37">
        <f>SUM(VentasC15[[#This Row],[Maquillaje]:[Perfumería]])</f>
        <v>231740</v>
      </c>
      <c r="O3267" s="14">
        <f>AVERAGE(VentasC15[[#This Row],[Maquillaje]:[Perfumería]])</f>
        <v>46348</v>
      </c>
      <c r="P3267" t="str">
        <f>INDEX(VentasC15[[#Headers],[Maquillaje]:[Perfumería]],MATCH(MAX(VentasC15[[#This Row],[Maquillaje]:[Perfumería]]),VentasC15[[#This Row],[Maquillaje]:[Perfumería]],0))</f>
        <v>Cabello</v>
      </c>
      <c r="Q3267" t="str">
        <f>INDEX(VentasC15[[#Headers],[Maquillaje]:[Perfumería]],MATCH(MIN(VentasC15[[#This Row],[Maquillaje]:[Perfumería]]),VentasC15[[#This Row],[Maquillaje]:[Perfumería]],0))</f>
        <v>Perfumería</v>
      </c>
      <c r="R3267" t="str">
        <f>IF(VentasC15[[#This Row],[Total por vendedor]]&gt;=250000,"SI","NO")</f>
        <v>NO</v>
      </c>
    </row>
    <row r="3268" spans="1:18" x14ac:dyDescent="0.3">
      <c r="A3268" s="16">
        <v>33500388</v>
      </c>
      <c r="B3268" s="13">
        <v>38</v>
      </c>
      <c r="C3268" s="13">
        <v>7</v>
      </c>
      <c r="D3268" s="13">
        <v>71</v>
      </c>
      <c r="E3268" t="s">
        <v>24</v>
      </c>
      <c r="F3268" t="s">
        <v>21</v>
      </c>
      <c r="G3268" t="str">
        <f>IF(VentasC15[[#This Row],[Tipo de pago]]='Tablas auxiliares'!$B$6,"Venta física","Venta Online")</f>
        <v>Venta Online</v>
      </c>
      <c r="H3268" t="s">
        <v>30</v>
      </c>
      <c r="I3268" s="37">
        <v>85190</v>
      </c>
      <c r="J3268" s="37">
        <v>11356</v>
      </c>
      <c r="K3268" s="37">
        <v>83795</v>
      </c>
      <c r="L3268" s="37">
        <v>20836</v>
      </c>
      <c r="M3268" s="37">
        <v>10168</v>
      </c>
      <c r="N3268" s="37">
        <f>SUM(VentasC15[[#This Row],[Maquillaje]:[Perfumería]])</f>
        <v>211345</v>
      </c>
      <c r="O3268" s="14">
        <f>AVERAGE(VentasC15[[#This Row],[Maquillaje]:[Perfumería]])</f>
        <v>42269</v>
      </c>
      <c r="P3268" t="str">
        <f>INDEX(VentasC15[[#Headers],[Maquillaje]:[Perfumería]],MATCH(MAX(VentasC15[[#This Row],[Maquillaje]:[Perfumería]]),VentasC15[[#This Row],[Maquillaje]:[Perfumería]],0))</f>
        <v>Maquillaje</v>
      </c>
      <c r="Q3268" t="str">
        <f>INDEX(VentasC15[[#Headers],[Maquillaje]:[Perfumería]],MATCH(MIN(VentasC15[[#This Row],[Maquillaje]:[Perfumería]]),VentasC15[[#This Row],[Maquillaje]:[Perfumería]],0))</f>
        <v>Perfumería</v>
      </c>
      <c r="R3268" t="str">
        <f>IF(VentasC15[[#This Row],[Total por vendedor]]&gt;=250000,"SI","NO")</f>
        <v>NO</v>
      </c>
    </row>
    <row r="3269" spans="1:18" x14ac:dyDescent="0.3">
      <c r="A3269" s="17">
        <v>33500389</v>
      </c>
      <c r="B3269" s="13">
        <v>38</v>
      </c>
      <c r="C3269" s="13">
        <v>7</v>
      </c>
      <c r="D3269" s="13">
        <v>14</v>
      </c>
      <c r="E3269" t="s">
        <v>22</v>
      </c>
      <c r="F3269" t="s">
        <v>21</v>
      </c>
      <c r="G3269" t="str">
        <f>IF(VentasC15[[#This Row],[Tipo de pago]]='Tablas auxiliares'!$B$6,"Venta física","Venta Online")</f>
        <v>Venta Online</v>
      </c>
      <c r="H3269" t="s">
        <v>30</v>
      </c>
      <c r="I3269" s="37">
        <v>36350</v>
      </c>
      <c r="J3269" s="37">
        <v>16797</v>
      </c>
      <c r="K3269" s="37">
        <v>39245</v>
      </c>
      <c r="L3269" s="37">
        <v>48418</v>
      </c>
      <c r="M3269" s="37">
        <v>26300</v>
      </c>
      <c r="N3269" s="37">
        <f>SUM(VentasC15[[#This Row],[Maquillaje]:[Perfumería]])</f>
        <v>167110</v>
      </c>
      <c r="O3269" s="14">
        <f>AVERAGE(VentasC15[[#This Row],[Maquillaje]:[Perfumería]])</f>
        <v>33422</v>
      </c>
      <c r="P3269" t="str">
        <f>INDEX(VentasC15[[#Headers],[Maquillaje]:[Perfumería]],MATCH(MAX(VentasC15[[#This Row],[Maquillaje]:[Perfumería]]),VentasC15[[#This Row],[Maquillaje]:[Perfumería]],0))</f>
        <v>Cuerpo</v>
      </c>
      <c r="Q3269" t="str">
        <f>INDEX(VentasC15[[#Headers],[Maquillaje]:[Perfumería]],MATCH(MIN(VentasC15[[#This Row],[Maquillaje]:[Perfumería]]),VentasC15[[#This Row],[Maquillaje]:[Perfumería]],0))</f>
        <v>Skincare</v>
      </c>
      <c r="R3269" t="str">
        <f>IF(VentasC15[[#This Row],[Total por vendedor]]&gt;=250000,"SI","NO")</f>
        <v>NO</v>
      </c>
    </row>
    <row r="3270" spans="1:18" x14ac:dyDescent="0.3">
      <c r="A3270" s="16">
        <v>33500390</v>
      </c>
      <c r="B3270" s="13">
        <v>25</v>
      </c>
      <c r="C3270" s="13">
        <v>7</v>
      </c>
      <c r="D3270" s="13">
        <v>56</v>
      </c>
      <c r="E3270" t="s">
        <v>23</v>
      </c>
      <c r="F3270" t="s">
        <v>20</v>
      </c>
      <c r="G3270" t="str">
        <f>IF(VentasC15[[#This Row],[Tipo de pago]]='Tablas auxiliares'!$B$6,"Venta física","Venta Online")</f>
        <v>Venta física</v>
      </c>
      <c r="H3270" t="s">
        <v>29</v>
      </c>
      <c r="I3270" s="37">
        <v>32211</v>
      </c>
      <c r="J3270" s="37">
        <v>70899</v>
      </c>
      <c r="K3270" s="37">
        <v>60354</v>
      </c>
      <c r="L3270" s="37">
        <v>7671</v>
      </c>
      <c r="M3270" s="37">
        <v>20372</v>
      </c>
      <c r="N3270" s="37">
        <f>SUM(VentasC15[[#This Row],[Maquillaje]:[Perfumería]])</f>
        <v>191507</v>
      </c>
      <c r="O3270" s="14">
        <f>AVERAGE(VentasC15[[#This Row],[Maquillaje]:[Perfumería]])</f>
        <v>38301.4</v>
      </c>
      <c r="P3270" t="str">
        <f>INDEX(VentasC15[[#Headers],[Maquillaje]:[Perfumería]],MATCH(MAX(VentasC15[[#This Row],[Maquillaje]:[Perfumería]]),VentasC15[[#This Row],[Maquillaje]:[Perfumería]],0))</f>
        <v>Skincare</v>
      </c>
      <c r="Q3270" t="str">
        <f>INDEX(VentasC15[[#Headers],[Maquillaje]:[Perfumería]],MATCH(MIN(VentasC15[[#This Row],[Maquillaje]:[Perfumería]]),VentasC15[[#This Row],[Maquillaje]:[Perfumería]],0))</f>
        <v>Cuerpo</v>
      </c>
      <c r="R3270" t="str">
        <f>IF(VentasC15[[#This Row],[Total por vendedor]]&gt;=250000,"SI","NO")</f>
        <v>NO</v>
      </c>
    </row>
    <row r="3271" spans="1:18" x14ac:dyDescent="0.3">
      <c r="A3271" s="17">
        <v>33500391</v>
      </c>
      <c r="B3271" s="13">
        <v>33</v>
      </c>
      <c r="C3271" s="13">
        <v>7</v>
      </c>
      <c r="D3271" s="13">
        <v>21</v>
      </c>
      <c r="E3271" t="s">
        <v>23</v>
      </c>
      <c r="F3271" t="s">
        <v>21</v>
      </c>
      <c r="G3271" t="str">
        <f>IF(VentasC15[[#This Row],[Tipo de pago]]='Tablas auxiliares'!$B$6,"Venta física","Venta Online")</f>
        <v>Venta Online</v>
      </c>
      <c r="H3271" t="s">
        <v>30</v>
      </c>
      <c r="I3271" s="37">
        <v>69343</v>
      </c>
      <c r="J3271" s="37">
        <v>72374</v>
      </c>
      <c r="K3271" s="37">
        <v>33851</v>
      </c>
      <c r="L3271" s="37">
        <v>64902</v>
      </c>
      <c r="M3271" s="37">
        <v>49982</v>
      </c>
      <c r="N3271" s="37">
        <f>SUM(VentasC15[[#This Row],[Maquillaje]:[Perfumería]])</f>
        <v>290452</v>
      </c>
      <c r="O3271" s="14">
        <f>AVERAGE(VentasC15[[#This Row],[Maquillaje]:[Perfumería]])</f>
        <v>58090.400000000001</v>
      </c>
      <c r="P3271" t="str">
        <f>INDEX(VentasC15[[#Headers],[Maquillaje]:[Perfumería]],MATCH(MAX(VentasC15[[#This Row],[Maquillaje]:[Perfumería]]),VentasC15[[#This Row],[Maquillaje]:[Perfumería]],0))</f>
        <v>Skincare</v>
      </c>
      <c r="Q3271" t="str">
        <f>INDEX(VentasC15[[#Headers],[Maquillaje]:[Perfumería]],MATCH(MIN(VentasC15[[#This Row],[Maquillaje]:[Perfumería]]),VentasC15[[#This Row],[Maquillaje]:[Perfumería]],0))</f>
        <v>Cabello</v>
      </c>
      <c r="R3271" t="str">
        <f>IF(VentasC15[[#This Row],[Total por vendedor]]&gt;=250000,"SI","NO")</f>
        <v>SI</v>
      </c>
    </row>
    <row r="3272" spans="1:18" x14ac:dyDescent="0.3">
      <c r="A3272" s="16">
        <v>33500392</v>
      </c>
      <c r="B3272" s="13">
        <v>70</v>
      </c>
      <c r="C3272" s="13">
        <v>7</v>
      </c>
      <c r="D3272" s="13">
        <v>86</v>
      </c>
      <c r="E3272" t="s">
        <v>23</v>
      </c>
      <c r="F3272" t="s">
        <v>20</v>
      </c>
      <c r="G3272" t="str">
        <f>IF(VentasC15[[#This Row],[Tipo de pago]]='Tablas auxiliares'!$B$6,"Venta física","Venta Online")</f>
        <v>Venta física</v>
      </c>
      <c r="H3272" t="s">
        <v>29</v>
      </c>
      <c r="I3272" s="37">
        <v>16924</v>
      </c>
      <c r="J3272" s="37">
        <v>37006</v>
      </c>
      <c r="K3272" s="37">
        <v>54410</v>
      </c>
      <c r="L3272" s="37">
        <v>4808</v>
      </c>
      <c r="M3272" s="37">
        <v>43255</v>
      </c>
      <c r="N3272" s="37">
        <f>SUM(VentasC15[[#This Row],[Maquillaje]:[Perfumería]])</f>
        <v>156403</v>
      </c>
      <c r="O3272" s="14">
        <f>AVERAGE(VentasC15[[#This Row],[Maquillaje]:[Perfumería]])</f>
        <v>31280.6</v>
      </c>
      <c r="P3272" t="str">
        <f>INDEX(VentasC15[[#Headers],[Maquillaje]:[Perfumería]],MATCH(MAX(VentasC15[[#This Row],[Maquillaje]:[Perfumería]]),VentasC15[[#This Row],[Maquillaje]:[Perfumería]],0))</f>
        <v>Cabello</v>
      </c>
      <c r="Q3272" t="str">
        <f>INDEX(VentasC15[[#Headers],[Maquillaje]:[Perfumería]],MATCH(MIN(VentasC15[[#This Row],[Maquillaje]:[Perfumería]]),VentasC15[[#This Row],[Maquillaje]:[Perfumería]],0))</f>
        <v>Cuerpo</v>
      </c>
      <c r="R3272" t="str">
        <f>IF(VentasC15[[#This Row],[Total por vendedor]]&gt;=250000,"SI","NO")</f>
        <v>NO</v>
      </c>
    </row>
    <row r="3273" spans="1:18" x14ac:dyDescent="0.3">
      <c r="A3273" s="17">
        <v>33500393</v>
      </c>
      <c r="B3273" s="13">
        <v>75</v>
      </c>
      <c r="C3273" s="13">
        <v>7</v>
      </c>
      <c r="D3273" s="13">
        <v>38</v>
      </c>
      <c r="E3273" t="s">
        <v>23</v>
      </c>
      <c r="F3273" t="s">
        <v>20</v>
      </c>
      <c r="G3273" t="str">
        <f>IF(VentasC15[[#This Row],[Tipo de pago]]='Tablas auxiliares'!$B$6,"Venta física","Venta Online")</f>
        <v>Venta física</v>
      </c>
      <c r="H3273" t="s">
        <v>29</v>
      </c>
      <c r="I3273" s="37">
        <v>24120</v>
      </c>
      <c r="J3273" s="37">
        <v>17777</v>
      </c>
      <c r="K3273" s="37">
        <v>98897</v>
      </c>
      <c r="L3273" s="37">
        <v>8741</v>
      </c>
      <c r="M3273" s="37">
        <v>48307</v>
      </c>
      <c r="N3273" s="37">
        <f>SUM(VentasC15[[#This Row],[Maquillaje]:[Perfumería]])</f>
        <v>197842</v>
      </c>
      <c r="O3273" s="14">
        <f>AVERAGE(VentasC15[[#This Row],[Maquillaje]:[Perfumería]])</f>
        <v>39568.400000000001</v>
      </c>
      <c r="P3273" t="str">
        <f>INDEX(VentasC15[[#Headers],[Maquillaje]:[Perfumería]],MATCH(MAX(VentasC15[[#This Row],[Maquillaje]:[Perfumería]]),VentasC15[[#This Row],[Maquillaje]:[Perfumería]],0))</f>
        <v>Cabello</v>
      </c>
      <c r="Q3273" t="str">
        <f>INDEX(VentasC15[[#Headers],[Maquillaje]:[Perfumería]],MATCH(MIN(VentasC15[[#This Row],[Maquillaje]:[Perfumería]]),VentasC15[[#This Row],[Maquillaje]:[Perfumería]],0))</f>
        <v>Cuerpo</v>
      </c>
      <c r="R3273" t="str">
        <f>IF(VentasC15[[#This Row],[Total por vendedor]]&gt;=250000,"SI","NO")</f>
        <v>NO</v>
      </c>
    </row>
    <row r="3274" spans="1:18" x14ac:dyDescent="0.3">
      <c r="A3274" s="16">
        <v>33500394</v>
      </c>
      <c r="B3274" s="13">
        <v>53</v>
      </c>
      <c r="C3274" s="13">
        <v>7</v>
      </c>
      <c r="D3274" s="13">
        <v>50</v>
      </c>
      <c r="E3274" t="s">
        <v>23</v>
      </c>
      <c r="F3274" t="s">
        <v>21</v>
      </c>
      <c r="G3274" t="str">
        <f>IF(VentasC15[[#This Row],[Tipo de pago]]='Tablas auxiliares'!$B$6,"Venta física","Venta Online")</f>
        <v>Venta Online</v>
      </c>
      <c r="H3274" t="s">
        <v>30</v>
      </c>
      <c r="I3274" s="37">
        <v>15847</v>
      </c>
      <c r="J3274" s="37">
        <v>45533</v>
      </c>
      <c r="K3274" s="37">
        <v>90548</v>
      </c>
      <c r="L3274" s="37">
        <v>14130</v>
      </c>
      <c r="M3274" s="37">
        <v>16962</v>
      </c>
      <c r="N3274" s="37">
        <f>SUM(VentasC15[[#This Row],[Maquillaje]:[Perfumería]])</f>
        <v>183020</v>
      </c>
      <c r="O3274" s="14">
        <f>AVERAGE(VentasC15[[#This Row],[Maquillaje]:[Perfumería]])</f>
        <v>36604</v>
      </c>
      <c r="P3274" t="str">
        <f>INDEX(VentasC15[[#Headers],[Maquillaje]:[Perfumería]],MATCH(MAX(VentasC15[[#This Row],[Maquillaje]:[Perfumería]]),VentasC15[[#This Row],[Maquillaje]:[Perfumería]],0))</f>
        <v>Cabello</v>
      </c>
      <c r="Q3274" t="str">
        <f>INDEX(VentasC15[[#Headers],[Maquillaje]:[Perfumería]],MATCH(MIN(VentasC15[[#This Row],[Maquillaje]:[Perfumería]]),VentasC15[[#This Row],[Maquillaje]:[Perfumería]],0))</f>
        <v>Cuerpo</v>
      </c>
      <c r="R3274" t="str">
        <f>IF(VentasC15[[#This Row],[Total por vendedor]]&gt;=250000,"SI","NO")</f>
        <v>NO</v>
      </c>
    </row>
    <row r="3275" spans="1:18" x14ac:dyDescent="0.3">
      <c r="A3275" s="17">
        <v>33500395</v>
      </c>
      <c r="B3275" s="13">
        <v>67</v>
      </c>
      <c r="C3275" s="13">
        <v>7</v>
      </c>
      <c r="D3275" s="13">
        <v>67</v>
      </c>
      <c r="E3275" t="s">
        <v>22</v>
      </c>
      <c r="F3275" t="s">
        <v>20</v>
      </c>
      <c r="G3275" t="str">
        <f>IF(VentasC15[[#This Row],[Tipo de pago]]='Tablas auxiliares'!$B$6,"Venta física","Venta Online")</f>
        <v>Venta física</v>
      </c>
      <c r="H3275" t="s">
        <v>29</v>
      </c>
      <c r="I3275" s="37">
        <v>11573</v>
      </c>
      <c r="J3275" s="37">
        <v>74138</v>
      </c>
      <c r="K3275" s="37">
        <v>48917</v>
      </c>
      <c r="L3275" s="37">
        <v>65213</v>
      </c>
      <c r="M3275" s="37">
        <v>18854</v>
      </c>
      <c r="N3275" s="37">
        <f>SUM(VentasC15[[#This Row],[Maquillaje]:[Perfumería]])</f>
        <v>218695</v>
      </c>
      <c r="O3275" s="14">
        <f>AVERAGE(VentasC15[[#This Row],[Maquillaje]:[Perfumería]])</f>
        <v>43739</v>
      </c>
      <c r="P3275" t="str">
        <f>INDEX(VentasC15[[#Headers],[Maquillaje]:[Perfumería]],MATCH(MAX(VentasC15[[#This Row],[Maquillaje]:[Perfumería]]),VentasC15[[#This Row],[Maquillaje]:[Perfumería]],0))</f>
        <v>Skincare</v>
      </c>
      <c r="Q3275" t="str">
        <f>INDEX(VentasC15[[#Headers],[Maquillaje]:[Perfumería]],MATCH(MIN(VentasC15[[#This Row],[Maquillaje]:[Perfumería]]),VentasC15[[#This Row],[Maquillaje]:[Perfumería]],0))</f>
        <v>Maquillaje</v>
      </c>
      <c r="R3275" t="str">
        <f>IF(VentasC15[[#This Row],[Total por vendedor]]&gt;=250000,"SI","NO")</f>
        <v>NO</v>
      </c>
    </row>
    <row r="3276" spans="1:18" x14ac:dyDescent="0.3">
      <c r="A3276" s="16">
        <v>33500396</v>
      </c>
      <c r="B3276" s="13">
        <v>26</v>
      </c>
      <c r="C3276" s="13">
        <v>7</v>
      </c>
      <c r="D3276" s="13">
        <v>29</v>
      </c>
      <c r="E3276" t="s">
        <v>22</v>
      </c>
      <c r="F3276" t="s">
        <v>20</v>
      </c>
      <c r="G3276" t="str">
        <f>IF(VentasC15[[#This Row],[Tipo de pago]]='Tablas auxiliares'!$B$6,"Venta física","Venta Online")</f>
        <v>Venta física</v>
      </c>
      <c r="H3276" t="s">
        <v>29</v>
      </c>
      <c r="I3276" s="37">
        <v>77552</v>
      </c>
      <c r="J3276" s="37">
        <v>26719</v>
      </c>
      <c r="K3276" s="37">
        <v>69398</v>
      </c>
      <c r="L3276" s="37">
        <v>41658</v>
      </c>
      <c r="M3276" s="37">
        <v>40693</v>
      </c>
      <c r="N3276" s="37">
        <f>SUM(VentasC15[[#This Row],[Maquillaje]:[Perfumería]])</f>
        <v>256020</v>
      </c>
      <c r="O3276" s="14">
        <f>AVERAGE(VentasC15[[#This Row],[Maquillaje]:[Perfumería]])</f>
        <v>51204</v>
      </c>
      <c r="P3276" t="str">
        <f>INDEX(VentasC15[[#Headers],[Maquillaje]:[Perfumería]],MATCH(MAX(VentasC15[[#This Row],[Maquillaje]:[Perfumería]]),VentasC15[[#This Row],[Maquillaje]:[Perfumería]],0))</f>
        <v>Maquillaje</v>
      </c>
      <c r="Q3276" t="str">
        <f>INDEX(VentasC15[[#Headers],[Maquillaje]:[Perfumería]],MATCH(MIN(VentasC15[[#This Row],[Maquillaje]:[Perfumería]]),VentasC15[[#This Row],[Maquillaje]:[Perfumería]],0))</f>
        <v>Skincare</v>
      </c>
      <c r="R3276" t="str">
        <f>IF(VentasC15[[#This Row],[Total por vendedor]]&gt;=250000,"SI","NO")</f>
        <v>SI</v>
      </c>
    </row>
    <row r="3277" spans="1:18" x14ac:dyDescent="0.3">
      <c r="A3277" s="17">
        <v>33500397</v>
      </c>
      <c r="B3277" s="13">
        <v>70</v>
      </c>
      <c r="C3277" s="13">
        <v>7</v>
      </c>
      <c r="D3277" s="13">
        <v>55</v>
      </c>
      <c r="E3277" t="s">
        <v>23</v>
      </c>
      <c r="F3277" t="s">
        <v>20</v>
      </c>
      <c r="G3277" t="str">
        <f>IF(VentasC15[[#This Row],[Tipo de pago]]='Tablas auxiliares'!$B$6,"Venta física","Venta Online")</f>
        <v>Venta física</v>
      </c>
      <c r="H3277" t="s">
        <v>29</v>
      </c>
      <c r="I3277" s="37">
        <v>72180</v>
      </c>
      <c r="J3277" s="37">
        <v>82056</v>
      </c>
      <c r="K3277" s="37">
        <v>33386</v>
      </c>
      <c r="L3277" s="37">
        <v>15854</v>
      </c>
      <c r="M3277" s="37">
        <v>10092</v>
      </c>
      <c r="N3277" s="37">
        <f>SUM(VentasC15[[#This Row],[Maquillaje]:[Perfumería]])</f>
        <v>213568</v>
      </c>
      <c r="O3277" s="14">
        <f>AVERAGE(VentasC15[[#This Row],[Maquillaje]:[Perfumería]])</f>
        <v>42713.599999999999</v>
      </c>
      <c r="P3277" t="str">
        <f>INDEX(VentasC15[[#Headers],[Maquillaje]:[Perfumería]],MATCH(MAX(VentasC15[[#This Row],[Maquillaje]:[Perfumería]]),VentasC15[[#This Row],[Maquillaje]:[Perfumería]],0))</f>
        <v>Skincare</v>
      </c>
      <c r="Q3277" t="str">
        <f>INDEX(VentasC15[[#Headers],[Maquillaje]:[Perfumería]],MATCH(MIN(VentasC15[[#This Row],[Maquillaje]:[Perfumería]]),VentasC15[[#This Row],[Maquillaje]:[Perfumería]],0))</f>
        <v>Perfumería</v>
      </c>
      <c r="R3277" t="str">
        <f>IF(VentasC15[[#This Row],[Total por vendedor]]&gt;=250000,"SI","NO")</f>
        <v>NO</v>
      </c>
    </row>
    <row r="3278" spans="1:18" x14ac:dyDescent="0.3">
      <c r="A3278" s="16">
        <v>33500398</v>
      </c>
      <c r="B3278" s="13">
        <v>45</v>
      </c>
      <c r="C3278" s="13">
        <v>7</v>
      </c>
      <c r="D3278" s="13">
        <v>73</v>
      </c>
      <c r="E3278" t="s">
        <v>22</v>
      </c>
      <c r="F3278" t="s">
        <v>21</v>
      </c>
      <c r="G3278" t="str">
        <f>IF(VentasC15[[#This Row],[Tipo de pago]]='Tablas auxiliares'!$B$6,"Venta física","Venta Online")</f>
        <v>Venta Online</v>
      </c>
      <c r="H3278" t="s">
        <v>29</v>
      </c>
      <c r="I3278" s="37">
        <v>59803</v>
      </c>
      <c r="J3278" s="37">
        <v>73099</v>
      </c>
      <c r="K3278" s="37">
        <v>6006</v>
      </c>
      <c r="L3278" s="37">
        <v>69744</v>
      </c>
      <c r="M3278" s="37">
        <v>27156</v>
      </c>
      <c r="N3278" s="37">
        <f>SUM(VentasC15[[#This Row],[Maquillaje]:[Perfumería]])</f>
        <v>235808</v>
      </c>
      <c r="O3278" s="14">
        <f>AVERAGE(VentasC15[[#This Row],[Maquillaje]:[Perfumería]])</f>
        <v>47161.599999999999</v>
      </c>
      <c r="P3278" t="str">
        <f>INDEX(VentasC15[[#Headers],[Maquillaje]:[Perfumería]],MATCH(MAX(VentasC15[[#This Row],[Maquillaje]:[Perfumería]]),VentasC15[[#This Row],[Maquillaje]:[Perfumería]],0))</f>
        <v>Skincare</v>
      </c>
      <c r="Q3278" t="str">
        <f>INDEX(VentasC15[[#Headers],[Maquillaje]:[Perfumería]],MATCH(MIN(VentasC15[[#This Row],[Maquillaje]:[Perfumería]]),VentasC15[[#This Row],[Maquillaje]:[Perfumería]],0))</f>
        <v>Cabello</v>
      </c>
      <c r="R3278" t="str">
        <f>IF(VentasC15[[#This Row],[Total por vendedor]]&gt;=250000,"SI","NO")</f>
        <v>NO</v>
      </c>
    </row>
    <row r="3279" spans="1:18" x14ac:dyDescent="0.3">
      <c r="A3279" s="17">
        <v>33500399</v>
      </c>
      <c r="B3279" s="13">
        <v>45</v>
      </c>
      <c r="C3279" s="13">
        <v>7</v>
      </c>
      <c r="D3279" s="13">
        <v>19</v>
      </c>
      <c r="E3279" t="s">
        <v>23</v>
      </c>
      <c r="F3279" t="s">
        <v>21</v>
      </c>
      <c r="G3279" t="str">
        <f>IF(VentasC15[[#This Row],[Tipo de pago]]='Tablas auxiliares'!$B$6,"Venta física","Venta Online")</f>
        <v>Venta Online</v>
      </c>
      <c r="H3279" t="s">
        <v>29</v>
      </c>
      <c r="I3279" s="37">
        <v>64740</v>
      </c>
      <c r="J3279" s="37">
        <v>79038</v>
      </c>
      <c r="K3279" s="37">
        <v>72633</v>
      </c>
      <c r="L3279" s="37">
        <v>12185</v>
      </c>
      <c r="M3279" s="37">
        <v>34184</v>
      </c>
      <c r="N3279" s="37">
        <f>SUM(VentasC15[[#This Row],[Maquillaje]:[Perfumería]])</f>
        <v>262780</v>
      </c>
      <c r="O3279" s="14">
        <f>AVERAGE(VentasC15[[#This Row],[Maquillaje]:[Perfumería]])</f>
        <v>52556</v>
      </c>
      <c r="P3279" t="str">
        <f>INDEX(VentasC15[[#Headers],[Maquillaje]:[Perfumería]],MATCH(MAX(VentasC15[[#This Row],[Maquillaje]:[Perfumería]]),VentasC15[[#This Row],[Maquillaje]:[Perfumería]],0))</f>
        <v>Skincare</v>
      </c>
      <c r="Q3279" t="str">
        <f>INDEX(VentasC15[[#Headers],[Maquillaje]:[Perfumería]],MATCH(MIN(VentasC15[[#This Row],[Maquillaje]:[Perfumería]]),VentasC15[[#This Row],[Maquillaje]:[Perfumería]],0))</f>
        <v>Cuerpo</v>
      </c>
      <c r="R3279" t="str">
        <f>IF(VentasC15[[#This Row],[Total por vendedor]]&gt;=250000,"SI","NO")</f>
        <v>SI</v>
      </c>
    </row>
    <row r="3280" spans="1:18" x14ac:dyDescent="0.3">
      <c r="A3280" s="16">
        <v>33500400</v>
      </c>
      <c r="B3280" s="13">
        <v>54</v>
      </c>
      <c r="C3280" s="13">
        <v>7</v>
      </c>
      <c r="D3280" s="13">
        <v>82</v>
      </c>
      <c r="E3280" t="s">
        <v>23</v>
      </c>
      <c r="F3280" t="s">
        <v>20</v>
      </c>
      <c r="G3280" t="str">
        <f>IF(VentasC15[[#This Row],[Tipo de pago]]='Tablas auxiliares'!$B$6,"Venta física","Venta Online")</f>
        <v>Venta física</v>
      </c>
      <c r="H3280" t="s">
        <v>30</v>
      </c>
      <c r="I3280" s="37">
        <v>53460</v>
      </c>
      <c r="J3280" s="37">
        <v>26126</v>
      </c>
      <c r="K3280" s="37">
        <v>69854</v>
      </c>
      <c r="L3280" s="37">
        <v>82872</v>
      </c>
      <c r="M3280" s="37">
        <v>12531</v>
      </c>
      <c r="N3280" s="37">
        <f>SUM(VentasC15[[#This Row],[Maquillaje]:[Perfumería]])</f>
        <v>244843</v>
      </c>
      <c r="O3280" s="14">
        <f>AVERAGE(VentasC15[[#This Row],[Maquillaje]:[Perfumería]])</f>
        <v>48968.6</v>
      </c>
      <c r="P3280" t="str">
        <f>INDEX(VentasC15[[#Headers],[Maquillaje]:[Perfumería]],MATCH(MAX(VentasC15[[#This Row],[Maquillaje]:[Perfumería]]),VentasC15[[#This Row],[Maquillaje]:[Perfumería]],0))</f>
        <v>Cuerpo</v>
      </c>
      <c r="Q3280" t="str">
        <f>INDEX(VentasC15[[#Headers],[Maquillaje]:[Perfumería]],MATCH(MIN(VentasC15[[#This Row],[Maquillaje]:[Perfumería]]),VentasC15[[#This Row],[Maquillaje]:[Perfumería]],0))</f>
        <v>Perfumería</v>
      </c>
      <c r="R3280" t="str">
        <f>IF(VentasC15[[#This Row],[Total por vendedor]]&gt;=250000,"SI","NO")</f>
        <v>NO</v>
      </c>
    </row>
    <row r="3281" spans="1:18" x14ac:dyDescent="0.3">
      <c r="A3281" s="17">
        <v>33500401</v>
      </c>
      <c r="B3281" s="13">
        <v>46</v>
      </c>
      <c r="C3281" s="13">
        <v>7</v>
      </c>
      <c r="D3281" s="13">
        <v>7</v>
      </c>
      <c r="E3281" t="s">
        <v>23</v>
      </c>
      <c r="F3281" t="s">
        <v>20</v>
      </c>
      <c r="G3281" t="str">
        <f>IF(VentasC15[[#This Row],[Tipo de pago]]='Tablas auxiliares'!$B$6,"Venta física","Venta Online")</f>
        <v>Venta física</v>
      </c>
      <c r="H3281" t="s">
        <v>29</v>
      </c>
      <c r="I3281" s="37">
        <v>49902</v>
      </c>
      <c r="J3281" s="37">
        <v>19348</v>
      </c>
      <c r="K3281" s="37">
        <v>11169</v>
      </c>
      <c r="L3281" s="37">
        <v>83980</v>
      </c>
      <c r="M3281" s="37">
        <v>23408</v>
      </c>
      <c r="N3281" s="37">
        <f>SUM(VentasC15[[#This Row],[Maquillaje]:[Perfumería]])</f>
        <v>187807</v>
      </c>
      <c r="O3281" s="14">
        <f>AVERAGE(VentasC15[[#This Row],[Maquillaje]:[Perfumería]])</f>
        <v>37561.4</v>
      </c>
      <c r="P3281" t="str">
        <f>INDEX(VentasC15[[#Headers],[Maquillaje]:[Perfumería]],MATCH(MAX(VentasC15[[#This Row],[Maquillaje]:[Perfumería]]),VentasC15[[#This Row],[Maquillaje]:[Perfumería]],0))</f>
        <v>Cuerpo</v>
      </c>
      <c r="Q3281" t="str">
        <f>INDEX(VentasC15[[#Headers],[Maquillaje]:[Perfumería]],MATCH(MIN(VentasC15[[#This Row],[Maquillaje]:[Perfumería]]),VentasC15[[#This Row],[Maquillaje]:[Perfumería]],0))</f>
        <v>Cabello</v>
      </c>
      <c r="R3281" t="str">
        <f>IF(VentasC15[[#This Row],[Total por vendedor]]&gt;=250000,"SI","NO")</f>
        <v>NO</v>
      </c>
    </row>
    <row r="3282" spans="1:18" x14ac:dyDescent="0.3">
      <c r="A3282" s="16">
        <v>33500402</v>
      </c>
      <c r="B3282" s="13">
        <v>60</v>
      </c>
      <c r="C3282" s="13">
        <v>7</v>
      </c>
      <c r="D3282" s="13">
        <v>89</v>
      </c>
      <c r="E3282" t="s">
        <v>24</v>
      </c>
      <c r="F3282" t="s">
        <v>20</v>
      </c>
      <c r="G3282" t="str">
        <f>IF(VentasC15[[#This Row],[Tipo de pago]]='Tablas auxiliares'!$B$6,"Venta física","Venta Online")</f>
        <v>Venta física</v>
      </c>
      <c r="H3282" t="s">
        <v>29</v>
      </c>
      <c r="I3282" s="37">
        <v>19870</v>
      </c>
      <c r="J3282" s="37">
        <v>58973</v>
      </c>
      <c r="K3282" s="37">
        <v>14468</v>
      </c>
      <c r="L3282" s="37">
        <v>60985</v>
      </c>
      <c r="M3282" s="37">
        <v>22809</v>
      </c>
      <c r="N3282" s="37">
        <f>SUM(VentasC15[[#This Row],[Maquillaje]:[Perfumería]])</f>
        <v>177105</v>
      </c>
      <c r="O3282" s="14">
        <f>AVERAGE(VentasC15[[#This Row],[Maquillaje]:[Perfumería]])</f>
        <v>35421</v>
      </c>
      <c r="P3282" t="str">
        <f>INDEX(VentasC15[[#Headers],[Maquillaje]:[Perfumería]],MATCH(MAX(VentasC15[[#This Row],[Maquillaje]:[Perfumería]]),VentasC15[[#This Row],[Maquillaje]:[Perfumería]],0))</f>
        <v>Cuerpo</v>
      </c>
      <c r="Q3282" t="str">
        <f>INDEX(VentasC15[[#Headers],[Maquillaje]:[Perfumería]],MATCH(MIN(VentasC15[[#This Row],[Maquillaje]:[Perfumería]]),VentasC15[[#This Row],[Maquillaje]:[Perfumería]],0))</f>
        <v>Cabello</v>
      </c>
      <c r="R3282" t="str">
        <f>IF(VentasC15[[#This Row],[Total por vendedor]]&gt;=250000,"SI","NO")</f>
        <v>NO</v>
      </c>
    </row>
    <row r="3283" spans="1:18" x14ac:dyDescent="0.3">
      <c r="A3283" s="17">
        <v>33500403</v>
      </c>
      <c r="B3283" s="13">
        <v>53</v>
      </c>
      <c r="C3283" s="13">
        <v>7</v>
      </c>
      <c r="D3283" s="13">
        <v>20</v>
      </c>
      <c r="E3283" t="s">
        <v>23</v>
      </c>
      <c r="F3283" t="s">
        <v>21</v>
      </c>
      <c r="G3283" t="str">
        <f>IF(VentasC15[[#This Row],[Tipo de pago]]='Tablas auxiliares'!$B$6,"Venta física","Venta Online")</f>
        <v>Venta Online</v>
      </c>
      <c r="H3283" t="s">
        <v>29</v>
      </c>
      <c r="I3283" s="37">
        <v>90346</v>
      </c>
      <c r="J3283" s="37">
        <v>6434</v>
      </c>
      <c r="K3283" s="37">
        <v>80013</v>
      </c>
      <c r="L3283" s="37">
        <v>49926</v>
      </c>
      <c r="M3283" s="37">
        <v>60733</v>
      </c>
      <c r="N3283" s="37">
        <f>SUM(VentasC15[[#This Row],[Maquillaje]:[Perfumería]])</f>
        <v>287452</v>
      </c>
      <c r="O3283" s="14">
        <f>AVERAGE(VentasC15[[#This Row],[Maquillaje]:[Perfumería]])</f>
        <v>57490.400000000001</v>
      </c>
      <c r="P3283" t="str">
        <f>INDEX(VentasC15[[#Headers],[Maquillaje]:[Perfumería]],MATCH(MAX(VentasC15[[#This Row],[Maquillaje]:[Perfumería]]),VentasC15[[#This Row],[Maquillaje]:[Perfumería]],0))</f>
        <v>Maquillaje</v>
      </c>
      <c r="Q3283" t="str">
        <f>INDEX(VentasC15[[#Headers],[Maquillaje]:[Perfumería]],MATCH(MIN(VentasC15[[#This Row],[Maquillaje]:[Perfumería]]),VentasC15[[#This Row],[Maquillaje]:[Perfumería]],0))</f>
        <v>Skincare</v>
      </c>
      <c r="R3283" t="str">
        <f>IF(VentasC15[[#This Row],[Total por vendedor]]&gt;=250000,"SI","NO")</f>
        <v>SI</v>
      </c>
    </row>
    <row r="3284" spans="1:18" x14ac:dyDescent="0.3">
      <c r="A3284" s="16">
        <v>33500404</v>
      </c>
      <c r="B3284" s="13">
        <v>43</v>
      </c>
      <c r="C3284" s="13">
        <v>7</v>
      </c>
      <c r="D3284" s="13">
        <v>80</v>
      </c>
      <c r="E3284" t="s">
        <v>23</v>
      </c>
      <c r="F3284" t="s">
        <v>21</v>
      </c>
      <c r="G3284" t="str">
        <f>IF(VentasC15[[#This Row],[Tipo de pago]]='Tablas auxiliares'!$B$6,"Venta física","Venta Online")</f>
        <v>Venta Online</v>
      </c>
      <c r="H3284" t="s">
        <v>29</v>
      </c>
      <c r="I3284" s="37">
        <v>25128</v>
      </c>
      <c r="J3284" s="37">
        <v>43442</v>
      </c>
      <c r="K3284" s="37">
        <v>6278</v>
      </c>
      <c r="L3284" s="37">
        <v>61216</v>
      </c>
      <c r="M3284" s="37">
        <v>39636</v>
      </c>
      <c r="N3284" s="37">
        <f>SUM(VentasC15[[#This Row],[Maquillaje]:[Perfumería]])</f>
        <v>175700</v>
      </c>
      <c r="O3284" s="14">
        <f>AVERAGE(VentasC15[[#This Row],[Maquillaje]:[Perfumería]])</f>
        <v>35140</v>
      </c>
      <c r="P3284" t="str">
        <f>INDEX(VentasC15[[#Headers],[Maquillaje]:[Perfumería]],MATCH(MAX(VentasC15[[#This Row],[Maquillaje]:[Perfumería]]),VentasC15[[#This Row],[Maquillaje]:[Perfumería]],0))</f>
        <v>Cuerpo</v>
      </c>
      <c r="Q3284" t="str">
        <f>INDEX(VentasC15[[#Headers],[Maquillaje]:[Perfumería]],MATCH(MIN(VentasC15[[#This Row],[Maquillaje]:[Perfumería]]),VentasC15[[#This Row],[Maquillaje]:[Perfumería]],0))</f>
        <v>Cabello</v>
      </c>
      <c r="R3284" t="str">
        <f>IF(VentasC15[[#This Row],[Total por vendedor]]&gt;=250000,"SI","NO")</f>
        <v>NO</v>
      </c>
    </row>
    <row r="3285" spans="1:18" x14ac:dyDescent="0.3">
      <c r="A3285" s="17">
        <v>33500405</v>
      </c>
      <c r="B3285" s="13">
        <v>25</v>
      </c>
      <c r="C3285" s="13">
        <v>7</v>
      </c>
      <c r="D3285" s="13">
        <v>96</v>
      </c>
      <c r="E3285" t="s">
        <v>24</v>
      </c>
      <c r="F3285" t="s">
        <v>20</v>
      </c>
      <c r="G3285" t="str">
        <f>IF(VentasC15[[#This Row],[Tipo de pago]]='Tablas auxiliares'!$B$6,"Venta física","Venta Online")</f>
        <v>Venta física</v>
      </c>
      <c r="H3285" t="s">
        <v>29</v>
      </c>
      <c r="I3285" s="37">
        <v>8118</v>
      </c>
      <c r="J3285" s="37">
        <v>14305</v>
      </c>
      <c r="K3285" s="37">
        <v>64612</v>
      </c>
      <c r="L3285" s="37">
        <v>45604</v>
      </c>
      <c r="M3285" s="37">
        <v>27447</v>
      </c>
      <c r="N3285" s="37">
        <f>SUM(VentasC15[[#This Row],[Maquillaje]:[Perfumería]])</f>
        <v>160086</v>
      </c>
      <c r="O3285" s="14">
        <f>AVERAGE(VentasC15[[#This Row],[Maquillaje]:[Perfumería]])</f>
        <v>32017.200000000001</v>
      </c>
      <c r="P3285" t="str">
        <f>INDEX(VentasC15[[#Headers],[Maquillaje]:[Perfumería]],MATCH(MAX(VentasC15[[#This Row],[Maquillaje]:[Perfumería]]),VentasC15[[#This Row],[Maquillaje]:[Perfumería]],0))</f>
        <v>Cabello</v>
      </c>
      <c r="Q3285" t="str">
        <f>INDEX(VentasC15[[#Headers],[Maquillaje]:[Perfumería]],MATCH(MIN(VentasC15[[#This Row],[Maquillaje]:[Perfumería]]),VentasC15[[#This Row],[Maquillaje]:[Perfumería]],0))</f>
        <v>Maquillaje</v>
      </c>
      <c r="R3285" t="str">
        <f>IF(VentasC15[[#This Row],[Total por vendedor]]&gt;=250000,"SI","NO")</f>
        <v>NO</v>
      </c>
    </row>
    <row r="3286" spans="1:18" x14ac:dyDescent="0.3">
      <c r="A3286" s="16">
        <v>33500406</v>
      </c>
      <c r="B3286" s="13">
        <v>45</v>
      </c>
      <c r="C3286" s="13">
        <v>7</v>
      </c>
      <c r="D3286" s="13">
        <v>5</v>
      </c>
      <c r="E3286" t="s">
        <v>22</v>
      </c>
      <c r="F3286" t="s">
        <v>21</v>
      </c>
      <c r="G3286" t="str">
        <f>IF(VentasC15[[#This Row],[Tipo de pago]]='Tablas auxiliares'!$B$6,"Venta física","Venta Online")</f>
        <v>Venta Online</v>
      </c>
      <c r="H3286" t="s">
        <v>30</v>
      </c>
      <c r="I3286" s="37">
        <v>92668</v>
      </c>
      <c r="J3286" s="37">
        <v>26426</v>
      </c>
      <c r="K3286" s="37">
        <v>91540</v>
      </c>
      <c r="L3286" s="37">
        <v>16995</v>
      </c>
      <c r="M3286" s="37">
        <v>66540</v>
      </c>
      <c r="N3286" s="37">
        <f>SUM(VentasC15[[#This Row],[Maquillaje]:[Perfumería]])</f>
        <v>294169</v>
      </c>
      <c r="O3286" s="14">
        <f>AVERAGE(VentasC15[[#This Row],[Maquillaje]:[Perfumería]])</f>
        <v>58833.8</v>
      </c>
      <c r="P3286" t="str">
        <f>INDEX(VentasC15[[#Headers],[Maquillaje]:[Perfumería]],MATCH(MAX(VentasC15[[#This Row],[Maquillaje]:[Perfumería]]),VentasC15[[#This Row],[Maquillaje]:[Perfumería]],0))</f>
        <v>Maquillaje</v>
      </c>
      <c r="Q3286" t="str">
        <f>INDEX(VentasC15[[#Headers],[Maquillaje]:[Perfumería]],MATCH(MIN(VentasC15[[#This Row],[Maquillaje]:[Perfumería]]),VentasC15[[#This Row],[Maquillaje]:[Perfumería]],0))</f>
        <v>Cuerpo</v>
      </c>
      <c r="R3286" t="str">
        <f>IF(VentasC15[[#This Row],[Total por vendedor]]&gt;=250000,"SI","NO")</f>
        <v>SI</v>
      </c>
    </row>
    <row r="3287" spans="1:18" x14ac:dyDescent="0.3">
      <c r="A3287" s="17">
        <v>33500407</v>
      </c>
      <c r="B3287" s="13">
        <v>47</v>
      </c>
      <c r="C3287" s="13">
        <v>7</v>
      </c>
      <c r="D3287" s="13">
        <v>51</v>
      </c>
      <c r="E3287" t="s">
        <v>23</v>
      </c>
      <c r="F3287" t="s">
        <v>21</v>
      </c>
      <c r="G3287" t="str">
        <f>IF(VentasC15[[#This Row],[Tipo de pago]]='Tablas auxiliares'!$B$6,"Venta física","Venta Online")</f>
        <v>Venta Online</v>
      </c>
      <c r="H3287" t="s">
        <v>30</v>
      </c>
      <c r="I3287" s="37">
        <v>78140</v>
      </c>
      <c r="J3287" s="37">
        <v>8054</v>
      </c>
      <c r="K3287" s="37">
        <v>46624</v>
      </c>
      <c r="L3287" s="37">
        <v>88923</v>
      </c>
      <c r="M3287" s="37">
        <v>2034</v>
      </c>
      <c r="N3287" s="37">
        <f>SUM(VentasC15[[#This Row],[Maquillaje]:[Perfumería]])</f>
        <v>223775</v>
      </c>
      <c r="O3287" s="14">
        <f>AVERAGE(VentasC15[[#This Row],[Maquillaje]:[Perfumería]])</f>
        <v>44755</v>
      </c>
      <c r="P3287" t="str">
        <f>INDEX(VentasC15[[#Headers],[Maquillaje]:[Perfumería]],MATCH(MAX(VentasC15[[#This Row],[Maquillaje]:[Perfumería]]),VentasC15[[#This Row],[Maquillaje]:[Perfumería]],0))</f>
        <v>Cuerpo</v>
      </c>
      <c r="Q3287" t="str">
        <f>INDEX(VentasC15[[#Headers],[Maquillaje]:[Perfumería]],MATCH(MIN(VentasC15[[#This Row],[Maquillaje]:[Perfumería]]),VentasC15[[#This Row],[Maquillaje]:[Perfumería]],0))</f>
        <v>Perfumería</v>
      </c>
      <c r="R3287" t="str">
        <f>IF(VentasC15[[#This Row],[Total por vendedor]]&gt;=250000,"SI","NO")</f>
        <v>NO</v>
      </c>
    </row>
    <row r="3288" spans="1:18" x14ac:dyDescent="0.3">
      <c r="A3288" s="16">
        <v>33500408</v>
      </c>
      <c r="B3288" s="13">
        <v>40</v>
      </c>
      <c r="C3288" s="13">
        <v>7</v>
      </c>
      <c r="D3288" s="13">
        <v>92</v>
      </c>
      <c r="E3288" t="s">
        <v>23</v>
      </c>
      <c r="F3288" t="s">
        <v>20</v>
      </c>
      <c r="G3288" t="str">
        <f>IF(VentasC15[[#This Row],[Tipo de pago]]='Tablas auxiliares'!$B$6,"Venta física","Venta Online")</f>
        <v>Venta física</v>
      </c>
      <c r="H3288" t="s">
        <v>29</v>
      </c>
      <c r="I3288" s="37">
        <v>9562</v>
      </c>
      <c r="J3288" s="37">
        <v>56702</v>
      </c>
      <c r="K3288" s="37">
        <v>83520</v>
      </c>
      <c r="L3288" s="37">
        <v>98378</v>
      </c>
      <c r="M3288" s="37">
        <v>53411</v>
      </c>
      <c r="N3288" s="37">
        <f>SUM(VentasC15[[#This Row],[Maquillaje]:[Perfumería]])</f>
        <v>301573</v>
      </c>
      <c r="O3288" s="14">
        <f>AVERAGE(VentasC15[[#This Row],[Maquillaje]:[Perfumería]])</f>
        <v>60314.6</v>
      </c>
      <c r="P3288" t="str">
        <f>INDEX(VentasC15[[#Headers],[Maquillaje]:[Perfumería]],MATCH(MAX(VentasC15[[#This Row],[Maquillaje]:[Perfumería]]),VentasC15[[#This Row],[Maquillaje]:[Perfumería]],0))</f>
        <v>Cuerpo</v>
      </c>
      <c r="Q3288" t="str">
        <f>INDEX(VentasC15[[#Headers],[Maquillaje]:[Perfumería]],MATCH(MIN(VentasC15[[#This Row],[Maquillaje]:[Perfumería]]),VentasC15[[#This Row],[Maquillaje]:[Perfumería]],0))</f>
        <v>Maquillaje</v>
      </c>
      <c r="R3288" t="str">
        <f>IF(VentasC15[[#This Row],[Total por vendedor]]&gt;=250000,"SI","NO")</f>
        <v>SI</v>
      </c>
    </row>
    <row r="3289" spans="1:18" x14ac:dyDescent="0.3">
      <c r="A3289" s="17">
        <v>33500409</v>
      </c>
      <c r="B3289" s="13">
        <v>40</v>
      </c>
      <c r="C3289" s="13">
        <v>7</v>
      </c>
      <c r="D3289" s="13">
        <v>71</v>
      </c>
      <c r="E3289" t="s">
        <v>22</v>
      </c>
      <c r="F3289" t="s">
        <v>21</v>
      </c>
      <c r="G3289" t="str">
        <f>IF(VentasC15[[#This Row],[Tipo de pago]]='Tablas auxiliares'!$B$6,"Venta física","Venta Online")</f>
        <v>Venta Online</v>
      </c>
      <c r="H3289" t="s">
        <v>29</v>
      </c>
      <c r="I3289" s="37">
        <v>66819</v>
      </c>
      <c r="J3289" s="37">
        <v>22522</v>
      </c>
      <c r="K3289" s="37">
        <v>64855</v>
      </c>
      <c r="L3289" s="37">
        <v>8859</v>
      </c>
      <c r="M3289" s="37">
        <v>80264</v>
      </c>
      <c r="N3289" s="37">
        <f>SUM(VentasC15[[#This Row],[Maquillaje]:[Perfumería]])</f>
        <v>243319</v>
      </c>
      <c r="O3289" s="14">
        <f>AVERAGE(VentasC15[[#This Row],[Maquillaje]:[Perfumería]])</f>
        <v>48663.8</v>
      </c>
      <c r="P3289" t="str">
        <f>INDEX(VentasC15[[#Headers],[Maquillaje]:[Perfumería]],MATCH(MAX(VentasC15[[#This Row],[Maquillaje]:[Perfumería]]),VentasC15[[#This Row],[Maquillaje]:[Perfumería]],0))</f>
        <v>Perfumería</v>
      </c>
      <c r="Q3289" t="str">
        <f>INDEX(VentasC15[[#Headers],[Maquillaje]:[Perfumería]],MATCH(MIN(VentasC15[[#This Row],[Maquillaje]:[Perfumería]]),VentasC15[[#This Row],[Maquillaje]:[Perfumería]],0))</f>
        <v>Cuerpo</v>
      </c>
      <c r="R3289" t="str">
        <f>IF(VentasC15[[#This Row],[Total por vendedor]]&gt;=250000,"SI","NO")</f>
        <v>NO</v>
      </c>
    </row>
    <row r="3290" spans="1:18" x14ac:dyDescent="0.3">
      <c r="A3290" s="16">
        <v>33500410</v>
      </c>
      <c r="B3290" s="13">
        <v>51</v>
      </c>
      <c r="C3290" s="13">
        <v>7</v>
      </c>
      <c r="D3290" s="13">
        <v>64</v>
      </c>
      <c r="E3290" t="s">
        <v>23</v>
      </c>
      <c r="F3290" t="s">
        <v>21</v>
      </c>
      <c r="G3290" t="str">
        <f>IF(VentasC15[[#This Row],[Tipo de pago]]='Tablas auxiliares'!$B$6,"Venta física","Venta Online")</f>
        <v>Venta Online</v>
      </c>
      <c r="H3290" t="s">
        <v>30</v>
      </c>
      <c r="I3290" s="37">
        <v>28710</v>
      </c>
      <c r="J3290" s="37">
        <v>85217</v>
      </c>
      <c r="K3290" s="37">
        <v>8735</v>
      </c>
      <c r="L3290" s="37">
        <v>26003</v>
      </c>
      <c r="M3290" s="37">
        <v>97785</v>
      </c>
      <c r="N3290" s="37">
        <f>SUM(VentasC15[[#This Row],[Maquillaje]:[Perfumería]])</f>
        <v>246450</v>
      </c>
      <c r="O3290" s="14">
        <f>AVERAGE(VentasC15[[#This Row],[Maquillaje]:[Perfumería]])</f>
        <v>49290</v>
      </c>
      <c r="P3290" t="str">
        <f>INDEX(VentasC15[[#Headers],[Maquillaje]:[Perfumería]],MATCH(MAX(VentasC15[[#This Row],[Maquillaje]:[Perfumería]]),VentasC15[[#This Row],[Maquillaje]:[Perfumería]],0))</f>
        <v>Perfumería</v>
      </c>
      <c r="Q3290" t="str">
        <f>INDEX(VentasC15[[#Headers],[Maquillaje]:[Perfumería]],MATCH(MIN(VentasC15[[#This Row],[Maquillaje]:[Perfumería]]),VentasC15[[#This Row],[Maquillaje]:[Perfumería]],0))</f>
        <v>Cabello</v>
      </c>
      <c r="R3290" t="str">
        <f>IF(VentasC15[[#This Row],[Total por vendedor]]&gt;=250000,"SI","NO")</f>
        <v>NO</v>
      </c>
    </row>
    <row r="3291" spans="1:18" x14ac:dyDescent="0.3">
      <c r="A3291" s="17">
        <v>33500411</v>
      </c>
      <c r="B3291" s="13">
        <v>53</v>
      </c>
      <c r="C3291" s="13">
        <v>7</v>
      </c>
      <c r="D3291" s="13">
        <v>68</v>
      </c>
      <c r="E3291" t="s">
        <v>22</v>
      </c>
      <c r="F3291" t="s">
        <v>21</v>
      </c>
      <c r="G3291" t="str">
        <f>IF(VentasC15[[#This Row],[Tipo de pago]]='Tablas auxiliares'!$B$6,"Venta física","Venta Online")</f>
        <v>Venta Online</v>
      </c>
      <c r="H3291" t="s">
        <v>29</v>
      </c>
      <c r="I3291" s="37">
        <v>55599</v>
      </c>
      <c r="J3291" s="37">
        <v>36904</v>
      </c>
      <c r="K3291" s="37">
        <v>67567</v>
      </c>
      <c r="L3291" s="37">
        <v>32466</v>
      </c>
      <c r="M3291" s="37">
        <v>20080</v>
      </c>
      <c r="N3291" s="37">
        <f>SUM(VentasC15[[#This Row],[Maquillaje]:[Perfumería]])</f>
        <v>212616</v>
      </c>
      <c r="O3291" s="14">
        <f>AVERAGE(VentasC15[[#This Row],[Maquillaje]:[Perfumería]])</f>
        <v>42523.199999999997</v>
      </c>
      <c r="P3291" t="str">
        <f>INDEX(VentasC15[[#Headers],[Maquillaje]:[Perfumería]],MATCH(MAX(VentasC15[[#This Row],[Maquillaje]:[Perfumería]]),VentasC15[[#This Row],[Maquillaje]:[Perfumería]],0))</f>
        <v>Cabello</v>
      </c>
      <c r="Q3291" t="str">
        <f>INDEX(VentasC15[[#Headers],[Maquillaje]:[Perfumería]],MATCH(MIN(VentasC15[[#This Row],[Maquillaje]:[Perfumería]]),VentasC15[[#This Row],[Maquillaje]:[Perfumería]],0))</f>
        <v>Perfumería</v>
      </c>
      <c r="R3291" t="str">
        <f>IF(VentasC15[[#This Row],[Total por vendedor]]&gt;=250000,"SI","NO")</f>
        <v>NO</v>
      </c>
    </row>
    <row r="3292" spans="1:18" x14ac:dyDescent="0.3">
      <c r="A3292" s="16">
        <v>33500412</v>
      </c>
      <c r="B3292" s="13">
        <v>28</v>
      </c>
      <c r="C3292" s="13">
        <v>7</v>
      </c>
      <c r="D3292" s="13">
        <v>87</v>
      </c>
      <c r="E3292" t="s">
        <v>23</v>
      </c>
      <c r="F3292" t="s">
        <v>20</v>
      </c>
      <c r="G3292" t="str">
        <f>IF(VentasC15[[#This Row],[Tipo de pago]]='Tablas auxiliares'!$B$6,"Venta física","Venta Online")</f>
        <v>Venta física</v>
      </c>
      <c r="H3292" t="s">
        <v>30</v>
      </c>
      <c r="I3292" s="37">
        <v>46670</v>
      </c>
      <c r="J3292" s="37">
        <v>53751</v>
      </c>
      <c r="K3292" s="37">
        <v>13668</v>
      </c>
      <c r="L3292" s="37">
        <v>91573</v>
      </c>
      <c r="M3292" s="37">
        <v>75731</v>
      </c>
      <c r="N3292" s="37">
        <f>SUM(VentasC15[[#This Row],[Maquillaje]:[Perfumería]])</f>
        <v>281393</v>
      </c>
      <c r="O3292" s="14">
        <f>AVERAGE(VentasC15[[#This Row],[Maquillaje]:[Perfumería]])</f>
        <v>56278.6</v>
      </c>
      <c r="P3292" t="str">
        <f>INDEX(VentasC15[[#Headers],[Maquillaje]:[Perfumería]],MATCH(MAX(VentasC15[[#This Row],[Maquillaje]:[Perfumería]]),VentasC15[[#This Row],[Maquillaje]:[Perfumería]],0))</f>
        <v>Cuerpo</v>
      </c>
      <c r="Q3292" t="str">
        <f>INDEX(VentasC15[[#Headers],[Maquillaje]:[Perfumería]],MATCH(MIN(VentasC15[[#This Row],[Maquillaje]:[Perfumería]]),VentasC15[[#This Row],[Maquillaje]:[Perfumería]],0))</f>
        <v>Cabello</v>
      </c>
      <c r="R3292" t="str">
        <f>IF(VentasC15[[#This Row],[Total por vendedor]]&gt;=250000,"SI","NO")</f>
        <v>SI</v>
      </c>
    </row>
    <row r="3293" spans="1:18" x14ac:dyDescent="0.3">
      <c r="A3293" s="17">
        <v>33500413</v>
      </c>
      <c r="B3293" s="13">
        <v>29</v>
      </c>
      <c r="C3293" s="13">
        <v>7</v>
      </c>
      <c r="D3293" s="13">
        <v>86</v>
      </c>
      <c r="E3293" t="s">
        <v>25</v>
      </c>
      <c r="F3293" t="s">
        <v>21</v>
      </c>
      <c r="G3293" t="str">
        <f>IF(VentasC15[[#This Row],[Tipo de pago]]='Tablas auxiliares'!$B$6,"Venta física","Venta Online")</f>
        <v>Venta Online</v>
      </c>
      <c r="H3293" t="s">
        <v>29</v>
      </c>
      <c r="I3293" s="37">
        <v>92331</v>
      </c>
      <c r="J3293" s="37">
        <v>2488</v>
      </c>
      <c r="K3293" s="37">
        <v>60583</v>
      </c>
      <c r="L3293" s="37">
        <v>76712</v>
      </c>
      <c r="M3293" s="37">
        <v>8770</v>
      </c>
      <c r="N3293" s="37">
        <f>SUM(VentasC15[[#This Row],[Maquillaje]:[Perfumería]])</f>
        <v>240884</v>
      </c>
      <c r="O3293" s="14">
        <f>AVERAGE(VentasC15[[#This Row],[Maquillaje]:[Perfumería]])</f>
        <v>48176.800000000003</v>
      </c>
      <c r="P3293" t="str">
        <f>INDEX(VentasC15[[#Headers],[Maquillaje]:[Perfumería]],MATCH(MAX(VentasC15[[#This Row],[Maquillaje]:[Perfumería]]),VentasC15[[#This Row],[Maquillaje]:[Perfumería]],0))</f>
        <v>Maquillaje</v>
      </c>
      <c r="Q3293" t="str">
        <f>INDEX(VentasC15[[#Headers],[Maquillaje]:[Perfumería]],MATCH(MIN(VentasC15[[#This Row],[Maquillaje]:[Perfumería]]),VentasC15[[#This Row],[Maquillaje]:[Perfumería]],0))</f>
        <v>Skincare</v>
      </c>
      <c r="R3293" t="str">
        <f>IF(VentasC15[[#This Row],[Total por vendedor]]&gt;=250000,"SI","NO")</f>
        <v>NO</v>
      </c>
    </row>
    <row r="3294" spans="1:18" x14ac:dyDescent="0.3">
      <c r="A3294" s="16">
        <v>33500414</v>
      </c>
      <c r="B3294" s="13">
        <v>45</v>
      </c>
      <c r="C3294" s="13">
        <v>7</v>
      </c>
      <c r="D3294" s="13">
        <v>25</v>
      </c>
      <c r="E3294" t="s">
        <v>23</v>
      </c>
      <c r="F3294" t="s">
        <v>20</v>
      </c>
      <c r="G3294" t="str">
        <f>IF(VentasC15[[#This Row],[Tipo de pago]]='Tablas auxiliares'!$B$6,"Venta física","Venta Online")</f>
        <v>Venta física</v>
      </c>
      <c r="H3294" t="s">
        <v>30</v>
      </c>
      <c r="I3294" s="37">
        <v>95565</v>
      </c>
      <c r="J3294" s="37">
        <v>82149</v>
      </c>
      <c r="K3294" s="37">
        <v>51800</v>
      </c>
      <c r="L3294" s="37">
        <v>83604</v>
      </c>
      <c r="M3294" s="37">
        <v>39409</v>
      </c>
      <c r="N3294" s="37">
        <f>SUM(VentasC15[[#This Row],[Maquillaje]:[Perfumería]])</f>
        <v>352527</v>
      </c>
      <c r="O3294" s="14">
        <f>AVERAGE(VentasC15[[#This Row],[Maquillaje]:[Perfumería]])</f>
        <v>70505.399999999994</v>
      </c>
      <c r="P3294" t="str">
        <f>INDEX(VentasC15[[#Headers],[Maquillaje]:[Perfumería]],MATCH(MAX(VentasC15[[#This Row],[Maquillaje]:[Perfumería]]),VentasC15[[#This Row],[Maquillaje]:[Perfumería]],0))</f>
        <v>Maquillaje</v>
      </c>
      <c r="Q3294" t="str">
        <f>INDEX(VentasC15[[#Headers],[Maquillaje]:[Perfumería]],MATCH(MIN(VentasC15[[#This Row],[Maquillaje]:[Perfumería]]),VentasC15[[#This Row],[Maquillaje]:[Perfumería]],0))</f>
        <v>Perfumería</v>
      </c>
      <c r="R3294" t="str">
        <f>IF(VentasC15[[#This Row],[Total por vendedor]]&gt;=250000,"SI","NO")</f>
        <v>SI</v>
      </c>
    </row>
    <row r="3295" spans="1:18" x14ac:dyDescent="0.3">
      <c r="A3295" s="17">
        <v>33500415</v>
      </c>
      <c r="B3295" s="13">
        <v>62</v>
      </c>
      <c r="C3295" s="13">
        <v>7</v>
      </c>
      <c r="D3295" s="13">
        <v>13</v>
      </c>
      <c r="E3295" t="s">
        <v>23</v>
      </c>
      <c r="F3295" t="s">
        <v>20</v>
      </c>
      <c r="G3295" t="str">
        <f>IF(VentasC15[[#This Row],[Tipo de pago]]='Tablas auxiliares'!$B$6,"Venta física","Venta Online")</f>
        <v>Venta física</v>
      </c>
      <c r="H3295" t="s">
        <v>30</v>
      </c>
      <c r="I3295" s="37">
        <v>1268</v>
      </c>
      <c r="J3295" s="37">
        <v>89445</v>
      </c>
      <c r="K3295" s="37">
        <v>56718</v>
      </c>
      <c r="L3295" s="37">
        <v>47830</v>
      </c>
      <c r="M3295" s="37">
        <v>73014</v>
      </c>
      <c r="N3295" s="37">
        <f>SUM(VentasC15[[#This Row],[Maquillaje]:[Perfumería]])</f>
        <v>268275</v>
      </c>
      <c r="O3295" s="14">
        <f>AVERAGE(VentasC15[[#This Row],[Maquillaje]:[Perfumería]])</f>
        <v>53655</v>
      </c>
      <c r="P3295" t="str">
        <f>INDEX(VentasC15[[#Headers],[Maquillaje]:[Perfumería]],MATCH(MAX(VentasC15[[#This Row],[Maquillaje]:[Perfumería]]),VentasC15[[#This Row],[Maquillaje]:[Perfumería]],0))</f>
        <v>Skincare</v>
      </c>
      <c r="Q3295" t="str">
        <f>INDEX(VentasC15[[#Headers],[Maquillaje]:[Perfumería]],MATCH(MIN(VentasC15[[#This Row],[Maquillaje]:[Perfumería]]),VentasC15[[#This Row],[Maquillaje]:[Perfumería]],0))</f>
        <v>Maquillaje</v>
      </c>
      <c r="R3295" t="str">
        <f>IF(VentasC15[[#This Row],[Total por vendedor]]&gt;=250000,"SI","NO")</f>
        <v>SI</v>
      </c>
    </row>
    <row r="3296" spans="1:18" x14ac:dyDescent="0.3">
      <c r="A3296" s="16">
        <v>33500416</v>
      </c>
      <c r="B3296" s="13">
        <v>34</v>
      </c>
      <c r="C3296" s="13">
        <v>7</v>
      </c>
      <c r="D3296" s="13">
        <v>59</v>
      </c>
      <c r="E3296" t="s">
        <v>23</v>
      </c>
      <c r="F3296" t="s">
        <v>21</v>
      </c>
      <c r="G3296" t="str">
        <f>IF(VentasC15[[#This Row],[Tipo de pago]]='Tablas auxiliares'!$B$6,"Venta física","Venta Online")</f>
        <v>Venta Online</v>
      </c>
      <c r="H3296" t="s">
        <v>29</v>
      </c>
      <c r="I3296" s="37">
        <v>59457</v>
      </c>
      <c r="J3296" s="37">
        <v>96567</v>
      </c>
      <c r="K3296" s="37">
        <v>64541</v>
      </c>
      <c r="L3296" s="37">
        <v>1046</v>
      </c>
      <c r="M3296" s="37">
        <v>43181</v>
      </c>
      <c r="N3296" s="37">
        <f>SUM(VentasC15[[#This Row],[Maquillaje]:[Perfumería]])</f>
        <v>264792</v>
      </c>
      <c r="O3296" s="14">
        <f>AVERAGE(VentasC15[[#This Row],[Maquillaje]:[Perfumería]])</f>
        <v>52958.400000000001</v>
      </c>
      <c r="P3296" t="str">
        <f>INDEX(VentasC15[[#Headers],[Maquillaje]:[Perfumería]],MATCH(MAX(VentasC15[[#This Row],[Maquillaje]:[Perfumería]]),VentasC15[[#This Row],[Maquillaje]:[Perfumería]],0))</f>
        <v>Skincare</v>
      </c>
      <c r="Q3296" t="str">
        <f>INDEX(VentasC15[[#Headers],[Maquillaje]:[Perfumería]],MATCH(MIN(VentasC15[[#This Row],[Maquillaje]:[Perfumería]]),VentasC15[[#This Row],[Maquillaje]:[Perfumería]],0))</f>
        <v>Cuerpo</v>
      </c>
      <c r="R3296" t="str">
        <f>IF(VentasC15[[#This Row],[Total por vendedor]]&gt;=250000,"SI","NO")</f>
        <v>SI</v>
      </c>
    </row>
    <row r="3297" spans="1:18" x14ac:dyDescent="0.3">
      <c r="A3297" s="17">
        <v>33500417</v>
      </c>
      <c r="B3297" s="13">
        <v>40</v>
      </c>
      <c r="C3297" s="13">
        <v>7</v>
      </c>
      <c r="D3297" s="13">
        <v>79</v>
      </c>
      <c r="E3297" t="s">
        <v>23</v>
      </c>
      <c r="F3297" t="s">
        <v>21</v>
      </c>
      <c r="G3297" t="str">
        <f>IF(VentasC15[[#This Row],[Tipo de pago]]='Tablas auxiliares'!$B$6,"Venta física","Venta Online")</f>
        <v>Venta Online</v>
      </c>
      <c r="H3297" t="s">
        <v>29</v>
      </c>
      <c r="I3297" s="37">
        <v>25778</v>
      </c>
      <c r="J3297" s="37">
        <v>27740</v>
      </c>
      <c r="K3297" s="37">
        <v>57895</v>
      </c>
      <c r="L3297" s="37">
        <v>63516</v>
      </c>
      <c r="M3297" s="37">
        <v>59342</v>
      </c>
      <c r="N3297" s="37">
        <f>SUM(VentasC15[[#This Row],[Maquillaje]:[Perfumería]])</f>
        <v>234271</v>
      </c>
      <c r="O3297" s="14">
        <f>AVERAGE(VentasC15[[#This Row],[Maquillaje]:[Perfumería]])</f>
        <v>46854.2</v>
      </c>
      <c r="P3297" t="str">
        <f>INDEX(VentasC15[[#Headers],[Maquillaje]:[Perfumería]],MATCH(MAX(VentasC15[[#This Row],[Maquillaje]:[Perfumería]]),VentasC15[[#This Row],[Maquillaje]:[Perfumería]],0))</f>
        <v>Cuerpo</v>
      </c>
      <c r="Q3297" t="str">
        <f>INDEX(VentasC15[[#Headers],[Maquillaje]:[Perfumería]],MATCH(MIN(VentasC15[[#This Row],[Maquillaje]:[Perfumería]]),VentasC15[[#This Row],[Maquillaje]:[Perfumería]],0))</f>
        <v>Maquillaje</v>
      </c>
      <c r="R3297" t="str">
        <f>IF(VentasC15[[#This Row],[Total por vendedor]]&gt;=250000,"SI","NO")</f>
        <v>NO</v>
      </c>
    </row>
    <row r="3298" spans="1:18" x14ac:dyDescent="0.3">
      <c r="A3298" s="16">
        <v>33500418</v>
      </c>
      <c r="B3298" s="13">
        <v>58</v>
      </c>
      <c r="C3298" s="13">
        <v>7</v>
      </c>
      <c r="D3298" s="13">
        <v>17</v>
      </c>
      <c r="E3298" t="s">
        <v>23</v>
      </c>
      <c r="F3298" t="s">
        <v>21</v>
      </c>
      <c r="G3298" t="str">
        <f>IF(VentasC15[[#This Row],[Tipo de pago]]='Tablas auxiliares'!$B$6,"Venta física","Venta Online")</f>
        <v>Venta Online</v>
      </c>
      <c r="H3298" t="s">
        <v>29</v>
      </c>
      <c r="I3298" s="37">
        <v>52771</v>
      </c>
      <c r="J3298" s="37">
        <v>52654</v>
      </c>
      <c r="K3298" s="37">
        <v>50386</v>
      </c>
      <c r="L3298" s="37">
        <v>20356</v>
      </c>
      <c r="M3298" s="37">
        <v>18242</v>
      </c>
      <c r="N3298" s="37">
        <f>SUM(VentasC15[[#This Row],[Maquillaje]:[Perfumería]])</f>
        <v>194409</v>
      </c>
      <c r="O3298" s="14">
        <f>AVERAGE(VentasC15[[#This Row],[Maquillaje]:[Perfumería]])</f>
        <v>38881.800000000003</v>
      </c>
      <c r="P3298" t="str">
        <f>INDEX(VentasC15[[#Headers],[Maquillaje]:[Perfumería]],MATCH(MAX(VentasC15[[#This Row],[Maquillaje]:[Perfumería]]),VentasC15[[#This Row],[Maquillaje]:[Perfumería]],0))</f>
        <v>Maquillaje</v>
      </c>
      <c r="Q3298" t="str">
        <f>INDEX(VentasC15[[#Headers],[Maquillaje]:[Perfumería]],MATCH(MIN(VentasC15[[#This Row],[Maquillaje]:[Perfumería]]),VentasC15[[#This Row],[Maquillaje]:[Perfumería]],0))</f>
        <v>Perfumería</v>
      </c>
      <c r="R3298" t="str">
        <f>IF(VentasC15[[#This Row],[Total por vendedor]]&gt;=250000,"SI","NO")</f>
        <v>NO</v>
      </c>
    </row>
    <row r="3299" spans="1:18" x14ac:dyDescent="0.3">
      <c r="A3299" s="17">
        <v>33500419</v>
      </c>
      <c r="B3299" s="13">
        <v>68</v>
      </c>
      <c r="C3299" s="13">
        <v>7</v>
      </c>
      <c r="D3299" s="13">
        <v>83</v>
      </c>
      <c r="E3299" t="s">
        <v>23</v>
      </c>
      <c r="F3299" t="s">
        <v>21</v>
      </c>
      <c r="G3299" t="str">
        <f>IF(VentasC15[[#This Row],[Tipo de pago]]='Tablas auxiliares'!$B$6,"Venta física","Venta Online")</f>
        <v>Venta Online</v>
      </c>
      <c r="H3299" t="s">
        <v>30</v>
      </c>
      <c r="I3299" s="37">
        <v>37686</v>
      </c>
      <c r="J3299" s="37">
        <v>858</v>
      </c>
      <c r="K3299" s="37">
        <v>80506</v>
      </c>
      <c r="L3299" s="37">
        <v>40847</v>
      </c>
      <c r="M3299" s="37">
        <v>39145</v>
      </c>
      <c r="N3299" s="37">
        <f>SUM(VentasC15[[#This Row],[Maquillaje]:[Perfumería]])</f>
        <v>199042</v>
      </c>
      <c r="O3299" s="14">
        <f>AVERAGE(VentasC15[[#This Row],[Maquillaje]:[Perfumería]])</f>
        <v>39808.400000000001</v>
      </c>
      <c r="P3299" t="str">
        <f>INDEX(VentasC15[[#Headers],[Maquillaje]:[Perfumería]],MATCH(MAX(VentasC15[[#This Row],[Maquillaje]:[Perfumería]]),VentasC15[[#This Row],[Maquillaje]:[Perfumería]],0))</f>
        <v>Cabello</v>
      </c>
      <c r="Q3299" t="str">
        <f>INDEX(VentasC15[[#Headers],[Maquillaje]:[Perfumería]],MATCH(MIN(VentasC15[[#This Row],[Maquillaje]:[Perfumería]]),VentasC15[[#This Row],[Maquillaje]:[Perfumería]],0))</f>
        <v>Skincare</v>
      </c>
      <c r="R3299" t="str">
        <f>IF(VentasC15[[#This Row],[Total por vendedor]]&gt;=250000,"SI","NO")</f>
        <v>NO</v>
      </c>
    </row>
    <row r="3300" spans="1:18" x14ac:dyDescent="0.3">
      <c r="A3300" s="16">
        <v>33500420</v>
      </c>
      <c r="B3300" s="13">
        <v>71</v>
      </c>
      <c r="C3300" s="13">
        <v>7</v>
      </c>
      <c r="D3300" s="13">
        <v>44</v>
      </c>
      <c r="E3300" t="s">
        <v>25</v>
      </c>
      <c r="F3300" t="s">
        <v>20</v>
      </c>
      <c r="G3300" t="str">
        <f>IF(VentasC15[[#This Row],[Tipo de pago]]='Tablas auxiliares'!$B$6,"Venta física","Venta Online")</f>
        <v>Venta física</v>
      </c>
      <c r="H3300" t="s">
        <v>30</v>
      </c>
      <c r="I3300" s="37">
        <v>56940</v>
      </c>
      <c r="J3300" s="37">
        <v>99886</v>
      </c>
      <c r="K3300" s="37">
        <v>11776</v>
      </c>
      <c r="L3300" s="37">
        <v>12957</v>
      </c>
      <c r="M3300" s="37">
        <v>43093</v>
      </c>
      <c r="N3300" s="37">
        <f>SUM(VentasC15[[#This Row],[Maquillaje]:[Perfumería]])</f>
        <v>224652</v>
      </c>
      <c r="O3300" s="14">
        <f>AVERAGE(VentasC15[[#This Row],[Maquillaje]:[Perfumería]])</f>
        <v>44930.400000000001</v>
      </c>
      <c r="P3300" t="str">
        <f>INDEX(VentasC15[[#Headers],[Maquillaje]:[Perfumería]],MATCH(MAX(VentasC15[[#This Row],[Maquillaje]:[Perfumería]]),VentasC15[[#This Row],[Maquillaje]:[Perfumería]],0))</f>
        <v>Skincare</v>
      </c>
      <c r="Q3300" t="str">
        <f>INDEX(VentasC15[[#Headers],[Maquillaje]:[Perfumería]],MATCH(MIN(VentasC15[[#This Row],[Maquillaje]:[Perfumería]]),VentasC15[[#This Row],[Maquillaje]:[Perfumería]],0))</f>
        <v>Cabello</v>
      </c>
      <c r="R3300" t="str">
        <f>IF(VentasC15[[#This Row],[Total por vendedor]]&gt;=250000,"SI","NO")</f>
        <v>NO</v>
      </c>
    </row>
    <row r="3301" spans="1:18" x14ac:dyDescent="0.3">
      <c r="A3301" s="17">
        <v>33500421</v>
      </c>
      <c r="B3301" s="13">
        <v>46</v>
      </c>
      <c r="C3301" s="13">
        <v>7</v>
      </c>
      <c r="D3301" s="13">
        <v>45</v>
      </c>
      <c r="E3301" t="s">
        <v>22</v>
      </c>
      <c r="F3301" t="s">
        <v>21</v>
      </c>
      <c r="G3301" t="str">
        <f>IF(VentasC15[[#This Row],[Tipo de pago]]='Tablas auxiliares'!$B$6,"Venta física","Venta Online")</f>
        <v>Venta Online</v>
      </c>
      <c r="H3301" t="s">
        <v>29</v>
      </c>
      <c r="I3301" s="37">
        <v>69188</v>
      </c>
      <c r="J3301" s="37">
        <v>23768</v>
      </c>
      <c r="K3301" s="37">
        <v>62632</v>
      </c>
      <c r="L3301" s="37">
        <v>93908</v>
      </c>
      <c r="M3301" s="37">
        <v>65532</v>
      </c>
      <c r="N3301" s="37">
        <f>SUM(VentasC15[[#This Row],[Maquillaje]:[Perfumería]])</f>
        <v>315028</v>
      </c>
      <c r="O3301" s="14">
        <f>AVERAGE(VentasC15[[#This Row],[Maquillaje]:[Perfumería]])</f>
        <v>63005.599999999999</v>
      </c>
      <c r="P3301" t="str">
        <f>INDEX(VentasC15[[#Headers],[Maquillaje]:[Perfumería]],MATCH(MAX(VentasC15[[#This Row],[Maquillaje]:[Perfumería]]),VentasC15[[#This Row],[Maquillaje]:[Perfumería]],0))</f>
        <v>Cuerpo</v>
      </c>
      <c r="Q3301" t="str">
        <f>INDEX(VentasC15[[#Headers],[Maquillaje]:[Perfumería]],MATCH(MIN(VentasC15[[#This Row],[Maquillaje]:[Perfumería]]),VentasC15[[#This Row],[Maquillaje]:[Perfumería]],0))</f>
        <v>Skincare</v>
      </c>
      <c r="R3301" t="str">
        <f>IF(VentasC15[[#This Row],[Total por vendedor]]&gt;=250000,"SI","NO")</f>
        <v>SI</v>
      </c>
    </row>
    <row r="3302" spans="1:18" x14ac:dyDescent="0.3">
      <c r="A3302" s="16">
        <v>33500422</v>
      </c>
      <c r="B3302" s="13">
        <v>73</v>
      </c>
      <c r="C3302" s="13">
        <v>7</v>
      </c>
      <c r="D3302" s="13">
        <v>11</v>
      </c>
      <c r="E3302" t="s">
        <v>24</v>
      </c>
      <c r="F3302" t="s">
        <v>21</v>
      </c>
      <c r="G3302" t="str">
        <f>IF(VentasC15[[#This Row],[Tipo de pago]]='Tablas auxiliares'!$B$6,"Venta física","Venta Online")</f>
        <v>Venta Online</v>
      </c>
      <c r="H3302" t="s">
        <v>29</v>
      </c>
      <c r="I3302" s="37">
        <v>38159</v>
      </c>
      <c r="J3302" s="37">
        <v>14908</v>
      </c>
      <c r="K3302" s="37">
        <v>8831</v>
      </c>
      <c r="L3302" s="37">
        <v>29046</v>
      </c>
      <c r="M3302" s="37">
        <v>38983</v>
      </c>
      <c r="N3302" s="37">
        <f>SUM(VentasC15[[#This Row],[Maquillaje]:[Perfumería]])</f>
        <v>129927</v>
      </c>
      <c r="O3302" s="14">
        <f>AVERAGE(VentasC15[[#This Row],[Maquillaje]:[Perfumería]])</f>
        <v>25985.4</v>
      </c>
      <c r="P3302" t="str">
        <f>INDEX(VentasC15[[#Headers],[Maquillaje]:[Perfumería]],MATCH(MAX(VentasC15[[#This Row],[Maquillaje]:[Perfumería]]),VentasC15[[#This Row],[Maquillaje]:[Perfumería]],0))</f>
        <v>Perfumería</v>
      </c>
      <c r="Q3302" t="str">
        <f>INDEX(VentasC15[[#Headers],[Maquillaje]:[Perfumería]],MATCH(MIN(VentasC15[[#This Row],[Maquillaje]:[Perfumería]]),VentasC15[[#This Row],[Maquillaje]:[Perfumería]],0))</f>
        <v>Cabello</v>
      </c>
      <c r="R3302" t="str">
        <f>IF(VentasC15[[#This Row],[Total por vendedor]]&gt;=250000,"SI","NO")</f>
        <v>NO</v>
      </c>
    </row>
    <row r="3303" spans="1:18" x14ac:dyDescent="0.3">
      <c r="A3303" s="17">
        <v>33500423</v>
      </c>
      <c r="B3303" s="13">
        <v>53</v>
      </c>
      <c r="C3303" s="13">
        <v>7</v>
      </c>
      <c r="D3303" s="13">
        <v>39</v>
      </c>
      <c r="E3303" t="s">
        <v>23</v>
      </c>
      <c r="F3303" t="s">
        <v>20</v>
      </c>
      <c r="G3303" t="str">
        <f>IF(VentasC15[[#This Row],[Tipo de pago]]='Tablas auxiliares'!$B$6,"Venta física","Venta Online")</f>
        <v>Venta física</v>
      </c>
      <c r="H3303" t="s">
        <v>29</v>
      </c>
      <c r="I3303" s="37">
        <v>58831</v>
      </c>
      <c r="J3303" s="37">
        <v>57894</v>
      </c>
      <c r="K3303" s="37">
        <v>96210</v>
      </c>
      <c r="L3303" s="37">
        <v>10941</v>
      </c>
      <c r="M3303" s="37">
        <v>91004</v>
      </c>
      <c r="N3303" s="37">
        <f>SUM(VentasC15[[#This Row],[Maquillaje]:[Perfumería]])</f>
        <v>314880</v>
      </c>
      <c r="O3303" s="14">
        <f>AVERAGE(VentasC15[[#This Row],[Maquillaje]:[Perfumería]])</f>
        <v>62976</v>
      </c>
      <c r="P3303" t="str">
        <f>INDEX(VentasC15[[#Headers],[Maquillaje]:[Perfumería]],MATCH(MAX(VentasC15[[#This Row],[Maquillaje]:[Perfumería]]),VentasC15[[#This Row],[Maquillaje]:[Perfumería]],0))</f>
        <v>Cabello</v>
      </c>
      <c r="Q3303" t="str">
        <f>INDEX(VentasC15[[#Headers],[Maquillaje]:[Perfumería]],MATCH(MIN(VentasC15[[#This Row],[Maquillaje]:[Perfumería]]),VentasC15[[#This Row],[Maquillaje]:[Perfumería]],0))</f>
        <v>Cuerpo</v>
      </c>
      <c r="R3303" t="str">
        <f>IF(VentasC15[[#This Row],[Total por vendedor]]&gt;=250000,"SI","NO")</f>
        <v>SI</v>
      </c>
    </row>
    <row r="3304" spans="1:18" x14ac:dyDescent="0.3">
      <c r="A3304" s="16">
        <v>33500424</v>
      </c>
      <c r="B3304" s="13">
        <v>67</v>
      </c>
      <c r="C3304" s="13">
        <v>7</v>
      </c>
      <c r="D3304" s="13">
        <v>37</v>
      </c>
      <c r="E3304" t="s">
        <v>22</v>
      </c>
      <c r="F3304" t="s">
        <v>20</v>
      </c>
      <c r="G3304" t="str">
        <f>IF(VentasC15[[#This Row],[Tipo de pago]]='Tablas auxiliares'!$B$6,"Venta física","Venta Online")</f>
        <v>Venta física</v>
      </c>
      <c r="H3304" t="s">
        <v>30</v>
      </c>
      <c r="I3304" s="37">
        <v>3314</v>
      </c>
      <c r="J3304" s="37">
        <v>47562</v>
      </c>
      <c r="K3304" s="37">
        <v>92869</v>
      </c>
      <c r="L3304" s="37">
        <v>58805</v>
      </c>
      <c r="M3304" s="37">
        <v>92270</v>
      </c>
      <c r="N3304" s="37">
        <f>SUM(VentasC15[[#This Row],[Maquillaje]:[Perfumería]])</f>
        <v>294820</v>
      </c>
      <c r="O3304" s="14">
        <f>AVERAGE(VentasC15[[#This Row],[Maquillaje]:[Perfumería]])</f>
        <v>58964</v>
      </c>
      <c r="P3304" t="str">
        <f>INDEX(VentasC15[[#Headers],[Maquillaje]:[Perfumería]],MATCH(MAX(VentasC15[[#This Row],[Maquillaje]:[Perfumería]]),VentasC15[[#This Row],[Maquillaje]:[Perfumería]],0))</f>
        <v>Cabello</v>
      </c>
      <c r="Q3304" t="str">
        <f>INDEX(VentasC15[[#Headers],[Maquillaje]:[Perfumería]],MATCH(MIN(VentasC15[[#This Row],[Maquillaje]:[Perfumería]]),VentasC15[[#This Row],[Maquillaje]:[Perfumería]],0))</f>
        <v>Maquillaje</v>
      </c>
      <c r="R3304" t="str">
        <f>IF(VentasC15[[#This Row],[Total por vendedor]]&gt;=250000,"SI","NO")</f>
        <v>SI</v>
      </c>
    </row>
    <row r="3305" spans="1:18" x14ac:dyDescent="0.3">
      <c r="A3305" s="17">
        <v>33500425</v>
      </c>
      <c r="B3305" s="13">
        <v>73</v>
      </c>
      <c r="C3305" s="13">
        <v>7</v>
      </c>
      <c r="D3305" s="13">
        <v>8</v>
      </c>
      <c r="E3305" t="s">
        <v>23</v>
      </c>
      <c r="F3305" t="s">
        <v>21</v>
      </c>
      <c r="G3305" t="str">
        <f>IF(VentasC15[[#This Row],[Tipo de pago]]='Tablas auxiliares'!$B$6,"Venta física","Venta Online")</f>
        <v>Venta Online</v>
      </c>
      <c r="H3305" t="s">
        <v>29</v>
      </c>
      <c r="I3305" s="37">
        <v>35934</v>
      </c>
      <c r="J3305" s="37">
        <v>97402</v>
      </c>
      <c r="K3305" s="37">
        <v>24307</v>
      </c>
      <c r="L3305" s="37">
        <v>73721</v>
      </c>
      <c r="M3305" s="37">
        <v>94381</v>
      </c>
      <c r="N3305" s="37">
        <f>SUM(VentasC15[[#This Row],[Maquillaje]:[Perfumería]])</f>
        <v>325745</v>
      </c>
      <c r="O3305" s="14">
        <f>AVERAGE(VentasC15[[#This Row],[Maquillaje]:[Perfumería]])</f>
        <v>65149</v>
      </c>
      <c r="P3305" t="str">
        <f>INDEX(VentasC15[[#Headers],[Maquillaje]:[Perfumería]],MATCH(MAX(VentasC15[[#This Row],[Maquillaje]:[Perfumería]]),VentasC15[[#This Row],[Maquillaje]:[Perfumería]],0))</f>
        <v>Skincare</v>
      </c>
      <c r="Q3305" t="str">
        <f>INDEX(VentasC15[[#Headers],[Maquillaje]:[Perfumería]],MATCH(MIN(VentasC15[[#This Row],[Maquillaje]:[Perfumería]]),VentasC15[[#This Row],[Maquillaje]:[Perfumería]],0))</f>
        <v>Cabello</v>
      </c>
      <c r="R3305" t="str">
        <f>IF(VentasC15[[#This Row],[Total por vendedor]]&gt;=250000,"SI","NO")</f>
        <v>SI</v>
      </c>
    </row>
    <row r="3306" spans="1:18" x14ac:dyDescent="0.3">
      <c r="A3306" s="16">
        <v>33500426</v>
      </c>
      <c r="B3306" s="13">
        <v>69</v>
      </c>
      <c r="C3306" s="13">
        <v>7</v>
      </c>
      <c r="D3306" s="13">
        <v>52</v>
      </c>
      <c r="E3306" t="s">
        <v>22</v>
      </c>
      <c r="F3306" t="s">
        <v>20</v>
      </c>
      <c r="G3306" t="str">
        <f>IF(VentasC15[[#This Row],[Tipo de pago]]='Tablas auxiliares'!$B$6,"Venta física","Venta Online")</f>
        <v>Venta física</v>
      </c>
      <c r="H3306" t="s">
        <v>29</v>
      </c>
      <c r="I3306" s="37">
        <v>92063</v>
      </c>
      <c r="J3306" s="37">
        <v>24068</v>
      </c>
      <c r="K3306" s="37">
        <v>78493</v>
      </c>
      <c r="L3306" s="37">
        <v>75163</v>
      </c>
      <c r="M3306" s="37">
        <v>52676</v>
      </c>
      <c r="N3306" s="37">
        <f>SUM(VentasC15[[#This Row],[Maquillaje]:[Perfumería]])</f>
        <v>322463</v>
      </c>
      <c r="O3306" s="14">
        <f>AVERAGE(VentasC15[[#This Row],[Maquillaje]:[Perfumería]])</f>
        <v>64492.6</v>
      </c>
      <c r="P3306" t="str">
        <f>INDEX(VentasC15[[#Headers],[Maquillaje]:[Perfumería]],MATCH(MAX(VentasC15[[#This Row],[Maquillaje]:[Perfumería]]),VentasC15[[#This Row],[Maquillaje]:[Perfumería]],0))</f>
        <v>Maquillaje</v>
      </c>
      <c r="Q3306" t="str">
        <f>INDEX(VentasC15[[#Headers],[Maquillaje]:[Perfumería]],MATCH(MIN(VentasC15[[#This Row],[Maquillaje]:[Perfumería]]),VentasC15[[#This Row],[Maquillaje]:[Perfumería]],0))</f>
        <v>Skincare</v>
      </c>
      <c r="R3306" t="str">
        <f>IF(VentasC15[[#This Row],[Total por vendedor]]&gt;=250000,"SI","NO")</f>
        <v>SI</v>
      </c>
    </row>
    <row r="3307" spans="1:18" x14ac:dyDescent="0.3">
      <c r="A3307" s="17">
        <v>33500427</v>
      </c>
      <c r="B3307" s="13">
        <v>30</v>
      </c>
      <c r="C3307" s="13">
        <v>7</v>
      </c>
      <c r="D3307" s="13">
        <v>30</v>
      </c>
      <c r="E3307" t="s">
        <v>24</v>
      </c>
      <c r="F3307" t="s">
        <v>21</v>
      </c>
      <c r="G3307" t="str">
        <f>IF(VentasC15[[#This Row],[Tipo de pago]]='Tablas auxiliares'!$B$6,"Venta física","Venta Online")</f>
        <v>Venta Online</v>
      </c>
      <c r="H3307" t="s">
        <v>29</v>
      </c>
      <c r="I3307" s="37">
        <v>49460</v>
      </c>
      <c r="J3307" s="37">
        <v>39133</v>
      </c>
      <c r="K3307" s="37">
        <v>45093</v>
      </c>
      <c r="L3307" s="37">
        <v>65803</v>
      </c>
      <c r="M3307" s="37">
        <v>64715</v>
      </c>
      <c r="N3307" s="37">
        <f>SUM(VentasC15[[#This Row],[Maquillaje]:[Perfumería]])</f>
        <v>264204</v>
      </c>
      <c r="O3307" s="14">
        <f>AVERAGE(VentasC15[[#This Row],[Maquillaje]:[Perfumería]])</f>
        <v>52840.800000000003</v>
      </c>
      <c r="P3307" t="str">
        <f>INDEX(VentasC15[[#Headers],[Maquillaje]:[Perfumería]],MATCH(MAX(VentasC15[[#This Row],[Maquillaje]:[Perfumería]]),VentasC15[[#This Row],[Maquillaje]:[Perfumería]],0))</f>
        <v>Cuerpo</v>
      </c>
      <c r="Q3307" t="str">
        <f>INDEX(VentasC15[[#Headers],[Maquillaje]:[Perfumería]],MATCH(MIN(VentasC15[[#This Row],[Maquillaje]:[Perfumería]]),VentasC15[[#This Row],[Maquillaje]:[Perfumería]],0))</f>
        <v>Skincare</v>
      </c>
      <c r="R3307" t="str">
        <f>IF(VentasC15[[#This Row],[Total por vendedor]]&gt;=250000,"SI","NO")</f>
        <v>SI</v>
      </c>
    </row>
    <row r="3308" spans="1:18" x14ac:dyDescent="0.3">
      <c r="A3308" s="16">
        <v>33500428</v>
      </c>
      <c r="B3308" s="13">
        <v>51</v>
      </c>
      <c r="C3308" s="13">
        <v>7</v>
      </c>
      <c r="D3308" s="13">
        <v>53</v>
      </c>
      <c r="E3308" t="s">
        <v>23</v>
      </c>
      <c r="F3308" t="s">
        <v>21</v>
      </c>
      <c r="G3308" t="str">
        <f>IF(VentasC15[[#This Row],[Tipo de pago]]='Tablas auxiliares'!$B$6,"Venta física","Venta Online")</f>
        <v>Venta Online</v>
      </c>
      <c r="H3308" t="s">
        <v>30</v>
      </c>
      <c r="I3308" s="37">
        <v>84135</v>
      </c>
      <c r="J3308" s="37">
        <v>90074</v>
      </c>
      <c r="K3308" s="37">
        <v>12361</v>
      </c>
      <c r="L3308" s="37">
        <v>22599</v>
      </c>
      <c r="M3308" s="37">
        <v>62930</v>
      </c>
      <c r="N3308" s="37">
        <f>SUM(VentasC15[[#This Row],[Maquillaje]:[Perfumería]])</f>
        <v>272099</v>
      </c>
      <c r="O3308" s="14">
        <f>AVERAGE(VentasC15[[#This Row],[Maquillaje]:[Perfumería]])</f>
        <v>54419.8</v>
      </c>
      <c r="P3308" t="str">
        <f>INDEX(VentasC15[[#Headers],[Maquillaje]:[Perfumería]],MATCH(MAX(VentasC15[[#This Row],[Maquillaje]:[Perfumería]]),VentasC15[[#This Row],[Maquillaje]:[Perfumería]],0))</f>
        <v>Skincare</v>
      </c>
      <c r="Q3308" t="str">
        <f>INDEX(VentasC15[[#Headers],[Maquillaje]:[Perfumería]],MATCH(MIN(VentasC15[[#This Row],[Maquillaje]:[Perfumería]]),VentasC15[[#This Row],[Maquillaje]:[Perfumería]],0))</f>
        <v>Cabello</v>
      </c>
      <c r="R3308" t="str">
        <f>IF(VentasC15[[#This Row],[Total por vendedor]]&gt;=250000,"SI","NO")</f>
        <v>SI</v>
      </c>
    </row>
    <row r="3309" spans="1:18" x14ac:dyDescent="0.3">
      <c r="A3309" s="17">
        <v>33500429</v>
      </c>
      <c r="B3309" s="13">
        <v>29</v>
      </c>
      <c r="C3309" s="13">
        <v>7</v>
      </c>
      <c r="D3309" s="13">
        <v>57</v>
      </c>
      <c r="E3309" t="s">
        <v>23</v>
      </c>
      <c r="F3309" t="s">
        <v>21</v>
      </c>
      <c r="G3309" t="str">
        <f>IF(VentasC15[[#This Row],[Tipo de pago]]='Tablas auxiliares'!$B$6,"Venta física","Venta Online")</f>
        <v>Venta Online</v>
      </c>
      <c r="H3309" t="s">
        <v>30</v>
      </c>
      <c r="I3309" s="37">
        <v>18789</v>
      </c>
      <c r="J3309" s="37">
        <v>35818</v>
      </c>
      <c r="K3309" s="37">
        <v>18247</v>
      </c>
      <c r="L3309" s="37">
        <v>77695</v>
      </c>
      <c r="M3309" s="37">
        <v>19334</v>
      </c>
      <c r="N3309" s="37">
        <f>SUM(VentasC15[[#This Row],[Maquillaje]:[Perfumería]])</f>
        <v>169883</v>
      </c>
      <c r="O3309" s="14">
        <f>AVERAGE(VentasC15[[#This Row],[Maquillaje]:[Perfumería]])</f>
        <v>33976.6</v>
      </c>
      <c r="P3309" t="str">
        <f>INDEX(VentasC15[[#Headers],[Maquillaje]:[Perfumería]],MATCH(MAX(VentasC15[[#This Row],[Maquillaje]:[Perfumería]]),VentasC15[[#This Row],[Maquillaje]:[Perfumería]],0))</f>
        <v>Cuerpo</v>
      </c>
      <c r="Q3309" t="str">
        <f>INDEX(VentasC15[[#Headers],[Maquillaje]:[Perfumería]],MATCH(MIN(VentasC15[[#This Row],[Maquillaje]:[Perfumería]]),VentasC15[[#This Row],[Maquillaje]:[Perfumería]],0))</f>
        <v>Cabello</v>
      </c>
      <c r="R3309" t="str">
        <f>IF(VentasC15[[#This Row],[Total por vendedor]]&gt;=250000,"SI","NO")</f>
        <v>NO</v>
      </c>
    </row>
    <row r="3310" spans="1:18" x14ac:dyDescent="0.3">
      <c r="A3310" s="16">
        <v>33500430</v>
      </c>
      <c r="B3310" s="13">
        <v>31</v>
      </c>
      <c r="C3310" s="13">
        <v>7</v>
      </c>
      <c r="D3310" s="13">
        <v>90</v>
      </c>
      <c r="E3310" t="s">
        <v>22</v>
      </c>
      <c r="F3310" t="s">
        <v>20</v>
      </c>
      <c r="G3310" t="str">
        <f>IF(VentasC15[[#This Row],[Tipo de pago]]='Tablas auxiliares'!$B$6,"Venta física","Venta Online")</f>
        <v>Venta física</v>
      </c>
      <c r="H3310" t="s">
        <v>29</v>
      </c>
      <c r="I3310" s="37">
        <v>78878</v>
      </c>
      <c r="J3310" s="37">
        <v>34289</v>
      </c>
      <c r="K3310" s="37">
        <v>24404</v>
      </c>
      <c r="L3310" s="37">
        <v>23208</v>
      </c>
      <c r="M3310" s="37">
        <v>10954</v>
      </c>
      <c r="N3310" s="37">
        <f>SUM(VentasC15[[#This Row],[Maquillaje]:[Perfumería]])</f>
        <v>171733</v>
      </c>
      <c r="O3310" s="14">
        <f>AVERAGE(VentasC15[[#This Row],[Maquillaje]:[Perfumería]])</f>
        <v>34346.6</v>
      </c>
      <c r="P3310" t="str">
        <f>INDEX(VentasC15[[#Headers],[Maquillaje]:[Perfumería]],MATCH(MAX(VentasC15[[#This Row],[Maquillaje]:[Perfumería]]),VentasC15[[#This Row],[Maquillaje]:[Perfumería]],0))</f>
        <v>Maquillaje</v>
      </c>
      <c r="Q3310" t="str">
        <f>INDEX(VentasC15[[#Headers],[Maquillaje]:[Perfumería]],MATCH(MIN(VentasC15[[#This Row],[Maquillaje]:[Perfumería]]),VentasC15[[#This Row],[Maquillaje]:[Perfumería]],0))</f>
        <v>Perfumería</v>
      </c>
      <c r="R3310" t="str">
        <f>IF(VentasC15[[#This Row],[Total por vendedor]]&gt;=250000,"SI","NO")</f>
        <v>NO</v>
      </c>
    </row>
    <row r="3311" spans="1:18" x14ac:dyDescent="0.3">
      <c r="A3311" s="17">
        <v>33500431</v>
      </c>
      <c r="B3311" s="13">
        <v>67</v>
      </c>
      <c r="C3311" s="13">
        <v>7</v>
      </c>
      <c r="D3311" s="13">
        <v>95</v>
      </c>
      <c r="E3311" t="s">
        <v>24</v>
      </c>
      <c r="F3311" t="s">
        <v>20</v>
      </c>
      <c r="G3311" t="str">
        <f>IF(VentasC15[[#This Row],[Tipo de pago]]='Tablas auxiliares'!$B$6,"Venta física","Venta Online")</f>
        <v>Venta física</v>
      </c>
      <c r="H3311" t="s">
        <v>29</v>
      </c>
      <c r="I3311" s="37">
        <v>94450</v>
      </c>
      <c r="J3311" s="37">
        <v>51064</v>
      </c>
      <c r="K3311" s="37">
        <v>89631</v>
      </c>
      <c r="L3311" s="37">
        <v>75924</v>
      </c>
      <c r="M3311" s="37">
        <v>20392</v>
      </c>
      <c r="N3311" s="37">
        <f>SUM(VentasC15[[#This Row],[Maquillaje]:[Perfumería]])</f>
        <v>331461</v>
      </c>
      <c r="O3311" s="14">
        <f>AVERAGE(VentasC15[[#This Row],[Maquillaje]:[Perfumería]])</f>
        <v>66292.2</v>
      </c>
      <c r="P3311" t="str">
        <f>INDEX(VentasC15[[#Headers],[Maquillaje]:[Perfumería]],MATCH(MAX(VentasC15[[#This Row],[Maquillaje]:[Perfumería]]),VentasC15[[#This Row],[Maquillaje]:[Perfumería]],0))</f>
        <v>Maquillaje</v>
      </c>
      <c r="Q3311" t="str">
        <f>INDEX(VentasC15[[#Headers],[Maquillaje]:[Perfumería]],MATCH(MIN(VentasC15[[#This Row],[Maquillaje]:[Perfumería]]),VentasC15[[#This Row],[Maquillaje]:[Perfumería]],0))</f>
        <v>Perfumería</v>
      </c>
      <c r="R3311" t="str">
        <f>IF(VentasC15[[#This Row],[Total por vendedor]]&gt;=250000,"SI","NO")</f>
        <v>SI</v>
      </c>
    </row>
    <row r="3312" spans="1:18" x14ac:dyDescent="0.3">
      <c r="A3312" s="16">
        <v>33500432</v>
      </c>
      <c r="B3312" s="13">
        <v>44</v>
      </c>
      <c r="C3312" s="13">
        <v>7</v>
      </c>
      <c r="D3312" s="13">
        <v>68</v>
      </c>
      <c r="E3312" t="s">
        <v>23</v>
      </c>
      <c r="F3312" t="s">
        <v>21</v>
      </c>
      <c r="G3312" t="str">
        <f>IF(VentasC15[[#This Row],[Tipo de pago]]='Tablas auxiliares'!$B$6,"Venta física","Venta Online")</f>
        <v>Venta Online</v>
      </c>
      <c r="H3312" t="s">
        <v>29</v>
      </c>
      <c r="I3312" s="37">
        <v>43759</v>
      </c>
      <c r="J3312" s="37">
        <v>18715</v>
      </c>
      <c r="K3312" s="37">
        <v>41623</v>
      </c>
      <c r="L3312" s="37">
        <v>11445</v>
      </c>
      <c r="M3312" s="37">
        <v>26095</v>
      </c>
      <c r="N3312" s="37">
        <f>SUM(VentasC15[[#This Row],[Maquillaje]:[Perfumería]])</f>
        <v>141637</v>
      </c>
      <c r="O3312" s="14">
        <f>AVERAGE(VentasC15[[#This Row],[Maquillaje]:[Perfumería]])</f>
        <v>28327.4</v>
      </c>
      <c r="P3312" t="str">
        <f>INDEX(VentasC15[[#Headers],[Maquillaje]:[Perfumería]],MATCH(MAX(VentasC15[[#This Row],[Maquillaje]:[Perfumería]]),VentasC15[[#This Row],[Maquillaje]:[Perfumería]],0))</f>
        <v>Maquillaje</v>
      </c>
      <c r="Q3312" t="str">
        <f>INDEX(VentasC15[[#Headers],[Maquillaje]:[Perfumería]],MATCH(MIN(VentasC15[[#This Row],[Maquillaje]:[Perfumería]]),VentasC15[[#This Row],[Maquillaje]:[Perfumería]],0))</f>
        <v>Cuerpo</v>
      </c>
      <c r="R3312" t="str">
        <f>IF(VentasC15[[#This Row],[Total por vendedor]]&gt;=250000,"SI","NO")</f>
        <v>NO</v>
      </c>
    </row>
    <row r="3313" spans="1:18" x14ac:dyDescent="0.3">
      <c r="A3313" s="17">
        <v>33500433</v>
      </c>
      <c r="B3313" s="13">
        <v>28</v>
      </c>
      <c r="C3313" s="13">
        <v>7</v>
      </c>
      <c r="D3313" s="13">
        <v>27</v>
      </c>
      <c r="E3313" t="s">
        <v>23</v>
      </c>
      <c r="F3313" t="s">
        <v>20</v>
      </c>
      <c r="G3313" t="str">
        <f>IF(VentasC15[[#This Row],[Tipo de pago]]='Tablas auxiliares'!$B$6,"Venta física","Venta Online")</f>
        <v>Venta física</v>
      </c>
      <c r="H3313" t="s">
        <v>30</v>
      </c>
      <c r="I3313" s="37">
        <v>6252</v>
      </c>
      <c r="J3313" s="37">
        <v>17779</v>
      </c>
      <c r="K3313" s="37">
        <v>59685</v>
      </c>
      <c r="L3313" s="37">
        <v>28958</v>
      </c>
      <c r="M3313" s="37">
        <v>98385</v>
      </c>
      <c r="N3313" s="37">
        <f>SUM(VentasC15[[#This Row],[Maquillaje]:[Perfumería]])</f>
        <v>211059</v>
      </c>
      <c r="O3313" s="14">
        <f>AVERAGE(VentasC15[[#This Row],[Maquillaje]:[Perfumería]])</f>
        <v>42211.8</v>
      </c>
      <c r="P3313" t="str">
        <f>INDEX(VentasC15[[#Headers],[Maquillaje]:[Perfumería]],MATCH(MAX(VentasC15[[#This Row],[Maquillaje]:[Perfumería]]),VentasC15[[#This Row],[Maquillaje]:[Perfumería]],0))</f>
        <v>Perfumería</v>
      </c>
      <c r="Q3313" t="str">
        <f>INDEX(VentasC15[[#Headers],[Maquillaje]:[Perfumería]],MATCH(MIN(VentasC15[[#This Row],[Maquillaje]:[Perfumería]]),VentasC15[[#This Row],[Maquillaje]:[Perfumería]],0))</f>
        <v>Maquillaje</v>
      </c>
      <c r="R3313" t="str">
        <f>IF(VentasC15[[#This Row],[Total por vendedor]]&gt;=250000,"SI","NO")</f>
        <v>NO</v>
      </c>
    </row>
    <row r="3314" spans="1:18" x14ac:dyDescent="0.3">
      <c r="A3314" s="16">
        <v>33500434</v>
      </c>
      <c r="B3314" s="13">
        <v>57</v>
      </c>
      <c r="C3314" s="13">
        <v>7</v>
      </c>
      <c r="D3314" s="13">
        <v>5</v>
      </c>
      <c r="E3314" t="s">
        <v>25</v>
      </c>
      <c r="F3314" t="s">
        <v>20</v>
      </c>
      <c r="G3314" t="str">
        <f>IF(VentasC15[[#This Row],[Tipo de pago]]='Tablas auxiliares'!$B$6,"Venta física","Venta Online")</f>
        <v>Venta física</v>
      </c>
      <c r="H3314" t="s">
        <v>29</v>
      </c>
      <c r="I3314" s="37">
        <v>52431</v>
      </c>
      <c r="J3314" s="37">
        <v>90479</v>
      </c>
      <c r="K3314" s="37">
        <v>53765</v>
      </c>
      <c r="L3314" s="37">
        <v>96148</v>
      </c>
      <c r="M3314" s="37">
        <v>92455</v>
      </c>
      <c r="N3314" s="37">
        <f>SUM(VentasC15[[#This Row],[Maquillaje]:[Perfumería]])</f>
        <v>385278</v>
      </c>
      <c r="O3314" s="14">
        <f>AVERAGE(VentasC15[[#This Row],[Maquillaje]:[Perfumería]])</f>
        <v>77055.600000000006</v>
      </c>
      <c r="P3314" t="str">
        <f>INDEX(VentasC15[[#Headers],[Maquillaje]:[Perfumería]],MATCH(MAX(VentasC15[[#This Row],[Maquillaje]:[Perfumería]]),VentasC15[[#This Row],[Maquillaje]:[Perfumería]],0))</f>
        <v>Cuerpo</v>
      </c>
      <c r="Q3314" t="str">
        <f>INDEX(VentasC15[[#Headers],[Maquillaje]:[Perfumería]],MATCH(MIN(VentasC15[[#This Row],[Maquillaje]:[Perfumería]]),VentasC15[[#This Row],[Maquillaje]:[Perfumería]],0))</f>
        <v>Maquillaje</v>
      </c>
      <c r="R3314" t="str">
        <f>IF(VentasC15[[#This Row],[Total por vendedor]]&gt;=250000,"SI","NO")</f>
        <v>SI</v>
      </c>
    </row>
    <row r="3315" spans="1:18" x14ac:dyDescent="0.3">
      <c r="A3315" s="17">
        <v>33500435</v>
      </c>
      <c r="B3315" s="13">
        <v>67</v>
      </c>
      <c r="C3315" s="13">
        <v>7</v>
      </c>
      <c r="D3315" s="13">
        <v>79</v>
      </c>
      <c r="E3315" t="s">
        <v>23</v>
      </c>
      <c r="F3315" t="s">
        <v>21</v>
      </c>
      <c r="G3315" t="str">
        <f>IF(VentasC15[[#This Row],[Tipo de pago]]='Tablas auxiliares'!$B$6,"Venta física","Venta Online")</f>
        <v>Venta Online</v>
      </c>
      <c r="H3315" t="s">
        <v>30</v>
      </c>
      <c r="I3315" s="37">
        <v>80133</v>
      </c>
      <c r="J3315" s="37">
        <v>48572</v>
      </c>
      <c r="K3315" s="37">
        <v>44925</v>
      </c>
      <c r="L3315" s="37">
        <v>94328</v>
      </c>
      <c r="M3315" s="37">
        <v>28928</v>
      </c>
      <c r="N3315" s="37">
        <f>SUM(VentasC15[[#This Row],[Maquillaje]:[Perfumería]])</f>
        <v>296886</v>
      </c>
      <c r="O3315" s="14">
        <f>AVERAGE(VentasC15[[#This Row],[Maquillaje]:[Perfumería]])</f>
        <v>59377.2</v>
      </c>
      <c r="P3315" t="str">
        <f>INDEX(VentasC15[[#Headers],[Maquillaje]:[Perfumería]],MATCH(MAX(VentasC15[[#This Row],[Maquillaje]:[Perfumería]]),VentasC15[[#This Row],[Maquillaje]:[Perfumería]],0))</f>
        <v>Cuerpo</v>
      </c>
      <c r="Q3315" t="str">
        <f>INDEX(VentasC15[[#Headers],[Maquillaje]:[Perfumería]],MATCH(MIN(VentasC15[[#This Row],[Maquillaje]:[Perfumería]]),VentasC15[[#This Row],[Maquillaje]:[Perfumería]],0))</f>
        <v>Perfumería</v>
      </c>
      <c r="R3315" t="str">
        <f>IF(VentasC15[[#This Row],[Total por vendedor]]&gt;=250000,"SI","NO")</f>
        <v>SI</v>
      </c>
    </row>
    <row r="3316" spans="1:18" x14ac:dyDescent="0.3">
      <c r="A3316" s="16">
        <v>33500436</v>
      </c>
      <c r="B3316" s="13">
        <v>47</v>
      </c>
      <c r="C3316" s="13">
        <v>7</v>
      </c>
      <c r="D3316" s="13">
        <v>75</v>
      </c>
      <c r="E3316" t="s">
        <v>22</v>
      </c>
      <c r="F3316" t="s">
        <v>21</v>
      </c>
      <c r="G3316" t="str">
        <f>IF(VentasC15[[#This Row],[Tipo de pago]]='Tablas auxiliares'!$B$6,"Venta física","Venta Online")</f>
        <v>Venta Online</v>
      </c>
      <c r="H3316" t="s">
        <v>30</v>
      </c>
      <c r="I3316" s="37">
        <v>38065</v>
      </c>
      <c r="J3316" s="37">
        <v>51494</v>
      </c>
      <c r="K3316" s="37">
        <v>17568</v>
      </c>
      <c r="L3316" s="37">
        <v>94044</v>
      </c>
      <c r="M3316" s="37">
        <v>60246</v>
      </c>
      <c r="N3316" s="37">
        <f>SUM(VentasC15[[#This Row],[Maquillaje]:[Perfumería]])</f>
        <v>261417</v>
      </c>
      <c r="O3316" s="14">
        <f>AVERAGE(VentasC15[[#This Row],[Maquillaje]:[Perfumería]])</f>
        <v>52283.4</v>
      </c>
      <c r="P3316" t="str">
        <f>INDEX(VentasC15[[#Headers],[Maquillaje]:[Perfumería]],MATCH(MAX(VentasC15[[#This Row],[Maquillaje]:[Perfumería]]),VentasC15[[#This Row],[Maquillaje]:[Perfumería]],0))</f>
        <v>Cuerpo</v>
      </c>
      <c r="Q3316" t="str">
        <f>INDEX(VentasC15[[#Headers],[Maquillaje]:[Perfumería]],MATCH(MIN(VentasC15[[#This Row],[Maquillaje]:[Perfumería]]),VentasC15[[#This Row],[Maquillaje]:[Perfumería]],0))</f>
        <v>Cabello</v>
      </c>
      <c r="R3316" t="str">
        <f>IF(VentasC15[[#This Row],[Total por vendedor]]&gt;=250000,"SI","NO")</f>
        <v>SI</v>
      </c>
    </row>
    <row r="3317" spans="1:18" x14ac:dyDescent="0.3">
      <c r="A3317" s="17">
        <v>33500437</v>
      </c>
      <c r="B3317" s="13">
        <v>66</v>
      </c>
      <c r="C3317" s="13">
        <v>7</v>
      </c>
      <c r="D3317" s="13">
        <v>55</v>
      </c>
      <c r="E3317" t="s">
        <v>22</v>
      </c>
      <c r="F3317" t="s">
        <v>21</v>
      </c>
      <c r="G3317" t="str">
        <f>IF(VentasC15[[#This Row],[Tipo de pago]]='Tablas auxiliares'!$B$6,"Venta física","Venta Online")</f>
        <v>Venta Online</v>
      </c>
      <c r="H3317" t="s">
        <v>29</v>
      </c>
      <c r="I3317" s="37">
        <v>4668</v>
      </c>
      <c r="J3317" s="37">
        <v>85817</v>
      </c>
      <c r="K3317" s="37">
        <v>79522</v>
      </c>
      <c r="L3317" s="37">
        <v>72717</v>
      </c>
      <c r="M3317" s="37">
        <v>65578</v>
      </c>
      <c r="N3317" s="37">
        <f>SUM(VentasC15[[#This Row],[Maquillaje]:[Perfumería]])</f>
        <v>308302</v>
      </c>
      <c r="O3317" s="14">
        <f>AVERAGE(VentasC15[[#This Row],[Maquillaje]:[Perfumería]])</f>
        <v>61660.4</v>
      </c>
      <c r="P3317" t="str">
        <f>INDEX(VentasC15[[#Headers],[Maquillaje]:[Perfumería]],MATCH(MAX(VentasC15[[#This Row],[Maquillaje]:[Perfumería]]),VentasC15[[#This Row],[Maquillaje]:[Perfumería]],0))</f>
        <v>Skincare</v>
      </c>
      <c r="Q3317" t="str">
        <f>INDEX(VentasC15[[#Headers],[Maquillaje]:[Perfumería]],MATCH(MIN(VentasC15[[#This Row],[Maquillaje]:[Perfumería]]),VentasC15[[#This Row],[Maquillaje]:[Perfumería]],0))</f>
        <v>Maquillaje</v>
      </c>
      <c r="R3317" t="str">
        <f>IF(VentasC15[[#This Row],[Total por vendedor]]&gt;=250000,"SI","NO")</f>
        <v>SI</v>
      </c>
    </row>
    <row r="3318" spans="1:18" x14ac:dyDescent="0.3">
      <c r="A3318" s="16">
        <v>33500438</v>
      </c>
      <c r="B3318" s="13">
        <v>29</v>
      </c>
      <c r="C3318" s="13">
        <v>7</v>
      </c>
      <c r="D3318" s="13">
        <v>56</v>
      </c>
      <c r="E3318" t="s">
        <v>23</v>
      </c>
      <c r="F3318" t="s">
        <v>20</v>
      </c>
      <c r="G3318" t="str">
        <f>IF(VentasC15[[#This Row],[Tipo de pago]]='Tablas auxiliares'!$B$6,"Venta física","Venta Online")</f>
        <v>Venta física</v>
      </c>
      <c r="H3318" t="s">
        <v>30</v>
      </c>
      <c r="I3318" s="37">
        <v>7004</v>
      </c>
      <c r="J3318" s="37">
        <v>88944</v>
      </c>
      <c r="K3318" s="37">
        <v>80761</v>
      </c>
      <c r="L3318" s="37">
        <v>35293</v>
      </c>
      <c r="M3318" s="37">
        <v>47764</v>
      </c>
      <c r="N3318" s="37">
        <f>SUM(VentasC15[[#This Row],[Maquillaje]:[Perfumería]])</f>
        <v>259766</v>
      </c>
      <c r="O3318" s="14">
        <f>AVERAGE(VentasC15[[#This Row],[Maquillaje]:[Perfumería]])</f>
        <v>51953.2</v>
      </c>
      <c r="P3318" t="str">
        <f>INDEX(VentasC15[[#Headers],[Maquillaje]:[Perfumería]],MATCH(MAX(VentasC15[[#This Row],[Maquillaje]:[Perfumería]]),VentasC15[[#This Row],[Maquillaje]:[Perfumería]],0))</f>
        <v>Skincare</v>
      </c>
      <c r="Q3318" t="str">
        <f>INDEX(VentasC15[[#Headers],[Maquillaje]:[Perfumería]],MATCH(MIN(VentasC15[[#This Row],[Maquillaje]:[Perfumería]]),VentasC15[[#This Row],[Maquillaje]:[Perfumería]],0))</f>
        <v>Maquillaje</v>
      </c>
      <c r="R3318" t="str">
        <f>IF(VentasC15[[#This Row],[Total por vendedor]]&gt;=250000,"SI","NO")</f>
        <v>SI</v>
      </c>
    </row>
    <row r="3319" spans="1:18" x14ac:dyDescent="0.3">
      <c r="A3319" s="17">
        <v>33500439</v>
      </c>
      <c r="B3319" s="13">
        <v>61</v>
      </c>
      <c r="C3319" s="13">
        <v>7</v>
      </c>
      <c r="D3319" s="13">
        <v>10</v>
      </c>
      <c r="E3319" t="s">
        <v>25</v>
      </c>
      <c r="F3319" t="s">
        <v>21</v>
      </c>
      <c r="G3319" t="str">
        <f>IF(VentasC15[[#This Row],[Tipo de pago]]='Tablas auxiliares'!$B$6,"Venta física","Venta Online")</f>
        <v>Venta Online</v>
      </c>
      <c r="H3319" t="s">
        <v>30</v>
      </c>
      <c r="I3319" s="37">
        <v>36669</v>
      </c>
      <c r="J3319" s="37">
        <v>78380</v>
      </c>
      <c r="K3319" s="37">
        <v>79041</v>
      </c>
      <c r="L3319" s="37">
        <v>70622</v>
      </c>
      <c r="M3319" s="37">
        <v>37004</v>
      </c>
      <c r="N3319" s="37">
        <f>SUM(VentasC15[[#This Row],[Maquillaje]:[Perfumería]])</f>
        <v>301716</v>
      </c>
      <c r="O3319" s="14">
        <f>AVERAGE(VentasC15[[#This Row],[Maquillaje]:[Perfumería]])</f>
        <v>60343.199999999997</v>
      </c>
      <c r="P3319" t="str">
        <f>INDEX(VentasC15[[#Headers],[Maquillaje]:[Perfumería]],MATCH(MAX(VentasC15[[#This Row],[Maquillaje]:[Perfumería]]),VentasC15[[#This Row],[Maquillaje]:[Perfumería]],0))</f>
        <v>Cabello</v>
      </c>
      <c r="Q3319" t="str">
        <f>INDEX(VentasC15[[#Headers],[Maquillaje]:[Perfumería]],MATCH(MIN(VentasC15[[#This Row],[Maquillaje]:[Perfumería]]),VentasC15[[#This Row],[Maquillaje]:[Perfumería]],0))</f>
        <v>Maquillaje</v>
      </c>
      <c r="R3319" t="str">
        <f>IF(VentasC15[[#This Row],[Total por vendedor]]&gt;=250000,"SI","NO")</f>
        <v>SI</v>
      </c>
    </row>
    <row r="3320" spans="1:18" x14ac:dyDescent="0.3">
      <c r="A3320" s="16">
        <v>33500440</v>
      </c>
      <c r="B3320" s="13">
        <v>55</v>
      </c>
      <c r="C3320" s="13">
        <v>7</v>
      </c>
      <c r="D3320" s="13">
        <v>75</v>
      </c>
      <c r="E3320" t="s">
        <v>23</v>
      </c>
      <c r="F3320" t="s">
        <v>21</v>
      </c>
      <c r="G3320" t="str">
        <f>IF(VentasC15[[#This Row],[Tipo de pago]]='Tablas auxiliares'!$B$6,"Venta física","Venta Online")</f>
        <v>Venta Online</v>
      </c>
      <c r="H3320" t="s">
        <v>29</v>
      </c>
      <c r="I3320" s="37">
        <v>34696</v>
      </c>
      <c r="J3320" s="37">
        <v>84505</v>
      </c>
      <c r="K3320" s="37">
        <v>23425</v>
      </c>
      <c r="L3320" s="37">
        <v>11934</v>
      </c>
      <c r="M3320" s="37">
        <v>47769</v>
      </c>
      <c r="N3320" s="37">
        <f>SUM(VentasC15[[#This Row],[Maquillaje]:[Perfumería]])</f>
        <v>202329</v>
      </c>
      <c r="O3320" s="14">
        <f>AVERAGE(VentasC15[[#This Row],[Maquillaje]:[Perfumería]])</f>
        <v>40465.800000000003</v>
      </c>
      <c r="P3320" t="str">
        <f>INDEX(VentasC15[[#Headers],[Maquillaje]:[Perfumería]],MATCH(MAX(VentasC15[[#This Row],[Maquillaje]:[Perfumería]]),VentasC15[[#This Row],[Maquillaje]:[Perfumería]],0))</f>
        <v>Skincare</v>
      </c>
      <c r="Q3320" t="str">
        <f>INDEX(VentasC15[[#Headers],[Maquillaje]:[Perfumería]],MATCH(MIN(VentasC15[[#This Row],[Maquillaje]:[Perfumería]]),VentasC15[[#This Row],[Maquillaje]:[Perfumería]],0))</f>
        <v>Cuerpo</v>
      </c>
      <c r="R3320" t="str">
        <f>IF(VentasC15[[#This Row],[Total por vendedor]]&gt;=250000,"SI","NO")</f>
        <v>NO</v>
      </c>
    </row>
    <row r="3321" spans="1:18" x14ac:dyDescent="0.3">
      <c r="A3321" s="17">
        <v>33500441</v>
      </c>
      <c r="B3321" s="13">
        <v>64</v>
      </c>
      <c r="C3321" s="13">
        <v>7</v>
      </c>
      <c r="D3321" s="13">
        <v>99</v>
      </c>
      <c r="E3321" t="s">
        <v>23</v>
      </c>
      <c r="F3321" t="s">
        <v>20</v>
      </c>
      <c r="G3321" t="str">
        <f>IF(VentasC15[[#This Row],[Tipo de pago]]='Tablas auxiliares'!$B$6,"Venta física","Venta Online")</f>
        <v>Venta física</v>
      </c>
      <c r="H3321" t="s">
        <v>30</v>
      </c>
      <c r="I3321" s="37">
        <v>45554</v>
      </c>
      <c r="J3321" s="37">
        <v>99721</v>
      </c>
      <c r="K3321" s="37">
        <v>39794</v>
      </c>
      <c r="L3321" s="37">
        <v>8636</v>
      </c>
      <c r="M3321" s="37">
        <v>36757</v>
      </c>
      <c r="N3321" s="37">
        <f>SUM(VentasC15[[#This Row],[Maquillaje]:[Perfumería]])</f>
        <v>230462</v>
      </c>
      <c r="O3321" s="14">
        <f>AVERAGE(VentasC15[[#This Row],[Maquillaje]:[Perfumería]])</f>
        <v>46092.4</v>
      </c>
      <c r="P3321" t="str">
        <f>INDEX(VentasC15[[#Headers],[Maquillaje]:[Perfumería]],MATCH(MAX(VentasC15[[#This Row],[Maquillaje]:[Perfumería]]),VentasC15[[#This Row],[Maquillaje]:[Perfumería]],0))</f>
        <v>Skincare</v>
      </c>
      <c r="Q3321" t="str">
        <f>INDEX(VentasC15[[#Headers],[Maquillaje]:[Perfumería]],MATCH(MIN(VentasC15[[#This Row],[Maquillaje]:[Perfumería]]),VentasC15[[#This Row],[Maquillaje]:[Perfumería]],0))</f>
        <v>Cuerpo</v>
      </c>
      <c r="R3321" t="str">
        <f>IF(VentasC15[[#This Row],[Total por vendedor]]&gt;=250000,"SI","NO")</f>
        <v>NO</v>
      </c>
    </row>
    <row r="3322" spans="1:18" x14ac:dyDescent="0.3">
      <c r="A3322" s="16">
        <v>33500442</v>
      </c>
      <c r="B3322" s="13">
        <v>47</v>
      </c>
      <c r="C3322" s="13">
        <v>7</v>
      </c>
      <c r="D3322" s="13">
        <v>58</v>
      </c>
      <c r="E3322" t="s">
        <v>23</v>
      </c>
      <c r="F3322" t="s">
        <v>21</v>
      </c>
      <c r="G3322" t="str">
        <f>IF(VentasC15[[#This Row],[Tipo de pago]]='Tablas auxiliares'!$B$6,"Venta física","Venta Online")</f>
        <v>Venta Online</v>
      </c>
      <c r="H3322" t="s">
        <v>29</v>
      </c>
      <c r="I3322" s="37">
        <v>91557</v>
      </c>
      <c r="J3322" s="37">
        <v>3253</v>
      </c>
      <c r="K3322" s="37">
        <v>57383</v>
      </c>
      <c r="L3322" s="37">
        <v>82434</v>
      </c>
      <c r="M3322" s="37">
        <v>23167</v>
      </c>
      <c r="N3322" s="37">
        <f>SUM(VentasC15[[#This Row],[Maquillaje]:[Perfumería]])</f>
        <v>257794</v>
      </c>
      <c r="O3322" s="14">
        <f>AVERAGE(VentasC15[[#This Row],[Maquillaje]:[Perfumería]])</f>
        <v>51558.8</v>
      </c>
      <c r="P3322" t="str">
        <f>INDEX(VentasC15[[#Headers],[Maquillaje]:[Perfumería]],MATCH(MAX(VentasC15[[#This Row],[Maquillaje]:[Perfumería]]),VentasC15[[#This Row],[Maquillaje]:[Perfumería]],0))</f>
        <v>Maquillaje</v>
      </c>
      <c r="Q3322" t="str">
        <f>INDEX(VentasC15[[#Headers],[Maquillaje]:[Perfumería]],MATCH(MIN(VentasC15[[#This Row],[Maquillaje]:[Perfumería]]),VentasC15[[#This Row],[Maquillaje]:[Perfumería]],0))</f>
        <v>Skincare</v>
      </c>
      <c r="R3322" t="str">
        <f>IF(VentasC15[[#This Row],[Total por vendedor]]&gt;=250000,"SI","NO")</f>
        <v>SI</v>
      </c>
    </row>
    <row r="3323" spans="1:18" x14ac:dyDescent="0.3">
      <c r="A3323" s="17">
        <v>33500443</v>
      </c>
      <c r="B3323" s="13">
        <v>47</v>
      </c>
      <c r="C3323" s="13">
        <v>7</v>
      </c>
      <c r="D3323" s="13">
        <v>53</v>
      </c>
      <c r="E3323" t="s">
        <v>23</v>
      </c>
      <c r="F3323" t="s">
        <v>20</v>
      </c>
      <c r="G3323" t="str">
        <f>IF(VentasC15[[#This Row],[Tipo de pago]]='Tablas auxiliares'!$B$6,"Venta física","Venta Online")</f>
        <v>Venta física</v>
      </c>
      <c r="H3323" t="s">
        <v>29</v>
      </c>
      <c r="I3323" s="37">
        <v>1</v>
      </c>
      <c r="J3323" s="37">
        <v>89369</v>
      </c>
      <c r="K3323" s="37">
        <v>56219</v>
      </c>
      <c r="L3323" s="37">
        <v>85263</v>
      </c>
      <c r="M3323" s="37">
        <v>8592</v>
      </c>
      <c r="N3323" s="37">
        <f>SUM(VentasC15[[#This Row],[Maquillaje]:[Perfumería]])</f>
        <v>239444</v>
      </c>
      <c r="O3323" s="14">
        <f>AVERAGE(VentasC15[[#This Row],[Maquillaje]:[Perfumería]])</f>
        <v>47888.800000000003</v>
      </c>
      <c r="P3323" t="str">
        <f>INDEX(VentasC15[[#Headers],[Maquillaje]:[Perfumería]],MATCH(MAX(VentasC15[[#This Row],[Maquillaje]:[Perfumería]]),VentasC15[[#This Row],[Maquillaje]:[Perfumería]],0))</f>
        <v>Skincare</v>
      </c>
      <c r="Q3323" t="str">
        <f>INDEX(VentasC15[[#Headers],[Maquillaje]:[Perfumería]],MATCH(MIN(VentasC15[[#This Row],[Maquillaje]:[Perfumería]]),VentasC15[[#This Row],[Maquillaje]:[Perfumería]],0))</f>
        <v>Maquillaje</v>
      </c>
      <c r="R3323" t="str">
        <f>IF(VentasC15[[#This Row],[Total por vendedor]]&gt;=250000,"SI","NO")</f>
        <v>NO</v>
      </c>
    </row>
    <row r="3324" spans="1:18" x14ac:dyDescent="0.3">
      <c r="A3324" s="16">
        <v>33500444</v>
      </c>
      <c r="B3324" s="13">
        <v>61</v>
      </c>
      <c r="C3324" s="13">
        <v>7</v>
      </c>
      <c r="D3324" s="13">
        <v>43</v>
      </c>
      <c r="E3324" t="s">
        <v>24</v>
      </c>
      <c r="F3324" t="s">
        <v>21</v>
      </c>
      <c r="G3324" t="str">
        <f>IF(VentasC15[[#This Row],[Tipo de pago]]='Tablas auxiliares'!$B$6,"Venta física","Venta Online")</f>
        <v>Venta Online</v>
      </c>
      <c r="H3324" t="s">
        <v>29</v>
      </c>
      <c r="I3324" s="37">
        <v>11424</v>
      </c>
      <c r="J3324" s="37">
        <v>32223</v>
      </c>
      <c r="K3324" s="37">
        <v>42663</v>
      </c>
      <c r="L3324" s="37">
        <v>91</v>
      </c>
      <c r="M3324" s="37">
        <v>17918</v>
      </c>
      <c r="N3324" s="37">
        <f>SUM(VentasC15[[#This Row],[Maquillaje]:[Perfumería]])</f>
        <v>104319</v>
      </c>
      <c r="O3324" s="14">
        <f>AVERAGE(VentasC15[[#This Row],[Maquillaje]:[Perfumería]])</f>
        <v>20863.8</v>
      </c>
      <c r="P3324" t="str">
        <f>INDEX(VentasC15[[#Headers],[Maquillaje]:[Perfumería]],MATCH(MAX(VentasC15[[#This Row],[Maquillaje]:[Perfumería]]),VentasC15[[#This Row],[Maquillaje]:[Perfumería]],0))</f>
        <v>Cabello</v>
      </c>
      <c r="Q3324" t="str">
        <f>INDEX(VentasC15[[#Headers],[Maquillaje]:[Perfumería]],MATCH(MIN(VentasC15[[#This Row],[Maquillaje]:[Perfumería]]),VentasC15[[#This Row],[Maquillaje]:[Perfumería]],0))</f>
        <v>Cuerpo</v>
      </c>
      <c r="R3324" t="str">
        <f>IF(VentasC15[[#This Row],[Total por vendedor]]&gt;=250000,"SI","NO")</f>
        <v>NO</v>
      </c>
    </row>
    <row r="3325" spans="1:18" x14ac:dyDescent="0.3">
      <c r="A3325" s="17">
        <v>33500445</v>
      </c>
      <c r="B3325" s="13">
        <v>73</v>
      </c>
      <c r="C3325" s="13">
        <v>7</v>
      </c>
      <c r="D3325" s="13">
        <v>88</v>
      </c>
      <c r="E3325" t="s">
        <v>22</v>
      </c>
      <c r="F3325" t="s">
        <v>20</v>
      </c>
      <c r="G3325" t="str">
        <f>IF(VentasC15[[#This Row],[Tipo de pago]]='Tablas auxiliares'!$B$6,"Venta física","Venta Online")</f>
        <v>Venta física</v>
      </c>
      <c r="H3325" t="s">
        <v>30</v>
      </c>
      <c r="I3325" s="37">
        <v>99139</v>
      </c>
      <c r="J3325" s="37">
        <v>14453</v>
      </c>
      <c r="K3325" s="37">
        <v>75908</v>
      </c>
      <c r="L3325" s="37">
        <v>7726</v>
      </c>
      <c r="M3325" s="37">
        <v>45630</v>
      </c>
      <c r="N3325" s="37">
        <f>SUM(VentasC15[[#This Row],[Maquillaje]:[Perfumería]])</f>
        <v>242856</v>
      </c>
      <c r="O3325" s="14">
        <f>AVERAGE(VentasC15[[#This Row],[Maquillaje]:[Perfumería]])</f>
        <v>48571.199999999997</v>
      </c>
      <c r="P3325" t="str">
        <f>INDEX(VentasC15[[#Headers],[Maquillaje]:[Perfumería]],MATCH(MAX(VentasC15[[#This Row],[Maquillaje]:[Perfumería]]),VentasC15[[#This Row],[Maquillaje]:[Perfumería]],0))</f>
        <v>Maquillaje</v>
      </c>
      <c r="Q3325" t="str">
        <f>INDEX(VentasC15[[#Headers],[Maquillaje]:[Perfumería]],MATCH(MIN(VentasC15[[#This Row],[Maquillaje]:[Perfumería]]),VentasC15[[#This Row],[Maquillaje]:[Perfumería]],0))</f>
        <v>Cuerpo</v>
      </c>
      <c r="R3325" t="str">
        <f>IF(VentasC15[[#This Row],[Total por vendedor]]&gt;=250000,"SI","NO")</f>
        <v>NO</v>
      </c>
    </row>
    <row r="3326" spans="1:18" x14ac:dyDescent="0.3">
      <c r="A3326" s="16">
        <v>33500446</v>
      </c>
      <c r="B3326" s="13">
        <v>58</v>
      </c>
      <c r="C3326" s="13">
        <v>7</v>
      </c>
      <c r="D3326" s="13">
        <v>27</v>
      </c>
      <c r="E3326" t="s">
        <v>24</v>
      </c>
      <c r="F3326" t="s">
        <v>21</v>
      </c>
      <c r="G3326" t="str">
        <f>IF(VentasC15[[#This Row],[Tipo de pago]]='Tablas auxiliares'!$B$6,"Venta física","Venta Online")</f>
        <v>Venta Online</v>
      </c>
      <c r="H3326" t="s">
        <v>29</v>
      </c>
      <c r="I3326" s="37">
        <v>67271</v>
      </c>
      <c r="J3326" s="37">
        <v>80046</v>
      </c>
      <c r="K3326" s="37">
        <v>15575</v>
      </c>
      <c r="L3326" s="37">
        <v>60440</v>
      </c>
      <c r="M3326" s="37">
        <v>84688</v>
      </c>
      <c r="N3326" s="37">
        <f>SUM(VentasC15[[#This Row],[Maquillaje]:[Perfumería]])</f>
        <v>308020</v>
      </c>
      <c r="O3326" s="14">
        <f>AVERAGE(VentasC15[[#This Row],[Maquillaje]:[Perfumería]])</f>
        <v>61604</v>
      </c>
      <c r="P3326" t="str">
        <f>INDEX(VentasC15[[#Headers],[Maquillaje]:[Perfumería]],MATCH(MAX(VentasC15[[#This Row],[Maquillaje]:[Perfumería]]),VentasC15[[#This Row],[Maquillaje]:[Perfumería]],0))</f>
        <v>Perfumería</v>
      </c>
      <c r="Q3326" t="str">
        <f>INDEX(VentasC15[[#Headers],[Maquillaje]:[Perfumería]],MATCH(MIN(VentasC15[[#This Row],[Maquillaje]:[Perfumería]]),VentasC15[[#This Row],[Maquillaje]:[Perfumería]],0))</f>
        <v>Cabello</v>
      </c>
      <c r="R3326" t="str">
        <f>IF(VentasC15[[#This Row],[Total por vendedor]]&gt;=250000,"SI","NO")</f>
        <v>SI</v>
      </c>
    </row>
    <row r="3327" spans="1:18" x14ac:dyDescent="0.3">
      <c r="A3327" s="17">
        <v>33500447</v>
      </c>
      <c r="B3327" s="13">
        <v>41</v>
      </c>
      <c r="C3327" s="13">
        <v>7</v>
      </c>
      <c r="D3327" s="13">
        <v>39</v>
      </c>
      <c r="E3327" t="s">
        <v>23</v>
      </c>
      <c r="F3327" t="s">
        <v>20</v>
      </c>
      <c r="G3327" t="str">
        <f>IF(VentasC15[[#This Row],[Tipo de pago]]='Tablas auxiliares'!$B$6,"Venta física","Venta Online")</f>
        <v>Venta física</v>
      </c>
      <c r="H3327" t="s">
        <v>29</v>
      </c>
      <c r="I3327" s="37">
        <v>84581</v>
      </c>
      <c r="J3327" s="37">
        <v>85053</v>
      </c>
      <c r="K3327" s="37">
        <v>61347</v>
      </c>
      <c r="L3327" s="37">
        <v>32388</v>
      </c>
      <c r="M3327" s="37">
        <v>6612</v>
      </c>
      <c r="N3327" s="37">
        <f>SUM(VentasC15[[#This Row],[Maquillaje]:[Perfumería]])</f>
        <v>269981</v>
      </c>
      <c r="O3327" s="14">
        <f>AVERAGE(VentasC15[[#This Row],[Maquillaje]:[Perfumería]])</f>
        <v>53996.2</v>
      </c>
      <c r="P3327" t="str">
        <f>INDEX(VentasC15[[#Headers],[Maquillaje]:[Perfumería]],MATCH(MAX(VentasC15[[#This Row],[Maquillaje]:[Perfumería]]),VentasC15[[#This Row],[Maquillaje]:[Perfumería]],0))</f>
        <v>Skincare</v>
      </c>
      <c r="Q3327" t="str">
        <f>INDEX(VentasC15[[#Headers],[Maquillaje]:[Perfumería]],MATCH(MIN(VentasC15[[#This Row],[Maquillaje]:[Perfumería]]),VentasC15[[#This Row],[Maquillaje]:[Perfumería]],0))</f>
        <v>Perfumería</v>
      </c>
      <c r="R3327" t="str">
        <f>IF(VentasC15[[#This Row],[Total por vendedor]]&gt;=250000,"SI","NO")</f>
        <v>SI</v>
      </c>
    </row>
    <row r="3328" spans="1:18" x14ac:dyDescent="0.3">
      <c r="A3328" s="16">
        <v>33500448</v>
      </c>
      <c r="B3328" s="13">
        <v>72</v>
      </c>
      <c r="C3328" s="13">
        <v>7</v>
      </c>
      <c r="D3328" s="13">
        <v>30</v>
      </c>
      <c r="E3328" t="s">
        <v>22</v>
      </c>
      <c r="F3328" t="s">
        <v>21</v>
      </c>
      <c r="G3328" t="str">
        <f>IF(VentasC15[[#This Row],[Tipo de pago]]='Tablas auxiliares'!$B$6,"Venta física","Venta Online")</f>
        <v>Venta Online</v>
      </c>
      <c r="H3328" t="s">
        <v>30</v>
      </c>
      <c r="I3328" s="37">
        <v>95543</v>
      </c>
      <c r="J3328" s="37">
        <v>98112</v>
      </c>
      <c r="K3328" s="37">
        <v>95704</v>
      </c>
      <c r="L3328" s="37">
        <v>2782</v>
      </c>
      <c r="M3328" s="37">
        <v>46978</v>
      </c>
      <c r="N3328" s="37">
        <f>SUM(VentasC15[[#This Row],[Maquillaje]:[Perfumería]])</f>
        <v>339119</v>
      </c>
      <c r="O3328" s="14">
        <f>AVERAGE(VentasC15[[#This Row],[Maquillaje]:[Perfumería]])</f>
        <v>67823.8</v>
      </c>
      <c r="P3328" t="str">
        <f>INDEX(VentasC15[[#Headers],[Maquillaje]:[Perfumería]],MATCH(MAX(VentasC15[[#This Row],[Maquillaje]:[Perfumería]]),VentasC15[[#This Row],[Maquillaje]:[Perfumería]],0))</f>
        <v>Skincare</v>
      </c>
      <c r="Q3328" t="str">
        <f>INDEX(VentasC15[[#Headers],[Maquillaje]:[Perfumería]],MATCH(MIN(VentasC15[[#This Row],[Maquillaje]:[Perfumería]]),VentasC15[[#This Row],[Maquillaje]:[Perfumería]],0))</f>
        <v>Cuerpo</v>
      </c>
      <c r="R3328" t="str">
        <f>IF(VentasC15[[#This Row],[Total por vendedor]]&gt;=250000,"SI","NO")</f>
        <v>SI</v>
      </c>
    </row>
    <row r="3329" spans="1:18" x14ac:dyDescent="0.3">
      <c r="A3329" s="17">
        <v>33500449</v>
      </c>
      <c r="B3329" s="13">
        <v>52</v>
      </c>
      <c r="C3329" s="13">
        <v>7</v>
      </c>
      <c r="D3329" s="13">
        <v>76</v>
      </c>
      <c r="E3329" t="s">
        <v>24</v>
      </c>
      <c r="F3329" t="s">
        <v>20</v>
      </c>
      <c r="G3329" t="str">
        <f>IF(VentasC15[[#This Row],[Tipo de pago]]='Tablas auxiliares'!$B$6,"Venta física","Venta Online")</f>
        <v>Venta física</v>
      </c>
      <c r="H3329" t="s">
        <v>30</v>
      </c>
      <c r="I3329" s="37">
        <v>22178</v>
      </c>
      <c r="J3329" s="37">
        <v>50309</v>
      </c>
      <c r="K3329" s="37">
        <v>25758</v>
      </c>
      <c r="L3329" s="37">
        <v>79443</v>
      </c>
      <c r="M3329" s="37">
        <v>95645</v>
      </c>
      <c r="N3329" s="37">
        <f>SUM(VentasC15[[#This Row],[Maquillaje]:[Perfumería]])</f>
        <v>273333</v>
      </c>
      <c r="O3329" s="14">
        <f>AVERAGE(VentasC15[[#This Row],[Maquillaje]:[Perfumería]])</f>
        <v>54666.6</v>
      </c>
      <c r="P3329" t="str">
        <f>INDEX(VentasC15[[#Headers],[Maquillaje]:[Perfumería]],MATCH(MAX(VentasC15[[#This Row],[Maquillaje]:[Perfumería]]),VentasC15[[#This Row],[Maquillaje]:[Perfumería]],0))</f>
        <v>Perfumería</v>
      </c>
      <c r="Q3329" t="str">
        <f>INDEX(VentasC15[[#Headers],[Maquillaje]:[Perfumería]],MATCH(MIN(VentasC15[[#This Row],[Maquillaje]:[Perfumería]]),VentasC15[[#This Row],[Maquillaje]:[Perfumería]],0))</f>
        <v>Maquillaje</v>
      </c>
      <c r="R3329" t="str">
        <f>IF(VentasC15[[#This Row],[Total por vendedor]]&gt;=250000,"SI","NO")</f>
        <v>SI</v>
      </c>
    </row>
    <row r="3330" spans="1:18" x14ac:dyDescent="0.3">
      <c r="A3330" s="16">
        <v>33500450</v>
      </c>
      <c r="B3330" s="13">
        <v>29</v>
      </c>
      <c r="C3330" s="13">
        <v>7</v>
      </c>
      <c r="D3330" s="13">
        <v>60</v>
      </c>
      <c r="E3330" t="s">
        <v>25</v>
      </c>
      <c r="F3330" t="s">
        <v>20</v>
      </c>
      <c r="G3330" t="str">
        <f>IF(VentasC15[[#This Row],[Tipo de pago]]='Tablas auxiliares'!$B$6,"Venta física","Venta Online")</f>
        <v>Venta física</v>
      </c>
      <c r="H3330" t="s">
        <v>30</v>
      </c>
      <c r="I3330" s="37">
        <v>56774</v>
      </c>
      <c r="J3330" s="37">
        <v>54321</v>
      </c>
      <c r="K3330" s="37">
        <v>95990</v>
      </c>
      <c r="L3330" s="37">
        <v>40753</v>
      </c>
      <c r="M3330" s="37">
        <v>23806</v>
      </c>
      <c r="N3330" s="37">
        <f>SUM(VentasC15[[#This Row],[Maquillaje]:[Perfumería]])</f>
        <v>271644</v>
      </c>
      <c r="O3330" s="14">
        <f>AVERAGE(VentasC15[[#This Row],[Maquillaje]:[Perfumería]])</f>
        <v>54328.800000000003</v>
      </c>
      <c r="P3330" t="str">
        <f>INDEX(VentasC15[[#Headers],[Maquillaje]:[Perfumería]],MATCH(MAX(VentasC15[[#This Row],[Maquillaje]:[Perfumería]]),VentasC15[[#This Row],[Maquillaje]:[Perfumería]],0))</f>
        <v>Cabello</v>
      </c>
      <c r="Q3330" t="str">
        <f>INDEX(VentasC15[[#Headers],[Maquillaje]:[Perfumería]],MATCH(MIN(VentasC15[[#This Row],[Maquillaje]:[Perfumería]]),VentasC15[[#This Row],[Maquillaje]:[Perfumería]],0))</f>
        <v>Perfumería</v>
      </c>
      <c r="R3330" t="str">
        <f>IF(VentasC15[[#This Row],[Total por vendedor]]&gt;=250000,"SI","NO")</f>
        <v>SI</v>
      </c>
    </row>
    <row r="3331" spans="1:18" x14ac:dyDescent="0.3">
      <c r="A3331" s="17">
        <v>33500451</v>
      </c>
      <c r="B3331" s="13">
        <v>32</v>
      </c>
      <c r="C3331" s="13">
        <v>7</v>
      </c>
      <c r="D3331" s="13">
        <v>20</v>
      </c>
      <c r="E3331" t="s">
        <v>23</v>
      </c>
      <c r="F3331" t="s">
        <v>20</v>
      </c>
      <c r="G3331" t="str">
        <f>IF(VentasC15[[#This Row],[Tipo de pago]]='Tablas auxiliares'!$B$6,"Venta física","Venta Online")</f>
        <v>Venta física</v>
      </c>
      <c r="H3331" t="s">
        <v>30</v>
      </c>
      <c r="I3331" s="37">
        <v>15225</v>
      </c>
      <c r="J3331" s="37">
        <v>45341</v>
      </c>
      <c r="K3331" s="37">
        <v>8918</v>
      </c>
      <c r="L3331" s="37">
        <v>58153</v>
      </c>
      <c r="M3331" s="37">
        <v>35700</v>
      </c>
      <c r="N3331" s="37">
        <f>SUM(VentasC15[[#This Row],[Maquillaje]:[Perfumería]])</f>
        <v>163337</v>
      </c>
      <c r="O3331" s="14">
        <f>AVERAGE(VentasC15[[#This Row],[Maquillaje]:[Perfumería]])</f>
        <v>32667.4</v>
      </c>
      <c r="P3331" t="str">
        <f>INDEX(VentasC15[[#Headers],[Maquillaje]:[Perfumería]],MATCH(MAX(VentasC15[[#This Row],[Maquillaje]:[Perfumería]]),VentasC15[[#This Row],[Maquillaje]:[Perfumería]],0))</f>
        <v>Cuerpo</v>
      </c>
      <c r="Q3331" t="str">
        <f>INDEX(VentasC15[[#Headers],[Maquillaje]:[Perfumería]],MATCH(MIN(VentasC15[[#This Row],[Maquillaje]:[Perfumería]]),VentasC15[[#This Row],[Maquillaje]:[Perfumería]],0))</f>
        <v>Cabello</v>
      </c>
      <c r="R3331" t="str">
        <f>IF(VentasC15[[#This Row],[Total por vendedor]]&gt;=250000,"SI","NO")</f>
        <v>NO</v>
      </c>
    </row>
    <row r="3332" spans="1:18" x14ac:dyDescent="0.3">
      <c r="A3332" s="16">
        <v>33500452</v>
      </c>
      <c r="B3332" s="13">
        <v>66</v>
      </c>
      <c r="C3332" s="13">
        <v>7</v>
      </c>
      <c r="D3332" s="13">
        <v>93</v>
      </c>
      <c r="E3332" t="s">
        <v>24</v>
      </c>
      <c r="F3332" t="s">
        <v>20</v>
      </c>
      <c r="G3332" t="str">
        <f>IF(VentasC15[[#This Row],[Tipo de pago]]='Tablas auxiliares'!$B$6,"Venta física","Venta Online")</f>
        <v>Venta física</v>
      </c>
      <c r="H3332" t="s">
        <v>29</v>
      </c>
      <c r="I3332" s="37">
        <v>75901</v>
      </c>
      <c r="J3332" s="37">
        <v>86351</v>
      </c>
      <c r="K3332" s="37">
        <v>10776</v>
      </c>
      <c r="L3332" s="37">
        <v>18767</v>
      </c>
      <c r="M3332" s="37">
        <v>10827</v>
      </c>
      <c r="N3332" s="37">
        <f>SUM(VentasC15[[#This Row],[Maquillaje]:[Perfumería]])</f>
        <v>202622</v>
      </c>
      <c r="O3332" s="14">
        <f>AVERAGE(VentasC15[[#This Row],[Maquillaje]:[Perfumería]])</f>
        <v>40524.400000000001</v>
      </c>
      <c r="P3332" t="str">
        <f>INDEX(VentasC15[[#Headers],[Maquillaje]:[Perfumería]],MATCH(MAX(VentasC15[[#This Row],[Maquillaje]:[Perfumería]]),VentasC15[[#This Row],[Maquillaje]:[Perfumería]],0))</f>
        <v>Skincare</v>
      </c>
      <c r="Q3332" t="str">
        <f>INDEX(VentasC15[[#Headers],[Maquillaje]:[Perfumería]],MATCH(MIN(VentasC15[[#This Row],[Maquillaje]:[Perfumería]]),VentasC15[[#This Row],[Maquillaje]:[Perfumería]],0))</f>
        <v>Cabello</v>
      </c>
      <c r="R3332" t="str">
        <f>IF(VentasC15[[#This Row],[Total por vendedor]]&gt;=250000,"SI","NO")</f>
        <v>NO</v>
      </c>
    </row>
    <row r="3333" spans="1:18" x14ac:dyDescent="0.3">
      <c r="A3333" s="17">
        <v>33500453</v>
      </c>
      <c r="B3333" s="13">
        <v>64</v>
      </c>
      <c r="C3333" s="13">
        <v>7</v>
      </c>
      <c r="D3333" s="13">
        <v>57</v>
      </c>
      <c r="E3333" t="s">
        <v>25</v>
      </c>
      <c r="F3333" t="s">
        <v>20</v>
      </c>
      <c r="G3333" t="str">
        <f>IF(VentasC15[[#This Row],[Tipo de pago]]='Tablas auxiliares'!$B$6,"Venta física","Venta Online")</f>
        <v>Venta física</v>
      </c>
      <c r="H3333" t="s">
        <v>30</v>
      </c>
      <c r="I3333" s="37">
        <v>25889</v>
      </c>
      <c r="J3333" s="37">
        <v>36932</v>
      </c>
      <c r="K3333" s="37">
        <v>20153</v>
      </c>
      <c r="L3333" s="37">
        <v>66541</v>
      </c>
      <c r="M3333" s="37">
        <v>88894</v>
      </c>
      <c r="N3333" s="37">
        <f>SUM(VentasC15[[#This Row],[Maquillaje]:[Perfumería]])</f>
        <v>238409</v>
      </c>
      <c r="O3333" s="14">
        <f>AVERAGE(VentasC15[[#This Row],[Maquillaje]:[Perfumería]])</f>
        <v>47681.8</v>
      </c>
      <c r="P3333" t="str">
        <f>INDEX(VentasC15[[#Headers],[Maquillaje]:[Perfumería]],MATCH(MAX(VentasC15[[#This Row],[Maquillaje]:[Perfumería]]),VentasC15[[#This Row],[Maquillaje]:[Perfumería]],0))</f>
        <v>Perfumería</v>
      </c>
      <c r="Q3333" t="str">
        <f>INDEX(VentasC15[[#Headers],[Maquillaje]:[Perfumería]],MATCH(MIN(VentasC15[[#This Row],[Maquillaje]:[Perfumería]]),VentasC15[[#This Row],[Maquillaje]:[Perfumería]],0))</f>
        <v>Cabello</v>
      </c>
      <c r="R3333" t="str">
        <f>IF(VentasC15[[#This Row],[Total por vendedor]]&gt;=250000,"SI","NO")</f>
        <v>NO</v>
      </c>
    </row>
    <row r="3334" spans="1:18" x14ac:dyDescent="0.3">
      <c r="A3334" s="16">
        <v>33500454</v>
      </c>
      <c r="B3334" s="13">
        <v>60</v>
      </c>
      <c r="C3334" s="13">
        <v>7</v>
      </c>
      <c r="D3334" s="13">
        <v>84</v>
      </c>
      <c r="E3334" t="s">
        <v>24</v>
      </c>
      <c r="F3334" t="s">
        <v>21</v>
      </c>
      <c r="G3334" t="str">
        <f>IF(VentasC15[[#This Row],[Tipo de pago]]='Tablas auxiliares'!$B$6,"Venta física","Venta Online")</f>
        <v>Venta Online</v>
      </c>
      <c r="H3334" t="s">
        <v>30</v>
      </c>
      <c r="I3334" s="37">
        <v>38429</v>
      </c>
      <c r="J3334" s="37">
        <v>45603</v>
      </c>
      <c r="K3334" s="37">
        <v>56182</v>
      </c>
      <c r="L3334" s="37">
        <v>9080</v>
      </c>
      <c r="M3334" s="37">
        <v>35021</v>
      </c>
      <c r="N3334" s="37">
        <f>SUM(VentasC15[[#This Row],[Maquillaje]:[Perfumería]])</f>
        <v>184315</v>
      </c>
      <c r="O3334" s="14">
        <f>AVERAGE(VentasC15[[#This Row],[Maquillaje]:[Perfumería]])</f>
        <v>36863</v>
      </c>
      <c r="P3334" t="str">
        <f>INDEX(VentasC15[[#Headers],[Maquillaje]:[Perfumería]],MATCH(MAX(VentasC15[[#This Row],[Maquillaje]:[Perfumería]]),VentasC15[[#This Row],[Maquillaje]:[Perfumería]],0))</f>
        <v>Cabello</v>
      </c>
      <c r="Q3334" t="str">
        <f>INDEX(VentasC15[[#Headers],[Maquillaje]:[Perfumería]],MATCH(MIN(VentasC15[[#This Row],[Maquillaje]:[Perfumería]]),VentasC15[[#This Row],[Maquillaje]:[Perfumería]],0))</f>
        <v>Cuerpo</v>
      </c>
      <c r="R3334" t="str">
        <f>IF(VentasC15[[#This Row],[Total por vendedor]]&gt;=250000,"SI","NO")</f>
        <v>NO</v>
      </c>
    </row>
    <row r="3335" spans="1:18" x14ac:dyDescent="0.3">
      <c r="A3335" s="17">
        <v>33500455</v>
      </c>
      <c r="B3335" s="13">
        <v>49</v>
      </c>
      <c r="C3335" s="13">
        <v>7</v>
      </c>
      <c r="D3335" s="13">
        <v>46</v>
      </c>
      <c r="E3335" t="s">
        <v>23</v>
      </c>
      <c r="F3335" t="s">
        <v>21</v>
      </c>
      <c r="G3335" t="str">
        <f>IF(VentasC15[[#This Row],[Tipo de pago]]='Tablas auxiliares'!$B$6,"Venta física","Venta Online")</f>
        <v>Venta Online</v>
      </c>
      <c r="H3335" t="s">
        <v>30</v>
      </c>
      <c r="I3335" s="37">
        <v>33842</v>
      </c>
      <c r="J3335" s="37">
        <v>85451</v>
      </c>
      <c r="K3335" s="37">
        <v>49781</v>
      </c>
      <c r="L3335" s="37">
        <v>74512</v>
      </c>
      <c r="M3335" s="37">
        <v>80185</v>
      </c>
      <c r="N3335" s="37">
        <f>SUM(VentasC15[[#This Row],[Maquillaje]:[Perfumería]])</f>
        <v>323771</v>
      </c>
      <c r="O3335" s="14">
        <f>AVERAGE(VentasC15[[#This Row],[Maquillaje]:[Perfumería]])</f>
        <v>64754.2</v>
      </c>
      <c r="P3335" t="str">
        <f>INDEX(VentasC15[[#Headers],[Maquillaje]:[Perfumería]],MATCH(MAX(VentasC15[[#This Row],[Maquillaje]:[Perfumería]]),VentasC15[[#This Row],[Maquillaje]:[Perfumería]],0))</f>
        <v>Skincare</v>
      </c>
      <c r="Q3335" t="str">
        <f>INDEX(VentasC15[[#Headers],[Maquillaje]:[Perfumería]],MATCH(MIN(VentasC15[[#This Row],[Maquillaje]:[Perfumería]]),VentasC15[[#This Row],[Maquillaje]:[Perfumería]],0))</f>
        <v>Maquillaje</v>
      </c>
      <c r="R3335" t="str">
        <f>IF(VentasC15[[#This Row],[Total por vendedor]]&gt;=250000,"SI","NO")</f>
        <v>SI</v>
      </c>
    </row>
    <row r="3336" spans="1:18" x14ac:dyDescent="0.3">
      <c r="A3336" s="16">
        <v>33500456</v>
      </c>
      <c r="B3336" s="13">
        <v>63</v>
      </c>
      <c r="C3336" s="13">
        <v>7</v>
      </c>
      <c r="D3336" s="13">
        <v>29</v>
      </c>
      <c r="E3336" t="s">
        <v>24</v>
      </c>
      <c r="F3336" t="s">
        <v>21</v>
      </c>
      <c r="G3336" t="str">
        <f>IF(VentasC15[[#This Row],[Tipo de pago]]='Tablas auxiliares'!$B$6,"Venta física","Venta Online")</f>
        <v>Venta Online</v>
      </c>
      <c r="H3336" t="s">
        <v>30</v>
      </c>
      <c r="I3336" s="37">
        <v>44534</v>
      </c>
      <c r="J3336" s="37">
        <v>88807</v>
      </c>
      <c r="K3336" s="37">
        <v>12463</v>
      </c>
      <c r="L3336" s="37">
        <v>35087</v>
      </c>
      <c r="M3336" s="37">
        <v>65526</v>
      </c>
      <c r="N3336" s="37">
        <f>SUM(VentasC15[[#This Row],[Maquillaje]:[Perfumería]])</f>
        <v>246417</v>
      </c>
      <c r="O3336" s="14">
        <f>AVERAGE(VentasC15[[#This Row],[Maquillaje]:[Perfumería]])</f>
        <v>49283.4</v>
      </c>
      <c r="P3336" t="str">
        <f>INDEX(VentasC15[[#Headers],[Maquillaje]:[Perfumería]],MATCH(MAX(VentasC15[[#This Row],[Maquillaje]:[Perfumería]]),VentasC15[[#This Row],[Maquillaje]:[Perfumería]],0))</f>
        <v>Skincare</v>
      </c>
      <c r="Q3336" t="str">
        <f>INDEX(VentasC15[[#Headers],[Maquillaje]:[Perfumería]],MATCH(MIN(VentasC15[[#This Row],[Maquillaje]:[Perfumería]]),VentasC15[[#This Row],[Maquillaje]:[Perfumería]],0))</f>
        <v>Cabello</v>
      </c>
      <c r="R3336" t="str">
        <f>IF(VentasC15[[#This Row],[Total por vendedor]]&gt;=250000,"SI","NO")</f>
        <v>NO</v>
      </c>
    </row>
    <row r="3337" spans="1:18" x14ac:dyDescent="0.3">
      <c r="A3337" s="17">
        <v>33500457</v>
      </c>
      <c r="B3337" s="13">
        <v>56</v>
      </c>
      <c r="C3337" s="13">
        <v>7</v>
      </c>
      <c r="D3337" s="13">
        <v>21</v>
      </c>
      <c r="E3337" t="s">
        <v>24</v>
      </c>
      <c r="F3337" t="s">
        <v>21</v>
      </c>
      <c r="G3337" t="str">
        <f>IF(VentasC15[[#This Row],[Tipo de pago]]='Tablas auxiliares'!$B$6,"Venta física","Venta Online")</f>
        <v>Venta Online</v>
      </c>
      <c r="H3337" t="s">
        <v>29</v>
      </c>
      <c r="I3337" s="37">
        <v>34101</v>
      </c>
      <c r="J3337" s="37">
        <v>44815</v>
      </c>
      <c r="K3337" s="37">
        <v>48179</v>
      </c>
      <c r="L3337" s="37">
        <v>66232</v>
      </c>
      <c r="M3337" s="37">
        <v>86699</v>
      </c>
      <c r="N3337" s="37">
        <f>SUM(VentasC15[[#This Row],[Maquillaje]:[Perfumería]])</f>
        <v>280026</v>
      </c>
      <c r="O3337" s="14">
        <f>AVERAGE(VentasC15[[#This Row],[Maquillaje]:[Perfumería]])</f>
        <v>56005.2</v>
      </c>
      <c r="P3337" t="str">
        <f>INDEX(VentasC15[[#Headers],[Maquillaje]:[Perfumería]],MATCH(MAX(VentasC15[[#This Row],[Maquillaje]:[Perfumería]]),VentasC15[[#This Row],[Maquillaje]:[Perfumería]],0))</f>
        <v>Perfumería</v>
      </c>
      <c r="Q3337" t="str">
        <f>INDEX(VentasC15[[#Headers],[Maquillaje]:[Perfumería]],MATCH(MIN(VentasC15[[#This Row],[Maquillaje]:[Perfumería]]),VentasC15[[#This Row],[Maquillaje]:[Perfumería]],0))</f>
        <v>Maquillaje</v>
      </c>
      <c r="R3337" t="str">
        <f>IF(VentasC15[[#This Row],[Total por vendedor]]&gt;=250000,"SI","NO")</f>
        <v>SI</v>
      </c>
    </row>
    <row r="3338" spans="1:18" x14ac:dyDescent="0.3">
      <c r="A3338" s="16">
        <v>33500458</v>
      </c>
      <c r="B3338" s="13">
        <v>72</v>
      </c>
      <c r="C3338" s="13">
        <v>7</v>
      </c>
      <c r="D3338" s="13">
        <v>8</v>
      </c>
      <c r="E3338" t="s">
        <v>24</v>
      </c>
      <c r="F3338" t="s">
        <v>20</v>
      </c>
      <c r="G3338" t="str">
        <f>IF(VentasC15[[#This Row],[Tipo de pago]]='Tablas auxiliares'!$B$6,"Venta física","Venta Online")</f>
        <v>Venta física</v>
      </c>
      <c r="H3338" t="s">
        <v>29</v>
      </c>
      <c r="I3338" s="37">
        <v>98839</v>
      </c>
      <c r="J3338" s="37">
        <v>2424</v>
      </c>
      <c r="K3338" s="37">
        <v>16393</v>
      </c>
      <c r="L3338" s="37">
        <v>18762</v>
      </c>
      <c r="M3338" s="37">
        <v>13886</v>
      </c>
      <c r="N3338" s="37">
        <f>SUM(VentasC15[[#This Row],[Maquillaje]:[Perfumería]])</f>
        <v>150304</v>
      </c>
      <c r="O3338" s="14">
        <f>AVERAGE(VentasC15[[#This Row],[Maquillaje]:[Perfumería]])</f>
        <v>30060.799999999999</v>
      </c>
      <c r="P3338" t="str">
        <f>INDEX(VentasC15[[#Headers],[Maquillaje]:[Perfumería]],MATCH(MAX(VentasC15[[#This Row],[Maquillaje]:[Perfumería]]),VentasC15[[#This Row],[Maquillaje]:[Perfumería]],0))</f>
        <v>Maquillaje</v>
      </c>
      <c r="Q3338" t="str">
        <f>INDEX(VentasC15[[#Headers],[Maquillaje]:[Perfumería]],MATCH(MIN(VentasC15[[#This Row],[Maquillaje]:[Perfumería]]),VentasC15[[#This Row],[Maquillaje]:[Perfumería]],0))</f>
        <v>Skincare</v>
      </c>
      <c r="R3338" t="str">
        <f>IF(VentasC15[[#This Row],[Total por vendedor]]&gt;=250000,"SI","NO")</f>
        <v>NO</v>
      </c>
    </row>
    <row r="3339" spans="1:18" x14ac:dyDescent="0.3">
      <c r="A3339" s="17">
        <v>33500459</v>
      </c>
      <c r="B3339" s="13">
        <v>62</v>
      </c>
      <c r="C3339" s="13">
        <v>7</v>
      </c>
      <c r="D3339" s="13">
        <v>14</v>
      </c>
      <c r="E3339" t="s">
        <v>24</v>
      </c>
      <c r="F3339" t="s">
        <v>20</v>
      </c>
      <c r="G3339" t="str">
        <f>IF(VentasC15[[#This Row],[Tipo de pago]]='Tablas auxiliares'!$B$6,"Venta física","Venta Online")</f>
        <v>Venta física</v>
      </c>
      <c r="H3339" t="s">
        <v>30</v>
      </c>
      <c r="I3339" s="37">
        <v>81640</v>
      </c>
      <c r="J3339" s="37">
        <v>64854</v>
      </c>
      <c r="K3339" s="37">
        <v>53995</v>
      </c>
      <c r="L3339" s="37">
        <v>33850</v>
      </c>
      <c r="M3339" s="37">
        <v>56209</v>
      </c>
      <c r="N3339" s="37">
        <f>SUM(VentasC15[[#This Row],[Maquillaje]:[Perfumería]])</f>
        <v>290548</v>
      </c>
      <c r="O3339" s="14">
        <f>AVERAGE(VentasC15[[#This Row],[Maquillaje]:[Perfumería]])</f>
        <v>58109.599999999999</v>
      </c>
      <c r="P3339" t="str">
        <f>INDEX(VentasC15[[#Headers],[Maquillaje]:[Perfumería]],MATCH(MAX(VentasC15[[#This Row],[Maquillaje]:[Perfumería]]),VentasC15[[#This Row],[Maquillaje]:[Perfumería]],0))</f>
        <v>Maquillaje</v>
      </c>
      <c r="Q3339" t="str">
        <f>INDEX(VentasC15[[#Headers],[Maquillaje]:[Perfumería]],MATCH(MIN(VentasC15[[#This Row],[Maquillaje]:[Perfumería]]),VentasC15[[#This Row],[Maquillaje]:[Perfumería]],0))</f>
        <v>Cuerpo</v>
      </c>
      <c r="R3339" t="str">
        <f>IF(VentasC15[[#This Row],[Total por vendedor]]&gt;=250000,"SI","NO")</f>
        <v>SI</v>
      </c>
    </row>
    <row r="3340" spans="1:18" x14ac:dyDescent="0.3">
      <c r="A3340" s="16">
        <v>33500460</v>
      </c>
      <c r="B3340" s="13">
        <v>60</v>
      </c>
      <c r="C3340" s="13">
        <v>7</v>
      </c>
      <c r="D3340" s="13">
        <v>33</v>
      </c>
      <c r="E3340" t="s">
        <v>24</v>
      </c>
      <c r="F3340" t="s">
        <v>20</v>
      </c>
      <c r="G3340" t="str">
        <f>IF(VentasC15[[#This Row],[Tipo de pago]]='Tablas auxiliares'!$B$6,"Venta física","Venta Online")</f>
        <v>Venta física</v>
      </c>
      <c r="H3340" t="s">
        <v>30</v>
      </c>
      <c r="I3340" s="37">
        <v>61888</v>
      </c>
      <c r="J3340" s="37">
        <v>11604</v>
      </c>
      <c r="K3340" s="37">
        <v>64125</v>
      </c>
      <c r="L3340" s="37">
        <v>62722</v>
      </c>
      <c r="M3340" s="37">
        <v>38191</v>
      </c>
      <c r="N3340" s="37">
        <f>SUM(VentasC15[[#This Row],[Maquillaje]:[Perfumería]])</f>
        <v>238530</v>
      </c>
      <c r="O3340" s="14">
        <f>AVERAGE(VentasC15[[#This Row],[Maquillaje]:[Perfumería]])</f>
        <v>47706</v>
      </c>
      <c r="P3340" t="str">
        <f>INDEX(VentasC15[[#Headers],[Maquillaje]:[Perfumería]],MATCH(MAX(VentasC15[[#This Row],[Maquillaje]:[Perfumería]]),VentasC15[[#This Row],[Maquillaje]:[Perfumería]],0))</f>
        <v>Cabello</v>
      </c>
      <c r="Q3340" t="str">
        <f>INDEX(VentasC15[[#Headers],[Maquillaje]:[Perfumería]],MATCH(MIN(VentasC15[[#This Row],[Maquillaje]:[Perfumería]]),VentasC15[[#This Row],[Maquillaje]:[Perfumería]],0))</f>
        <v>Skincare</v>
      </c>
      <c r="R3340" t="str">
        <f>IF(VentasC15[[#This Row],[Total por vendedor]]&gt;=250000,"SI","NO")</f>
        <v>NO</v>
      </c>
    </row>
    <row r="3341" spans="1:18" x14ac:dyDescent="0.3">
      <c r="A3341" s="17">
        <v>33500461</v>
      </c>
      <c r="B3341" s="13">
        <v>29</v>
      </c>
      <c r="C3341" s="13">
        <v>7</v>
      </c>
      <c r="D3341" s="13">
        <v>72</v>
      </c>
      <c r="E3341" t="s">
        <v>23</v>
      </c>
      <c r="F3341" t="s">
        <v>20</v>
      </c>
      <c r="G3341" t="str">
        <f>IF(VentasC15[[#This Row],[Tipo de pago]]='Tablas auxiliares'!$B$6,"Venta física","Venta Online")</f>
        <v>Venta física</v>
      </c>
      <c r="H3341" t="s">
        <v>30</v>
      </c>
      <c r="I3341" s="37">
        <v>11846</v>
      </c>
      <c r="J3341" s="37">
        <v>72365</v>
      </c>
      <c r="K3341" s="37">
        <v>56575</v>
      </c>
      <c r="L3341" s="37">
        <v>44863</v>
      </c>
      <c r="M3341" s="37">
        <v>38840</v>
      </c>
      <c r="N3341" s="37">
        <f>SUM(VentasC15[[#This Row],[Maquillaje]:[Perfumería]])</f>
        <v>224489</v>
      </c>
      <c r="O3341" s="14">
        <f>AVERAGE(VentasC15[[#This Row],[Maquillaje]:[Perfumería]])</f>
        <v>44897.8</v>
      </c>
      <c r="P3341" t="str">
        <f>INDEX(VentasC15[[#Headers],[Maquillaje]:[Perfumería]],MATCH(MAX(VentasC15[[#This Row],[Maquillaje]:[Perfumería]]),VentasC15[[#This Row],[Maquillaje]:[Perfumería]],0))</f>
        <v>Skincare</v>
      </c>
      <c r="Q3341" t="str">
        <f>INDEX(VentasC15[[#Headers],[Maquillaje]:[Perfumería]],MATCH(MIN(VentasC15[[#This Row],[Maquillaje]:[Perfumería]]),VentasC15[[#This Row],[Maquillaje]:[Perfumería]],0))</f>
        <v>Maquillaje</v>
      </c>
      <c r="R3341" t="str">
        <f>IF(VentasC15[[#This Row],[Total por vendedor]]&gt;=250000,"SI","NO")</f>
        <v>NO</v>
      </c>
    </row>
    <row r="3342" spans="1:18" x14ac:dyDescent="0.3">
      <c r="A3342" s="16">
        <v>33500462</v>
      </c>
      <c r="B3342" s="13">
        <v>58</v>
      </c>
      <c r="C3342" s="13">
        <v>7</v>
      </c>
      <c r="D3342" s="13">
        <v>34</v>
      </c>
      <c r="E3342" t="s">
        <v>24</v>
      </c>
      <c r="F3342" t="s">
        <v>21</v>
      </c>
      <c r="G3342" t="str">
        <f>IF(VentasC15[[#This Row],[Tipo de pago]]='Tablas auxiliares'!$B$6,"Venta física","Venta Online")</f>
        <v>Venta Online</v>
      </c>
      <c r="H3342" t="s">
        <v>30</v>
      </c>
      <c r="I3342" s="37">
        <v>73452</v>
      </c>
      <c r="J3342" s="37">
        <v>89097</v>
      </c>
      <c r="K3342" s="37">
        <v>50822</v>
      </c>
      <c r="L3342" s="37">
        <v>1116</v>
      </c>
      <c r="M3342" s="37">
        <v>44798</v>
      </c>
      <c r="N3342" s="37">
        <f>SUM(VentasC15[[#This Row],[Maquillaje]:[Perfumería]])</f>
        <v>259285</v>
      </c>
      <c r="O3342" s="14">
        <f>AVERAGE(VentasC15[[#This Row],[Maquillaje]:[Perfumería]])</f>
        <v>51857</v>
      </c>
      <c r="P3342" t="str">
        <f>INDEX(VentasC15[[#Headers],[Maquillaje]:[Perfumería]],MATCH(MAX(VentasC15[[#This Row],[Maquillaje]:[Perfumería]]),VentasC15[[#This Row],[Maquillaje]:[Perfumería]],0))</f>
        <v>Skincare</v>
      </c>
      <c r="Q3342" t="str">
        <f>INDEX(VentasC15[[#Headers],[Maquillaje]:[Perfumería]],MATCH(MIN(VentasC15[[#This Row],[Maquillaje]:[Perfumería]]),VentasC15[[#This Row],[Maquillaje]:[Perfumería]],0))</f>
        <v>Cuerpo</v>
      </c>
      <c r="R3342" t="str">
        <f>IF(VentasC15[[#This Row],[Total por vendedor]]&gt;=250000,"SI","NO")</f>
        <v>SI</v>
      </c>
    </row>
    <row r="3343" spans="1:18" x14ac:dyDescent="0.3">
      <c r="A3343" s="17">
        <v>33500463</v>
      </c>
      <c r="B3343" s="13">
        <v>66</v>
      </c>
      <c r="C3343" s="13">
        <v>7</v>
      </c>
      <c r="D3343" s="13">
        <v>98</v>
      </c>
      <c r="E3343" t="s">
        <v>23</v>
      </c>
      <c r="F3343" t="s">
        <v>21</v>
      </c>
      <c r="G3343" t="str">
        <f>IF(VentasC15[[#This Row],[Tipo de pago]]='Tablas auxiliares'!$B$6,"Venta física","Venta Online")</f>
        <v>Venta Online</v>
      </c>
      <c r="H3343" t="s">
        <v>29</v>
      </c>
      <c r="I3343" s="37">
        <v>55974</v>
      </c>
      <c r="J3343" s="37">
        <v>88737</v>
      </c>
      <c r="K3343" s="37">
        <v>1885</v>
      </c>
      <c r="L3343" s="37">
        <v>99856</v>
      </c>
      <c r="M3343" s="37">
        <v>88731</v>
      </c>
      <c r="N3343" s="37">
        <f>SUM(VentasC15[[#This Row],[Maquillaje]:[Perfumería]])</f>
        <v>335183</v>
      </c>
      <c r="O3343" s="14">
        <f>AVERAGE(VentasC15[[#This Row],[Maquillaje]:[Perfumería]])</f>
        <v>67036.600000000006</v>
      </c>
      <c r="P3343" t="str">
        <f>INDEX(VentasC15[[#Headers],[Maquillaje]:[Perfumería]],MATCH(MAX(VentasC15[[#This Row],[Maquillaje]:[Perfumería]]),VentasC15[[#This Row],[Maquillaje]:[Perfumería]],0))</f>
        <v>Cuerpo</v>
      </c>
      <c r="Q3343" t="str">
        <f>INDEX(VentasC15[[#Headers],[Maquillaje]:[Perfumería]],MATCH(MIN(VentasC15[[#This Row],[Maquillaje]:[Perfumería]]),VentasC15[[#This Row],[Maquillaje]:[Perfumería]],0))</f>
        <v>Cabello</v>
      </c>
      <c r="R3343" t="str">
        <f>IF(VentasC15[[#This Row],[Total por vendedor]]&gt;=250000,"SI","NO")</f>
        <v>SI</v>
      </c>
    </row>
    <row r="3344" spans="1:18" x14ac:dyDescent="0.3">
      <c r="A3344" s="16">
        <v>33500464</v>
      </c>
      <c r="B3344" s="13">
        <v>28</v>
      </c>
      <c r="C3344" s="13">
        <v>7</v>
      </c>
      <c r="D3344" s="13">
        <v>22</v>
      </c>
      <c r="E3344" t="s">
        <v>24</v>
      </c>
      <c r="F3344" t="s">
        <v>20</v>
      </c>
      <c r="G3344" t="str">
        <f>IF(VentasC15[[#This Row],[Tipo de pago]]='Tablas auxiliares'!$B$6,"Venta física","Venta Online")</f>
        <v>Venta física</v>
      </c>
      <c r="H3344" t="s">
        <v>30</v>
      </c>
      <c r="I3344" s="37">
        <v>63136</v>
      </c>
      <c r="J3344" s="37">
        <v>69320</v>
      </c>
      <c r="K3344" s="37">
        <v>29998</v>
      </c>
      <c r="L3344" s="37">
        <v>61270</v>
      </c>
      <c r="M3344" s="37">
        <v>564</v>
      </c>
      <c r="N3344" s="37">
        <f>SUM(VentasC15[[#This Row],[Maquillaje]:[Perfumería]])</f>
        <v>224288</v>
      </c>
      <c r="O3344" s="14">
        <f>AVERAGE(VentasC15[[#This Row],[Maquillaje]:[Perfumería]])</f>
        <v>44857.599999999999</v>
      </c>
      <c r="P3344" t="str">
        <f>INDEX(VentasC15[[#Headers],[Maquillaje]:[Perfumería]],MATCH(MAX(VentasC15[[#This Row],[Maquillaje]:[Perfumería]]),VentasC15[[#This Row],[Maquillaje]:[Perfumería]],0))</f>
        <v>Skincare</v>
      </c>
      <c r="Q3344" t="str">
        <f>INDEX(VentasC15[[#Headers],[Maquillaje]:[Perfumería]],MATCH(MIN(VentasC15[[#This Row],[Maquillaje]:[Perfumería]]),VentasC15[[#This Row],[Maquillaje]:[Perfumería]],0))</f>
        <v>Perfumería</v>
      </c>
      <c r="R3344" t="str">
        <f>IF(VentasC15[[#This Row],[Total por vendedor]]&gt;=250000,"SI","NO")</f>
        <v>NO</v>
      </c>
    </row>
    <row r="3345" spans="1:18" x14ac:dyDescent="0.3">
      <c r="A3345" s="17">
        <v>33500465</v>
      </c>
      <c r="B3345" s="13">
        <v>31</v>
      </c>
      <c r="C3345" s="13">
        <v>7</v>
      </c>
      <c r="D3345" s="13">
        <v>15</v>
      </c>
      <c r="E3345" t="s">
        <v>23</v>
      </c>
      <c r="F3345" t="s">
        <v>20</v>
      </c>
      <c r="G3345" t="str">
        <f>IF(VentasC15[[#This Row],[Tipo de pago]]='Tablas auxiliares'!$B$6,"Venta física","Venta Online")</f>
        <v>Venta física</v>
      </c>
      <c r="H3345" t="s">
        <v>29</v>
      </c>
      <c r="I3345" s="37">
        <v>92427</v>
      </c>
      <c r="J3345" s="37">
        <v>46627</v>
      </c>
      <c r="K3345" s="37">
        <v>3322</v>
      </c>
      <c r="L3345" s="37">
        <v>44852</v>
      </c>
      <c r="M3345" s="37">
        <v>4993</v>
      </c>
      <c r="N3345" s="37">
        <f>SUM(VentasC15[[#This Row],[Maquillaje]:[Perfumería]])</f>
        <v>192221</v>
      </c>
      <c r="O3345" s="14">
        <f>AVERAGE(VentasC15[[#This Row],[Maquillaje]:[Perfumería]])</f>
        <v>38444.199999999997</v>
      </c>
      <c r="P3345" t="str">
        <f>INDEX(VentasC15[[#Headers],[Maquillaje]:[Perfumería]],MATCH(MAX(VentasC15[[#This Row],[Maquillaje]:[Perfumería]]),VentasC15[[#This Row],[Maquillaje]:[Perfumería]],0))</f>
        <v>Maquillaje</v>
      </c>
      <c r="Q3345" t="str">
        <f>INDEX(VentasC15[[#Headers],[Maquillaje]:[Perfumería]],MATCH(MIN(VentasC15[[#This Row],[Maquillaje]:[Perfumería]]),VentasC15[[#This Row],[Maquillaje]:[Perfumería]],0))</f>
        <v>Cabello</v>
      </c>
      <c r="R3345" t="str">
        <f>IF(VentasC15[[#This Row],[Total por vendedor]]&gt;=250000,"SI","NO")</f>
        <v>NO</v>
      </c>
    </row>
    <row r="3346" spans="1:18" x14ac:dyDescent="0.3">
      <c r="A3346" s="16">
        <v>33500466</v>
      </c>
      <c r="B3346" s="13">
        <v>70</v>
      </c>
      <c r="C3346" s="13">
        <v>7</v>
      </c>
      <c r="D3346" s="13">
        <v>41</v>
      </c>
      <c r="E3346" t="s">
        <v>23</v>
      </c>
      <c r="F3346" t="s">
        <v>20</v>
      </c>
      <c r="G3346" t="str">
        <f>IF(VentasC15[[#This Row],[Tipo de pago]]='Tablas auxiliares'!$B$6,"Venta física","Venta Online")</f>
        <v>Venta física</v>
      </c>
      <c r="H3346" t="s">
        <v>30</v>
      </c>
      <c r="I3346" s="37">
        <v>48919</v>
      </c>
      <c r="J3346" s="37">
        <v>69015</v>
      </c>
      <c r="K3346" s="37">
        <v>77089</v>
      </c>
      <c r="L3346" s="37">
        <v>12279</v>
      </c>
      <c r="M3346" s="37">
        <v>24557</v>
      </c>
      <c r="N3346" s="37">
        <f>SUM(VentasC15[[#This Row],[Maquillaje]:[Perfumería]])</f>
        <v>231859</v>
      </c>
      <c r="O3346" s="14">
        <f>AVERAGE(VentasC15[[#This Row],[Maquillaje]:[Perfumería]])</f>
        <v>46371.8</v>
      </c>
      <c r="P3346" t="str">
        <f>INDEX(VentasC15[[#Headers],[Maquillaje]:[Perfumería]],MATCH(MAX(VentasC15[[#This Row],[Maquillaje]:[Perfumería]]),VentasC15[[#This Row],[Maquillaje]:[Perfumería]],0))</f>
        <v>Cabello</v>
      </c>
      <c r="Q3346" t="str">
        <f>INDEX(VentasC15[[#Headers],[Maquillaje]:[Perfumería]],MATCH(MIN(VentasC15[[#This Row],[Maquillaje]:[Perfumería]]),VentasC15[[#This Row],[Maquillaje]:[Perfumería]],0))</f>
        <v>Cuerpo</v>
      </c>
      <c r="R3346" t="str">
        <f>IF(VentasC15[[#This Row],[Total por vendedor]]&gt;=250000,"SI","NO")</f>
        <v>NO</v>
      </c>
    </row>
    <row r="3347" spans="1:18" x14ac:dyDescent="0.3">
      <c r="A3347" s="17">
        <v>33500467</v>
      </c>
      <c r="B3347" s="13">
        <v>70</v>
      </c>
      <c r="C3347" s="13">
        <v>7</v>
      </c>
      <c r="D3347" s="13">
        <v>79</v>
      </c>
      <c r="E3347" t="s">
        <v>24</v>
      </c>
      <c r="F3347" t="s">
        <v>21</v>
      </c>
      <c r="G3347" t="str">
        <f>IF(VentasC15[[#This Row],[Tipo de pago]]='Tablas auxiliares'!$B$6,"Venta física","Venta Online")</f>
        <v>Venta Online</v>
      </c>
      <c r="H3347" t="s">
        <v>29</v>
      </c>
      <c r="I3347" s="37">
        <v>27098</v>
      </c>
      <c r="J3347" s="37">
        <v>4845</v>
      </c>
      <c r="K3347" s="37">
        <v>50741</v>
      </c>
      <c r="L3347" s="37">
        <v>47351</v>
      </c>
      <c r="M3347" s="37">
        <v>33956</v>
      </c>
      <c r="N3347" s="37">
        <f>SUM(VentasC15[[#This Row],[Maquillaje]:[Perfumería]])</f>
        <v>163991</v>
      </c>
      <c r="O3347" s="14">
        <f>AVERAGE(VentasC15[[#This Row],[Maquillaje]:[Perfumería]])</f>
        <v>32798.199999999997</v>
      </c>
      <c r="P3347" t="str">
        <f>INDEX(VentasC15[[#Headers],[Maquillaje]:[Perfumería]],MATCH(MAX(VentasC15[[#This Row],[Maquillaje]:[Perfumería]]),VentasC15[[#This Row],[Maquillaje]:[Perfumería]],0))</f>
        <v>Cabello</v>
      </c>
      <c r="Q3347" t="str">
        <f>INDEX(VentasC15[[#Headers],[Maquillaje]:[Perfumería]],MATCH(MIN(VentasC15[[#This Row],[Maquillaje]:[Perfumería]]),VentasC15[[#This Row],[Maquillaje]:[Perfumería]],0))</f>
        <v>Skincare</v>
      </c>
      <c r="R3347" t="str">
        <f>IF(VentasC15[[#This Row],[Total por vendedor]]&gt;=250000,"SI","NO")</f>
        <v>NO</v>
      </c>
    </row>
    <row r="3348" spans="1:18" x14ac:dyDescent="0.3">
      <c r="A3348" s="16">
        <v>33500468</v>
      </c>
      <c r="B3348" s="13">
        <v>56</v>
      </c>
      <c r="C3348" s="13">
        <v>7</v>
      </c>
      <c r="D3348" s="13">
        <v>28</v>
      </c>
      <c r="E3348" t="s">
        <v>25</v>
      </c>
      <c r="F3348" t="s">
        <v>20</v>
      </c>
      <c r="G3348" t="str">
        <f>IF(VentasC15[[#This Row],[Tipo de pago]]='Tablas auxiliares'!$B$6,"Venta física","Venta Online")</f>
        <v>Venta física</v>
      </c>
      <c r="H3348" t="s">
        <v>30</v>
      </c>
      <c r="I3348" s="37">
        <v>85514</v>
      </c>
      <c r="J3348" s="37">
        <v>79695</v>
      </c>
      <c r="K3348" s="37">
        <v>79574</v>
      </c>
      <c r="L3348" s="37">
        <v>86790</v>
      </c>
      <c r="M3348" s="37">
        <v>68154</v>
      </c>
      <c r="N3348" s="37">
        <f>SUM(VentasC15[[#This Row],[Maquillaje]:[Perfumería]])</f>
        <v>399727</v>
      </c>
      <c r="O3348" s="14">
        <f>AVERAGE(VentasC15[[#This Row],[Maquillaje]:[Perfumería]])</f>
        <v>79945.399999999994</v>
      </c>
      <c r="P3348" t="str">
        <f>INDEX(VentasC15[[#Headers],[Maquillaje]:[Perfumería]],MATCH(MAX(VentasC15[[#This Row],[Maquillaje]:[Perfumería]]),VentasC15[[#This Row],[Maquillaje]:[Perfumería]],0))</f>
        <v>Cuerpo</v>
      </c>
      <c r="Q3348" t="str">
        <f>INDEX(VentasC15[[#Headers],[Maquillaje]:[Perfumería]],MATCH(MIN(VentasC15[[#This Row],[Maquillaje]:[Perfumería]]),VentasC15[[#This Row],[Maquillaje]:[Perfumería]],0))</f>
        <v>Perfumería</v>
      </c>
      <c r="R3348" t="str">
        <f>IF(VentasC15[[#This Row],[Total por vendedor]]&gt;=250000,"SI","NO")</f>
        <v>SI</v>
      </c>
    </row>
    <row r="3349" spans="1:18" x14ac:dyDescent="0.3">
      <c r="A3349" s="17">
        <v>33500469</v>
      </c>
      <c r="B3349" s="13">
        <v>28</v>
      </c>
      <c r="C3349" s="13">
        <v>7</v>
      </c>
      <c r="D3349" s="13">
        <v>80</v>
      </c>
      <c r="E3349" t="s">
        <v>24</v>
      </c>
      <c r="F3349" t="s">
        <v>20</v>
      </c>
      <c r="G3349" t="str">
        <f>IF(VentasC15[[#This Row],[Tipo de pago]]='Tablas auxiliares'!$B$6,"Venta física","Venta Online")</f>
        <v>Venta física</v>
      </c>
      <c r="H3349" t="s">
        <v>30</v>
      </c>
      <c r="I3349" s="37">
        <v>66941</v>
      </c>
      <c r="J3349" s="37">
        <v>31979</v>
      </c>
      <c r="K3349" s="37">
        <v>86034</v>
      </c>
      <c r="L3349" s="37">
        <v>55115</v>
      </c>
      <c r="M3349" s="37">
        <v>15842</v>
      </c>
      <c r="N3349" s="37">
        <f>SUM(VentasC15[[#This Row],[Maquillaje]:[Perfumería]])</f>
        <v>255911</v>
      </c>
      <c r="O3349" s="14">
        <f>AVERAGE(VentasC15[[#This Row],[Maquillaje]:[Perfumería]])</f>
        <v>51182.2</v>
      </c>
      <c r="P3349" t="str">
        <f>INDEX(VentasC15[[#Headers],[Maquillaje]:[Perfumería]],MATCH(MAX(VentasC15[[#This Row],[Maquillaje]:[Perfumería]]),VentasC15[[#This Row],[Maquillaje]:[Perfumería]],0))</f>
        <v>Cabello</v>
      </c>
      <c r="Q3349" t="str">
        <f>INDEX(VentasC15[[#Headers],[Maquillaje]:[Perfumería]],MATCH(MIN(VentasC15[[#This Row],[Maquillaje]:[Perfumería]]),VentasC15[[#This Row],[Maquillaje]:[Perfumería]],0))</f>
        <v>Perfumería</v>
      </c>
      <c r="R3349" t="str">
        <f>IF(VentasC15[[#This Row],[Total por vendedor]]&gt;=250000,"SI","NO")</f>
        <v>SI</v>
      </c>
    </row>
    <row r="3350" spans="1:18" x14ac:dyDescent="0.3">
      <c r="A3350" s="16">
        <v>33500470</v>
      </c>
      <c r="B3350" s="13">
        <v>73</v>
      </c>
      <c r="C3350" s="13">
        <v>7</v>
      </c>
      <c r="D3350" s="13">
        <v>98</v>
      </c>
      <c r="E3350" t="s">
        <v>23</v>
      </c>
      <c r="F3350" t="s">
        <v>20</v>
      </c>
      <c r="G3350" t="str">
        <f>IF(VentasC15[[#This Row],[Tipo de pago]]='Tablas auxiliares'!$B$6,"Venta física","Venta Online")</f>
        <v>Venta física</v>
      </c>
      <c r="H3350" t="s">
        <v>29</v>
      </c>
      <c r="I3350" s="37">
        <v>74072</v>
      </c>
      <c r="J3350" s="37">
        <v>67418</v>
      </c>
      <c r="K3350" s="37">
        <v>59453</v>
      </c>
      <c r="L3350" s="37">
        <v>20401</v>
      </c>
      <c r="M3350" s="37">
        <v>32438</v>
      </c>
      <c r="N3350" s="37">
        <f>SUM(VentasC15[[#This Row],[Maquillaje]:[Perfumería]])</f>
        <v>253782</v>
      </c>
      <c r="O3350" s="14">
        <f>AVERAGE(VentasC15[[#This Row],[Maquillaje]:[Perfumería]])</f>
        <v>50756.4</v>
      </c>
      <c r="P3350" t="str">
        <f>INDEX(VentasC15[[#Headers],[Maquillaje]:[Perfumería]],MATCH(MAX(VentasC15[[#This Row],[Maquillaje]:[Perfumería]]),VentasC15[[#This Row],[Maquillaje]:[Perfumería]],0))</f>
        <v>Maquillaje</v>
      </c>
      <c r="Q3350" t="str">
        <f>INDEX(VentasC15[[#Headers],[Maquillaje]:[Perfumería]],MATCH(MIN(VentasC15[[#This Row],[Maquillaje]:[Perfumería]]),VentasC15[[#This Row],[Maquillaje]:[Perfumería]],0))</f>
        <v>Cuerpo</v>
      </c>
      <c r="R3350" t="str">
        <f>IF(VentasC15[[#This Row],[Total por vendedor]]&gt;=250000,"SI","NO")</f>
        <v>SI</v>
      </c>
    </row>
    <row r="3351" spans="1:18" x14ac:dyDescent="0.3">
      <c r="A3351" s="17">
        <v>33500471</v>
      </c>
      <c r="B3351" s="13">
        <v>27</v>
      </c>
      <c r="C3351" s="13">
        <v>7</v>
      </c>
      <c r="D3351" s="13">
        <v>18</v>
      </c>
      <c r="E3351" t="s">
        <v>23</v>
      </c>
      <c r="F3351" t="s">
        <v>20</v>
      </c>
      <c r="G3351" t="str">
        <f>IF(VentasC15[[#This Row],[Tipo de pago]]='Tablas auxiliares'!$B$6,"Venta física","Venta Online")</f>
        <v>Venta física</v>
      </c>
      <c r="H3351" t="s">
        <v>29</v>
      </c>
      <c r="I3351" s="37">
        <v>8767</v>
      </c>
      <c r="J3351" s="37">
        <v>16578</v>
      </c>
      <c r="K3351" s="37">
        <v>54433</v>
      </c>
      <c r="L3351" s="37">
        <v>38018</v>
      </c>
      <c r="M3351" s="37">
        <v>8756</v>
      </c>
      <c r="N3351" s="37">
        <f>SUM(VentasC15[[#This Row],[Maquillaje]:[Perfumería]])</f>
        <v>126552</v>
      </c>
      <c r="O3351" s="14">
        <f>AVERAGE(VentasC15[[#This Row],[Maquillaje]:[Perfumería]])</f>
        <v>25310.400000000001</v>
      </c>
      <c r="P3351" t="str">
        <f>INDEX(VentasC15[[#Headers],[Maquillaje]:[Perfumería]],MATCH(MAX(VentasC15[[#This Row],[Maquillaje]:[Perfumería]]),VentasC15[[#This Row],[Maquillaje]:[Perfumería]],0))</f>
        <v>Cabello</v>
      </c>
      <c r="Q3351" t="str">
        <f>INDEX(VentasC15[[#Headers],[Maquillaje]:[Perfumería]],MATCH(MIN(VentasC15[[#This Row],[Maquillaje]:[Perfumería]]),VentasC15[[#This Row],[Maquillaje]:[Perfumería]],0))</f>
        <v>Perfumería</v>
      </c>
      <c r="R3351" t="str">
        <f>IF(VentasC15[[#This Row],[Total por vendedor]]&gt;=250000,"SI","NO")</f>
        <v>NO</v>
      </c>
    </row>
    <row r="3352" spans="1:18" x14ac:dyDescent="0.3">
      <c r="A3352" s="16">
        <v>33500472</v>
      </c>
      <c r="B3352" s="13">
        <v>31</v>
      </c>
      <c r="C3352" s="13">
        <v>7</v>
      </c>
      <c r="D3352" s="13">
        <v>94</v>
      </c>
      <c r="E3352" t="s">
        <v>23</v>
      </c>
      <c r="F3352" t="s">
        <v>21</v>
      </c>
      <c r="G3352" t="str">
        <f>IF(VentasC15[[#This Row],[Tipo de pago]]='Tablas auxiliares'!$B$6,"Venta física","Venta Online")</f>
        <v>Venta Online</v>
      </c>
      <c r="H3352" t="s">
        <v>29</v>
      </c>
      <c r="I3352" s="37">
        <v>59306</v>
      </c>
      <c r="J3352" s="37">
        <v>42190</v>
      </c>
      <c r="K3352" s="37">
        <v>88462</v>
      </c>
      <c r="L3352" s="37">
        <v>63158</v>
      </c>
      <c r="M3352" s="37">
        <v>79712</v>
      </c>
      <c r="N3352" s="37">
        <f>SUM(VentasC15[[#This Row],[Maquillaje]:[Perfumería]])</f>
        <v>332828</v>
      </c>
      <c r="O3352" s="14">
        <f>AVERAGE(VentasC15[[#This Row],[Maquillaje]:[Perfumería]])</f>
        <v>66565.600000000006</v>
      </c>
      <c r="P3352" t="str">
        <f>INDEX(VentasC15[[#Headers],[Maquillaje]:[Perfumería]],MATCH(MAX(VentasC15[[#This Row],[Maquillaje]:[Perfumería]]),VentasC15[[#This Row],[Maquillaje]:[Perfumería]],0))</f>
        <v>Cabello</v>
      </c>
      <c r="Q3352" t="str">
        <f>INDEX(VentasC15[[#Headers],[Maquillaje]:[Perfumería]],MATCH(MIN(VentasC15[[#This Row],[Maquillaje]:[Perfumería]]),VentasC15[[#This Row],[Maquillaje]:[Perfumería]],0))</f>
        <v>Skincare</v>
      </c>
      <c r="R3352" t="str">
        <f>IF(VentasC15[[#This Row],[Total por vendedor]]&gt;=250000,"SI","NO")</f>
        <v>SI</v>
      </c>
    </row>
    <row r="3353" spans="1:18" x14ac:dyDescent="0.3">
      <c r="A3353" s="17">
        <v>33500473</v>
      </c>
      <c r="B3353" s="13">
        <v>28</v>
      </c>
      <c r="C3353" s="13">
        <v>7</v>
      </c>
      <c r="D3353" s="13">
        <v>12</v>
      </c>
      <c r="E3353" t="s">
        <v>24</v>
      </c>
      <c r="F3353" t="s">
        <v>21</v>
      </c>
      <c r="G3353" t="str">
        <f>IF(VentasC15[[#This Row],[Tipo de pago]]='Tablas auxiliares'!$B$6,"Venta física","Venta Online")</f>
        <v>Venta Online</v>
      </c>
      <c r="H3353" t="s">
        <v>29</v>
      </c>
      <c r="I3353" s="37">
        <v>18935</v>
      </c>
      <c r="J3353" s="37">
        <v>87602</v>
      </c>
      <c r="K3353" s="37">
        <v>3832</v>
      </c>
      <c r="L3353" s="37">
        <v>12831</v>
      </c>
      <c r="M3353" s="37">
        <v>13683</v>
      </c>
      <c r="N3353" s="37">
        <f>SUM(VentasC15[[#This Row],[Maquillaje]:[Perfumería]])</f>
        <v>136883</v>
      </c>
      <c r="O3353" s="14">
        <f>AVERAGE(VentasC15[[#This Row],[Maquillaje]:[Perfumería]])</f>
        <v>27376.6</v>
      </c>
      <c r="P3353" t="str">
        <f>INDEX(VentasC15[[#Headers],[Maquillaje]:[Perfumería]],MATCH(MAX(VentasC15[[#This Row],[Maquillaje]:[Perfumería]]),VentasC15[[#This Row],[Maquillaje]:[Perfumería]],0))</f>
        <v>Skincare</v>
      </c>
      <c r="Q3353" t="str">
        <f>INDEX(VentasC15[[#Headers],[Maquillaje]:[Perfumería]],MATCH(MIN(VentasC15[[#This Row],[Maquillaje]:[Perfumería]]),VentasC15[[#This Row],[Maquillaje]:[Perfumería]],0))</f>
        <v>Cabello</v>
      </c>
      <c r="R3353" t="str">
        <f>IF(VentasC15[[#This Row],[Total por vendedor]]&gt;=250000,"SI","NO")</f>
        <v>NO</v>
      </c>
    </row>
    <row r="3354" spans="1:18" x14ac:dyDescent="0.3">
      <c r="A3354" s="16">
        <v>33500474</v>
      </c>
      <c r="B3354" s="13">
        <v>40</v>
      </c>
      <c r="C3354" s="13">
        <v>7</v>
      </c>
      <c r="D3354" s="13">
        <v>36</v>
      </c>
      <c r="E3354" t="s">
        <v>23</v>
      </c>
      <c r="F3354" t="s">
        <v>21</v>
      </c>
      <c r="G3354" t="str">
        <f>IF(VentasC15[[#This Row],[Tipo de pago]]='Tablas auxiliares'!$B$6,"Venta física","Venta Online")</f>
        <v>Venta Online</v>
      </c>
      <c r="H3354" t="s">
        <v>30</v>
      </c>
      <c r="I3354" s="37">
        <v>86476</v>
      </c>
      <c r="J3354" s="37">
        <v>4275</v>
      </c>
      <c r="K3354" s="37">
        <v>26485</v>
      </c>
      <c r="L3354" s="37">
        <v>22631</v>
      </c>
      <c r="M3354" s="37">
        <v>93602</v>
      </c>
      <c r="N3354" s="37">
        <f>SUM(VentasC15[[#This Row],[Maquillaje]:[Perfumería]])</f>
        <v>233469</v>
      </c>
      <c r="O3354" s="14">
        <f>AVERAGE(VentasC15[[#This Row],[Maquillaje]:[Perfumería]])</f>
        <v>46693.8</v>
      </c>
      <c r="P3354" t="str">
        <f>INDEX(VentasC15[[#Headers],[Maquillaje]:[Perfumería]],MATCH(MAX(VentasC15[[#This Row],[Maquillaje]:[Perfumería]]),VentasC15[[#This Row],[Maquillaje]:[Perfumería]],0))</f>
        <v>Perfumería</v>
      </c>
      <c r="Q3354" t="str">
        <f>INDEX(VentasC15[[#Headers],[Maquillaje]:[Perfumería]],MATCH(MIN(VentasC15[[#This Row],[Maquillaje]:[Perfumería]]),VentasC15[[#This Row],[Maquillaje]:[Perfumería]],0))</f>
        <v>Skincare</v>
      </c>
      <c r="R3354" t="str">
        <f>IF(VentasC15[[#This Row],[Total por vendedor]]&gt;=250000,"SI","NO")</f>
        <v>NO</v>
      </c>
    </row>
    <row r="3355" spans="1:18" x14ac:dyDescent="0.3">
      <c r="A3355" s="17">
        <v>33500475</v>
      </c>
      <c r="B3355" s="13">
        <v>60</v>
      </c>
      <c r="C3355" s="13">
        <v>7</v>
      </c>
      <c r="D3355" s="13">
        <v>10</v>
      </c>
      <c r="E3355" t="s">
        <v>23</v>
      </c>
      <c r="F3355" t="s">
        <v>21</v>
      </c>
      <c r="G3355" t="str">
        <f>IF(VentasC15[[#This Row],[Tipo de pago]]='Tablas auxiliares'!$B$6,"Venta física","Venta Online")</f>
        <v>Venta Online</v>
      </c>
      <c r="H3355" t="s">
        <v>30</v>
      </c>
      <c r="I3355" s="37">
        <v>23865</v>
      </c>
      <c r="J3355" s="37">
        <v>65638</v>
      </c>
      <c r="K3355" s="37">
        <v>12046</v>
      </c>
      <c r="L3355" s="37">
        <v>55511</v>
      </c>
      <c r="M3355" s="37">
        <v>19425</v>
      </c>
      <c r="N3355" s="37">
        <f>SUM(VentasC15[[#This Row],[Maquillaje]:[Perfumería]])</f>
        <v>176485</v>
      </c>
      <c r="O3355" s="14">
        <f>AVERAGE(VentasC15[[#This Row],[Maquillaje]:[Perfumería]])</f>
        <v>35297</v>
      </c>
      <c r="P3355" t="str">
        <f>INDEX(VentasC15[[#Headers],[Maquillaje]:[Perfumería]],MATCH(MAX(VentasC15[[#This Row],[Maquillaje]:[Perfumería]]),VentasC15[[#This Row],[Maquillaje]:[Perfumería]],0))</f>
        <v>Skincare</v>
      </c>
      <c r="Q3355" t="str">
        <f>INDEX(VentasC15[[#Headers],[Maquillaje]:[Perfumería]],MATCH(MIN(VentasC15[[#This Row],[Maquillaje]:[Perfumería]]),VentasC15[[#This Row],[Maquillaje]:[Perfumería]],0))</f>
        <v>Cabello</v>
      </c>
      <c r="R3355" t="str">
        <f>IF(VentasC15[[#This Row],[Total por vendedor]]&gt;=250000,"SI","NO")</f>
        <v>NO</v>
      </c>
    </row>
    <row r="3356" spans="1:18" x14ac:dyDescent="0.3">
      <c r="A3356" s="16">
        <v>33500476</v>
      </c>
      <c r="B3356" s="13">
        <v>74</v>
      </c>
      <c r="C3356" s="13">
        <v>7</v>
      </c>
      <c r="D3356" s="13">
        <v>29</v>
      </c>
      <c r="E3356" t="s">
        <v>22</v>
      </c>
      <c r="F3356" t="s">
        <v>20</v>
      </c>
      <c r="G3356" t="str">
        <f>IF(VentasC15[[#This Row],[Tipo de pago]]='Tablas auxiliares'!$B$6,"Venta física","Venta Online")</f>
        <v>Venta física</v>
      </c>
      <c r="H3356" t="s">
        <v>30</v>
      </c>
      <c r="I3356" s="37">
        <v>77477</v>
      </c>
      <c r="J3356" s="37">
        <v>30486</v>
      </c>
      <c r="K3356" s="37">
        <v>11416</v>
      </c>
      <c r="L3356" s="37">
        <v>28768</v>
      </c>
      <c r="M3356" s="37">
        <v>74891</v>
      </c>
      <c r="N3356" s="37">
        <f>SUM(VentasC15[[#This Row],[Maquillaje]:[Perfumería]])</f>
        <v>223038</v>
      </c>
      <c r="O3356" s="14">
        <f>AVERAGE(VentasC15[[#This Row],[Maquillaje]:[Perfumería]])</f>
        <v>44607.6</v>
      </c>
      <c r="P3356" t="str">
        <f>INDEX(VentasC15[[#Headers],[Maquillaje]:[Perfumería]],MATCH(MAX(VentasC15[[#This Row],[Maquillaje]:[Perfumería]]),VentasC15[[#This Row],[Maquillaje]:[Perfumería]],0))</f>
        <v>Maquillaje</v>
      </c>
      <c r="Q3356" t="str">
        <f>INDEX(VentasC15[[#Headers],[Maquillaje]:[Perfumería]],MATCH(MIN(VentasC15[[#This Row],[Maquillaje]:[Perfumería]]),VentasC15[[#This Row],[Maquillaje]:[Perfumería]],0))</f>
        <v>Cabello</v>
      </c>
      <c r="R3356" t="str">
        <f>IF(VentasC15[[#This Row],[Total por vendedor]]&gt;=250000,"SI","NO")</f>
        <v>NO</v>
      </c>
    </row>
    <row r="3357" spans="1:18" x14ac:dyDescent="0.3">
      <c r="A3357" s="17">
        <v>33500477</v>
      </c>
      <c r="B3357" s="13">
        <v>53</v>
      </c>
      <c r="C3357" s="13">
        <v>7</v>
      </c>
      <c r="D3357" s="13">
        <v>39</v>
      </c>
      <c r="E3357" t="s">
        <v>23</v>
      </c>
      <c r="F3357" t="s">
        <v>20</v>
      </c>
      <c r="G3357" t="str">
        <f>IF(VentasC15[[#This Row],[Tipo de pago]]='Tablas auxiliares'!$B$6,"Venta física","Venta Online")</f>
        <v>Venta física</v>
      </c>
      <c r="H3357" t="s">
        <v>30</v>
      </c>
      <c r="I3357" s="37">
        <v>81771</v>
      </c>
      <c r="J3357" s="37">
        <v>9851</v>
      </c>
      <c r="K3357" s="37">
        <v>56567</v>
      </c>
      <c r="L3357" s="37">
        <v>58128</v>
      </c>
      <c r="M3357" s="37">
        <v>16256</v>
      </c>
      <c r="N3357" s="37">
        <f>SUM(VentasC15[[#This Row],[Maquillaje]:[Perfumería]])</f>
        <v>222573</v>
      </c>
      <c r="O3357" s="14">
        <f>AVERAGE(VentasC15[[#This Row],[Maquillaje]:[Perfumería]])</f>
        <v>44514.6</v>
      </c>
      <c r="P3357" t="str">
        <f>INDEX(VentasC15[[#Headers],[Maquillaje]:[Perfumería]],MATCH(MAX(VentasC15[[#This Row],[Maquillaje]:[Perfumería]]),VentasC15[[#This Row],[Maquillaje]:[Perfumería]],0))</f>
        <v>Maquillaje</v>
      </c>
      <c r="Q3357" t="str">
        <f>INDEX(VentasC15[[#Headers],[Maquillaje]:[Perfumería]],MATCH(MIN(VentasC15[[#This Row],[Maquillaje]:[Perfumería]]),VentasC15[[#This Row],[Maquillaje]:[Perfumería]],0))</f>
        <v>Skincare</v>
      </c>
      <c r="R3357" t="str">
        <f>IF(VentasC15[[#This Row],[Total por vendedor]]&gt;=250000,"SI","NO")</f>
        <v>NO</v>
      </c>
    </row>
    <row r="3358" spans="1:18" x14ac:dyDescent="0.3">
      <c r="A3358" s="16">
        <v>33500478</v>
      </c>
      <c r="B3358" s="13">
        <v>55</v>
      </c>
      <c r="C3358" s="13">
        <v>7</v>
      </c>
      <c r="D3358" s="13">
        <v>67</v>
      </c>
      <c r="E3358" t="s">
        <v>23</v>
      </c>
      <c r="F3358" t="s">
        <v>21</v>
      </c>
      <c r="G3358" t="str">
        <f>IF(VentasC15[[#This Row],[Tipo de pago]]='Tablas auxiliares'!$B$6,"Venta física","Venta Online")</f>
        <v>Venta Online</v>
      </c>
      <c r="H3358" t="s">
        <v>29</v>
      </c>
      <c r="I3358" s="37">
        <v>50050</v>
      </c>
      <c r="J3358" s="37">
        <v>72845</v>
      </c>
      <c r="K3358" s="37">
        <v>27446</v>
      </c>
      <c r="L3358" s="37">
        <v>87957</v>
      </c>
      <c r="M3358" s="37">
        <v>2071</v>
      </c>
      <c r="N3358" s="37">
        <f>SUM(VentasC15[[#This Row],[Maquillaje]:[Perfumería]])</f>
        <v>240369</v>
      </c>
      <c r="O3358" s="14">
        <f>AVERAGE(VentasC15[[#This Row],[Maquillaje]:[Perfumería]])</f>
        <v>48073.8</v>
      </c>
      <c r="P3358" t="str">
        <f>INDEX(VentasC15[[#Headers],[Maquillaje]:[Perfumería]],MATCH(MAX(VentasC15[[#This Row],[Maquillaje]:[Perfumería]]),VentasC15[[#This Row],[Maquillaje]:[Perfumería]],0))</f>
        <v>Cuerpo</v>
      </c>
      <c r="Q3358" t="str">
        <f>INDEX(VentasC15[[#Headers],[Maquillaje]:[Perfumería]],MATCH(MIN(VentasC15[[#This Row],[Maquillaje]:[Perfumería]]),VentasC15[[#This Row],[Maquillaje]:[Perfumería]],0))</f>
        <v>Perfumería</v>
      </c>
      <c r="R3358" t="str">
        <f>IF(VentasC15[[#This Row],[Total por vendedor]]&gt;=250000,"SI","NO")</f>
        <v>NO</v>
      </c>
    </row>
    <row r="3359" spans="1:18" x14ac:dyDescent="0.3">
      <c r="A3359" s="17">
        <v>33500479</v>
      </c>
      <c r="B3359" s="13">
        <v>73</v>
      </c>
      <c r="C3359" s="13">
        <v>7</v>
      </c>
      <c r="D3359" s="13">
        <v>99</v>
      </c>
      <c r="E3359" t="s">
        <v>23</v>
      </c>
      <c r="F3359" t="s">
        <v>21</v>
      </c>
      <c r="G3359" t="str">
        <f>IF(VentasC15[[#This Row],[Tipo de pago]]='Tablas auxiliares'!$B$6,"Venta física","Venta Online")</f>
        <v>Venta Online</v>
      </c>
      <c r="H3359" t="s">
        <v>30</v>
      </c>
      <c r="I3359" s="37">
        <v>12587</v>
      </c>
      <c r="J3359" s="37">
        <v>43472</v>
      </c>
      <c r="K3359" s="37">
        <v>48664</v>
      </c>
      <c r="L3359" s="37">
        <v>27705</v>
      </c>
      <c r="M3359" s="37">
        <v>8961</v>
      </c>
      <c r="N3359" s="37">
        <f>SUM(VentasC15[[#This Row],[Maquillaje]:[Perfumería]])</f>
        <v>141389</v>
      </c>
      <c r="O3359" s="14">
        <f>AVERAGE(VentasC15[[#This Row],[Maquillaje]:[Perfumería]])</f>
        <v>28277.8</v>
      </c>
      <c r="P3359" t="str">
        <f>INDEX(VentasC15[[#Headers],[Maquillaje]:[Perfumería]],MATCH(MAX(VentasC15[[#This Row],[Maquillaje]:[Perfumería]]),VentasC15[[#This Row],[Maquillaje]:[Perfumería]],0))</f>
        <v>Cabello</v>
      </c>
      <c r="Q3359" t="str">
        <f>INDEX(VentasC15[[#Headers],[Maquillaje]:[Perfumería]],MATCH(MIN(VentasC15[[#This Row],[Maquillaje]:[Perfumería]]),VentasC15[[#This Row],[Maquillaje]:[Perfumería]],0))</f>
        <v>Perfumería</v>
      </c>
      <c r="R3359" t="str">
        <f>IF(VentasC15[[#This Row],[Total por vendedor]]&gt;=250000,"SI","NO")</f>
        <v>NO</v>
      </c>
    </row>
    <row r="3360" spans="1:18" x14ac:dyDescent="0.3">
      <c r="A3360" s="16">
        <v>33500480</v>
      </c>
      <c r="B3360" s="13">
        <v>72</v>
      </c>
      <c r="C3360" s="13">
        <v>7</v>
      </c>
      <c r="D3360" s="13">
        <v>86</v>
      </c>
      <c r="E3360" t="s">
        <v>22</v>
      </c>
      <c r="F3360" t="s">
        <v>20</v>
      </c>
      <c r="G3360" t="str">
        <f>IF(VentasC15[[#This Row],[Tipo de pago]]='Tablas auxiliares'!$B$6,"Venta física","Venta Online")</f>
        <v>Venta física</v>
      </c>
      <c r="H3360" t="s">
        <v>30</v>
      </c>
      <c r="I3360" s="37">
        <v>54333</v>
      </c>
      <c r="J3360" s="37">
        <v>20564</v>
      </c>
      <c r="K3360" s="37">
        <v>60872</v>
      </c>
      <c r="L3360" s="37">
        <v>18736</v>
      </c>
      <c r="M3360" s="37">
        <v>79826</v>
      </c>
      <c r="N3360" s="37">
        <f>SUM(VentasC15[[#This Row],[Maquillaje]:[Perfumería]])</f>
        <v>234331</v>
      </c>
      <c r="O3360" s="14">
        <f>AVERAGE(VentasC15[[#This Row],[Maquillaje]:[Perfumería]])</f>
        <v>46866.2</v>
      </c>
      <c r="P3360" t="str">
        <f>INDEX(VentasC15[[#Headers],[Maquillaje]:[Perfumería]],MATCH(MAX(VentasC15[[#This Row],[Maquillaje]:[Perfumería]]),VentasC15[[#This Row],[Maquillaje]:[Perfumería]],0))</f>
        <v>Perfumería</v>
      </c>
      <c r="Q3360" t="str">
        <f>INDEX(VentasC15[[#Headers],[Maquillaje]:[Perfumería]],MATCH(MIN(VentasC15[[#This Row],[Maquillaje]:[Perfumería]]),VentasC15[[#This Row],[Maquillaje]:[Perfumería]],0))</f>
        <v>Cuerpo</v>
      </c>
      <c r="R3360" t="str">
        <f>IF(VentasC15[[#This Row],[Total por vendedor]]&gt;=250000,"SI","NO")</f>
        <v>NO</v>
      </c>
    </row>
    <row r="3361" spans="1:18" x14ac:dyDescent="0.3">
      <c r="A3361" s="17">
        <v>33500481</v>
      </c>
      <c r="B3361" s="13">
        <v>58</v>
      </c>
      <c r="C3361" s="13">
        <v>7</v>
      </c>
      <c r="D3361" s="13">
        <v>62</v>
      </c>
      <c r="E3361" t="s">
        <v>24</v>
      </c>
      <c r="F3361" t="s">
        <v>21</v>
      </c>
      <c r="G3361" t="str">
        <f>IF(VentasC15[[#This Row],[Tipo de pago]]='Tablas auxiliares'!$B$6,"Venta física","Venta Online")</f>
        <v>Venta Online</v>
      </c>
      <c r="H3361" t="s">
        <v>30</v>
      </c>
      <c r="I3361" s="37">
        <v>93774</v>
      </c>
      <c r="J3361" s="37">
        <v>8624</v>
      </c>
      <c r="K3361" s="37">
        <v>22020</v>
      </c>
      <c r="L3361" s="37">
        <v>49339</v>
      </c>
      <c r="M3361" s="37">
        <v>15163</v>
      </c>
      <c r="N3361" s="37">
        <f>SUM(VentasC15[[#This Row],[Maquillaje]:[Perfumería]])</f>
        <v>188920</v>
      </c>
      <c r="O3361" s="14">
        <f>AVERAGE(VentasC15[[#This Row],[Maquillaje]:[Perfumería]])</f>
        <v>37784</v>
      </c>
      <c r="P3361" t="str">
        <f>INDEX(VentasC15[[#Headers],[Maquillaje]:[Perfumería]],MATCH(MAX(VentasC15[[#This Row],[Maquillaje]:[Perfumería]]),VentasC15[[#This Row],[Maquillaje]:[Perfumería]],0))</f>
        <v>Maquillaje</v>
      </c>
      <c r="Q3361" t="str">
        <f>INDEX(VentasC15[[#Headers],[Maquillaje]:[Perfumería]],MATCH(MIN(VentasC15[[#This Row],[Maquillaje]:[Perfumería]]),VentasC15[[#This Row],[Maquillaje]:[Perfumería]],0))</f>
        <v>Skincare</v>
      </c>
      <c r="R3361" t="str">
        <f>IF(VentasC15[[#This Row],[Total por vendedor]]&gt;=250000,"SI","NO")</f>
        <v>NO</v>
      </c>
    </row>
    <row r="3362" spans="1:18" x14ac:dyDescent="0.3">
      <c r="A3362" s="16">
        <v>33500482</v>
      </c>
      <c r="B3362" s="13">
        <v>74</v>
      </c>
      <c r="C3362" s="13">
        <v>7</v>
      </c>
      <c r="D3362" s="13">
        <v>38</v>
      </c>
      <c r="E3362" t="s">
        <v>23</v>
      </c>
      <c r="F3362" t="s">
        <v>20</v>
      </c>
      <c r="G3362" t="str">
        <f>IF(VentasC15[[#This Row],[Tipo de pago]]='Tablas auxiliares'!$B$6,"Venta física","Venta Online")</f>
        <v>Venta física</v>
      </c>
      <c r="H3362" t="s">
        <v>29</v>
      </c>
      <c r="I3362" s="37">
        <v>92863</v>
      </c>
      <c r="J3362" s="37">
        <v>66733</v>
      </c>
      <c r="K3362" s="37">
        <v>81507</v>
      </c>
      <c r="L3362" s="37">
        <v>74949</v>
      </c>
      <c r="M3362" s="37">
        <v>44643</v>
      </c>
      <c r="N3362" s="37">
        <f>SUM(VentasC15[[#This Row],[Maquillaje]:[Perfumería]])</f>
        <v>360695</v>
      </c>
      <c r="O3362" s="14">
        <f>AVERAGE(VentasC15[[#This Row],[Maquillaje]:[Perfumería]])</f>
        <v>72139</v>
      </c>
      <c r="P3362" t="str">
        <f>INDEX(VentasC15[[#Headers],[Maquillaje]:[Perfumería]],MATCH(MAX(VentasC15[[#This Row],[Maquillaje]:[Perfumería]]),VentasC15[[#This Row],[Maquillaje]:[Perfumería]],0))</f>
        <v>Maquillaje</v>
      </c>
      <c r="Q3362" t="str">
        <f>INDEX(VentasC15[[#Headers],[Maquillaje]:[Perfumería]],MATCH(MIN(VentasC15[[#This Row],[Maquillaje]:[Perfumería]]),VentasC15[[#This Row],[Maquillaje]:[Perfumería]],0))</f>
        <v>Perfumería</v>
      </c>
      <c r="R3362" t="str">
        <f>IF(VentasC15[[#This Row],[Total por vendedor]]&gt;=250000,"SI","NO")</f>
        <v>SI</v>
      </c>
    </row>
    <row r="3363" spans="1:18" x14ac:dyDescent="0.3">
      <c r="A3363" s="17">
        <v>33500483</v>
      </c>
      <c r="B3363" s="13">
        <v>60</v>
      </c>
      <c r="C3363" s="13">
        <v>7</v>
      </c>
      <c r="D3363" s="13">
        <v>18</v>
      </c>
      <c r="E3363" t="s">
        <v>25</v>
      </c>
      <c r="F3363" t="s">
        <v>21</v>
      </c>
      <c r="G3363" t="str">
        <f>IF(VentasC15[[#This Row],[Tipo de pago]]='Tablas auxiliares'!$B$6,"Venta física","Venta Online")</f>
        <v>Venta Online</v>
      </c>
      <c r="H3363" t="s">
        <v>29</v>
      </c>
      <c r="I3363" s="37">
        <v>92359</v>
      </c>
      <c r="J3363" s="37">
        <v>1067</v>
      </c>
      <c r="K3363" s="37">
        <v>90381</v>
      </c>
      <c r="L3363" s="37">
        <v>25514</v>
      </c>
      <c r="M3363" s="37">
        <v>64538</v>
      </c>
      <c r="N3363" s="37">
        <f>SUM(VentasC15[[#This Row],[Maquillaje]:[Perfumería]])</f>
        <v>273859</v>
      </c>
      <c r="O3363" s="14">
        <f>AVERAGE(VentasC15[[#This Row],[Maquillaje]:[Perfumería]])</f>
        <v>54771.8</v>
      </c>
      <c r="P3363" t="str">
        <f>INDEX(VentasC15[[#Headers],[Maquillaje]:[Perfumería]],MATCH(MAX(VentasC15[[#This Row],[Maquillaje]:[Perfumería]]),VentasC15[[#This Row],[Maquillaje]:[Perfumería]],0))</f>
        <v>Maquillaje</v>
      </c>
      <c r="Q3363" t="str">
        <f>INDEX(VentasC15[[#Headers],[Maquillaje]:[Perfumería]],MATCH(MIN(VentasC15[[#This Row],[Maquillaje]:[Perfumería]]),VentasC15[[#This Row],[Maquillaje]:[Perfumería]],0))</f>
        <v>Skincare</v>
      </c>
      <c r="R3363" t="str">
        <f>IF(VentasC15[[#This Row],[Total por vendedor]]&gt;=250000,"SI","NO")</f>
        <v>SI</v>
      </c>
    </row>
    <row r="3364" spans="1:18" x14ac:dyDescent="0.3">
      <c r="A3364" s="16">
        <v>33500484</v>
      </c>
      <c r="B3364" s="13">
        <v>55</v>
      </c>
      <c r="C3364" s="13">
        <v>7</v>
      </c>
      <c r="D3364" s="13">
        <v>19</v>
      </c>
      <c r="E3364" t="s">
        <v>25</v>
      </c>
      <c r="F3364" t="s">
        <v>20</v>
      </c>
      <c r="G3364" t="str">
        <f>IF(VentasC15[[#This Row],[Tipo de pago]]='Tablas auxiliares'!$B$6,"Venta física","Venta Online")</f>
        <v>Venta física</v>
      </c>
      <c r="H3364" t="s">
        <v>30</v>
      </c>
      <c r="I3364" s="37">
        <v>61805</v>
      </c>
      <c r="J3364" s="37">
        <v>88690</v>
      </c>
      <c r="K3364" s="37">
        <v>47705</v>
      </c>
      <c r="L3364" s="37">
        <v>30913</v>
      </c>
      <c r="M3364" s="37">
        <v>32699</v>
      </c>
      <c r="N3364" s="37">
        <f>SUM(VentasC15[[#This Row],[Maquillaje]:[Perfumería]])</f>
        <v>261812</v>
      </c>
      <c r="O3364" s="14">
        <f>AVERAGE(VentasC15[[#This Row],[Maquillaje]:[Perfumería]])</f>
        <v>52362.400000000001</v>
      </c>
      <c r="P3364" t="str">
        <f>INDEX(VentasC15[[#Headers],[Maquillaje]:[Perfumería]],MATCH(MAX(VentasC15[[#This Row],[Maquillaje]:[Perfumería]]),VentasC15[[#This Row],[Maquillaje]:[Perfumería]],0))</f>
        <v>Skincare</v>
      </c>
      <c r="Q3364" t="str">
        <f>INDEX(VentasC15[[#Headers],[Maquillaje]:[Perfumería]],MATCH(MIN(VentasC15[[#This Row],[Maquillaje]:[Perfumería]]),VentasC15[[#This Row],[Maquillaje]:[Perfumería]],0))</f>
        <v>Cuerpo</v>
      </c>
      <c r="R3364" t="str">
        <f>IF(VentasC15[[#This Row],[Total por vendedor]]&gt;=250000,"SI","NO")</f>
        <v>SI</v>
      </c>
    </row>
    <row r="3365" spans="1:18" x14ac:dyDescent="0.3">
      <c r="A3365" s="17">
        <v>33500485</v>
      </c>
      <c r="B3365" s="13">
        <v>59</v>
      </c>
      <c r="C3365" s="13">
        <v>7</v>
      </c>
      <c r="D3365" s="13">
        <v>98</v>
      </c>
      <c r="E3365" t="s">
        <v>25</v>
      </c>
      <c r="F3365" t="s">
        <v>21</v>
      </c>
      <c r="G3365" t="str">
        <f>IF(VentasC15[[#This Row],[Tipo de pago]]='Tablas auxiliares'!$B$6,"Venta física","Venta Online")</f>
        <v>Venta Online</v>
      </c>
      <c r="H3365" t="s">
        <v>30</v>
      </c>
      <c r="I3365" s="37">
        <v>89124</v>
      </c>
      <c r="J3365" s="37">
        <v>69282</v>
      </c>
      <c r="K3365" s="37">
        <v>18681</v>
      </c>
      <c r="L3365" s="37">
        <v>55072</v>
      </c>
      <c r="M3365" s="37">
        <v>88757</v>
      </c>
      <c r="N3365" s="37">
        <f>SUM(VentasC15[[#This Row],[Maquillaje]:[Perfumería]])</f>
        <v>320916</v>
      </c>
      <c r="O3365" s="14">
        <f>AVERAGE(VentasC15[[#This Row],[Maquillaje]:[Perfumería]])</f>
        <v>64183.199999999997</v>
      </c>
      <c r="P3365" t="str">
        <f>INDEX(VentasC15[[#Headers],[Maquillaje]:[Perfumería]],MATCH(MAX(VentasC15[[#This Row],[Maquillaje]:[Perfumería]]),VentasC15[[#This Row],[Maquillaje]:[Perfumería]],0))</f>
        <v>Maquillaje</v>
      </c>
      <c r="Q3365" t="str">
        <f>INDEX(VentasC15[[#Headers],[Maquillaje]:[Perfumería]],MATCH(MIN(VentasC15[[#This Row],[Maquillaje]:[Perfumería]]),VentasC15[[#This Row],[Maquillaje]:[Perfumería]],0))</f>
        <v>Cabello</v>
      </c>
      <c r="R3365" t="str">
        <f>IF(VentasC15[[#This Row],[Total por vendedor]]&gt;=250000,"SI","NO")</f>
        <v>SI</v>
      </c>
    </row>
    <row r="3366" spans="1:18" x14ac:dyDescent="0.3">
      <c r="A3366" s="16">
        <v>33500486</v>
      </c>
      <c r="B3366" s="13">
        <v>25</v>
      </c>
      <c r="C3366" s="13">
        <v>7</v>
      </c>
      <c r="D3366" s="13">
        <v>64</v>
      </c>
      <c r="E3366" t="s">
        <v>22</v>
      </c>
      <c r="F3366" t="s">
        <v>20</v>
      </c>
      <c r="G3366" t="str">
        <f>IF(VentasC15[[#This Row],[Tipo de pago]]='Tablas auxiliares'!$B$6,"Venta física","Venta Online")</f>
        <v>Venta física</v>
      </c>
      <c r="H3366" t="s">
        <v>30</v>
      </c>
      <c r="I3366" s="37">
        <v>16059</v>
      </c>
      <c r="J3366" s="37">
        <v>69970</v>
      </c>
      <c r="K3366" s="37">
        <v>4691</v>
      </c>
      <c r="L3366" s="37">
        <v>71552</v>
      </c>
      <c r="M3366" s="37">
        <v>40865</v>
      </c>
      <c r="N3366" s="37">
        <f>SUM(VentasC15[[#This Row],[Maquillaje]:[Perfumería]])</f>
        <v>203137</v>
      </c>
      <c r="O3366" s="14">
        <f>AVERAGE(VentasC15[[#This Row],[Maquillaje]:[Perfumería]])</f>
        <v>40627.4</v>
      </c>
      <c r="P3366" t="str">
        <f>INDEX(VentasC15[[#Headers],[Maquillaje]:[Perfumería]],MATCH(MAX(VentasC15[[#This Row],[Maquillaje]:[Perfumería]]),VentasC15[[#This Row],[Maquillaje]:[Perfumería]],0))</f>
        <v>Cuerpo</v>
      </c>
      <c r="Q3366" t="str">
        <f>INDEX(VentasC15[[#Headers],[Maquillaje]:[Perfumería]],MATCH(MIN(VentasC15[[#This Row],[Maquillaje]:[Perfumería]]),VentasC15[[#This Row],[Maquillaje]:[Perfumería]],0))</f>
        <v>Cabello</v>
      </c>
      <c r="R3366" t="str">
        <f>IF(VentasC15[[#This Row],[Total por vendedor]]&gt;=250000,"SI","NO")</f>
        <v>NO</v>
      </c>
    </row>
    <row r="3367" spans="1:18" x14ac:dyDescent="0.3">
      <c r="A3367" s="17">
        <v>33500487</v>
      </c>
      <c r="B3367" s="13">
        <v>56</v>
      </c>
      <c r="C3367" s="13">
        <v>7</v>
      </c>
      <c r="D3367" s="13">
        <v>69</v>
      </c>
      <c r="E3367" t="s">
        <v>23</v>
      </c>
      <c r="F3367" t="s">
        <v>20</v>
      </c>
      <c r="G3367" t="str">
        <f>IF(VentasC15[[#This Row],[Tipo de pago]]='Tablas auxiliares'!$B$6,"Venta física","Venta Online")</f>
        <v>Venta física</v>
      </c>
      <c r="H3367" t="s">
        <v>30</v>
      </c>
      <c r="I3367" s="37">
        <v>69406</v>
      </c>
      <c r="J3367" s="37">
        <v>2244</v>
      </c>
      <c r="K3367" s="37">
        <v>86016</v>
      </c>
      <c r="L3367" s="37">
        <v>73537</v>
      </c>
      <c r="M3367" s="37">
        <v>50829</v>
      </c>
      <c r="N3367" s="37">
        <f>SUM(VentasC15[[#This Row],[Maquillaje]:[Perfumería]])</f>
        <v>282032</v>
      </c>
      <c r="O3367" s="14">
        <f>AVERAGE(VentasC15[[#This Row],[Maquillaje]:[Perfumería]])</f>
        <v>56406.400000000001</v>
      </c>
      <c r="P3367" t="str">
        <f>INDEX(VentasC15[[#Headers],[Maquillaje]:[Perfumería]],MATCH(MAX(VentasC15[[#This Row],[Maquillaje]:[Perfumería]]),VentasC15[[#This Row],[Maquillaje]:[Perfumería]],0))</f>
        <v>Cabello</v>
      </c>
      <c r="Q3367" t="str">
        <f>INDEX(VentasC15[[#Headers],[Maquillaje]:[Perfumería]],MATCH(MIN(VentasC15[[#This Row],[Maquillaje]:[Perfumería]]),VentasC15[[#This Row],[Maquillaje]:[Perfumería]],0))</f>
        <v>Skincare</v>
      </c>
      <c r="R3367" t="str">
        <f>IF(VentasC15[[#This Row],[Total por vendedor]]&gt;=250000,"SI","NO")</f>
        <v>SI</v>
      </c>
    </row>
    <row r="3368" spans="1:18" x14ac:dyDescent="0.3">
      <c r="A3368" s="16">
        <v>33500488</v>
      </c>
      <c r="B3368" s="13">
        <v>71</v>
      </c>
      <c r="C3368" s="13">
        <v>7</v>
      </c>
      <c r="D3368" s="13">
        <v>78</v>
      </c>
      <c r="E3368" t="s">
        <v>23</v>
      </c>
      <c r="F3368" t="s">
        <v>20</v>
      </c>
      <c r="G3368" t="str">
        <f>IF(VentasC15[[#This Row],[Tipo de pago]]='Tablas auxiliares'!$B$6,"Venta física","Venta Online")</f>
        <v>Venta física</v>
      </c>
      <c r="H3368" t="s">
        <v>30</v>
      </c>
      <c r="I3368" s="37">
        <v>57342</v>
      </c>
      <c r="J3368" s="37">
        <v>13434</v>
      </c>
      <c r="K3368" s="37">
        <v>54594</v>
      </c>
      <c r="L3368" s="37">
        <v>69480</v>
      </c>
      <c r="M3368" s="37">
        <v>62116</v>
      </c>
      <c r="N3368" s="37">
        <f>SUM(VentasC15[[#This Row],[Maquillaje]:[Perfumería]])</f>
        <v>256966</v>
      </c>
      <c r="O3368" s="14">
        <f>AVERAGE(VentasC15[[#This Row],[Maquillaje]:[Perfumería]])</f>
        <v>51393.2</v>
      </c>
      <c r="P3368" t="str">
        <f>INDEX(VentasC15[[#Headers],[Maquillaje]:[Perfumería]],MATCH(MAX(VentasC15[[#This Row],[Maquillaje]:[Perfumería]]),VentasC15[[#This Row],[Maquillaje]:[Perfumería]],0))</f>
        <v>Cuerpo</v>
      </c>
      <c r="Q3368" t="str">
        <f>INDEX(VentasC15[[#Headers],[Maquillaje]:[Perfumería]],MATCH(MIN(VentasC15[[#This Row],[Maquillaje]:[Perfumería]]),VentasC15[[#This Row],[Maquillaje]:[Perfumería]],0))</f>
        <v>Skincare</v>
      </c>
      <c r="R3368" t="str">
        <f>IF(VentasC15[[#This Row],[Total por vendedor]]&gt;=250000,"SI","NO")</f>
        <v>SI</v>
      </c>
    </row>
    <row r="3369" spans="1:18" x14ac:dyDescent="0.3">
      <c r="A3369" s="17">
        <v>33500489</v>
      </c>
      <c r="B3369" s="13">
        <v>67</v>
      </c>
      <c r="C3369" s="13">
        <v>7</v>
      </c>
      <c r="D3369" s="13">
        <v>60</v>
      </c>
      <c r="E3369" t="s">
        <v>24</v>
      </c>
      <c r="F3369" t="s">
        <v>21</v>
      </c>
      <c r="G3369" t="str">
        <f>IF(VentasC15[[#This Row],[Tipo de pago]]='Tablas auxiliares'!$B$6,"Venta física","Venta Online")</f>
        <v>Venta Online</v>
      </c>
      <c r="H3369" t="s">
        <v>30</v>
      </c>
      <c r="I3369" s="37">
        <v>26177</v>
      </c>
      <c r="J3369" s="37">
        <v>40173</v>
      </c>
      <c r="K3369" s="37">
        <v>28163</v>
      </c>
      <c r="L3369" s="37">
        <v>46636</v>
      </c>
      <c r="M3369" s="37">
        <v>81001</v>
      </c>
      <c r="N3369" s="37">
        <f>SUM(VentasC15[[#This Row],[Maquillaje]:[Perfumería]])</f>
        <v>222150</v>
      </c>
      <c r="O3369" s="14">
        <f>AVERAGE(VentasC15[[#This Row],[Maquillaje]:[Perfumería]])</f>
        <v>44430</v>
      </c>
      <c r="P3369" t="str">
        <f>INDEX(VentasC15[[#Headers],[Maquillaje]:[Perfumería]],MATCH(MAX(VentasC15[[#This Row],[Maquillaje]:[Perfumería]]),VentasC15[[#This Row],[Maquillaje]:[Perfumería]],0))</f>
        <v>Perfumería</v>
      </c>
      <c r="Q3369" t="str">
        <f>INDEX(VentasC15[[#Headers],[Maquillaje]:[Perfumería]],MATCH(MIN(VentasC15[[#This Row],[Maquillaje]:[Perfumería]]),VentasC15[[#This Row],[Maquillaje]:[Perfumería]],0))</f>
        <v>Maquillaje</v>
      </c>
      <c r="R3369" t="str">
        <f>IF(VentasC15[[#This Row],[Total por vendedor]]&gt;=250000,"SI","NO")</f>
        <v>NO</v>
      </c>
    </row>
    <row r="3370" spans="1:18" x14ac:dyDescent="0.3">
      <c r="A3370" s="16">
        <v>33500490</v>
      </c>
      <c r="B3370" s="13">
        <v>60</v>
      </c>
      <c r="C3370" s="13">
        <v>7</v>
      </c>
      <c r="D3370" s="13">
        <v>41</v>
      </c>
      <c r="E3370" t="s">
        <v>23</v>
      </c>
      <c r="F3370" t="s">
        <v>20</v>
      </c>
      <c r="G3370" t="str">
        <f>IF(VentasC15[[#This Row],[Tipo de pago]]='Tablas auxiliares'!$B$6,"Venta física","Venta Online")</f>
        <v>Venta física</v>
      </c>
      <c r="H3370" t="s">
        <v>29</v>
      </c>
      <c r="I3370" s="37">
        <v>95610</v>
      </c>
      <c r="J3370" s="37">
        <v>63637</v>
      </c>
      <c r="K3370" s="37">
        <v>66621</v>
      </c>
      <c r="L3370" s="37">
        <v>30378</v>
      </c>
      <c r="M3370" s="37">
        <v>8205</v>
      </c>
      <c r="N3370" s="37">
        <f>SUM(VentasC15[[#This Row],[Maquillaje]:[Perfumería]])</f>
        <v>264451</v>
      </c>
      <c r="O3370" s="14">
        <f>AVERAGE(VentasC15[[#This Row],[Maquillaje]:[Perfumería]])</f>
        <v>52890.2</v>
      </c>
      <c r="P3370" t="str">
        <f>INDEX(VentasC15[[#Headers],[Maquillaje]:[Perfumería]],MATCH(MAX(VentasC15[[#This Row],[Maquillaje]:[Perfumería]]),VentasC15[[#This Row],[Maquillaje]:[Perfumería]],0))</f>
        <v>Maquillaje</v>
      </c>
      <c r="Q3370" t="str">
        <f>INDEX(VentasC15[[#Headers],[Maquillaje]:[Perfumería]],MATCH(MIN(VentasC15[[#This Row],[Maquillaje]:[Perfumería]]),VentasC15[[#This Row],[Maquillaje]:[Perfumería]],0))</f>
        <v>Perfumería</v>
      </c>
      <c r="R3370" t="str">
        <f>IF(VentasC15[[#This Row],[Total por vendedor]]&gt;=250000,"SI","NO")</f>
        <v>SI</v>
      </c>
    </row>
    <row r="3371" spans="1:18" x14ac:dyDescent="0.3">
      <c r="A3371" s="17">
        <v>33500491</v>
      </c>
      <c r="B3371" s="13">
        <v>25</v>
      </c>
      <c r="C3371" s="13">
        <v>7</v>
      </c>
      <c r="D3371" s="13">
        <v>36</v>
      </c>
      <c r="E3371" t="s">
        <v>24</v>
      </c>
      <c r="F3371" t="s">
        <v>21</v>
      </c>
      <c r="G3371" t="str">
        <f>IF(VentasC15[[#This Row],[Tipo de pago]]='Tablas auxiliares'!$B$6,"Venta física","Venta Online")</f>
        <v>Venta Online</v>
      </c>
      <c r="H3371" t="s">
        <v>29</v>
      </c>
      <c r="I3371" s="37">
        <v>38433</v>
      </c>
      <c r="J3371" s="37">
        <v>11976</v>
      </c>
      <c r="K3371" s="37">
        <v>14768</v>
      </c>
      <c r="L3371" s="37">
        <v>88413</v>
      </c>
      <c r="M3371" s="37">
        <v>45965</v>
      </c>
      <c r="N3371" s="37">
        <f>SUM(VentasC15[[#This Row],[Maquillaje]:[Perfumería]])</f>
        <v>199555</v>
      </c>
      <c r="O3371" s="14">
        <f>AVERAGE(VentasC15[[#This Row],[Maquillaje]:[Perfumería]])</f>
        <v>39911</v>
      </c>
      <c r="P3371" t="str">
        <f>INDEX(VentasC15[[#Headers],[Maquillaje]:[Perfumería]],MATCH(MAX(VentasC15[[#This Row],[Maquillaje]:[Perfumería]]),VentasC15[[#This Row],[Maquillaje]:[Perfumería]],0))</f>
        <v>Cuerpo</v>
      </c>
      <c r="Q3371" t="str">
        <f>INDEX(VentasC15[[#Headers],[Maquillaje]:[Perfumería]],MATCH(MIN(VentasC15[[#This Row],[Maquillaje]:[Perfumería]]),VentasC15[[#This Row],[Maquillaje]:[Perfumería]],0))</f>
        <v>Skincare</v>
      </c>
      <c r="R3371" t="str">
        <f>IF(VentasC15[[#This Row],[Total por vendedor]]&gt;=250000,"SI","NO")</f>
        <v>NO</v>
      </c>
    </row>
    <row r="3372" spans="1:18" x14ac:dyDescent="0.3">
      <c r="A3372" s="16">
        <v>33500492</v>
      </c>
      <c r="B3372" s="13">
        <v>56</v>
      </c>
      <c r="C3372" s="13">
        <v>7</v>
      </c>
      <c r="D3372" s="13">
        <v>7</v>
      </c>
      <c r="E3372" t="s">
        <v>23</v>
      </c>
      <c r="F3372" t="s">
        <v>20</v>
      </c>
      <c r="G3372" t="str">
        <f>IF(VentasC15[[#This Row],[Tipo de pago]]='Tablas auxiliares'!$B$6,"Venta física","Venta Online")</f>
        <v>Venta física</v>
      </c>
      <c r="H3372" t="s">
        <v>29</v>
      </c>
      <c r="I3372" s="37">
        <v>94835</v>
      </c>
      <c r="J3372" s="37">
        <v>3634</v>
      </c>
      <c r="K3372" s="37">
        <v>36290</v>
      </c>
      <c r="L3372" s="37">
        <v>12112</v>
      </c>
      <c r="M3372" s="37">
        <v>47227</v>
      </c>
      <c r="N3372" s="37">
        <f>SUM(VentasC15[[#This Row],[Maquillaje]:[Perfumería]])</f>
        <v>194098</v>
      </c>
      <c r="O3372" s="14">
        <f>AVERAGE(VentasC15[[#This Row],[Maquillaje]:[Perfumería]])</f>
        <v>38819.599999999999</v>
      </c>
      <c r="P3372" t="str">
        <f>INDEX(VentasC15[[#Headers],[Maquillaje]:[Perfumería]],MATCH(MAX(VentasC15[[#This Row],[Maquillaje]:[Perfumería]]),VentasC15[[#This Row],[Maquillaje]:[Perfumería]],0))</f>
        <v>Maquillaje</v>
      </c>
      <c r="Q3372" t="str">
        <f>INDEX(VentasC15[[#Headers],[Maquillaje]:[Perfumería]],MATCH(MIN(VentasC15[[#This Row],[Maquillaje]:[Perfumería]]),VentasC15[[#This Row],[Maquillaje]:[Perfumería]],0))</f>
        <v>Skincare</v>
      </c>
      <c r="R3372" t="str">
        <f>IF(VentasC15[[#This Row],[Total por vendedor]]&gt;=250000,"SI","NO")</f>
        <v>NO</v>
      </c>
    </row>
    <row r="3373" spans="1:18" x14ac:dyDescent="0.3">
      <c r="A3373" s="17">
        <v>33500493</v>
      </c>
      <c r="B3373" s="13">
        <v>46</v>
      </c>
      <c r="C3373" s="13">
        <v>7</v>
      </c>
      <c r="D3373" s="13">
        <v>24</v>
      </c>
      <c r="E3373" t="s">
        <v>24</v>
      </c>
      <c r="F3373" t="s">
        <v>21</v>
      </c>
      <c r="G3373" t="str">
        <f>IF(VentasC15[[#This Row],[Tipo de pago]]='Tablas auxiliares'!$B$6,"Venta física","Venta Online")</f>
        <v>Venta Online</v>
      </c>
      <c r="H3373" t="s">
        <v>30</v>
      </c>
      <c r="I3373" s="37">
        <v>46415</v>
      </c>
      <c r="J3373" s="37">
        <v>91344</v>
      </c>
      <c r="K3373" s="37">
        <v>98335</v>
      </c>
      <c r="L3373" s="37">
        <v>10395</v>
      </c>
      <c r="M3373" s="37">
        <v>70479</v>
      </c>
      <c r="N3373" s="37">
        <f>SUM(VentasC15[[#This Row],[Maquillaje]:[Perfumería]])</f>
        <v>316968</v>
      </c>
      <c r="O3373" s="14">
        <f>AVERAGE(VentasC15[[#This Row],[Maquillaje]:[Perfumería]])</f>
        <v>63393.599999999999</v>
      </c>
      <c r="P3373" t="str">
        <f>INDEX(VentasC15[[#Headers],[Maquillaje]:[Perfumería]],MATCH(MAX(VentasC15[[#This Row],[Maquillaje]:[Perfumería]]),VentasC15[[#This Row],[Maquillaje]:[Perfumería]],0))</f>
        <v>Cabello</v>
      </c>
      <c r="Q3373" t="str">
        <f>INDEX(VentasC15[[#Headers],[Maquillaje]:[Perfumería]],MATCH(MIN(VentasC15[[#This Row],[Maquillaje]:[Perfumería]]),VentasC15[[#This Row],[Maquillaje]:[Perfumería]],0))</f>
        <v>Cuerpo</v>
      </c>
      <c r="R3373" t="str">
        <f>IF(VentasC15[[#This Row],[Total por vendedor]]&gt;=250000,"SI","NO")</f>
        <v>SI</v>
      </c>
    </row>
    <row r="3374" spans="1:18" x14ac:dyDescent="0.3">
      <c r="A3374" s="16">
        <v>33500494</v>
      </c>
      <c r="B3374" s="13">
        <v>36</v>
      </c>
      <c r="C3374" s="13">
        <v>7</v>
      </c>
      <c r="D3374" s="13">
        <v>6</v>
      </c>
      <c r="E3374" t="s">
        <v>25</v>
      </c>
      <c r="F3374" t="s">
        <v>21</v>
      </c>
      <c r="G3374" t="str">
        <f>IF(VentasC15[[#This Row],[Tipo de pago]]='Tablas auxiliares'!$B$6,"Venta física","Venta Online")</f>
        <v>Venta Online</v>
      </c>
      <c r="H3374" t="s">
        <v>29</v>
      </c>
      <c r="I3374" s="37">
        <v>59139</v>
      </c>
      <c r="J3374" s="37">
        <v>85221</v>
      </c>
      <c r="K3374" s="37">
        <v>11056</v>
      </c>
      <c r="L3374" s="37">
        <v>82947</v>
      </c>
      <c r="M3374" s="37">
        <v>84117</v>
      </c>
      <c r="N3374" s="37">
        <f>SUM(VentasC15[[#This Row],[Maquillaje]:[Perfumería]])</f>
        <v>322480</v>
      </c>
      <c r="O3374" s="14">
        <f>AVERAGE(VentasC15[[#This Row],[Maquillaje]:[Perfumería]])</f>
        <v>64496</v>
      </c>
      <c r="P3374" t="str">
        <f>INDEX(VentasC15[[#Headers],[Maquillaje]:[Perfumería]],MATCH(MAX(VentasC15[[#This Row],[Maquillaje]:[Perfumería]]),VentasC15[[#This Row],[Maquillaje]:[Perfumería]],0))</f>
        <v>Skincare</v>
      </c>
      <c r="Q3374" t="str">
        <f>INDEX(VentasC15[[#Headers],[Maquillaje]:[Perfumería]],MATCH(MIN(VentasC15[[#This Row],[Maquillaje]:[Perfumería]]),VentasC15[[#This Row],[Maquillaje]:[Perfumería]],0))</f>
        <v>Cabello</v>
      </c>
      <c r="R3374" t="str">
        <f>IF(VentasC15[[#This Row],[Total por vendedor]]&gt;=250000,"SI","NO")</f>
        <v>SI</v>
      </c>
    </row>
    <row r="3375" spans="1:18" x14ac:dyDescent="0.3">
      <c r="A3375" s="17">
        <v>33500495</v>
      </c>
      <c r="B3375" s="13">
        <v>42</v>
      </c>
      <c r="C3375" s="13">
        <v>7</v>
      </c>
      <c r="D3375" s="13">
        <v>97</v>
      </c>
      <c r="E3375" t="s">
        <v>23</v>
      </c>
      <c r="F3375" t="s">
        <v>21</v>
      </c>
      <c r="G3375" t="str">
        <f>IF(VentasC15[[#This Row],[Tipo de pago]]='Tablas auxiliares'!$B$6,"Venta física","Venta Online")</f>
        <v>Venta Online</v>
      </c>
      <c r="H3375" t="s">
        <v>29</v>
      </c>
      <c r="I3375" s="37">
        <v>29077</v>
      </c>
      <c r="J3375" s="37">
        <v>36256</v>
      </c>
      <c r="K3375" s="37">
        <v>59980</v>
      </c>
      <c r="L3375" s="37">
        <v>32039</v>
      </c>
      <c r="M3375" s="37">
        <v>14904</v>
      </c>
      <c r="N3375" s="37">
        <f>SUM(VentasC15[[#This Row],[Maquillaje]:[Perfumería]])</f>
        <v>172256</v>
      </c>
      <c r="O3375" s="14">
        <f>AVERAGE(VentasC15[[#This Row],[Maquillaje]:[Perfumería]])</f>
        <v>34451.199999999997</v>
      </c>
      <c r="P3375" t="str">
        <f>INDEX(VentasC15[[#Headers],[Maquillaje]:[Perfumería]],MATCH(MAX(VentasC15[[#This Row],[Maquillaje]:[Perfumería]]),VentasC15[[#This Row],[Maquillaje]:[Perfumería]],0))</f>
        <v>Cabello</v>
      </c>
      <c r="Q3375" t="str">
        <f>INDEX(VentasC15[[#Headers],[Maquillaje]:[Perfumería]],MATCH(MIN(VentasC15[[#This Row],[Maquillaje]:[Perfumería]]),VentasC15[[#This Row],[Maquillaje]:[Perfumería]],0))</f>
        <v>Perfumería</v>
      </c>
      <c r="R3375" t="str">
        <f>IF(VentasC15[[#This Row],[Total por vendedor]]&gt;=250000,"SI","NO")</f>
        <v>NO</v>
      </c>
    </row>
    <row r="3376" spans="1:18" x14ac:dyDescent="0.3">
      <c r="A3376" s="16">
        <v>33500496</v>
      </c>
      <c r="B3376" s="13">
        <v>74</v>
      </c>
      <c r="C3376" s="13">
        <v>7</v>
      </c>
      <c r="D3376" s="13">
        <v>7</v>
      </c>
      <c r="E3376" t="s">
        <v>24</v>
      </c>
      <c r="F3376" t="s">
        <v>21</v>
      </c>
      <c r="G3376" t="str">
        <f>IF(VentasC15[[#This Row],[Tipo de pago]]='Tablas auxiliares'!$B$6,"Venta física","Venta Online")</f>
        <v>Venta Online</v>
      </c>
      <c r="H3376" t="s">
        <v>29</v>
      </c>
      <c r="I3376" s="37">
        <v>54437</v>
      </c>
      <c r="J3376" s="37">
        <v>14883</v>
      </c>
      <c r="K3376" s="37">
        <v>44235</v>
      </c>
      <c r="L3376" s="37">
        <v>39295</v>
      </c>
      <c r="M3376" s="37">
        <v>92544</v>
      </c>
      <c r="N3376" s="37">
        <f>SUM(VentasC15[[#This Row],[Maquillaje]:[Perfumería]])</f>
        <v>245394</v>
      </c>
      <c r="O3376" s="14">
        <f>AVERAGE(VentasC15[[#This Row],[Maquillaje]:[Perfumería]])</f>
        <v>49078.8</v>
      </c>
      <c r="P3376" t="str">
        <f>INDEX(VentasC15[[#Headers],[Maquillaje]:[Perfumería]],MATCH(MAX(VentasC15[[#This Row],[Maquillaje]:[Perfumería]]),VentasC15[[#This Row],[Maquillaje]:[Perfumería]],0))</f>
        <v>Perfumería</v>
      </c>
      <c r="Q3376" t="str">
        <f>INDEX(VentasC15[[#Headers],[Maquillaje]:[Perfumería]],MATCH(MIN(VentasC15[[#This Row],[Maquillaje]:[Perfumería]]),VentasC15[[#This Row],[Maquillaje]:[Perfumería]],0))</f>
        <v>Skincare</v>
      </c>
      <c r="R3376" t="str">
        <f>IF(VentasC15[[#This Row],[Total por vendedor]]&gt;=250000,"SI","NO")</f>
        <v>NO</v>
      </c>
    </row>
    <row r="3377" spans="1:18" x14ac:dyDescent="0.3">
      <c r="A3377" s="17">
        <v>33500497</v>
      </c>
      <c r="B3377" s="13">
        <v>27</v>
      </c>
      <c r="C3377" s="13">
        <v>7</v>
      </c>
      <c r="D3377" s="13">
        <v>27</v>
      </c>
      <c r="E3377" t="s">
        <v>23</v>
      </c>
      <c r="F3377" t="s">
        <v>20</v>
      </c>
      <c r="G3377" t="str">
        <f>IF(VentasC15[[#This Row],[Tipo de pago]]='Tablas auxiliares'!$B$6,"Venta física","Venta Online")</f>
        <v>Venta física</v>
      </c>
      <c r="H3377" t="s">
        <v>30</v>
      </c>
      <c r="I3377" s="37">
        <v>58466</v>
      </c>
      <c r="J3377" s="37">
        <v>68028</v>
      </c>
      <c r="K3377" s="37">
        <v>61109</v>
      </c>
      <c r="L3377" s="37">
        <v>46668</v>
      </c>
      <c r="M3377" s="37">
        <v>90015</v>
      </c>
      <c r="N3377" s="37">
        <f>SUM(VentasC15[[#This Row],[Maquillaje]:[Perfumería]])</f>
        <v>324286</v>
      </c>
      <c r="O3377" s="14">
        <f>AVERAGE(VentasC15[[#This Row],[Maquillaje]:[Perfumería]])</f>
        <v>64857.2</v>
      </c>
      <c r="P3377" t="str">
        <f>INDEX(VentasC15[[#Headers],[Maquillaje]:[Perfumería]],MATCH(MAX(VentasC15[[#This Row],[Maquillaje]:[Perfumería]]),VentasC15[[#This Row],[Maquillaje]:[Perfumería]],0))</f>
        <v>Perfumería</v>
      </c>
      <c r="Q3377" t="str">
        <f>INDEX(VentasC15[[#Headers],[Maquillaje]:[Perfumería]],MATCH(MIN(VentasC15[[#This Row],[Maquillaje]:[Perfumería]]),VentasC15[[#This Row],[Maquillaje]:[Perfumería]],0))</f>
        <v>Cuerpo</v>
      </c>
      <c r="R3377" t="str">
        <f>IF(VentasC15[[#This Row],[Total por vendedor]]&gt;=250000,"SI","NO")</f>
        <v>SI</v>
      </c>
    </row>
    <row r="3378" spans="1:18" x14ac:dyDescent="0.3">
      <c r="A3378" s="16">
        <v>33500498</v>
      </c>
      <c r="B3378" s="13">
        <v>71</v>
      </c>
      <c r="C3378" s="13">
        <v>7</v>
      </c>
      <c r="D3378" s="13">
        <v>31</v>
      </c>
      <c r="E3378" t="s">
        <v>23</v>
      </c>
      <c r="F3378" t="s">
        <v>21</v>
      </c>
      <c r="G3378" t="str">
        <f>IF(VentasC15[[#This Row],[Tipo de pago]]='Tablas auxiliares'!$B$6,"Venta física","Venta Online")</f>
        <v>Venta Online</v>
      </c>
      <c r="H3378" t="s">
        <v>30</v>
      </c>
      <c r="I3378" s="37">
        <v>9795</v>
      </c>
      <c r="J3378" s="37">
        <v>15810</v>
      </c>
      <c r="K3378" s="37">
        <v>57569</v>
      </c>
      <c r="L3378" s="37">
        <v>18934</v>
      </c>
      <c r="M3378" s="37">
        <v>70793</v>
      </c>
      <c r="N3378" s="37">
        <f>SUM(VentasC15[[#This Row],[Maquillaje]:[Perfumería]])</f>
        <v>172901</v>
      </c>
      <c r="O3378" s="14">
        <f>AVERAGE(VentasC15[[#This Row],[Maquillaje]:[Perfumería]])</f>
        <v>34580.199999999997</v>
      </c>
      <c r="P3378" t="str">
        <f>INDEX(VentasC15[[#Headers],[Maquillaje]:[Perfumería]],MATCH(MAX(VentasC15[[#This Row],[Maquillaje]:[Perfumería]]),VentasC15[[#This Row],[Maquillaje]:[Perfumería]],0))</f>
        <v>Perfumería</v>
      </c>
      <c r="Q3378" t="str">
        <f>INDEX(VentasC15[[#Headers],[Maquillaje]:[Perfumería]],MATCH(MIN(VentasC15[[#This Row],[Maquillaje]:[Perfumería]]),VentasC15[[#This Row],[Maquillaje]:[Perfumería]],0))</f>
        <v>Maquillaje</v>
      </c>
      <c r="R3378" t="str">
        <f>IF(VentasC15[[#This Row],[Total por vendedor]]&gt;=250000,"SI","NO")</f>
        <v>NO</v>
      </c>
    </row>
    <row r="3379" spans="1:18" x14ac:dyDescent="0.3">
      <c r="A3379" s="17">
        <v>33500499</v>
      </c>
      <c r="B3379" s="13">
        <v>58</v>
      </c>
      <c r="C3379" s="13">
        <v>7</v>
      </c>
      <c r="D3379" s="13">
        <v>26</v>
      </c>
      <c r="E3379" t="s">
        <v>25</v>
      </c>
      <c r="F3379" t="s">
        <v>20</v>
      </c>
      <c r="G3379" t="str">
        <f>IF(VentasC15[[#This Row],[Tipo de pago]]='Tablas auxiliares'!$B$6,"Venta física","Venta Online")</f>
        <v>Venta física</v>
      </c>
      <c r="H3379" t="s">
        <v>30</v>
      </c>
      <c r="I3379" s="37">
        <v>45550</v>
      </c>
      <c r="J3379" s="37">
        <v>69331</v>
      </c>
      <c r="K3379" s="37">
        <v>21958</v>
      </c>
      <c r="L3379" s="37">
        <v>81496</v>
      </c>
      <c r="M3379" s="37">
        <v>65694</v>
      </c>
      <c r="N3379" s="37">
        <f>SUM(VentasC15[[#This Row],[Maquillaje]:[Perfumería]])</f>
        <v>284029</v>
      </c>
      <c r="O3379" s="14">
        <f>AVERAGE(VentasC15[[#This Row],[Maquillaje]:[Perfumería]])</f>
        <v>56805.8</v>
      </c>
      <c r="P3379" t="str">
        <f>INDEX(VentasC15[[#Headers],[Maquillaje]:[Perfumería]],MATCH(MAX(VentasC15[[#This Row],[Maquillaje]:[Perfumería]]),VentasC15[[#This Row],[Maquillaje]:[Perfumería]],0))</f>
        <v>Cuerpo</v>
      </c>
      <c r="Q3379" t="str">
        <f>INDEX(VentasC15[[#Headers],[Maquillaje]:[Perfumería]],MATCH(MIN(VentasC15[[#This Row],[Maquillaje]:[Perfumería]]),VentasC15[[#This Row],[Maquillaje]:[Perfumería]],0))</f>
        <v>Cabello</v>
      </c>
      <c r="R3379" t="str">
        <f>IF(VentasC15[[#This Row],[Total por vendedor]]&gt;=250000,"SI","NO")</f>
        <v>SI</v>
      </c>
    </row>
    <row r="3380" spans="1:18" x14ac:dyDescent="0.3">
      <c r="A3380" s="16">
        <v>33500500</v>
      </c>
      <c r="B3380" s="13">
        <v>41</v>
      </c>
      <c r="C3380" s="13">
        <v>7</v>
      </c>
      <c r="D3380" s="13">
        <v>24</v>
      </c>
      <c r="E3380" t="s">
        <v>23</v>
      </c>
      <c r="F3380" t="s">
        <v>21</v>
      </c>
      <c r="G3380" t="str">
        <f>IF(VentasC15[[#This Row],[Tipo de pago]]='Tablas auxiliares'!$B$6,"Venta física","Venta Online")</f>
        <v>Venta Online</v>
      </c>
      <c r="H3380" t="s">
        <v>29</v>
      </c>
      <c r="I3380" s="37">
        <v>23498</v>
      </c>
      <c r="J3380" s="37">
        <v>42405</v>
      </c>
      <c r="K3380" s="37">
        <v>67711</v>
      </c>
      <c r="L3380" s="37">
        <v>71668</v>
      </c>
      <c r="M3380" s="37">
        <v>77123</v>
      </c>
      <c r="N3380" s="37">
        <f>SUM(VentasC15[[#This Row],[Maquillaje]:[Perfumería]])</f>
        <v>282405</v>
      </c>
      <c r="O3380" s="14">
        <f>AVERAGE(VentasC15[[#This Row],[Maquillaje]:[Perfumería]])</f>
        <v>56481</v>
      </c>
      <c r="P3380" t="str">
        <f>INDEX(VentasC15[[#Headers],[Maquillaje]:[Perfumería]],MATCH(MAX(VentasC15[[#This Row],[Maquillaje]:[Perfumería]]),VentasC15[[#This Row],[Maquillaje]:[Perfumería]],0))</f>
        <v>Perfumería</v>
      </c>
      <c r="Q3380" t="str">
        <f>INDEX(VentasC15[[#Headers],[Maquillaje]:[Perfumería]],MATCH(MIN(VentasC15[[#This Row],[Maquillaje]:[Perfumería]]),VentasC15[[#This Row],[Maquillaje]:[Perfumería]],0))</f>
        <v>Maquillaje</v>
      </c>
      <c r="R3380" t="str">
        <f>IF(VentasC15[[#This Row],[Total por vendedor]]&gt;=250000,"SI","NO")</f>
        <v>SI</v>
      </c>
    </row>
    <row r="3381" spans="1:18" x14ac:dyDescent="0.3">
      <c r="A3381" s="17">
        <v>33500501</v>
      </c>
      <c r="B3381" s="13">
        <v>52</v>
      </c>
      <c r="C3381" s="13">
        <v>7</v>
      </c>
      <c r="D3381" s="13">
        <v>52</v>
      </c>
      <c r="E3381" t="s">
        <v>23</v>
      </c>
      <c r="F3381" t="s">
        <v>20</v>
      </c>
      <c r="G3381" t="str">
        <f>IF(VentasC15[[#This Row],[Tipo de pago]]='Tablas auxiliares'!$B$6,"Venta física","Venta Online")</f>
        <v>Venta física</v>
      </c>
      <c r="H3381" t="s">
        <v>29</v>
      </c>
      <c r="I3381" s="37">
        <v>90832</v>
      </c>
      <c r="J3381" s="37">
        <v>88662</v>
      </c>
      <c r="K3381" s="37">
        <v>82589</v>
      </c>
      <c r="L3381" s="37">
        <v>1437</v>
      </c>
      <c r="M3381" s="37">
        <v>12652</v>
      </c>
      <c r="N3381" s="37">
        <f>SUM(VentasC15[[#This Row],[Maquillaje]:[Perfumería]])</f>
        <v>276172</v>
      </c>
      <c r="O3381" s="14">
        <f>AVERAGE(VentasC15[[#This Row],[Maquillaje]:[Perfumería]])</f>
        <v>55234.400000000001</v>
      </c>
      <c r="P3381" t="str">
        <f>INDEX(VentasC15[[#Headers],[Maquillaje]:[Perfumería]],MATCH(MAX(VentasC15[[#This Row],[Maquillaje]:[Perfumería]]),VentasC15[[#This Row],[Maquillaje]:[Perfumería]],0))</f>
        <v>Maquillaje</v>
      </c>
      <c r="Q3381" t="str">
        <f>INDEX(VentasC15[[#Headers],[Maquillaje]:[Perfumería]],MATCH(MIN(VentasC15[[#This Row],[Maquillaje]:[Perfumería]]),VentasC15[[#This Row],[Maquillaje]:[Perfumería]],0))</f>
        <v>Cuerpo</v>
      </c>
      <c r="R3381" t="str">
        <f>IF(VentasC15[[#This Row],[Total por vendedor]]&gt;=250000,"SI","NO")</f>
        <v>SI</v>
      </c>
    </row>
    <row r="3382" spans="1:18" x14ac:dyDescent="0.3">
      <c r="A3382" s="16">
        <v>33500502</v>
      </c>
      <c r="B3382" s="13">
        <v>28</v>
      </c>
      <c r="C3382" s="13">
        <v>7</v>
      </c>
      <c r="D3382" s="13">
        <v>6</v>
      </c>
      <c r="E3382" t="s">
        <v>24</v>
      </c>
      <c r="F3382" t="s">
        <v>21</v>
      </c>
      <c r="G3382" t="str">
        <f>IF(VentasC15[[#This Row],[Tipo de pago]]='Tablas auxiliares'!$B$6,"Venta física","Venta Online")</f>
        <v>Venta Online</v>
      </c>
      <c r="H3382" t="s">
        <v>29</v>
      </c>
      <c r="I3382" s="37">
        <v>58633</v>
      </c>
      <c r="J3382" s="37">
        <v>79002</v>
      </c>
      <c r="K3382" s="37">
        <v>52000</v>
      </c>
      <c r="L3382" s="37">
        <v>56638</v>
      </c>
      <c r="M3382" s="37">
        <v>67143</v>
      </c>
      <c r="N3382" s="37">
        <f>SUM(VentasC15[[#This Row],[Maquillaje]:[Perfumería]])</f>
        <v>313416</v>
      </c>
      <c r="O3382" s="14">
        <f>AVERAGE(VentasC15[[#This Row],[Maquillaje]:[Perfumería]])</f>
        <v>62683.199999999997</v>
      </c>
      <c r="P3382" t="str">
        <f>INDEX(VentasC15[[#Headers],[Maquillaje]:[Perfumería]],MATCH(MAX(VentasC15[[#This Row],[Maquillaje]:[Perfumería]]),VentasC15[[#This Row],[Maquillaje]:[Perfumería]],0))</f>
        <v>Skincare</v>
      </c>
      <c r="Q3382" t="str">
        <f>INDEX(VentasC15[[#Headers],[Maquillaje]:[Perfumería]],MATCH(MIN(VentasC15[[#This Row],[Maquillaje]:[Perfumería]]),VentasC15[[#This Row],[Maquillaje]:[Perfumería]],0))</f>
        <v>Cabello</v>
      </c>
      <c r="R3382" t="str">
        <f>IF(VentasC15[[#This Row],[Total por vendedor]]&gt;=250000,"SI","NO")</f>
        <v>SI</v>
      </c>
    </row>
    <row r="3383" spans="1:18" x14ac:dyDescent="0.3">
      <c r="A3383" s="17">
        <v>33500503</v>
      </c>
      <c r="B3383" s="13">
        <v>58</v>
      </c>
      <c r="C3383" s="13">
        <v>7</v>
      </c>
      <c r="D3383" s="13">
        <v>75</v>
      </c>
      <c r="E3383" t="s">
        <v>24</v>
      </c>
      <c r="F3383" t="s">
        <v>21</v>
      </c>
      <c r="G3383" t="str">
        <f>IF(VentasC15[[#This Row],[Tipo de pago]]='Tablas auxiliares'!$B$6,"Venta física","Venta Online")</f>
        <v>Venta Online</v>
      </c>
      <c r="H3383" t="s">
        <v>30</v>
      </c>
      <c r="I3383" s="37">
        <v>66542</v>
      </c>
      <c r="J3383" s="37">
        <v>54994</v>
      </c>
      <c r="K3383" s="37">
        <v>10572</v>
      </c>
      <c r="L3383" s="37">
        <v>49433</v>
      </c>
      <c r="M3383" s="37">
        <v>67789</v>
      </c>
      <c r="N3383" s="37">
        <f>SUM(VentasC15[[#This Row],[Maquillaje]:[Perfumería]])</f>
        <v>249330</v>
      </c>
      <c r="O3383" s="14">
        <f>AVERAGE(VentasC15[[#This Row],[Maquillaje]:[Perfumería]])</f>
        <v>49866</v>
      </c>
      <c r="P3383" t="str">
        <f>INDEX(VentasC15[[#Headers],[Maquillaje]:[Perfumería]],MATCH(MAX(VentasC15[[#This Row],[Maquillaje]:[Perfumería]]),VentasC15[[#This Row],[Maquillaje]:[Perfumería]],0))</f>
        <v>Perfumería</v>
      </c>
      <c r="Q3383" t="str">
        <f>INDEX(VentasC15[[#Headers],[Maquillaje]:[Perfumería]],MATCH(MIN(VentasC15[[#This Row],[Maquillaje]:[Perfumería]]),VentasC15[[#This Row],[Maquillaje]:[Perfumería]],0))</f>
        <v>Cabello</v>
      </c>
      <c r="R3383" t="str">
        <f>IF(VentasC15[[#This Row],[Total por vendedor]]&gt;=250000,"SI","NO")</f>
        <v>NO</v>
      </c>
    </row>
    <row r="3384" spans="1:18" x14ac:dyDescent="0.3">
      <c r="A3384" s="16">
        <v>33500504</v>
      </c>
      <c r="B3384" s="13">
        <v>49</v>
      </c>
      <c r="C3384" s="13">
        <v>7</v>
      </c>
      <c r="D3384" s="13">
        <v>35</v>
      </c>
      <c r="E3384" t="s">
        <v>22</v>
      </c>
      <c r="F3384" t="s">
        <v>20</v>
      </c>
      <c r="G3384" t="str">
        <f>IF(VentasC15[[#This Row],[Tipo de pago]]='Tablas auxiliares'!$B$6,"Venta física","Venta Online")</f>
        <v>Venta física</v>
      </c>
      <c r="H3384" t="s">
        <v>30</v>
      </c>
      <c r="I3384" s="37">
        <v>25400</v>
      </c>
      <c r="J3384" s="37">
        <v>93751</v>
      </c>
      <c r="K3384" s="37">
        <v>55977</v>
      </c>
      <c r="L3384" s="37">
        <v>3531</v>
      </c>
      <c r="M3384" s="37">
        <v>16216</v>
      </c>
      <c r="N3384" s="37">
        <f>SUM(VentasC15[[#This Row],[Maquillaje]:[Perfumería]])</f>
        <v>194875</v>
      </c>
      <c r="O3384" s="14">
        <f>AVERAGE(VentasC15[[#This Row],[Maquillaje]:[Perfumería]])</f>
        <v>38975</v>
      </c>
      <c r="P3384" t="str">
        <f>INDEX(VentasC15[[#Headers],[Maquillaje]:[Perfumería]],MATCH(MAX(VentasC15[[#This Row],[Maquillaje]:[Perfumería]]),VentasC15[[#This Row],[Maquillaje]:[Perfumería]],0))</f>
        <v>Skincare</v>
      </c>
      <c r="Q3384" t="str">
        <f>INDEX(VentasC15[[#Headers],[Maquillaje]:[Perfumería]],MATCH(MIN(VentasC15[[#This Row],[Maquillaje]:[Perfumería]]),VentasC15[[#This Row],[Maquillaje]:[Perfumería]],0))</f>
        <v>Cuerpo</v>
      </c>
      <c r="R3384" t="str">
        <f>IF(VentasC15[[#This Row],[Total por vendedor]]&gt;=250000,"SI","NO")</f>
        <v>NO</v>
      </c>
    </row>
    <row r="3385" spans="1:18" x14ac:dyDescent="0.3">
      <c r="A3385" s="17">
        <v>33500505</v>
      </c>
      <c r="B3385" s="13">
        <v>35</v>
      </c>
      <c r="C3385" s="13">
        <v>7</v>
      </c>
      <c r="D3385" s="13">
        <v>85</v>
      </c>
      <c r="E3385" t="s">
        <v>23</v>
      </c>
      <c r="F3385" t="s">
        <v>20</v>
      </c>
      <c r="G3385" t="str">
        <f>IF(VentasC15[[#This Row],[Tipo de pago]]='Tablas auxiliares'!$B$6,"Venta física","Venta Online")</f>
        <v>Venta física</v>
      </c>
      <c r="H3385" t="s">
        <v>29</v>
      </c>
      <c r="I3385" s="37">
        <v>34047</v>
      </c>
      <c r="J3385" s="37">
        <v>59480</v>
      </c>
      <c r="K3385" s="37">
        <v>32819</v>
      </c>
      <c r="L3385" s="37">
        <v>82889</v>
      </c>
      <c r="M3385" s="37">
        <v>73138</v>
      </c>
      <c r="N3385" s="37">
        <f>SUM(VentasC15[[#This Row],[Maquillaje]:[Perfumería]])</f>
        <v>282373</v>
      </c>
      <c r="O3385" s="14">
        <f>AVERAGE(VentasC15[[#This Row],[Maquillaje]:[Perfumería]])</f>
        <v>56474.6</v>
      </c>
      <c r="P3385" t="str">
        <f>INDEX(VentasC15[[#Headers],[Maquillaje]:[Perfumería]],MATCH(MAX(VentasC15[[#This Row],[Maquillaje]:[Perfumería]]),VentasC15[[#This Row],[Maquillaje]:[Perfumería]],0))</f>
        <v>Cuerpo</v>
      </c>
      <c r="Q3385" t="str">
        <f>INDEX(VentasC15[[#Headers],[Maquillaje]:[Perfumería]],MATCH(MIN(VentasC15[[#This Row],[Maquillaje]:[Perfumería]]),VentasC15[[#This Row],[Maquillaje]:[Perfumería]],0))</f>
        <v>Cabello</v>
      </c>
      <c r="R3385" t="str">
        <f>IF(VentasC15[[#This Row],[Total por vendedor]]&gt;=250000,"SI","NO")</f>
        <v>SI</v>
      </c>
    </row>
    <row r="3386" spans="1:18" x14ac:dyDescent="0.3">
      <c r="A3386" s="16">
        <v>33500506</v>
      </c>
      <c r="B3386" s="13">
        <v>65</v>
      </c>
      <c r="C3386" s="13">
        <v>7</v>
      </c>
      <c r="D3386" s="13">
        <v>84</v>
      </c>
      <c r="E3386" t="s">
        <v>23</v>
      </c>
      <c r="F3386" t="s">
        <v>20</v>
      </c>
      <c r="G3386" t="str">
        <f>IF(VentasC15[[#This Row],[Tipo de pago]]='Tablas auxiliares'!$B$6,"Venta física","Venta Online")</f>
        <v>Venta física</v>
      </c>
      <c r="H3386" t="s">
        <v>29</v>
      </c>
      <c r="I3386" s="37">
        <v>44489</v>
      </c>
      <c r="J3386" s="37">
        <v>78698</v>
      </c>
      <c r="K3386" s="37">
        <v>77540</v>
      </c>
      <c r="L3386" s="37">
        <v>52305</v>
      </c>
      <c r="M3386" s="37">
        <v>49336</v>
      </c>
      <c r="N3386" s="37">
        <f>SUM(VentasC15[[#This Row],[Maquillaje]:[Perfumería]])</f>
        <v>302368</v>
      </c>
      <c r="O3386" s="14">
        <f>AVERAGE(VentasC15[[#This Row],[Maquillaje]:[Perfumería]])</f>
        <v>60473.599999999999</v>
      </c>
      <c r="P3386" t="str">
        <f>INDEX(VentasC15[[#Headers],[Maquillaje]:[Perfumería]],MATCH(MAX(VentasC15[[#This Row],[Maquillaje]:[Perfumería]]),VentasC15[[#This Row],[Maquillaje]:[Perfumería]],0))</f>
        <v>Skincare</v>
      </c>
      <c r="Q3386" t="str">
        <f>INDEX(VentasC15[[#Headers],[Maquillaje]:[Perfumería]],MATCH(MIN(VentasC15[[#This Row],[Maquillaje]:[Perfumería]]),VentasC15[[#This Row],[Maquillaje]:[Perfumería]],0))</f>
        <v>Maquillaje</v>
      </c>
      <c r="R3386" t="str">
        <f>IF(VentasC15[[#This Row],[Total por vendedor]]&gt;=250000,"SI","NO")</f>
        <v>SI</v>
      </c>
    </row>
    <row r="3387" spans="1:18" x14ac:dyDescent="0.3">
      <c r="A3387" s="17">
        <v>33500507</v>
      </c>
      <c r="B3387" s="13">
        <v>58</v>
      </c>
      <c r="C3387" s="13">
        <v>7</v>
      </c>
      <c r="D3387" s="13">
        <v>60</v>
      </c>
      <c r="E3387" t="s">
        <v>25</v>
      </c>
      <c r="F3387" t="s">
        <v>20</v>
      </c>
      <c r="G3387" t="str">
        <f>IF(VentasC15[[#This Row],[Tipo de pago]]='Tablas auxiliares'!$B$6,"Venta física","Venta Online")</f>
        <v>Venta física</v>
      </c>
      <c r="H3387" t="s">
        <v>29</v>
      </c>
      <c r="I3387" s="37">
        <v>25152</v>
      </c>
      <c r="J3387" s="37">
        <v>55295</v>
      </c>
      <c r="K3387" s="37">
        <v>72916</v>
      </c>
      <c r="L3387" s="37">
        <v>77580</v>
      </c>
      <c r="M3387" s="37">
        <v>52025</v>
      </c>
      <c r="N3387" s="37">
        <f>SUM(VentasC15[[#This Row],[Maquillaje]:[Perfumería]])</f>
        <v>282968</v>
      </c>
      <c r="O3387" s="14">
        <f>AVERAGE(VentasC15[[#This Row],[Maquillaje]:[Perfumería]])</f>
        <v>56593.599999999999</v>
      </c>
      <c r="P3387" t="str">
        <f>INDEX(VentasC15[[#Headers],[Maquillaje]:[Perfumería]],MATCH(MAX(VentasC15[[#This Row],[Maquillaje]:[Perfumería]]),VentasC15[[#This Row],[Maquillaje]:[Perfumería]],0))</f>
        <v>Cuerpo</v>
      </c>
      <c r="Q3387" t="str">
        <f>INDEX(VentasC15[[#Headers],[Maquillaje]:[Perfumería]],MATCH(MIN(VentasC15[[#This Row],[Maquillaje]:[Perfumería]]),VentasC15[[#This Row],[Maquillaje]:[Perfumería]],0))</f>
        <v>Maquillaje</v>
      </c>
      <c r="R3387" t="str">
        <f>IF(VentasC15[[#This Row],[Total por vendedor]]&gt;=250000,"SI","NO")</f>
        <v>SI</v>
      </c>
    </row>
    <row r="3388" spans="1:18" x14ac:dyDescent="0.3">
      <c r="A3388" s="16">
        <v>33500508</v>
      </c>
      <c r="B3388" s="13">
        <v>30</v>
      </c>
      <c r="C3388" s="13">
        <v>7</v>
      </c>
      <c r="D3388" s="13">
        <v>86</v>
      </c>
      <c r="E3388" t="s">
        <v>22</v>
      </c>
      <c r="F3388" t="s">
        <v>21</v>
      </c>
      <c r="G3388" t="str">
        <f>IF(VentasC15[[#This Row],[Tipo de pago]]='Tablas auxiliares'!$B$6,"Venta física","Venta Online")</f>
        <v>Venta Online</v>
      </c>
      <c r="H3388" t="s">
        <v>30</v>
      </c>
      <c r="I3388" s="37">
        <v>75072</v>
      </c>
      <c r="J3388" s="37">
        <v>61304</v>
      </c>
      <c r="K3388" s="37">
        <v>59813</v>
      </c>
      <c r="L3388" s="37">
        <v>91883</v>
      </c>
      <c r="M3388" s="37">
        <v>34833</v>
      </c>
      <c r="N3388" s="37">
        <f>SUM(VentasC15[[#This Row],[Maquillaje]:[Perfumería]])</f>
        <v>322905</v>
      </c>
      <c r="O3388" s="14">
        <f>AVERAGE(VentasC15[[#This Row],[Maquillaje]:[Perfumería]])</f>
        <v>64581</v>
      </c>
      <c r="P3388" t="str">
        <f>INDEX(VentasC15[[#Headers],[Maquillaje]:[Perfumería]],MATCH(MAX(VentasC15[[#This Row],[Maquillaje]:[Perfumería]]),VentasC15[[#This Row],[Maquillaje]:[Perfumería]],0))</f>
        <v>Cuerpo</v>
      </c>
      <c r="Q3388" t="str">
        <f>INDEX(VentasC15[[#Headers],[Maquillaje]:[Perfumería]],MATCH(MIN(VentasC15[[#This Row],[Maquillaje]:[Perfumería]]),VentasC15[[#This Row],[Maquillaje]:[Perfumería]],0))</f>
        <v>Perfumería</v>
      </c>
      <c r="R3388" t="str">
        <f>IF(VentasC15[[#This Row],[Total por vendedor]]&gt;=250000,"SI","NO")</f>
        <v>SI</v>
      </c>
    </row>
    <row r="3389" spans="1:18" x14ac:dyDescent="0.3">
      <c r="A3389" s="17">
        <v>33500509</v>
      </c>
      <c r="B3389" s="13">
        <v>75</v>
      </c>
      <c r="C3389" s="13">
        <v>7</v>
      </c>
      <c r="D3389" s="13">
        <v>88</v>
      </c>
      <c r="E3389" t="s">
        <v>25</v>
      </c>
      <c r="F3389" t="s">
        <v>21</v>
      </c>
      <c r="G3389" t="str">
        <f>IF(VentasC15[[#This Row],[Tipo de pago]]='Tablas auxiliares'!$B$6,"Venta física","Venta Online")</f>
        <v>Venta Online</v>
      </c>
      <c r="H3389" t="s">
        <v>30</v>
      </c>
      <c r="I3389" s="37">
        <v>29325</v>
      </c>
      <c r="J3389" s="37">
        <v>44263</v>
      </c>
      <c r="K3389" s="37">
        <v>19508</v>
      </c>
      <c r="L3389" s="37">
        <v>92654</v>
      </c>
      <c r="M3389" s="37">
        <v>62411</v>
      </c>
      <c r="N3389" s="37">
        <f>SUM(VentasC15[[#This Row],[Maquillaje]:[Perfumería]])</f>
        <v>248161</v>
      </c>
      <c r="O3389" s="14">
        <f>AVERAGE(VentasC15[[#This Row],[Maquillaje]:[Perfumería]])</f>
        <v>49632.2</v>
      </c>
      <c r="P3389" t="str">
        <f>INDEX(VentasC15[[#Headers],[Maquillaje]:[Perfumería]],MATCH(MAX(VentasC15[[#This Row],[Maquillaje]:[Perfumería]]),VentasC15[[#This Row],[Maquillaje]:[Perfumería]],0))</f>
        <v>Cuerpo</v>
      </c>
      <c r="Q3389" t="str">
        <f>INDEX(VentasC15[[#Headers],[Maquillaje]:[Perfumería]],MATCH(MIN(VentasC15[[#This Row],[Maquillaje]:[Perfumería]]),VentasC15[[#This Row],[Maquillaje]:[Perfumería]],0))</f>
        <v>Cabello</v>
      </c>
      <c r="R3389" t="str">
        <f>IF(VentasC15[[#This Row],[Total por vendedor]]&gt;=250000,"SI","NO")</f>
        <v>NO</v>
      </c>
    </row>
    <row r="3390" spans="1:18" x14ac:dyDescent="0.3">
      <c r="A3390" s="16">
        <v>33500510</v>
      </c>
      <c r="B3390" s="13">
        <v>36</v>
      </c>
      <c r="C3390" s="13">
        <v>7</v>
      </c>
      <c r="D3390" s="13">
        <v>38</v>
      </c>
      <c r="E3390" t="s">
        <v>25</v>
      </c>
      <c r="F3390" t="s">
        <v>21</v>
      </c>
      <c r="G3390" t="str">
        <f>IF(VentasC15[[#This Row],[Tipo de pago]]='Tablas auxiliares'!$B$6,"Venta física","Venta Online")</f>
        <v>Venta Online</v>
      </c>
      <c r="H3390" t="s">
        <v>29</v>
      </c>
      <c r="I3390" s="37">
        <v>66242</v>
      </c>
      <c r="J3390" s="37">
        <v>50311</v>
      </c>
      <c r="K3390" s="37">
        <v>52445</v>
      </c>
      <c r="L3390" s="37">
        <v>74007</v>
      </c>
      <c r="M3390" s="37">
        <v>2913</v>
      </c>
      <c r="N3390" s="37">
        <f>SUM(VentasC15[[#This Row],[Maquillaje]:[Perfumería]])</f>
        <v>245918</v>
      </c>
      <c r="O3390" s="14">
        <f>AVERAGE(VentasC15[[#This Row],[Maquillaje]:[Perfumería]])</f>
        <v>49183.6</v>
      </c>
      <c r="P3390" t="str">
        <f>INDEX(VentasC15[[#Headers],[Maquillaje]:[Perfumería]],MATCH(MAX(VentasC15[[#This Row],[Maquillaje]:[Perfumería]]),VentasC15[[#This Row],[Maquillaje]:[Perfumería]],0))</f>
        <v>Cuerpo</v>
      </c>
      <c r="Q3390" t="str">
        <f>INDEX(VentasC15[[#Headers],[Maquillaje]:[Perfumería]],MATCH(MIN(VentasC15[[#This Row],[Maquillaje]:[Perfumería]]),VentasC15[[#This Row],[Maquillaje]:[Perfumería]],0))</f>
        <v>Perfumería</v>
      </c>
      <c r="R3390" t="str">
        <f>IF(VentasC15[[#This Row],[Total por vendedor]]&gt;=250000,"SI","NO")</f>
        <v>NO</v>
      </c>
    </row>
    <row r="3391" spans="1:18" x14ac:dyDescent="0.3">
      <c r="A3391" s="17">
        <v>33500511</v>
      </c>
      <c r="B3391" s="13">
        <v>31</v>
      </c>
      <c r="C3391" s="13">
        <v>7</v>
      </c>
      <c r="D3391" s="13">
        <v>10</v>
      </c>
      <c r="E3391" t="s">
        <v>23</v>
      </c>
      <c r="F3391" t="s">
        <v>21</v>
      </c>
      <c r="G3391" t="str">
        <f>IF(VentasC15[[#This Row],[Tipo de pago]]='Tablas auxiliares'!$B$6,"Venta física","Venta Online")</f>
        <v>Venta Online</v>
      </c>
      <c r="H3391" t="s">
        <v>30</v>
      </c>
      <c r="I3391" s="37">
        <v>79070</v>
      </c>
      <c r="J3391" s="37">
        <v>74114</v>
      </c>
      <c r="K3391" s="37">
        <v>67889</v>
      </c>
      <c r="L3391" s="37">
        <v>96411</v>
      </c>
      <c r="M3391" s="37">
        <v>37948</v>
      </c>
      <c r="N3391" s="37">
        <f>SUM(VentasC15[[#This Row],[Maquillaje]:[Perfumería]])</f>
        <v>355432</v>
      </c>
      <c r="O3391" s="14">
        <f>AVERAGE(VentasC15[[#This Row],[Maquillaje]:[Perfumería]])</f>
        <v>71086.399999999994</v>
      </c>
      <c r="P3391" t="str">
        <f>INDEX(VentasC15[[#Headers],[Maquillaje]:[Perfumería]],MATCH(MAX(VentasC15[[#This Row],[Maquillaje]:[Perfumería]]),VentasC15[[#This Row],[Maquillaje]:[Perfumería]],0))</f>
        <v>Cuerpo</v>
      </c>
      <c r="Q3391" t="str">
        <f>INDEX(VentasC15[[#Headers],[Maquillaje]:[Perfumería]],MATCH(MIN(VentasC15[[#This Row],[Maquillaje]:[Perfumería]]),VentasC15[[#This Row],[Maquillaje]:[Perfumería]],0))</f>
        <v>Perfumería</v>
      </c>
      <c r="R3391" t="str">
        <f>IF(VentasC15[[#This Row],[Total por vendedor]]&gt;=250000,"SI","NO")</f>
        <v>SI</v>
      </c>
    </row>
    <row r="3392" spans="1:18" x14ac:dyDescent="0.3">
      <c r="A3392" s="16">
        <v>33500512</v>
      </c>
      <c r="B3392" s="13">
        <v>47</v>
      </c>
      <c r="C3392" s="13">
        <v>7</v>
      </c>
      <c r="D3392" s="13">
        <v>94</v>
      </c>
      <c r="E3392" t="s">
        <v>23</v>
      </c>
      <c r="F3392" t="s">
        <v>20</v>
      </c>
      <c r="G3392" t="str">
        <f>IF(VentasC15[[#This Row],[Tipo de pago]]='Tablas auxiliares'!$B$6,"Venta física","Venta Online")</f>
        <v>Venta física</v>
      </c>
      <c r="H3392" t="s">
        <v>29</v>
      </c>
      <c r="I3392" s="37">
        <v>74625</v>
      </c>
      <c r="J3392" s="37">
        <v>33742</v>
      </c>
      <c r="K3392" s="37">
        <v>25944</v>
      </c>
      <c r="L3392" s="37">
        <v>11184</v>
      </c>
      <c r="M3392" s="37">
        <v>35927</v>
      </c>
      <c r="N3392" s="37">
        <f>SUM(VentasC15[[#This Row],[Maquillaje]:[Perfumería]])</f>
        <v>181422</v>
      </c>
      <c r="O3392" s="14">
        <f>AVERAGE(VentasC15[[#This Row],[Maquillaje]:[Perfumería]])</f>
        <v>36284.400000000001</v>
      </c>
      <c r="P3392" t="str">
        <f>INDEX(VentasC15[[#Headers],[Maquillaje]:[Perfumería]],MATCH(MAX(VentasC15[[#This Row],[Maquillaje]:[Perfumería]]),VentasC15[[#This Row],[Maquillaje]:[Perfumería]],0))</f>
        <v>Maquillaje</v>
      </c>
      <c r="Q3392" t="str">
        <f>INDEX(VentasC15[[#Headers],[Maquillaje]:[Perfumería]],MATCH(MIN(VentasC15[[#This Row],[Maquillaje]:[Perfumería]]),VentasC15[[#This Row],[Maquillaje]:[Perfumería]],0))</f>
        <v>Cuerpo</v>
      </c>
      <c r="R3392" t="str">
        <f>IF(VentasC15[[#This Row],[Total por vendedor]]&gt;=250000,"SI","NO")</f>
        <v>NO</v>
      </c>
    </row>
    <row r="3393" spans="1:18" x14ac:dyDescent="0.3">
      <c r="A3393" s="17">
        <v>33500513</v>
      </c>
      <c r="B3393" s="13">
        <v>30</v>
      </c>
      <c r="C3393" s="13">
        <v>7</v>
      </c>
      <c r="D3393" s="13">
        <v>94</v>
      </c>
      <c r="E3393" t="s">
        <v>22</v>
      </c>
      <c r="F3393" t="s">
        <v>20</v>
      </c>
      <c r="G3393" t="str">
        <f>IF(VentasC15[[#This Row],[Tipo de pago]]='Tablas auxiliares'!$B$6,"Venta física","Venta Online")</f>
        <v>Venta física</v>
      </c>
      <c r="H3393" t="s">
        <v>29</v>
      </c>
      <c r="I3393" s="37">
        <v>77893</v>
      </c>
      <c r="J3393" s="37">
        <v>83665</v>
      </c>
      <c r="K3393" s="37">
        <v>3845</v>
      </c>
      <c r="L3393" s="37">
        <v>70619</v>
      </c>
      <c r="M3393" s="37">
        <v>25032</v>
      </c>
      <c r="N3393" s="37">
        <f>SUM(VentasC15[[#This Row],[Maquillaje]:[Perfumería]])</f>
        <v>261054</v>
      </c>
      <c r="O3393" s="14">
        <f>AVERAGE(VentasC15[[#This Row],[Maquillaje]:[Perfumería]])</f>
        <v>52210.8</v>
      </c>
      <c r="P3393" t="str">
        <f>INDEX(VentasC15[[#Headers],[Maquillaje]:[Perfumería]],MATCH(MAX(VentasC15[[#This Row],[Maquillaje]:[Perfumería]]),VentasC15[[#This Row],[Maquillaje]:[Perfumería]],0))</f>
        <v>Skincare</v>
      </c>
      <c r="Q3393" t="str">
        <f>INDEX(VentasC15[[#Headers],[Maquillaje]:[Perfumería]],MATCH(MIN(VentasC15[[#This Row],[Maquillaje]:[Perfumería]]),VentasC15[[#This Row],[Maquillaje]:[Perfumería]],0))</f>
        <v>Cabello</v>
      </c>
      <c r="R3393" t="str">
        <f>IF(VentasC15[[#This Row],[Total por vendedor]]&gt;=250000,"SI","NO")</f>
        <v>SI</v>
      </c>
    </row>
    <row r="3394" spans="1:18" x14ac:dyDescent="0.3">
      <c r="A3394" s="16">
        <v>33500514</v>
      </c>
      <c r="B3394" s="13">
        <v>55</v>
      </c>
      <c r="C3394" s="13">
        <v>7</v>
      </c>
      <c r="D3394" s="13">
        <v>19</v>
      </c>
      <c r="E3394" t="s">
        <v>23</v>
      </c>
      <c r="F3394" t="s">
        <v>21</v>
      </c>
      <c r="G3394" t="str">
        <f>IF(VentasC15[[#This Row],[Tipo de pago]]='Tablas auxiliares'!$B$6,"Venta física","Venta Online")</f>
        <v>Venta Online</v>
      </c>
      <c r="H3394" t="s">
        <v>30</v>
      </c>
      <c r="I3394" s="37">
        <v>29207</v>
      </c>
      <c r="J3394" s="37">
        <v>57290</v>
      </c>
      <c r="K3394" s="37">
        <v>37283</v>
      </c>
      <c r="L3394" s="37">
        <v>9097</v>
      </c>
      <c r="M3394" s="37">
        <v>65798</v>
      </c>
      <c r="N3394" s="37">
        <f>SUM(VentasC15[[#This Row],[Maquillaje]:[Perfumería]])</f>
        <v>198675</v>
      </c>
      <c r="O3394" s="14">
        <f>AVERAGE(VentasC15[[#This Row],[Maquillaje]:[Perfumería]])</f>
        <v>39735</v>
      </c>
      <c r="P3394" t="str">
        <f>INDEX(VentasC15[[#Headers],[Maquillaje]:[Perfumería]],MATCH(MAX(VentasC15[[#This Row],[Maquillaje]:[Perfumería]]),VentasC15[[#This Row],[Maquillaje]:[Perfumería]],0))</f>
        <v>Perfumería</v>
      </c>
      <c r="Q3394" t="str">
        <f>INDEX(VentasC15[[#Headers],[Maquillaje]:[Perfumería]],MATCH(MIN(VentasC15[[#This Row],[Maquillaje]:[Perfumería]]),VentasC15[[#This Row],[Maquillaje]:[Perfumería]],0))</f>
        <v>Cuerpo</v>
      </c>
      <c r="R3394" t="str">
        <f>IF(VentasC15[[#This Row],[Total por vendedor]]&gt;=250000,"SI","NO")</f>
        <v>NO</v>
      </c>
    </row>
    <row r="3395" spans="1:18" x14ac:dyDescent="0.3">
      <c r="A3395" s="17">
        <v>33500515</v>
      </c>
      <c r="B3395" s="13">
        <v>67</v>
      </c>
      <c r="C3395" s="13">
        <v>7</v>
      </c>
      <c r="D3395" s="13">
        <v>92</v>
      </c>
      <c r="E3395" t="s">
        <v>22</v>
      </c>
      <c r="F3395" t="s">
        <v>21</v>
      </c>
      <c r="G3395" t="str">
        <f>IF(VentasC15[[#This Row],[Tipo de pago]]='Tablas auxiliares'!$B$6,"Venta física","Venta Online")</f>
        <v>Venta Online</v>
      </c>
      <c r="H3395" t="s">
        <v>30</v>
      </c>
      <c r="I3395" s="37">
        <v>78929</v>
      </c>
      <c r="J3395" s="37">
        <v>14374</v>
      </c>
      <c r="K3395" s="37">
        <v>3358</v>
      </c>
      <c r="L3395" s="37">
        <v>78621</v>
      </c>
      <c r="M3395" s="37">
        <v>56426</v>
      </c>
      <c r="N3395" s="37">
        <f>SUM(VentasC15[[#This Row],[Maquillaje]:[Perfumería]])</f>
        <v>231708</v>
      </c>
      <c r="O3395" s="14">
        <f>AVERAGE(VentasC15[[#This Row],[Maquillaje]:[Perfumería]])</f>
        <v>46341.599999999999</v>
      </c>
      <c r="P3395" t="str">
        <f>INDEX(VentasC15[[#Headers],[Maquillaje]:[Perfumería]],MATCH(MAX(VentasC15[[#This Row],[Maquillaje]:[Perfumería]]),VentasC15[[#This Row],[Maquillaje]:[Perfumería]],0))</f>
        <v>Maquillaje</v>
      </c>
      <c r="Q3395" t="str">
        <f>INDEX(VentasC15[[#Headers],[Maquillaje]:[Perfumería]],MATCH(MIN(VentasC15[[#This Row],[Maquillaje]:[Perfumería]]),VentasC15[[#This Row],[Maquillaje]:[Perfumería]],0))</f>
        <v>Cabello</v>
      </c>
      <c r="R3395" t="str">
        <f>IF(VentasC15[[#This Row],[Total por vendedor]]&gt;=250000,"SI","NO")</f>
        <v>NO</v>
      </c>
    </row>
    <row r="3396" spans="1:18" x14ac:dyDescent="0.3">
      <c r="A3396" s="16">
        <v>33500516</v>
      </c>
      <c r="B3396" s="13">
        <v>46</v>
      </c>
      <c r="C3396" s="13">
        <v>7</v>
      </c>
      <c r="D3396" s="13">
        <v>13</v>
      </c>
      <c r="E3396" t="s">
        <v>22</v>
      </c>
      <c r="F3396" t="s">
        <v>20</v>
      </c>
      <c r="G3396" t="str">
        <f>IF(VentasC15[[#This Row],[Tipo de pago]]='Tablas auxiliares'!$B$6,"Venta física","Venta Online")</f>
        <v>Venta física</v>
      </c>
      <c r="H3396" t="s">
        <v>30</v>
      </c>
      <c r="I3396" s="37">
        <v>64106</v>
      </c>
      <c r="J3396" s="37">
        <v>42760</v>
      </c>
      <c r="K3396" s="37">
        <v>72096</v>
      </c>
      <c r="L3396" s="37">
        <v>78711</v>
      </c>
      <c r="M3396" s="37">
        <v>22349</v>
      </c>
      <c r="N3396" s="37">
        <f>SUM(VentasC15[[#This Row],[Maquillaje]:[Perfumería]])</f>
        <v>280022</v>
      </c>
      <c r="O3396" s="14">
        <f>AVERAGE(VentasC15[[#This Row],[Maquillaje]:[Perfumería]])</f>
        <v>56004.4</v>
      </c>
      <c r="P3396" t="str">
        <f>INDEX(VentasC15[[#Headers],[Maquillaje]:[Perfumería]],MATCH(MAX(VentasC15[[#This Row],[Maquillaje]:[Perfumería]]),VentasC15[[#This Row],[Maquillaje]:[Perfumería]],0))</f>
        <v>Cuerpo</v>
      </c>
      <c r="Q3396" t="str">
        <f>INDEX(VentasC15[[#Headers],[Maquillaje]:[Perfumería]],MATCH(MIN(VentasC15[[#This Row],[Maquillaje]:[Perfumería]]),VentasC15[[#This Row],[Maquillaje]:[Perfumería]],0))</f>
        <v>Perfumería</v>
      </c>
      <c r="R3396" t="str">
        <f>IF(VentasC15[[#This Row],[Total por vendedor]]&gt;=250000,"SI","NO")</f>
        <v>SI</v>
      </c>
    </row>
    <row r="3397" spans="1:18" x14ac:dyDescent="0.3">
      <c r="A3397" s="17">
        <v>33500517</v>
      </c>
      <c r="B3397" s="13">
        <v>73</v>
      </c>
      <c r="C3397" s="13">
        <v>7</v>
      </c>
      <c r="D3397" s="13">
        <v>56</v>
      </c>
      <c r="E3397" t="s">
        <v>23</v>
      </c>
      <c r="F3397" t="s">
        <v>20</v>
      </c>
      <c r="G3397" t="str">
        <f>IF(VentasC15[[#This Row],[Tipo de pago]]='Tablas auxiliares'!$B$6,"Venta física","Venta Online")</f>
        <v>Venta física</v>
      </c>
      <c r="H3397" t="s">
        <v>29</v>
      </c>
      <c r="I3397" s="37">
        <v>80973</v>
      </c>
      <c r="J3397" s="37">
        <v>80055</v>
      </c>
      <c r="K3397" s="37">
        <v>17307</v>
      </c>
      <c r="L3397" s="37">
        <v>99449</v>
      </c>
      <c r="M3397" s="37">
        <v>87350</v>
      </c>
      <c r="N3397" s="37">
        <f>SUM(VentasC15[[#This Row],[Maquillaje]:[Perfumería]])</f>
        <v>365134</v>
      </c>
      <c r="O3397" s="14">
        <f>AVERAGE(VentasC15[[#This Row],[Maquillaje]:[Perfumería]])</f>
        <v>73026.8</v>
      </c>
      <c r="P3397" t="str">
        <f>INDEX(VentasC15[[#Headers],[Maquillaje]:[Perfumería]],MATCH(MAX(VentasC15[[#This Row],[Maquillaje]:[Perfumería]]),VentasC15[[#This Row],[Maquillaje]:[Perfumería]],0))</f>
        <v>Cuerpo</v>
      </c>
      <c r="Q3397" t="str">
        <f>INDEX(VentasC15[[#Headers],[Maquillaje]:[Perfumería]],MATCH(MIN(VentasC15[[#This Row],[Maquillaje]:[Perfumería]]),VentasC15[[#This Row],[Maquillaje]:[Perfumería]],0))</f>
        <v>Cabello</v>
      </c>
      <c r="R3397" t="str">
        <f>IF(VentasC15[[#This Row],[Total por vendedor]]&gt;=250000,"SI","NO")</f>
        <v>SI</v>
      </c>
    </row>
    <row r="3398" spans="1:18" x14ac:dyDescent="0.3">
      <c r="A3398" s="16">
        <v>33500518</v>
      </c>
      <c r="B3398" s="13">
        <v>73</v>
      </c>
      <c r="C3398" s="13">
        <v>7</v>
      </c>
      <c r="D3398" s="13">
        <v>5</v>
      </c>
      <c r="E3398" t="s">
        <v>24</v>
      </c>
      <c r="F3398" t="s">
        <v>21</v>
      </c>
      <c r="G3398" t="str">
        <f>IF(VentasC15[[#This Row],[Tipo de pago]]='Tablas auxiliares'!$B$6,"Venta física","Venta Online")</f>
        <v>Venta Online</v>
      </c>
      <c r="H3398" t="s">
        <v>30</v>
      </c>
      <c r="I3398" s="37">
        <v>86796</v>
      </c>
      <c r="J3398" s="37">
        <v>41810</v>
      </c>
      <c r="K3398" s="37">
        <v>58315</v>
      </c>
      <c r="L3398" s="37">
        <v>77842</v>
      </c>
      <c r="M3398" s="37">
        <v>22298</v>
      </c>
      <c r="N3398" s="37">
        <f>SUM(VentasC15[[#This Row],[Maquillaje]:[Perfumería]])</f>
        <v>287061</v>
      </c>
      <c r="O3398" s="14">
        <f>AVERAGE(VentasC15[[#This Row],[Maquillaje]:[Perfumería]])</f>
        <v>57412.2</v>
      </c>
      <c r="P3398" t="str">
        <f>INDEX(VentasC15[[#Headers],[Maquillaje]:[Perfumería]],MATCH(MAX(VentasC15[[#This Row],[Maquillaje]:[Perfumería]]),VentasC15[[#This Row],[Maquillaje]:[Perfumería]],0))</f>
        <v>Maquillaje</v>
      </c>
      <c r="Q3398" t="str">
        <f>INDEX(VentasC15[[#Headers],[Maquillaje]:[Perfumería]],MATCH(MIN(VentasC15[[#This Row],[Maquillaje]:[Perfumería]]),VentasC15[[#This Row],[Maquillaje]:[Perfumería]],0))</f>
        <v>Perfumería</v>
      </c>
      <c r="R3398" t="str">
        <f>IF(VentasC15[[#This Row],[Total por vendedor]]&gt;=250000,"SI","NO")</f>
        <v>SI</v>
      </c>
    </row>
    <row r="3399" spans="1:18" x14ac:dyDescent="0.3">
      <c r="A3399" s="17">
        <v>33500519</v>
      </c>
      <c r="B3399" s="13">
        <v>26</v>
      </c>
      <c r="C3399" s="13">
        <v>7</v>
      </c>
      <c r="D3399" s="13">
        <v>97</v>
      </c>
      <c r="E3399" t="s">
        <v>22</v>
      </c>
      <c r="F3399" t="s">
        <v>20</v>
      </c>
      <c r="G3399" t="str">
        <f>IF(VentasC15[[#This Row],[Tipo de pago]]='Tablas auxiliares'!$B$6,"Venta física","Venta Online")</f>
        <v>Venta física</v>
      </c>
      <c r="H3399" t="s">
        <v>29</v>
      </c>
      <c r="I3399" s="37">
        <v>73744</v>
      </c>
      <c r="J3399" s="37">
        <v>78093</v>
      </c>
      <c r="K3399" s="37">
        <v>24248</v>
      </c>
      <c r="L3399" s="37">
        <v>235</v>
      </c>
      <c r="M3399" s="37">
        <v>3880</v>
      </c>
      <c r="N3399" s="37">
        <f>SUM(VentasC15[[#This Row],[Maquillaje]:[Perfumería]])</f>
        <v>180200</v>
      </c>
      <c r="O3399" s="14">
        <f>AVERAGE(VentasC15[[#This Row],[Maquillaje]:[Perfumería]])</f>
        <v>36040</v>
      </c>
      <c r="P3399" t="str">
        <f>INDEX(VentasC15[[#Headers],[Maquillaje]:[Perfumería]],MATCH(MAX(VentasC15[[#This Row],[Maquillaje]:[Perfumería]]),VentasC15[[#This Row],[Maquillaje]:[Perfumería]],0))</f>
        <v>Skincare</v>
      </c>
      <c r="Q3399" t="str">
        <f>INDEX(VentasC15[[#Headers],[Maquillaje]:[Perfumería]],MATCH(MIN(VentasC15[[#This Row],[Maquillaje]:[Perfumería]]),VentasC15[[#This Row],[Maquillaje]:[Perfumería]],0))</f>
        <v>Cuerpo</v>
      </c>
      <c r="R3399" t="str">
        <f>IF(VentasC15[[#This Row],[Total por vendedor]]&gt;=250000,"SI","NO")</f>
        <v>NO</v>
      </c>
    </row>
    <row r="3400" spans="1:18" x14ac:dyDescent="0.3">
      <c r="A3400" s="16">
        <v>33500520</v>
      </c>
      <c r="B3400" s="13">
        <v>32</v>
      </c>
      <c r="C3400" s="13">
        <v>7</v>
      </c>
      <c r="D3400" s="13">
        <v>54</v>
      </c>
      <c r="E3400" t="s">
        <v>24</v>
      </c>
      <c r="F3400" t="s">
        <v>20</v>
      </c>
      <c r="G3400" t="str">
        <f>IF(VentasC15[[#This Row],[Tipo de pago]]='Tablas auxiliares'!$B$6,"Venta física","Venta Online")</f>
        <v>Venta física</v>
      </c>
      <c r="H3400" t="s">
        <v>29</v>
      </c>
      <c r="I3400" s="37">
        <v>32043</v>
      </c>
      <c r="J3400" s="37">
        <v>51976</v>
      </c>
      <c r="K3400" s="37">
        <v>75332</v>
      </c>
      <c r="L3400" s="37">
        <v>89215</v>
      </c>
      <c r="M3400" s="37">
        <v>34564</v>
      </c>
      <c r="N3400" s="37">
        <f>SUM(VentasC15[[#This Row],[Maquillaje]:[Perfumería]])</f>
        <v>283130</v>
      </c>
      <c r="O3400" s="14">
        <f>AVERAGE(VentasC15[[#This Row],[Maquillaje]:[Perfumería]])</f>
        <v>56626</v>
      </c>
      <c r="P3400" t="str">
        <f>INDEX(VentasC15[[#Headers],[Maquillaje]:[Perfumería]],MATCH(MAX(VentasC15[[#This Row],[Maquillaje]:[Perfumería]]),VentasC15[[#This Row],[Maquillaje]:[Perfumería]],0))</f>
        <v>Cuerpo</v>
      </c>
      <c r="Q3400" t="str">
        <f>INDEX(VentasC15[[#Headers],[Maquillaje]:[Perfumería]],MATCH(MIN(VentasC15[[#This Row],[Maquillaje]:[Perfumería]]),VentasC15[[#This Row],[Maquillaje]:[Perfumería]],0))</f>
        <v>Maquillaje</v>
      </c>
      <c r="R3400" t="str">
        <f>IF(VentasC15[[#This Row],[Total por vendedor]]&gt;=250000,"SI","NO")</f>
        <v>SI</v>
      </c>
    </row>
    <row r="3401" spans="1:18" x14ac:dyDescent="0.3">
      <c r="A3401" s="17">
        <v>33500521</v>
      </c>
      <c r="B3401" s="13">
        <v>36</v>
      </c>
      <c r="C3401" s="13">
        <v>7</v>
      </c>
      <c r="D3401" s="13">
        <v>24</v>
      </c>
      <c r="E3401" t="s">
        <v>24</v>
      </c>
      <c r="F3401" t="s">
        <v>21</v>
      </c>
      <c r="G3401" t="str">
        <f>IF(VentasC15[[#This Row],[Tipo de pago]]='Tablas auxiliares'!$B$6,"Venta física","Venta Online")</f>
        <v>Venta Online</v>
      </c>
      <c r="H3401" t="s">
        <v>29</v>
      </c>
      <c r="I3401" s="37">
        <v>851</v>
      </c>
      <c r="J3401" s="37">
        <v>82187</v>
      </c>
      <c r="K3401" s="37">
        <v>98749</v>
      </c>
      <c r="L3401" s="37">
        <v>10782</v>
      </c>
      <c r="M3401" s="37">
        <v>93002</v>
      </c>
      <c r="N3401" s="37">
        <f>SUM(VentasC15[[#This Row],[Maquillaje]:[Perfumería]])</f>
        <v>285571</v>
      </c>
      <c r="O3401" s="14">
        <f>AVERAGE(VentasC15[[#This Row],[Maquillaje]:[Perfumería]])</f>
        <v>57114.2</v>
      </c>
      <c r="P3401" t="str">
        <f>INDEX(VentasC15[[#Headers],[Maquillaje]:[Perfumería]],MATCH(MAX(VentasC15[[#This Row],[Maquillaje]:[Perfumería]]),VentasC15[[#This Row],[Maquillaje]:[Perfumería]],0))</f>
        <v>Cabello</v>
      </c>
      <c r="Q3401" t="str">
        <f>INDEX(VentasC15[[#Headers],[Maquillaje]:[Perfumería]],MATCH(MIN(VentasC15[[#This Row],[Maquillaje]:[Perfumería]]),VentasC15[[#This Row],[Maquillaje]:[Perfumería]],0))</f>
        <v>Maquillaje</v>
      </c>
      <c r="R3401" t="str">
        <f>IF(VentasC15[[#This Row],[Total por vendedor]]&gt;=250000,"SI","NO")</f>
        <v>SI</v>
      </c>
    </row>
    <row r="3402" spans="1:18" x14ac:dyDescent="0.3">
      <c r="A3402" s="16">
        <v>33500522</v>
      </c>
      <c r="B3402" s="13">
        <v>43</v>
      </c>
      <c r="C3402" s="13">
        <v>7</v>
      </c>
      <c r="D3402" s="13">
        <v>56</v>
      </c>
      <c r="E3402" t="s">
        <v>22</v>
      </c>
      <c r="F3402" t="s">
        <v>20</v>
      </c>
      <c r="G3402" t="str">
        <f>IF(VentasC15[[#This Row],[Tipo de pago]]='Tablas auxiliares'!$B$6,"Venta física","Venta Online")</f>
        <v>Venta física</v>
      </c>
      <c r="H3402" t="s">
        <v>30</v>
      </c>
      <c r="I3402" s="37">
        <v>78300</v>
      </c>
      <c r="J3402" s="37">
        <v>32038</v>
      </c>
      <c r="K3402" s="37">
        <v>36502</v>
      </c>
      <c r="L3402" s="37">
        <v>37765</v>
      </c>
      <c r="M3402" s="37">
        <v>68659</v>
      </c>
      <c r="N3402" s="37">
        <f>SUM(VentasC15[[#This Row],[Maquillaje]:[Perfumería]])</f>
        <v>253264</v>
      </c>
      <c r="O3402" s="14">
        <f>AVERAGE(VentasC15[[#This Row],[Maquillaje]:[Perfumería]])</f>
        <v>50652.800000000003</v>
      </c>
      <c r="P3402" t="str">
        <f>INDEX(VentasC15[[#Headers],[Maquillaje]:[Perfumería]],MATCH(MAX(VentasC15[[#This Row],[Maquillaje]:[Perfumería]]),VentasC15[[#This Row],[Maquillaje]:[Perfumería]],0))</f>
        <v>Maquillaje</v>
      </c>
      <c r="Q3402" t="str">
        <f>INDEX(VentasC15[[#Headers],[Maquillaje]:[Perfumería]],MATCH(MIN(VentasC15[[#This Row],[Maquillaje]:[Perfumería]]),VentasC15[[#This Row],[Maquillaje]:[Perfumería]],0))</f>
        <v>Skincare</v>
      </c>
      <c r="R3402" t="str">
        <f>IF(VentasC15[[#This Row],[Total por vendedor]]&gt;=250000,"SI","NO")</f>
        <v>SI</v>
      </c>
    </row>
    <row r="3403" spans="1:18" x14ac:dyDescent="0.3">
      <c r="A3403" s="17">
        <v>33500523</v>
      </c>
      <c r="B3403" s="13">
        <v>63</v>
      </c>
      <c r="C3403" s="13">
        <v>7</v>
      </c>
      <c r="D3403" s="13">
        <v>81</v>
      </c>
      <c r="E3403" t="s">
        <v>23</v>
      </c>
      <c r="F3403" t="s">
        <v>21</v>
      </c>
      <c r="G3403" t="str">
        <f>IF(VentasC15[[#This Row],[Tipo de pago]]='Tablas auxiliares'!$B$6,"Venta física","Venta Online")</f>
        <v>Venta Online</v>
      </c>
      <c r="H3403" t="s">
        <v>30</v>
      </c>
      <c r="I3403" s="37">
        <v>10054</v>
      </c>
      <c r="J3403" s="37">
        <v>48960</v>
      </c>
      <c r="K3403" s="37">
        <v>33363</v>
      </c>
      <c r="L3403" s="37">
        <v>24830</v>
      </c>
      <c r="M3403" s="37">
        <v>17757</v>
      </c>
      <c r="N3403" s="37">
        <f>SUM(VentasC15[[#This Row],[Maquillaje]:[Perfumería]])</f>
        <v>134964</v>
      </c>
      <c r="O3403" s="14">
        <f>AVERAGE(VentasC15[[#This Row],[Maquillaje]:[Perfumería]])</f>
        <v>26992.799999999999</v>
      </c>
      <c r="P3403" t="str">
        <f>INDEX(VentasC15[[#Headers],[Maquillaje]:[Perfumería]],MATCH(MAX(VentasC15[[#This Row],[Maquillaje]:[Perfumería]]),VentasC15[[#This Row],[Maquillaje]:[Perfumería]],0))</f>
        <v>Skincare</v>
      </c>
      <c r="Q3403" t="str">
        <f>INDEX(VentasC15[[#Headers],[Maquillaje]:[Perfumería]],MATCH(MIN(VentasC15[[#This Row],[Maquillaje]:[Perfumería]]),VentasC15[[#This Row],[Maquillaje]:[Perfumería]],0))</f>
        <v>Maquillaje</v>
      </c>
      <c r="R3403" t="str">
        <f>IF(VentasC15[[#This Row],[Total por vendedor]]&gt;=250000,"SI","NO")</f>
        <v>NO</v>
      </c>
    </row>
    <row r="3404" spans="1:18" x14ac:dyDescent="0.3">
      <c r="A3404" s="16">
        <v>33500524</v>
      </c>
      <c r="B3404" s="13">
        <v>36</v>
      </c>
      <c r="C3404" s="13">
        <v>7</v>
      </c>
      <c r="D3404" s="13">
        <v>12</v>
      </c>
      <c r="E3404" t="s">
        <v>22</v>
      </c>
      <c r="F3404" t="s">
        <v>20</v>
      </c>
      <c r="G3404" t="str">
        <f>IF(VentasC15[[#This Row],[Tipo de pago]]='Tablas auxiliares'!$B$6,"Venta física","Venta Online")</f>
        <v>Venta física</v>
      </c>
      <c r="H3404" t="s">
        <v>29</v>
      </c>
      <c r="I3404" s="37">
        <v>39455</v>
      </c>
      <c r="J3404" s="37">
        <v>72017</v>
      </c>
      <c r="K3404" s="37">
        <v>53282</v>
      </c>
      <c r="L3404" s="37">
        <v>74514</v>
      </c>
      <c r="M3404" s="37">
        <v>53259</v>
      </c>
      <c r="N3404" s="37">
        <f>SUM(VentasC15[[#This Row],[Maquillaje]:[Perfumería]])</f>
        <v>292527</v>
      </c>
      <c r="O3404" s="14">
        <f>AVERAGE(VentasC15[[#This Row],[Maquillaje]:[Perfumería]])</f>
        <v>58505.4</v>
      </c>
      <c r="P3404" t="str">
        <f>INDEX(VentasC15[[#Headers],[Maquillaje]:[Perfumería]],MATCH(MAX(VentasC15[[#This Row],[Maquillaje]:[Perfumería]]),VentasC15[[#This Row],[Maquillaje]:[Perfumería]],0))</f>
        <v>Cuerpo</v>
      </c>
      <c r="Q3404" t="str">
        <f>INDEX(VentasC15[[#Headers],[Maquillaje]:[Perfumería]],MATCH(MIN(VentasC15[[#This Row],[Maquillaje]:[Perfumería]]),VentasC15[[#This Row],[Maquillaje]:[Perfumería]],0))</f>
        <v>Maquillaje</v>
      </c>
      <c r="R3404" t="str">
        <f>IF(VentasC15[[#This Row],[Total por vendedor]]&gt;=250000,"SI","NO")</f>
        <v>SI</v>
      </c>
    </row>
    <row r="3405" spans="1:18" x14ac:dyDescent="0.3">
      <c r="A3405" s="17">
        <v>33500525</v>
      </c>
      <c r="B3405" s="13">
        <v>71</v>
      </c>
      <c r="C3405" s="13">
        <v>7</v>
      </c>
      <c r="D3405" s="13">
        <v>19</v>
      </c>
      <c r="E3405" t="s">
        <v>25</v>
      </c>
      <c r="F3405" t="s">
        <v>21</v>
      </c>
      <c r="G3405" t="str">
        <f>IF(VentasC15[[#This Row],[Tipo de pago]]='Tablas auxiliares'!$B$6,"Venta física","Venta Online")</f>
        <v>Venta Online</v>
      </c>
      <c r="H3405" t="s">
        <v>30</v>
      </c>
      <c r="I3405" s="37">
        <v>56139</v>
      </c>
      <c r="J3405" s="37">
        <v>69299</v>
      </c>
      <c r="K3405" s="37">
        <v>78009</v>
      </c>
      <c r="L3405" s="37">
        <v>24883</v>
      </c>
      <c r="M3405" s="37">
        <v>63221</v>
      </c>
      <c r="N3405" s="37">
        <f>SUM(VentasC15[[#This Row],[Maquillaje]:[Perfumería]])</f>
        <v>291551</v>
      </c>
      <c r="O3405" s="14">
        <f>AVERAGE(VentasC15[[#This Row],[Maquillaje]:[Perfumería]])</f>
        <v>58310.2</v>
      </c>
      <c r="P3405" t="str">
        <f>INDEX(VentasC15[[#Headers],[Maquillaje]:[Perfumería]],MATCH(MAX(VentasC15[[#This Row],[Maquillaje]:[Perfumería]]),VentasC15[[#This Row],[Maquillaje]:[Perfumería]],0))</f>
        <v>Cabello</v>
      </c>
      <c r="Q3405" t="str">
        <f>INDEX(VentasC15[[#Headers],[Maquillaje]:[Perfumería]],MATCH(MIN(VentasC15[[#This Row],[Maquillaje]:[Perfumería]]),VentasC15[[#This Row],[Maquillaje]:[Perfumería]],0))</f>
        <v>Cuerpo</v>
      </c>
      <c r="R3405" t="str">
        <f>IF(VentasC15[[#This Row],[Total por vendedor]]&gt;=250000,"SI","NO")</f>
        <v>SI</v>
      </c>
    </row>
    <row r="3406" spans="1:18" x14ac:dyDescent="0.3">
      <c r="A3406" s="16">
        <v>33500526</v>
      </c>
      <c r="B3406" s="13">
        <v>56</v>
      </c>
      <c r="C3406" s="13">
        <v>7</v>
      </c>
      <c r="D3406" s="13">
        <v>6</v>
      </c>
      <c r="E3406" t="s">
        <v>23</v>
      </c>
      <c r="F3406" t="s">
        <v>20</v>
      </c>
      <c r="G3406" t="str">
        <f>IF(VentasC15[[#This Row],[Tipo de pago]]='Tablas auxiliares'!$B$6,"Venta física","Venta Online")</f>
        <v>Venta física</v>
      </c>
      <c r="H3406" t="s">
        <v>29</v>
      </c>
      <c r="I3406" s="37">
        <v>29216</v>
      </c>
      <c r="J3406" s="37">
        <v>69350</v>
      </c>
      <c r="K3406" s="37">
        <v>60041</v>
      </c>
      <c r="L3406" s="37">
        <v>32222</v>
      </c>
      <c r="M3406" s="37">
        <v>49354</v>
      </c>
      <c r="N3406" s="37">
        <f>SUM(VentasC15[[#This Row],[Maquillaje]:[Perfumería]])</f>
        <v>240183</v>
      </c>
      <c r="O3406" s="14">
        <f>AVERAGE(VentasC15[[#This Row],[Maquillaje]:[Perfumería]])</f>
        <v>48036.6</v>
      </c>
      <c r="P3406" t="str">
        <f>INDEX(VentasC15[[#Headers],[Maquillaje]:[Perfumería]],MATCH(MAX(VentasC15[[#This Row],[Maquillaje]:[Perfumería]]),VentasC15[[#This Row],[Maquillaje]:[Perfumería]],0))</f>
        <v>Skincare</v>
      </c>
      <c r="Q3406" t="str">
        <f>INDEX(VentasC15[[#Headers],[Maquillaje]:[Perfumería]],MATCH(MIN(VentasC15[[#This Row],[Maquillaje]:[Perfumería]]),VentasC15[[#This Row],[Maquillaje]:[Perfumería]],0))</f>
        <v>Maquillaje</v>
      </c>
      <c r="R3406" t="str">
        <f>IF(VentasC15[[#This Row],[Total por vendedor]]&gt;=250000,"SI","NO")</f>
        <v>NO</v>
      </c>
    </row>
    <row r="3407" spans="1:18" x14ac:dyDescent="0.3">
      <c r="A3407" s="17">
        <v>33500527</v>
      </c>
      <c r="B3407" s="13">
        <v>58</v>
      </c>
      <c r="C3407" s="13">
        <v>7</v>
      </c>
      <c r="D3407" s="13">
        <v>76</v>
      </c>
      <c r="E3407" t="s">
        <v>22</v>
      </c>
      <c r="F3407" t="s">
        <v>20</v>
      </c>
      <c r="G3407" t="str">
        <f>IF(VentasC15[[#This Row],[Tipo de pago]]='Tablas auxiliares'!$B$6,"Venta física","Venta Online")</f>
        <v>Venta física</v>
      </c>
      <c r="H3407" t="s">
        <v>29</v>
      </c>
      <c r="I3407" s="37">
        <v>62247</v>
      </c>
      <c r="J3407" s="37">
        <v>2527</v>
      </c>
      <c r="K3407" s="37">
        <v>19617</v>
      </c>
      <c r="L3407" s="37">
        <v>69595</v>
      </c>
      <c r="M3407" s="37">
        <v>5350</v>
      </c>
      <c r="N3407" s="37">
        <f>SUM(VentasC15[[#This Row],[Maquillaje]:[Perfumería]])</f>
        <v>159336</v>
      </c>
      <c r="O3407" s="14">
        <f>AVERAGE(VentasC15[[#This Row],[Maquillaje]:[Perfumería]])</f>
        <v>31867.200000000001</v>
      </c>
      <c r="P3407" t="str">
        <f>INDEX(VentasC15[[#Headers],[Maquillaje]:[Perfumería]],MATCH(MAX(VentasC15[[#This Row],[Maquillaje]:[Perfumería]]),VentasC15[[#This Row],[Maquillaje]:[Perfumería]],0))</f>
        <v>Cuerpo</v>
      </c>
      <c r="Q3407" t="str">
        <f>INDEX(VentasC15[[#Headers],[Maquillaje]:[Perfumería]],MATCH(MIN(VentasC15[[#This Row],[Maquillaje]:[Perfumería]]),VentasC15[[#This Row],[Maquillaje]:[Perfumería]],0))</f>
        <v>Skincare</v>
      </c>
      <c r="R3407" t="str">
        <f>IF(VentasC15[[#This Row],[Total por vendedor]]&gt;=250000,"SI","NO")</f>
        <v>NO</v>
      </c>
    </row>
    <row r="3408" spans="1:18" x14ac:dyDescent="0.3">
      <c r="A3408" s="16">
        <v>33500528</v>
      </c>
      <c r="B3408" s="13">
        <v>69</v>
      </c>
      <c r="C3408" s="13">
        <v>7</v>
      </c>
      <c r="D3408" s="13">
        <v>19</v>
      </c>
      <c r="E3408" t="s">
        <v>22</v>
      </c>
      <c r="F3408" t="s">
        <v>20</v>
      </c>
      <c r="G3408" t="str">
        <f>IF(VentasC15[[#This Row],[Tipo de pago]]='Tablas auxiliares'!$B$6,"Venta física","Venta Online")</f>
        <v>Venta física</v>
      </c>
      <c r="H3408" t="s">
        <v>29</v>
      </c>
      <c r="I3408" s="37">
        <v>5846</v>
      </c>
      <c r="J3408" s="37">
        <v>80839</v>
      </c>
      <c r="K3408" s="37">
        <v>58279</v>
      </c>
      <c r="L3408" s="37">
        <v>56188</v>
      </c>
      <c r="M3408" s="37">
        <v>26141</v>
      </c>
      <c r="N3408" s="37">
        <f>SUM(VentasC15[[#This Row],[Maquillaje]:[Perfumería]])</f>
        <v>227293</v>
      </c>
      <c r="O3408" s="14">
        <f>AVERAGE(VentasC15[[#This Row],[Maquillaje]:[Perfumería]])</f>
        <v>45458.6</v>
      </c>
      <c r="P3408" t="str">
        <f>INDEX(VentasC15[[#Headers],[Maquillaje]:[Perfumería]],MATCH(MAX(VentasC15[[#This Row],[Maquillaje]:[Perfumería]]),VentasC15[[#This Row],[Maquillaje]:[Perfumería]],0))</f>
        <v>Skincare</v>
      </c>
      <c r="Q3408" t="str">
        <f>INDEX(VentasC15[[#Headers],[Maquillaje]:[Perfumería]],MATCH(MIN(VentasC15[[#This Row],[Maquillaje]:[Perfumería]]),VentasC15[[#This Row],[Maquillaje]:[Perfumería]],0))</f>
        <v>Maquillaje</v>
      </c>
      <c r="R3408" t="str">
        <f>IF(VentasC15[[#This Row],[Total por vendedor]]&gt;=250000,"SI","NO")</f>
        <v>NO</v>
      </c>
    </row>
    <row r="3409" spans="1:18" x14ac:dyDescent="0.3">
      <c r="A3409" s="17">
        <v>33500529</v>
      </c>
      <c r="B3409" s="13">
        <v>40</v>
      </c>
      <c r="C3409" s="13">
        <v>7</v>
      </c>
      <c r="D3409" s="13">
        <v>94</v>
      </c>
      <c r="E3409" t="s">
        <v>24</v>
      </c>
      <c r="F3409" t="s">
        <v>20</v>
      </c>
      <c r="G3409" t="str">
        <f>IF(VentasC15[[#This Row],[Tipo de pago]]='Tablas auxiliares'!$B$6,"Venta física","Venta Online")</f>
        <v>Venta física</v>
      </c>
      <c r="H3409" t="s">
        <v>29</v>
      </c>
      <c r="I3409" s="37">
        <v>65753</v>
      </c>
      <c r="J3409" s="37">
        <v>84052</v>
      </c>
      <c r="K3409" s="37">
        <v>83076</v>
      </c>
      <c r="L3409" s="37">
        <v>63855</v>
      </c>
      <c r="M3409" s="37">
        <v>74514</v>
      </c>
      <c r="N3409" s="37">
        <f>SUM(VentasC15[[#This Row],[Maquillaje]:[Perfumería]])</f>
        <v>371250</v>
      </c>
      <c r="O3409" s="14">
        <f>AVERAGE(VentasC15[[#This Row],[Maquillaje]:[Perfumería]])</f>
        <v>74250</v>
      </c>
      <c r="P3409" t="str">
        <f>INDEX(VentasC15[[#Headers],[Maquillaje]:[Perfumería]],MATCH(MAX(VentasC15[[#This Row],[Maquillaje]:[Perfumería]]),VentasC15[[#This Row],[Maquillaje]:[Perfumería]],0))</f>
        <v>Skincare</v>
      </c>
      <c r="Q3409" t="str">
        <f>INDEX(VentasC15[[#Headers],[Maquillaje]:[Perfumería]],MATCH(MIN(VentasC15[[#This Row],[Maquillaje]:[Perfumería]]),VentasC15[[#This Row],[Maquillaje]:[Perfumería]],0))</f>
        <v>Cuerpo</v>
      </c>
      <c r="R3409" t="str">
        <f>IF(VentasC15[[#This Row],[Total por vendedor]]&gt;=250000,"SI","NO")</f>
        <v>SI</v>
      </c>
    </row>
    <row r="3410" spans="1:18" x14ac:dyDescent="0.3">
      <c r="A3410" s="16">
        <v>33500530</v>
      </c>
      <c r="B3410" s="13">
        <v>40</v>
      </c>
      <c r="C3410" s="13">
        <v>7</v>
      </c>
      <c r="D3410" s="13">
        <v>41</v>
      </c>
      <c r="E3410" t="s">
        <v>23</v>
      </c>
      <c r="F3410" t="s">
        <v>21</v>
      </c>
      <c r="G3410" t="str">
        <f>IF(VentasC15[[#This Row],[Tipo de pago]]='Tablas auxiliares'!$B$6,"Venta física","Venta Online")</f>
        <v>Venta Online</v>
      </c>
      <c r="H3410" t="s">
        <v>30</v>
      </c>
      <c r="I3410" s="37">
        <v>33634</v>
      </c>
      <c r="J3410" s="37">
        <v>85710</v>
      </c>
      <c r="K3410" s="37">
        <v>49420</v>
      </c>
      <c r="L3410" s="37">
        <v>22642</v>
      </c>
      <c r="M3410" s="37">
        <v>23434</v>
      </c>
      <c r="N3410" s="37">
        <f>SUM(VentasC15[[#This Row],[Maquillaje]:[Perfumería]])</f>
        <v>214840</v>
      </c>
      <c r="O3410" s="14">
        <f>AVERAGE(VentasC15[[#This Row],[Maquillaje]:[Perfumería]])</f>
        <v>42968</v>
      </c>
      <c r="P3410" t="str">
        <f>INDEX(VentasC15[[#Headers],[Maquillaje]:[Perfumería]],MATCH(MAX(VentasC15[[#This Row],[Maquillaje]:[Perfumería]]),VentasC15[[#This Row],[Maquillaje]:[Perfumería]],0))</f>
        <v>Skincare</v>
      </c>
      <c r="Q3410" t="str">
        <f>INDEX(VentasC15[[#Headers],[Maquillaje]:[Perfumería]],MATCH(MIN(VentasC15[[#This Row],[Maquillaje]:[Perfumería]]),VentasC15[[#This Row],[Maquillaje]:[Perfumería]],0))</f>
        <v>Cuerpo</v>
      </c>
      <c r="R3410" t="str">
        <f>IF(VentasC15[[#This Row],[Total por vendedor]]&gt;=250000,"SI","NO")</f>
        <v>NO</v>
      </c>
    </row>
    <row r="3411" spans="1:18" x14ac:dyDescent="0.3">
      <c r="A3411" s="17">
        <v>33500531</v>
      </c>
      <c r="B3411" s="13">
        <v>62</v>
      </c>
      <c r="C3411" s="13">
        <v>7</v>
      </c>
      <c r="D3411" s="13">
        <v>49</v>
      </c>
      <c r="E3411" t="s">
        <v>23</v>
      </c>
      <c r="F3411" t="s">
        <v>21</v>
      </c>
      <c r="G3411" t="str">
        <f>IF(VentasC15[[#This Row],[Tipo de pago]]='Tablas auxiliares'!$B$6,"Venta física","Venta Online")</f>
        <v>Venta Online</v>
      </c>
      <c r="H3411" t="s">
        <v>29</v>
      </c>
      <c r="I3411" s="37">
        <v>48293</v>
      </c>
      <c r="J3411" s="37">
        <v>29187</v>
      </c>
      <c r="K3411" s="37">
        <v>76931</v>
      </c>
      <c r="L3411" s="37">
        <v>99914</v>
      </c>
      <c r="M3411" s="37">
        <v>26229</v>
      </c>
      <c r="N3411" s="37">
        <f>SUM(VentasC15[[#This Row],[Maquillaje]:[Perfumería]])</f>
        <v>280554</v>
      </c>
      <c r="O3411" s="14">
        <f>AVERAGE(VentasC15[[#This Row],[Maquillaje]:[Perfumería]])</f>
        <v>56110.8</v>
      </c>
      <c r="P3411" t="str">
        <f>INDEX(VentasC15[[#Headers],[Maquillaje]:[Perfumería]],MATCH(MAX(VentasC15[[#This Row],[Maquillaje]:[Perfumería]]),VentasC15[[#This Row],[Maquillaje]:[Perfumería]],0))</f>
        <v>Cuerpo</v>
      </c>
      <c r="Q3411" t="str">
        <f>INDEX(VentasC15[[#Headers],[Maquillaje]:[Perfumería]],MATCH(MIN(VentasC15[[#This Row],[Maquillaje]:[Perfumería]]),VentasC15[[#This Row],[Maquillaje]:[Perfumería]],0))</f>
        <v>Perfumería</v>
      </c>
      <c r="R3411" t="str">
        <f>IF(VentasC15[[#This Row],[Total por vendedor]]&gt;=250000,"SI","NO")</f>
        <v>SI</v>
      </c>
    </row>
    <row r="3412" spans="1:18" x14ac:dyDescent="0.3">
      <c r="A3412" s="16">
        <v>33500532</v>
      </c>
      <c r="B3412" s="13">
        <v>40</v>
      </c>
      <c r="C3412" s="13">
        <v>7</v>
      </c>
      <c r="D3412" s="13">
        <v>23</v>
      </c>
      <c r="E3412" t="s">
        <v>23</v>
      </c>
      <c r="F3412" t="s">
        <v>20</v>
      </c>
      <c r="G3412" t="str">
        <f>IF(VentasC15[[#This Row],[Tipo de pago]]='Tablas auxiliares'!$B$6,"Venta física","Venta Online")</f>
        <v>Venta física</v>
      </c>
      <c r="H3412" t="s">
        <v>30</v>
      </c>
      <c r="I3412" s="37">
        <v>39788</v>
      </c>
      <c r="J3412" s="37">
        <v>99312</v>
      </c>
      <c r="K3412" s="37">
        <v>85424</v>
      </c>
      <c r="L3412" s="37">
        <v>34496</v>
      </c>
      <c r="M3412" s="37">
        <v>45502</v>
      </c>
      <c r="N3412" s="37">
        <f>SUM(VentasC15[[#This Row],[Maquillaje]:[Perfumería]])</f>
        <v>304522</v>
      </c>
      <c r="O3412" s="14">
        <f>AVERAGE(VentasC15[[#This Row],[Maquillaje]:[Perfumería]])</f>
        <v>60904.4</v>
      </c>
      <c r="P3412" t="str">
        <f>INDEX(VentasC15[[#Headers],[Maquillaje]:[Perfumería]],MATCH(MAX(VentasC15[[#This Row],[Maquillaje]:[Perfumería]]),VentasC15[[#This Row],[Maquillaje]:[Perfumería]],0))</f>
        <v>Skincare</v>
      </c>
      <c r="Q3412" t="str">
        <f>INDEX(VentasC15[[#Headers],[Maquillaje]:[Perfumería]],MATCH(MIN(VentasC15[[#This Row],[Maquillaje]:[Perfumería]]),VentasC15[[#This Row],[Maquillaje]:[Perfumería]],0))</f>
        <v>Cuerpo</v>
      </c>
      <c r="R3412" t="str">
        <f>IF(VentasC15[[#This Row],[Total por vendedor]]&gt;=250000,"SI","NO")</f>
        <v>SI</v>
      </c>
    </row>
    <row r="3413" spans="1:18" x14ac:dyDescent="0.3">
      <c r="A3413" s="17">
        <v>33500533</v>
      </c>
      <c r="B3413" s="13">
        <v>71</v>
      </c>
      <c r="C3413" s="13">
        <v>7</v>
      </c>
      <c r="D3413" s="13">
        <v>39</v>
      </c>
      <c r="E3413" t="s">
        <v>23</v>
      </c>
      <c r="F3413" t="s">
        <v>21</v>
      </c>
      <c r="G3413" t="str">
        <f>IF(VentasC15[[#This Row],[Tipo de pago]]='Tablas auxiliares'!$B$6,"Venta física","Venta Online")</f>
        <v>Venta Online</v>
      </c>
      <c r="H3413" t="s">
        <v>30</v>
      </c>
      <c r="I3413" s="37">
        <v>65509</v>
      </c>
      <c r="J3413" s="37">
        <v>44644</v>
      </c>
      <c r="K3413" s="37">
        <v>19375</v>
      </c>
      <c r="L3413" s="37">
        <v>66738</v>
      </c>
      <c r="M3413" s="37">
        <v>38501</v>
      </c>
      <c r="N3413" s="37">
        <f>SUM(VentasC15[[#This Row],[Maquillaje]:[Perfumería]])</f>
        <v>234767</v>
      </c>
      <c r="O3413" s="14">
        <f>AVERAGE(VentasC15[[#This Row],[Maquillaje]:[Perfumería]])</f>
        <v>46953.4</v>
      </c>
      <c r="P3413" t="str">
        <f>INDEX(VentasC15[[#Headers],[Maquillaje]:[Perfumería]],MATCH(MAX(VentasC15[[#This Row],[Maquillaje]:[Perfumería]]),VentasC15[[#This Row],[Maquillaje]:[Perfumería]],0))</f>
        <v>Cuerpo</v>
      </c>
      <c r="Q3413" t="str">
        <f>INDEX(VentasC15[[#Headers],[Maquillaje]:[Perfumería]],MATCH(MIN(VentasC15[[#This Row],[Maquillaje]:[Perfumería]]),VentasC15[[#This Row],[Maquillaje]:[Perfumería]],0))</f>
        <v>Cabello</v>
      </c>
      <c r="R3413" t="str">
        <f>IF(VentasC15[[#This Row],[Total por vendedor]]&gt;=250000,"SI","NO")</f>
        <v>NO</v>
      </c>
    </row>
    <row r="3414" spans="1:18" x14ac:dyDescent="0.3">
      <c r="A3414" s="16">
        <v>33500534</v>
      </c>
      <c r="B3414" s="13">
        <v>70</v>
      </c>
      <c r="C3414" s="13">
        <v>7</v>
      </c>
      <c r="D3414" s="13">
        <v>82</v>
      </c>
      <c r="E3414" t="s">
        <v>23</v>
      </c>
      <c r="F3414" t="s">
        <v>20</v>
      </c>
      <c r="G3414" t="str">
        <f>IF(VentasC15[[#This Row],[Tipo de pago]]='Tablas auxiliares'!$B$6,"Venta física","Venta Online")</f>
        <v>Venta física</v>
      </c>
      <c r="H3414" t="s">
        <v>29</v>
      </c>
      <c r="I3414" s="37">
        <v>56644</v>
      </c>
      <c r="J3414" s="37">
        <v>9034</v>
      </c>
      <c r="K3414" s="37">
        <v>40401</v>
      </c>
      <c r="L3414" s="37">
        <v>52469</v>
      </c>
      <c r="M3414" s="37">
        <v>36535</v>
      </c>
      <c r="N3414" s="37">
        <f>SUM(VentasC15[[#This Row],[Maquillaje]:[Perfumería]])</f>
        <v>195083</v>
      </c>
      <c r="O3414" s="14">
        <f>AVERAGE(VentasC15[[#This Row],[Maquillaje]:[Perfumería]])</f>
        <v>39016.6</v>
      </c>
      <c r="P3414" t="str">
        <f>INDEX(VentasC15[[#Headers],[Maquillaje]:[Perfumería]],MATCH(MAX(VentasC15[[#This Row],[Maquillaje]:[Perfumería]]),VentasC15[[#This Row],[Maquillaje]:[Perfumería]],0))</f>
        <v>Maquillaje</v>
      </c>
      <c r="Q3414" t="str">
        <f>INDEX(VentasC15[[#Headers],[Maquillaje]:[Perfumería]],MATCH(MIN(VentasC15[[#This Row],[Maquillaje]:[Perfumería]]),VentasC15[[#This Row],[Maquillaje]:[Perfumería]],0))</f>
        <v>Skincare</v>
      </c>
      <c r="R3414" t="str">
        <f>IF(VentasC15[[#This Row],[Total por vendedor]]&gt;=250000,"SI","NO")</f>
        <v>NO</v>
      </c>
    </row>
    <row r="3415" spans="1:18" x14ac:dyDescent="0.3">
      <c r="A3415" s="17">
        <v>33500535</v>
      </c>
      <c r="B3415" s="13">
        <v>44</v>
      </c>
      <c r="C3415" s="13">
        <v>7</v>
      </c>
      <c r="D3415" s="13">
        <v>60</v>
      </c>
      <c r="E3415" t="s">
        <v>22</v>
      </c>
      <c r="F3415" t="s">
        <v>21</v>
      </c>
      <c r="G3415" t="str">
        <f>IF(VentasC15[[#This Row],[Tipo de pago]]='Tablas auxiliares'!$B$6,"Venta física","Venta Online")</f>
        <v>Venta Online</v>
      </c>
      <c r="H3415" t="s">
        <v>29</v>
      </c>
      <c r="I3415" s="37">
        <v>70150</v>
      </c>
      <c r="J3415" s="37">
        <v>53464</v>
      </c>
      <c r="K3415" s="37">
        <v>86196</v>
      </c>
      <c r="L3415" s="37">
        <v>42749</v>
      </c>
      <c r="M3415" s="37">
        <v>89328</v>
      </c>
      <c r="N3415" s="37">
        <f>SUM(VentasC15[[#This Row],[Maquillaje]:[Perfumería]])</f>
        <v>341887</v>
      </c>
      <c r="O3415" s="14">
        <f>AVERAGE(VentasC15[[#This Row],[Maquillaje]:[Perfumería]])</f>
        <v>68377.399999999994</v>
      </c>
      <c r="P3415" t="str">
        <f>INDEX(VentasC15[[#Headers],[Maquillaje]:[Perfumería]],MATCH(MAX(VentasC15[[#This Row],[Maquillaje]:[Perfumería]]),VentasC15[[#This Row],[Maquillaje]:[Perfumería]],0))</f>
        <v>Perfumería</v>
      </c>
      <c r="Q3415" t="str">
        <f>INDEX(VentasC15[[#Headers],[Maquillaje]:[Perfumería]],MATCH(MIN(VentasC15[[#This Row],[Maquillaje]:[Perfumería]]),VentasC15[[#This Row],[Maquillaje]:[Perfumería]],0))</f>
        <v>Cuerpo</v>
      </c>
      <c r="R3415" t="str">
        <f>IF(VentasC15[[#This Row],[Total por vendedor]]&gt;=250000,"SI","NO")</f>
        <v>SI</v>
      </c>
    </row>
    <row r="3416" spans="1:18" x14ac:dyDescent="0.3">
      <c r="A3416" s="16">
        <v>33500536</v>
      </c>
      <c r="B3416" s="13">
        <v>59</v>
      </c>
      <c r="C3416" s="13">
        <v>7</v>
      </c>
      <c r="D3416" s="13">
        <v>51</v>
      </c>
      <c r="E3416" t="s">
        <v>23</v>
      </c>
      <c r="F3416" t="s">
        <v>21</v>
      </c>
      <c r="G3416" t="str">
        <f>IF(VentasC15[[#This Row],[Tipo de pago]]='Tablas auxiliares'!$B$6,"Venta física","Venta Online")</f>
        <v>Venta Online</v>
      </c>
      <c r="H3416" t="s">
        <v>29</v>
      </c>
      <c r="I3416" s="37">
        <v>33257</v>
      </c>
      <c r="J3416" s="37">
        <v>89965</v>
      </c>
      <c r="K3416" s="37">
        <v>42884</v>
      </c>
      <c r="L3416" s="37">
        <v>10523</v>
      </c>
      <c r="M3416" s="37">
        <v>33492</v>
      </c>
      <c r="N3416" s="37">
        <f>SUM(VentasC15[[#This Row],[Maquillaje]:[Perfumería]])</f>
        <v>210121</v>
      </c>
      <c r="O3416" s="14">
        <f>AVERAGE(VentasC15[[#This Row],[Maquillaje]:[Perfumería]])</f>
        <v>42024.2</v>
      </c>
      <c r="P3416" t="str">
        <f>INDEX(VentasC15[[#Headers],[Maquillaje]:[Perfumería]],MATCH(MAX(VentasC15[[#This Row],[Maquillaje]:[Perfumería]]),VentasC15[[#This Row],[Maquillaje]:[Perfumería]],0))</f>
        <v>Skincare</v>
      </c>
      <c r="Q3416" t="str">
        <f>INDEX(VentasC15[[#Headers],[Maquillaje]:[Perfumería]],MATCH(MIN(VentasC15[[#This Row],[Maquillaje]:[Perfumería]]),VentasC15[[#This Row],[Maquillaje]:[Perfumería]],0))</f>
        <v>Cuerpo</v>
      </c>
      <c r="R3416" t="str">
        <f>IF(VentasC15[[#This Row],[Total por vendedor]]&gt;=250000,"SI","NO")</f>
        <v>NO</v>
      </c>
    </row>
    <row r="3417" spans="1:18" x14ac:dyDescent="0.3">
      <c r="A3417" s="17">
        <v>33500537</v>
      </c>
      <c r="B3417" s="13">
        <v>53</v>
      </c>
      <c r="C3417" s="13">
        <v>7</v>
      </c>
      <c r="D3417" s="13">
        <v>12</v>
      </c>
      <c r="E3417" t="s">
        <v>22</v>
      </c>
      <c r="F3417" t="s">
        <v>21</v>
      </c>
      <c r="G3417" t="str">
        <f>IF(VentasC15[[#This Row],[Tipo de pago]]='Tablas auxiliares'!$B$6,"Venta física","Venta Online")</f>
        <v>Venta Online</v>
      </c>
      <c r="H3417" t="s">
        <v>29</v>
      </c>
      <c r="I3417" s="37">
        <v>9124</v>
      </c>
      <c r="J3417" s="37">
        <v>81877</v>
      </c>
      <c r="K3417" s="37">
        <v>57374</v>
      </c>
      <c r="L3417" s="37">
        <v>45661</v>
      </c>
      <c r="M3417" s="37">
        <v>61852</v>
      </c>
      <c r="N3417" s="37">
        <f>SUM(VentasC15[[#This Row],[Maquillaje]:[Perfumería]])</f>
        <v>255888</v>
      </c>
      <c r="O3417" s="14">
        <f>AVERAGE(VentasC15[[#This Row],[Maquillaje]:[Perfumería]])</f>
        <v>51177.599999999999</v>
      </c>
      <c r="P3417" t="str">
        <f>INDEX(VentasC15[[#Headers],[Maquillaje]:[Perfumería]],MATCH(MAX(VentasC15[[#This Row],[Maquillaje]:[Perfumería]]),VentasC15[[#This Row],[Maquillaje]:[Perfumería]],0))</f>
        <v>Skincare</v>
      </c>
      <c r="Q3417" t="str">
        <f>INDEX(VentasC15[[#Headers],[Maquillaje]:[Perfumería]],MATCH(MIN(VentasC15[[#This Row],[Maquillaje]:[Perfumería]]),VentasC15[[#This Row],[Maquillaje]:[Perfumería]],0))</f>
        <v>Maquillaje</v>
      </c>
      <c r="R3417" t="str">
        <f>IF(VentasC15[[#This Row],[Total por vendedor]]&gt;=250000,"SI","NO")</f>
        <v>SI</v>
      </c>
    </row>
    <row r="3418" spans="1:18" x14ac:dyDescent="0.3">
      <c r="A3418" s="16">
        <v>33500538</v>
      </c>
      <c r="B3418" s="13">
        <v>55</v>
      </c>
      <c r="C3418" s="13">
        <v>7</v>
      </c>
      <c r="D3418" s="13">
        <v>19</v>
      </c>
      <c r="E3418" t="s">
        <v>25</v>
      </c>
      <c r="F3418" t="s">
        <v>21</v>
      </c>
      <c r="G3418" t="str">
        <f>IF(VentasC15[[#This Row],[Tipo de pago]]='Tablas auxiliares'!$B$6,"Venta física","Venta Online")</f>
        <v>Venta Online</v>
      </c>
      <c r="H3418" t="s">
        <v>30</v>
      </c>
      <c r="I3418" s="37">
        <v>32206</v>
      </c>
      <c r="J3418" s="37">
        <v>94498</v>
      </c>
      <c r="K3418" s="37">
        <v>5210</v>
      </c>
      <c r="L3418" s="37">
        <v>4913</v>
      </c>
      <c r="M3418" s="37">
        <v>34335</v>
      </c>
      <c r="N3418" s="37">
        <f>SUM(VentasC15[[#This Row],[Maquillaje]:[Perfumería]])</f>
        <v>171162</v>
      </c>
      <c r="O3418" s="14">
        <f>AVERAGE(VentasC15[[#This Row],[Maquillaje]:[Perfumería]])</f>
        <v>34232.400000000001</v>
      </c>
      <c r="P3418" t="str">
        <f>INDEX(VentasC15[[#Headers],[Maquillaje]:[Perfumería]],MATCH(MAX(VentasC15[[#This Row],[Maquillaje]:[Perfumería]]),VentasC15[[#This Row],[Maquillaje]:[Perfumería]],0))</f>
        <v>Skincare</v>
      </c>
      <c r="Q3418" t="str">
        <f>INDEX(VentasC15[[#Headers],[Maquillaje]:[Perfumería]],MATCH(MIN(VentasC15[[#This Row],[Maquillaje]:[Perfumería]]),VentasC15[[#This Row],[Maquillaje]:[Perfumería]],0))</f>
        <v>Cuerpo</v>
      </c>
      <c r="R3418" t="str">
        <f>IF(VentasC15[[#This Row],[Total por vendedor]]&gt;=250000,"SI","NO")</f>
        <v>NO</v>
      </c>
    </row>
    <row r="3419" spans="1:18" x14ac:dyDescent="0.3">
      <c r="A3419" s="17">
        <v>33500539</v>
      </c>
      <c r="B3419" s="13">
        <v>47</v>
      </c>
      <c r="C3419" s="13">
        <v>7</v>
      </c>
      <c r="D3419" s="13">
        <v>31</v>
      </c>
      <c r="E3419" t="s">
        <v>24</v>
      </c>
      <c r="F3419" t="s">
        <v>20</v>
      </c>
      <c r="G3419" t="str">
        <f>IF(VentasC15[[#This Row],[Tipo de pago]]='Tablas auxiliares'!$B$6,"Venta física","Venta Online")</f>
        <v>Venta física</v>
      </c>
      <c r="H3419" t="s">
        <v>29</v>
      </c>
      <c r="I3419" s="37">
        <v>11888</v>
      </c>
      <c r="J3419" s="37">
        <v>36043</v>
      </c>
      <c r="K3419" s="37">
        <v>75816</v>
      </c>
      <c r="L3419" s="37">
        <v>98045</v>
      </c>
      <c r="M3419" s="37">
        <v>58056</v>
      </c>
      <c r="N3419" s="37">
        <f>SUM(VentasC15[[#This Row],[Maquillaje]:[Perfumería]])</f>
        <v>279848</v>
      </c>
      <c r="O3419" s="14">
        <f>AVERAGE(VentasC15[[#This Row],[Maquillaje]:[Perfumería]])</f>
        <v>55969.599999999999</v>
      </c>
      <c r="P3419" t="str">
        <f>INDEX(VentasC15[[#Headers],[Maquillaje]:[Perfumería]],MATCH(MAX(VentasC15[[#This Row],[Maquillaje]:[Perfumería]]),VentasC15[[#This Row],[Maquillaje]:[Perfumería]],0))</f>
        <v>Cuerpo</v>
      </c>
      <c r="Q3419" t="str">
        <f>INDEX(VentasC15[[#Headers],[Maquillaje]:[Perfumería]],MATCH(MIN(VentasC15[[#This Row],[Maquillaje]:[Perfumería]]),VentasC15[[#This Row],[Maquillaje]:[Perfumería]],0))</f>
        <v>Maquillaje</v>
      </c>
      <c r="R3419" t="str">
        <f>IF(VentasC15[[#This Row],[Total por vendedor]]&gt;=250000,"SI","NO")</f>
        <v>SI</v>
      </c>
    </row>
    <row r="3420" spans="1:18" x14ac:dyDescent="0.3">
      <c r="A3420" s="16">
        <v>33500540</v>
      </c>
      <c r="B3420" s="13">
        <v>49</v>
      </c>
      <c r="C3420" s="13">
        <v>7</v>
      </c>
      <c r="D3420" s="13">
        <v>61</v>
      </c>
      <c r="E3420" t="s">
        <v>22</v>
      </c>
      <c r="F3420" t="s">
        <v>20</v>
      </c>
      <c r="G3420" t="str">
        <f>IF(VentasC15[[#This Row],[Tipo de pago]]='Tablas auxiliares'!$B$6,"Venta física","Venta Online")</f>
        <v>Venta física</v>
      </c>
      <c r="H3420" t="s">
        <v>29</v>
      </c>
      <c r="I3420" s="37">
        <v>21272</v>
      </c>
      <c r="J3420" s="37">
        <v>8684</v>
      </c>
      <c r="K3420" s="37">
        <v>63104</v>
      </c>
      <c r="L3420" s="37">
        <v>7432</v>
      </c>
      <c r="M3420" s="37">
        <v>43921</v>
      </c>
      <c r="N3420" s="37">
        <f>SUM(VentasC15[[#This Row],[Maquillaje]:[Perfumería]])</f>
        <v>144413</v>
      </c>
      <c r="O3420" s="14">
        <f>AVERAGE(VentasC15[[#This Row],[Maquillaje]:[Perfumería]])</f>
        <v>28882.6</v>
      </c>
      <c r="P3420" t="str">
        <f>INDEX(VentasC15[[#Headers],[Maquillaje]:[Perfumería]],MATCH(MAX(VentasC15[[#This Row],[Maquillaje]:[Perfumería]]),VentasC15[[#This Row],[Maquillaje]:[Perfumería]],0))</f>
        <v>Cabello</v>
      </c>
      <c r="Q3420" t="str">
        <f>INDEX(VentasC15[[#Headers],[Maquillaje]:[Perfumería]],MATCH(MIN(VentasC15[[#This Row],[Maquillaje]:[Perfumería]]),VentasC15[[#This Row],[Maquillaje]:[Perfumería]],0))</f>
        <v>Cuerpo</v>
      </c>
      <c r="R3420" t="str">
        <f>IF(VentasC15[[#This Row],[Total por vendedor]]&gt;=250000,"SI","NO")</f>
        <v>NO</v>
      </c>
    </row>
    <row r="3421" spans="1:18" x14ac:dyDescent="0.3">
      <c r="A3421" s="17">
        <v>33500541</v>
      </c>
      <c r="B3421" s="13">
        <v>32</v>
      </c>
      <c r="C3421" s="13">
        <v>7</v>
      </c>
      <c r="D3421" s="13">
        <v>53</v>
      </c>
      <c r="E3421" t="s">
        <v>24</v>
      </c>
      <c r="F3421" t="s">
        <v>21</v>
      </c>
      <c r="G3421" t="str">
        <f>IF(VentasC15[[#This Row],[Tipo de pago]]='Tablas auxiliares'!$B$6,"Venta física","Venta Online")</f>
        <v>Venta Online</v>
      </c>
      <c r="H3421" t="s">
        <v>30</v>
      </c>
      <c r="I3421" s="37">
        <v>70511</v>
      </c>
      <c r="J3421" s="37">
        <v>14651</v>
      </c>
      <c r="K3421" s="37">
        <v>4251</v>
      </c>
      <c r="L3421" s="37">
        <v>36533</v>
      </c>
      <c r="M3421" s="37">
        <v>52649</v>
      </c>
      <c r="N3421" s="37">
        <f>SUM(VentasC15[[#This Row],[Maquillaje]:[Perfumería]])</f>
        <v>178595</v>
      </c>
      <c r="O3421" s="14">
        <f>AVERAGE(VentasC15[[#This Row],[Maquillaje]:[Perfumería]])</f>
        <v>35719</v>
      </c>
      <c r="P3421" t="str">
        <f>INDEX(VentasC15[[#Headers],[Maquillaje]:[Perfumería]],MATCH(MAX(VentasC15[[#This Row],[Maquillaje]:[Perfumería]]),VentasC15[[#This Row],[Maquillaje]:[Perfumería]],0))</f>
        <v>Maquillaje</v>
      </c>
      <c r="Q3421" t="str">
        <f>INDEX(VentasC15[[#Headers],[Maquillaje]:[Perfumería]],MATCH(MIN(VentasC15[[#This Row],[Maquillaje]:[Perfumería]]),VentasC15[[#This Row],[Maquillaje]:[Perfumería]],0))</f>
        <v>Cabello</v>
      </c>
      <c r="R3421" t="str">
        <f>IF(VentasC15[[#This Row],[Total por vendedor]]&gt;=250000,"SI","NO")</f>
        <v>NO</v>
      </c>
    </row>
    <row r="3422" spans="1:18" x14ac:dyDescent="0.3">
      <c r="A3422" s="16">
        <v>33500542</v>
      </c>
      <c r="B3422" s="13">
        <v>50</v>
      </c>
      <c r="C3422" s="13">
        <v>7</v>
      </c>
      <c r="D3422" s="13">
        <v>41</v>
      </c>
      <c r="E3422" t="s">
        <v>23</v>
      </c>
      <c r="F3422" t="s">
        <v>21</v>
      </c>
      <c r="G3422" t="str">
        <f>IF(VentasC15[[#This Row],[Tipo de pago]]='Tablas auxiliares'!$B$6,"Venta física","Venta Online")</f>
        <v>Venta Online</v>
      </c>
      <c r="H3422" t="s">
        <v>29</v>
      </c>
      <c r="I3422" s="37">
        <v>39437</v>
      </c>
      <c r="J3422" s="37">
        <v>75091</v>
      </c>
      <c r="K3422" s="37">
        <v>11475</v>
      </c>
      <c r="L3422" s="37">
        <v>59795</v>
      </c>
      <c r="M3422" s="37">
        <v>20584</v>
      </c>
      <c r="N3422" s="37">
        <f>SUM(VentasC15[[#This Row],[Maquillaje]:[Perfumería]])</f>
        <v>206382</v>
      </c>
      <c r="O3422" s="14">
        <f>AVERAGE(VentasC15[[#This Row],[Maquillaje]:[Perfumería]])</f>
        <v>41276.400000000001</v>
      </c>
      <c r="P3422" t="str">
        <f>INDEX(VentasC15[[#Headers],[Maquillaje]:[Perfumería]],MATCH(MAX(VentasC15[[#This Row],[Maquillaje]:[Perfumería]]),VentasC15[[#This Row],[Maquillaje]:[Perfumería]],0))</f>
        <v>Skincare</v>
      </c>
      <c r="Q3422" t="str">
        <f>INDEX(VentasC15[[#Headers],[Maquillaje]:[Perfumería]],MATCH(MIN(VentasC15[[#This Row],[Maquillaje]:[Perfumería]]),VentasC15[[#This Row],[Maquillaje]:[Perfumería]],0))</f>
        <v>Cabello</v>
      </c>
      <c r="R3422" t="str">
        <f>IF(VentasC15[[#This Row],[Total por vendedor]]&gt;=250000,"SI","NO")</f>
        <v>NO</v>
      </c>
    </row>
    <row r="3423" spans="1:18" x14ac:dyDescent="0.3">
      <c r="A3423" s="17">
        <v>33500543</v>
      </c>
      <c r="B3423" s="13">
        <v>46</v>
      </c>
      <c r="C3423" s="13">
        <v>7</v>
      </c>
      <c r="D3423" s="13">
        <v>70</v>
      </c>
      <c r="E3423" t="s">
        <v>22</v>
      </c>
      <c r="F3423" t="s">
        <v>21</v>
      </c>
      <c r="G3423" t="str">
        <f>IF(VentasC15[[#This Row],[Tipo de pago]]='Tablas auxiliares'!$B$6,"Venta física","Venta Online")</f>
        <v>Venta Online</v>
      </c>
      <c r="H3423" t="s">
        <v>30</v>
      </c>
      <c r="I3423" s="37">
        <v>80305</v>
      </c>
      <c r="J3423" s="37">
        <v>2896</v>
      </c>
      <c r="K3423" s="37">
        <v>91822</v>
      </c>
      <c r="L3423" s="37">
        <v>2742</v>
      </c>
      <c r="M3423" s="37">
        <v>29005</v>
      </c>
      <c r="N3423" s="37">
        <f>SUM(VentasC15[[#This Row],[Maquillaje]:[Perfumería]])</f>
        <v>206770</v>
      </c>
      <c r="O3423" s="14">
        <f>AVERAGE(VentasC15[[#This Row],[Maquillaje]:[Perfumería]])</f>
        <v>41354</v>
      </c>
      <c r="P3423" t="str">
        <f>INDEX(VentasC15[[#Headers],[Maquillaje]:[Perfumería]],MATCH(MAX(VentasC15[[#This Row],[Maquillaje]:[Perfumería]]),VentasC15[[#This Row],[Maquillaje]:[Perfumería]],0))</f>
        <v>Cabello</v>
      </c>
      <c r="Q3423" t="str">
        <f>INDEX(VentasC15[[#Headers],[Maquillaje]:[Perfumería]],MATCH(MIN(VentasC15[[#This Row],[Maquillaje]:[Perfumería]]),VentasC15[[#This Row],[Maquillaje]:[Perfumería]],0))</f>
        <v>Cuerpo</v>
      </c>
      <c r="R3423" t="str">
        <f>IF(VentasC15[[#This Row],[Total por vendedor]]&gt;=250000,"SI","NO")</f>
        <v>NO</v>
      </c>
    </row>
    <row r="3424" spans="1:18" x14ac:dyDescent="0.3">
      <c r="A3424" s="16">
        <v>33500544</v>
      </c>
      <c r="B3424" s="13">
        <v>27</v>
      </c>
      <c r="C3424" s="13">
        <v>7</v>
      </c>
      <c r="D3424" s="13">
        <v>88</v>
      </c>
      <c r="E3424" t="s">
        <v>22</v>
      </c>
      <c r="F3424" t="s">
        <v>20</v>
      </c>
      <c r="G3424" t="str">
        <f>IF(VentasC15[[#This Row],[Tipo de pago]]='Tablas auxiliares'!$B$6,"Venta física","Venta Online")</f>
        <v>Venta física</v>
      </c>
      <c r="H3424" t="s">
        <v>29</v>
      </c>
      <c r="I3424" s="37">
        <v>97721</v>
      </c>
      <c r="J3424" s="37">
        <v>29673</v>
      </c>
      <c r="K3424" s="37">
        <v>81055</v>
      </c>
      <c r="L3424" s="37">
        <v>51718</v>
      </c>
      <c r="M3424" s="37">
        <v>23340</v>
      </c>
      <c r="N3424" s="37">
        <f>SUM(VentasC15[[#This Row],[Maquillaje]:[Perfumería]])</f>
        <v>283507</v>
      </c>
      <c r="O3424" s="14">
        <f>AVERAGE(VentasC15[[#This Row],[Maquillaje]:[Perfumería]])</f>
        <v>56701.4</v>
      </c>
      <c r="P3424" t="str">
        <f>INDEX(VentasC15[[#Headers],[Maquillaje]:[Perfumería]],MATCH(MAX(VentasC15[[#This Row],[Maquillaje]:[Perfumería]]),VentasC15[[#This Row],[Maquillaje]:[Perfumería]],0))</f>
        <v>Maquillaje</v>
      </c>
      <c r="Q3424" t="str">
        <f>INDEX(VentasC15[[#Headers],[Maquillaje]:[Perfumería]],MATCH(MIN(VentasC15[[#This Row],[Maquillaje]:[Perfumería]]),VentasC15[[#This Row],[Maquillaje]:[Perfumería]],0))</f>
        <v>Perfumería</v>
      </c>
      <c r="R3424" t="str">
        <f>IF(VentasC15[[#This Row],[Total por vendedor]]&gt;=250000,"SI","NO")</f>
        <v>SI</v>
      </c>
    </row>
    <row r="3425" spans="1:18" x14ac:dyDescent="0.3">
      <c r="A3425" s="17">
        <v>33500545</v>
      </c>
      <c r="B3425" s="13">
        <v>74</v>
      </c>
      <c r="C3425" s="13">
        <v>7</v>
      </c>
      <c r="D3425" s="13">
        <v>88</v>
      </c>
      <c r="E3425" t="s">
        <v>23</v>
      </c>
      <c r="F3425" t="s">
        <v>21</v>
      </c>
      <c r="G3425" t="str">
        <f>IF(VentasC15[[#This Row],[Tipo de pago]]='Tablas auxiliares'!$B$6,"Venta física","Venta Online")</f>
        <v>Venta Online</v>
      </c>
      <c r="H3425" t="s">
        <v>29</v>
      </c>
      <c r="I3425" s="37">
        <v>85424</v>
      </c>
      <c r="J3425" s="37">
        <v>44014</v>
      </c>
      <c r="K3425" s="37">
        <v>2317</v>
      </c>
      <c r="L3425" s="37">
        <v>46891</v>
      </c>
      <c r="M3425" s="37">
        <v>22365</v>
      </c>
      <c r="N3425" s="37">
        <f>SUM(VentasC15[[#This Row],[Maquillaje]:[Perfumería]])</f>
        <v>201011</v>
      </c>
      <c r="O3425" s="14">
        <f>AVERAGE(VentasC15[[#This Row],[Maquillaje]:[Perfumería]])</f>
        <v>40202.199999999997</v>
      </c>
      <c r="P3425" t="str">
        <f>INDEX(VentasC15[[#Headers],[Maquillaje]:[Perfumería]],MATCH(MAX(VentasC15[[#This Row],[Maquillaje]:[Perfumería]]),VentasC15[[#This Row],[Maquillaje]:[Perfumería]],0))</f>
        <v>Maquillaje</v>
      </c>
      <c r="Q3425" t="str">
        <f>INDEX(VentasC15[[#Headers],[Maquillaje]:[Perfumería]],MATCH(MIN(VentasC15[[#This Row],[Maquillaje]:[Perfumería]]),VentasC15[[#This Row],[Maquillaje]:[Perfumería]],0))</f>
        <v>Cabello</v>
      </c>
      <c r="R3425" t="str">
        <f>IF(VentasC15[[#This Row],[Total por vendedor]]&gt;=250000,"SI","NO")</f>
        <v>NO</v>
      </c>
    </row>
    <row r="3426" spans="1:18" x14ac:dyDescent="0.3">
      <c r="A3426" s="16">
        <v>33500546</v>
      </c>
      <c r="B3426" s="13">
        <v>44</v>
      </c>
      <c r="C3426" s="13">
        <v>7</v>
      </c>
      <c r="D3426" s="13">
        <v>93</v>
      </c>
      <c r="E3426" t="s">
        <v>22</v>
      </c>
      <c r="F3426" t="s">
        <v>21</v>
      </c>
      <c r="G3426" t="str">
        <f>IF(VentasC15[[#This Row],[Tipo de pago]]='Tablas auxiliares'!$B$6,"Venta física","Venta Online")</f>
        <v>Venta Online</v>
      </c>
      <c r="H3426" t="s">
        <v>29</v>
      </c>
      <c r="I3426" s="37">
        <v>90117</v>
      </c>
      <c r="J3426" s="37">
        <v>52716</v>
      </c>
      <c r="K3426" s="37">
        <v>90497</v>
      </c>
      <c r="L3426" s="37">
        <v>99484</v>
      </c>
      <c r="M3426" s="37">
        <v>17000</v>
      </c>
      <c r="N3426" s="37">
        <f>SUM(VentasC15[[#This Row],[Maquillaje]:[Perfumería]])</f>
        <v>349814</v>
      </c>
      <c r="O3426" s="14">
        <f>AVERAGE(VentasC15[[#This Row],[Maquillaje]:[Perfumería]])</f>
        <v>69962.8</v>
      </c>
      <c r="P3426" t="str">
        <f>INDEX(VentasC15[[#Headers],[Maquillaje]:[Perfumería]],MATCH(MAX(VentasC15[[#This Row],[Maquillaje]:[Perfumería]]),VentasC15[[#This Row],[Maquillaje]:[Perfumería]],0))</f>
        <v>Cuerpo</v>
      </c>
      <c r="Q3426" t="str">
        <f>INDEX(VentasC15[[#Headers],[Maquillaje]:[Perfumería]],MATCH(MIN(VentasC15[[#This Row],[Maquillaje]:[Perfumería]]),VentasC15[[#This Row],[Maquillaje]:[Perfumería]],0))</f>
        <v>Perfumería</v>
      </c>
      <c r="R3426" t="str">
        <f>IF(VentasC15[[#This Row],[Total por vendedor]]&gt;=250000,"SI","NO")</f>
        <v>SI</v>
      </c>
    </row>
    <row r="3427" spans="1:18" x14ac:dyDescent="0.3">
      <c r="A3427" s="17">
        <v>33500547</v>
      </c>
      <c r="B3427" s="13">
        <v>53</v>
      </c>
      <c r="C3427" s="13">
        <v>7</v>
      </c>
      <c r="D3427" s="13">
        <v>23</v>
      </c>
      <c r="E3427" t="s">
        <v>23</v>
      </c>
      <c r="F3427" t="s">
        <v>21</v>
      </c>
      <c r="G3427" t="str">
        <f>IF(VentasC15[[#This Row],[Tipo de pago]]='Tablas auxiliares'!$B$6,"Venta física","Venta Online")</f>
        <v>Venta Online</v>
      </c>
      <c r="H3427" t="s">
        <v>30</v>
      </c>
      <c r="I3427" s="37">
        <v>85936</v>
      </c>
      <c r="J3427" s="37">
        <v>77410</v>
      </c>
      <c r="K3427" s="37">
        <v>50032</v>
      </c>
      <c r="L3427" s="37">
        <v>66552</v>
      </c>
      <c r="M3427" s="37">
        <v>42188</v>
      </c>
      <c r="N3427" s="37">
        <f>SUM(VentasC15[[#This Row],[Maquillaje]:[Perfumería]])</f>
        <v>322118</v>
      </c>
      <c r="O3427" s="14">
        <f>AVERAGE(VentasC15[[#This Row],[Maquillaje]:[Perfumería]])</f>
        <v>64423.6</v>
      </c>
      <c r="P3427" t="str">
        <f>INDEX(VentasC15[[#Headers],[Maquillaje]:[Perfumería]],MATCH(MAX(VentasC15[[#This Row],[Maquillaje]:[Perfumería]]),VentasC15[[#This Row],[Maquillaje]:[Perfumería]],0))</f>
        <v>Maquillaje</v>
      </c>
      <c r="Q3427" t="str">
        <f>INDEX(VentasC15[[#Headers],[Maquillaje]:[Perfumería]],MATCH(MIN(VentasC15[[#This Row],[Maquillaje]:[Perfumería]]),VentasC15[[#This Row],[Maquillaje]:[Perfumería]],0))</f>
        <v>Perfumería</v>
      </c>
      <c r="R3427" t="str">
        <f>IF(VentasC15[[#This Row],[Total por vendedor]]&gt;=250000,"SI","NO")</f>
        <v>SI</v>
      </c>
    </row>
    <row r="3428" spans="1:18" x14ac:dyDescent="0.3">
      <c r="A3428" s="16">
        <v>33500548</v>
      </c>
      <c r="B3428" s="13">
        <v>67</v>
      </c>
      <c r="C3428" s="13">
        <v>7</v>
      </c>
      <c r="D3428" s="13">
        <v>33</v>
      </c>
      <c r="E3428" t="s">
        <v>23</v>
      </c>
      <c r="F3428" t="s">
        <v>20</v>
      </c>
      <c r="G3428" t="str">
        <f>IF(VentasC15[[#This Row],[Tipo de pago]]='Tablas auxiliares'!$B$6,"Venta física","Venta Online")</f>
        <v>Venta física</v>
      </c>
      <c r="H3428" t="s">
        <v>30</v>
      </c>
      <c r="I3428" s="37">
        <v>49469</v>
      </c>
      <c r="J3428" s="37">
        <v>24595</v>
      </c>
      <c r="K3428" s="37">
        <v>73159</v>
      </c>
      <c r="L3428" s="37">
        <v>41479</v>
      </c>
      <c r="M3428" s="37">
        <v>31606</v>
      </c>
      <c r="N3428" s="37">
        <f>SUM(VentasC15[[#This Row],[Maquillaje]:[Perfumería]])</f>
        <v>220308</v>
      </c>
      <c r="O3428" s="14">
        <f>AVERAGE(VentasC15[[#This Row],[Maquillaje]:[Perfumería]])</f>
        <v>44061.599999999999</v>
      </c>
      <c r="P3428" t="str">
        <f>INDEX(VentasC15[[#Headers],[Maquillaje]:[Perfumería]],MATCH(MAX(VentasC15[[#This Row],[Maquillaje]:[Perfumería]]),VentasC15[[#This Row],[Maquillaje]:[Perfumería]],0))</f>
        <v>Cabello</v>
      </c>
      <c r="Q3428" t="str">
        <f>INDEX(VentasC15[[#Headers],[Maquillaje]:[Perfumería]],MATCH(MIN(VentasC15[[#This Row],[Maquillaje]:[Perfumería]]),VentasC15[[#This Row],[Maquillaje]:[Perfumería]],0))</f>
        <v>Skincare</v>
      </c>
      <c r="R3428" t="str">
        <f>IF(VentasC15[[#This Row],[Total por vendedor]]&gt;=250000,"SI","NO")</f>
        <v>NO</v>
      </c>
    </row>
    <row r="3429" spans="1:18" x14ac:dyDescent="0.3">
      <c r="A3429" s="17">
        <v>33500549</v>
      </c>
      <c r="B3429" s="13">
        <v>39</v>
      </c>
      <c r="C3429" s="13">
        <v>7</v>
      </c>
      <c r="D3429" s="13">
        <v>61</v>
      </c>
      <c r="E3429" t="s">
        <v>22</v>
      </c>
      <c r="F3429" t="s">
        <v>20</v>
      </c>
      <c r="G3429" t="str">
        <f>IF(VentasC15[[#This Row],[Tipo de pago]]='Tablas auxiliares'!$B$6,"Venta física","Venta Online")</f>
        <v>Venta física</v>
      </c>
      <c r="H3429" t="s">
        <v>30</v>
      </c>
      <c r="I3429" s="37">
        <v>24435</v>
      </c>
      <c r="J3429" s="37">
        <v>33729</v>
      </c>
      <c r="K3429" s="37">
        <v>88167</v>
      </c>
      <c r="L3429" s="37">
        <v>38235</v>
      </c>
      <c r="M3429" s="37">
        <v>94567</v>
      </c>
      <c r="N3429" s="37">
        <f>SUM(VentasC15[[#This Row],[Maquillaje]:[Perfumería]])</f>
        <v>279133</v>
      </c>
      <c r="O3429" s="14">
        <f>AVERAGE(VentasC15[[#This Row],[Maquillaje]:[Perfumería]])</f>
        <v>55826.6</v>
      </c>
      <c r="P3429" t="str">
        <f>INDEX(VentasC15[[#Headers],[Maquillaje]:[Perfumería]],MATCH(MAX(VentasC15[[#This Row],[Maquillaje]:[Perfumería]]),VentasC15[[#This Row],[Maquillaje]:[Perfumería]],0))</f>
        <v>Perfumería</v>
      </c>
      <c r="Q3429" t="str">
        <f>INDEX(VentasC15[[#Headers],[Maquillaje]:[Perfumería]],MATCH(MIN(VentasC15[[#This Row],[Maquillaje]:[Perfumería]]),VentasC15[[#This Row],[Maquillaje]:[Perfumería]],0))</f>
        <v>Maquillaje</v>
      </c>
      <c r="R3429" t="str">
        <f>IF(VentasC15[[#This Row],[Total por vendedor]]&gt;=250000,"SI","NO")</f>
        <v>SI</v>
      </c>
    </row>
    <row r="3430" spans="1:18" x14ac:dyDescent="0.3">
      <c r="A3430" s="16">
        <v>33500550</v>
      </c>
      <c r="B3430" s="13">
        <v>44</v>
      </c>
      <c r="C3430" s="13">
        <v>7</v>
      </c>
      <c r="D3430" s="13">
        <v>17</v>
      </c>
      <c r="E3430" t="s">
        <v>23</v>
      </c>
      <c r="F3430" t="s">
        <v>21</v>
      </c>
      <c r="G3430" t="str">
        <f>IF(VentasC15[[#This Row],[Tipo de pago]]='Tablas auxiliares'!$B$6,"Venta física","Venta Online")</f>
        <v>Venta Online</v>
      </c>
      <c r="H3430" t="s">
        <v>29</v>
      </c>
      <c r="I3430" s="37">
        <v>75575</v>
      </c>
      <c r="J3430" s="37">
        <v>73935</v>
      </c>
      <c r="K3430" s="37">
        <v>23048</v>
      </c>
      <c r="L3430" s="37">
        <v>50356</v>
      </c>
      <c r="M3430" s="37">
        <v>56766</v>
      </c>
      <c r="N3430" s="37">
        <f>SUM(VentasC15[[#This Row],[Maquillaje]:[Perfumería]])</f>
        <v>279680</v>
      </c>
      <c r="O3430" s="14">
        <f>AVERAGE(VentasC15[[#This Row],[Maquillaje]:[Perfumería]])</f>
        <v>55936</v>
      </c>
      <c r="P3430" t="str">
        <f>INDEX(VentasC15[[#Headers],[Maquillaje]:[Perfumería]],MATCH(MAX(VentasC15[[#This Row],[Maquillaje]:[Perfumería]]),VentasC15[[#This Row],[Maquillaje]:[Perfumería]],0))</f>
        <v>Maquillaje</v>
      </c>
      <c r="Q3430" t="str">
        <f>INDEX(VentasC15[[#Headers],[Maquillaje]:[Perfumería]],MATCH(MIN(VentasC15[[#This Row],[Maquillaje]:[Perfumería]]),VentasC15[[#This Row],[Maquillaje]:[Perfumería]],0))</f>
        <v>Cabello</v>
      </c>
      <c r="R3430" t="str">
        <f>IF(VentasC15[[#This Row],[Total por vendedor]]&gt;=250000,"SI","NO")</f>
        <v>SI</v>
      </c>
    </row>
    <row r="3431" spans="1:18" x14ac:dyDescent="0.3">
      <c r="A3431" s="17">
        <v>33500551</v>
      </c>
      <c r="B3431" s="13">
        <v>65</v>
      </c>
      <c r="C3431" s="13">
        <v>7</v>
      </c>
      <c r="D3431" s="13">
        <v>65</v>
      </c>
      <c r="E3431" t="s">
        <v>23</v>
      </c>
      <c r="F3431" t="s">
        <v>21</v>
      </c>
      <c r="G3431" t="str">
        <f>IF(VentasC15[[#This Row],[Tipo de pago]]='Tablas auxiliares'!$B$6,"Venta física","Venta Online")</f>
        <v>Venta Online</v>
      </c>
      <c r="H3431" t="s">
        <v>30</v>
      </c>
      <c r="I3431" s="37">
        <v>45481</v>
      </c>
      <c r="J3431" s="37">
        <v>86526</v>
      </c>
      <c r="K3431" s="37">
        <v>58158</v>
      </c>
      <c r="L3431" s="37">
        <v>41706</v>
      </c>
      <c r="M3431" s="37">
        <v>97436</v>
      </c>
      <c r="N3431" s="37">
        <f>SUM(VentasC15[[#This Row],[Maquillaje]:[Perfumería]])</f>
        <v>329307</v>
      </c>
      <c r="O3431" s="14">
        <f>AVERAGE(VentasC15[[#This Row],[Maquillaje]:[Perfumería]])</f>
        <v>65861.399999999994</v>
      </c>
      <c r="P3431" t="str">
        <f>INDEX(VentasC15[[#Headers],[Maquillaje]:[Perfumería]],MATCH(MAX(VentasC15[[#This Row],[Maquillaje]:[Perfumería]]),VentasC15[[#This Row],[Maquillaje]:[Perfumería]],0))</f>
        <v>Perfumería</v>
      </c>
      <c r="Q3431" t="str">
        <f>INDEX(VentasC15[[#Headers],[Maquillaje]:[Perfumería]],MATCH(MIN(VentasC15[[#This Row],[Maquillaje]:[Perfumería]]),VentasC15[[#This Row],[Maquillaje]:[Perfumería]],0))</f>
        <v>Cuerpo</v>
      </c>
      <c r="R3431" t="str">
        <f>IF(VentasC15[[#This Row],[Total por vendedor]]&gt;=250000,"SI","NO")</f>
        <v>SI</v>
      </c>
    </row>
    <row r="3432" spans="1:18" x14ac:dyDescent="0.3">
      <c r="A3432" s="16">
        <v>33500552</v>
      </c>
      <c r="B3432" s="13">
        <v>45</v>
      </c>
      <c r="C3432" s="13">
        <v>7</v>
      </c>
      <c r="D3432" s="13">
        <v>42</v>
      </c>
      <c r="E3432" t="s">
        <v>24</v>
      </c>
      <c r="F3432" t="s">
        <v>21</v>
      </c>
      <c r="G3432" t="str">
        <f>IF(VentasC15[[#This Row],[Tipo de pago]]='Tablas auxiliares'!$B$6,"Venta física","Venta Online")</f>
        <v>Venta Online</v>
      </c>
      <c r="H3432" t="s">
        <v>30</v>
      </c>
      <c r="I3432" s="37">
        <v>68619</v>
      </c>
      <c r="J3432" s="37">
        <v>13231</v>
      </c>
      <c r="K3432" s="37">
        <v>84108</v>
      </c>
      <c r="L3432" s="37">
        <v>3915</v>
      </c>
      <c r="M3432" s="37">
        <v>89990</v>
      </c>
      <c r="N3432" s="37">
        <f>SUM(VentasC15[[#This Row],[Maquillaje]:[Perfumería]])</f>
        <v>259863</v>
      </c>
      <c r="O3432" s="14">
        <f>AVERAGE(VentasC15[[#This Row],[Maquillaje]:[Perfumería]])</f>
        <v>51972.6</v>
      </c>
      <c r="P3432" t="str">
        <f>INDEX(VentasC15[[#Headers],[Maquillaje]:[Perfumería]],MATCH(MAX(VentasC15[[#This Row],[Maquillaje]:[Perfumería]]),VentasC15[[#This Row],[Maquillaje]:[Perfumería]],0))</f>
        <v>Perfumería</v>
      </c>
      <c r="Q3432" t="str">
        <f>INDEX(VentasC15[[#Headers],[Maquillaje]:[Perfumería]],MATCH(MIN(VentasC15[[#This Row],[Maquillaje]:[Perfumería]]),VentasC15[[#This Row],[Maquillaje]:[Perfumería]],0))</f>
        <v>Cuerpo</v>
      </c>
      <c r="R3432" t="str">
        <f>IF(VentasC15[[#This Row],[Total por vendedor]]&gt;=250000,"SI","NO")</f>
        <v>SI</v>
      </c>
    </row>
    <row r="3433" spans="1:18" x14ac:dyDescent="0.3">
      <c r="A3433" s="17">
        <v>33500553</v>
      </c>
      <c r="B3433" s="13">
        <v>73</v>
      </c>
      <c r="C3433" s="13">
        <v>7</v>
      </c>
      <c r="D3433" s="13">
        <v>5</v>
      </c>
      <c r="E3433" t="s">
        <v>25</v>
      </c>
      <c r="F3433" t="s">
        <v>21</v>
      </c>
      <c r="G3433" t="str">
        <f>IF(VentasC15[[#This Row],[Tipo de pago]]='Tablas auxiliares'!$B$6,"Venta física","Venta Online")</f>
        <v>Venta Online</v>
      </c>
      <c r="H3433" t="s">
        <v>29</v>
      </c>
      <c r="I3433" s="37">
        <v>5152</v>
      </c>
      <c r="J3433" s="37">
        <v>88123</v>
      </c>
      <c r="K3433" s="37">
        <v>90713</v>
      </c>
      <c r="L3433" s="37">
        <v>6675</v>
      </c>
      <c r="M3433" s="37">
        <v>35211</v>
      </c>
      <c r="N3433" s="37">
        <f>SUM(VentasC15[[#This Row],[Maquillaje]:[Perfumería]])</f>
        <v>225874</v>
      </c>
      <c r="O3433" s="14">
        <f>AVERAGE(VentasC15[[#This Row],[Maquillaje]:[Perfumería]])</f>
        <v>45174.8</v>
      </c>
      <c r="P3433" t="str">
        <f>INDEX(VentasC15[[#Headers],[Maquillaje]:[Perfumería]],MATCH(MAX(VentasC15[[#This Row],[Maquillaje]:[Perfumería]]),VentasC15[[#This Row],[Maquillaje]:[Perfumería]],0))</f>
        <v>Cabello</v>
      </c>
      <c r="Q3433" t="str">
        <f>INDEX(VentasC15[[#Headers],[Maquillaje]:[Perfumería]],MATCH(MIN(VentasC15[[#This Row],[Maquillaje]:[Perfumería]]),VentasC15[[#This Row],[Maquillaje]:[Perfumería]],0))</f>
        <v>Maquillaje</v>
      </c>
      <c r="R3433" t="str">
        <f>IF(VentasC15[[#This Row],[Total por vendedor]]&gt;=250000,"SI","NO")</f>
        <v>NO</v>
      </c>
    </row>
    <row r="3434" spans="1:18" x14ac:dyDescent="0.3">
      <c r="A3434" s="16">
        <v>33500554</v>
      </c>
      <c r="B3434" s="13">
        <v>55</v>
      </c>
      <c r="C3434" s="13">
        <v>7</v>
      </c>
      <c r="D3434" s="13">
        <v>42</v>
      </c>
      <c r="E3434" t="s">
        <v>24</v>
      </c>
      <c r="F3434" t="s">
        <v>21</v>
      </c>
      <c r="G3434" t="str">
        <f>IF(VentasC15[[#This Row],[Tipo de pago]]='Tablas auxiliares'!$B$6,"Venta física","Venta Online")</f>
        <v>Venta Online</v>
      </c>
      <c r="H3434" t="s">
        <v>29</v>
      </c>
      <c r="I3434" s="37">
        <v>98464</v>
      </c>
      <c r="J3434" s="37">
        <v>62662</v>
      </c>
      <c r="K3434" s="37">
        <v>97022</v>
      </c>
      <c r="L3434" s="37">
        <v>19231</v>
      </c>
      <c r="M3434" s="37">
        <v>53388</v>
      </c>
      <c r="N3434" s="37">
        <f>SUM(VentasC15[[#This Row],[Maquillaje]:[Perfumería]])</f>
        <v>330767</v>
      </c>
      <c r="O3434" s="14">
        <f>AVERAGE(VentasC15[[#This Row],[Maquillaje]:[Perfumería]])</f>
        <v>66153.399999999994</v>
      </c>
      <c r="P3434" t="str">
        <f>INDEX(VentasC15[[#Headers],[Maquillaje]:[Perfumería]],MATCH(MAX(VentasC15[[#This Row],[Maquillaje]:[Perfumería]]),VentasC15[[#This Row],[Maquillaje]:[Perfumería]],0))</f>
        <v>Maquillaje</v>
      </c>
      <c r="Q3434" t="str">
        <f>INDEX(VentasC15[[#Headers],[Maquillaje]:[Perfumería]],MATCH(MIN(VentasC15[[#This Row],[Maquillaje]:[Perfumería]]),VentasC15[[#This Row],[Maquillaje]:[Perfumería]],0))</f>
        <v>Cuerpo</v>
      </c>
      <c r="R3434" t="str">
        <f>IF(VentasC15[[#This Row],[Total por vendedor]]&gt;=250000,"SI","NO")</f>
        <v>SI</v>
      </c>
    </row>
    <row r="3435" spans="1:18" x14ac:dyDescent="0.3">
      <c r="A3435" s="17">
        <v>33500555</v>
      </c>
      <c r="B3435" s="13">
        <v>36</v>
      </c>
      <c r="C3435" s="13">
        <v>7</v>
      </c>
      <c r="D3435" s="13">
        <v>61</v>
      </c>
      <c r="E3435" t="s">
        <v>22</v>
      </c>
      <c r="F3435" t="s">
        <v>20</v>
      </c>
      <c r="G3435" t="str">
        <f>IF(VentasC15[[#This Row],[Tipo de pago]]='Tablas auxiliares'!$B$6,"Venta física","Venta Online")</f>
        <v>Venta física</v>
      </c>
      <c r="H3435" t="s">
        <v>29</v>
      </c>
      <c r="I3435" s="37">
        <v>88462</v>
      </c>
      <c r="J3435" s="37">
        <v>48899</v>
      </c>
      <c r="K3435" s="37">
        <v>8271</v>
      </c>
      <c r="L3435" s="37">
        <v>13950</v>
      </c>
      <c r="M3435" s="37">
        <v>36473</v>
      </c>
      <c r="N3435" s="37">
        <f>SUM(VentasC15[[#This Row],[Maquillaje]:[Perfumería]])</f>
        <v>196055</v>
      </c>
      <c r="O3435" s="14">
        <f>AVERAGE(VentasC15[[#This Row],[Maquillaje]:[Perfumería]])</f>
        <v>39211</v>
      </c>
      <c r="P3435" t="str">
        <f>INDEX(VentasC15[[#Headers],[Maquillaje]:[Perfumería]],MATCH(MAX(VentasC15[[#This Row],[Maquillaje]:[Perfumería]]),VentasC15[[#This Row],[Maquillaje]:[Perfumería]],0))</f>
        <v>Maquillaje</v>
      </c>
      <c r="Q3435" t="str">
        <f>INDEX(VentasC15[[#Headers],[Maquillaje]:[Perfumería]],MATCH(MIN(VentasC15[[#This Row],[Maquillaje]:[Perfumería]]),VentasC15[[#This Row],[Maquillaje]:[Perfumería]],0))</f>
        <v>Cabello</v>
      </c>
      <c r="R3435" t="str">
        <f>IF(VentasC15[[#This Row],[Total por vendedor]]&gt;=250000,"SI","NO")</f>
        <v>NO</v>
      </c>
    </row>
    <row r="3436" spans="1:18" x14ac:dyDescent="0.3">
      <c r="A3436" s="16">
        <v>33500556</v>
      </c>
      <c r="B3436" s="13">
        <v>69</v>
      </c>
      <c r="C3436" s="13">
        <v>7</v>
      </c>
      <c r="D3436" s="13">
        <v>81</v>
      </c>
      <c r="E3436" t="s">
        <v>24</v>
      </c>
      <c r="F3436" t="s">
        <v>21</v>
      </c>
      <c r="G3436" t="str">
        <f>IF(VentasC15[[#This Row],[Tipo de pago]]='Tablas auxiliares'!$B$6,"Venta física","Venta Online")</f>
        <v>Venta Online</v>
      </c>
      <c r="H3436" t="s">
        <v>30</v>
      </c>
      <c r="I3436" s="37">
        <v>88287</v>
      </c>
      <c r="J3436" s="37">
        <v>19554</v>
      </c>
      <c r="K3436" s="37">
        <v>21746</v>
      </c>
      <c r="L3436" s="37">
        <v>33093</v>
      </c>
      <c r="M3436" s="37">
        <v>47021</v>
      </c>
      <c r="N3436" s="37">
        <f>SUM(VentasC15[[#This Row],[Maquillaje]:[Perfumería]])</f>
        <v>209701</v>
      </c>
      <c r="O3436" s="14">
        <f>AVERAGE(VentasC15[[#This Row],[Maquillaje]:[Perfumería]])</f>
        <v>41940.199999999997</v>
      </c>
      <c r="P3436" t="str">
        <f>INDEX(VentasC15[[#Headers],[Maquillaje]:[Perfumería]],MATCH(MAX(VentasC15[[#This Row],[Maquillaje]:[Perfumería]]),VentasC15[[#This Row],[Maquillaje]:[Perfumería]],0))</f>
        <v>Maquillaje</v>
      </c>
      <c r="Q3436" t="str">
        <f>INDEX(VentasC15[[#Headers],[Maquillaje]:[Perfumería]],MATCH(MIN(VentasC15[[#This Row],[Maquillaje]:[Perfumería]]),VentasC15[[#This Row],[Maquillaje]:[Perfumería]],0))</f>
        <v>Skincare</v>
      </c>
      <c r="R3436" t="str">
        <f>IF(VentasC15[[#This Row],[Total por vendedor]]&gt;=250000,"SI","NO")</f>
        <v>NO</v>
      </c>
    </row>
    <row r="3437" spans="1:18" x14ac:dyDescent="0.3">
      <c r="A3437" s="17">
        <v>33500557</v>
      </c>
      <c r="B3437" s="13">
        <v>40</v>
      </c>
      <c r="C3437" s="13">
        <v>7</v>
      </c>
      <c r="D3437" s="13">
        <v>92</v>
      </c>
      <c r="E3437" t="s">
        <v>22</v>
      </c>
      <c r="F3437" t="s">
        <v>21</v>
      </c>
      <c r="G3437" t="str">
        <f>IF(VentasC15[[#This Row],[Tipo de pago]]='Tablas auxiliares'!$B$6,"Venta física","Venta Online")</f>
        <v>Venta Online</v>
      </c>
      <c r="H3437" t="s">
        <v>30</v>
      </c>
      <c r="I3437" s="37">
        <v>39233</v>
      </c>
      <c r="J3437" s="37">
        <v>88806</v>
      </c>
      <c r="K3437" s="37">
        <v>71344</v>
      </c>
      <c r="L3437" s="37">
        <v>38571</v>
      </c>
      <c r="M3437" s="37">
        <v>93827</v>
      </c>
      <c r="N3437" s="37">
        <f>SUM(VentasC15[[#This Row],[Maquillaje]:[Perfumería]])</f>
        <v>331781</v>
      </c>
      <c r="O3437" s="14">
        <f>AVERAGE(VentasC15[[#This Row],[Maquillaje]:[Perfumería]])</f>
        <v>66356.2</v>
      </c>
      <c r="P3437" t="str">
        <f>INDEX(VentasC15[[#Headers],[Maquillaje]:[Perfumería]],MATCH(MAX(VentasC15[[#This Row],[Maquillaje]:[Perfumería]]),VentasC15[[#This Row],[Maquillaje]:[Perfumería]],0))</f>
        <v>Perfumería</v>
      </c>
      <c r="Q3437" t="str">
        <f>INDEX(VentasC15[[#Headers],[Maquillaje]:[Perfumería]],MATCH(MIN(VentasC15[[#This Row],[Maquillaje]:[Perfumería]]),VentasC15[[#This Row],[Maquillaje]:[Perfumería]],0))</f>
        <v>Cuerpo</v>
      </c>
      <c r="R3437" t="str">
        <f>IF(VentasC15[[#This Row],[Total por vendedor]]&gt;=250000,"SI","NO")</f>
        <v>SI</v>
      </c>
    </row>
    <row r="3438" spans="1:18" x14ac:dyDescent="0.3">
      <c r="A3438" s="16">
        <v>33500558</v>
      </c>
      <c r="B3438" s="13">
        <v>71</v>
      </c>
      <c r="C3438" s="13">
        <v>7</v>
      </c>
      <c r="D3438" s="13">
        <v>77</v>
      </c>
      <c r="E3438" t="s">
        <v>24</v>
      </c>
      <c r="F3438" t="s">
        <v>21</v>
      </c>
      <c r="G3438" t="str">
        <f>IF(VentasC15[[#This Row],[Tipo de pago]]='Tablas auxiliares'!$B$6,"Venta física","Venta Online")</f>
        <v>Venta Online</v>
      </c>
      <c r="H3438" t="s">
        <v>29</v>
      </c>
      <c r="I3438" s="37">
        <v>50147</v>
      </c>
      <c r="J3438" s="37">
        <v>22250</v>
      </c>
      <c r="K3438" s="37">
        <v>18011</v>
      </c>
      <c r="L3438" s="37">
        <v>8531</v>
      </c>
      <c r="M3438" s="37">
        <v>8222</v>
      </c>
      <c r="N3438" s="37">
        <f>SUM(VentasC15[[#This Row],[Maquillaje]:[Perfumería]])</f>
        <v>107161</v>
      </c>
      <c r="O3438" s="14">
        <f>AVERAGE(VentasC15[[#This Row],[Maquillaje]:[Perfumería]])</f>
        <v>21432.2</v>
      </c>
      <c r="P3438" t="str">
        <f>INDEX(VentasC15[[#Headers],[Maquillaje]:[Perfumería]],MATCH(MAX(VentasC15[[#This Row],[Maquillaje]:[Perfumería]]),VentasC15[[#This Row],[Maquillaje]:[Perfumería]],0))</f>
        <v>Maquillaje</v>
      </c>
      <c r="Q3438" t="str">
        <f>INDEX(VentasC15[[#Headers],[Maquillaje]:[Perfumería]],MATCH(MIN(VentasC15[[#This Row],[Maquillaje]:[Perfumería]]),VentasC15[[#This Row],[Maquillaje]:[Perfumería]],0))</f>
        <v>Perfumería</v>
      </c>
      <c r="R3438" t="str">
        <f>IF(VentasC15[[#This Row],[Total por vendedor]]&gt;=250000,"SI","NO")</f>
        <v>NO</v>
      </c>
    </row>
    <row r="3439" spans="1:18" x14ac:dyDescent="0.3">
      <c r="A3439" s="17">
        <v>33500559</v>
      </c>
      <c r="B3439" s="13">
        <v>25</v>
      </c>
      <c r="C3439" s="13">
        <v>7</v>
      </c>
      <c r="D3439" s="13">
        <v>49</v>
      </c>
      <c r="E3439" t="s">
        <v>22</v>
      </c>
      <c r="F3439" t="s">
        <v>20</v>
      </c>
      <c r="G3439" t="str">
        <f>IF(VentasC15[[#This Row],[Tipo de pago]]='Tablas auxiliares'!$B$6,"Venta física","Venta Online")</f>
        <v>Venta física</v>
      </c>
      <c r="H3439" t="s">
        <v>29</v>
      </c>
      <c r="I3439" s="37">
        <v>35076</v>
      </c>
      <c r="J3439" s="37">
        <v>77593</v>
      </c>
      <c r="K3439" s="37">
        <v>42253</v>
      </c>
      <c r="L3439" s="37">
        <v>89759</v>
      </c>
      <c r="M3439" s="37">
        <v>92152</v>
      </c>
      <c r="N3439" s="37">
        <f>SUM(VentasC15[[#This Row],[Maquillaje]:[Perfumería]])</f>
        <v>336833</v>
      </c>
      <c r="O3439" s="14">
        <f>AVERAGE(VentasC15[[#This Row],[Maquillaje]:[Perfumería]])</f>
        <v>67366.600000000006</v>
      </c>
      <c r="P3439" t="str">
        <f>INDEX(VentasC15[[#Headers],[Maquillaje]:[Perfumería]],MATCH(MAX(VentasC15[[#This Row],[Maquillaje]:[Perfumería]]),VentasC15[[#This Row],[Maquillaje]:[Perfumería]],0))</f>
        <v>Perfumería</v>
      </c>
      <c r="Q3439" t="str">
        <f>INDEX(VentasC15[[#Headers],[Maquillaje]:[Perfumería]],MATCH(MIN(VentasC15[[#This Row],[Maquillaje]:[Perfumería]]),VentasC15[[#This Row],[Maquillaje]:[Perfumería]],0))</f>
        <v>Maquillaje</v>
      </c>
      <c r="R3439" t="str">
        <f>IF(VentasC15[[#This Row],[Total por vendedor]]&gt;=250000,"SI","NO")</f>
        <v>SI</v>
      </c>
    </row>
    <row r="3440" spans="1:18" x14ac:dyDescent="0.3">
      <c r="A3440" s="16">
        <v>33500560</v>
      </c>
      <c r="B3440" s="13">
        <v>57</v>
      </c>
      <c r="C3440" s="13">
        <v>7</v>
      </c>
      <c r="D3440" s="13">
        <v>44</v>
      </c>
      <c r="E3440" t="s">
        <v>24</v>
      </c>
      <c r="F3440" t="s">
        <v>21</v>
      </c>
      <c r="G3440" t="str">
        <f>IF(VentasC15[[#This Row],[Tipo de pago]]='Tablas auxiliares'!$B$6,"Venta física","Venta Online")</f>
        <v>Venta Online</v>
      </c>
      <c r="H3440" t="s">
        <v>30</v>
      </c>
      <c r="I3440" s="37">
        <v>50760</v>
      </c>
      <c r="J3440" s="37">
        <v>65157</v>
      </c>
      <c r="K3440" s="37">
        <v>49166</v>
      </c>
      <c r="L3440" s="37">
        <v>293</v>
      </c>
      <c r="M3440" s="37">
        <v>88799</v>
      </c>
      <c r="N3440" s="37">
        <f>SUM(VentasC15[[#This Row],[Maquillaje]:[Perfumería]])</f>
        <v>254175</v>
      </c>
      <c r="O3440" s="14">
        <f>AVERAGE(VentasC15[[#This Row],[Maquillaje]:[Perfumería]])</f>
        <v>50835</v>
      </c>
      <c r="P3440" t="str">
        <f>INDEX(VentasC15[[#Headers],[Maquillaje]:[Perfumería]],MATCH(MAX(VentasC15[[#This Row],[Maquillaje]:[Perfumería]]),VentasC15[[#This Row],[Maquillaje]:[Perfumería]],0))</f>
        <v>Perfumería</v>
      </c>
      <c r="Q3440" t="str">
        <f>INDEX(VentasC15[[#Headers],[Maquillaje]:[Perfumería]],MATCH(MIN(VentasC15[[#This Row],[Maquillaje]:[Perfumería]]),VentasC15[[#This Row],[Maquillaje]:[Perfumería]],0))</f>
        <v>Cuerpo</v>
      </c>
      <c r="R3440" t="str">
        <f>IF(VentasC15[[#This Row],[Total por vendedor]]&gt;=250000,"SI","NO")</f>
        <v>SI</v>
      </c>
    </row>
    <row r="3441" spans="1:18" x14ac:dyDescent="0.3">
      <c r="A3441" s="17">
        <v>33500561</v>
      </c>
      <c r="B3441" s="13">
        <v>60</v>
      </c>
      <c r="C3441" s="13">
        <v>7</v>
      </c>
      <c r="D3441" s="13">
        <v>39</v>
      </c>
      <c r="E3441" t="s">
        <v>23</v>
      </c>
      <c r="F3441" t="s">
        <v>21</v>
      </c>
      <c r="G3441" t="str">
        <f>IF(VentasC15[[#This Row],[Tipo de pago]]='Tablas auxiliares'!$B$6,"Venta física","Venta Online")</f>
        <v>Venta Online</v>
      </c>
      <c r="H3441" t="s">
        <v>30</v>
      </c>
      <c r="I3441" s="37">
        <v>62079</v>
      </c>
      <c r="J3441" s="37">
        <v>37283</v>
      </c>
      <c r="K3441" s="37">
        <v>36966</v>
      </c>
      <c r="L3441" s="37">
        <v>12028</v>
      </c>
      <c r="M3441" s="37">
        <v>52849</v>
      </c>
      <c r="N3441" s="37">
        <f>SUM(VentasC15[[#This Row],[Maquillaje]:[Perfumería]])</f>
        <v>201205</v>
      </c>
      <c r="O3441" s="14">
        <f>AVERAGE(VentasC15[[#This Row],[Maquillaje]:[Perfumería]])</f>
        <v>40241</v>
      </c>
      <c r="P3441" t="str">
        <f>INDEX(VentasC15[[#Headers],[Maquillaje]:[Perfumería]],MATCH(MAX(VentasC15[[#This Row],[Maquillaje]:[Perfumería]]),VentasC15[[#This Row],[Maquillaje]:[Perfumería]],0))</f>
        <v>Maquillaje</v>
      </c>
      <c r="Q3441" t="str">
        <f>INDEX(VentasC15[[#Headers],[Maquillaje]:[Perfumería]],MATCH(MIN(VentasC15[[#This Row],[Maquillaje]:[Perfumería]]),VentasC15[[#This Row],[Maquillaje]:[Perfumería]],0))</f>
        <v>Cuerpo</v>
      </c>
      <c r="R3441" t="str">
        <f>IF(VentasC15[[#This Row],[Total por vendedor]]&gt;=250000,"SI","NO")</f>
        <v>NO</v>
      </c>
    </row>
    <row r="3442" spans="1:18" x14ac:dyDescent="0.3">
      <c r="A3442" s="16">
        <v>33500562</v>
      </c>
      <c r="B3442" s="13">
        <v>72</v>
      </c>
      <c r="C3442" s="13">
        <v>7</v>
      </c>
      <c r="D3442" s="13">
        <v>97</v>
      </c>
      <c r="E3442" t="s">
        <v>24</v>
      </c>
      <c r="F3442" t="s">
        <v>21</v>
      </c>
      <c r="G3442" t="str">
        <f>IF(VentasC15[[#This Row],[Tipo de pago]]='Tablas auxiliares'!$B$6,"Venta física","Venta Online")</f>
        <v>Venta Online</v>
      </c>
      <c r="H3442" t="s">
        <v>30</v>
      </c>
      <c r="I3442" s="37">
        <v>92578</v>
      </c>
      <c r="J3442" s="37">
        <v>95146</v>
      </c>
      <c r="K3442" s="37">
        <v>38017</v>
      </c>
      <c r="L3442" s="37">
        <v>27680</v>
      </c>
      <c r="M3442" s="37">
        <v>5265</v>
      </c>
      <c r="N3442" s="37">
        <f>SUM(VentasC15[[#This Row],[Maquillaje]:[Perfumería]])</f>
        <v>258686</v>
      </c>
      <c r="O3442" s="14">
        <f>AVERAGE(VentasC15[[#This Row],[Maquillaje]:[Perfumería]])</f>
        <v>51737.2</v>
      </c>
      <c r="P3442" t="str">
        <f>INDEX(VentasC15[[#Headers],[Maquillaje]:[Perfumería]],MATCH(MAX(VentasC15[[#This Row],[Maquillaje]:[Perfumería]]),VentasC15[[#This Row],[Maquillaje]:[Perfumería]],0))</f>
        <v>Skincare</v>
      </c>
      <c r="Q3442" t="str">
        <f>INDEX(VentasC15[[#Headers],[Maquillaje]:[Perfumería]],MATCH(MIN(VentasC15[[#This Row],[Maquillaje]:[Perfumería]]),VentasC15[[#This Row],[Maquillaje]:[Perfumería]],0))</f>
        <v>Perfumería</v>
      </c>
      <c r="R3442" t="str">
        <f>IF(VentasC15[[#This Row],[Total por vendedor]]&gt;=250000,"SI","NO")</f>
        <v>SI</v>
      </c>
    </row>
    <row r="3443" spans="1:18" x14ac:dyDescent="0.3">
      <c r="A3443" s="17">
        <v>33500563</v>
      </c>
      <c r="B3443" s="13">
        <v>43</v>
      </c>
      <c r="C3443" s="13">
        <v>7</v>
      </c>
      <c r="D3443" s="13">
        <v>32</v>
      </c>
      <c r="E3443" t="s">
        <v>25</v>
      </c>
      <c r="F3443" t="s">
        <v>20</v>
      </c>
      <c r="G3443" t="str">
        <f>IF(VentasC15[[#This Row],[Tipo de pago]]='Tablas auxiliares'!$B$6,"Venta física","Venta Online")</f>
        <v>Venta física</v>
      </c>
      <c r="H3443" t="s">
        <v>30</v>
      </c>
      <c r="I3443" s="37">
        <v>32060</v>
      </c>
      <c r="J3443" s="37">
        <v>1309</v>
      </c>
      <c r="K3443" s="37">
        <v>55117</v>
      </c>
      <c r="L3443" s="37">
        <v>69776</v>
      </c>
      <c r="M3443" s="37">
        <v>42330</v>
      </c>
      <c r="N3443" s="37">
        <f>SUM(VentasC15[[#This Row],[Maquillaje]:[Perfumería]])</f>
        <v>200592</v>
      </c>
      <c r="O3443" s="14">
        <f>AVERAGE(VentasC15[[#This Row],[Maquillaje]:[Perfumería]])</f>
        <v>40118.400000000001</v>
      </c>
      <c r="P3443" t="str">
        <f>INDEX(VentasC15[[#Headers],[Maquillaje]:[Perfumería]],MATCH(MAX(VentasC15[[#This Row],[Maquillaje]:[Perfumería]]),VentasC15[[#This Row],[Maquillaje]:[Perfumería]],0))</f>
        <v>Cuerpo</v>
      </c>
      <c r="Q3443" t="str">
        <f>INDEX(VentasC15[[#Headers],[Maquillaje]:[Perfumería]],MATCH(MIN(VentasC15[[#This Row],[Maquillaje]:[Perfumería]]),VentasC15[[#This Row],[Maquillaje]:[Perfumería]],0))</f>
        <v>Skincare</v>
      </c>
      <c r="R3443" t="str">
        <f>IF(VentasC15[[#This Row],[Total por vendedor]]&gt;=250000,"SI","NO")</f>
        <v>NO</v>
      </c>
    </row>
    <row r="3444" spans="1:18" x14ac:dyDescent="0.3">
      <c r="A3444" s="16">
        <v>33500564</v>
      </c>
      <c r="B3444" s="13">
        <v>43</v>
      </c>
      <c r="C3444" s="13">
        <v>7</v>
      </c>
      <c r="D3444" s="13">
        <v>60</v>
      </c>
      <c r="E3444" t="s">
        <v>23</v>
      </c>
      <c r="F3444" t="s">
        <v>21</v>
      </c>
      <c r="G3444" t="str">
        <f>IF(VentasC15[[#This Row],[Tipo de pago]]='Tablas auxiliares'!$B$6,"Venta física","Venta Online")</f>
        <v>Venta Online</v>
      </c>
      <c r="H3444" t="s">
        <v>29</v>
      </c>
      <c r="I3444" s="37">
        <v>94731</v>
      </c>
      <c r="J3444" s="37">
        <v>58772</v>
      </c>
      <c r="K3444" s="37">
        <v>87253</v>
      </c>
      <c r="L3444" s="37">
        <v>45183</v>
      </c>
      <c r="M3444" s="37">
        <v>68385</v>
      </c>
      <c r="N3444" s="37">
        <f>SUM(VentasC15[[#This Row],[Maquillaje]:[Perfumería]])</f>
        <v>354324</v>
      </c>
      <c r="O3444" s="14">
        <f>AVERAGE(VentasC15[[#This Row],[Maquillaje]:[Perfumería]])</f>
        <v>70864.800000000003</v>
      </c>
      <c r="P3444" t="str">
        <f>INDEX(VentasC15[[#Headers],[Maquillaje]:[Perfumería]],MATCH(MAX(VentasC15[[#This Row],[Maquillaje]:[Perfumería]]),VentasC15[[#This Row],[Maquillaje]:[Perfumería]],0))</f>
        <v>Maquillaje</v>
      </c>
      <c r="Q3444" t="str">
        <f>INDEX(VentasC15[[#Headers],[Maquillaje]:[Perfumería]],MATCH(MIN(VentasC15[[#This Row],[Maquillaje]:[Perfumería]]),VentasC15[[#This Row],[Maquillaje]:[Perfumería]],0))</f>
        <v>Cuerpo</v>
      </c>
      <c r="R3444" t="str">
        <f>IF(VentasC15[[#This Row],[Total por vendedor]]&gt;=250000,"SI","NO")</f>
        <v>SI</v>
      </c>
    </row>
    <row r="3445" spans="1:18" x14ac:dyDescent="0.3">
      <c r="A3445" s="17">
        <v>33500565</v>
      </c>
      <c r="B3445" s="13">
        <v>65</v>
      </c>
      <c r="C3445" s="13">
        <v>7</v>
      </c>
      <c r="D3445" s="13">
        <v>21</v>
      </c>
      <c r="E3445" t="s">
        <v>25</v>
      </c>
      <c r="F3445" t="s">
        <v>20</v>
      </c>
      <c r="G3445" t="str">
        <f>IF(VentasC15[[#This Row],[Tipo de pago]]='Tablas auxiliares'!$B$6,"Venta física","Venta Online")</f>
        <v>Venta física</v>
      </c>
      <c r="H3445" t="s">
        <v>29</v>
      </c>
      <c r="I3445" s="37">
        <v>98746</v>
      </c>
      <c r="J3445" s="37">
        <v>94774</v>
      </c>
      <c r="K3445" s="37">
        <v>66878</v>
      </c>
      <c r="L3445" s="37">
        <v>76945</v>
      </c>
      <c r="M3445" s="37">
        <v>22064</v>
      </c>
      <c r="N3445" s="37">
        <f>SUM(VentasC15[[#This Row],[Maquillaje]:[Perfumería]])</f>
        <v>359407</v>
      </c>
      <c r="O3445" s="14">
        <f>AVERAGE(VentasC15[[#This Row],[Maquillaje]:[Perfumería]])</f>
        <v>71881.399999999994</v>
      </c>
      <c r="P3445" t="str">
        <f>INDEX(VentasC15[[#Headers],[Maquillaje]:[Perfumería]],MATCH(MAX(VentasC15[[#This Row],[Maquillaje]:[Perfumería]]),VentasC15[[#This Row],[Maquillaje]:[Perfumería]],0))</f>
        <v>Maquillaje</v>
      </c>
      <c r="Q3445" t="str">
        <f>INDEX(VentasC15[[#Headers],[Maquillaje]:[Perfumería]],MATCH(MIN(VentasC15[[#This Row],[Maquillaje]:[Perfumería]]),VentasC15[[#This Row],[Maquillaje]:[Perfumería]],0))</f>
        <v>Perfumería</v>
      </c>
      <c r="R3445" t="str">
        <f>IF(VentasC15[[#This Row],[Total por vendedor]]&gt;=250000,"SI","NO")</f>
        <v>SI</v>
      </c>
    </row>
    <row r="3446" spans="1:18" x14ac:dyDescent="0.3">
      <c r="A3446" s="16">
        <v>33500566</v>
      </c>
      <c r="B3446" s="13">
        <v>46</v>
      </c>
      <c r="C3446" s="13">
        <v>7</v>
      </c>
      <c r="D3446" s="13">
        <v>88</v>
      </c>
      <c r="E3446" t="s">
        <v>24</v>
      </c>
      <c r="F3446" t="s">
        <v>20</v>
      </c>
      <c r="G3446" t="str">
        <f>IF(VentasC15[[#This Row],[Tipo de pago]]='Tablas auxiliares'!$B$6,"Venta física","Venta Online")</f>
        <v>Venta física</v>
      </c>
      <c r="H3446" t="s">
        <v>29</v>
      </c>
      <c r="I3446" s="37">
        <v>36143</v>
      </c>
      <c r="J3446" s="37">
        <v>21666</v>
      </c>
      <c r="K3446" s="37">
        <v>84740</v>
      </c>
      <c r="L3446" s="37">
        <v>87219</v>
      </c>
      <c r="M3446" s="37">
        <v>52415</v>
      </c>
      <c r="N3446" s="37">
        <f>SUM(VentasC15[[#This Row],[Maquillaje]:[Perfumería]])</f>
        <v>282183</v>
      </c>
      <c r="O3446" s="14">
        <f>AVERAGE(VentasC15[[#This Row],[Maquillaje]:[Perfumería]])</f>
        <v>56436.6</v>
      </c>
      <c r="P3446" t="str">
        <f>INDEX(VentasC15[[#Headers],[Maquillaje]:[Perfumería]],MATCH(MAX(VentasC15[[#This Row],[Maquillaje]:[Perfumería]]),VentasC15[[#This Row],[Maquillaje]:[Perfumería]],0))</f>
        <v>Cuerpo</v>
      </c>
      <c r="Q3446" t="str">
        <f>INDEX(VentasC15[[#Headers],[Maquillaje]:[Perfumería]],MATCH(MIN(VentasC15[[#This Row],[Maquillaje]:[Perfumería]]),VentasC15[[#This Row],[Maquillaje]:[Perfumería]],0))</f>
        <v>Skincare</v>
      </c>
      <c r="R3446" t="str">
        <f>IF(VentasC15[[#This Row],[Total por vendedor]]&gt;=250000,"SI","NO")</f>
        <v>SI</v>
      </c>
    </row>
    <row r="3447" spans="1:18" x14ac:dyDescent="0.3">
      <c r="A3447" s="17">
        <v>33500567</v>
      </c>
      <c r="B3447" s="13">
        <v>64</v>
      </c>
      <c r="C3447" s="13">
        <v>7</v>
      </c>
      <c r="D3447" s="13">
        <v>62</v>
      </c>
      <c r="E3447" t="s">
        <v>22</v>
      </c>
      <c r="F3447" t="s">
        <v>21</v>
      </c>
      <c r="G3447" t="str">
        <f>IF(VentasC15[[#This Row],[Tipo de pago]]='Tablas auxiliares'!$B$6,"Venta física","Venta Online")</f>
        <v>Venta Online</v>
      </c>
      <c r="H3447" t="s">
        <v>29</v>
      </c>
      <c r="I3447" s="37">
        <v>79068</v>
      </c>
      <c r="J3447" s="37">
        <v>91284</v>
      </c>
      <c r="K3447" s="37">
        <v>49718</v>
      </c>
      <c r="L3447" s="37">
        <v>28890</v>
      </c>
      <c r="M3447" s="37">
        <v>19667</v>
      </c>
      <c r="N3447" s="37">
        <f>SUM(VentasC15[[#This Row],[Maquillaje]:[Perfumería]])</f>
        <v>268627</v>
      </c>
      <c r="O3447" s="14">
        <f>AVERAGE(VentasC15[[#This Row],[Maquillaje]:[Perfumería]])</f>
        <v>53725.4</v>
      </c>
      <c r="P3447" t="str">
        <f>INDEX(VentasC15[[#Headers],[Maquillaje]:[Perfumería]],MATCH(MAX(VentasC15[[#This Row],[Maquillaje]:[Perfumería]]),VentasC15[[#This Row],[Maquillaje]:[Perfumería]],0))</f>
        <v>Skincare</v>
      </c>
      <c r="Q3447" t="str">
        <f>INDEX(VentasC15[[#Headers],[Maquillaje]:[Perfumería]],MATCH(MIN(VentasC15[[#This Row],[Maquillaje]:[Perfumería]]),VentasC15[[#This Row],[Maquillaje]:[Perfumería]],0))</f>
        <v>Perfumería</v>
      </c>
      <c r="R3447" t="str">
        <f>IF(VentasC15[[#This Row],[Total por vendedor]]&gt;=250000,"SI","NO")</f>
        <v>SI</v>
      </c>
    </row>
    <row r="3448" spans="1:18" x14ac:dyDescent="0.3">
      <c r="A3448" s="16">
        <v>33500568</v>
      </c>
      <c r="B3448" s="13">
        <v>71</v>
      </c>
      <c r="C3448" s="13">
        <v>7</v>
      </c>
      <c r="D3448" s="13">
        <v>10</v>
      </c>
      <c r="E3448" t="s">
        <v>24</v>
      </c>
      <c r="F3448" t="s">
        <v>20</v>
      </c>
      <c r="G3448" t="str">
        <f>IF(VentasC15[[#This Row],[Tipo de pago]]='Tablas auxiliares'!$B$6,"Venta física","Venta Online")</f>
        <v>Venta física</v>
      </c>
      <c r="H3448" t="s">
        <v>30</v>
      </c>
      <c r="I3448" s="37">
        <v>15568</v>
      </c>
      <c r="J3448" s="37">
        <v>64570</v>
      </c>
      <c r="K3448" s="37">
        <v>43815</v>
      </c>
      <c r="L3448" s="37">
        <v>69171</v>
      </c>
      <c r="M3448" s="37">
        <v>22178</v>
      </c>
      <c r="N3448" s="37">
        <f>SUM(VentasC15[[#This Row],[Maquillaje]:[Perfumería]])</f>
        <v>215302</v>
      </c>
      <c r="O3448" s="14">
        <f>AVERAGE(VentasC15[[#This Row],[Maquillaje]:[Perfumería]])</f>
        <v>43060.4</v>
      </c>
      <c r="P3448" t="str">
        <f>INDEX(VentasC15[[#Headers],[Maquillaje]:[Perfumería]],MATCH(MAX(VentasC15[[#This Row],[Maquillaje]:[Perfumería]]),VentasC15[[#This Row],[Maquillaje]:[Perfumería]],0))</f>
        <v>Cuerpo</v>
      </c>
      <c r="Q3448" t="str">
        <f>INDEX(VentasC15[[#Headers],[Maquillaje]:[Perfumería]],MATCH(MIN(VentasC15[[#This Row],[Maquillaje]:[Perfumería]]),VentasC15[[#This Row],[Maquillaje]:[Perfumería]],0))</f>
        <v>Maquillaje</v>
      </c>
      <c r="R3448" t="str">
        <f>IF(VentasC15[[#This Row],[Total por vendedor]]&gt;=250000,"SI","NO")</f>
        <v>NO</v>
      </c>
    </row>
    <row r="3449" spans="1:18" x14ac:dyDescent="0.3">
      <c r="A3449" s="17">
        <v>33500569</v>
      </c>
      <c r="B3449" s="13">
        <v>73</v>
      </c>
      <c r="C3449" s="13">
        <v>7</v>
      </c>
      <c r="D3449" s="13">
        <v>89</v>
      </c>
      <c r="E3449" t="s">
        <v>23</v>
      </c>
      <c r="F3449" t="s">
        <v>21</v>
      </c>
      <c r="G3449" t="str">
        <f>IF(VentasC15[[#This Row],[Tipo de pago]]='Tablas auxiliares'!$B$6,"Venta física","Venta Online")</f>
        <v>Venta Online</v>
      </c>
      <c r="H3449" t="s">
        <v>30</v>
      </c>
      <c r="I3449" s="37">
        <v>97154</v>
      </c>
      <c r="J3449" s="37">
        <v>99368</v>
      </c>
      <c r="K3449" s="37">
        <v>31664</v>
      </c>
      <c r="L3449" s="37">
        <v>96279</v>
      </c>
      <c r="M3449" s="37">
        <v>49123</v>
      </c>
      <c r="N3449" s="37">
        <f>SUM(VentasC15[[#This Row],[Maquillaje]:[Perfumería]])</f>
        <v>373588</v>
      </c>
      <c r="O3449" s="14">
        <f>AVERAGE(VentasC15[[#This Row],[Maquillaje]:[Perfumería]])</f>
        <v>74717.600000000006</v>
      </c>
      <c r="P3449" t="str">
        <f>INDEX(VentasC15[[#Headers],[Maquillaje]:[Perfumería]],MATCH(MAX(VentasC15[[#This Row],[Maquillaje]:[Perfumería]]),VentasC15[[#This Row],[Maquillaje]:[Perfumería]],0))</f>
        <v>Skincare</v>
      </c>
      <c r="Q3449" t="str">
        <f>INDEX(VentasC15[[#Headers],[Maquillaje]:[Perfumería]],MATCH(MIN(VentasC15[[#This Row],[Maquillaje]:[Perfumería]]),VentasC15[[#This Row],[Maquillaje]:[Perfumería]],0))</f>
        <v>Cabello</v>
      </c>
      <c r="R3449" t="str">
        <f>IF(VentasC15[[#This Row],[Total por vendedor]]&gt;=250000,"SI","NO")</f>
        <v>SI</v>
      </c>
    </row>
    <row r="3450" spans="1:18" x14ac:dyDescent="0.3">
      <c r="A3450" s="16">
        <v>33500570</v>
      </c>
      <c r="B3450" s="13">
        <v>57</v>
      </c>
      <c r="C3450" s="13">
        <v>7</v>
      </c>
      <c r="D3450" s="13">
        <v>82</v>
      </c>
      <c r="E3450" t="s">
        <v>23</v>
      </c>
      <c r="F3450" t="s">
        <v>21</v>
      </c>
      <c r="G3450" t="str">
        <f>IF(VentasC15[[#This Row],[Tipo de pago]]='Tablas auxiliares'!$B$6,"Venta física","Venta Online")</f>
        <v>Venta Online</v>
      </c>
      <c r="H3450" t="s">
        <v>29</v>
      </c>
      <c r="I3450" s="37">
        <v>76208</v>
      </c>
      <c r="J3450" s="37">
        <v>11012</v>
      </c>
      <c r="K3450" s="37">
        <v>69011</v>
      </c>
      <c r="L3450" s="37">
        <v>22387</v>
      </c>
      <c r="M3450" s="37">
        <v>31161</v>
      </c>
      <c r="N3450" s="37">
        <f>SUM(VentasC15[[#This Row],[Maquillaje]:[Perfumería]])</f>
        <v>209779</v>
      </c>
      <c r="O3450" s="14">
        <f>AVERAGE(VentasC15[[#This Row],[Maquillaje]:[Perfumería]])</f>
        <v>41955.8</v>
      </c>
      <c r="P3450" t="str">
        <f>INDEX(VentasC15[[#Headers],[Maquillaje]:[Perfumería]],MATCH(MAX(VentasC15[[#This Row],[Maquillaje]:[Perfumería]]),VentasC15[[#This Row],[Maquillaje]:[Perfumería]],0))</f>
        <v>Maquillaje</v>
      </c>
      <c r="Q3450" t="str">
        <f>INDEX(VentasC15[[#Headers],[Maquillaje]:[Perfumería]],MATCH(MIN(VentasC15[[#This Row],[Maquillaje]:[Perfumería]]),VentasC15[[#This Row],[Maquillaje]:[Perfumería]],0))</f>
        <v>Skincare</v>
      </c>
      <c r="R3450" t="str">
        <f>IF(VentasC15[[#This Row],[Total por vendedor]]&gt;=250000,"SI","NO")</f>
        <v>NO</v>
      </c>
    </row>
    <row r="3451" spans="1:18" x14ac:dyDescent="0.3">
      <c r="A3451" s="17">
        <v>33500571</v>
      </c>
      <c r="B3451" s="13">
        <v>70</v>
      </c>
      <c r="C3451" s="13">
        <v>7</v>
      </c>
      <c r="D3451" s="13">
        <v>90</v>
      </c>
      <c r="E3451" t="s">
        <v>22</v>
      </c>
      <c r="F3451" t="s">
        <v>20</v>
      </c>
      <c r="G3451" t="str">
        <f>IF(VentasC15[[#This Row],[Tipo de pago]]='Tablas auxiliares'!$B$6,"Venta física","Venta Online")</f>
        <v>Venta física</v>
      </c>
      <c r="H3451" t="s">
        <v>29</v>
      </c>
      <c r="I3451" s="37">
        <v>33733</v>
      </c>
      <c r="J3451" s="37">
        <v>40455</v>
      </c>
      <c r="K3451" s="37">
        <v>23108</v>
      </c>
      <c r="L3451" s="37">
        <v>34409</v>
      </c>
      <c r="M3451" s="37">
        <v>68792</v>
      </c>
      <c r="N3451" s="37">
        <f>SUM(VentasC15[[#This Row],[Maquillaje]:[Perfumería]])</f>
        <v>200497</v>
      </c>
      <c r="O3451" s="14">
        <f>AVERAGE(VentasC15[[#This Row],[Maquillaje]:[Perfumería]])</f>
        <v>40099.4</v>
      </c>
      <c r="P3451" t="str">
        <f>INDEX(VentasC15[[#Headers],[Maquillaje]:[Perfumería]],MATCH(MAX(VentasC15[[#This Row],[Maquillaje]:[Perfumería]]),VentasC15[[#This Row],[Maquillaje]:[Perfumería]],0))</f>
        <v>Perfumería</v>
      </c>
      <c r="Q3451" t="str">
        <f>INDEX(VentasC15[[#Headers],[Maquillaje]:[Perfumería]],MATCH(MIN(VentasC15[[#This Row],[Maquillaje]:[Perfumería]]),VentasC15[[#This Row],[Maquillaje]:[Perfumería]],0))</f>
        <v>Cabello</v>
      </c>
      <c r="R3451" t="str">
        <f>IF(VentasC15[[#This Row],[Total por vendedor]]&gt;=250000,"SI","NO")</f>
        <v>NO</v>
      </c>
    </row>
    <row r="3452" spans="1:18" x14ac:dyDescent="0.3">
      <c r="A3452" s="16">
        <v>33500572</v>
      </c>
      <c r="B3452" s="13">
        <v>47</v>
      </c>
      <c r="C3452" s="13">
        <v>7</v>
      </c>
      <c r="D3452" s="13">
        <v>97</v>
      </c>
      <c r="E3452" t="s">
        <v>23</v>
      </c>
      <c r="F3452" t="s">
        <v>20</v>
      </c>
      <c r="G3452" t="str">
        <f>IF(VentasC15[[#This Row],[Tipo de pago]]='Tablas auxiliares'!$B$6,"Venta física","Venta Online")</f>
        <v>Venta física</v>
      </c>
      <c r="H3452" t="s">
        <v>29</v>
      </c>
      <c r="I3452" s="37">
        <v>37984</v>
      </c>
      <c r="J3452" s="37">
        <v>42668</v>
      </c>
      <c r="K3452" s="37">
        <v>86326</v>
      </c>
      <c r="L3452" s="37">
        <v>48749</v>
      </c>
      <c r="M3452" s="37">
        <v>77075</v>
      </c>
      <c r="N3452" s="37">
        <f>SUM(VentasC15[[#This Row],[Maquillaje]:[Perfumería]])</f>
        <v>292802</v>
      </c>
      <c r="O3452" s="14">
        <f>AVERAGE(VentasC15[[#This Row],[Maquillaje]:[Perfumería]])</f>
        <v>58560.4</v>
      </c>
      <c r="P3452" t="str">
        <f>INDEX(VentasC15[[#Headers],[Maquillaje]:[Perfumería]],MATCH(MAX(VentasC15[[#This Row],[Maquillaje]:[Perfumería]]),VentasC15[[#This Row],[Maquillaje]:[Perfumería]],0))</f>
        <v>Cabello</v>
      </c>
      <c r="Q3452" t="str">
        <f>INDEX(VentasC15[[#Headers],[Maquillaje]:[Perfumería]],MATCH(MIN(VentasC15[[#This Row],[Maquillaje]:[Perfumería]]),VentasC15[[#This Row],[Maquillaje]:[Perfumería]],0))</f>
        <v>Maquillaje</v>
      </c>
      <c r="R3452" t="str">
        <f>IF(VentasC15[[#This Row],[Total por vendedor]]&gt;=250000,"SI","NO")</f>
        <v>SI</v>
      </c>
    </row>
    <row r="3453" spans="1:18" x14ac:dyDescent="0.3">
      <c r="A3453" s="17">
        <v>33500573</v>
      </c>
      <c r="B3453" s="13">
        <v>27</v>
      </c>
      <c r="C3453" s="13">
        <v>7</v>
      </c>
      <c r="D3453" s="13">
        <v>12</v>
      </c>
      <c r="E3453" t="s">
        <v>25</v>
      </c>
      <c r="F3453" t="s">
        <v>21</v>
      </c>
      <c r="G3453" t="str">
        <f>IF(VentasC15[[#This Row],[Tipo de pago]]='Tablas auxiliares'!$B$6,"Venta física","Venta Online")</f>
        <v>Venta Online</v>
      </c>
      <c r="H3453" t="s">
        <v>30</v>
      </c>
      <c r="I3453" s="37">
        <v>94506</v>
      </c>
      <c r="J3453" s="37">
        <v>22661</v>
      </c>
      <c r="K3453" s="37">
        <v>67647</v>
      </c>
      <c r="L3453" s="37">
        <v>2788</v>
      </c>
      <c r="M3453" s="37">
        <v>85320</v>
      </c>
      <c r="N3453" s="37">
        <f>SUM(VentasC15[[#This Row],[Maquillaje]:[Perfumería]])</f>
        <v>272922</v>
      </c>
      <c r="O3453" s="14">
        <f>AVERAGE(VentasC15[[#This Row],[Maquillaje]:[Perfumería]])</f>
        <v>54584.4</v>
      </c>
      <c r="P3453" t="str">
        <f>INDEX(VentasC15[[#Headers],[Maquillaje]:[Perfumería]],MATCH(MAX(VentasC15[[#This Row],[Maquillaje]:[Perfumería]]),VentasC15[[#This Row],[Maquillaje]:[Perfumería]],0))</f>
        <v>Maquillaje</v>
      </c>
      <c r="Q3453" t="str">
        <f>INDEX(VentasC15[[#Headers],[Maquillaje]:[Perfumería]],MATCH(MIN(VentasC15[[#This Row],[Maquillaje]:[Perfumería]]),VentasC15[[#This Row],[Maquillaje]:[Perfumería]],0))</f>
        <v>Cuerpo</v>
      </c>
      <c r="R3453" t="str">
        <f>IF(VentasC15[[#This Row],[Total por vendedor]]&gt;=250000,"SI","NO")</f>
        <v>SI</v>
      </c>
    </row>
    <row r="3454" spans="1:18" x14ac:dyDescent="0.3">
      <c r="A3454" s="16">
        <v>33500574</v>
      </c>
      <c r="B3454" s="13">
        <v>74</v>
      </c>
      <c r="C3454" s="13">
        <v>7</v>
      </c>
      <c r="D3454" s="13">
        <v>88</v>
      </c>
      <c r="E3454" t="s">
        <v>23</v>
      </c>
      <c r="F3454" t="s">
        <v>21</v>
      </c>
      <c r="G3454" t="str">
        <f>IF(VentasC15[[#This Row],[Tipo de pago]]='Tablas auxiliares'!$B$6,"Venta física","Venta Online")</f>
        <v>Venta Online</v>
      </c>
      <c r="H3454" t="s">
        <v>29</v>
      </c>
      <c r="I3454" s="37">
        <v>19209</v>
      </c>
      <c r="J3454" s="37">
        <v>23646</v>
      </c>
      <c r="K3454" s="37">
        <v>7603</v>
      </c>
      <c r="L3454" s="37">
        <v>55373</v>
      </c>
      <c r="M3454" s="37">
        <v>82757</v>
      </c>
      <c r="N3454" s="37">
        <f>SUM(VentasC15[[#This Row],[Maquillaje]:[Perfumería]])</f>
        <v>188588</v>
      </c>
      <c r="O3454" s="14">
        <f>AVERAGE(VentasC15[[#This Row],[Maquillaje]:[Perfumería]])</f>
        <v>37717.599999999999</v>
      </c>
      <c r="P3454" t="str">
        <f>INDEX(VentasC15[[#Headers],[Maquillaje]:[Perfumería]],MATCH(MAX(VentasC15[[#This Row],[Maquillaje]:[Perfumería]]),VentasC15[[#This Row],[Maquillaje]:[Perfumería]],0))</f>
        <v>Perfumería</v>
      </c>
      <c r="Q3454" t="str">
        <f>INDEX(VentasC15[[#Headers],[Maquillaje]:[Perfumería]],MATCH(MIN(VentasC15[[#This Row],[Maquillaje]:[Perfumería]]),VentasC15[[#This Row],[Maquillaje]:[Perfumería]],0))</f>
        <v>Cabello</v>
      </c>
      <c r="R3454" t="str">
        <f>IF(VentasC15[[#This Row],[Total por vendedor]]&gt;=250000,"SI","NO")</f>
        <v>NO</v>
      </c>
    </row>
    <row r="3455" spans="1:18" x14ac:dyDescent="0.3">
      <c r="A3455" s="17">
        <v>33500575</v>
      </c>
      <c r="B3455" s="13">
        <v>36</v>
      </c>
      <c r="C3455" s="13">
        <v>7</v>
      </c>
      <c r="D3455" s="13">
        <v>20</v>
      </c>
      <c r="E3455" t="s">
        <v>25</v>
      </c>
      <c r="F3455" t="s">
        <v>20</v>
      </c>
      <c r="G3455" t="str">
        <f>IF(VentasC15[[#This Row],[Tipo de pago]]='Tablas auxiliares'!$B$6,"Venta física","Venta Online")</f>
        <v>Venta física</v>
      </c>
      <c r="H3455" t="s">
        <v>29</v>
      </c>
      <c r="I3455" s="37">
        <v>87164</v>
      </c>
      <c r="J3455" s="37">
        <v>98519</v>
      </c>
      <c r="K3455" s="37">
        <v>63797</v>
      </c>
      <c r="L3455" s="37">
        <v>90938</v>
      </c>
      <c r="M3455" s="37">
        <v>84988</v>
      </c>
      <c r="N3455" s="37">
        <f>SUM(VentasC15[[#This Row],[Maquillaje]:[Perfumería]])</f>
        <v>425406</v>
      </c>
      <c r="O3455" s="14">
        <f>AVERAGE(VentasC15[[#This Row],[Maquillaje]:[Perfumería]])</f>
        <v>85081.2</v>
      </c>
      <c r="P3455" t="str">
        <f>INDEX(VentasC15[[#Headers],[Maquillaje]:[Perfumería]],MATCH(MAX(VentasC15[[#This Row],[Maquillaje]:[Perfumería]]),VentasC15[[#This Row],[Maquillaje]:[Perfumería]],0))</f>
        <v>Skincare</v>
      </c>
      <c r="Q3455" t="str">
        <f>INDEX(VentasC15[[#Headers],[Maquillaje]:[Perfumería]],MATCH(MIN(VentasC15[[#This Row],[Maquillaje]:[Perfumería]]),VentasC15[[#This Row],[Maquillaje]:[Perfumería]],0))</f>
        <v>Cabello</v>
      </c>
      <c r="R3455" t="str">
        <f>IF(VentasC15[[#This Row],[Total por vendedor]]&gt;=250000,"SI","NO")</f>
        <v>SI</v>
      </c>
    </row>
    <row r="3456" spans="1:18" x14ac:dyDescent="0.3">
      <c r="A3456" s="16">
        <v>33500576</v>
      </c>
      <c r="B3456" s="13">
        <v>40</v>
      </c>
      <c r="C3456" s="13">
        <v>7</v>
      </c>
      <c r="D3456" s="13">
        <v>55</v>
      </c>
      <c r="E3456" t="s">
        <v>22</v>
      </c>
      <c r="F3456" t="s">
        <v>21</v>
      </c>
      <c r="G3456" t="str">
        <f>IF(VentasC15[[#This Row],[Tipo de pago]]='Tablas auxiliares'!$B$6,"Venta física","Venta Online")</f>
        <v>Venta Online</v>
      </c>
      <c r="H3456" t="s">
        <v>29</v>
      </c>
      <c r="I3456" s="37">
        <v>5699</v>
      </c>
      <c r="J3456" s="37">
        <v>17481</v>
      </c>
      <c r="K3456" s="37">
        <v>88968</v>
      </c>
      <c r="L3456" s="37">
        <v>2007</v>
      </c>
      <c r="M3456" s="37">
        <v>54292</v>
      </c>
      <c r="N3456" s="37">
        <f>SUM(VentasC15[[#This Row],[Maquillaje]:[Perfumería]])</f>
        <v>168447</v>
      </c>
      <c r="O3456" s="14">
        <f>AVERAGE(VentasC15[[#This Row],[Maquillaje]:[Perfumería]])</f>
        <v>33689.4</v>
      </c>
      <c r="P3456" t="str">
        <f>INDEX(VentasC15[[#Headers],[Maquillaje]:[Perfumería]],MATCH(MAX(VentasC15[[#This Row],[Maquillaje]:[Perfumería]]),VentasC15[[#This Row],[Maquillaje]:[Perfumería]],0))</f>
        <v>Cabello</v>
      </c>
      <c r="Q3456" t="str">
        <f>INDEX(VentasC15[[#Headers],[Maquillaje]:[Perfumería]],MATCH(MIN(VentasC15[[#This Row],[Maquillaje]:[Perfumería]]),VentasC15[[#This Row],[Maquillaje]:[Perfumería]],0))</f>
        <v>Cuerpo</v>
      </c>
      <c r="R3456" t="str">
        <f>IF(VentasC15[[#This Row],[Total por vendedor]]&gt;=250000,"SI","NO")</f>
        <v>NO</v>
      </c>
    </row>
    <row r="3457" spans="1:18" x14ac:dyDescent="0.3">
      <c r="A3457" s="17">
        <v>33500577</v>
      </c>
      <c r="B3457" s="13">
        <v>58</v>
      </c>
      <c r="C3457" s="13">
        <v>7</v>
      </c>
      <c r="D3457" s="13">
        <v>53</v>
      </c>
      <c r="E3457" t="s">
        <v>22</v>
      </c>
      <c r="F3457" t="s">
        <v>20</v>
      </c>
      <c r="G3457" t="str">
        <f>IF(VentasC15[[#This Row],[Tipo de pago]]='Tablas auxiliares'!$B$6,"Venta física","Venta Online")</f>
        <v>Venta física</v>
      </c>
      <c r="H3457" t="s">
        <v>30</v>
      </c>
      <c r="I3457" s="37">
        <v>29203</v>
      </c>
      <c r="J3457" s="37">
        <v>29209</v>
      </c>
      <c r="K3457" s="37">
        <v>24913</v>
      </c>
      <c r="L3457" s="37">
        <v>17086</v>
      </c>
      <c r="M3457" s="37">
        <v>61852</v>
      </c>
      <c r="N3457" s="37">
        <f>SUM(VentasC15[[#This Row],[Maquillaje]:[Perfumería]])</f>
        <v>162263</v>
      </c>
      <c r="O3457" s="14">
        <f>AVERAGE(VentasC15[[#This Row],[Maquillaje]:[Perfumería]])</f>
        <v>32452.6</v>
      </c>
      <c r="P3457" t="str">
        <f>INDEX(VentasC15[[#Headers],[Maquillaje]:[Perfumería]],MATCH(MAX(VentasC15[[#This Row],[Maquillaje]:[Perfumería]]),VentasC15[[#This Row],[Maquillaje]:[Perfumería]],0))</f>
        <v>Perfumería</v>
      </c>
      <c r="Q3457" t="str">
        <f>INDEX(VentasC15[[#Headers],[Maquillaje]:[Perfumería]],MATCH(MIN(VentasC15[[#This Row],[Maquillaje]:[Perfumería]]),VentasC15[[#This Row],[Maquillaje]:[Perfumería]],0))</f>
        <v>Cuerpo</v>
      </c>
      <c r="R3457" t="str">
        <f>IF(VentasC15[[#This Row],[Total por vendedor]]&gt;=250000,"SI","NO")</f>
        <v>NO</v>
      </c>
    </row>
    <row r="3458" spans="1:18" x14ac:dyDescent="0.3">
      <c r="A3458" s="16">
        <v>33500578</v>
      </c>
      <c r="B3458" s="13">
        <v>70</v>
      </c>
      <c r="C3458" s="13">
        <v>7</v>
      </c>
      <c r="D3458" s="13">
        <v>74</v>
      </c>
      <c r="E3458" t="s">
        <v>22</v>
      </c>
      <c r="F3458" t="s">
        <v>21</v>
      </c>
      <c r="G3458" t="str">
        <f>IF(VentasC15[[#This Row],[Tipo de pago]]='Tablas auxiliares'!$B$6,"Venta física","Venta Online")</f>
        <v>Venta Online</v>
      </c>
      <c r="H3458" t="s">
        <v>29</v>
      </c>
      <c r="I3458" s="37">
        <v>44169</v>
      </c>
      <c r="J3458" s="37">
        <v>73740</v>
      </c>
      <c r="K3458" s="37">
        <v>31403</v>
      </c>
      <c r="L3458" s="37">
        <v>46921</v>
      </c>
      <c r="M3458" s="37">
        <v>78298</v>
      </c>
      <c r="N3458" s="37">
        <f>SUM(VentasC15[[#This Row],[Maquillaje]:[Perfumería]])</f>
        <v>274531</v>
      </c>
      <c r="O3458" s="14">
        <f>AVERAGE(VentasC15[[#This Row],[Maquillaje]:[Perfumería]])</f>
        <v>54906.2</v>
      </c>
      <c r="P3458" t="str">
        <f>INDEX(VentasC15[[#Headers],[Maquillaje]:[Perfumería]],MATCH(MAX(VentasC15[[#This Row],[Maquillaje]:[Perfumería]]),VentasC15[[#This Row],[Maquillaje]:[Perfumería]],0))</f>
        <v>Perfumería</v>
      </c>
      <c r="Q3458" t="str">
        <f>INDEX(VentasC15[[#Headers],[Maquillaje]:[Perfumería]],MATCH(MIN(VentasC15[[#This Row],[Maquillaje]:[Perfumería]]),VentasC15[[#This Row],[Maquillaje]:[Perfumería]],0))</f>
        <v>Cabello</v>
      </c>
      <c r="R3458" t="str">
        <f>IF(VentasC15[[#This Row],[Total por vendedor]]&gt;=250000,"SI","NO")</f>
        <v>SI</v>
      </c>
    </row>
    <row r="3459" spans="1:18" x14ac:dyDescent="0.3">
      <c r="A3459" s="17">
        <v>33500579</v>
      </c>
      <c r="B3459" s="13">
        <v>29</v>
      </c>
      <c r="C3459" s="13">
        <v>7</v>
      </c>
      <c r="D3459" s="13">
        <v>39</v>
      </c>
      <c r="E3459" t="s">
        <v>23</v>
      </c>
      <c r="F3459" t="s">
        <v>20</v>
      </c>
      <c r="G3459" t="str">
        <f>IF(VentasC15[[#This Row],[Tipo de pago]]='Tablas auxiliares'!$B$6,"Venta física","Venta Online")</f>
        <v>Venta física</v>
      </c>
      <c r="H3459" t="s">
        <v>30</v>
      </c>
      <c r="I3459" s="37">
        <v>46212</v>
      </c>
      <c r="J3459" s="37">
        <v>90997</v>
      </c>
      <c r="K3459" s="37">
        <v>98309</v>
      </c>
      <c r="L3459" s="37">
        <v>80797</v>
      </c>
      <c r="M3459" s="37">
        <v>1296</v>
      </c>
      <c r="N3459" s="37">
        <f>SUM(VentasC15[[#This Row],[Maquillaje]:[Perfumería]])</f>
        <v>317611</v>
      </c>
      <c r="O3459" s="14">
        <f>AVERAGE(VentasC15[[#This Row],[Maquillaje]:[Perfumería]])</f>
        <v>63522.2</v>
      </c>
      <c r="P3459" t="str">
        <f>INDEX(VentasC15[[#Headers],[Maquillaje]:[Perfumería]],MATCH(MAX(VentasC15[[#This Row],[Maquillaje]:[Perfumería]]),VentasC15[[#This Row],[Maquillaje]:[Perfumería]],0))</f>
        <v>Cabello</v>
      </c>
      <c r="Q3459" t="str">
        <f>INDEX(VentasC15[[#Headers],[Maquillaje]:[Perfumería]],MATCH(MIN(VentasC15[[#This Row],[Maquillaje]:[Perfumería]]),VentasC15[[#This Row],[Maquillaje]:[Perfumería]],0))</f>
        <v>Perfumería</v>
      </c>
      <c r="R3459" t="str">
        <f>IF(VentasC15[[#This Row],[Total por vendedor]]&gt;=250000,"SI","NO")</f>
        <v>SI</v>
      </c>
    </row>
    <row r="3460" spans="1:18" x14ac:dyDescent="0.3">
      <c r="A3460" s="16">
        <v>33500580</v>
      </c>
      <c r="B3460" s="13">
        <v>47</v>
      </c>
      <c r="C3460" s="13">
        <v>7</v>
      </c>
      <c r="D3460" s="13">
        <v>64</v>
      </c>
      <c r="E3460" t="s">
        <v>25</v>
      </c>
      <c r="F3460" t="s">
        <v>21</v>
      </c>
      <c r="G3460" t="str">
        <f>IF(VentasC15[[#This Row],[Tipo de pago]]='Tablas auxiliares'!$B$6,"Venta física","Venta Online")</f>
        <v>Venta Online</v>
      </c>
      <c r="H3460" t="s">
        <v>29</v>
      </c>
      <c r="I3460" s="37">
        <v>9577</v>
      </c>
      <c r="J3460" s="37">
        <v>48310</v>
      </c>
      <c r="K3460" s="37">
        <v>15828</v>
      </c>
      <c r="L3460" s="37">
        <v>53550</v>
      </c>
      <c r="M3460" s="37">
        <v>50620</v>
      </c>
      <c r="N3460" s="37">
        <f>SUM(VentasC15[[#This Row],[Maquillaje]:[Perfumería]])</f>
        <v>177885</v>
      </c>
      <c r="O3460" s="14">
        <f>AVERAGE(VentasC15[[#This Row],[Maquillaje]:[Perfumería]])</f>
        <v>35577</v>
      </c>
      <c r="P3460" t="str">
        <f>INDEX(VentasC15[[#Headers],[Maquillaje]:[Perfumería]],MATCH(MAX(VentasC15[[#This Row],[Maquillaje]:[Perfumería]]),VentasC15[[#This Row],[Maquillaje]:[Perfumería]],0))</f>
        <v>Cuerpo</v>
      </c>
      <c r="Q3460" t="str">
        <f>INDEX(VentasC15[[#Headers],[Maquillaje]:[Perfumería]],MATCH(MIN(VentasC15[[#This Row],[Maquillaje]:[Perfumería]]),VentasC15[[#This Row],[Maquillaje]:[Perfumería]],0))</f>
        <v>Maquillaje</v>
      </c>
      <c r="R3460" t="str">
        <f>IF(VentasC15[[#This Row],[Total por vendedor]]&gt;=250000,"SI","NO")</f>
        <v>NO</v>
      </c>
    </row>
    <row r="3461" spans="1:18" x14ac:dyDescent="0.3">
      <c r="A3461" s="17">
        <v>33500581</v>
      </c>
      <c r="B3461" s="13">
        <v>34</v>
      </c>
      <c r="C3461" s="13">
        <v>7</v>
      </c>
      <c r="D3461" s="13">
        <v>17</v>
      </c>
      <c r="E3461" t="s">
        <v>22</v>
      </c>
      <c r="F3461" t="s">
        <v>21</v>
      </c>
      <c r="G3461" t="str">
        <f>IF(VentasC15[[#This Row],[Tipo de pago]]='Tablas auxiliares'!$B$6,"Venta física","Venta Online")</f>
        <v>Venta Online</v>
      </c>
      <c r="H3461" t="s">
        <v>29</v>
      </c>
      <c r="I3461" s="37">
        <v>6429</v>
      </c>
      <c r="J3461" s="37">
        <v>86828</v>
      </c>
      <c r="K3461" s="37">
        <v>8124</v>
      </c>
      <c r="L3461" s="37">
        <v>241</v>
      </c>
      <c r="M3461" s="37">
        <v>99251</v>
      </c>
      <c r="N3461" s="37">
        <f>SUM(VentasC15[[#This Row],[Maquillaje]:[Perfumería]])</f>
        <v>200873</v>
      </c>
      <c r="O3461" s="14">
        <f>AVERAGE(VentasC15[[#This Row],[Maquillaje]:[Perfumería]])</f>
        <v>40174.6</v>
      </c>
      <c r="P3461" t="str">
        <f>INDEX(VentasC15[[#Headers],[Maquillaje]:[Perfumería]],MATCH(MAX(VentasC15[[#This Row],[Maquillaje]:[Perfumería]]),VentasC15[[#This Row],[Maquillaje]:[Perfumería]],0))</f>
        <v>Perfumería</v>
      </c>
      <c r="Q3461" t="str">
        <f>INDEX(VentasC15[[#Headers],[Maquillaje]:[Perfumería]],MATCH(MIN(VentasC15[[#This Row],[Maquillaje]:[Perfumería]]),VentasC15[[#This Row],[Maquillaje]:[Perfumería]],0))</f>
        <v>Cuerpo</v>
      </c>
      <c r="R3461" t="str">
        <f>IF(VentasC15[[#This Row],[Total por vendedor]]&gt;=250000,"SI","NO")</f>
        <v>NO</v>
      </c>
    </row>
    <row r="3462" spans="1:18" x14ac:dyDescent="0.3">
      <c r="A3462" s="16">
        <v>33500582</v>
      </c>
      <c r="B3462" s="13">
        <v>46</v>
      </c>
      <c r="C3462" s="13">
        <v>7</v>
      </c>
      <c r="D3462" s="13">
        <v>56</v>
      </c>
      <c r="E3462" t="s">
        <v>24</v>
      </c>
      <c r="F3462" t="s">
        <v>21</v>
      </c>
      <c r="G3462" t="str">
        <f>IF(VentasC15[[#This Row],[Tipo de pago]]='Tablas auxiliares'!$B$6,"Venta física","Venta Online")</f>
        <v>Venta Online</v>
      </c>
      <c r="H3462" t="s">
        <v>30</v>
      </c>
      <c r="I3462" s="37">
        <v>44647</v>
      </c>
      <c r="J3462" s="37">
        <v>46470</v>
      </c>
      <c r="K3462" s="37">
        <v>16734</v>
      </c>
      <c r="L3462" s="37">
        <v>75391</v>
      </c>
      <c r="M3462" s="37">
        <v>5903</v>
      </c>
      <c r="N3462" s="37">
        <f>SUM(VentasC15[[#This Row],[Maquillaje]:[Perfumería]])</f>
        <v>189145</v>
      </c>
      <c r="O3462" s="14">
        <f>AVERAGE(VentasC15[[#This Row],[Maquillaje]:[Perfumería]])</f>
        <v>37829</v>
      </c>
      <c r="P3462" t="str">
        <f>INDEX(VentasC15[[#Headers],[Maquillaje]:[Perfumería]],MATCH(MAX(VentasC15[[#This Row],[Maquillaje]:[Perfumería]]),VentasC15[[#This Row],[Maquillaje]:[Perfumería]],0))</f>
        <v>Cuerpo</v>
      </c>
      <c r="Q3462" t="str">
        <f>INDEX(VentasC15[[#Headers],[Maquillaje]:[Perfumería]],MATCH(MIN(VentasC15[[#This Row],[Maquillaje]:[Perfumería]]),VentasC15[[#This Row],[Maquillaje]:[Perfumería]],0))</f>
        <v>Perfumería</v>
      </c>
      <c r="R3462" t="str">
        <f>IF(VentasC15[[#This Row],[Total por vendedor]]&gt;=250000,"SI","NO")</f>
        <v>NO</v>
      </c>
    </row>
    <row r="3463" spans="1:18" x14ac:dyDescent="0.3">
      <c r="A3463" s="17">
        <v>33500583</v>
      </c>
      <c r="B3463" s="13">
        <v>31</v>
      </c>
      <c r="C3463" s="13">
        <v>7</v>
      </c>
      <c r="D3463" s="13">
        <v>13</v>
      </c>
      <c r="E3463" t="s">
        <v>25</v>
      </c>
      <c r="F3463" t="s">
        <v>20</v>
      </c>
      <c r="G3463" t="str">
        <f>IF(VentasC15[[#This Row],[Tipo de pago]]='Tablas auxiliares'!$B$6,"Venta física","Venta Online")</f>
        <v>Venta física</v>
      </c>
      <c r="H3463" t="s">
        <v>30</v>
      </c>
      <c r="I3463" s="37">
        <v>71627</v>
      </c>
      <c r="J3463" s="37">
        <v>88185</v>
      </c>
      <c r="K3463" s="37">
        <v>47659</v>
      </c>
      <c r="L3463" s="37">
        <v>18019</v>
      </c>
      <c r="M3463" s="37">
        <v>24190</v>
      </c>
      <c r="N3463" s="37">
        <f>SUM(VentasC15[[#This Row],[Maquillaje]:[Perfumería]])</f>
        <v>249680</v>
      </c>
      <c r="O3463" s="14">
        <f>AVERAGE(VentasC15[[#This Row],[Maquillaje]:[Perfumería]])</f>
        <v>49936</v>
      </c>
      <c r="P3463" t="str">
        <f>INDEX(VentasC15[[#Headers],[Maquillaje]:[Perfumería]],MATCH(MAX(VentasC15[[#This Row],[Maquillaje]:[Perfumería]]),VentasC15[[#This Row],[Maquillaje]:[Perfumería]],0))</f>
        <v>Skincare</v>
      </c>
      <c r="Q3463" t="str">
        <f>INDEX(VentasC15[[#Headers],[Maquillaje]:[Perfumería]],MATCH(MIN(VentasC15[[#This Row],[Maquillaje]:[Perfumería]]),VentasC15[[#This Row],[Maquillaje]:[Perfumería]],0))</f>
        <v>Cuerpo</v>
      </c>
      <c r="R3463" t="str">
        <f>IF(VentasC15[[#This Row],[Total por vendedor]]&gt;=250000,"SI","NO")</f>
        <v>NO</v>
      </c>
    </row>
    <row r="3464" spans="1:18" x14ac:dyDescent="0.3">
      <c r="A3464" s="16">
        <v>33500584</v>
      </c>
      <c r="B3464" s="13">
        <v>56</v>
      </c>
      <c r="C3464" s="13">
        <v>7</v>
      </c>
      <c r="D3464" s="13">
        <v>74</v>
      </c>
      <c r="E3464" t="s">
        <v>24</v>
      </c>
      <c r="F3464" t="s">
        <v>21</v>
      </c>
      <c r="G3464" t="str">
        <f>IF(VentasC15[[#This Row],[Tipo de pago]]='Tablas auxiliares'!$B$6,"Venta física","Venta Online")</f>
        <v>Venta Online</v>
      </c>
      <c r="H3464" t="s">
        <v>30</v>
      </c>
      <c r="I3464" s="37">
        <v>29420</v>
      </c>
      <c r="J3464" s="37">
        <v>45128</v>
      </c>
      <c r="K3464" s="37">
        <v>73812</v>
      </c>
      <c r="L3464" s="37">
        <v>76885</v>
      </c>
      <c r="M3464" s="37">
        <v>7320</v>
      </c>
      <c r="N3464" s="37">
        <f>SUM(VentasC15[[#This Row],[Maquillaje]:[Perfumería]])</f>
        <v>232565</v>
      </c>
      <c r="O3464" s="14">
        <f>AVERAGE(VentasC15[[#This Row],[Maquillaje]:[Perfumería]])</f>
        <v>46513</v>
      </c>
      <c r="P3464" t="str">
        <f>INDEX(VentasC15[[#Headers],[Maquillaje]:[Perfumería]],MATCH(MAX(VentasC15[[#This Row],[Maquillaje]:[Perfumería]]),VentasC15[[#This Row],[Maquillaje]:[Perfumería]],0))</f>
        <v>Cuerpo</v>
      </c>
      <c r="Q3464" t="str">
        <f>INDEX(VentasC15[[#Headers],[Maquillaje]:[Perfumería]],MATCH(MIN(VentasC15[[#This Row],[Maquillaje]:[Perfumería]]),VentasC15[[#This Row],[Maquillaje]:[Perfumería]],0))</f>
        <v>Perfumería</v>
      </c>
      <c r="R3464" t="str">
        <f>IF(VentasC15[[#This Row],[Total por vendedor]]&gt;=250000,"SI","NO")</f>
        <v>NO</v>
      </c>
    </row>
    <row r="3465" spans="1:18" x14ac:dyDescent="0.3">
      <c r="A3465" s="17">
        <v>33500585</v>
      </c>
      <c r="B3465" s="13">
        <v>43</v>
      </c>
      <c r="C3465" s="13">
        <v>7</v>
      </c>
      <c r="D3465" s="13">
        <v>84</v>
      </c>
      <c r="E3465" t="s">
        <v>23</v>
      </c>
      <c r="F3465" t="s">
        <v>20</v>
      </c>
      <c r="G3465" t="str">
        <f>IF(VentasC15[[#This Row],[Tipo de pago]]='Tablas auxiliares'!$B$6,"Venta física","Venta Online")</f>
        <v>Venta física</v>
      </c>
      <c r="H3465" t="s">
        <v>30</v>
      </c>
      <c r="I3465" s="37">
        <v>98756</v>
      </c>
      <c r="J3465" s="37">
        <v>7876</v>
      </c>
      <c r="K3465" s="37">
        <v>47087</v>
      </c>
      <c r="L3465" s="37">
        <v>49933</v>
      </c>
      <c r="M3465" s="37">
        <v>7466</v>
      </c>
      <c r="N3465" s="37">
        <f>SUM(VentasC15[[#This Row],[Maquillaje]:[Perfumería]])</f>
        <v>211118</v>
      </c>
      <c r="O3465" s="14">
        <f>AVERAGE(VentasC15[[#This Row],[Maquillaje]:[Perfumería]])</f>
        <v>42223.6</v>
      </c>
      <c r="P3465" t="str">
        <f>INDEX(VentasC15[[#Headers],[Maquillaje]:[Perfumería]],MATCH(MAX(VentasC15[[#This Row],[Maquillaje]:[Perfumería]]),VentasC15[[#This Row],[Maquillaje]:[Perfumería]],0))</f>
        <v>Maquillaje</v>
      </c>
      <c r="Q3465" t="str">
        <f>INDEX(VentasC15[[#Headers],[Maquillaje]:[Perfumería]],MATCH(MIN(VentasC15[[#This Row],[Maquillaje]:[Perfumería]]),VentasC15[[#This Row],[Maquillaje]:[Perfumería]],0))</f>
        <v>Perfumería</v>
      </c>
      <c r="R3465" t="str">
        <f>IF(VentasC15[[#This Row],[Total por vendedor]]&gt;=250000,"SI","NO")</f>
        <v>NO</v>
      </c>
    </row>
    <row r="3466" spans="1:18" x14ac:dyDescent="0.3">
      <c r="A3466" s="16">
        <v>33500586</v>
      </c>
      <c r="B3466" s="13">
        <v>37</v>
      </c>
      <c r="C3466" s="13">
        <v>7</v>
      </c>
      <c r="D3466" s="13">
        <v>76</v>
      </c>
      <c r="E3466" t="s">
        <v>23</v>
      </c>
      <c r="F3466" t="s">
        <v>21</v>
      </c>
      <c r="G3466" t="str">
        <f>IF(VentasC15[[#This Row],[Tipo de pago]]='Tablas auxiliares'!$B$6,"Venta física","Venta Online")</f>
        <v>Venta Online</v>
      </c>
      <c r="H3466" t="s">
        <v>30</v>
      </c>
      <c r="I3466" s="37">
        <v>87182</v>
      </c>
      <c r="J3466" s="37">
        <v>13629</v>
      </c>
      <c r="K3466" s="37">
        <v>98866</v>
      </c>
      <c r="L3466" s="37">
        <v>98600</v>
      </c>
      <c r="M3466" s="37">
        <v>93167</v>
      </c>
      <c r="N3466" s="37">
        <f>SUM(VentasC15[[#This Row],[Maquillaje]:[Perfumería]])</f>
        <v>391444</v>
      </c>
      <c r="O3466" s="14">
        <f>AVERAGE(VentasC15[[#This Row],[Maquillaje]:[Perfumería]])</f>
        <v>78288.800000000003</v>
      </c>
      <c r="P3466" t="str">
        <f>INDEX(VentasC15[[#Headers],[Maquillaje]:[Perfumería]],MATCH(MAX(VentasC15[[#This Row],[Maquillaje]:[Perfumería]]),VentasC15[[#This Row],[Maquillaje]:[Perfumería]],0))</f>
        <v>Cabello</v>
      </c>
      <c r="Q3466" t="str">
        <f>INDEX(VentasC15[[#Headers],[Maquillaje]:[Perfumería]],MATCH(MIN(VentasC15[[#This Row],[Maquillaje]:[Perfumería]]),VentasC15[[#This Row],[Maquillaje]:[Perfumería]],0))</f>
        <v>Skincare</v>
      </c>
      <c r="R3466" t="str">
        <f>IF(VentasC15[[#This Row],[Total por vendedor]]&gt;=250000,"SI","NO")</f>
        <v>SI</v>
      </c>
    </row>
    <row r="3467" spans="1:18" x14ac:dyDescent="0.3">
      <c r="A3467" s="17">
        <v>33500587</v>
      </c>
      <c r="B3467" s="13">
        <v>32</v>
      </c>
      <c r="C3467" s="13">
        <v>7</v>
      </c>
      <c r="D3467" s="13">
        <v>12</v>
      </c>
      <c r="E3467" t="s">
        <v>23</v>
      </c>
      <c r="F3467" t="s">
        <v>21</v>
      </c>
      <c r="G3467" t="str">
        <f>IF(VentasC15[[#This Row],[Tipo de pago]]='Tablas auxiliares'!$B$6,"Venta física","Venta Online")</f>
        <v>Venta Online</v>
      </c>
      <c r="H3467" t="s">
        <v>29</v>
      </c>
      <c r="I3467" s="37">
        <v>26337</v>
      </c>
      <c r="J3467" s="37">
        <v>59196</v>
      </c>
      <c r="K3467" s="37">
        <v>88930</v>
      </c>
      <c r="L3467" s="37">
        <v>54789</v>
      </c>
      <c r="M3467" s="37">
        <v>64119</v>
      </c>
      <c r="N3467" s="37">
        <f>SUM(VentasC15[[#This Row],[Maquillaje]:[Perfumería]])</f>
        <v>293371</v>
      </c>
      <c r="O3467" s="14">
        <f>AVERAGE(VentasC15[[#This Row],[Maquillaje]:[Perfumería]])</f>
        <v>58674.2</v>
      </c>
      <c r="P3467" t="str">
        <f>INDEX(VentasC15[[#Headers],[Maquillaje]:[Perfumería]],MATCH(MAX(VentasC15[[#This Row],[Maquillaje]:[Perfumería]]),VentasC15[[#This Row],[Maquillaje]:[Perfumería]],0))</f>
        <v>Cabello</v>
      </c>
      <c r="Q3467" t="str">
        <f>INDEX(VentasC15[[#Headers],[Maquillaje]:[Perfumería]],MATCH(MIN(VentasC15[[#This Row],[Maquillaje]:[Perfumería]]),VentasC15[[#This Row],[Maquillaje]:[Perfumería]],0))</f>
        <v>Maquillaje</v>
      </c>
      <c r="R3467" t="str">
        <f>IF(VentasC15[[#This Row],[Total por vendedor]]&gt;=250000,"SI","NO")</f>
        <v>SI</v>
      </c>
    </row>
    <row r="3468" spans="1:18" x14ac:dyDescent="0.3">
      <c r="A3468" s="16">
        <v>33500588</v>
      </c>
      <c r="B3468" s="13">
        <v>63</v>
      </c>
      <c r="C3468" s="13">
        <v>7</v>
      </c>
      <c r="D3468" s="13">
        <v>53</v>
      </c>
      <c r="E3468" t="s">
        <v>23</v>
      </c>
      <c r="F3468" t="s">
        <v>21</v>
      </c>
      <c r="G3468" t="str">
        <f>IF(VentasC15[[#This Row],[Tipo de pago]]='Tablas auxiliares'!$B$6,"Venta física","Venta Online")</f>
        <v>Venta Online</v>
      </c>
      <c r="H3468" t="s">
        <v>30</v>
      </c>
      <c r="I3468" s="37">
        <v>93229</v>
      </c>
      <c r="J3468" s="37">
        <v>99486</v>
      </c>
      <c r="K3468" s="37">
        <v>817</v>
      </c>
      <c r="L3468" s="37">
        <v>55975</v>
      </c>
      <c r="M3468" s="37">
        <v>9101</v>
      </c>
      <c r="N3468" s="37">
        <f>SUM(VentasC15[[#This Row],[Maquillaje]:[Perfumería]])</f>
        <v>258608</v>
      </c>
      <c r="O3468" s="14">
        <f>AVERAGE(VentasC15[[#This Row],[Maquillaje]:[Perfumería]])</f>
        <v>51721.599999999999</v>
      </c>
      <c r="P3468" t="str">
        <f>INDEX(VentasC15[[#Headers],[Maquillaje]:[Perfumería]],MATCH(MAX(VentasC15[[#This Row],[Maquillaje]:[Perfumería]]),VentasC15[[#This Row],[Maquillaje]:[Perfumería]],0))</f>
        <v>Skincare</v>
      </c>
      <c r="Q3468" t="str">
        <f>INDEX(VentasC15[[#Headers],[Maquillaje]:[Perfumería]],MATCH(MIN(VentasC15[[#This Row],[Maquillaje]:[Perfumería]]),VentasC15[[#This Row],[Maquillaje]:[Perfumería]],0))</f>
        <v>Cabello</v>
      </c>
      <c r="R3468" t="str">
        <f>IF(VentasC15[[#This Row],[Total por vendedor]]&gt;=250000,"SI","NO")</f>
        <v>SI</v>
      </c>
    </row>
    <row r="3469" spans="1:18" x14ac:dyDescent="0.3">
      <c r="A3469" s="17">
        <v>33500589</v>
      </c>
      <c r="B3469" s="13">
        <v>30</v>
      </c>
      <c r="C3469" s="13">
        <v>7</v>
      </c>
      <c r="D3469" s="13">
        <v>35</v>
      </c>
      <c r="E3469" t="s">
        <v>25</v>
      </c>
      <c r="F3469" t="s">
        <v>21</v>
      </c>
      <c r="G3469" t="str">
        <f>IF(VentasC15[[#This Row],[Tipo de pago]]='Tablas auxiliares'!$B$6,"Venta física","Venta Online")</f>
        <v>Venta Online</v>
      </c>
      <c r="H3469" t="s">
        <v>29</v>
      </c>
      <c r="I3469" s="37">
        <v>95529</v>
      </c>
      <c r="J3469" s="37">
        <v>96364</v>
      </c>
      <c r="K3469" s="37">
        <v>22025</v>
      </c>
      <c r="L3469" s="37">
        <v>96168</v>
      </c>
      <c r="M3469" s="37">
        <v>90456</v>
      </c>
      <c r="N3469" s="37">
        <f>SUM(VentasC15[[#This Row],[Maquillaje]:[Perfumería]])</f>
        <v>400542</v>
      </c>
      <c r="O3469" s="14">
        <f>AVERAGE(VentasC15[[#This Row],[Maquillaje]:[Perfumería]])</f>
        <v>80108.399999999994</v>
      </c>
      <c r="P3469" t="str">
        <f>INDEX(VentasC15[[#Headers],[Maquillaje]:[Perfumería]],MATCH(MAX(VentasC15[[#This Row],[Maquillaje]:[Perfumería]]),VentasC15[[#This Row],[Maquillaje]:[Perfumería]],0))</f>
        <v>Skincare</v>
      </c>
      <c r="Q3469" t="str">
        <f>INDEX(VentasC15[[#Headers],[Maquillaje]:[Perfumería]],MATCH(MIN(VentasC15[[#This Row],[Maquillaje]:[Perfumería]]),VentasC15[[#This Row],[Maquillaje]:[Perfumería]],0))</f>
        <v>Cabello</v>
      </c>
      <c r="R3469" t="str">
        <f>IF(VentasC15[[#This Row],[Total por vendedor]]&gt;=250000,"SI","NO")</f>
        <v>SI</v>
      </c>
    </row>
    <row r="3470" spans="1:18" x14ac:dyDescent="0.3">
      <c r="A3470" s="16">
        <v>33500590</v>
      </c>
      <c r="B3470" s="13">
        <v>44</v>
      </c>
      <c r="C3470" s="13">
        <v>7</v>
      </c>
      <c r="D3470" s="13">
        <v>12</v>
      </c>
      <c r="E3470" t="s">
        <v>24</v>
      </c>
      <c r="F3470" t="s">
        <v>20</v>
      </c>
      <c r="G3470" t="str">
        <f>IF(VentasC15[[#This Row],[Tipo de pago]]='Tablas auxiliares'!$B$6,"Venta física","Venta Online")</f>
        <v>Venta física</v>
      </c>
      <c r="H3470" t="s">
        <v>29</v>
      </c>
      <c r="I3470" s="37">
        <v>64791</v>
      </c>
      <c r="J3470" s="37">
        <v>16924</v>
      </c>
      <c r="K3470" s="37">
        <v>74800</v>
      </c>
      <c r="L3470" s="37">
        <v>80088</v>
      </c>
      <c r="M3470" s="37">
        <v>51113</v>
      </c>
      <c r="N3470" s="37">
        <f>SUM(VentasC15[[#This Row],[Maquillaje]:[Perfumería]])</f>
        <v>287716</v>
      </c>
      <c r="O3470" s="14">
        <f>AVERAGE(VentasC15[[#This Row],[Maquillaje]:[Perfumería]])</f>
        <v>57543.199999999997</v>
      </c>
      <c r="P3470" t="str">
        <f>INDEX(VentasC15[[#Headers],[Maquillaje]:[Perfumería]],MATCH(MAX(VentasC15[[#This Row],[Maquillaje]:[Perfumería]]),VentasC15[[#This Row],[Maquillaje]:[Perfumería]],0))</f>
        <v>Cuerpo</v>
      </c>
      <c r="Q3470" t="str">
        <f>INDEX(VentasC15[[#Headers],[Maquillaje]:[Perfumería]],MATCH(MIN(VentasC15[[#This Row],[Maquillaje]:[Perfumería]]),VentasC15[[#This Row],[Maquillaje]:[Perfumería]],0))</f>
        <v>Skincare</v>
      </c>
      <c r="R3470" t="str">
        <f>IF(VentasC15[[#This Row],[Total por vendedor]]&gt;=250000,"SI","NO")</f>
        <v>SI</v>
      </c>
    </row>
    <row r="3471" spans="1:18" x14ac:dyDescent="0.3">
      <c r="A3471" s="17">
        <v>33500591</v>
      </c>
      <c r="B3471" s="13">
        <v>40</v>
      </c>
      <c r="C3471" s="13">
        <v>7</v>
      </c>
      <c r="D3471" s="13">
        <v>22</v>
      </c>
      <c r="E3471" t="s">
        <v>24</v>
      </c>
      <c r="F3471" t="s">
        <v>20</v>
      </c>
      <c r="G3471" t="str">
        <f>IF(VentasC15[[#This Row],[Tipo de pago]]='Tablas auxiliares'!$B$6,"Venta física","Venta Online")</f>
        <v>Venta física</v>
      </c>
      <c r="H3471" t="s">
        <v>30</v>
      </c>
      <c r="I3471" s="37">
        <v>33520</v>
      </c>
      <c r="J3471" s="37">
        <v>86621</v>
      </c>
      <c r="K3471" s="37">
        <v>12628</v>
      </c>
      <c r="L3471" s="37">
        <v>30217</v>
      </c>
      <c r="M3471" s="37">
        <v>9945</v>
      </c>
      <c r="N3471" s="37">
        <f>SUM(VentasC15[[#This Row],[Maquillaje]:[Perfumería]])</f>
        <v>172931</v>
      </c>
      <c r="O3471" s="14">
        <f>AVERAGE(VentasC15[[#This Row],[Maquillaje]:[Perfumería]])</f>
        <v>34586.199999999997</v>
      </c>
      <c r="P3471" t="str">
        <f>INDEX(VentasC15[[#Headers],[Maquillaje]:[Perfumería]],MATCH(MAX(VentasC15[[#This Row],[Maquillaje]:[Perfumería]]),VentasC15[[#This Row],[Maquillaje]:[Perfumería]],0))</f>
        <v>Skincare</v>
      </c>
      <c r="Q3471" t="str">
        <f>INDEX(VentasC15[[#Headers],[Maquillaje]:[Perfumería]],MATCH(MIN(VentasC15[[#This Row],[Maquillaje]:[Perfumería]]),VentasC15[[#This Row],[Maquillaje]:[Perfumería]],0))</f>
        <v>Perfumería</v>
      </c>
      <c r="R3471" t="str">
        <f>IF(VentasC15[[#This Row],[Total por vendedor]]&gt;=250000,"SI","NO")</f>
        <v>NO</v>
      </c>
    </row>
    <row r="3472" spans="1:18" x14ac:dyDescent="0.3">
      <c r="A3472" s="16">
        <v>33500592</v>
      </c>
      <c r="B3472" s="13">
        <v>51</v>
      </c>
      <c r="C3472" s="13">
        <v>7</v>
      </c>
      <c r="D3472" s="13">
        <v>68</v>
      </c>
      <c r="E3472" t="s">
        <v>24</v>
      </c>
      <c r="F3472" t="s">
        <v>20</v>
      </c>
      <c r="G3472" t="str">
        <f>IF(VentasC15[[#This Row],[Tipo de pago]]='Tablas auxiliares'!$B$6,"Venta física","Venta Online")</f>
        <v>Venta física</v>
      </c>
      <c r="H3472" t="s">
        <v>29</v>
      </c>
      <c r="I3472" s="37">
        <v>28841</v>
      </c>
      <c r="J3472" s="37">
        <v>71858</v>
      </c>
      <c r="K3472" s="37">
        <v>78723</v>
      </c>
      <c r="L3472" s="37">
        <v>94939</v>
      </c>
      <c r="M3472" s="37">
        <v>67302</v>
      </c>
      <c r="N3472" s="37">
        <f>SUM(VentasC15[[#This Row],[Maquillaje]:[Perfumería]])</f>
        <v>341663</v>
      </c>
      <c r="O3472" s="14">
        <f>AVERAGE(VentasC15[[#This Row],[Maquillaje]:[Perfumería]])</f>
        <v>68332.600000000006</v>
      </c>
      <c r="P3472" t="str">
        <f>INDEX(VentasC15[[#Headers],[Maquillaje]:[Perfumería]],MATCH(MAX(VentasC15[[#This Row],[Maquillaje]:[Perfumería]]),VentasC15[[#This Row],[Maquillaje]:[Perfumería]],0))</f>
        <v>Cuerpo</v>
      </c>
      <c r="Q3472" t="str">
        <f>INDEX(VentasC15[[#Headers],[Maquillaje]:[Perfumería]],MATCH(MIN(VentasC15[[#This Row],[Maquillaje]:[Perfumería]]),VentasC15[[#This Row],[Maquillaje]:[Perfumería]],0))</f>
        <v>Maquillaje</v>
      </c>
      <c r="R3472" t="str">
        <f>IF(VentasC15[[#This Row],[Total por vendedor]]&gt;=250000,"SI","NO")</f>
        <v>SI</v>
      </c>
    </row>
    <row r="3473" spans="1:18" x14ac:dyDescent="0.3">
      <c r="A3473" s="17">
        <v>33500593</v>
      </c>
      <c r="B3473" s="13">
        <v>73</v>
      </c>
      <c r="C3473" s="13">
        <v>7</v>
      </c>
      <c r="D3473" s="13">
        <v>47</v>
      </c>
      <c r="E3473" t="s">
        <v>22</v>
      </c>
      <c r="F3473" t="s">
        <v>20</v>
      </c>
      <c r="G3473" t="str">
        <f>IF(VentasC15[[#This Row],[Tipo de pago]]='Tablas auxiliares'!$B$6,"Venta física","Venta Online")</f>
        <v>Venta física</v>
      </c>
      <c r="H3473" t="s">
        <v>29</v>
      </c>
      <c r="I3473" s="37">
        <v>44942</v>
      </c>
      <c r="J3473" s="37">
        <v>10772</v>
      </c>
      <c r="K3473" s="37">
        <v>6458</v>
      </c>
      <c r="L3473" s="37">
        <v>8271</v>
      </c>
      <c r="M3473" s="37">
        <v>48618</v>
      </c>
      <c r="N3473" s="37">
        <f>SUM(VentasC15[[#This Row],[Maquillaje]:[Perfumería]])</f>
        <v>119061</v>
      </c>
      <c r="O3473" s="14">
        <f>AVERAGE(VentasC15[[#This Row],[Maquillaje]:[Perfumería]])</f>
        <v>23812.2</v>
      </c>
      <c r="P3473" t="str">
        <f>INDEX(VentasC15[[#Headers],[Maquillaje]:[Perfumería]],MATCH(MAX(VentasC15[[#This Row],[Maquillaje]:[Perfumería]]),VentasC15[[#This Row],[Maquillaje]:[Perfumería]],0))</f>
        <v>Perfumería</v>
      </c>
      <c r="Q3473" t="str">
        <f>INDEX(VentasC15[[#Headers],[Maquillaje]:[Perfumería]],MATCH(MIN(VentasC15[[#This Row],[Maquillaje]:[Perfumería]]),VentasC15[[#This Row],[Maquillaje]:[Perfumería]],0))</f>
        <v>Cabello</v>
      </c>
      <c r="R3473" t="str">
        <f>IF(VentasC15[[#This Row],[Total por vendedor]]&gt;=250000,"SI","NO")</f>
        <v>NO</v>
      </c>
    </row>
    <row r="3474" spans="1:18" x14ac:dyDescent="0.3">
      <c r="A3474" s="16">
        <v>33500594</v>
      </c>
      <c r="B3474" s="13">
        <v>73</v>
      </c>
      <c r="C3474" s="13">
        <v>7</v>
      </c>
      <c r="D3474" s="13">
        <v>8</v>
      </c>
      <c r="E3474" t="s">
        <v>25</v>
      </c>
      <c r="F3474" t="s">
        <v>21</v>
      </c>
      <c r="G3474" t="str">
        <f>IF(VentasC15[[#This Row],[Tipo de pago]]='Tablas auxiliares'!$B$6,"Venta física","Venta Online")</f>
        <v>Venta Online</v>
      </c>
      <c r="H3474" t="s">
        <v>29</v>
      </c>
      <c r="I3474" s="37">
        <v>51927</v>
      </c>
      <c r="J3474" s="37">
        <v>93330</v>
      </c>
      <c r="K3474" s="37">
        <v>91505</v>
      </c>
      <c r="L3474" s="37">
        <v>66506</v>
      </c>
      <c r="M3474" s="37">
        <v>58986</v>
      </c>
      <c r="N3474" s="37">
        <f>SUM(VentasC15[[#This Row],[Maquillaje]:[Perfumería]])</f>
        <v>362254</v>
      </c>
      <c r="O3474" s="14">
        <f>AVERAGE(VentasC15[[#This Row],[Maquillaje]:[Perfumería]])</f>
        <v>72450.8</v>
      </c>
      <c r="P3474" t="str">
        <f>INDEX(VentasC15[[#Headers],[Maquillaje]:[Perfumería]],MATCH(MAX(VentasC15[[#This Row],[Maquillaje]:[Perfumería]]),VentasC15[[#This Row],[Maquillaje]:[Perfumería]],0))</f>
        <v>Skincare</v>
      </c>
      <c r="Q3474" t="str">
        <f>INDEX(VentasC15[[#Headers],[Maquillaje]:[Perfumería]],MATCH(MIN(VentasC15[[#This Row],[Maquillaje]:[Perfumería]]),VentasC15[[#This Row],[Maquillaje]:[Perfumería]],0))</f>
        <v>Maquillaje</v>
      </c>
      <c r="R3474" t="str">
        <f>IF(VentasC15[[#This Row],[Total por vendedor]]&gt;=250000,"SI","NO")</f>
        <v>SI</v>
      </c>
    </row>
    <row r="3475" spans="1:18" x14ac:dyDescent="0.3">
      <c r="A3475" s="17">
        <v>33500595</v>
      </c>
      <c r="B3475" s="13">
        <v>33</v>
      </c>
      <c r="C3475" s="13">
        <v>7</v>
      </c>
      <c r="D3475" s="13">
        <v>32</v>
      </c>
      <c r="E3475" t="s">
        <v>23</v>
      </c>
      <c r="F3475" t="s">
        <v>20</v>
      </c>
      <c r="G3475" t="str">
        <f>IF(VentasC15[[#This Row],[Tipo de pago]]='Tablas auxiliares'!$B$6,"Venta física","Venta Online")</f>
        <v>Venta física</v>
      </c>
      <c r="H3475" t="s">
        <v>30</v>
      </c>
      <c r="I3475" s="37">
        <v>57681</v>
      </c>
      <c r="J3475" s="37">
        <v>29862</v>
      </c>
      <c r="K3475" s="37">
        <v>22250</v>
      </c>
      <c r="L3475" s="37">
        <v>39898</v>
      </c>
      <c r="M3475" s="37">
        <v>3027</v>
      </c>
      <c r="N3475" s="37">
        <f>SUM(VentasC15[[#This Row],[Maquillaje]:[Perfumería]])</f>
        <v>152718</v>
      </c>
      <c r="O3475" s="14">
        <f>AVERAGE(VentasC15[[#This Row],[Maquillaje]:[Perfumería]])</f>
        <v>30543.599999999999</v>
      </c>
      <c r="P3475" t="str">
        <f>INDEX(VentasC15[[#Headers],[Maquillaje]:[Perfumería]],MATCH(MAX(VentasC15[[#This Row],[Maquillaje]:[Perfumería]]),VentasC15[[#This Row],[Maquillaje]:[Perfumería]],0))</f>
        <v>Maquillaje</v>
      </c>
      <c r="Q3475" t="str">
        <f>INDEX(VentasC15[[#Headers],[Maquillaje]:[Perfumería]],MATCH(MIN(VentasC15[[#This Row],[Maquillaje]:[Perfumería]]),VentasC15[[#This Row],[Maquillaje]:[Perfumería]],0))</f>
        <v>Perfumería</v>
      </c>
      <c r="R3475" t="str">
        <f>IF(VentasC15[[#This Row],[Total por vendedor]]&gt;=250000,"SI","NO")</f>
        <v>NO</v>
      </c>
    </row>
    <row r="3476" spans="1:18" x14ac:dyDescent="0.3">
      <c r="A3476" s="16">
        <v>33500596</v>
      </c>
      <c r="B3476" s="13">
        <v>25</v>
      </c>
      <c r="C3476" s="13">
        <v>7</v>
      </c>
      <c r="D3476" s="13">
        <v>61</v>
      </c>
      <c r="E3476" t="s">
        <v>23</v>
      </c>
      <c r="F3476" t="s">
        <v>20</v>
      </c>
      <c r="G3476" t="str">
        <f>IF(VentasC15[[#This Row],[Tipo de pago]]='Tablas auxiliares'!$B$6,"Venta física","Venta Online")</f>
        <v>Venta física</v>
      </c>
      <c r="H3476" t="s">
        <v>30</v>
      </c>
      <c r="I3476" s="37">
        <v>6359</v>
      </c>
      <c r="J3476" s="37">
        <v>53063</v>
      </c>
      <c r="K3476" s="37">
        <v>57357</v>
      </c>
      <c r="L3476" s="37">
        <v>51231</v>
      </c>
      <c r="M3476" s="37">
        <v>91184</v>
      </c>
      <c r="N3476" s="37">
        <f>SUM(VentasC15[[#This Row],[Maquillaje]:[Perfumería]])</f>
        <v>259194</v>
      </c>
      <c r="O3476" s="14">
        <f>AVERAGE(VentasC15[[#This Row],[Maquillaje]:[Perfumería]])</f>
        <v>51838.8</v>
      </c>
      <c r="P3476" t="str">
        <f>INDEX(VentasC15[[#Headers],[Maquillaje]:[Perfumería]],MATCH(MAX(VentasC15[[#This Row],[Maquillaje]:[Perfumería]]),VentasC15[[#This Row],[Maquillaje]:[Perfumería]],0))</f>
        <v>Perfumería</v>
      </c>
      <c r="Q3476" t="str">
        <f>INDEX(VentasC15[[#Headers],[Maquillaje]:[Perfumería]],MATCH(MIN(VentasC15[[#This Row],[Maquillaje]:[Perfumería]]),VentasC15[[#This Row],[Maquillaje]:[Perfumería]],0))</f>
        <v>Maquillaje</v>
      </c>
      <c r="R3476" t="str">
        <f>IF(VentasC15[[#This Row],[Total por vendedor]]&gt;=250000,"SI","NO")</f>
        <v>SI</v>
      </c>
    </row>
    <row r="3477" spans="1:18" x14ac:dyDescent="0.3">
      <c r="A3477" s="17">
        <v>33500597</v>
      </c>
      <c r="B3477" s="13">
        <v>30</v>
      </c>
      <c r="C3477" s="13">
        <v>7</v>
      </c>
      <c r="D3477" s="13">
        <v>27</v>
      </c>
      <c r="E3477" t="s">
        <v>25</v>
      </c>
      <c r="F3477" t="s">
        <v>21</v>
      </c>
      <c r="G3477" t="str">
        <f>IF(VentasC15[[#This Row],[Tipo de pago]]='Tablas auxiliares'!$B$6,"Venta física","Venta Online")</f>
        <v>Venta Online</v>
      </c>
      <c r="H3477" t="s">
        <v>30</v>
      </c>
      <c r="I3477" s="37">
        <v>72786</v>
      </c>
      <c r="J3477" s="37">
        <v>39892</v>
      </c>
      <c r="K3477" s="37">
        <v>82800</v>
      </c>
      <c r="L3477" s="37">
        <v>93535</v>
      </c>
      <c r="M3477" s="37">
        <v>93194</v>
      </c>
      <c r="N3477" s="37">
        <f>SUM(VentasC15[[#This Row],[Maquillaje]:[Perfumería]])</f>
        <v>382207</v>
      </c>
      <c r="O3477" s="14">
        <f>AVERAGE(VentasC15[[#This Row],[Maquillaje]:[Perfumería]])</f>
        <v>76441.399999999994</v>
      </c>
      <c r="P3477" t="str">
        <f>INDEX(VentasC15[[#Headers],[Maquillaje]:[Perfumería]],MATCH(MAX(VentasC15[[#This Row],[Maquillaje]:[Perfumería]]),VentasC15[[#This Row],[Maquillaje]:[Perfumería]],0))</f>
        <v>Cuerpo</v>
      </c>
      <c r="Q3477" t="str">
        <f>INDEX(VentasC15[[#Headers],[Maquillaje]:[Perfumería]],MATCH(MIN(VentasC15[[#This Row],[Maquillaje]:[Perfumería]]),VentasC15[[#This Row],[Maquillaje]:[Perfumería]],0))</f>
        <v>Skincare</v>
      </c>
      <c r="R3477" t="str">
        <f>IF(VentasC15[[#This Row],[Total por vendedor]]&gt;=250000,"SI","NO")</f>
        <v>SI</v>
      </c>
    </row>
    <row r="3478" spans="1:18" x14ac:dyDescent="0.3">
      <c r="A3478" s="16">
        <v>33500598</v>
      </c>
      <c r="B3478" s="13">
        <v>61</v>
      </c>
      <c r="C3478" s="13">
        <v>7</v>
      </c>
      <c r="D3478" s="13">
        <v>6</v>
      </c>
      <c r="E3478" t="s">
        <v>23</v>
      </c>
      <c r="F3478" t="s">
        <v>21</v>
      </c>
      <c r="G3478" t="str">
        <f>IF(VentasC15[[#This Row],[Tipo de pago]]='Tablas auxiliares'!$B$6,"Venta física","Venta Online")</f>
        <v>Venta Online</v>
      </c>
      <c r="H3478" t="s">
        <v>29</v>
      </c>
      <c r="I3478" s="37">
        <v>64060</v>
      </c>
      <c r="J3478" s="37">
        <v>88095</v>
      </c>
      <c r="K3478" s="37">
        <v>18439</v>
      </c>
      <c r="L3478" s="37">
        <v>42736</v>
      </c>
      <c r="M3478" s="37">
        <v>11484</v>
      </c>
      <c r="N3478" s="37">
        <f>SUM(VentasC15[[#This Row],[Maquillaje]:[Perfumería]])</f>
        <v>224814</v>
      </c>
      <c r="O3478" s="14">
        <f>AVERAGE(VentasC15[[#This Row],[Maquillaje]:[Perfumería]])</f>
        <v>44962.8</v>
      </c>
      <c r="P3478" t="str">
        <f>INDEX(VentasC15[[#Headers],[Maquillaje]:[Perfumería]],MATCH(MAX(VentasC15[[#This Row],[Maquillaje]:[Perfumería]]),VentasC15[[#This Row],[Maquillaje]:[Perfumería]],0))</f>
        <v>Skincare</v>
      </c>
      <c r="Q3478" t="str">
        <f>INDEX(VentasC15[[#Headers],[Maquillaje]:[Perfumería]],MATCH(MIN(VentasC15[[#This Row],[Maquillaje]:[Perfumería]]),VentasC15[[#This Row],[Maquillaje]:[Perfumería]],0))</f>
        <v>Perfumería</v>
      </c>
      <c r="R3478" t="str">
        <f>IF(VentasC15[[#This Row],[Total por vendedor]]&gt;=250000,"SI","NO")</f>
        <v>NO</v>
      </c>
    </row>
    <row r="3479" spans="1:18" x14ac:dyDescent="0.3">
      <c r="A3479" s="17">
        <v>33500599</v>
      </c>
      <c r="B3479" s="13">
        <v>53</v>
      </c>
      <c r="C3479" s="13">
        <v>7</v>
      </c>
      <c r="D3479" s="13">
        <v>27</v>
      </c>
      <c r="E3479" t="s">
        <v>23</v>
      </c>
      <c r="F3479" t="s">
        <v>20</v>
      </c>
      <c r="G3479" t="str">
        <f>IF(VentasC15[[#This Row],[Tipo de pago]]='Tablas auxiliares'!$B$6,"Venta física","Venta Online")</f>
        <v>Venta física</v>
      </c>
      <c r="H3479" t="s">
        <v>29</v>
      </c>
      <c r="I3479" s="37">
        <v>10396</v>
      </c>
      <c r="J3479" s="37">
        <v>41735</v>
      </c>
      <c r="K3479" s="37">
        <v>52736</v>
      </c>
      <c r="L3479" s="37">
        <v>40407</v>
      </c>
      <c r="M3479" s="37">
        <v>35827</v>
      </c>
      <c r="N3479" s="37">
        <f>SUM(VentasC15[[#This Row],[Maquillaje]:[Perfumería]])</f>
        <v>181101</v>
      </c>
      <c r="O3479" s="14">
        <f>AVERAGE(VentasC15[[#This Row],[Maquillaje]:[Perfumería]])</f>
        <v>36220.199999999997</v>
      </c>
      <c r="P3479" t="str">
        <f>INDEX(VentasC15[[#Headers],[Maquillaje]:[Perfumería]],MATCH(MAX(VentasC15[[#This Row],[Maquillaje]:[Perfumería]]),VentasC15[[#This Row],[Maquillaje]:[Perfumería]],0))</f>
        <v>Cabello</v>
      </c>
      <c r="Q3479" t="str">
        <f>INDEX(VentasC15[[#Headers],[Maquillaje]:[Perfumería]],MATCH(MIN(VentasC15[[#This Row],[Maquillaje]:[Perfumería]]),VentasC15[[#This Row],[Maquillaje]:[Perfumería]],0))</f>
        <v>Maquillaje</v>
      </c>
      <c r="R3479" t="str">
        <f>IF(VentasC15[[#This Row],[Total por vendedor]]&gt;=250000,"SI","NO")</f>
        <v>NO</v>
      </c>
    </row>
    <row r="3480" spans="1:18" x14ac:dyDescent="0.3">
      <c r="A3480" s="16">
        <v>33500600</v>
      </c>
      <c r="B3480" s="13">
        <v>33</v>
      </c>
      <c r="C3480" s="13">
        <v>7</v>
      </c>
      <c r="D3480" s="13">
        <v>84</v>
      </c>
      <c r="E3480" t="s">
        <v>24</v>
      </c>
      <c r="F3480" t="s">
        <v>20</v>
      </c>
      <c r="G3480" t="str">
        <f>IF(VentasC15[[#This Row],[Tipo de pago]]='Tablas auxiliares'!$B$6,"Venta física","Venta Online")</f>
        <v>Venta física</v>
      </c>
      <c r="H3480" t="s">
        <v>29</v>
      </c>
      <c r="I3480" s="37">
        <v>17392</v>
      </c>
      <c r="J3480" s="37">
        <v>64685</v>
      </c>
      <c r="K3480" s="37">
        <v>11285</v>
      </c>
      <c r="L3480" s="37">
        <v>44412</v>
      </c>
      <c r="M3480" s="37">
        <v>20996</v>
      </c>
      <c r="N3480" s="37">
        <f>SUM(VentasC15[[#This Row],[Maquillaje]:[Perfumería]])</f>
        <v>158770</v>
      </c>
      <c r="O3480" s="14">
        <f>AVERAGE(VentasC15[[#This Row],[Maquillaje]:[Perfumería]])</f>
        <v>31754</v>
      </c>
      <c r="P3480" t="str">
        <f>INDEX(VentasC15[[#Headers],[Maquillaje]:[Perfumería]],MATCH(MAX(VentasC15[[#This Row],[Maquillaje]:[Perfumería]]),VentasC15[[#This Row],[Maquillaje]:[Perfumería]],0))</f>
        <v>Skincare</v>
      </c>
      <c r="Q3480" t="str">
        <f>INDEX(VentasC15[[#Headers],[Maquillaje]:[Perfumería]],MATCH(MIN(VentasC15[[#This Row],[Maquillaje]:[Perfumería]]),VentasC15[[#This Row],[Maquillaje]:[Perfumería]],0))</f>
        <v>Cabello</v>
      </c>
      <c r="R3480" t="str">
        <f>IF(VentasC15[[#This Row],[Total por vendedor]]&gt;=250000,"SI","NO")</f>
        <v>NO</v>
      </c>
    </row>
    <row r="3481" spans="1:18" x14ac:dyDescent="0.3">
      <c r="A3481" s="17">
        <v>33500601</v>
      </c>
      <c r="B3481" s="13">
        <v>35</v>
      </c>
      <c r="C3481" s="13">
        <v>7</v>
      </c>
      <c r="D3481" s="13">
        <v>46</v>
      </c>
      <c r="E3481" t="s">
        <v>23</v>
      </c>
      <c r="F3481" t="s">
        <v>20</v>
      </c>
      <c r="G3481" t="str">
        <f>IF(VentasC15[[#This Row],[Tipo de pago]]='Tablas auxiliares'!$B$6,"Venta física","Venta Online")</f>
        <v>Venta física</v>
      </c>
      <c r="H3481" t="s">
        <v>30</v>
      </c>
      <c r="I3481" s="37">
        <v>60561</v>
      </c>
      <c r="J3481" s="37">
        <v>40732</v>
      </c>
      <c r="K3481" s="37">
        <v>19736</v>
      </c>
      <c r="L3481" s="37">
        <v>14546</v>
      </c>
      <c r="M3481" s="37">
        <v>99880</v>
      </c>
      <c r="N3481" s="37">
        <f>SUM(VentasC15[[#This Row],[Maquillaje]:[Perfumería]])</f>
        <v>235455</v>
      </c>
      <c r="O3481" s="14">
        <f>AVERAGE(VentasC15[[#This Row],[Maquillaje]:[Perfumería]])</f>
        <v>47091</v>
      </c>
      <c r="P3481" t="str">
        <f>INDEX(VentasC15[[#Headers],[Maquillaje]:[Perfumería]],MATCH(MAX(VentasC15[[#This Row],[Maquillaje]:[Perfumería]]),VentasC15[[#This Row],[Maquillaje]:[Perfumería]],0))</f>
        <v>Perfumería</v>
      </c>
      <c r="Q3481" t="str">
        <f>INDEX(VentasC15[[#Headers],[Maquillaje]:[Perfumería]],MATCH(MIN(VentasC15[[#This Row],[Maquillaje]:[Perfumería]]),VentasC15[[#This Row],[Maquillaje]:[Perfumería]],0))</f>
        <v>Cuerpo</v>
      </c>
      <c r="R3481" t="str">
        <f>IF(VentasC15[[#This Row],[Total por vendedor]]&gt;=250000,"SI","NO")</f>
        <v>NO</v>
      </c>
    </row>
    <row r="3482" spans="1:18" x14ac:dyDescent="0.3">
      <c r="A3482" s="16">
        <v>33500602</v>
      </c>
      <c r="B3482" s="13">
        <v>61</v>
      </c>
      <c r="C3482" s="13">
        <v>7</v>
      </c>
      <c r="D3482" s="13">
        <v>7</v>
      </c>
      <c r="E3482" t="s">
        <v>23</v>
      </c>
      <c r="F3482" t="s">
        <v>21</v>
      </c>
      <c r="G3482" t="str">
        <f>IF(VentasC15[[#This Row],[Tipo de pago]]='Tablas auxiliares'!$B$6,"Venta física","Venta Online")</f>
        <v>Venta Online</v>
      </c>
      <c r="H3482" t="s">
        <v>30</v>
      </c>
      <c r="I3482" s="37">
        <v>97548</v>
      </c>
      <c r="J3482" s="37">
        <v>33950</v>
      </c>
      <c r="K3482" s="37">
        <v>28443</v>
      </c>
      <c r="L3482" s="37">
        <v>80373</v>
      </c>
      <c r="M3482" s="37">
        <v>52145</v>
      </c>
      <c r="N3482" s="37">
        <f>SUM(VentasC15[[#This Row],[Maquillaje]:[Perfumería]])</f>
        <v>292459</v>
      </c>
      <c r="O3482" s="14">
        <f>AVERAGE(VentasC15[[#This Row],[Maquillaje]:[Perfumería]])</f>
        <v>58491.8</v>
      </c>
      <c r="P3482" t="str">
        <f>INDEX(VentasC15[[#Headers],[Maquillaje]:[Perfumería]],MATCH(MAX(VentasC15[[#This Row],[Maquillaje]:[Perfumería]]),VentasC15[[#This Row],[Maquillaje]:[Perfumería]],0))</f>
        <v>Maquillaje</v>
      </c>
      <c r="Q3482" t="str">
        <f>INDEX(VentasC15[[#Headers],[Maquillaje]:[Perfumería]],MATCH(MIN(VentasC15[[#This Row],[Maquillaje]:[Perfumería]]),VentasC15[[#This Row],[Maquillaje]:[Perfumería]],0))</f>
        <v>Cabello</v>
      </c>
      <c r="R3482" t="str">
        <f>IF(VentasC15[[#This Row],[Total por vendedor]]&gt;=250000,"SI","NO")</f>
        <v>SI</v>
      </c>
    </row>
    <row r="3483" spans="1:18" x14ac:dyDescent="0.3">
      <c r="A3483" s="17">
        <v>33500603</v>
      </c>
      <c r="B3483" s="13">
        <v>56</v>
      </c>
      <c r="C3483" s="13">
        <v>7</v>
      </c>
      <c r="D3483" s="13">
        <v>43</v>
      </c>
      <c r="E3483" t="s">
        <v>24</v>
      </c>
      <c r="F3483" t="s">
        <v>21</v>
      </c>
      <c r="G3483" t="str">
        <f>IF(VentasC15[[#This Row],[Tipo de pago]]='Tablas auxiliares'!$B$6,"Venta física","Venta Online")</f>
        <v>Venta Online</v>
      </c>
      <c r="H3483" t="s">
        <v>30</v>
      </c>
      <c r="I3483" s="37">
        <v>84215</v>
      </c>
      <c r="J3483" s="37">
        <v>99690</v>
      </c>
      <c r="K3483" s="37">
        <v>71643</v>
      </c>
      <c r="L3483" s="37">
        <v>29035</v>
      </c>
      <c r="M3483" s="37">
        <v>2816</v>
      </c>
      <c r="N3483" s="37">
        <f>SUM(VentasC15[[#This Row],[Maquillaje]:[Perfumería]])</f>
        <v>287399</v>
      </c>
      <c r="O3483" s="14">
        <f>AVERAGE(VentasC15[[#This Row],[Maquillaje]:[Perfumería]])</f>
        <v>57479.8</v>
      </c>
      <c r="P3483" t="str">
        <f>INDEX(VentasC15[[#Headers],[Maquillaje]:[Perfumería]],MATCH(MAX(VentasC15[[#This Row],[Maquillaje]:[Perfumería]]),VentasC15[[#This Row],[Maquillaje]:[Perfumería]],0))</f>
        <v>Skincare</v>
      </c>
      <c r="Q3483" t="str">
        <f>INDEX(VentasC15[[#Headers],[Maquillaje]:[Perfumería]],MATCH(MIN(VentasC15[[#This Row],[Maquillaje]:[Perfumería]]),VentasC15[[#This Row],[Maquillaje]:[Perfumería]],0))</f>
        <v>Perfumería</v>
      </c>
      <c r="R3483" t="str">
        <f>IF(VentasC15[[#This Row],[Total por vendedor]]&gt;=250000,"SI","NO")</f>
        <v>SI</v>
      </c>
    </row>
    <row r="3484" spans="1:18" x14ac:dyDescent="0.3">
      <c r="A3484" s="16">
        <v>33500604</v>
      </c>
      <c r="B3484" s="13">
        <v>72</v>
      </c>
      <c r="C3484" s="13">
        <v>7</v>
      </c>
      <c r="D3484" s="13">
        <v>86</v>
      </c>
      <c r="E3484" t="s">
        <v>23</v>
      </c>
      <c r="F3484" t="s">
        <v>20</v>
      </c>
      <c r="G3484" t="str">
        <f>IF(VentasC15[[#This Row],[Tipo de pago]]='Tablas auxiliares'!$B$6,"Venta física","Venta Online")</f>
        <v>Venta física</v>
      </c>
      <c r="H3484" t="s">
        <v>30</v>
      </c>
      <c r="I3484" s="37">
        <v>99523</v>
      </c>
      <c r="J3484" s="37">
        <v>71580</v>
      </c>
      <c r="K3484" s="37">
        <v>71561</v>
      </c>
      <c r="L3484" s="37">
        <v>40419</v>
      </c>
      <c r="M3484" s="37">
        <v>77249</v>
      </c>
      <c r="N3484" s="37">
        <f>SUM(VentasC15[[#This Row],[Maquillaje]:[Perfumería]])</f>
        <v>360332</v>
      </c>
      <c r="O3484" s="14">
        <f>AVERAGE(VentasC15[[#This Row],[Maquillaje]:[Perfumería]])</f>
        <v>72066.399999999994</v>
      </c>
      <c r="P3484" t="str">
        <f>INDEX(VentasC15[[#Headers],[Maquillaje]:[Perfumería]],MATCH(MAX(VentasC15[[#This Row],[Maquillaje]:[Perfumería]]),VentasC15[[#This Row],[Maquillaje]:[Perfumería]],0))</f>
        <v>Maquillaje</v>
      </c>
      <c r="Q3484" t="str">
        <f>INDEX(VentasC15[[#Headers],[Maquillaje]:[Perfumería]],MATCH(MIN(VentasC15[[#This Row],[Maquillaje]:[Perfumería]]),VentasC15[[#This Row],[Maquillaje]:[Perfumería]],0))</f>
        <v>Cuerpo</v>
      </c>
      <c r="R3484" t="str">
        <f>IF(VentasC15[[#This Row],[Total por vendedor]]&gt;=250000,"SI","NO")</f>
        <v>SI</v>
      </c>
    </row>
    <row r="3485" spans="1:18" x14ac:dyDescent="0.3">
      <c r="A3485" s="17">
        <v>33500605</v>
      </c>
      <c r="B3485" s="13">
        <v>53</v>
      </c>
      <c r="C3485" s="13">
        <v>8</v>
      </c>
      <c r="D3485" s="13">
        <v>96</v>
      </c>
      <c r="E3485" t="s">
        <v>23</v>
      </c>
      <c r="F3485" t="s">
        <v>20</v>
      </c>
      <c r="G3485" t="str">
        <f>IF(VentasC15[[#This Row],[Tipo de pago]]='Tablas auxiliares'!$B$6,"Venta física","Venta Online")</f>
        <v>Venta física</v>
      </c>
      <c r="H3485" t="s">
        <v>29</v>
      </c>
      <c r="I3485" s="37">
        <v>12534</v>
      </c>
      <c r="J3485" s="37">
        <v>74036</v>
      </c>
      <c r="K3485" s="37">
        <v>81237</v>
      </c>
      <c r="L3485" s="37">
        <v>81869</v>
      </c>
      <c r="M3485" s="37">
        <v>13722</v>
      </c>
      <c r="N3485" s="37">
        <f>SUM(VentasC15[[#This Row],[Maquillaje]:[Perfumería]])</f>
        <v>263398</v>
      </c>
      <c r="O3485" s="14">
        <f>AVERAGE(VentasC15[[#This Row],[Maquillaje]:[Perfumería]])</f>
        <v>52679.6</v>
      </c>
      <c r="P3485" t="str">
        <f>INDEX(VentasC15[[#Headers],[Maquillaje]:[Perfumería]],MATCH(MAX(VentasC15[[#This Row],[Maquillaje]:[Perfumería]]),VentasC15[[#This Row],[Maquillaje]:[Perfumería]],0))</f>
        <v>Cuerpo</v>
      </c>
      <c r="Q3485" t="str">
        <f>INDEX(VentasC15[[#Headers],[Maquillaje]:[Perfumería]],MATCH(MIN(VentasC15[[#This Row],[Maquillaje]:[Perfumería]]),VentasC15[[#This Row],[Maquillaje]:[Perfumería]],0))</f>
        <v>Maquillaje</v>
      </c>
      <c r="R3485" t="str">
        <f>IF(VentasC15[[#This Row],[Total por vendedor]]&gt;=250000,"SI","NO")</f>
        <v>SI</v>
      </c>
    </row>
    <row r="3486" spans="1:18" x14ac:dyDescent="0.3">
      <c r="A3486" s="16">
        <v>33500606</v>
      </c>
      <c r="B3486" s="13">
        <v>65</v>
      </c>
      <c r="C3486" s="13">
        <v>8</v>
      </c>
      <c r="D3486" s="13">
        <v>75</v>
      </c>
      <c r="E3486" t="s">
        <v>25</v>
      </c>
      <c r="F3486" t="s">
        <v>21</v>
      </c>
      <c r="G3486" t="str">
        <f>IF(VentasC15[[#This Row],[Tipo de pago]]='Tablas auxiliares'!$B$6,"Venta física","Venta Online")</f>
        <v>Venta Online</v>
      </c>
      <c r="H3486" t="s">
        <v>30</v>
      </c>
      <c r="I3486" s="37">
        <v>72445</v>
      </c>
      <c r="J3486" s="37">
        <v>84029</v>
      </c>
      <c r="K3486" s="37">
        <v>33349</v>
      </c>
      <c r="L3486" s="37">
        <v>61495</v>
      </c>
      <c r="M3486" s="37">
        <v>19295</v>
      </c>
      <c r="N3486" s="37">
        <f>SUM(VentasC15[[#This Row],[Maquillaje]:[Perfumería]])</f>
        <v>270613</v>
      </c>
      <c r="O3486" s="14">
        <f>AVERAGE(VentasC15[[#This Row],[Maquillaje]:[Perfumería]])</f>
        <v>54122.6</v>
      </c>
      <c r="P3486" t="str">
        <f>INDEX(VentasC15[[#Headers],[Maquillaje]:[Perfumería]],MATCH(MAX(VentasC15[[#This Row],[Maquillaje]:[Perfumería]]),VentasC15[[#This Row],[Maquillaje]:[Perfumería]],0))</f>
        <v>Skincare</v>
      </c>
      <c r="Q3486" t="str">
        <f>INDEX(VentasC15[[#Headers],[Maquillaje]:[Perfumería]],MATCH(MIN(VentasC15[[#This Row],[Maquillaje]:[Perfumería]]),VentasC15[[#This Row],[Maquillaje]:[Perfumería]],0))</f>
        <v>Perfumería</v>
      </c>
      <c r="R3486" t="str">
        <f>IF(VentasC15[[#This Row],[Total por vendedor]]&gt;=250000,"SI","NO")</f>
        <v>SI</v>
      </c>
    </row>
    <row r="3487" spans="1:18" x14ac:dyDescent="0.3">
      <c r="A3487" s="17">
        <v>33500607</v>
      </c>
      <c r="B3487" s="13">
        <v>46</v>
      </c>
      <c r="C3487" s="13">
        <v>8</v>
      </c>
      <c r="D3487" s="13">
        <v>66</v>
      </c>
      <c r="E3487" t="s">
        <v>23</v>
      </c>
      <c r="F3487" t="s">
        <v>20</v>
      </c>
      <c r="G3487" t="str">
        <f>IF(VentasC15[[#This Row],[Tipo de pago]]='Tablas auxiliares'!$B$6,"Venta física","Venta Online")</f>
        <v>Venta física</v>
      </c>
      <c r="H3487" t="s">
        <v>29</v>
      </c>
      <c r="I3487" s="37">
        <v>43567</v>
      </c>
      <c r="J3487" s="37">
        <v>53350</v>
      </c>
      <c r="K3487" s="37">
        <v>60883</v>
      </c>
      <c r="L3487" s="37">
        <v>76851</v>
      </c>
      <c r="M3487" s="37">
        <v>41235</v>
      </c>
      <c r="N3487" s="37">
        <f>SUM(VentasC15[[#This Row],[Maquillaje]:[Perfumería]])</f>
        <v>275886</v>
      </c>
      <c r="O3487" s="14">
        <f>AVERAGE(VentasC15[[#This Row],[Maquillaje]:[Perfumería]])</f>
        <v>55177.2</v>
      </c>
      <c r="P3487" t="str">
        <f>INDEX(VentasC15[[#Headers],[Maquillaje]:[Perfumería]],MATCH(MAX(VentasC15[[#This Row],[Maquillaje]:[Perfumería]]),VentasC15[[#This Row],[Maquillaje]:[Perfumería]],0))</f>
        <v>Cuerpo</v>
      </c>
      <c r="Q3487" t="str">
        <f>INDEX(VentasC15[[#Headers],[Maquillaje]:[Perfumería]],MATCH(MIN(VentasC15[[#This Row],[Maquillaje]:[Perfumería]]),VentasC15[[#This Row],[Maquillaje]:[Perfumería]],0))</f>
        <v>Perfumería</v>
      </c>
      <c r="R3487" t="str">
        <f>IF(VentasC15[[#This Row],[Total por vendedor]]&gt;=250000,"SI","NO")</f>
        <v>SI</v>
      </c>
    </row>
    <row r="3488" spans="1:18" x14ac:dyDescent="0.3">
      <c r="A3488" s="16">
        <v>33500608</v>
      </c>
      <c r="B3488" s="13">
        <v>43</v>
      </c>
      <c r="C3488" s="13">
        <v>8</v>
      </c>
      <c r="D3488" s="13">
        <v>67</v>
      </c>
      <c r="E3488" t="s">
        <v>23</v>
      </c>
      <c r="F3488" t="s">
        <v>20</v>
      </c>
      <c r="G3488" t="str">
        <f>IF(VentasC15[[#This Row],[Tipo de pago]]='Tablas auxiliares'!$B$6,"Venta física","Venta Online")</f>
        <v>Venta física</v>
      </c>
      <c r="H3488" t="s">
        <v>29</v>
      </c>
      <c r="I3488" s="37">
        <v>32903</v>
      </c>
      <c r="J3488" s="37">
        <v>64336</v>
      </c>
      <c r="K3488" s="37">
        <v>17125</v>
      </c>
      <c r="L3488" s="37">
        <v>87619</v>
      </c>
      <c r="M3488" s="37">
        <v>14865</v>
      </c>
      <c r="N3488" s="37">
        <f>SUM(VentasC15[[#This Row],[Maquillaje]:[Perfumería]])</f>
        <v>216848</v>
      </c>
      <c r="O3488" s="14">
        <f>AVERAGE(VentasC15[[#This Row],[Maquillaje]:[Perfumería]])</f>
        <v>43369.599999999999</v>
      </c>
      <c r="P3488" t="str">
        <f>INDEX(VentasC15[[#Headers],[Maquillaje]:[Perfumería]],MATCH(MAX(VentasC15[[#This Row],[Maquillaje]:[Perfumería]]),VentasC15[[#This Row],[Maquillaje]:[Perfumería]],0))</f>
        <v>Cuerpo</v>
      </c>
      <c r="Q3488" t="str">
        <f>INDEX(VentasC15[[#Headers],[Maquillaje]:[Perfumería]],MATCH(MIN(VentasC15[[#This Row],[Maquillaje]:[Perfumería]]),VentasC15[[#This Row],[Maquillaje]:[Perfumería]],0))</f>
        <v>Perfumería</v>
      </c>
      <c r="R3488" t="str">
        <f>IF(VentasC15[[#This Row],[Total por vendedor]]&gt;=250000,"SI","NO")</f>
        <v>NO</v>
      </c>
    </row>
    <row r="3489" spans="1:18" x14ac:dyDescent="0.3">
      <c r="A3489" s="17">
        <v>33500609</v>
      </c>
      <c r="B3489" s="13">
        <v>65</v>
      </c>
      <c r="C3489" s="13">
        <v>8</v>
      </c>
      <c r="D3489" s="13">
        <v>26</v>
      </c>
      <c r="E3489" t="s">
        <v>23</v>
      </c>
      <c r="F3489" t="s">
        <v>21</v>
      </c>
      <c r="G3489" t="str">
        <f>IF(VentasC15[[#This Row],[Tipo de pago]]='Tablas auxiliares'!$B$6,"Venta física","Venta Online")</f>
        <v>Venta Online</v>
      </c>
      <c r="H3489" t="s">
        <v>29</v>
      </c>
      <c r="I3489" s="37">
        <v>74071</v>
      </c>
      <c r="J3489" s="37">
        <v>81179</v>
      </c>
      <c r="K3489" s="37">
        <v>60279</v>
      </c>
      <c r="L3489" s="37">
        <v>40176</v>
      </c>
      <c r="M3489" s="37">
        <v>35546</v>
      </c>
      <c r="N3489" s="37">
        <f>SUM(VentasC15[[#This Row],[Maquillaje]:[Perfumería]])</f>
        <v>291251</v>
      </c>
      <c r="O3489" s="14">
        <f>AVERAGE(VentasC15[[#This Row],[Maquillaje]:[Perfumería]])</f>
        <v>58250.2</v>
      </c>
      <c r="P3489" t="str">
        <f>INDEX(VentasC15[[#Headers],[Maquillaje]:[Perfumería]],MATCH(MAX(VentasC15[[#This Row],[Maquillaje]:[Perfumería]]),VentasC15[[#This Row],[Maquillaje]:[Perfumería]],0))</f>
        <v>Skincare</v>
      </c>
      <c r="Q3489" t="str">
        <f>INDEX(VentasC15[[#Headers],[Maquillaje]:[Perfumería]],MATCH(MIN(VentasC15[[#This Row],[Maquillaje]:[Perfumería]]),VentasC15[[#This Row],[Maquillaje]:[Perfumería]],0))</f>
        <v>Perfumería</v>
      </c>
      <c r="R3489" t="str">
        <f>IF(VentasC15[[#This Row],[Total por vendedor]]&gt;=250000,"SI","NO")</f>
        <v>SI</v>
      </c>
    </row>
    <row r="3490" spans="1:18" x14ac:dyDescent="0.3">
      <c r="A3490" s="16">
        <v>33500610</v>
      </c>
      <c r="B3490" s="13">
        <v>47</v>
      </c>
      <c r="C3490" s="13">
        <v>8</v>
      </c>
      <c r="D3490" s="13">
        <v>9</v>
      </c>
      <c r="E3490" t="s">
        <v>22</v>
      </c>
      <c r="F3490" t="s">
        <v>21</v>
      </c>
      <c r="G3490" t="str">
        <f>IF(VentasC15[[#This Row],[Tipo de pago]]='Tablas auxiliares'!$B$6,"Venta física","Venta Online")</f>
        <v>Venta Online</v>
      </c>
      <c r="H3490" t="s">
        <v>30</v>
      </c>
      <c r="I3490" s="37">
        <v>73022</v>
      </c>
      <c r="J3490" s="37">
        <v>27559</v>
      </c>
      <c r="K3490" s="37">
        <v>20557</v>
      </c>
      <c r="L3490" s="37">
        <v>45581</v>
      </c>
      <c r="M3490" s="37">
        <v>50786</v>
      </c>
      <c r="N3490" s="37">
        <f>SUM(VentasC15[[#This Row],[Maquillaje]:[Perfumería]])</f>
        <v>217505</v>
      </c>
      <c r="O3490" s="14">
        <f>AVERAGE(VentasC15[[#This Row],[Maquillaje]:[Perfumería]])</f>
        <v>43501</v>
      </c>
      <c r="P3490" t="str">
        <f>INDEX(VentasC15[[#Headers],[Maquillaje]:[Perfumería]],MATCH(MAX(VentasC15[[#This Row],[Maquillaje]:[Perfumería]]),VentasC15[[#This Row],[Maquillaje]:[Perfumería]],0))</f>
        <v>Maquillaje</v>
      </c>
      <c r="Q3490" t="str">
        <f>INDEX(VentasC15[[#Headers],[Maquillaje]:[Perfumería]],MATCH(MIN(VentasC15[[#This Row],[Maquillaje]:[Perfumería]]),VentasC15[[#This Row],[Maquillaje]:[Perfumería]],0))</f>
        <v>Cabello</v>
      </c>
      <c r="R3490" t="str">
        <f>IF(VentasC15[[#This Row],[Total por vendedor]]&gt;=250000,"SI","NO")</f>
        <v>NO</v>
      </c>
    </row>
    <row r="3491" spans="1:18" x14ac:dyDescent="0.3">
      <c r="A3491" s="17">
        <v>33500611</v>
      </c>
      <c r="B3491" s="13">
        <v>31</v>
      </c>
      <c r="C3491" s="13">
        <v>8</v>
      </c>
      <c r="D3491" s="13">
        <v>99</v>
      </c>
      <c r="E3491" t="s">
        <v>25</v>
      </c>
      <c r="F3491" t="s">
        <v>20</v>
      </c>
      <c r="G3491" t="str">
        <f>IF(VentasC15[[#This Row],[Tipo de pago]]='Tablas auxiliares'!$B$6,"Venta física","Venta Online")</f>
        <v>Venta física</v>
      </c>
      <c r="H3491" t="s">
        <v>30</v>
      </c>
      <c r="I3491" s="37">
        <v>62573</v>
      </c>
      <c r="J3491" s="37">
        <v>19395</v>
      </c>
      <c r="K3491" s="37">
        <v>97304</v>
      </c>
      <c r="L3491" s="37">
        <v>54155</v>
      </c>
      <c r="M3491" s="37">
        <v>36283</v>
      </c>
      <c r="N3491" s="37">
        <f>SUM(VentasC15[[#This Row],[Maquillaje]:[Perfumería]])</f>
        <v>269710</v>
      </c>
      <c r="O3491" s="14">
        <f>AVERAGE(VentasC15[[#This Row],[Maquillaje]:[Perfumería]])</f>
        <v>53942</v>
      </c>
      <c r="P3491" t="str">
        <f>INDEX(VentasC15[[#Headers],[Maquillaje]:[Perfumería]],MATCH(MAX(VentasC15[[#This Row],[Maquillaje]:[Perfumería]]),VentasC15[[#This Row],[Maquillaje]:[Perfumería]],0))</f>
        <v>Cabello</v>
      </c>
      <c r="Q3491" t="str">
        <f>INDEX(VentasC15[[#Headers],[Maquillaje]:[Perfumería]],MATCH(MIN(VentasC15[[#This Row],[Maquillaje]:[Perfumería]]),VentasC15[[#This Row],[Maquillaje]:[Perfumería]],0))</f>
        <v>Skincare</v>
      </c>
      <c r="R3491" t="str">
        <f>IF(VentasC15[[#This Row],[Total por vendedor]]&gt;=250000,"SI","NO")</f>
        <v>SI</v>
      </c>
    </row>
    <row r="3492" spans="1:18" x14ac:dyDescent="0.3">
      <c r="A3492" s="16">
        <v>33500612</v>
      </c>
      <c r="B3492" s="13">
        <v>60</v>
      </c>
      <c r="C3492" s="13">
        <v>8</v>
      </c>
      <c r="D3492" s="13">
        <v>40</v>
      </c>
      <c r="E3492" t="s">
        <v>22</v>
      </c>
      <c r="F3492" t="s">
        <v>21</v>
      </c>
      <c r="G3492" t="str">
        <f>IF(VentasC15[[#This Row],[Tipo de pago]]='Tablas auxiliares'!$B$6,"Venta física","Venta Online")</f>
        <v>Venta Online</v>
      </c>
      <c r="H3492" t="s">
        <v>29</v>
      </c>
      <c r="I3492" s="37">
        <v>72944</v>
      </c>
      <c r="J3492" s="37">
        <v>27667</v>
      </c>
      <c r="K3492" s="37">
        <v>52699</v>
      </c>
      <c r="L3492" s="37">
        <v>7832</v>
      </c>
      <c r="M3492" s="37">
        <v>98185</v>
      </c>
      <c r="N3492" s="37">
        <f>SUM(VentasC15[[#This Row],[Maquillaje]:[Perfumería]])</f>
        <v>259327</v>
      </c>
      <c r="O3492" s="14">
        <f>AVERAGE(VentasC15[[#This Row],[Maquillaje]:[Perfumería]])</f>
        <v>51865.4</v>
      </c>
      <c r="P3492" t="str">
        <f>INDEX(VentasC15[[#Headers],[Maquillaje]:[Perfumería]],MATCH(MAX(VentasC15[[#This Row],[Maquillaje]:[Perfumería]]),VentasC15[[#This Row],[Maquillaje]:[Perfumería]],0))</f>
        <v>Perfumería</v>
      </c>
      <c r="Q3492" t="str">
        <f>INDEX(VentasC15[[#Headers],[Maquillaje]:[Perfumería]],MATCH(MIN(VentasC15[[#This Row],[Maquillaje]:[Perfumería]]),VentasC15[[#This Row],[Maquillaje]:[Perfumería]],0))</f>
        <v>Cuerpo</v>
      </c>
      <c r="R3492" t="str">
        <f>IF(VentasC15[[#This Row],[Total por vendedor]]&gt;=250000,"SI","NO")</f>
        <v>SI</v>
      </c>
    </row>
    <row r="3493" spans="1:18" x14ac:dyDescent="0.3">
      <c r="A3493" s="17">
        <v>33500613</v>
      </c>
      <c r="B3493" s="13">
        <v>50</v>
      </c>
      <c r="C3493" s="13">
        <v>8</v>
      </c>
      <c r="D3493" s="13">
        <v>39</v>
      </c>
      <c r="E3493" t="s">
        <v>23</v>
      </c>
      <c r="F3493" t="s">
        <v>20</v>
      </c>
      <c r="G3493" t="str">
        <f>IF(VentasC15[[#This Row],[Tipo de pago]]='Tablas auxiliares'!$B$6,"Venta física","Venta Online")</f>
        <v>Venta física</v>
      </c>
      <c r="H3493" t="s">
        <v>30</v>
      </c>
      <c r="I3493" s="37">
        <v>91238</v>
      </c>
      <c r="J3493" s="37">
        <v>66271</v>
      </c>
      <c r="K3493" s="37">
        <v>82437</v>
      </c>
      <c r="L3493" s="37">
        <v>33303</v>
      </c>
      <c r="M3493" s="37">
        <v>89797</v>
      </c>
      <c r="N3493" s="37">
        <f>SUM(VentasC15[[#This Row],[Maquillaje]:[Perfumería]])</f>
        <v>363046</v>
      </c>
      <c r="O3493" s="14">
        <f>AVERAGE(VentasC15[[#This Row],[Maquillaje]:[Perfumería]])</f>
        <v>72609.2</v>
      </c>
      <c r="P3493" t="str">
        <f>INDEX(VentasC15[[#Headers],[Maquillaje]:[Perfumería]],MATCH(MAX(VentasC15[[#This Row],[Maquillaje]:[Perfumería]]),VentasC15[[#This Row],[Maquillaje]:[Perfumería]],0))</f>
        <v>Maquillaje</v>
      </c>
      <c r="Q3493" t="str">
        <f>INDEX(VentasC15[[#Headers],[Maquillaje]:[Perfumería]],MATCH(MIN(VentasC15[[#This Row],[Maquillaje]:[Perfumería]]),VentasC15[[#This Row],[Maquillaje]:[Perfumería]],0))</f>
        <v>Cuerpo</v>
      </c>
      <c r="R3493" t="str">
        <f>IF(VentasC15[[#This Row],[Total por vendedor]]&gt;=250000,"SI","NO")</f>
        <v>SI</v>
      </c>
    </row>
    <row r="3494" spans="1:18" x14ac:dyDescent="0.3">
      <c r="A3494" s="16">
        <v>33500614</v>
      </c>
      <c r="B3494" s="13">
        <v>46</v>
      </c>
      <c r="C3494" s="13">
        <v>8</v>
      </c>
      <c r="D3494" s="13">
        <v>81</v>
      </c>
      <c r="E3494" t="s">
        <v>25</v>
      </c>
      <c r="F3494" t="s">
        <v>20</v>
      </c>
      <c r="G3494" t="str">
        <f>IF(VentasC15[[#This Row],[Tipo de pago]]='Tablas auxiliares'!$B$6,"Venta física","Venta Online")</f>
        <v>Venta física</v>
      </c>
      <c r="H3494" t="s">
        <v>29</v>
      </c>
      <c r="I3494" s="37">
        <v>93514</v>
      </c>
      <c r="J3494" s="37">
        <v>12740</v>
      </c>
      <c r="K3494" s="37">
        <v>82347</v>
      </c>
      <c r="L3494" s="37">
        <v>10737</v>
      </c>
      <c r="M3494" s="37">
        <v>50812</v>
      </c>
      <c r="N3494" s="37">
        <f>SUM(VentasC15[[#This Row],[Maquillaje]:[Perfumería]])</f>
        <v>250150</v>
      </c>
      <c r="O3494" s="14">
        <f>AVERAGE(VentasC15[[#This Row],[Maquillaje]:[Perfumería]])</f>
        <v>50030</v>
      </c>
      <c r="P3494" t="str">
        <f>INDEX(VentasC15[[#Headers],[Maquillaje]:[Perfumería]],MATCH(MAX(VentasC15[[#This Row],[Maquillaje]:[Perfumería]]),VentasC15[[#This Row],[Maquillaje]:[Perfumería]],0))</f>
        <v>Maquillaje</v>
      </c>
      <c r="Q3494" t="str">
        <f>INDEX(VentasC15[[#Headers],[Maquillaje]:[Perfumería]],MATCH(MIN(VentasC15[[#This Row],[Maquillaje]:[Perfumería]]),VentasC15[[#This Row],[Maquillaje]:[Perfumería]],0))</f>
        <v>Cuerpo</v>
      </c>
      <c r="R3494" t="str">
        <f>IF(VentasC15[[#This Row],[Total por vendedor]]&gt;=250000,"SI","NO")</f>
        <v>SI</v>
      </c>
    </row>
    <row r="3495" spans="1:18" x14ac:dyDescent="0.3">
      <c r="A3495" s="17">
        <v>33500615</v>
      </c>
      <c r="B3495" s="13">
        <v>72</v>
      </c>
      <c r="C3495" s="13">
        <v>8</v>
      </c>
      <c r="D3495" s="13">
        <v>48</v>
      </c>
      <c r="E3495" t="s">
        <v>24</v>
      </c>
      <c r="F3495" t="s">
        <v>21</v>
      </c>
      <c r="G3495" t="str">
        <f>IF(VentasC15[[#This Row],[Tipo de pago]]='Tablas auxiliares'!$B$6,"Venta física","Venta Online")</f>
        <v>Venta Online</v>
      </c>
      <c r="H3495" t="s">
        <v>29</v>
      </c>
      <c r="I3495" s="37">
        <v>19001</v>
      </c>
      <c r="J3495" s="37">
        <v>91482</v>
      </c>
      <c r="K3495" s="37">
        <v>89721</v>
      </c>
      <c r="L3495" s="37">
        <v>14855</v>
      </c>
      <c r="M3495" s="37">
        <v>56337</v>
      </c>
      <c r="N3495" s="37">
        <f>SUM(VentasC15[[#This Row],[Maquillaje]:[Perfumería]])</f>
        <v>271396</v>
      </c>
      <c r="O3495" s="14">
        <f>AVERAGE(VentasC15[[#This Row],[Maquillaje]:[Perfumería]])</f>
        <v>54279.199999999997</v>
      </c>
      <c r="P3495" t="str">
        <f>INDEX(VentasC15[[#Headers],[Maquillaje]:[Perfumería]],MATCH(MAX(VentasC15[[#This Row],[Maquillaje]:[Perfumería]]),VentasC15[[#This Row],[Maquillaje]:[Perfumería]],0))</f>
        <v>Skincare</v>
      </c>
      <c r="Q3495" t="str">
        <f>INDEX(VentasC15[[#Headers],[Maquillaje]:[Perfumería]],MATCH(MIN(VentasC15[[#This Row],[Maquillaje]:[Perfumería]]),VentasC15[[#This Row],[Maquillaje]:[Perfumería]],0))</f>
        <v>Cuerpo</v>
      </c>
      <c r="R3495" t="str">
        <f>IF(VentasC15[[#This Row],[Total por vendedor]]&gt;=250000,"SI","NO")</f>
        <v>SI</v>
      </c>
    </row>
    <row r="3496" spans="1:18" x14ac:dyDescent="0.3">
      <c r="A3496" s="16">
        <v>33500616</v>
      </c>
      <c r="B3496" s="13">
        <v>38</v>
      </c>
      <c r="C3496" s="13">
        <v>8</v>
      </c>
      <c r="D3496" s="13">
        <v>58</v>
      </c>
      <c r="E3496" t="s">
        <v>23</v>
      </c>
      <c r="F3496" t="s">
        <v>21</v>
      </c>
      <c r="G3496" t="str">
        <f>IF(VentasC15[[#This Row],[Tipo de pago]]='Tablas auxiliares'!$B$6,"Venta física","Venta Online")</f>
        <v>Venta Online</v>
      </c>
      <c r="H3496" t="s">
        <v>30</v>
      </c>
      <c r="I3496" s="37">
        <v>38023</v>
      </c>
      <c r="J3496" s="37">
        <v>38764</v>
      </c>
      <c r="K3496" s="37">
        <v>79564</v>
      </c>
      <c r="L3496" s="37">
        <v>67176</v>
      </c>
      <c r="M3496" s="37">
        <v>73867</v>
      </c>
      <c r="N3496" s="37">
        <f>SUM(VentasC15[[#This Row],[Maquillaje]:[Perfumería]])</f>
        <v>297394</v>
      </c>
      <c r="O3496" s="14">
        <f>AVERAGE(VentasC15[[#This Row],[Maquillaje]:[Perfumería]])</f>
        <v>59478.8</v>
      </c>
      <c r="P3496" t="str">
        <f>INDEX(VentasC15[[#Headers],[Maquillaje]:[Perfumería]],MATCH(MAX(VentasC15[[#This Row],[Maquillaje]:[Perfumería]]),VentasC15[[#This Row],[Maquillaje]:[Perfumería]],0))</f>
        <v>Cabello</v>
      </c>
      <c r="Q3496" t="str">
        <f>INDEX(VentasC15[[#Headers],[Maquillaje]:[Perfumería]],MATCH(MIN(VentasC15[[#This Row],[Maquillaje]:[Perfumería]]),VentasC15[[#This Row],[Maquillaje]:[Perfumería]],0))</f>
        <v>Maquillaje</v>
      </c>
      <c r="R3496" t="str">
        <f>IF(VentasC15[[#This Row],[Total por vendedor]]&gt;=250000,"SI","NO")</f>
        <v>SI</v>
      </c>
    </row>
    <row r="3497" spans="1:18" x14ac:dyDescent="0.3">
      <c r="A3497" s="17">
        <v>33500617</v>
      </c>
      <c r="B3497" s="13">
        <v>38</v>
      </c>
      <c r="C3497" s="13">
        <v>8</v>
      </c>
      <c r="D3497" s="13">
        <v>81</v>
      </c>
      <c r="E3497" t="s">
        <v>23</v>
      </c>
      <c r="F3497" t="s">
        <v>20</v>
      </c>
      <c r="G3497" t="str">
        <f>IF(VentasC15[[#This Row],[Tipo de pago]]='Tablas auxiliares'!$B$6,"Venta física","Venta Online")</f>
        <v>Venta física</v>
      </c>
      <c r="H3497" t="s">
        <v>30</v>
      </c>
      <c r="I3497" s="37">
        <v>14178</v>
      </c>
      <c r="J3497" s="37">
        <v>23899</v>
      </c>
      <c r="K3497" s="37">
        <v>78395</v>
      </c>
      <c r="L3497" s="37">
        <v>64133</v>
      </c>
      <c r="M3497" s="37">
        <v>27551</v>
      </c>
      <c r="N3497" s="37">
        <f>SUM(VentasC15[[#This Row],[Maquillaje]:[Perfumería]])</f>
        <v>208156</v>
      </c>
      <c r="O3497" s="14">
        <f>AVERAGE(VentasC15[[#This Row],[Maquillaje]:[Perfumería]])</f>
        <v>41631.199999999997</v>
      </c>
      <c r="P3497" t="str">
        <f>INDEX(VentasC15[[#Headers],[Maquillaje]:[Perfumería]],MATCH(MAX(VentasC15[[#This Row],[Maquillaje]:[Perfumería]]),VentasC15[[#This Row],[Maquillaje]:[Perfumería]],0))</f>
        <v>Cabello</v>
      </c>
      <c r="Q3497" t="str">
        <f>INDEX(VentasC15[[#Headers],[Maquillaje]:[Perfumería]],MATCH(MIN(VentasC15[[#This Row],[Maquillaje]:[Perfumería]]),VentasC15[[#This Row],[Maquillaje]:[Perfumería]],0))</f>
        <v>Maquillaje</v>
      </c>
      <c r="R3497" t="str">
        <f>IF(VentasC15[[#This Row],[Total por vendedor]]&gt;=250000,"SI","NO")</f>
        <v>NO</v>
      </c>
    </row>
    <row r="3498" spans="1:18" x14ac:dyDescent="0.3">
      <c r="A3498" s="16">
        <v>33500618</v>
      </c>
      <c r="B3498" s="13">
        <v>37</v>
      </c>
      <c r="C3498" s="13">
        <v>8</v>
      </c>
      <c r="D3498" s="13">
        <v>59</v>
      </c>
      <c r="E3498" t="s">
        <v>24</v>
      </c>
      <c r="F3498" t="s">
        <v>21</v>
      </c>
      <c r="G3498" t="str">
        <f>IF(VentasC15[[#This Row],[Tipo de pago]]='Tablas auxiliares'!$B$6,"Venta física","Venta Online")</f>
        <v>Venta Online</v>
      </c>
      <c r="H3498" t="s">
        <v>29</v>
      </c>
      <c r="I3498" s="37">
        <v>1907</v>
      </c>
      <c r="J3498" s="37">
        <v>80660</v>
      </c>
      <c r="K3498" s="37">
        <v>74818</v>
      </c>
      <c r="L3498" s="37">
        <v>66482</v>
      </c>
      <c r="M3498" s="37">
        <v>91037</v>
      </c>
      <c r="N3498" s="37">
        <f>SUM(VentasC15[[#This Row],[Maquillaje]:[Perfumería]])</f>
        <v>314904</v>
      </c>
      <c r="O3498" s="14">
        <f>AVERAGE(VentasC15[[#This Row],[Maquillaje]:[Perfumería]])</f>
        <v>62980.800000000003</v>
      </c>
      <c r="P3498" t="str">
        <f>INDEX(VentasC15[[#Headers],[Maquillaje]:[Perfumería]],MATCH(MAX(VentasC15[[#This Row],[Maquillaje]:[Perfumería]]),VentasC15[[#This Row],[Maquillaje]:[Perfumería]],0))</f>
        <v>Perfumería</v>
      </c>
      <c r="Q3498" t="str">
        <f>INDEX(VentasC15[[#Headers],[Maquillaje]:[Perfumería]],MATCH(MIN(VentasC15[[#This Row],[Maquillaje]:[Perfumería]]),VentasC15[[#This Row],[Maquillaje]:[Perfumería]],0))</f>
        <v>Maquillaje</v>
      </c>
      <c r="R3498" t="str">
        <f>IF(VentasC15[[#This Row],[Total por vendedor]]&gt;=250000,"SI","NO")</f>
        <v>SI</v>
      </c>
    </row>
    <row r="3499" spans="1:18" x14ac:dyDescent="0.3">
      <c r="A3499" s="17">
        <v>33500619</v>
      </c>
      <c r="B3499" s="13">
        <v>61</v>
      </c>
      <c r="C3499" s="13">
        <v>8</v>
      </c>
      <c r="D3499" s="13">
        <v>11</v>
      </c>
      <c r="E3499" t="s">
        <v>23</v>
      </c>
      <c r="F3499" t="s">
        <v>21</v>
      </c>
      <c r="G3499" t="str">
        <f>IF(VentasC15[[#This Row],[Tipo de pago]]='Tablas auxiliares'!$B$6,"Venta física","Venta Online")</f>
        <v>Venta Online</v>
      </c>
      <c r="H3499" t="s">
        <v>29</v>
      </c>
      <c r="I3499" s="37">
        <v>24807</v>
      </c>
      <c r="J3499" s="37">
        <v>801</v>
      </c>
      <c r="K3499" s="37">
        <v>17700</v>
      </c>
      <c r="L3499" s="37">
        <v>52703</v>
      </c>
      <c r="M3499" s="37">
        <v>26141</v>
      </c>
      <c r="N3499" s="37">
        <f>SUM(VentasC15[[#This Row],[Maquillaje]:[Perfumería]])</f>
        <v>122152</v>
      </c>
      <c r="O3499" s="14">
        <f>AVERAGE(VentasC15[[#This Row],[Maquillaje]:[Perfumería]])</f>
        <v>24430.400000000001</v>
      </c>
      <c r="P3499" t="str">
        <f>INDEX(VentasC15[[#Headers],[Maquillaje]:[Perfumería]],MATCH(MAX(VentasC15[[#This Row],[Maquillaje]:[Perfumería]]),VentasC15[[#This Row],[Maquillaje]:[Perfumería]],0))</f>
        <v>Cuerpo</v>
      </c>
      <c r="Q3499" t="str">
        <f>INDEX(VentasC15[[#Headers],[Maquillaje]:[Perfumería]],MATCH(MIN(VentasC15[[#This Row],[Maquillaje]:[Perfumería]]),VentasC15[[#This Row],[Maquillaje]:[Perfumería]],0))</f>
        <v>Skincare</v>
      </c>
      <c r="R3499" t="str">
        <f>IF(VentasC15[[#This Row],[Total por vendedor]]&gt;=250000,"SI","NO")</f>
        <v>NO</v>
      </c>
    </row>
    <row r="3500" spans="1:18" x14ac:dyDescent="0.3">
      <c r="A3500" s="16">
        <v>33500620</v>
      </c>
      <c r="B3500" s="13">
        <v>58</v>
      </c>
      <c r="C3500" s="13">
        <v>8</v>
      </c>
      <c r="D3500" s="13">
        <v>85</v>
      </c>
      <c r="E3500" t="s">
        <v>24</v>
      </c>
      <c r="F3500" t="s">
        <v>21</v>
      </c>
      <c r="G3500" t="str">
        <f>IF(VentasC15[[#This Row],[Tipo de pago]]='Tablas auxiliares'!$B$6,"Venta física","Venta Online")</f>
        <v>Venta Online</v>
      </c>
      <c r="H3500" t="s">
        <v>29</v>
      </c>
      <c r="I3500" s="37">
        <v>67746</v>
      </c>
      <c r="J3500" s="37">
        <v>9323</v>
      </c>
      <c r="K3500" s="37">
        <v>4627</v>
      </c>
      <c r="L3500" s="37">
        <v>90730</v>
      </c>
      <c r="M3500" s="37">
        <v>96369</v>
      </c>
      <c r="N3500" s="37">
        <f>SUM(VentasC15[[#This Row],[Maquillaje]:[Perfumería]])</f>
        <v>268795</v>
      </c>
      <c r="O3500" s="14">
        <f>AVERAGE(VentasC15[[#This Row],[Maquillaje]:[Perfumería]])</f>
        <v>53759</v>
      </c>
      <c r="P3500" t="str">
        <f>INDEX(VentasC15[[#Headers],[Maquillaje]:[Perfumería]],MATCH(MAX(VentasC15[[#This Row],[Maquillaje]:[Perfumería]]),VentasC15[[#This Row],[Maquillaje]:[Perfumería]],0))</f>
        <v>Perfumería</v>
      </c>
      <c r="Q3500" t="str">
        <f>INDEX(VentasC15[[#Headers],[Maquillaje]:[Perfumería]],MATCH(MIN(VentasC15[[#This Row],[Maquillaje]:[Perfumería]]),VentasC15[[#This Row],[Maquillaje]:[Perfumería]],0))</f>
        <v>Cabello</v>
      </c>
      <c r="R3500" t="str">
        <f>IF(VentasC15[[#This Row],[Total por vendedor]]&gt;=250000,"SI","NO")</f>
        <v>SI</v>
      </c>
    </row>
    <row r="3501" spans="1:18" x14ac:dyDescent="0.3">
      <c r="A3501" s="17">
        <v>33500621</v>
      </c>
      <c r="B3501" s="13">
        <v>49</v>
      </c>
      <c r="C3501" s="13">
        <v>8</v>
      </c>
      <c r="D3501" s="13">
        <v>38</v>
      </c>
      <c r="E3501" t="s">
        <v>23</v>
      </c>
      <c r="F3501" t="s">
        <v>20</v>
      </c>
      <c r="G3501" t="str">
        <f>IF(VentasC15[[#This Row],[Tipo de pago]]='Tablas auxiliares'!$B$6,"Venta física","Venta Online")</f>
        <v>Venta física</v>
      </c>
      <c r="H3501" t="s">
        <v>30</v>
      </c>
      <c r="I3501" s="37">
        <v>13080</v>
      </c>
      <c r="J3501" s="37">
        <v>42620</v>
      </c>
      <c r="K3501" s="37">
        <v>90828</v>
      </c>
      <c r="L3501" s="37">
        <v>27020</v>
      </c>
      <c r="M3501" s="37">
        <v>42278</v>
      </c>
      <c r="N3501" s="37">
        <f>SUM(VentasC15[[#This Row],[Maquillaje]:[Perfumería]])</f>
        <v>215826</v>
      </c>
      <c r="O3501" s="14">
        <f>AVERAGE(VentasC15[[#This Row],[Maquillaje]:[Perfumería]])</f>
        <v>43165.2</v>
      </c>
      <c r="P3501" t="str">
        <f>INDEX(VentasC15[[#Headers],[Maquillaje]:[Perfumería]],MATCH(MAX(VentasC15[[#This Row],[Maquillaje]:[Perfumería]]),VentasC15[[#This Row],[Maquillaje]:[Perfumería]],0))</f>
        <v>Cabello</v>
      </c>
      <c r="Q3501" t="str">
        <f>INDEX(VentasC15[[#Headers],[Maquillaje]:[Perfumería]],MATCH(MIN(VentasC15[[#This Row],[Maquillaje]:[Perfumería]]),VentasC15[[#This Row],[Maquillaje]:[Perfumería]],0))</f>
        <v>Maquillaje</v>
      </c>
      <c r="R3501" t="str">
        <f>IF(VentasC15[[#This Row],[Total por vendedor]]&gt;=250000,"SI","NO")</f>
        <v>NO</v>
      </c>
    </row>
    <row r="3502" spans="1:18" x14ac:dyDescent="0.3">
      <c r="A3502" s="16">
        <v>33500622</v>
      </c>
      <c r="B3502" s="13">
        <v>63</v>
      </c>
      <c r="C3502" s="13">
        <v>8</v>
      </c>
      <c r="D3502" s="13">
        <v>18</v>
      </c>
      <c r="E3502" t="s">
        <v>23</v>
      </c>
      <c r="F3502" t="s">
        <v>21</v>
      </c>
      <c r="G3502" t="str">
        <f>IF(VentasC15[[#This Row],[Tipo de pago]]='Tablas auxiliares'!$B$6,"Venta física","Venta Online")</f>
        <v>Venta Online</v>
      </c>
      <c r="H3502" t="s">
        <v>29</v>
      </c>
      <c r="I3502" s="37">
        <v>317</v>
      </c>
      <c r="J3502" s="37">
        <v>67767</v>
      </c>
      <c r="K3502" s="37">
        <v>79983</v>
      </c>
      <c r="L3502" s="37">
        <v>17957</v>
      </c>
      <c r="M3502" s="37">
        <v>35137</v>
      </c>
      <c r="N3502" s="37">
        <f>SUM(VentasC15[[#This Row],[Maquillaje]:[Perfumería]])</f>
        <v>201161</v>
      </c>
      <c r="O3502" s="14">
        <f>AVERAGE(VentasC15[[#This Row],[Maquillaje]:[Perfumería]])</f>
        <v>40232.199999999997</v>
      </c>
      <c r="P3502" t="str">
        <f>INDEX(VentasC15[[#Headers],[Maquillaje]:[Perfumería]],MATCH(MAX(VentasC15[[#This Row],[Maquillaje]:[Perfumería]]),VentasC15[[#This Row],[Maquillaje]:[Perfumería]],0))</f>
        <v>Cabello</v>
      </c>
      <c r="Q3502" t="str">
        <f>INDEX(VentasC15[[#Headers],[Maquillaje]:[Perfumería]],MATCH(MIN(VentasC15[[#This Row],[Maquillaje]:[Perfumería]]),VentasC15[[#This Row],[Maquillaje]:[Perfumería]],0))</f>
        <v>Maquillaje</v>
      </c>
      <c r="R3502" t="str">
        <f>IF(VentasC15[[#This Row],[Total por vendedor]]&gt;=250000,"SI","NO")</f>
        <v>NO</v>
      </c>
    </row>
    <row r="3503" spans="1:18" x14ac:dyDescent="0.3">
      <c r="A3503" s="17">
        <v>33500623</v>
      </c>
      <c r="B3503" s="13">
        <v>33</v>
      </c>
      <c r="C3503" s="13">
        <v>8</v>
      </c>
      <c r="D3503" s="13">
        <v>90</v>
      </c>
      <c r="E3503" t="s">
        <v>23</v>
      </c>
      <c r="F3503" t="s">
        <v>21</v>
      </c>
      <c r="G3503" t="str">
        <f>IF(VentasC15[[#This Row],[Tipo de pago]]='Tablas auxiliares'!$B$6,"Venta física","Venta Online")</f>
        <v>Venta Online</v>
      </c>
      <c r="H3503" t="s">
        <v>29</v>
      </c>
      <c r="I3503" s="37">
        <v>28573</v>
      </c>
      <c r="J3503" s="37">
        <v>2183</v>
      </c>
      <c r="K3503" s="37">
        <v>53711</v>
      </c>
      <c r="L3503" s="37">
        <v>19035</v>
      </c>
      <c r="M3503" s="37">
        <v>80114</v>
      </c>
      <c r="N3503" s="37">
        <f>SUM(VentasC15[[#This Row],[Maquillaje]:[Perfumería]])</f>
        <v>183616</v>
      </c>
      <c r="O3503" s="14">
        <f>AVERAGE(VentasC15[[#This Row],[Maquillaje]:[Perfumería]])</f>
        <v>36723.199999999997</v>
      </c>
      <c r="P3503" t="str">
        <f>INDEX(VentasC15[[#Headers],[Maquillaje]:[Perfumería]],MATCH(MAX(VentasC15[[#This Row],[Maquillaje]:[Perfumería]]),VentasC15[[#This Row],[Maquillaje]:[Perfumería]],0))</f>
        <v>Perfumería</v>
      </c>
      <c r="Q3503" t="str">
        <f>INDEX(VentasC15[[#Headers],[Maquillaje]:[Perfumería]],MATCH(MIN(VentasC15[[#This Row],[Maquillaje]:[Perfumería]]),VentasC15[[#This Row],[Maquillaje]:[Perfumería]],0))</f>
        <v>Skincare</v>
      </c>
      <c r="R3503" t="str">
        <f>IF(VentasC15[[#This Row],[Total por vendedor]]&gt;=250000,"SI","NO")</f>
        <v>NO</v>
      </c>
    </row>
    <row r="3504" spans="1:18" x14ac:dyDescent="0.3">
      <c r="A3504" s="16">
        <v>33500624</v>
      </c>
      <c r="B3504" s="13">
        <v>62</v>
      </c>
      <c r="C3504" s="13">
        <v>8</v>
      </c>
      <c r="D3504" s="13">
        <v>7</v>
      </c>
      <c r="E3504" t="s">
        <v>23</v>
      </c>
      <c r="F3504" t="s">
        <v>21</v>
      </c>
      <c r="G3504" t="str">
        <f>IF(VentasC15[[#This Row],[Tipo de pago]]='Tablas auxiliares'!$B$6,"Venta física","Venta Online")</f>
        <v>Venta Online</v>
      </c>
      <c r="H3504" t="s">
        <v>30</v>
      </c>
      <c r="I3504" s="37">
        <v>65704</v>
      </c>
      <c r="J3504" s="37">
        <v>66092</v>
      </c>
      <c r="K3504" s="37">
        <v>57581</v>
      </c>
      <c r="L3504" s="37">
        <v>56977</v>
      </c>
      <c r="M3504" s="37">
        <v>64983</v>
      </c>
      <c r="N3504" s="37">
        <f>SUM(VentasC15[[#This Row],[Maquillaje]:[Perfumería]])</f>
        <v>311337</v>
      </c>
      <c r="O3504" s="14">
        <f>AVERAGE(VentasC15[[#This Row],[Maquillaje]:[Perfumería]])</f>
        <v>62267.4</v>
      </c>
      <c r="P3504" t="str">
        <f>INDEX(VentasC15[[#Headers],[Maquillaje]:[Perfumería]],MATCH(MAX(VentasC15[[#This Row],[Maquillaje]:[Perfumería]]),VentasC15[[#This Row],[Maquillaje]:[Perfumería]],0))</f>
        <v>Skincare</v>
      </c>
      <c r="Q3504" t="str">
        <f>INDEX(VentasC15[[#Headers],[Maquillaje]:[Perfumería]],MATCH(MIN(VentasC15[[#This Row],[Maquillaje]:[Perfumería]]),VentasC15[[#This Row],[Maquillaje]:[Perfumería]],0))</f>
        <v>Cuerpo</v>
      </c>
      <c r="R3504" t="str">
        <f>IF(VentasC15[[#This Row],[Total por vendedor]]&gt;=250000,"SI","NO")</f>
        <v>SI</v>
      </c>
    </row>
    <row r="3505" spans="1:18" x14ac:dyDescent="0.3">
      <c r="A3505" s="17">
        <v>33500625</v>
      </c>
      <c r="B3505" s="13">
        <v>70</v>
      </c>
      <c r="C3505" s="13">
        <v>8</v>
      </c>
      <c r="D3505" s="13">
        <v>30</v>
      </c>
      <c r="E3505" t="s">
        <v>23</v>
      </c>
      <c r="F3505" t="s">
        <v>21</v>
      </c>
      <c r="G3505" t="str">
        <f>IF(VentasC15[[#This Row],[Tipo de pago]]='Tablas auxiliares'!$B$6,"Venta física","Venta Online")</f>
        <v>Venta Online</v>
      </c>
      <c r="H3505" t="s">
        <v>29</v>
      </c>
      <c r="I3505" s="37">
        <v>47233</v>
      </c>
      <c r="J3505" s="37">
        <v>48992</v>
      </c>
      <c r="K3505" s="37">
        <v>82449</v>
      </c>
      <c r="L3505" s="37">
        <v>11322</v>
      </c>
      <c r="M3505" s="37">
        <v>57256</v>
      </c>
      <c r="N3505" s="37">
        <f>SUM(VentasC15[[#This Row],[Maquillaje]:[Perfumería]])</f>
        <v>247252</v>
      </c>
      <c r="O3505" s="14">
        <f>AVERAGE(VentasC15[[#This Row],[Maquillaje]:[Perfumería]])</f>
        <v>49450.400000000001</v>
      </c>
      <c r="P3505" t="str">
        <f>INDEX(VentasC15[[#Headers],[Maquillaje]:[Perfumería]],MATCH(MAX(VentasC15[[#This Row],[Maquillaje]:[Perfumería]]),VentasC15[[#This Row],[Maquillaje]:[Perfumería]],0))</f>
        <v>Cabello</v>
      </c>
      <c r="Q3505" t="str">
        <f>INDEX(VentasC15[[#Headers],[Maquillaje]:[Perfumería]],MATCH(MIN(VentasC15[[#This Row],[Maquillaje]:[Perfumería]]),VentasC15[[#This Row],[Maquillaje]:[Perfumería]],0))</f>
        <v>Cuerpo</v>
      </c>
      <c r="R3505" t="str">
        <f>IF(VentasC15[[#This Row],[Total por vendedor]]&gt;=250000,"SI","NO")</f>
        <v>NO</v>
      </c>
    </row>
    <row r="3506" spans="1:18" x14ac:dyDescent="0.3">
      <c r="A3506" s="16">
        <v>33500626</v>
      </c>
      <c r="B3506" s="13">
        <v>28</v>
      </c>
      <c r="C3506" s="13">
        <v>8</v>
      </c>
      <c r="D3506" s="13">
        <v>68</v>
      </c>
      <c r="E3506" t="s">
        <v>24</v>
      </c>
      <c r="F3506" t="s">
        <v>20</v>
      </c>
      <c r="G3506" t="str">
        <f>IF(VentasC15[[#This Row],[Tipo de pago]]='Tablas auxiliares'!$B$6,"Venta física","Venta Online")</f>
        <v>Venta física</v>
      </c>
      <c r="H3506" t="s">
        <v>30</v>
      </c>
      <c r="I3506" s="37">
        <v>34343</v>
      </c>
      <c r="J3506" s="37">
        <v>19841</v>
      </c>
      <c r="K3506" s="37">
        <v>49848</v>
      </c>
      <c r="L3506" s="37">
        <v>41704</v>
      </c>
      <c r="M3506" s="37">
        <v>38748</v>
      </c>
      <c r="N3506" s="37">
        <f>SUM(VentasC15[[#This Row],[Maquillaje]:[Perfumería]])</f>
        <v>184484</v>
      </c>
      <c r="O3506" s="14">
        <f>AVERAGE(VentasC15[[#This Row],[Maquillaje]:[Perfumería]])</f>
        <v>36896.800000000003</v>
      </c>
      <c r="P3506" t="str">
        <f>INDEX(VentasC15[[#Headers],[Maquillaje]:[Perfumería]],MATCH(MAX(VentasC15[[#This Row],[Maquillaje]:[Perfumería]]),VentasC15[[#This Row],[Maquillaje]:[Perfumería]],0))</f>
        <v>Cabello</v>
      </c>
      <c r="Q3506" t="str">
        <f>INDEX(VentasC15[[#Headers],[Maquillaje]:[Perfumería]],MATCH(MIN(VentasC15[[#This Row],[Maquillaje]:[Perfumería]]),VentasC15[[#This Row],[Maquillaje]:[Perfumería]],0))</f>
        <v>Skincare</v>
      </c>
      <c r="R3506" t="str">
        <f>IF(VentasC15[[#This Row],[Total por vendedor]]&gt;=250000,"SI","NO")</f>
        <v>NO</v>
      </c>
    </row>
    <row r="3507" spans="1:18" x14ac:dyDescent="0.3">
      <c r="A3507" s="17">
        <v>33500627</v>
      </c>
      <c r="B3507" s="13">
        <v>39</v>
      </c>
      <c r="C3507" s="13">
        <v>8</v>
      </c>
      <c r="D3507" s="13">
        <v>17</v>
      </c>
      <c r="E3507" t="s">
        <v>22</v>
      </c>
      <c r="F3507" t="s">
        <v>21</v>
      </c>
      <c r="G3507" t="str">
        <f>IF(VentasC15[[#This Row],[Tipo de pago]]='Tablas auxiliares'!$B$6,"Venta física","Venta Online")</f>
        <v>Venta Online</v>
      </c>
      <c r="H3507" t="s">
        <v>30</v>
      </c>
      <c r="I3507" s="37">
        <v>97391</v>
      </c>
      <c r="J3507" s="37">
        <v>41098</v>
      </c>
      <c r="K3507" s="37">
        <v>38755</v>
      </c>
      <c r="L3507" s="37">
        <v>72849</v>
      </c>
      <c r="M3507" s="37">
        <v>87423</v>
      </c>
      <c r="N3507" s="37">
        <f>SUM(VentasC15[[#This Row],[Maquillaje]:[Perfumería]])</f>
        <v>337516</v>
      </c>
      <c r="O3507" s="14">
        <f>AVERAGE(VentasC15[[#This Row],[Maquillaje]:[Perfumería]])</f>
        <v>67503.199999999997</v>
      </c>
      <c r="P3507" t="str">
        <f>INDEX(VentasC15[[#Headers],[Maquillaje]:[Perfumería]],MATCH(MAX(VentasC15[[#This Row],[Maquillaje]:[Perfumería]]),VentasC15[[#This Row],[Maquillaje]:[Perfumería]],0))</f>
        <v>Maquillaje</v>
      </c>
      <c r="Q3507" t="str">
        <f>INDEX(VentasC15[[#Headers],[Maquillaje]:[Perfumería]],MATCH(MIN(VentasC15[[#This Row],[Maquillaje]:[Perfumería]]),VentasC15[[#This Row],[Maquillaje]:[Perfumería]],0))</f>
        <v>Cabello</v>
      </c>
      <c r="R3507" t="str">
        <f>IF(VentasC15[[#This Row],[Total por vendedor]]&gt;=250000,"SI","NO")</f>
        <v>SI</v>
      </c>
    </row>
    <row r="3508" spans="1:18" x14ac:dyDescent="0.3">
      <c r="A3508" s="16">
        <v>33500628</v>
      </c>
      <c r="B3508" s="13">
        <v>72</v>
      </c>
      <c r="C3508" s="13">
        <v>8</v>
      </c>
      <c r="D3508" s="13">
        <v>52</v>
      </c>
      <c r="E3508" t="s">
        <v>23</v>
      </c>
      <c r="F3508" t="s">
        <v>20</v>
      </c>
      <c r="G3508" t="str">
        <f>IF(VentasC15[[#This Row],[Tipo de pago]]='Tablas auxiliares'!$B$6,"Venta física","Venta Online")</f>
        <v>Venta física</v>
      </c>
      <c r="H3508" t="s">
        <v>29</v>
      </c>
      <c r="I3508" s="37">
        <v>39656</v>
      </c>
      <c r="J3508" s="37">
        <v>67714</v>
      </c>
      <c r="K3508" s="37">
        <v>74889</v>
      </c>
      <c r="L3508" s="37">
        <v>92397</v>
      </c>
      <c r="M3508" s="37">
        <v>25781</v>
      </c>
      <c r="N3508" s="37">
        <f>SUM(VentasC15[[#This Row],[Maquillaje]:[Perfumería]])</f>
        <v>300437</v>
      </c>
      <c r="O3508" s="14">
        <f>AVERAGE(VentasC15[[#This Row],[Maquillaje]:[Perfumería]])</f>
        <v>60087.4</v>
      </c>
      <c r="P3508" t="str">
        <f>INDEX(VentasC15[[#Headers],[Maquillaje]:[Perfumería]],MATCH(MAX(VentasC15[[#This Row],[Maquillaje]:[Perfumería]]),VentasC15[[#This Row],[Maquillaje]:[Perfumería]],0))</f>
        <v>Cuerpo</v>
      </c>
      <c r="Q3508" t="str">
        <f>INDEX(VentasC15[[#Headers],[Maquillaje]:[Perfumería]],MATCH(MIN(VentasC15[[#This Row],[Maquillaje]:[Perfumería]]),VentasC15[[#This Row],[Maquillaje]:[Perfumería]],0))</f>
        <v>Perfumería</v>
      </c>
      <c r="R3508" t="str">
        <f>IF(VentasC15[[#This Row],[Total por vendedor]]&gt;=250000,"SI","NO")</f>
        <v>SI</v>
      </c>
    </row>
    <row r="3509" spans="1:18" x14ac:dyDescent="0.3">
      <c r="A3509" s="17">
        <v>33500629</v>
      </c>
      <c r="B3509" s="13">
        <v>47</v>
      </c>
      <c r="C3509" s="13">
        <v>8</v>
      </c>
      <c r="D3509" s="13">
        <v>23</v>
      </c>
      <c r="E3509" t="s">
        <v>22</v>
      </c>
      <c r="F3509" t="s">
        <v>20</v>
      </c>
      <c r="G3509" t="str">
        <f>IF(VentasC15[[#This Row],[Tipo de pago]]='Tablas auxiliares'!$B$6,"Venta física","Venta Online")</f>
        <v>Venta física</v>
      </c>
      <c r="H3509" t="s">
        <v>30</v>
      </c>
      <c r="I3509" s="37">
        <v>6844</v>
      </c>
      <c r="J3509" s="37">
        <v>45016</v>
      </c>
      <c r="K3509" s="37">
        <v>49826</v>
      </c>
      <c r="L3509" s="37">
        <v>27804</v>
      </c>
      <c r="M3509" s="37">
        <v>78804</v>
      </c>
      <c r="N3509" s="37">
        <f>SUM(VentasC15[[#This Row],[Maquillaje]:[Perfumería]])</f>
        <v>208294</v>
      </c>
      <c r="O3509" s="14">
        <f>AVERAGE(VentasC15[[#This Row],[Maquillaje]:[Perfumería]])</f>
        <v>41658.800000000003</v>
      </c>
      <c r="P3509" t="str">
        <f>INDEX(VentasC15[[#Headers],[Maquillaje]:[Perfumería]],MATCH(MAX(VentasC15[[#This Row],[Maquillaje]:[Perfumería]]),VentasC15[[#This Row],[Maquillaje]:[Perfumería]],0))</f>
        <v>Perfumería</v>
      </c>
      <c r="Q3509" t="str">
        <f>INDEX(VentasC15[[#Headers],[Maquillaje]:[Perfumería]],MATCH(MIN(VentasC15[[#This Row],[Maquillaje]:[Perfumería]]),VentasC15[[#This Row],[Maquillaje]:[Perfumería]],0))</f>
        <v>Maquillaje</v>
      </c>
      <c r="R3509" t="str">
        <f>IF(VentasC15[[#This Row],[Total por vendedor]]&gt;=250000,"SI","NO")</f>
        <v>NO</v>
      </c>
    </row>
    <row r="3510" spans="1:18" x14ac:dyDescent="0.3">
      <c r="A3510" s="16">
        <v>33500630</v>
      </c>
      <c r="B3510" s="13">
        <v>74</v>
      </c>
      <c r="C3510" s="13">
        <v>8</v>
      </c>
      <c r="D3510" s="13">
        <v>51</v>
      </c>
      <c r="E3510" t="s">
        <v>24</v>
      </c>
      <c r="F3510" t="s">
        <v>21</v>
      </c>
      <c r="G3510" t="str">
        <f>IF(VentasC15[[#This Row],[Tipo de pago]]='Tablas auxiliares'!$B$6,"Venta física","Venta Online")</f>
        <v>Venta Online</v>
      </c>
      <c r="H3510" t="s">
        <v>29</v>
      </c>
      <c r="I3510" s="37">
        <v>38422</v>
      </c>
      <c r="J3510" s="37">
        <v>27518</v>
      </c>
      <c r="K3510" s="37">
        <v>46080</v>
      </c>
      <c r="L3510" s="37">
        <v>38728</v>
      </c>
      <c r="M3510" s="37">
        <v>60195</v>
      </c>
      <c r="N3510" s="37">
        <f>SUM(VentasC15[[#This Row],[Maquillaje]:[Perfumería]])</f>
        <v>210943</v>
      </c>
      <c r="O3510" s="14">
        <f>AVERAGE(VentasC15[[#This Row],[Maquillaje]:[Perfumería]])</f>
        <v>42188.6</v>
      </c>
      <c r="P3510" t="str">
        <f>INDEX(VentasC15[[#Headers],[Maquillaje]:[Perfumería]],MATCH(MAX(VentasC15[[#This Row],[Maquillaje]:[Perfumería]]),VentasC15[[#This Row],[Maquillaje]:[Perfumería]],0))</f>
        <v>Perfumería</v>
      </c>
      <c r="Q3510" t="str">
        <f>INDEX(VentasC15[[#Headers],[Maquillaje]:[Perfumería]],MATCH(MIN(VentasC15[[#This Row],[Maquillaje]:[Perfumería]]),VentasC15[[#This Row],[Maquillaje]:[Perfumería]],0))</f>
        <v>Skincare</v>
      </c>
      <c r="R3510" t="str">
        <f>IF(VentasC15[[#This Row],[Total por vendedor]]&gt;=250000,"SI","NO")</f>
        <v>NO</v>
      </c>
    </row>
    <row r="3511" spans="1:18" x14ac:dyDescent="0.3">
      <c r="A3511" s="17">
        <v>33500631</v>
      </c>
      <c r="B3511" s="13">
        <v>30</v>
      </c>
      <c r="C3511" s="13">
        <v>8</v>
      </c>
      <c r="D3511" s="13">
        <v>83</v>
      </c>
      <c r="E3511" t="s">
        <v>23</v>
      </c>
      <c r="F3511" t="s">
        <v>20</v>
      </c>
      <c r="G3511" t="str">
        <f>IF(VentasC15[[#This Row],[Tipo de pago]]='Tablas auxiliares'!$B$6,"Venta física","Venta Online")</f>
        <v>Venta física</v>
      </c>
      <c r="H3511" t="s">
        <v>29</v>
      </c>
      <c r="I3511" s="37">
        <v>41568</v>
      </c>
      <c r="J3511" s="37">
        <v>44292</v>
      </c>
      <c r="K3511" s="37">
        <v>3514</v>
      </c>
      <c r="L3511" s="37">
        <v>34890</v>
      </c>
      <c r="M3511" s="37">
        <v>99071</v>
      </c>
      <c r="N3511" s="37">
        <f>SUM(VentasC15[[#This Row],[Maquillaje]:[Perfumería]])</f>
        <v>223335</v>
      </c>
      <c r="O3511" s="14">
        <f>AVERAGE(VentasC15[[#This Row],[Maquillaje]:[Perfumería]])</f>
        <v>44667</v>
      </c>
      <c r="P3511" t="str">
        <f>INDEX(VentasC15[[#Headers],[Maquillaje]:[Perfumería]],MATCH(MAX(VentasC15[[#This Row],[Maquillaje]:[Perfumería]]),VentasC15[[#This Row],[Maquillaje]:[Perfumería]],0))</f>
        <v>Perfumería</v>
      </c>
      <c r="Q3511" t="str">
        <f>INDEX(VentasC15[[#Headers],[Maquillaje]:[Perfumería]],MATCH(MIN(VentasC15[[#This Row],[Maquillaje]:[Perfumería]]),VentasC15[[#This Row],[Maquillaje]:[Perfumería]],0))</f>
        <v>Cabello</v>
      </c>
      <c r="R3511" t="str">
        <f>IF(VentasC15[[#This Row],[Total por vendedor]]&gt;=250000,"SI","NO")</f>
        <v>NO</v>
      </c>
    </row>
    <row r="3512" spans="1:18" x14ac:dyDescent="0.3">
      <c r="A3512" s="16">
        <v>33500632</v>
      </c>
      <c r="B3512" s="13">
        <v>61</v>
      </c>
      <c r="C3512" s="13">
        <v>8</v>
      </c>
      <c r="D3512" s="13">
        <v>21</v>
      </c>
      <c r="E3512" t="s">
        <v>23</v>
      </c>
      <c r="F3512" t="s">
        <v>20</v>
      </c>
      <c r="G3512" t="str">
        <f>IF(VentasC15[[#This Row],[Tipo de pago]]='Tablas auxiliares'!$B$6,"Venta física","Venta Online")</f>
        <v>Venta física</v>
      </c>
      <c r="H3512" t="s">
        <v>29</v>
      </c>
      <c r="I3512" s="37">
        <v>50083</v>
      </c>
      <c r="J3512" s="37">
        <v>19497</v>
      </c>
      <c r="K3512" s="37">
        <v>1945</v>
      </c>
      <c r="L3512" s="37">
        <v>61926</v>
      </c>
      <c r="M3512" s="37">
        <v>68890</v>
      </c>
      <c r="N3512" s="37">
        <f>SUM(VentasC15[[#This Row],[Maquillaje]:[Perfumería]])</f>
        <v>202341</v>
      </c>
      <c r="O3512" s="14">
        <f>AVERAGE(VentasC15[[#This Row],[Maquillaje]:[Perfumería]])</f>
        <v>40468.199999999997</v>
      </c>
      <c r="P3512" t="str">
        <f>INDEX(VentasC15[[#Headers],[Maquillaje]:[Perfumería]],MATCH(MAX(VentasC15[[#This Row],[Maquillaje]:[Perfumería]]),VentasC15[[#This Row],[Maquillaje]:[Perfumería]],0))</f>
        <v>Perfumería</v>
      </c>
      <c r="Q3512" t="str">
        <f>INDEX(VentasC15[[#Headers],[Maquillaje]:[Perfumería]],MATCH(MIN(VentasC15[[#This Row],[Maquillaje]:[Perfumería]]),VentasC15[[#This Row],[Maquillaje]:[Perfumería]],0))</f>
        <v>Cabello</v>
      </c>
      <c r="R3512" t="str">
        <f>IF(VentasC15[[#This Row],[Total por vendedor]]&gt;=250000,"SI","NO")</f>
        <v>NO</v>
      </c>
    </row>
    <row r="3513" spans="1:18" x14ac:dyDescent="0.3">
      <c r="A3513" s="17">
        <v>33500633</v>
      </c>
      <c r="B3513" s="13">
        <v>34</v>
      </c>
      <c r="C3513" s="13">
        <v>8</v>
      </c>
      <c r="D3513" s="13">
        <v>80</v>
      </c>
      <c r="E3513" t="s">
        <v>24</v>
      </c>
      <c r="F3513" t="s">
        <v>20</v>
      </c>
      <c r="G3513" t="str">
        <f>IF(VentasC15[[#This Row],[Tipo de pago]]='Tablas auxiliares'!$B$6,"Venta física","Venta Online")</f>
        <v>Venta física</v>
      </c>
      <c r="H3513" t="s">
        <v>30</v>
      </c>
      <c r="I3513" s="37">
        <v>14011</v>
      </c>
      <c r="J3513" s="37">
        <v>43276</v>
      </c>
      <c r="K3513" s="37">
        <v>42313</v>
      </c>
      <c r="L3513" s="37">
        <v>7764</v>
      </c>
      <c r="M3513" s="37">
        <v>41875</v>
      </c>
      <c r="N3513" s="37">
        <f>SUM(VentasC15[[#This Row],[Maquillaje]:[Perfumería]])</f>
        <v>149239</v>
      </c>
      <c r="O3513" s="14">
        <f>AVERAGE(VentasC15[[#This Row],[Maquillaje]:[Perfumería]])</f>
        <v>29847.8</v>
      </c>
      <c r="P3513" t="str">
        <f>INDEX(VentasC15[[#Headers],[Maquillaje]:[Perfumería]],MATCH(MAX(VentasC15[[#This Row],[Maquillaje]:[Perfumería]]),VentasC15[[#This Row],[Maquillaje]:[Perfumería]],0))</f>
        <v>Skincare</v>
      </c>
      <c r="Q3513" t="str">
        <f>INDEX(VentasC15[[#Headers],[Maquillaje]:[Perfumería]],MATCH(MIN(VentasC15[[#This Row],[Maquillaje]:[Perfumería]]),VentasC15[[#This Row],[Maquillaje]:[Perfumería]],0))</f>
        <v>Cuerpo</v>
      </c>
      <c r="R3513" t="str">
        <f>IF(VentasC15[[#This Row],[Total por vendedor]]&gt;=250000,"SI","NO")</f>
        <v>NO</v>
      </c>
    </row>
    <row r="3514" spans="1:18" x14ac:dyDescent="0.3">
      <c r="A3514" s="16">
        <v>33500634</v>
      </c>
      <c r="B3514" s="13">
        <v>63</v>
      </c>
      <c r="C3514" s="13">
        <v>8</v>
      </c>
      <c r="D3514" s="13">
        <v>41</v>
      </c>
      <c r="E3514" t="s">
        <v>23</v>
      </c>
      <c r="F3514" t="s">
        <v>21</v>
      </c>
      <c r="G3514" t="str">
        <f>IF(VentasC15[[#This Row],[Tipo de pago]]='Tablas auxiliares'!$B$6,"Venta física","Venta Online")</f>
        <v>Venta Online</v>
      </c>
      <c r="H3514" t="s">
        <v>30</v>
      </c>
      <c r="I3514" s="37">
        <v>54122</v>
      </c>
      <c r="J3514" s="37">
        <v>28195</v>
      </c>
      <c r="K3514" s="37">
        <v>99204</v>
      </c>
      <c r="L3514" s="37">
        <v>66144</v>
      </c>
      <c r="M3514" s="37">
        <v>21174</v>
      </c>
      <c r="N3514" s="37">
        <f>SUM(VentasC15[[#This Row],[Maquillaje]:[Perfumería]])</f>
        <v>268839</v>
      </c>
      <c r="O3514" s="14">
        <f>AVERAGE(VentasC15[[#This Row],[Maquillaje]:[Perfumería]])</f>
        <v>53767.8</v>
      </c>
      <c r="P3514" t="str">
        <f>INDEX(VentasC15[[#Headers],[Maquillaje]:[Perfumería]],MATCH(MAX(VentasC15[[#This Row],[Maquillaje]:[Perfumería]]),VentasC15[[#This Row],[Maquillaje]:[Perfumería]],0))</f>
        <v>Cabello</v>
      </c>
      <c r="Q3514" t="str">
        <f>INDEX(VentasC15[[#Headers],[Maquillaje]:[Perfumería]],MATCH(MIN(VentasC15[[#This Row],[Maquillaje]:[Perfumería]]),VentasC15[[#This Row],[Maquillaje]:[Perfumería]],0))</f>
        <v>Perfumería</v>
      </c>
      <c r="R3514" t="str">
        <f>IF(VentasC15[[#This Row],[Total por vendedor]]&gt;=250000,"SI","NO")</f>
        <v>SI</v>
      </c>
    </row>
    <row r="3515" spans="1:18" x14ac:dyDescent="0.3">
      <c r="A3515" s="17">
        <v>33500635</v>
      </c>
      <c r="B3515" s="13">
        <v>38</v>
      </c>
      <c r="C3515" s="13">
        <v>8</v>
      </c>
      <c r="D3515" s="13">
        <v>56</v>
      </c>
      <c r="E3515" t="s">
        <v>23</v>
      </c>
      <c r="F3515" t="s">
        <v>20</v>
      </c>
      <c r="G3515" t="str">
        <f>IF(VentasC15[[#This Row],[Tipo de pago]]='Tablas auxiliares'!$B$6,"Venta física","Venta Online")</f>
        <v>Venta física</v>
      </c>
      <c r="H3515" t="s">
        <v>29</v>
      </c>
      <c r="I3515" s="37">
        <v>24888</v>
      </c>
      <c r="J3515" s="37">
        <v>51482</v>
      </c>
      <c r="K3515" s="37">
        <v>26541</v>
      </c>
      <c r="L3515" s="37">
        <v>92811</v>
      </c>
      <c r="M3515" s="37">
        <v>53400</v>
      </c>
      <c r="N3515" s="37">
        <f>SUM(VentasC15[[#This Row],[Maquillaje]:[Perfumería]])</f>
        <v>249122</v>
      </c>
      <c r="O3515" s="14">
        <f>AVERAGE(VentasC15[[#This Row],[Maquillaje]:[Perfumería]])</f>
        <v>49824.4</v>
      </c>
      <c r="P3515" t="str">
        <f>INDEX(VentasC15[[#Headers],[Maquillaje]:[Perfumería]],MATCH(MAX(VentasC15[[#This Row],[Maquillaje]:[Perfumería]]),VentasC15[[#This Row],[Maquillaje]:[Perfumería]],0))</f>
        <v>Cuerpo</v>
      </c>
      <c r="Q3515" t="str">
        <f>INDEX(VentasC15[[#Headers],[Maquillaje]:[Perfumería]],MATCH(MIN(VentasC15[[#This Row],[Maquillaje]:[Perfumería]]),VentasC15[[#This Row],[Maquillaje]:[Perfumería]],0))</f>
        <v>Maquillaje</v>
      </c>
      <c r="R3515" t="str">
        <f>IF(VentasC15[[#This Row],[Total por vendedor]]&gt;=250000,"SI","NO")</f>
        <v>NO</v>
      </c>
    </row>
    <row r="3516" spans="1:18" x14ac:dyDescent="0.3">
      <c r="A3516" s="16">
        <v>33500636</v>
      </c>
      <c r="B3516" s="13">
        <v>58</v>
      </c>
      <c r="C3516" s="13">
        <v>8</v>
      </c>
      <c r="D3516" s="13">
        <v>83</v>
      </c>
      <c r="E3516" t="s">
        <v>23</v>
      </c>
      <c r="F3516" t="s">
        <v>20</v>
      </c>
      <c r="G3516" t="str">
        <f>IF(VentasC15[[#This Row],[Tipo de pago]]='Tablas auxiliares'!$B$6,"Venta física","Venta Online")</f>
        <v>Venta física</v>
      </c>
      <c r="H3516" t="s">
        <v>30</v>
      </c>
      <c r="I3516" s="37">
        <v>89613</v>
      </c>
      <c r="J3516" s="37">
        <v>80033</v>
      </c>
      <c r="K3516" s="37">
        <v>65663</v>
      </c>
      <c r="L3516" s="37">
        <v>49734</v>
      </c>
      <c r="M3516" s="37">
        <v>63914</v>
      </c>
      <c r="N3516" s="37">
        <f>SUM(VentasC15[[#This Row],[Maquillaje]:[Perfumería]])</f>
        <v>348957</v>
      </c>
      <c r="O3516" s="14">
        <f>AVERAGE(VentasC15[[#This Row],[Maquillaje]:[Perfumería]])</f>
        <v>69791.399999999994</v>
      </c>
      <c r="P3516" t="str">
        <f>INDEX(VentasC15[[#Headers],[Maquillaje]:[Perfumería]],MATCH(MAX(VentasC15[[#This Row],[Maquillaje]:[Perfumería]]),VentasC15[[#This Row],[Maquillaje]:[Perfumería]],0))</f>
        <v>Maquillaje</v>
      </c>
      <c r="Q3516" t="str">
        <f>INDEX(VentasC15[[#Headers],[Maquillaje]:[Perfumería]],MATCH(MIN(VentasC15[[#This Row],[Maquillaje]:[Perfumería]]),VentasC15[[#This Row],[Maquillaje]:[Perfumería]],0))</f>
        <v>Cuerpo</v>
      </c>
      <c r="R3516" t="str">
        <f>IF(VentasC15[[#This Row],[Total por vendedor]]&gt;=250000,"SI","NO")</f>
        <v>SI</v>
      </c>
    </row>
    <row r="3517" spans="1:18" x14ac:dyDescent="0.3">
      <c r="A3517" s="17">
        <v>33500637</v>
      </c>
      <c r="B3517" s="13">
        <v>75</v>
      </c>
      <c r="C3517" s="13">
        <v>8</v>
      </c>
      <c r="D3517" s="13">
        <v>58</v>
      </c>
      <c r="E3517" t="s">
        <v>22</v>
      </c>
      <c r="F3517" t="s">
        <v>21</v>
      </c>
      <c r="G3517" t="str">
        <f>IF(VentasC15[[#This Row],[Tipo de pago]]='Tablas auxiliares'!$B$6,"Venta física","Venta Online")</f>
        <v>Venta Online</v>
      </c>
      <c r="H3517" t="s">
        <v>30</v>
      </c>
      <c r="I3517" s="37">
        <v>64219</v>
      </c>
      <c r="J3517" s="37">
        <v>77327</v>
      </c>
      <c r="K3517" s="37">
        <v>73762</v>
      </c>
      <c r="L3517" s="37">
        <v>5448</v>
      </c>
      <c r="M3517" s="37">
        <v>30826</v>
      </c>
      <c r="N3517" s="37">
        <f>SUM(VentasC15[[#This Row],[Maquillaje]:[Perfumería]])</f>
        <v>251582</v>
      </c>
      <c r="O3517" s="14">
        <f>AVERAGE(VentasC15[[#This Row],[Maquillaje]:[Perfumería]])</f>
        <v>50316.4</v>
      </c>
      <c r="P3517" t="str">
        <f>INDEX(VentasC15[[#Headers],[Maquillaje]:[Perfumería]],MATCH(MAX(VentasC15[[#This Row],[Maquillaje]:[Perfumería]]),VentasC15[[#This Row],[Maquillaje]:[Perfumería]],0))</f>
        <v>Skincare</v>
      </c>
      <c r="Q3517" t="str">
        <f>INDEX(VentasC15[[#Headers],[Maquillaje]:[Perfumería]],MATCH(MIN(VentasC15[[#This Row],[Maquillaje]:[Perfumería]]),VentasC15[[#This Row],[Maquillaje]:[Perfumería]],0))</f>
        <v>Cuerpo</v>
      </c>
      <c r="R3517" t="str">
        <f>IF(VentasC15[[#This Row],[Total por vendedor]]&gt;=250000,"SI","NO")</f>
        <v>SI</v>
      </c>
    </row>
    <row r="3518" spans="1:18" x14ac:dyDescent="0.3">
      <c r="A3518" s="16">
        <v>33500638</v>
      </c>
      <c r="B3518" s="13">
        <v>45</v>
      </c>
      <c r="C3518" s="13">
        <v>8</v>
      </c>
      <c r="D3518" s="13">
        <v>78</v>
      </c>
      <c r="E3518" t="s">
        <v>23</v>
      </c>
      <c r="F3518" t="s">
        <v>21</v>
      </c>
      <c r="G3518" t="str">
        <f>IF(VentasC15[[#This Row],[Tipo de pago]]='Tablas auxiliares'!$B$6,"Venta física","Venta Online")</f>
        <v>Venta Online</v>
      </c>
      <c r="H3518" t="s">
        <v>30</v>
      </c>
      <c r="I3518" s="37">
        <v>47388</v>
      </c>
      <c r="J3518" s="37">
        <v>5593</v>
      </c>
      <c r="K3518" s="37">
        <v>88989</v>
      </c>
      <c r="L3518" s="37">
        <v>21156</v>
      </c>
      <c r="M3518" s="37">
        <v>43491</v>
      </c>
      <c r="N3518" s="37">
        <f>SUM(VentasC15[[#This Row],[Maquillaje]:[Perfumería]])</f>
        <v>206617</v>
      </c>
      <c r="O3518" s="14">
        <f>AVERAGE(VentasC15[[#This Row],[Maquillaje]:[Perfumería]])</f>
        <v>41323.4</v>
      </c>
      <c r="P3518" t="str">
        <f>INDEX(VentasC15[[#Headers],[Maquillaje]:[Perfumería]],MATCH(MAX(VentasC15[[#This Row],[Maquillaje]:[Perfumería]]),VentasC15[[#This Row],[Maquillaje]:[Perfumería]],0))</f>
        <v>Cabello</v>
      </c>
      <c r="Q3518" t="str">
        <f>INDEX(VentasC15[[#Headers],[Maquillaje]:[Perfumería]],MATCH(MIN(VentasC15[[#This Row],[Maquillaje]:[Perfumería]]),VentasC15[[#This Row],[Maquillaje]:[Perfumería]],0))</f>
        <v>Skincare</v>
      </c>
      <c r="R3518" t="str">
        <f>IF(VentasC15[[#This Row],[Total por vendedor]]&gt;=250000,"SI","NO")</f>
        <v>NO</v>
      </c>
    </row>
    <row r="3519" spans="1:18" x14ac:dyDescent="0.3">
      <c r="A3519" s="17">
        <v>33500639</v>
      </c>
      <c r="B3519" s="13">
        <v>70</v>
      </c>
      <c r="C3519" s="13">
        <v>8</v>
      </c>
      <c r="D3519" s="13">
        <v>9</v>
      </c>
      <c r="E3519" t="s">
        <v>23</v>
      </c>
      <c r="F3519" t="s">
        <v>20</v>
      </c>
      <c r="G3519" t="str">
        <f>IF(VentasC15[[#This Row],[Tipo de pago]]='Tablas auxiliares'!$B$6,"Venta física","Venta Online")</f>
        <v>Venta física</v>
      </c>
      <c r="H3519" t="s">
        <v>30</v>
      </c>
      <c r="I3519" s="37">
        <v>46930</v>
      </c>
      <c r="J3519" s="37">
        <v>28860</v>
      </c>
      <c r="K3519" s="37">
        <v>80044</v>
      </c>
      <c r="L3519" s="37">
        <v>73338</v>
      </c>
      <c r="M3519" s="37">
        <v>58608</v>
      </c>
      <c r="N3519" s="37">
        <f>SUM(VentasC15[[#This Row],[Maquillaje]:[Perfumería]])</f>
        <v>287780</v>
      </c>
      <c r="O3519" s="14">
        <f>AVERAGE(VentasC15[[#This Row],[Maquillaje]:[Perfumería]])</f>
        <v>57556</v>
      </c>
      <c r="P3519" t="str">
        <f>INDEX(VentasC15[[#Headers],[Maquillaje]:[Perfumería]],MATCH(MAX(VentasC15[[#This Row],[Maquillaje]:[Perfumería]]),VentasC15[[#This Row],[Maquillaje]:[Perfumería]],0))</f>
        <v>Cabello</v>
      </c>
      <c r="Q3519" t="str">
        <f>INDEX(VentasC15[[#Headers],[Maquillaje]:[Perfumería]],MATCH(MIN(VentasC15[[#This Row],[Maquillaje]:[Perfumería]]),VentasC15[[#This Row],[Maquillaje]:[Perfumería]],0))</f>
        <v>Skincare</v>
      </c>
      <c r="R3519" t="str">
        <f>IF(VentasC15[[#This Row],[Total por vendedor]]&gt;=250000,"SI","NO")</f>
        <v>SI</v>
      </c>
    </row>
    <row r="3520" spans="1:18" x14ac:dyDescent="0.3">
      <c r="A3520" s="16">
        <v>33500640</v>
      </c>
      <c r="B3520" s="13">
        <v>62</v>
      </c>
      <c r="C3520" s="13">
        <v>8</v>
      </c>
      <c r="D3520" s="13">
        <v>16</v>
      </c>
      <c r="E3520" t="s">
        <v>22</v>
      </c>
      <c r="F3520" t="s">
        <v>20</v>
      </c>
      <c r="G3520" t="str">
        <f>IF(VentasC15[[#This Row],[Tipo de pago]]='Tablas auxiliares'!$B$6,"Venta física","Venta Online")</f>
        <v>Venta física</v>
      </c>
      <c r="H3520" t="s">
        <v>30</v>
      </c>
      <c r="I3520" s="37">
        <v>70790</v>
      </c>
      <c r="J3520" s="37">
        <v>43391</v>
      </c>
      <c r="K3520" s="37">
        <v>21367</v>
      </c>
      <c r="L3520" s="37">
        <v>20432</v>
      </c>
      <c r="M3520" s="37">
        <v>16961</v>
      </c>
      <c r="N3520" s="37">
        <f>SUM(VentasC15[[#This Row],[Maquillaje]:[Perfumería]])</f>
        <v>172941</v>
      </c>
      <c r="O3520" s="14">
        <f>AVERAGE(VentasC15[[#This Row],[Maquillaje]:[Perfumería]])</f>
        <v>34588.199999999997</v>
      </c>
      <c r="P3520" t="str">
        <f>INDEX(VentasC15[[#Headers],[Maquillaje]:[Perfumería]],MATCH(MAX(VentasC15[[#This Row],[Maquillaje]:[Perfumería]]),VentasC15[[#This Row],[Maquillaje]:[Perfumería]],0))</f>
        <v>Maquillaje</v>
      </c>
      <c r="Q3520" t="str">
        <f>INDEX(VentasC15[[#Headers],[Maquillaje]:[Perfumería]],MATCH(MIN(VentasC15[[#This Row],[Maquillaje]:[Perfumería]]),VentasC15[[#This Row],[Maquillaje]:[Perfumería]],0))</f>
        <v>Perfumería</v>
      </c>
      <c r="R3520" t="str">
        <f>IF(VentasC15[[#This Row],[Total por vendedor]]&gt;=250000,"SI","NO")</f>
        <v>NO</v>
      </c>
    </row>
    <row r="3521" spans="1:18" x14ac:dyDescent="0.3">
      <c r="A3521" s="17">
        <v>33500641</v>
      </c>
      <c r="B3521" s="13">
        <v>75</v>
      </c>
      <c r="C3521" s="13">
        <v>8</v>
      </c>
      <c r="D3521" s="13">
        <v>68</v>
      </c>
      <c r="E3521" t="s">
        <v>25</v>
      </c>
      <c r="F3521" t="s">
        <v>20</v>
      </c>
      <c r="G3521" t="str">
        <f>IF(VentasC15[[#This Row],[Tipo de pago]]='Tablas auxiliares'!$B$6,"Venta física","Venta Online")</f>
        <v>Venta física</v>
      </c>
      <c r="H3521" t="s">
        <v>29</v>
      </c>
      <c r="I3521" s="37">
        <v>25494</v>
      </c>
      <c r="J3521" s="37">
        <v>63555</v>
      </c>
      <c r="K3521" s="37">
        <v>81255</v>
      </c>
      <c r="L3521" s="37">
        <v>47413</v>
      </c>
      <c r="M3521" s="37">
        <v>74816</v>
      </c>
      <c r="N3521" s="37">
        <f>SUM(VentasC15[[#This Row],[Maquillaje]:[Perfumería]])</f>
        <v>292533</v>
      </c>
      <c r="O3521" s="14">
        <f>AVERAGE(VentasC15[[#This Row],[Maquillaje]:[Perfumería]])</f>
        <v>58506.6</v>
      </c>
      <c r="P3521" t="str">
        <f>INDEX(VentasC15[[#Headers],[Maquillaje]:[Perfumería]],MATCH(MAX(VentasC15[[#This Row],[Maquillaje]:[Perfumería]]),VentasC15[[#This Row],[Maquillaje]:[Perfumería]],0))</f>
        <v>Cabello</v>
      </c>
      <c r="Q3521" t="str">
        <f>INDEX(VentasC15[[#Headers],[Maquillaje]:[Perfumería]],MATCH(MIN(VentasC15[[#This Row],[Maquillaje]:[Perfumería]]),VentasC15[[#This Row],[Maquillaje]:[Perfumería]],0))</f>
        <v>Maquillaje</v>
      </c>
      <c r="R3521" t="str">
        <f>IF(VentasC15[[#This Row],[Total por vendedor]]&gt;=250000,"SI","NO")</f>
        <v>SI</v>
      </c>
    </row>
    <row r="3522" spans="1:18" x14ac:dyDescent="0.3">
      <c r="A3522" s="16">
        <v>33500642</v>
      </c>
      <c r="B3522" s="13">
        <v>27</v>
      </c>
      <c r="C3522" s="13">
        <v>8</v>
      </c>
      <c r="D3522" s="13">
        <v>49</v>
      </c>
      <c r="E3522" t="s">
        <v>23</v>
      </c>
      <c r="F3522" t="s">
        <v>20</v>
      </c>
      <c r="G3522" t="str">
        <f>IF(VentasC15[[#This Row],[Tipo de pago]]='Tablas auxiliares'!$B$6,"Venta física","Venta Online")</f>
        <v>Venta física</v>
      </c>
      <c r="H3522" t="s">
        <v>30</v>
      </c>
      <c r="I3522" s="37">
        <v>56299</v>
      </c>
      <c r="J3522" s="37">
        <v>8369</v>
      </c>
      <c r="K3522" s="37">
        <v>86617</v>
      </c>
      <c r="L3522" s="37">
        <v>21130</v>
      </c>
      <c r="M3522" s="37">
        <v>2348</v>
      </c>
      <c r="N3522" s="37">
        <f>SUM(VentasC15[[#This Row],[Maquillaje]:[Perfumería]])</f>
        <v>174763</v>
      </c>
      <c r="O3522" s="14">
        <f>AVERAGE(VentasC15[[#This Row],[Maquillaje]:[Perfumería]])</f>
        <v>34952.6</v>
      </c>
      <c r="P3522" t="str">
        <f>INDEX(VentasC15[[#Headers],[Maquillaje]:[Perfumería]],MATCH(MAX(VentasC15[[#This Row],[Maquillaje]:[Perfumería]]),VentasC15[[#This Row],[Maquillaje]:[Perfumería]],0))</f>
        <v>Cabello</v>
      </c>
      <c r="Q3522" t="str">
        <f>INDEX(VentasC15[[#Headers],[Maquillaje]:[Perfumería]],MATCH(MIN(VentasC15[[#This Row],[Maquillaje]:[Perfumería]]),VentasC15[[#This Row],[Maquillaje]:[Perfumería]],0))</f>
        <v>Perfumería</v>
      </c>
      <c r="R3522" t="str">
        <f>IF(VentasC15[[#This Row],[Total por vendedor]]&gt;=250000,"SI","NO")</f>
        <v>NO</v>
      </c>
    </row>
    <row r="3523" spans="1:18" x14ac:dyDescent="0.3">
      <c r="A3523" s="17">
        <v>33500643</v>
      </c>
      <c r="B3523" s="13">
        <v>75</v>
      </c>
      <c r="C3523" s="13">
        <v>8</v>
      </c>
      <c r="D3523" s="13">
        <v>83</v>
      </c>
      <c r="E3523" t="s">
        <v>23</v>
      </c>
      <c r="F3523" t="s">
        <v>21</v>
      </c>
      <c r="G3523" t="str">
        <f>IF(VentasC15[[#This Row],[Tipo de pago]]='Tablas auxiliares'!$B$6,"Venta física","Venta Online")</f>
        <v>Venta Online</v>
      </c>
      <c r="H3523" t="s">
        <v>30</v>
      </c>
      <c r="I3523" s="37">
        <v>89984</v>
      </c>
      <c r="J3523" s="37">
        <v>28515</v>
      </c>
      <c r="K3523" s="37">
        <v>70391</v>
      </c>
      <c r="L3523" s="37">
        <v>97848</v>
      </c>
      <c r="M3523" s="37">
        <v>91443</v>
      </c>
      <c r="N3523" s="37">
        <f>SUM(VentasC15[[#This Row],[Maquillaje]:[Perfumería]])</f>
        <v>378181</v>
      </c>
      <c r="O3523" s="14">
        <f>AVERAGE(VentasC15[[#This Row],[Maquillaje]:[Perfumería]])</f>
        <v>75636.2</v>
      </c>
      <c r="P3523" t="str">
        <f>INDEX(VentasC15[[#Headers],[Maquillaje]:[Perfumería]],MATCH(MAX(VentasC15[[#This Row],[Maquillaje]:[Perfumería]]),VentasC15[[#This Row],[Maquillaje]:[Perfumería]],0))</f>
        <v>Cuerpo</v>
      </c>
      <c r="Q3523" t="str">
        <f>INDEX(VentasC15[[#Headers],[Maquillaje]:[Perfumería]],MATCH(MIN(VentasC15[[#This Row],[Maquillaje]:[Perfumería]]),VentasC15[[#This Row],[Maquillaje]:[Perfumería]],0))</f>
        <v>Skincare</v>
      </c>
      <c r="R3523" t="str">
        <f>IF(VentasC15[[#This Row],[Total por vendedor]]&gt;=250000,"SI","NO")</f>
        <v>SI</v>
      </c>
    </row>
    <row r="3524" spans="1:18" x14ac:dyDescent="0.3">
      <c r="A3524" s="16">
        <v>33500644</v>
      </c>
      <c r="B3524" s="13">
        <v>56</v>
      </c>
      <c r="C3524" s="13">
        <v>8</v>
      </c>
      <c r="D3524" s="13">
        <v>84</v>
      </c>
      <c r="E3524" t="s">
        <v>23</v>
      </c>
      <c r="F3524" t="s">
        <v>20</v>
      </c>
      <c r="G3524" t="str">
        <f>IF(VentasC15[[#This Row],[Tipo de pago]]='Tablas auxiliares'!$B$6,"Venta física","Venta Online")</f>
        <v>Venta física</v>
      </c>
      <c r="H3524" t="s">
        <v>30</v>
      </c>
      <c r="I3524" s="37">
        <v>42568</v>
      </c>
      <c r="J3524" s="37">
        <v>33722</v>
      </c>
      <c r="K3524" s="37">
        <v>88102</v>
      </c>
      <c r="L3524" s="37">
        <v>90835</v>
      </c>
      <c r="M3524" s="37">
        <v>90552</v>
      </c>
      <c r="N3524" s="37">
        <f>SUM(VentasC15[[#This Row],[Maquillaje]:[Perfumería]])</f>
        <v>345779</v>
      </c>
      <c r="O3524" s="14">
        <f>AVERAGE(VentasC15[[#This Row],[Maquillaje]:[Perfumería]])</f>
        <v>69155.8</v>
      </c>
      <c r="P3524" t="str">
        <f>INDEX(VentasC15[[#Headers],[Maquillaje]:[Perfumería]],MATCH(MAX(VentasC15[[#This Row],[Maquillaje]:[Perfumería]]),VentasC15[[#This Row],[Maquillaje]:[Perfumería]],0))</f>
        <v>Cuerpo</v>
      </c>
      <c r="Q3524" t="str">
        <f>INDEX(VentasC15[[#Headers],[Maquillaje]:[Perfumería]],MATCH(MIN(VentasC15[[#This Row],[Maquillaje]:[Perfumería]]),VentasC15[[#This Row],[Maquillaje]:[Perfumería]],0))</f>
        <v>Skincare</v>
      </c>
      <c r="R3524" t="str">
        <f>IF(VentasC15[[#This Row],[Total por vendedor]]&gt;=250000,"SI","NO")</f>
        <v>SI</v>
      </c>
    </row>
    <row r="3525" spans="1:18" x14ac:dyDescent="0.3">
      <c r="A3525" s="17">
        <v>33500645</v>
      </c>
      <c r="B3525" s="13">
        <v>45</v>
      </c>
      <c r="C3525" s="13">
        <v>8</v>
      </c>
      <c r="D3525" s="13">
        <v>62</v>
      </c>
      <c r="E3525" t="s">
        <v>24</v>
      </c>
      <c r="F3525" t="s">
        <v>21</v>
      </c>
      <c r="G3525" t="str">
        <f>IF(VentasC15[[#This Row],[Tipo de pago]]='Tablas auxiliares'!$B$6,"Venta física","Venta Online")</f>
        <v>Venta Online</v>
      </c>
      <c r="H3525" t="s">
        <v>29</v>
      </c>
      <c r="I3525" s="37">
        <v>37358</v>
      </c>
      <c r="J3525" s="37">
        <v>87466</v>
      </c>
      <c r="K3525" s="37">
        <v>66263</v>
      </c>
      <c r="L3525" s="37">
        <v>82332</v>
      </c>
      <c r="M3525" s="37">
        <v>29851</v>
      </c>
      <c r="N3525" s="37">
        <f>SUM(VentasC15[[#This Row],[Maquillaje]:[Perfumería]])</f>
        <v>303270</v>
      </c>
      <c r="O3525" s="14">
        <f>AVERAGE(VentasC15[[#This Row],[Maquillaje]:[Perfumería]])</f>
        <v>60654</v>
      </c>
      <c r="P3525" t="str">
        <f>INDEX(VentasC15[[#Headers],[Maquillaje]:[Perfumería]],MATCH(MAX(VentasC15[[#This Row],[Maquillaje]:[Perfumería]]),VentasC15[[#This Row],[Maquillaje]:[Perfumería]],0))</f>
        <v>Skincare</v>
      </c>
      <c r="Q3525" t="str">
        <f>INDEX(VentasC15[[#Headers],[Maquillaje]:[Perfumería]],MATCH(MIN(VentasC15[[#This Row],[Maquillaje]:[Perfumería]]),VentasC15[[#This Row],[Maquillaje]:[Perfumería]],0))</f>
        <v>Perfumería</v>
      </c>
      <c r="R3525" t="str">
        <f>IF(VentasC15[[#This Row],[Total por vendedor]]&gt;=250000,"SI","NO")</f>
        <v>SI</v>
      </c>
    </row>
    <row r="3526" spans="1:18" x14ac:dyDescent="0.3">
      <c r="A3526" s="16">
        <v>33500646</v>
      </c>
      <c r="B3526" s="13">
        <v>75</v>
      </c>
      <c r="C3526" s="13">
        <v>8</v>
      </c>
      <c r="D3526" s="13">
        <v>52</v>
      </c>
      <c r="E3526" t="s">
        <v>22</v>
      </c>
      <c r="F3526" t="s">
        <v>20</v>
      </c>
      <c r="G3526" t="str">
        <f>IF(VentasC15[[#This Row],[Tipo de pago]]='Tablas auxiliares'!$B$6,"Venta física","Venta Online")</f>
        <v>Venta física</v>
      </c>
      <c r="H3526" t="s">
        <v>30</v>
      </c>
      <c r="I3526" s="37">
        <v>72960</v>
      </c>
      <c r="J3526" s="37">
        <v>37754</v>
      </c>
      <c r="K3526" s="37">
        <v>17927</v>
      </c>
      <c r="L3526" s="37">
        <v>26152</v>
      </c>
      <c r="M3526" s="37">
        <v>86058</v>
      </c>
      <c r="N3526" s="37">
        <f>SUM(VentasC15[[#This Row],[Maquillaje]:[Perfumería]])</f>
        <v>240851</v>
      </c>
      <c r="O3526" s="14">
        <f>AVERAGE(VentasC15[[#This Row],[Maquillaje]:[Perfumería]])</f>
        <v>48170.2</v>
      </c>
      <c r="P3526" t="str">
        <f>INDEX(VentasC15[[#Headers],[Maquillaje]:[Perfumería]],MATCH(MAX(VentasC15[[#This Row],[Maquillaje]:[Perfumería]]),VentasC15[[#This Row],[Maquillaje]:[Perfumería]],0))</f>
        <v>Perfumería</v>
      </c>
      <c r="Q3526" t="str">
        <f>INDEX(VentasC15[[#Headers],[Maquillaje]:[Perfumería]],MATCH(MIN(VentasC15[[#This Row],[Maquillaje]:[Perfumería]]),VentasC15[[#This Row],[Maquillaje]:[Perfumería]],0))</f>
        <v>Cabello</v>
      </c>
      <c r="R3526" t="str">
        <f>IF(VentasC15[[#This Row],[Total por vendedor]]&gt;=250000,"SI","NO")</f>
        <v>NO</v>
      </c>
    </row>
    <row r="3527" spans="1:18" x14ac:dyDescent="0.3">
      <c r="A3527" s="17">
        <v>33500647</v>
      </c>
      <c r="B3527" s="13">
        <v>66</v>
      </c>
      <c r="C3527" s="13">
        <v>8</v>
      </c>
      <c r="D3527" s="13">
        <v>86</v>
      </c>
      <c r="E3527" t="s">
        <v>24</v>
      </c>
      <c r="F3527" t="s">
        <v>20</v>
      </c>
      <c r="G3527" t="str">
        <f>IF(VentasC15[[#This Row],[Tipo de pago]]='Tablas auxiliares'!$B$6,"Venta física","Venta Online")</f>
        <v>Venta física</v>
      </c>
      <c r="H3527" t="s">
        <v>30</v>
      </c>
      <c r="I3527" s="37">
        <v>76864</v>
      </c>
      <c r="J3527" s="37">
        <v>72535</v>
      </c>
      <c r="K3527" s="37">
        <v>95367</v>
      </c>
      <c r="L3527" s="37">
        <v>92573</v>
      </c>
      <c r="M3527" s="37">
        <v>29278</v>
      </c>
      <c r="N3527" s="37">
        <f>SUM(VentasC15[[#This Row],[Maquillaje]:[Perfumería]])</f>
        <v>366617</v>
      </c>
      <c r="O3527" s="14">
        <f>AVERAGE(VentasC15[[#This Row],[Maquillaje]:[Perfumería]])</f>
        <v>73323.399999999994</v>
      </c>
      <c r="P3527" t="str">
        <f>INDEX(VentasC15[[#Headers],[Maquillaje]:[Perfumería]],MATCH(MAX(VentasC15[[#This Row],[Maquillaje]:[Perfumería]]),VentasC15[[#This Row],[Maquillaje]:[Perfumería]],0))</f>
        <v>Cabello</v>
      </c>
      <c r="Q3527" t="str">
        <f>INDEX(VentasC15[[#Headers],[Maquillaje]:[Perfumería]],MATCH(MIN(VentasC15[[#This Row],[Maquillaje]:[Perfumería]]),VentasC15[[#This Row],[Maquillaje]:[Perfumería]],0))</f>
        <v>Perfumería</v>
      </c>
      <c r="R3527" t="str">
        <f>IF(VentasC15[[#This Row],[Total por vendedor]]&gt;=250000,"SI","NO")</f>
        <v>SI</v>
      </c>
    </row>
    <row r="3528" spans="1:18" x14ac:dyDescent="0.3">
      <c r="A3528" s="16">
        <v>33500648</v>
      </c>
      <c r="B3528" s="13">
        <v>51</v>
      </c>
      <c r="C3528" s="13">
        <v>8</v>
      </c>
      <c r="D3528" s="13">
        <v>25</v>
      </c>
      <c r="E3528" t="s">
        <v>22</v>
      </c>
      <c r="F3528" t="s">
        <v>21</v>
      </c>
      <c r="G3528" t="str">
        <f>IF(VentasC15[[#This Row],[Tipo de pago]]='Tablas auxiliares'!$B$6,"Venta física","Venta Online")</f>
        <v>Venta Online</v>
      </c>
      <c r="H3528" t="s">
        <v>29</v>
      </c>
      <c r="I3528" s="37">
        <v>12187</v>
      </c>
      <c r="J3528" s="37">
        <v>73881</v>
      </c>
      <c r="K3528" s="37">
        <v>18757</v>
      </c>
      <c r="L3528" s="37">
        <v>12398</v>
      </c>
      <c r="M3528" s="37">
        <v>55148</v>
      </c>
      <c r="N3528" s="37">
        <f>SUM(VentasC15[[#This Row],[Maquillaje]:[Perfumería]])</f>
        <v>172371</v>
      </c>
      <c r="O3528" s="14">
        <f>AVERAGE(VentasC15[[#This Row],[Maquillaje]:[Perfumería]])</f>
        <v>34474.199999999997</v>
      </c>
      <c r="P3528" t="str">
        <f>INDEX(VentasC15[[#Headers],[Maquillaje]:[Perfumería]],MATCH(MAX(VentasC15[[#This Row],[Maquillaje]:[Perfumería]]),VentasC15[[#This Row],[Maquillaje]:[Perfumería]],0))</f>
        <v>Skincare</v>
      </c>
      <c r="Q3528" t="str">
        <f>INDEX(VentasC15[[#Headers],[Maquillaje]:[Perfumería]],MATCH(MIN(VentasC15[[#This Row],[Maquillaje]:[Perfumería]]),VentasC15[[#This Row],[Maquillaje]:[Perfumería]],0))</f>
        <v>Maquillaje</v>
      </c>
      <c r="R3528" t="str">
        <f>IF(VentasC15[[#This Row],[Total por vendedor]]&gt;=250000,"SI","NO")</f>
        <v>NO</v>
      </c>
    </row>
    <row r="3529" spans="1:18" x14ac:dyDescent="0.3">
      <c r="A3529" s="17">
        <v>33500649</v>
      </c>
      <c r="B3529" s="13">
        <v>28</v>
      </c>
      <c r="C3529" s="13">
        <v>8</v>
      </c>
      <c r="D3529" s="13">
        <v>41</v>
      </c>
      <c r="E3529" t="s">
        <v>24</v>
      </c>
      <c r="F3529" t="s">
        <v>21</v>
      </c>
      <c r="G3529" t="str">
        <f>IF(VentasC15[[#This Row],[Tipo de pago]]='Tablas auxiliares'!$B$6,"Venta física","Venta Online")</f>
        <v>Venta Online</v>
      </c>
      <c r="H3529" t="s">
        <v>29</v>
      </c>
      <c r="I3529" s="37">
        <v>86550</v>
      </c>
      <c r="J3529" s="37">
        <v>41956</v>
      </c>
      <c r="K3529" s="37">
        <v>84846</v>
      </c>
      <c r="L3529" s="37">
        <v>86582</v>
      </c>
      <c r="M3529" s="37">
        <v>97647</v>
      </c>
      <c r="N3529" s="37">
        <f>SUM(VentasC15[[#This Row],[Maquillaje]:[Perfumería]])</f>
        <v>397581</v>
      </c>
      <c r="O3529" s="14">
        <f>AVERAGE(VentasC15[[#This Row],[Maquillaje]:[Perfumería]])</f>
        <v>79516.2</v>
      </c>
      <c r="P3529" t="str">
        <f>INDEX(VentasC15[[#Headers],[Maquillaje]:[Perfumería]],MATCH(MAX(VentasC15[[#This Row],[Maquillaje]:[Perfumería]]),VentasC15[[#This Row],[Maquillaje]:[Perfumería]],0))</f>
        <v>Perfumería</v>
      </c>
      <c r="Q3529" t="str">
        <f>INDEX(VentasC15[[#Headers],[Maquillaje]:[Perfumería]],MATCH(MIN(VentasC15[[#This Row],[Maquillaje]:[Perfumería]]),VentasC15[[#This Row],[Maquillaje]:[Perfumería]],0))</f>
        <v>Skincare</v>
      </c>
      <c r="R3529" t="str">
        <f>IF(VentasC15[[#This Row],[Total por vendedor]]&gt;=250000,"SI","NO")</f>
        <v>SI</v>
      </c>
    </row>
    <row r="3530" spans="1:18" x14ac:dyDescent="0.3">
      <c r="A3530" s="16">
        <v>33500650</v>
      </c>
      <c r="B3530" s="13">
        <v>70</v>
      </c>
      <c r="C3530" s="13">
        <v>8</v>
      </c>
      <c r="D3530" s="13">
        <v>67</v>
      </c>
      <c r="E3530" t="s">
        <v>22</v>
      </c>
      <c r="F3530" t="s">
        <v>21</v>
      </c>
      <c r="G3530" t="str">
        <f>IF(VentasC15[[#This Row],[Tipo de pago]]='Tablas auxiliares'!$B$6,"Venta física","Venta Online")</f>
        <v>Venta Online</v>
      </c>
      <c r="H3530" t="s">
        <v>30</v>
      </c>
      <c r="I3530" s="37">
        <v>79598</v>
      </c>
      <c r="J3530" s="37">
        <v>92381</v>
      </c>
      <c r="K3530" s="37">
        <v>57236</v>
      </c>
      <c r="L3530" s="37">
        <v>33125</v>
      </c>
      <c r="M3530" s="37">
        <v>33932</v>
      </c>
      <c r="N3530" s="37">
        <f>SUM(VentasC15[[#This Row],[Maquillaje]:[Perfumería]])</f>
        <v>296272</v>
      </c>
      <c r="O3530" s="14">
        <f>AVERAGE(VentasC15[[#This Row],[Maquillaje]:[Perfumería]])</f>
        <v>59254.400000000001</v>
      </c>
      <c r="P3530" t="str">
        <f>INDEX(VentasC15[[#Headers],[Maquillaje]:[Perfumería]],MATCH(MAX(VentasC15[[#This Row],[Maquillaje]:[Perfumería]]),VentasC15[[#This Row],[Maquillaje]:[Perfumería]],0))</f>
        <v>Skincare</v>
      </c>
      <c r="Q3530" t="str">
        <f>INDEX(VentasC15[[#Headers],[Maquillaje]:[Perfumería]],MATCH(MIN(VentasC15[[#This Row],[Maquillaje]:[Perfumería]]),VentasC15[[#This Row],[Maquillaje]:[Perfumería]],0))</f>
        <v>Cuerpo</v>
      </c>
      <c r="R3530" t="str">
        <f>IF(VentasC15[[#This Row],[Total por vendedor]]&gt;=250000,"SI","NO")</f>
        <v>SI</v>
      </c>
    </row>
    <row r="3531" spans="1:18" x14ac:dyDescent="0.3">
      <c r="A3531" s="17">
        <v>33500651</v>
      </c>
      <c r="B3531" s="13">
        <v>30</v>
      </c>
      <c r="C3531" s="13">
        <v>8</v>
      </c>
      <c r="D3531" s="13">
        <v>54</v>
      </c>
      <c r="E3531" t="s">
        <v>25</v>
      </c>
      <c r="F3531" t="s">
        <v>20</v>
      </c>
      <c r="G3531" t="str">
        <f>IF(VentasC15[[#This Row],[Tipo de pago]]='Tablas auxiliares'!$B$6,"Venta física","Venta Online")</f>
        <v>Venta física</v>
      </c>
      <c r="H3531" t="s">
        <v>30</v>
      </c>
      <c r="I3531" s="37">
        <v>89911</v>
      </c>
      <c r="J3531" s="37">
        <v>7916</v>
      </c>
      <c r="K3531" s="37">
        <v>20708</v>
      </c>
      <c r="L3531" s="37">
        <v>98523</v>
      </c>
      <c r="M3531" s="37">
        <v>14008</v>
      </c>
      <c r="N3531" s="37">
        <f>SUM(VentasC15[[#This Row],[Maquillaje]:[Perfumería]])</f>
        <v>231066</v>
      </c>
      <c r="O3531" s="14">
        <f>AVERAGE(VentasC15[[#This Row],[Maquillaje]:[Perfumería]])</f>
        <v>46213.2</v>
      </c>
      <c r="P3531" t="str">
        <f>INDEX(VentasC15[[#Headers],[Maquillaje]:[Perfumería]],MATCH(MAX(VentasC15[[#This Row],[Maquillaje]:[Perfumería]]),VentasC15[[#This Row],[Maquillaje]:[Perfumería]],0))</f>
        <v>Cuerpo</v>
      </c>
      <c r="Q3531" t="str">
        <f>INDEX(VentasC15[[#Headers],[Maquillaje]:[Perfumería]],MATCH(MIN(VentasC15[[#This Row],[Maquillaje]:[Perfumería]]),VentasC15[[#This Row],[Maquillaje]:[Perfumería]],0))</f>
        <v>Skincare</v>
      </c>
      <c r="R3531" t="str">
        <f>IF(VentasC15[[#This Row],[Total por vendedor]]&gt;=250000,"SI","NO")</f>
        <v>NO</v>
      </c>
    </row>
    <row r="3532" spans="1:18" x14ac:dyDescent="0.3">
      <c r="A3532" s="16">
        <v>33500652</v>
      </c>
      <c r="B3532" s="13">
        <v>36</v>
      </c>
      <c r="C3532" s="13">
        <v>8</v>
      </c>
      <c r="D3532" s="13">
        <v>68</v>
      </c>
      <c r="E3532" t="s">
        <v>23</v>
      </c>
      <c r="F3532" t="s">
        <v>20</v>
      </c>
      <c r="G3532" t="str">
        <f>IF(VentasC15[[#This Row],[Tipo de pago]]='Tablas auxiliares'!$B$6,"Venta física","Venta Online")</f>
        <v>Venta física</v>
      </c>
      <c r="H3532" t="s">
        <v>29</v>
      </c>
      <c r="I3532" s="37">
        <v>41842</v>
      </c>
      <c r="J3532" s="37">
        <v>25414</v>
      </c>
      <c r="K3532" s="37">
        <v>85048</v>
      </c>
      <c r="L3532" s="37">
        <v>93261</v>
      </c>
      <c r="M3532" s="37">
        <v>12481</v>
      </c>
      <c r="N3532" s="37">
        <f>SUM(VentasC15[[#This Row],[Maquillaje]:[Perfumería]])</f>
        <v>258046</v>
      </c>
      <c r="O3532" s="14">
        <f>AVERAGE(VentasC15[[#This Row],[Maquillaje]:[Perfumería]])</f>
        <v>51609.2</v>
      </c>
      <c r="P3532" t="str">
        <f>INDEX(VentasC15[[#Headers],[Maquillaje]:[Perfumería]],MATCH(MAX(VentasC15[[#This Row],[Maquillaje]:[Perfumería]]),VentasC15[[#This Row],[Maquillaje]:[Perfumería]],0))</f>
        <v>Cuerpo</v>
      </c>
      <c r="Q3532" t="str">
        <f>INDEX(VentasC15[[#Headers],[Maquillaje]:[Perfumería]],MATCH(MIN(VentasC15[[#This Row],[Maquillaje]:[Perfumería]]),VentasC15[[#This Row],[Maquillaje]:[Perfumería]],0))</f>
        <v>Perfumería</v>
      </c>
      <c r="R3532" t="str">
        <f>IF(VentasC15[[#This Row],[Total por vendedor]]&gt;=250000,"SI","NO")</f>
        <v>SI</v>
      </c>
    </row>
    <row r="3533" spans="1:18" x14ac:dyDescent="0.3">
      <c r="A3533" s="17">
        <v>33500653</v>
      </c>
      <c r="B3533" s="13">
        <v>65</v>
      </c>
      <c r="C3533" s="13">
        <v>8</v>
      </c>
      <c r="D3533" s="13">
        <v>25</v>
      </c>
      <c r="E3533" t="s">
        <v>24</v>
      </c>
      <c r="F3533" t="s">
        <v>21</v>
      </c>
      <c r="G3533" t="str">
        <f>IF(VentasC15[[#This Row],[Tipo de pago]]='Tablas auxiliares'!$B$6,"Venta física","Venta Online")</f>
        <v>Venta Online</v>
      </c>
      <c r="H3533" t="s">
        <v>29</v>
      </c>
      <c r="I3533" s="37">
        <v>60264</v>
      </c>
      <c r="J3533" s="37">
        <v>85411</v>
      </c>
      <c r="K3533" s="37">
        <v>87523</v>
      </c>
      <c r="L3533" s="37">
        <v>68291</v>
      </c>
      <c r="M3533" s="37">
        <v>41536</v>
      </c>
      <c r="N3533" s="37">
        <f>SUM(VentasC15[[#This Row],[Maquillaje]:[Perfumería]])</f>
        <v>343025</v>
      </c>
      <c r="O3533" s="14">
        <f>AVERAGE(VentasC15[[#This Row],[Maquillaje]:[Perfumería]])</f>
        <v>68605</v>
      </c>
      <c r="P3533" t="str">
        <f>INDEX(VentasC15[[#Headers],[Maquillaje]:[Perfumería]],MATCH(MAX(VentasC15[[#This Row],[Maquillaje]:[Perfumería]]),VentasC15[[#This Row],[Maquillaje]:[Perfumería]],0))</f>
        <v>Cabello</v>
      </c>
      <c r="Q3533" t="str">
        <f>INDEX(VentasC15[[#Headers],[Maquillaje]:[Perfumería]],MATCH(MIN(VentasC15[[#This Row],[Maquillaje]:[Perfumería]]),VentasC15[[#This Row],[Maquillaje]:[Perfumería]],0))</f>
        <v>Perfumería</v>
      </c>
      <c r="R3533" t="str">
        <f>IF(VentasC15[[#This Row],[Total por vendedor]]&gt;=250000,"SI","NO")</f>
        <v>SI</v>
      </c>
    </row>
    <row r="3534" spans="1:18" x14ac:dyDescent="0.3">
      <c r="A3534" s="16">
        <v>33500654</v>
      </c>
      <c r="B3534" s="13">
        <v>44</v>
      </c>
      <c r="C3534" s="13">
        <v>8</v>
      </c>
      <c r="D3534" s="13">
        <v>67</v>
      </c>
      <c r="E3534" t="s">
        <v>23</v>
      </c>
      <c r="F3534" t="s">
        <v>20</v>
      </c>
      <c r="G3534" t="str">
        <f>IF(VentasC15[[#This Row],[Tipo de pago]]='Tablas auxiliares'!$B$6,"Venta física","Venta Online")</f>
        <v>Venta física</v>
      </c>
      <c r="H3534" t="s">
        <v>30</v>
      </c>
      <c r="I3534" s="37">
        <v>16275</v>
      </c>
      <c r="J3534" s="37">
        <v>41799</v>
      </c>
      <c r="K3534" s="37">
        <v>90012</v>
      </c>
      <c r="L3534" s="37">
        <v>67570</v>
      </c>
      <c r="M3534" s="37">
        <v>11053</v>
      </c>
      <c r="N3534" s="37">
        <f>SUM(VentasC15[[#This Row],[Maquillaje]:[Perfumería]])</f>
        <v>226709</v>
      </c>
      <c r="O3534" s="14">
        <f>AVERAGE(VentasC15[[#This Row],[Maquillaje]:[Perfumería]])</f>
        <v>45341.8</v>
      </c>
      <c r="P3534" t="str">
        <f>INDEX(VentasC15[[#Headers],[Maquillaje]:[Perfumería]],MATCH(MAX(VentasC15[[#This Row],[Maquillaje]:[Perfumería]]),VentasC15[[#This Row],[Maquillaje]:[Perfumería]],0))</f>
        <v>Cabello</v>
      </c>
      <c r="Q3534" t="str">
        <f>INDEX(VentasC15[[#Headers],[Maquillaje]:[Perfumería]],MATCH(MIN(VentasC15[[#This Row],[Maquillaje]:[Perfumería]]),VentasC15[[#This Row],[Maquillaje]:[Perfumería]],0))</f>
        <v>Perfumería</v>
      </c>
      <c r="R3534" t="str">
        <f>IF(VentasC15[[#This Row],[Total por vendedor]]&gt;=250000,"SI","NO")</f>
        <v>NO</v>
      </c>
    </row>
    <row r="3535" spans="1:18" x14ac:dyDescent="0.3">
      <c r="A3535" s="17">
        <v>33500655</v>
      </c>
      <c r="B3535" s="13">
        <v>33</v>
      </c>
      <c r="C3535" s="13">
        <v>8</v>
      </c>
      <c r="D3535" s="13">
        <v>32</v>
      </c>
      <c r="E3535" t="s">
        <v>23</v>
      </c>
      <c r="F3535" t="s">
        <v>20</v>
      </c>
      <c r="G3535" t="str">
        <f>IF(VentasC15[[#This Row],[Tipo de pago]]='Tablas auxiliares'!$B$6,"Venta física","Venta Online")</f>
        <v>Venta física</v>
      </c>
      <c r="H3535" t="s">
        <v>30</v>
      </c>
      <c r="I3535" s="37">
        <v>48551</v>
      </c>
      <c r="J3535" s="37">
        <v>6293</v>
      </c>
      <c r="K3535" s="37">
        <v>52302</v>
      </c>
      <c r="L3535" s="37">
        <v>19770</v>
      </c>
      <c r="M3535" s="37">
        <v>70442</v>
      </c>
      <c r="N3535" s="37">
        <f>SUM(VentasC15[[#This Row],[Maquillaje]:[Perfumería]])</f>
        <v>197358</v>
      </c>
      <c r="O3535" s="14">
        <f>AVERAGE(VentasC15[[#This Row],[Maquillaje]:[Perfumería]])</f>
        <v>39471.599999999999</v>
      </c>
      <c r="P3535" t="str">
        <f>INDEX(VentasC15[[#Headers],[Maquillaje]:[Perfumería]],MATCH(MAX(VentasC15[[#This Row],[Maquillaje]:[Perfumería]]),VentasC15[[#This Row],[Maquillaje]:[Perfumería]],0))</f>
        <v>Perfumería</v>
      </c>
      <c r="Q3535" t="str">
        <f>INDEX(VentasC15[[#Headers],[Maquillaje]:[Perfumería]],MATCH(MIN(VentasC15[[#This Row],[Maquillaje]:[Perfumería]]),VentasC15[[#This Row],[Maquillaje]:[Perfumería]],0))</f>
        <v>Skincare</v>
      </c>
      <c r="R3535" t="str">
        <f>IF(VentasC15[[#This Row],[Total por vendedor]]&gt;=250000,"SI","NO")</f>
        <v>NO</v>
      </c>
    </row>
    <row r="3536" spans="1:18" x14ac:dyDescent="0.3">
      <c r="A3536" s="16">
        <v>33500656</v>
      </c>
      <c r="B3536" s="13">
        <v>53</v>
      </c>
      <c r="C3536" s="13">
        <v>8</v>
      </c>
      <c r="D3536" s="13">
        <v>26</v>
      </c>
      <c r="E3536" t="s">
        <v>22</v>
      </c>
      <c r="F3536" t="s">
        <v>21</v>
      </c>
      <c r="G3536" t="str">
        <f>IF(VentasC15[[#This Row],[Tipo de pago]]='Tablas auxiliares'!$B$6,"Venta física","Venta Online")</f>
        <v>Venta Online</v>
      </c>
      <c r="H3536" t="s">
        <v>30</v>
      </c>
      <c r="I3536" s="37">
        <v>65111</v>
      </c>
      <c r="J3536" s="37">
        <v>8622</v>
      </c>
      <c r="K3536" s="37">
        <v>17411</v>
      </c>
      <c r="L3536" s="37">
        <v>67298</v>
      </c>
      <c r="M3536" s="37">
        <v>49395</v>
      </c>
      <c r="N3536" s="37">
        <f>SUM(VentasC15[[#This Row],[Maquillaje]:[Perfumería]])</f>
        <v>207837</v>
      </c>
      <c r="O3536" s="14">
        <f>AVERAGE(VentasC15[[#This Row],[Maquillaje]:[Perfumería]])</f>
        <v>41567.4</v>
      </c>
      <c r="P3536" t="str">
        <f>INDEX(VentasC15[[#Headers],[Maquillaje]:[Perfumería]],MATCH(MAX(VentasC15[[#This Row],[Maquillaje]:[Perfumería]]),VentasC15[[#This Row],[Maquillaje]:[Perfumería]],0))</f>
        <v>Cuerpo</v>
      </c>
      <c r="Q3536" t="str">
        <f>INDEX(VentasC15[[#Headers],[Maquillaje]:[Perfumería]],MATCH(MIN(VentasC15[[#This Row],[Maquillaje]:[Perfumería]]),VentasC15[[#This Row],[Maquillaje]:[Perfumería]],0))</f>
        <v>Skincare</v>
      </c>
      <c r="R3536" t="str">
        <f>IF(VentasC15[[#This Row],[Total por vendedor]]&gt;=250000,"SI","NO")</f>
        <v>NO</v>
      </c>
    </row>
    <row r="3537" spans="1:18" x14ac:dyDescent="0.3">
      <c r="A3537" s="17">
        <v>33500657</v>
      </c>
      <c r="B3537" s="13">
        <v>63</v>
      </c>
      <c r="C3537" s="13">
        <v>8</v>
      </c>
      <c r="D3537" s="13">
        <v>56</v>
      </c>
      <c r="E3537" t="s">
        <v>23</v>
      </c>
      <c r="F3537" t="s">
        <v>21</v>
      </c>
      <c r="G3537" t="str">
        <f>IF(VentasC15[[#This Row],[Tipo de pago]]='Tablas auxiliares'!$B$6,"Venta física","Venta Online")</f>
        <v>Venta Online</v>
      </c>
      <c r="H3537" t="s">
        <v>30</v>
      </c>
      <c r="I3537" s="37">
        <v>50854</v>
      </c>
      <c r="J3537" s="37">
        <v>5314</v>
      </c>
      <c r="K3537" s="37">
        <v>33707</v>
      </c>
      <c r="L3537" s="37">
        <v>36764</v>
      </c>
      <c r="M3537" s="37">
        <v>41103</v>
      </c>
      <c r="N3537" s="37">
        <f>SUM(VentasC15[[#This Row],[Maquillaje]:[Perfumería]])</f>
        <v>167742</v>
      </c>
      <c r="O3537" s="14">
        <f>AVERAGE(VentasC15[[#This Row],[Maquillaje]:[Perfumería]])</f>
        <v>33548.400000000001</v>
      </c>
      <c r="P3537" t="str">
        <f>INDEX(VentasC15[[#Headers],[Maquillaje]:[Perfumería]],MATCH(MAX(VentasC15[[#This Row],[Maquillaje]:[Perfumería]]),VentasC15[[#This Row],[Maquillaje]:[Perfumería]],0))</f>
        <v>Maquillaje</v>
      </c>
      <c r="Q3537" t="str">
        <f>INDEX(VentasC15[[#Headers],[Maquillaje]:[Perfumería]],MATCH(MIN(VentasC15[[#This Row],[Maquillaje]:[Perfumería]]),VentasC15[[#This Row],[Maquillaje]:[Perfumería]],0))</f>
        <v>Skincare</v>
      </c>
      <c r="R3537" t="str">
        <f>IF(VentasC15[[#This Row],[Total por vendedor]]&gt;=250000,"SI","NO")</f>
        <v>NO</v>
      </c>
    </row>
    <row r="3538" spans="1:18" x14ac:dyDescent="0.3">
      <c r="A3538" s="16">
        <v>33500658</v>
      </c>
      <c r="B3538" s="13">
        <v>28</v>
      </c>
      <c r="C3538" s="13">
        <v>8</v>
      </c>
      <c r="D3538" s="13">
        <v>16</v>
      </c>
      <c r="E3538" t="s">
        <v>25</v>
      </c>
      <c r="F3538" t="s">
        <v>20</v>
      </c>
      <c r="G3538" t="str">
        <f>IF(VentasC15[[#This Row],[Tipo de pago]]='Tablas auxiliares'!$B$6,"Venta física","Venta Online")</f>
        <v>Venta física</v>
      </c>
      <c r="H3538" t="s">
        <v>29</v>
      </c>
      <c r="I3538" s="37">
        <v>15165</v>
      </c>
      <c r="J3538" s="37">
        <v>29938</v>
      </c>
      <c r="K3538" s="37">
        <v>74856</v>
      </c>
      <c r="L3538" s="37">
        <v>86298</v>
      </c>
      <c r="M3538" s="37">
        <v>42530</v>
      </c>
      <c r="N3538" s="37">
        <f>SUM(VentasC15[[#This Row],[Maquillaje]:[Perfumería]])</f>
        <v>248787</v>
      </c>
      <c r="O3538" s="14">
        <f>AVERAGE(VentasC15[[#This Row],[Maquillaje]:[Perfumería]])</f>
        <v>49757.4</v>
      </c>
      <c r="P3538" t="str">
        <f>INDEX(VentasC15[[#Headers],[Maquillaje]:[Perfumería]],MATCH(MAX(VentasC15[[#This Row],[Maquillaje]:[Perfumería]]),VentasC15[[#This Row],[Maquillaje]:[Perfumería]],0))</f>
        <v>Cuerpo</v>
      </c>
      <c r="Q3538" t="str">
        <f>INDEX(VentasC15[[#Headers],[Maquillaje]:[Perfumería]],MATCH(MIN(VentasC15[[#This Row],[Maquillaje]:[Perfumería]]),VentasC15[[#This Row],[Maquillaje]:[Perfumería]],0))</f>
        <v>Maquillaje</v>
      </c>
      <c r="R3538" t="str">
        <f>IF(VentasC15[[#This Row],[Total por vendedor]]&gt;=250000,"SI","NO")</f>
        <v>NO</v>
      </c>
    </row>
    <row r="3539" spans="1:18" x14ac:dyDescent="0.3">
      <c r="A3539" s="17">
        <v>33500659</v>
      </c>
      <c r="B3539" s="13">
        <v>70</v>
      </c>
      <c r="C3539" s="13">
        <v>8</v>
      </c>
      <c r="D3539" s="13">
        <v>33</v>
      </c>
      <c r="E3539" t="s">
        <v>23</v>
      </c>
      <c r="F3539" t="s">
        <v>20</v>
      </c>
      <c r="G3539" t="str">
        <f>IF(VentasC15[[#This Row],[Tipo de pago]]='Tablas auxiliares'!$B$6,"Venta física","Venta Online")</f>
        <v>Venta física</v>
      </c>
      <c r="H3539" t="s">
        <v>29</v>
      </c>
      <c r="I3539" s="37">
        <v>3234</v>
      </c>
      <c r="J3539" s="37">
        <v>3643</v>
      </c>
      <c r="K3539" s="37">
        <v>51909</v>
      </c>
      <c r="L3539" s="37">
        <v>84494</v>
      </c>
      <c r="M3539" s="37">
        <v>95716</v>
      </c>
      <c r="N3539" s="37">
        <f>SUM(VentasC15[[#This Row],[Maquillaje]:[Perfumería]])</f>
        <v>238996</v>
      </c>
      <c r="O3539" s="14">
        <f>AVERAGE(VentasC15[[#This Row],[Maquillaje]:[Perfumería]])</f>
        <v>47799.199999999997</v>
      </c>
      <c r="P3539" t="str">
        <f>INDEX(VentasC15[[#Headers],[Maquillaje]:[Perfumería]],MATCH(MAX(VentasC15[[#This Row],[Maquillaje]:[Perfumería]]),VentasC15[[#This Row],[Maquillaje]:[Perfumería]],0))</f>
        <v>Perfumería</v>
      </c>
      <c r="Q3539" t="str">
        <f>INDEX(VentasC15[[#Headers],[Maquillaje]:[Perfumería]],MATCH(MIN(VentasC15[[#This Row],[Maquillaje]:[Perfumería]]),VentasC15[[#This Row],[Maquillaje]:[Perfumería]],0))</f>
        <v>Maquillaje</v>
      </c>
      <c r="R3539" t="str">
        <f>IF(VentasC15[[#This Row],[Total por vendedor]]&gt;=250000,"SI","NO")</f>
        <v>NO</v>
      </c>
    </row>
    <row r="3540" spans="1:18" x14ac:dyDescent="0.3">
      <c r="A3540" s="16">
        <v>33500660</v>
      </c>
      <c r="B3540" s="13">
        <v>36</v>
      </c>
      <c r="C3540" s="13">
        <v>8</v>
      </c>
      <c r="D3540" s="13">
        <v>9</v>
      </c>
      <c r="E3540" t="s">
        <v>22</v>
      </c>
      <c r="F3540" t="s">
        <v>20</v>
      </c>
      <c r="G3540" t="str">
        <f>IF(VentasC15[[#This Row],[Tipo de pago]]='Tablas auxiliares'!$B$6,"Venta física","Venta Online")</f>
        <v>Venta física</v>
      </c>
      <c r="H3540" t="s">
        <v>29</v>
      </c>
      <c r="I3540" s="37">
        <v>25145</v>
      </c>
      <c r="J3540" s="37">
        <v>38631</v>
      </c>
      <c r="K3540" s="37">
        <v>48996</v>
      </c>
      <c r="L3540" s="37">
        <v>93478</v>
      </c>
      <c r="M3540" s="37">
        <v>18216</v>
      </c>
      <c r="N3540" s="37">
        <f>SUM(VentasC15[[#This Row],[Maquillaje]:[Perfumería]])</f>
        <v>224466</v>
      </c>
      <c r="O3540" s="14">
        <f>AVERAGE(VentasC15[[#This Row],[Maquillaje]:[Perfumería]])</f>
        <v>44893.2</v>
      </c>
      <c r="P3540" t="str">
        <f>INDEX(VentasC15[[#Headers],[Maquillaje]:[Perfumería]],MATCH(MAX(VentasC15[[#This Row],[Maquillaje]:[Perfumería]]),VentasC15[[#This Row],[Maquillaje]:[Perfumería]],0))</f>
        <v>Cuerpo</v>
      </c>
      <c r="Q3540" t="str">
        <f>INDEX(VentasC15[[#Headers],[Maquillaje]:[Perfumería]],MATCH(MIN(VentasC15[[#This Row],[Maquillaje]:[Perfumería]]),VentasC15[[#This Row],[Maquillaje]:[Perfumería]],0))</f>
        <v>Perfumería</v>
      </c>
      <c r="R3540" t="str">
        <f>IF(VentasC15[[#This Row],[Total por vendedor]]&gt;=250000,"SI","NO")</f>
        <v>NO</v>
      </c>
    </row>
    <row r="3541" spans="1:18" x14ac:dyDescent="0.3">
      <c r="A3541" s="17">
        <v>33500661</v>
      </c>
      <c r="B3541" s="13">
        <v>36</v>
      </c>
      <c r="C3541" s="13">
        <v>8</v>
      </c>
      <c r="D3541" s="13">
        <v>73</v>
      </c>
      <c r="E3541" t="s">
        <v>24</v>
      </c>
      <c r="F3541" t="s">
        <v>21</v>
      </c>
      <c r="G3541" t="str">
        <f>IF(VentasC15[[#This Row],[Tipo de pago]]='Tablas auxiliares'!$B$6,"Venta física","Venta Online")</f>
        <v>Venta Online</v>
      </c>
      <c r="H3541" t="s">
        <v>29</v>
      </c>
      <c r="I3541" s="37">
        <v>47401</v>
      </c>
      <c r="J3541" s="37">
        <v>84759</v>
      </c>
      <c r="K3541" s="37">
        <v>30914</v>
      </c>
      <c r="L3541" s="37">
        <v>35131</v>
      </c>
      <c r="M3541" s="37">
        <v>65239</v>
      </c>
      <c r="N3541" s="37">
        <f>SUM(VentasC15[[#This Row],[Maquillaje]:[Perfumería]])</f>
        <v>263444</v>
      </c>
      <c r="O3541" s="14">
        <f>AVERAGE(VentasC15[[#This Row],[Maquillaje]:[Perfumería]])</f>
        <v>52688.800000000003</v>
      </c>
      <c r="P3541" t="str">
        <f>INDEX(VentasC15[[#Headers],[Maquillaje]:[Perfumería]],MATCH(MAX(VentasC15[[#This Row],[Maquillaje]:[Perfumería]]),VentasC15[[#This Row],[Maquillaje]:[Perfumería]],0))</f>
        <v>Skincare</v>
      </c>
      <c r="Q3541" t="str">
        <f>INDEX(VentasC15[[#Headers],[Maquillaje]:[Perfumería]],MATCH(MIN(VentasC15[[#This Row],[Maquillaje]:[Perfumería]]),VentasC15[[#This Row],[Maquillaje]:[Perfumería]],0))</f>
        <v>Cabello</v>
      </c>
      <c r="R3541" t="str">
        <f>IF(VentasC15[[#This Row],[Total por vendedor]]&gt;=250000,"SI","NO")</f>
        <v>SI</v>
      </c>
    </row>
    <row r="3542" spans="1:18" x14ac:dyDescent="0.3">
      <c r="A3542" s="16">
        <v>33500662</v>
      </c>
      <c r="B3542" s="13">
        <v>72</v>
      </c>
      <c r="C3542" s="13">
        <v>8</v>
      </c>
      <c r="D3542" s="13">
        <v>32</v>
      </c>
      <c r="E3542" t="s">
        <v>22</v>
      </c>
      <c r="F3542" t="s">
        <v>21</v>
      </c>
      <c r="G3542" t="str">
        <f>IF(VentasC15[[#This Row],[Tipo de pago]]='Tablas auxiliares'!$B$6,"Venta física","Venta Online")</f>
        <v>Venta Online</v>
      </c>
      <c r="H3542" t="s">
        <v>30</v>
      </c>
      <c r="I3542" s="37">
        <v>9685</v>
      </c>
      <c r="J3542" s="37">
        <v>5495</v>
      </c>
      <c r="K3542" s="37">
        <v>93100</v>
      </c>
      <c r="L3542" s="37">
        <v>37228</v>
      </c>
      <c r="M3542" s="37">
        <v>41812</v>
      </c>
      <c r="N3542" s="37">
        <f>SUM(VentasC15[[#This Row],[Maquillaje]:[Perfumería]])</f>
        <v>187320</v>
      </c>
      <c r="O3542" s="14">
        <f>AVERAGE(VentasC15[[#This Row],[Maquillaje]:[Perfumería]])</f>
        <v>37464</v>
      </c>
      <c r="P3542" t="str">
        <f>INDEX(VentasC15[[#Headers],[Maquillaje]:[Perfumería]],MATCH(MAX(VentasC15[[#This Row],[Maquillaje]:[Perfumería]]),VentasC15[[#This Row],[Maquillaje]:[Perfumería]],0))</f>
        <v>Cabello</v>
      </c>
      <c r="Q3542" t="str">
        <f>INDEX(VentasC15[[#Headers],[Maquillaje]:[Perfumería]],MATCH(MIN(VentasC15[[#This Row],[Maquillaje]:[Perfumería]]),VentasC15[[#This Row],[Maquillaje]:[Perfumería]],0))</f>
        <v>Skincare</v>
      </c>
      <c r="R3542" t="str">
        <f>IF(VentasC15[[#This Row],[Total por vendedor]]&gt;=250000,"SI","NO")</f>
        <v>NO</v>
      </c>
    </row>
    <row r="3543" spans="1:18" x14ac:dyDescent="0.3">
      <c r="A3543" s="17">
        <v>33500663</v>
      </c>
      <c r="B3543" s="13">
        <v>41</v>
      </c>
      <c r="C3543" s="13">
        <v>8</v>
      </c>
      <c r="D3543" s="13">
        <v>88</v>
      </c>
      <c r="E3543" t="s">
        <v>23</v>
      </c>
      <c r="F3543" t="s">
        <v>20</v>
      </c>
      <c r="G3543" t="str">
        <f>IF(VentasC15[[#This Row],[Tipo de pago]]='Tablas auxiliares'!$B$6,"Venta física","Venta Online")</f>
        <v>Venta física</v>
      </c>
      <c r="H3543" t="s">
        <v>30</v>
      </c>
      <c r="I3543" s="37">
        <v>26110</v>
      </c>
      <c r="J3543" s="37">
        <v>11273</v>
      </c>
      <c r="K3543" s="37">
        <v>38332</v>
      </c>
      <c r="L3543" s="37">
        <v>29905</v>
      </c>
      <c r="M3543" s="37">
        <v>59557</v>
      </c>
      <c r="N3543" s="37">
        <f>SUM(VentasC15[[#This Row],[Maquillaje]:[Perfumería]])</f>
        <v>165177</v>
      </c>
      <c r="O3543" s="14">
        <f>AVERAGE(VentasC15[[#This Row],[Maquillaje]:[Perfumería]])</f>
        <v>33035.4</v>
      </c>
      <c r="P3543" t="str">
        <f>INDEX(VentasC15[[#Headers],[Maquillaje]:[Perfumería]],MATCH(MAX(VentasC15[[#This Row],[Maquillaje]:[Perfumería]]),VentasC15[[#This Row],[Maquillaje]:[Perfumería]],0))</f>
        <v>Perfumería</v>
      </c>
      <c r="Q3543" t="str">
        <f>INDEX(VentasC15[[#Headers],[Maquillaje]:[Perfumería]],MATCH(MIN(VentasC15[[#This Row],[Maquillaje]:[Perfumería]]),VentasC15[[#This Row],[Maquillaje]:[Perfumería]],0))</f>
        <v>Skincare</v>
      </c>
      <c r="R3543" t="str">
        <f>IF(VentasC15[[#This Row],[Total por vendedor]]&gt;=250000,"SI","NO")</f>
        <v>NO</v>
      </c>
    </row>
    <row r="3544" spans="1:18" x14ac:dyDescent="0.3">
      <c r="A3544" s="16">
        <v>33500664</v>
      </c>
      <c r="B3544" s="13">
        <v>52</v>
      </c>
      <c r="C3544" s="13">
        <v>8</v>
      </c>
      <c r="D3544" s="13">
        <v>90</v>
      </c>
      <c r="E3544" t="s">
        <v>23</v>
      </c>
      <c r="F3544" t="s">
        <v>21</v>
      </c>
      <c r="G3544" t="str">
        <f>IF(VentasC15[[#This Row],[Tipo de pago]]='Tablas auxiliares'!$B$6,"Venta física","Venta Online")</f>
        <v>Venta Online</v>
      </c>
      <c r="H3544" t="s">
        <v>30</v>
      </c>
      <c r="I3544" s="37">
        <v>37805</v>
      </c>
      <c r="J3544" s="37">
        <v>22615</v>
      </c>
      <c r="K3544" s="37">
        <v>44209</v>
      </c>
      <c r="L3544" s="37">
        <v>56621</v>
      </c>
      <c r="M3544" s="37">
        <v>38464</v>
      </c>
      <c r="N3544" s="37">
        <f>SUM(VentasC15[[#This Row],[Maquillaje]:[Perfumería]])</f>
        <v>199714</v>
      </c>
      <c r="O3544" s="14">
        <f>AVERAGE(VentasC15[[#This Row],[Maquillaje]:[Perfumería]])</f>
        <v>39942.800000000003</v>
      </c>
      <c r="P3544" t="str">
        <f>INDEX(VentasC15[[#Headers],[Maquillaje]:[Perfumería]],MATCH(MAX(VentasC15[[#This Row],[Maquillaje]:[Perfumería]]),VentasC15[[#This Row],[Maquillaje]:[Perfumería]],0))</f>
        <v>Cuerpo</v>
      </c>
      <c r="Q3544" t="str">
        <f>INDEX(VentasC15[[#Headers],[Maquillaje]:[Perfumería]],MATCH(MIN(VentasC15[[#This Row],[Maquillaje]:[Perfumería]]),VentasC15[[#This Row],[Maquillaje]:[Perfumería]],0))</f>
        <v>Skincare</v>
      </c>
      <c r="R3544" t="str">
        <f>IF(VentasC15[[#This Row],[Total por vendedor]]&gt;=250000,"SI","NO")</f>
        <v>NO</v>
      </c>
    </row>
    <row r="3545" spans="1:18" x14ac:dyDescent="0.3">
      <c r="A3545" s="17">
        <v>33500665</v>
      </c>
      <c r="B3545" s="13">
        <v>43</v>
      </c>
      <c r="C3545" s="13">
        <v>8</v>
      </c>
      <c r="D3545" s="13">
        <v>27</v>
      </c>
      <c r="E3545" t="s">
        <v>23</v>
      </c>
      <c r="F3545" t="s">
        <v>20</v>
      </c>
      <c r="G3545" t="str">
        <f>IF(VentasC15[[#This Row],[Tipo de pago]]='Tablas auxiliares'!$B$6,"Venta física","Venta Online")</f>
        <v>Venta física</v>
      </c>
      <c r="H3545" t="s">
        <v>29</v>
      </c>
      <c r="I3545" s="37">
        <v>83308</v>
      </c>
      <c r="J3545" s="37">
        <v>51331</v>
      </c>
      <c r="K3545" s="37">
        <v>71732</v>
      </c>
      <c r="L3545" s="37">
        <v>30536</v>
      </c>
      <c r="M3545" s="37">
        <v>17612</v>
      </c>
      <c r="N3545" s="37">
        <f>SUM(VentasC15[[#This Row],[Maquillaje]:[Perfumería]])</f>
        <v>254519</v>
      </c>
      <c r="O3545" s="14">
        <f>AVERAGE(VentasC15[[#This Row],[Maquillaje]:[Perfumería]])</f>
        <v>50903.8</v>
      </c>
      <c r="P3545" t="str">
        <f>INDEX(VentasC15[[#Headers],[Maquillaje]:[Perfumería]],MATCH(MAX(VentasC15[[#This Row],[Maquillaje]:[Perfumería]]),VentasC15[[#This Row],[Maquillaje]:[Perfumería]],0))</f>
        <v>Maquillaje</v>
      </c>
      <c r="Q3545" t="str">
        <f>INDEX(VentasC15[[#Headers],[Maquillaje]:[Perfumería]],MATCH(MIN(VentasC15[[#This Row],[Maquillaje]:[Perfumería]]),VentasC15[[#This Row],[Maquillaje]:[Perfumería]],0))</f>
        <v>Perfumería</v>
      </c>
      <c r="R3545" t="str">
        <f>IF(VentasC15[[#This Row],[Total por vendedor]]&gt;=250000,"SI","NO")</f>
        <v>SI</v>
      </c>
    </row>
    <row r="3546" spans="1:18" x14ac:dyDescent="0.3">
      <c r="A3546" s="16">
        <v>33500666</v>
      </c>
      <c r="B3546" s="13">
        <v>51</v>
      </c>
      <c r="C3546" s="13">
        <v>8</v>
      </c>
      <c r="D3546" s="13">
        <v>66</v>
      </c>
      <c r="E3546" t="s">
        <v>24</v>
      </c>
      <c r="F3546" t="s">
        <v>20</v>
      </c>
      <c r="G3546" t="str">
        <f>IF(VentasC15[[#This Row],[Tipo de pago]]='Tablas auxiliares'!$B$6,"Venta física","Venta Online")</f>
        <v>Venta física</v>
      </c>
      <c r="H3546" t="s">
        <v>29</v>
      </c>
      <c r="I3546" s="37">
        <v>35426</v>
      </c>
      <c r="J3546" s="37">
        <v>74847</v>
      </c>
      <c r="K3546" s="37">
        <v>38803</v>
      </c>
      <c r="L3546" s="37">
        <v>61023</v>
      </c>
      <c r="M3546" s="37">
        <v>19520</v>
      </c>
      <c r="N3546" s="37">
        <f>SUM(VentasC15[[#This Row],[Maquillaje]:[Perfumería]])</f>
        <v>229619</v>
      </c>
      <c r="O3546" s="14">
        <f>AVERAGE(VentasC15[[#This Row],[Maquillaje]:[Perfumería]])</f>
        <v>45923.8</v>
      </c>
      <c r="P3546" t="str">
        <f>INDEX(VentasC15[[#Headers],[Maquillaje]:[Perfumería]],MATCH(MAX(VentasC15[[#This Row],[Maquillaje]:[Perfumería]]),VentasC15[[#This Row],[Maquillaje]:[Perfumería]],0))</f>
        <v>Skincare</v>
      </c>
      <c r="Q3546" t="str">
        <f>INDEX(VentasC15[[#Headers],[Maquillaje]:[Perfumería]],MATCH(MIN(VentasC15[[#This Row],[Maquillaje]:[Perfumería]]),VentasC15[[#This Row],[Maquillaje]:[Perfumería]],0))</f>
        <v>Perfumería</v>
      </c>
      <c r="R3546" t="str">
        <f>IF(VentasC15[[#This Row],[Total por vendedor]]&gt;=250000,"SI","NO")</f>
        <v>NO</v>
      </c>
    </row>
    <row r="3547" spans="1:18" x14ac:dyDescent="0.3">
      <c r="A3547" s="17">
        <v>33500667</v>
      </c>
      <c r="B3547" s="13">
        <v>73</v>
      </c>
      <c r="C3547" s="13">
        <v>8</v>
      </c>
      <c r="D3547" s="13">
        <v>12</v>
      </c>
      <c r="E3547" t="s">
        <v>24</v>
      </c>
      <c r="F3547" t="s">
        <v>20</v>
      </c>
      <c r="G3547" t="str">
        <f>IF(VentasC15[[#This Row],[Tipo de pago]]='Tablas auxiliares'!$B$6,"Venta física","Venta Online")</f>
        <v>Venta física</v>
      </c>
      <c r="H3547" t="s">
        <v>30</v>
      </c>
      <c r="I3547" s="37">
        <v>26228</v>
      </c>
      <c r="J3547" s="37">
        <v>60441</v>
      </c>
      <c r="K3547" s="37">
        <v>3552</v>
      </c>
      <c r="L3547" s="37">
        <v>52655</v>
      </c>
      <c r="M3547" s="37">
        <v>33658</v>
      </c>
      <c r="N3547" s="37">
        <f>SUM(VentasC15[[#This Row],[Maquillaje]:[Perfumería]])</f>
        <v>176534</v>
      </c>
      <c r="O3547" s="14">
        <f>AVERAGE(VentasC15[[#This Row],[Maquillaje]:[Perfumería]])</f>
        <v>35306.800000000003</v>
      </c>
      <c r="P3547" t="str">
        <f>INDEX(VentasC15[[#Headers],[Maquillaje]:[Perfumería]],MATCH(MAX(VentasC15[[#This Row],[Maquillaje]:[Perfumería]]),VentasC15[[#This Row],[Maquillaje]:[Perfumería]],0))</f>
        <v>Skincare</v>
      </c>
      <c r="Q3547" t="str">
        <f>INDEX(VentasC15[[#Headers],[Maquillaje]:[Perfumería]],MATCH(MIN(VentasC15[[#This Row],[Maquillaje]:[Perfumería]]),VentasC15[[#This Row],[Maquillaje]:[Perfumería]],0))</f>
        <v>Cabello</v>
      </c>
      <c r="R3547" t="str">
        <f>IF(VentasC15[[#This Row],[Total por vendedor]]&gt;=250000,"SI","NO")</f>
        <v>NO</v>
      </c>
    </row>
    <row r="3548" spans="1:18" x14ac:dyDescent="0.3">
      <c r="A3548" s="16">
        <v>33500668</v>
      </c>
      <c r="B3548" s="13">
        <v>35</v>
      </c>
      <c r="C3548" s="13">
        <v>8</v>
      </c>
      <c r="D3548" s="13">
        <v>55</v>
      </c>
      <c r="E3548" t="s">
        <v>25</v>
      </c>
      <c r="F3548" t="s">
        <v>21</v>
      </c>
      <c r="G3548" t="str">
        <f>IF(VentasC15[[#This Row],[Tipo de pago]]='Tablas auxiliares'!$B$6,"Venta física","Venta Online")</f>
        <v>Venta Online</v>
      </c>
      <c r="H3548" t="s">
        <v>29</v>
      </c>
      <c r="I3548" s="37">
        <v>17363</v>
      </c>
      <c r="J3548" s="37">
        <v>36844</v>
      </c>
      <c r="K3548" s="37">
        <v>17380</v>
      </c>
      <c r="L3548" s="37">
        <v>67904</v>
      </c>
      <c r="M3548" s="37">
        <v>16928</v>
      </c>
      <c r="N3548" s="37">
        <f>SUM(VentasC15[[#This Row],[Maquillaje]:[Perfumería]])</f>
        <v>156419</v>
      </c>
      <c r="O3548" s="14">
        <f>AVERAGE(VentasC15[[#This Row],[Maquillaje]:[Perfumería]])</f>
        <v>31283.8</v>
      </c>
      <c r="P3548" t="str">
        <f>INDEX(VentasC15[[#Headers],[Maquillaje]:[Perfumería]],MATCH(MAX(VentasC15[[#This Row],[Maquillaje]:[Perfumería]]),VentasC15[[#This Row],[Maquillaje]:[Perfumería]],0))</f>
        <v>Cuerpo</v>
      </c>
      <c r="Q3548" t="str">
        <f>INDEX(VentasC15[[#Headers],[Maquillaje]:[Perfumería]],MATCH(MIN(VentasC15[[#This Row],[Maquillaje]:[Perfumería]]),VentasC15[[#This Row],[Maquillaje]:[Perfumería]],0))</f>
        <v>Perfumería</v>
      </c>
      <c r="R3548" t="str">
        <f>IF(VentasC15[[#This Row],[Total por vendedor]]&gt;=250000,"SI","NO")</f>
        <v>NO</v>
      </c>
    </row>
    <row r="3549" spans="1:18" x14ac:dyDescent="0.3">
      <c r="A3549" s="17">
        <v>33500669</v>
      </c>
      <c r="B3549" s="13">
        <v>36</v>
      </c>
      <c r="C3549" s="13">
        <v>8</v>
      </c>
      <c r="D3549" s="13">
        <v>72</v>
      </c>
      <c r="E3549" t="s">
        <v>23</v>
      </c>
      <c r="F3549" t="s">
        <v>20</v>
      </c>
      <c r="G3549" t="str">
        <f>IF(VentasC15[[#This Row],[Tipo de pago]]='Tablas auxiliares'!$B$6,"Venta física","Venta Online")</f>
        <v>Venta física</v>
      </c>
      <c r="H3549" t="s">
        <v>30</v>
      </c>
      <c r="I3549" s="37">
        <v>44813</v>
      </c>
      <c r="J3549" s="37">
        <v>69109</v>
      </c>
      <c r="K3549" s="37">
        <v>11794</v>
      </c>
      <c r="L3549" s="37">
        <v>66205</v>
      </c>
      <c r="M3549" s="37">
        <v>55883</v>
      </c>
      <c r="N3549" s="37">
        <f>SUM(VentasC15[[#This Row],[Maquillaje]:[Perfumería]])</f>
        <v>247804</v>
      </c>
      <c r="O3549" s="14">
        <f>AVERAGE(VentasC15[[#This Row],[Maquillaje]:[Perfumería]])</f>
        <v>49560.800000000003</v>
      </c>
      <c r="P3549" t="str">
        <f>INDEX(VentasC15[[#Headers],[Maquillaje]:[Perfumería]],MATCH(MAX(VentasC15[[#This Row],[Maquillaje]:[Perfumería]]),VentasC15[[#This Row],[Maquillaje]:[Perfumería]],0))</f>
        <v>Skincare</v>
      </c>
      <c r="Q3549" t="str">
        <f>INDEX(VentasC15[[#Headers],[Maquillaje]:[Perfumería]],MATCH(MIN(VentasC15[[#This Row],[Maquillaje]:[Perfumería]]),VentasC15[[#This Row],[Maquillaje]:[Perfumería]],0))</f>
        <v>Cabello</v>
      </c>
      <c r="R3549" t="str">
        <f>IF(VentasC15[[#This Row],[Total por vendedor]]&gt;=250000,"SI","NO")</f>
        <v>NO</v>
      </c>
    </row>
    <row r="3550" spans="1:18" x14ac:dyDescent="0.3">
      <c r="A3550" s="16">
        <v>33500670</v>
      </c>
      <c r="B3550" s="13">
        <v>34</v>
      </c>
      <c r="C3550" s="13">
        <v>8</v>
      </c>
      <c r="D3550" s="13">
        <v>34</v>
      </c>
      <c r="E3550" t="s">
        <v>22</v>
      </c>
      <c r="F3550" t="s">
        <v>21</v>
      </c>
      <c r="G3550" t="str">
        <f>IF(VentasC15[[#This Row],[Tipo de pago]]='Tablas auxiliares'!$B$6,"Venta física","Venta Online")</f>
        <v>Venta Online</v>
      </c>
      <c r="H3550" t="s">
        <v>29</v>
      </c>
      <c r="I3550" s="37">
        <v>19237</v>
      </c>
      <c r="J3550" s="37">
        <v>87959</v>
      </c>
      <c r="K3550" s="37">
        <v>81423</v>
      </c>
      <c r="L3550" s="37">
        <v>94266</v>
      </c>
      <c r="M3550" s="37">
        <v>13479</v>
      </c>
      <c r="N3550" s="37">
        <f>SUM(VentasC15[[#This Row],[Maquillaje]:[Perfumería]])</f>
        <v>296364</v>
      </c>
      <c r="O3550" s="14">
        <f>AVERAGE(VentasC15[[#This Row],[Maquillaje]:[Perfumería]])</f>
        <v>59272.800000000003</v>
      </c>
      <c r="P3550" t="str">
        <f>INDEX(VentasC15[[#Headers],[Maquillaje]:[Perfumería]],MATCH(MAX(VentasC15[[#This Row],[Maquillaje]:[Perfumería]]),VentasC15[[#This Row],[Maquillaje]:[Perfumería]],0))</f>
        <v>Cuerpo</v>
      </c>
      <c r="Q3550" t="str">
        <f>INDEX(VentasC15[[#Headers],[Maquillaje]:[Perfumería]],MATCH(MIN(VentasC15[[#This Row],[Maquillaje]:[Perfumería]]),VentasC15[[#This Row],[Maquillaje]:[Perfumería]],0))</f>
        <v>Perfumería</v>
      </c>
      <c r="R3550" t="str">
        <f>IF(VentasC15[[#This Row],[Total por vendedor]]&gt;=250000,"SI","NO")</f>
        <v>SI</v>
      </c>
    </row>
    <row r="3551" spans="1:18" x14ac:dyDescent="0.3">
      <c r="A3551" s="17">
        <v>33500671</v>
      </c>
      <c r="B3551" s="13">
        <v>40</v>
      </c>
      <c r="C3551" s="13">
        <v>8</v>
      </c>
      <c r="D3551" s="13">
        <v>72</v>
      </c>
      <c r="E3551" t="s">
        <v>24</v>
      </c>
      <c r="F3551" t="s">
        <v>20</v>
      </c>
      <c r="G3551" t="str">
        <f>IF(VentasC15[[#This Row],[Tipo de pago]]='Tablas auxiliares'!$B$6,"Venta física","Venta Online")</f>
        <v>Venta física</v>
      </c>
      <c r="H3551" t="s">
        <v>29</v>
      </c>
      <c r="I3551" s="37">
        <v>28345</v>
      </c>
      <c r="J3551" s="37">
        <v>92862</v>
      </c>
      <c r="K3551" s="37">
        <v>62993</v>
      </c>
      <c r="L3551" s="37">
        <v>89895</v>
      </c>
      <c r="M3551" s="37">
        <v>15401</v>
      </c>
      <c r="N3551" s="37">
        <f>SUM(VentasC15[[#This Row],[Maquillaje]:[Perfumería]])</f>
        <v>289496</v>
      </c>
      <c r="O3551" s="14">
        <f>AVERAGE(VentasC15[[#This Row],[Maquillaje]:[Perfumería]])</f>
        <v>57899.199999999997</v>
      </c>
      <c r="P3551" t="str">
        <f>INDEX(VentasC15[[#Headers],[Maquillaje]:[Perfumería]],MATCH(MAX(VentasC15[[#This Row],[Maquillaje]:[Perfumería]]),VentasC15[[#This Row],[Maquillaje]:[Perfumería]],0))</f>
        <v>Skincare</v>
      </c>
      <c r="Q3551" t="str">
        <f>INDEX(VentasC15[[#Headers],[Maquillaje]:[Perfumería]],MATCH(MIN(VentasC15[[#This Row],[Maquillaje]:[Perfumería]]),VentasC15[[#This Row],[Maquillaje]:[Perfumería]],0))</f>
        <v>Perfumería</v>
      </c>
      <c r="R3551" t="str">
        <f>IF(VentasC15[[#This Row],[Total por vendedor]]&gt;=250000,"SI","NO")</f>
        <v>SI</v>
      </c>
    </row>
    <row r="3552" spans="1:18" x14ac:dyDescent="0.3">
      <c r="A3552" s="16">
        <v>33500672</v>
      </c>
      <c r="B3552" s="13">
        <v>28</v>
      </c>
      <c r="C3552" s="13">
        <v>8</v>
      </c>
      <c r="D3552" s="13">
        <v>64</v>
      </c>
      <c r="E3552" t="s">
        <v>23</v>
      </c>
      <c r="F3552" t="s">
        <v>21</v>
      </c>
      <c r="G3552" t="str">
        <f>IF(VentasC15[[#This Row],[Tipo de pago]]='Tablas auxiliares'!$B$6,"Venta física","Venta Online")</f>
        <v>Venta Online</v>
      </c>
      <c r="H3552" t="s">
        <v>29</v>
      </c>
      <c r="I3552" s="37">
        <v>49116</v>
      </c>
      <c r="J3552" s="37">
        <v>4266</v>
      </c>
      <c r="K3552" s="37">
        <v>6157</v>
      </c>
      <c r="L3552" s="37">
        <v>43888</v>
      </c>
      <c r="M3552" s="37">
        <v>24052</v>
      </c>
      <c r="N3552" s="37">
        <f>SUM(VentasC15[[#This Row],[Maquillaje]:[Perfumería]])</f>
        <v>127479</v>
      </c>
      <c r="O3552" s="14">
        <f>AVERAGE(VentasC15[[#This Row],[Maquillaje]:[Perfumería]])</f>
        <v>25495.8</v>
      </c>
      <c r="P3552" t="str">
        <f>INDEX(VentasC15[[#Headers],[Maquillaje]:[Perfumería]],MATCH(MAX(VentasC15[[#This Row],[Maquillaje]:[Perfumería]]),VentasC15[[#This Row],[Maquillaje]:[Perfumería]],0))</f>
        <v>Maquillaje</v>
      </c>
      <c r="Q3552" t="str">
        <f>INDEX(VentasC15[[#Headers],[Maquillaje]:[Perfumería]],MATCH(MIN(VentasC15[[#This Row],[Maquillaje]:[Perfumería]]),VentasC15[[#This Row],[Maquillaje]:[Perfumería]],0))</f>
        <v>Skincare</v>
      </c>
      <c r="R3552" t="str">
        <f>IF(VentasC15[[#This Row],[Total por vendedor]]&gt;=250000,"SI","NO")</f>
        <v>NO</v>
      </c>
    </row>
    <row r="3553" spans="1:18" x14ac:dyDescent="0.3">
      <c r="A3553" s="17">
        <v>33500673</v>
      </c>
      <c r="B3553" s="13">
        <v>29</v>
      </c>
      <c r="C3553" s="13">
        <v>8</v>
      </c>
      <c r="D3553" s="13">
        <v>27</v>
      </c>
      <c r="E3553" t="s">
        <v>23</v>
      </c>
      <c r="F3553" t="s">
        <v>21</v>
      </c>
      <c r="G3553" t="str">
        <f>IF(VentasC15[[#This Row],[Tipo de pago]]='Tablas auxiliares'!$B$6,"Venta física","Venta Online")</f>
        <v>Venta Online</v>
      </c>
      <c r="H3553" t="s">
        <v>29</v>
      </c>
      <c r="I3553" s="37">
        <v>37123</v>
      </c>
      <c r="J3553" s="37">
        <v>34288</v>
      </c>
      <c r="K3553" s="37">
        <v>21698</v>
      </c>
      <c r="L3553" s="37">
        <v>43504</v>
      </c>
      <c r="M3553" s="37">
        <v>76853</v>
      </c>
      <c r="N3553" s="37">
        <f>SUM(VentasC15[[#This Row],[Maquillaje]:[Perfumería]])</f>
        <v>213466</v>
      </c>
      <c r="O3553" s="14">
        <f>AVERAGE(VentasC15[[#This Row],[Maquillaje]:[Perfumería]])</f>
        <v>42693.2</v>
      </c>
      <c r="P3553" t="str">
        <f>INDEX(VentasC15[[#Headers],[Maquillaje]:[Perfumería]],MATCH(MAX(VentasC15[[#This Row],[Maquillaje]:[Perfumería]]),VentasC15[[#This Row],[Maquillaje]:[Perfumería]],0))</f>
        <v>Perfumería</v>
      </c>
      <c r="Q3553" t="str">
        <f>INDEX(VentasC15[[#Headers],[Maquillaje]:[Perfumería]],MATCH(MIN(VentasC15[[#This Row],[Maquillaje]:[Perfumería]]),VentasC15[[#This Row],[Maquillaje]:[Perfumería]],0))</f>
        <v>Cabello</v>
      </c>
      <c r="R3553" t="str">
        <f>IF(VentasC15[[#This Row],[Total por vendedor]]&gt;=250000,"SI","NO")</f>
        <v>NO</v>
      </c>
    </row>
    <row r="3554" spans="1:18" x14ac:dyDescent="0.3">
      <c r="A3554" s="16">
        <v>33500674</v>
      </c>
      <c r="B3554" s="13">
        <v>44</v>
      </c>
      <c r="C3554" s="13">
        <v>8</v>
      </c>
      <c r="D3554" s="13">
        <v>93</v>
      </c>
      <c r="E3554" t="s">
        <v>24</v>
      </c>
      <c r="F3554" t="s">
        <v>21</v>
      </c>
      <c r="G3554" t="str">
        <f>IF(VentasC15[[#This Row],[Tipo de pago]]='Tablas auxiliares'!$B$6,"Venta física","Venta Online")</f>
        <v>Venta Online</v>
      </c>
      <c r="H3554" t="s">
        <v>30</v>
      </c>
      <c r="I3554" s="37">
        <v>24728</v>
      </c>
      <c r="J3554" s="37">
        <v>64167</v>
      </c>
      <c r="K3554" s="37">
        <v>23602</v>
      </c>
      <c r="L3554" s="37">
        <v>47426</v>
      </c>
      <c r="M3554" s="37">
        <v>40817</v>
      </c>
      <c r="N3554" s="37">
        <f>SUM(VentasC15[[#This Row],[Maquillaje]:[Perfumería]])</f>
        <v>200740</v>
      </c>
      <c r="O3554" s="14">
        <f>AVERAGE(VentasC15[[#This Row],[Maquillaje]:[Perfumería]])</f>
        <v>40148</v>
      </c>
      <c r="P3554" t="str">
        <f>INDEX(VentasC15[[#Headers],[Maquillaje]:[Perfumería]],MATCH(MAX(VentasC15[[#This Row],[Maquillaje]:[Perfumería]]),VentasC15[[#This Row],[Maquillaje]:[Perfumería]],0))</f>
        <v>Skincare</v>
      </c>
      <c r="Q3554" t="str">
        <f>INDEX(VentasC15[[#Headers],[Maquillaje]:[Perfumería]],MATCH(MIN(VentasC15[[#This Row],[Maquillaje]:[Perfumería]]),VentasC15[[#This Row],[Maquillaje]:[Perfumería]],0))</f>
        <v>Cabello</v>
      </c>
      <c r="R3554" t="str">
        <f>IF(VentasC15[[#This Row],[Total por vendedor]]&gt;=250000,"SI","NO")</f>
        <v>NO</v>
      </c>
    </row>
    <row r="3555" spans="1:18" x14ac:dyDescent="0.3">
      <c r="A3555" s="17">
        <v>33500675</v>
      </c>
      <c r="B3555" s="13">
        <v>46</v>
      </c>
      <c r="C3555" s="13">
        <v>8</v>
      </c>
      <c r="D3555" s="13">
        <v>6</v>
      </c>
      <c r="E3555" t="s">
        <v>24</v>
      </c>
      <c r="F3555" t="s">
        <v>21</v>
      </c>
      <c r="G3555" t="str">
        <f>IF(VentasC15[[#This Row],[Tipo de pago]]='Tablas auxiliares'!$B$6,"Venta física","Venta Online")</f>
        <v>Venta Online</v>
      </c>
      <c r="H3555" t="s">
        <v>30</v>
      </c>
      <c r="I3555" s="37">
        <v>28082</v>
      </c>
      <c r="J3555" s="37">
        <v>30237</v>
      </c>
      <c r="K3555" s="37">
        <v>14473</v>
      </c>
      <c r="L3555" s="37">
        <v>33285</v>
      </c>
      <c r="M3555" s="37">
        <v>39943</v>
      </c>
      <c r="N3555" s="37">
        <f>SUM(VentasC15[[#This Row],[Maquillaje]:[Perfumería]])</f>
        <v>146020</v>
      </c>
      <c r="O3555" s="14">
        <f>AVERAGE(VentasC15[[#This Row],[Maquillaje]:[Perfumería]])</f>
        <v>29204</v>
      </c>
      <c r="P3555" t="str">
        <f>INDEX(VentasC15[[#Headers],[Maquillaje]:[Perfumería]],MATCH(MAX(VentasC15[[#This Row],[Maquillaje]:[Perfumería]]),VentasC15[[#This Row],[Maquillaje]:[Perfumería]],0))</f>
        <v>Perfumería</v>
      </c>
      <c r="Q3555" t="str">
        <f>INDEX(VentasC15[[#Headers],[Maquillaje]:[Perfumería]],MATCH(MIN(VentasC15[[#This Row],[Maquillaje]:[Perfumería]]),VentasC15[[#This Row],[Maquillaje]:[Perfumería]],0))</f>
        <v>Cabello</v>
      </c>
      <c r="R3555" t="str">
        <f>IF(VentasC15[[#This Row],[Total por vendedor]]&gt;=250000,"SI","NO")</f>
        <v>NO</v>
      </c>
    </row>
    <row r="3556" spans="1:18" x14ac:dyDescent="0.3">
      <c r="A3556" s="16">
        <v>33500676</v>
      </c>
      <c r="B3556" s="13">
        <v>56</v>
      </c>
      <c r="C3556" s="13">
        <v>8</v>
      </c>
      <c r="D3556" s="13">
        <v>17</v>
      </c>
      <c r="E3556" t="s">
        <v>23</v>
      </c>
      <c r="F3556" t="s">
        <v>20</v>
      </c>
      <c r="G3556" t="str">
        <f>IF(VentasC15[[#This Row],[Tipo de pago]]='Tablas auxiliares'!$B$6,"Venta física","Venta Online")</f>
        <v>Venta física</v>
      </c>
      <c r="H3556" t="s">
        <v>29</v>
      </c>
      <c r="I3556" s="37">
        <v>44255</v>
      </c>
      <c r="J3556" s="37">
        <v>55433</v>
      </c>
      <c r="K3556" s="37">
        <v>88070</v>
      </c>
      <c r="L3556" s="37">
        <v>43788</v>
      </c>
      <c r="M3556" s="37">
        <v>20514</v>
      </c>
      <c r="N3556" s="37">
        <f>SUM(VentasC15[[#This Row],[Maquillaje]:[Perfumería]])</f>
        <v>252060</v>
      </c>
      <c r="O3556" s="14">
        <f>AVERAGE(VentasC15[[#This Row],[Maquillaje]:[Perfumería]])</f>
        <v>50412</v>
      </c>
      <c r="P3556" t="str">
        <f>INDEX(VentasC15[[#Headers],[Maquillaje]:[Perfumería]],MATCH(MAX(VentasC15[[#This Row],[Maquillaje]:[Perfumería]]),VentasC15[[#This Row],[Maquillaje]:[Perfumería]],0))</f>
        <v>Cabello</v>
      </c>
      <c r="Q3556" t="str">
        <f>INDEX(VentasC15[[#Headers],[Maquillaje]:[Perfumería]],MATCH(MIN(VentasC15[[#This Row],[Maquillaje]:[Perfumería]]),VentasC15[[#This Row],[Maquillaje]:[Perfumería]],0))</f>
        <v>Perfumería</v>
      </c>
      <c r="R3556" t="str">
        <f>IF(VentasC15[[#This Row],[Total por vendedor]]&gt;=250000,"SI","NO")</f>
        <v>SI</v>
      </c>
    </row>
    <row r="3557" spans="1:18" x14ac:dyDescent="0.3">
      <c r="A3557" s="17">
        <v>33500677</v>
      </c>
      <c r="B3557" s="13">
        <v>40</v>
      </c>
      <c r="C3557" s="13">
        <v>8</v>
      </c>
      <c r="D3557" s="13">
        <v>33</v>
      </c>
      <c r="E3557" t="s">
        <v>24</v>
      </c>
      <c r="F3557" t="s">
        <v>20</v>
      </c>
      <c r="G3557" t="str">
        <f>IF(VentasC15[[#This Row],[Tipo de pago]]='Tablas auxiliares'!$B$6,"Venta física","Venta Online")</f>
        <v>Venta física</v>
      </c>
      <c r="H3557" t="s">
        <v>30</v>
      </c>
      <c r="I3557" s="37">
        <v>81346</v>
      </c>
      <c r="J3557" s="37">
        <v>35014</v>
      </c>
      <c r="K3557" s="37">
        <v>70984</v>
      </c>
      <c r="L3557" s="37">
        <v>56241</v>
      </c>
      <c r="M3557" s="37">
        <v>35492</v>
      </c>
      <c r="N3557" s="37">
        <f>SUM(VentasC15[[#This Row],[Maquillaje]:[Perfumería]])</f>
        <v>279077</v>
      </c>
      <c r="O3557" s="14">
        <f>AVERAGE(VentasC15[[#This Row],[Maquillaje]:[Perfumería]])</f>
        <v>55815.4</v>
      </c>
      <c r="P3557" t="str">
        <f>INDEX(VentasC15[[#Headers],[Maquillaje]:[Perfumería]],MATCH(MAX(VentasC15[[#This Row],[Maquillaje]:[Perfumería]]),VentasC15[[#This Row],[Maquillaje]:[Perfumería]],0))</f>
        <v>Maquillaje</v>
      </c>
      <c r="Q3557" t="str">
        <f>INDEX(VentasC15[[#Headers],[Maquillaje]:[Perfumería]],MATCH(MIN(VentasC15[[#This Row],[Maquillaje]:[Perfumería]]),VentasC15[[#This Row],[Maquillaje]:[Perfumería]],0))</f>
        <v>Skincare</v>
      </c>
      <c r="R3557" t="str">
        <f>IF(VentasC15[[#This Row],[Total por vendedor]]&gt;=250000,"SI","NO")</f>
        <v>SI</v>
      </c>
    </row>
    <row r="3558" spans="1:18" x14ac:dyDescent="0.3">
      <c r="A3558" s="16">
        <v>33500678</v>
      </c>
      <c r="B3558" s="13">
        <v>32</v>
      </c>
      <c r="C3558" s="13">
        <v>8</v>
      </c>
      <c r="D3558" s="13">
        <v>21</v>
      </c>
      <c r="E3558" t="s">
        <v>23</v>
      </c>
      <c r="F3558" t="s">
        <v>21</v>
      </c>
      <c r="G3558" t="str">
        <f>IF(VentasC15[[#This Row],[Tipo de pago]]='Tablas auxiliares'!$B$6,"Venta física","Venta Online")</f>
        <v>Venta Online</v>
      </c>
      <c r="H3558" t="s">
        <v>30</v>
      </c>
      <c r="I3558" s="37">
        <v>65168</v>
      </c>
      <c r="J3558" s="37">
        <v>69119</v>
      </c>
      <c r="K3558" s="37">
        <v>26697</v>
      </c>
      <c r="L3558" s="37">
        <v>59434</v>
      </c>
      <c r="M3558" s="37">
        <v>95427</v>
      </c>
      <c r="N3558" s="37">
        <f>SUM(VentasC15[[#This Row],[Maquillaje]:[Perfumería]])</f>
        <v>315845</v>
      </c>
      <c r="O3558" s="14">
        <f>AVERAGE(VentasC15[[#This Row],[Maquillaje]:[Perfumería]])</f>
        <v>63169</v>
      </c>
      <c r="P3558" t="str">
        <f>INDEX(VentasC15[[#Headers],[Maquillaje]:[Perfumería]],MATCH(MAX(VentasC15[[#This Row],[Maquillaje]:[Perfumería]]),VentasC15[[#This Row],[Maquillaje]:[Perfumería]],0))</f>
        <v>Perfumería</v>
      </c>
      <c r="Q3558" t="str">
        <f>INDEX(VentasC15[[#Headers],[Maquillaje]:[Perfumería]],MATCH(MIN(VentasC15[[#This Row],[Maquillaje]:[Perfumería]]),VentasC15[[#This Row],[Maquillaje]:[Perfumería]],0))</f>
        <v>Cabello</v>
      </c>
      <c r="R3558" t="str">
        <f>IF(VentasC15[[#This Row],[Total por vendedor]]&gt;=250000,"SI","NO")</f>
        <v>SI</v>
      </c>
    </row>
    <row r="3559" spans="1:18" x14ac:dyDescent="0.3">
      <c r="A3559" s="17">
        <v>33500679</v>
      </c>
      <c r="B3559" s="13">
        <v>69</v>
      </c>
      <c r="C3559" s="13">
        <v>8</v>
      </c>
      <c r="D3559" s="13">
        <v>53</v>
      </c>
      <c r="E3559" t="s">
        <v>23</v>
      </c>
      <c r="F3559" t="s">
        <v>21</v>
      </c>
      <c r="G3559" t="str">
        <f>IF(VentasC15[[#This Row],[Tipo de pago]]='Tablas auxiliares'!$B$6,"Venta física","Venta Online")</f>
        <v>Venta Online</v>
      </c>
      <c r="H3559" t="s">
        <v>29</v>
      </c>
      <c r="I3559" s="37">
        <v>92329</v>
      </c>
      <c r="J3559" s="37">
        <v>61205</v>
      </c>
      <c r="K3559" s="37">
        <v>44269</v>
      </c>
      <c r="L3559" s="37">
        <v>29530</v>
      </c>
      <c r="M3559" s="37">
        <v>62053</v>
      </c>
      <c r="N3559" s="37">
        <f>SUM(VentasC15[[#This Row],[Maquillaje]:[Perfumería]])</f>
        <v>289386</v>
      </c>
      <c r="O3559" s="14">
        <f>AVERAGE(VentasC15[[#This Row],[Maquillaje]:[Perfumería]])</f>
        <v>57877.2</v>
      </c>
      <c r="P3559" t="str">
        <f>INDEX(VentasC15[[#Headers],[Maquillaje]:[Perfumería]],MATCH(MAX(VentasC15[[#This Row],[Maquillaje]:[Perfumería]]),VentasC15[[#This Row],[Maquillaje]:[Perfumería]],0))</f>
        <v>Maquillaje</v>
      </c>
      <c r="Q3559" t="str">
        <f>INDEX(VentasC15[[#Headers],[Maquillaje]:[Perfumería]],MATCH(MIN(VentasC15[[#This Row],[Maquillaje]:[Perfumería]]),VentasC15[[#This Row],[Maquillaje]:[Perfumería]],0))</f>
        <v>Cuerpo</v>
      </c>
      <c r="R3559" t="str">
        <f>IF(VentasC15[[#This Row],[Total por vendedor]]&gt;=250000,"SI","NO")</f>
        <v>SI</v>
      </c>
    </row>
    <row r="3560" spans="1:18" x14ac:dyDescent="0.3">
      <c r="A3560" s="16">
        <v>33500680</v>
      </c>
      <c r="B3560" s="13">
        <v>35</v>
      </c>
      <c r="C3560" s="13">
        <v>8</v>
      </c>
      <c r="D3560" s="13">
        <v>43</v>
      </c>
      <c r="E3560" t="s">
        <v>23</v>
      </c>
      <c r="F3560" t="s">
        <v>20</v>
      </c>
      <c r="G3560" t="str">
        <f>IF(VentasC15[[#This Row],[Tipo de pago]]='Tablas auxiliares'!$B$6,"Venta física","Venta Online")</f>
        <v>Venta física</v>
      </c>
      <c r="H3560" t="s">
        <v>30</v>
      </c>
      <c r="I3560" s="37">
        <v>45603</v>
      </c>
      <c r="J3560" s="37">
        <v>46966</v>
      </c>
      <c r="K3560" s="37">
        <v>75100</v>
      </c>
      <c r="L3560" s="37">
        <v>14982</v>
      </c>
      <c r="M3560" s="37">
        <v>48561</v>
      </c>
      <c r="N3560" s="37">
        <f>SUM(VentasC15[[#This Row],[Maquillaje]:[Perfumería]])</f>
        <v>231212</v>
      </c>
      <c r="O3560" s="14">
        <f>AVERAGE(VentasC15[[#This Row],[Maquillaje]:[Perfumería]])</f>
        <v>46242.400000000001</v>
      </c>
      <c r="P3560" t="str">
        <f>INDEX(VentasC15[[#Headers],[Maquillaje]:[Perfumería]],MATCH(MAX(VentasC15[[#This Row],[Maquillaje]:[Perfumería]]),VentasC15[[#This Row],[Maquillaje]:[Perfumería]],0))</f>
        <v>Cabello</v>
      </c>
      <c r="Q3560" t="str">
        <f>INDEX(VentasC15[[#Headers],[Maquillaje]:[Perfumería]],MATCH(MIN(VentasC15[[#This Row],[Maquillaje]:[Perfumería]]),VentasC15[[#This Row],[Maquillaje]:[Perfumería]],0))</f>
        <v>Cuerpo</v>
      </c>
      <c r="R3560" t="str">
        <f>IF(VentasC15[[#This Row],[Total por vendedor]]&gt;=250000,"SI","NO")</f>
        <v>NO</v>
      </c>
    </row>
    <row r="3561" spans="1:18" x14ac:dyDescent="0.3">
      <c r="A3561" s="17">
        <v>33500681</v>
      </c>
      <c r="B3561" s="13">
        <v>66</v>
      </c>
      <c r="C3561" s="13">
        <v>8</v>
      </c>
      <c r="D3561" s="13">
        <v>63</v>
      </c>
      <c r="E3561" t="s">
        <v>24</v>
      </c>
      <c r="F3561" t="s">
        <v>20</v>
      </c>
      <c r="G3561" t="str">
        <f>IF(VentasC15[[#This Row],[Tipo de pago]]='Tablas auxiliares'!$B$6,"Venta física","Venta Online")</f>
        <v>Venta física</v>
      </c>
      <c r="H3561" t="s">
        <v>29</v>
      </c>
      <c r="I3561" s="37">
        <v>10826</v>
      </c>
      <c r="J3561" s="37">
        <v>26429</v>
      </c>
      <c r="K3561" s="37">
        <v>7588</v>
      </c>
      <c r="L3561" s="37">
        <v>68080</v>
      </c>
      <c r="M3561" s="37">
        <v>1313</v>
      </c>
      <c r="N3561" s="37">
        <f>SUM(VentasC15[[#This Row],[Maquillaje]:[Perfumería]])</f>
        <v>114236</v>
      </c>
      <c r="O3561" s="14">
        <f>AVERAGE(VentasC15[[#This Row],[Maquillaje]:[Perfumería]])</f>
        <v>22847.200000000001</v>
      </c>
      <c r="P3561" t="str">
        <f>INDEX(VentasC15[[#Headers],[Maquillaje]:[Perfumería]],MATCH(MAX(VentasC15[[#This Row],[Maquillaje]:[Perfumería]]),VentasC15[[#This Row],[Maquillaje]:[Perfumería]],0))</f>
        <v>Cuerpo</v>
      </c>
      <c r="Q3561" t="str">
        <f>INDEX(VentasC15[[#Headers],[Maquillaje]:[Perfumería]],MATCH(MIN(VentasC15[[#This Row],[Maquillaje]:[Perfumería]]),VentasC15[[#This Row],[Maquillaje]:[Perfumería]],0))</f>
        <v>Perfumería</v>
      </c>
      <c r="R3561" t="str">
        <f>IF(VentasC15[[#This Row],[Total por vendedor]]&gt;=250000,"SI","NO")</f>
        <v>NO</v>
      </c>
    </row>
    <row r="3562" spans="1:18" x14ac:dyDescent="0.3">
      <c r="A3562" s="16">
        <v>33500682</v>
      </c>
      <c r="B3562" s="13">
        <v>44</v>
      </c>
      <c r="C3562" s="13">
        <v>8</v>
      </c>
      <c r="D3562" s="13">
        <v>59</v>
      </c>
      <c r="E3562" t="s">
        <v>22</v>
      </c>
      <c r="F3562" t="s">
        <v>20</v>
      </c>
      <c r="G3562" t="str">
        <f>IF(VentasC15[[#This Row],[Tipo de pago]]='Tablas auxiliares'!$B$6,"Venta física","Venta Online")</f>
        <v>Venta física</v>
      </c>
      <c r="H3562" t="s">
        <v>29</v>
      </c>
      <c r="I3562" s="37">
        <v>11771</v>
      </c>
      <c r="J3562" s="37">
        <v>20799</v>
      </c>
      <c r="K3562" s="37">
        <v>432</v>
      </c>
      <c r="L3562" s="37">
        <v>51509</v>
      </c>
      <c r="M3562" s="37">
        <v>94363</v>
      </c>
      <c r="N3562" s="37">
        <f>SUM(VentasC15[[#This Row],[Maquillaje]:[Perfumería]])</f>
        <v>178874</v>
      </c>
      <c r="O3562" s="14">
        <f>AVERAGE(VentasC15[[#This Row],[Maquillaje]:[Perfumería]])</f>
        <v>35774.800000000003</v>
      </c>
      <c r="P3562" t="str">
        <f>INDEX(VentasC15[[#Headers],[Maquillaje]:[Perfumería]],MATCH(MAX(VentasC15[[#This Row],[Maquillaje]:[Perfumería]]),VentasC15[[#This Row],[Maquillaje]:[Perfumería]],0))</f>
        <v>Perfumería</v>
      </c>
      <c r="Q3562" t="str">
        <f>INDEX(VentasC15[[#Headers],[Maquillaje]:[Perfumería]],MATCH(MIN(VentasC15[[#This Row],[Maquillaje]:[Perfumería]]),VentasC15[[#This Row],[Maquillaje]:[Perfumería]],0))</f>
        <v>Cabello</v>
      </c>
      <c r="R3562" t="str">
        <f>IF(VentasC15[[#This Row],[Total por vendedor]]&gt;=250000,"SI","NO")</f>
        <v>NO</v>
      </c>
    </row>
    <row r="3563" spans="1:18" x14ac:dyDescent="0.3">
      <c r="A3563" s="17">
        <v>33500683</v>
      </c>
      <c r="B3563" s="13">
        <v>33</v>
      </c>
      <c r="C3563" s="13">
        <v>8</v>
      </c>
      <c r="D3563" s="13">
        <v>60</v>
      </c>
      <c r="E3563" t="s">
        <v>24</v>
      </c>
      <c r="F3563" t="s">
        <v>20</v>
      </c>
      <c r="G3563" t="str">
        <f>IF(VentasC15[[#This Row],[Tipo de pago]]='Tablas auxiliares'!$B$6,"Venta física","Venta Online")</f>
        <v>Venta física</v>
      </c>
      <c r="H3563" t="s">
        <v>30</v>
      </c>
      <c r="I3563" s="37">
        <v>73874</v>
      </c>
      <c r="J3563" s="37">
        <v>26416</v>
      </c>
      <c r="K3563" s="37">
        <v>22921</v>
      </c>
      <c r="L3563" s="37">
        <v>10635</v>
      </c>
      <c r="M3563" s="37">
        <v>88687</v>
      </c>
      <c r="N3563" s="37">
        <f>SUM(VentasC15[[#This Row],[Maquillaje]:[Perfumería]])</f>
        <v>222533</v>
      </c>
      <c r="O3563" s="14">
        <f>AVERAGE(VentasC15[[#This Row],[Maquillaje]:[Perfumería]])</f>
        <v>44506.6</v>
      </c>
      <c r="P3563" t="str">
        <f>INDEX(VentasC15[[#Headers],[Maquillaje]:[Perfumería]],MATCH(MAX(VentasC15[[#This Row],[Maquillaje]:[Perfumería]]),VentasC15[[#This Row],[Maquillaje]:[Perfumería]],0))</f>
        <v>Perfumería</v>
      </c>
      <c r="Q3563" t="str">
        <f>INDEX(VentasC15[[#Headers],[Maquillaje]:[Perfumería]],MATCH(MIN(VentasC15[[#This Row],[Maquillaje]:[Perfumería]]),VentasC15[[#This Row],[Maquillaje]:[Perfumería]],0))</f>
        <v>Cuerpo</v>
      </c>
      <c r="R3563" t="str">
        <f>IF(VentasC15[[#This Row],[Total por vendedor]]&gt;=250000,"SI","NO")</f>
        <v>NO</v>
      </c>
    </row>
    <row r="3564" spans="1:18" x14ac:dyDescent="0.3">
      <c r="A3564" s="16">
        <v>33500684</v>
      </c>
      <c r="B3564" s="13">
        <v>44</v>
      </c>
      <c r="C3564" s="13">
        <v>8</v>
      </c>
      <c r="D3564" s="13">
        <v>45</v>
      </c>
      <c r="E3564" t="s">
        <v>24</v>
      </c>
      <c r="F3564" t="s">
        <v>21</v>
      </c>
      <c r="G3564" t="str">
        <f>IF(VentasC15[[#This Row],[Tipo de pago]]='Tablas auxiliares'!$B$6,"Venta física","Venta Online")</f>
        <v>Venta Online</v>
      </c>
      <c r="H3564" t="s">
        <v>30</v>
      </c>
      <c r="I3564" s="37">
        <v>86672</v>
      </c>
      <c r="J3564" s="37">
        <v>39063</v>
      </c>
      <c r="K3564" s="37">
        <v>44850</v>
      </c>
      <c r="L3564" s="37">
        <v>42883</v>
      </c>
      <c r="M3564" s="37">
        <v>45740</v>
      </c>
      <c r="N3564" s="37">
        <f>SUM(VentasC15[[#This Row],[Maquillaje]:[Perfumería]])</f>
        <v>259208</v>
      </c>
      <c r="O3564" s="14">
        <f>AVERAGE(VentasC15[[#This Row],[Maquillaje]:[Perfumería]])</f>
        <v>51841.599999999999</v>
      </c>
      <c r="P3564" t="str">
        <f>INDEX(VentasC15[[#Headers],[Maquillaje]:[Perfumería]],MATCH(MAX(VentasC15[[#This Row],[Maquillaje]:[Perfumería]]),VentasC15[[#This Row],[Maquillaje]:[Perfumería]],0))</f>
        <v>Maquillaje</v>
      </c>
      <c r="Q3564" t="str">
        <f>INDEX(VentasC15[[#Headers],[Maquillaje]:[Perfumería]],MATCH(MIN(VentasC15[[#This Row],[Maquillaje]:[Perfumería]]),VentasC15[[#This Row],[Maquillaje]:[Perfumería]],0))</f>
        <v>Skincare</v>
      </c>
      <c r="R3564" t="str">
        <f>IF(VentasC15[[#This Row],[Total por vendedor]]&gt;=250000,"SI","NO")</f>
        <v>SI</v>
      </c>
    </row>
    <row r="3565" spans="1:18" x14ac:dyDescent="0.3">
      <c r="A3565" s="17">
        <v>33500685</v>
      </c>
      <c r="B3565" s="13">
        <v>29</v>
      </c>
      <c r="C3565" s="13">
        <v>8</v>
      </c>
      <c r="D3565" s="13">
        <v>6</v>
      </c>
      <c r="E3565" t="s">
        <v>25</v>
      </c>
      <c r="F3565" t="s">
        <v>21</v>
      </c>
      <c r="G3565" t="str">
        <f>IF(VentasC15[[#This Row],[Tipo de pago]]='Tablas auxiliares'!$B$6,"Venta física","Venta Online")</f>
        <v>Venta Online</v>
      </c>
      <c r="H3565" t="s">
        <v>30</v>
      </c>
      <c r="I3565" s="37">
        <v>77189</v>
      </c>
      <c r="J3565" s="37">
        <v>90912</v>
      </c>
      <c r="K3565" s="37">
        <v>72468</v>
      </c>
      <c r="L3565" s="37">
        <v>4185</v>
      </c>
      <c r="M3565" s="37">
        <v>37122</v>
      </c>
      <c r="N3565" s="37">
        <f>SUM(VentasC15[[#This Row],[Maquillaje]:[Perfumería]])</f>
        <v>281876</v>
      </c>
      <c r="O3565" s="14">
        <f>AVERAGE(VentasC15[[#This Row],[Maquillaje]:[Perfumería]])</f>
        <v>56375.199999999997</v>
      </c>
      <c r="P3565" t="str">
        <f>INDEX(VentasC15[[#Headers],[Maquillaje]:[Perfumería]],MATCH(MAX(VentasC15[[#This Row],[Maquillaje]:[Perfumería]]),VentasC15[[#This Row],[Maquillaje]:[Perfumería]],0))</f>
        <v>Skincare</v>
      </c>
      <c r="Q3565" t="str">
        <f>INDEX(VentasC15[[#Headers],[Maquillaje]:[Perfumería]],MATCH(MIN(VentasC15[[#This Row],[Maquillaje]:[Perfumería]]),VentasC15[[#This Row],[Maquillaje]:[Perfumería]],0))</f>
        <v>Cuerpo</v>
      </c>
      <c r="R3565" t="str">
        <f>IF(VentasC15[[#This Row],[Total por vendedor]]&gt;=250000,"SI","NO")</f>
        <v>SI</v>
      </c>
    </row>
    <row r="3566" spans="1:18" x14ac:dyDescent="0.3">
      <c r="A3566" s="16">
        <v>33500686</v>
      </c>
      <c r="B3566" s="13">
        <v>69</v>
      </c>
      <c r="C3566" s="13">
        <v>8</v>
      </c>
      <c r="D3566" s="13">
        <v>30</v>
      </c>
      <c r="E3566" t="s">
        <v>24</v>
      </c>
      <c r="F3566" t="s">
        <v>21</v>
      </c>
      <c r="G3566" t="str">
        <f>IF(VentasC15[[#This Row],[Tipo de pago]]='Tablas auxiliares'!$B$6,"Venta física","Venta Online")</f>
        <v>Venta Online</v>
      </c>
      <c r="H3566" t="s">
        <v>29</v>
      </c>
      <c r="I3566" s="37">
        <v>54868</v>
      </c>
      <c r="J3566" s="37">
        <v>15130</v>
      </c>
      <c r="K3566" s="37">
        <v>2522</v>
      </c>
      <c r="L3566" s="37">
        <v>18119</v>
      </c>
      <c r="M3566" s="37">
        <v>18199</v>
      </c>
      <c r="N3566" s="37">
        <f>SUM(VentasC15[[#This Row],[Maquillaje]:[Perfumería]])</f>
        <v>108838</v>
      </c>
      <c r="O3566" s="14">
        <f>AVERAGE(VentasC15[[#This Row],[Maquillaje]:[Perfumería]])</f>
        <v>21767.599999999999</v>
      </c>
      <c r="P3566" t="str">
        <f>INDEX(VentasC15[[#Headers],[Maquillaje]:[Perfumería]],MATCH(MAX(VentasC15[[#This Row],[Maquillaje]:[Perfumería]]),VentasC15[[#This Row],[Maquillaje]:[Perfumería]],0))</f>
        <v>Maquillaje</v>
      </c>
      <c r="Q3566" t="str">
        <f>INDEX(VentasC15[[#Headers],[Maquillaje]:[Perfumería]],MATCH(MIN(VentasC15[[#This Row],[Maquillaje]:[Perfumería]]),VentasC15[[#This Row],[Maquillaje]:[Perfumería]],0))</f>
        <v>Cabello</v>
      </c>
      <c r="R3566" t="str">
        <f>IF(VentasC15[[#This Row],[Total por vendedor]]&gt;=250000,"SI","NO")</f>
        <v>NO</v>
      </c>
    </row>
    <row r="3567" spans="1:18" x14ac:dyDescent="0.3">
      <c r="A3567" s="17">
        <v>33500687</v>
      </c>
      <c r="B3567" s="13">
        <v>33</v>
      </c>
      <c r="C3567" s="13">
        <v>8</v>
      </c>
      <c r="D3567" s="13">
        <v>6</v>
      </c>
      <c r="E3567" t="s">
        <v>22</v>
      </c>
      <c r="F3567" t="s">
        <v>20</v>
      </c>
      <c r="G3567" t="str">
        <f>IF(VentasC15[[#This Row],[Tipo de pago]]='Tablas auxiliares'!$B$6,"Venta física","Venta Online")</f>
        <v>Venta física</v>
      </c>
      <c r="H3567" t="s">
        <v>29</v>
      </c>
      <c r="I3567" s="37">
        <v>80784</v>
      </c>
      <c r="J3567" s="37">
        <v>16533</v>
      </c>
      <c r="K3567" s="37">
        <v>60031</v>
      </c>
      <c r="L3567" s="37">
        <v>88953</v>
      </c>
      <c r="M3567" s="37">
        <v>63639</v>
      </c>
      <c r="N3567" s="37">
        <f>SUM(VentasC15[[#This Row],[Maquillaje]:[Perfumería]])</f>
        <v>309940</v>
      </c>
      <c r="O3567" s="14">
        <f>AVERAGE(VentasC15[[#This Row],[Maquillaje]:[Perfumería]])</f>
        <v>61988</v>
      </c>
      <c r="P3567" t="str">
        <f>INDEX(VentasC15[[#Headers],[Maquillaje]:[Perfumería]],MATCH(MAX(VentasC15[[#This Row],[Maquillaje]:[Perfumería]]),VentasC15[[#This Row],[Maquillaje]:[Perfumería]],0))</f>
        <v>Cuerpo</v>
      </c>
      <c r="Q3567" t="str">
        <f>INDEX(VentasC15[[#Headers],[Maquillaje]:[Perfumería]],MATCH(MIN(VentasC15[[#This Row],[Maquillaje]:[Perfumería]]),VentasC15[[#This Row],[Maquillaje]:[Perfumería]],0))</f>
        <v>Skincare</v>
      </c>
      <c r="R3567" t="str">
        <f>IF(VentasC15[[#This Row],[Total por vendedor]]&gt;=250000,"SI","NO")</f>
        <v>SI</v>
      </c>
    </row>
    <row r="3568" spans="1:18" x14ac:dyDescent="0.3">
      <c r="A3568" s="16">
        <v>33500688</v>
      </c>
      <c r="B3568" s="13">
        <v>58</v>
      </c>
      <c r="C3568" s="13">
        <v>8</v>
      </c>
      <c r="D3568" s="13">
        <v>44</v>
      </c>
      <c r="E3568" t="s">
        <v>23</v>
      </c>
      <c r="F3568" t="s">
        <v>20</v>
      </c>
      <c r="G3568" t="str">
        <f>IF(VentasC15[[#This Row],[Tipo de pago]]='Tablas auxiliares'!$B$6,"Venta física","Venta Online")</f>
        <v>Venta física</v>
      </c>
      <c r="H3568" t="s">
        <v>30</v>
      </c>
      <c r="I3568" s="37">
        <v>28530</v>
      </c>
      <c r="J3568" s="37">
        <v>34997</v>
      </c>
      <c r="K3568" s="37">
        <v>16832</v>
      </c>
      <c r="L3568" s="37">
        <v>13666</v>
      </c>
      <c r="M3568" s="37">
        <v>99627</v>
      </c>
      <c r="N3568" s="37">
        <f>SUM(VentasC15[[#This Row],[Maquillaje]:[Perfumería]])</f>
        <v>193652</v>
      </c>
      <c r="O3568" s="14">
        <f>AVERAGE(VentasC15[[#This Row],[Maquillaje]:[Perfumería]])</f>
        <v>38730.400000000001</v>
      </c>
      <c r="P3568" t="str">
        <f>INDEX(VentasC15[[#Headers],[Maquillaje]:[Perfumería]],MATCH(MAX(VentasC15[[#This Row],[Maquillaje]:[Perfumería]]),VentasC15[[#This Row],[Maquillaje]:[Perfumería]],0))</f>
        <v>Perfumería</v>
      </c>
      <c r="Q3568" t="str">
        <f>INDEX(VentasC15[[#Headers],[Maquillaje]:[Perfumería]],MATCH(MIN(VentasC15[[#This Row],[Maquillaje]:[Perfumería]]),VentasC15[[#This Row],[Maquillaje]:[Perfumería]],0))</f>
        <v>Cuerpo</v>
      </c>
      <c r="R3568" t="str">
        <f>IF(VentasC15[[#This Row],[Total por vendedor]]&gt;=250000,"SI","NO")</f>
        <v>NO</v>
      </c>
    </row>
    <row r="3569" spans="1:18" x14ac:dyDescent="0.3">
      <c r="A3569" s="17">
        <v>33500689</v>
      </c>
      <c r="B3569" s="13">
        <v>25</v>
      </c>
      <c r="C3569" s="13">
        <v>8</v>
      </c>
      <c r="D3569" s="13">
        <v>98</v>
      </c>
      <c r="E3569" t="s">
        <v>25</v>
      </c>
      <c r="F3569" t="s">
        <v>20</v>
      </c>
      <c r="G3569" t="str">
        <f>IF(VentasC15[[#This Row],[Tipo de pago]]='Tablas auxiliares'!$B$6,"Venta física","Venta Online")</f>
        <v>Venta física</v>
      </c>
      <c r="H3569" t="s">
        <v>29</v>
      </c>
      <c r="I3569" s="37">
        <v>17214</v>
      </c>
      <c r="J3569" s="37">
        <v>79645</v>
      </c>
      <c r="K3569" s="37">
        <v>74024</v>
      </c>
      <c r="L3569" s="37">
        <v>3421</v>
      </c>
      <c r="M3569" s="37">
        <v>76774</v>
      </c>
      <c r="N3569" s="37">
        <f>SUM(VentasC15[[#This Row],[Maquillaje]:[Perfumería]])</f>
        <v>251078</v>
      </c>
      <c r="O3569" s="14">
        <f>AVERAGE(VentasC15[[#This Row],[Maquillaje]:[Perfumería]])</f>
        <v>50215.6</v>
      </c>
      <c r="P3569" t="str">
        <f>INDEX(VentasC15[[#Headers],[Maquillaje]:[Perfumería]],MATCH(MAX(VentasC15[[#This Row],[Maquillaje]:[Perfumería]]),VentasC15[[#This Row],[Maquillaje]:[Perfumería]],0))</f>
        <v>Skincare</v>
      </c>
      <c r="Q3569" t="str">
        <f>INDEX(VentasC15[[#Headers],[Maquillaje]:[Perfumería]],MATCH(MIN(VentasC15[[#This Row],[Maquillaje]:[Perfumería]]),VentasC15[[#This Row],[Maquillaje]:[Perfumería]],0))</f>
        <v>Cuerpo</v>
      </c>
      <c r="R3569" t="str">
        <f>IF(VentasC15[[#This Row],[Total por vendedor]]&gt;=250000,"SI","NO")</f>
        <v>SI</v>
      </c>
    </row>
    <row r="3570" spans="1:18" x14ac:dyDescent="0.3">
      <c r="A3570" s="16">
        <v>33500690</v>
      </c>
      <c r="B3570" s="13">
        <v>56</v>
      </c>
      <c r="C3570" s="13">
        <v>8</v>
      </c>
      <c r="D3570" s="13">
        <v>60</v>
      </c>
      <c r="E3570" t="s">
        <v>23</v>
      </c>
      <c r="F3570" t="s">
        <v>20</v>
      </c>
      <c r="G3570" t="str">
        <f>IF(VentasC15[[#This Row],[Tipo de pago]]='Tablas auxiliares'!$B$6,"Venta física","Venta Online")</f>
        <v>Venta física</v>
      </c>
      <c r="H3570" t="s">
        <v>30</v>
      </c>
      <c r="I3570" s="37">
        <v>83085</v>
      </c>
      <c r="J3570" s="37">
        <v>34919</v>
      </c>
      <c r="K3570" s="37">
        <v>25002</v>
      </c>
      <c r="L3570" s="37">
        <v>8958</v>
      </c>
      <c r="M3570" s="37">
        <v>38982</v>
      </c>
      <c r="N3570" s="37">
        <f>SUM(VentasC15[[#This Row],[Maquillaje]:[Perfumería]])</f>
        <v>190946</v>
      </c>
      <c r="O3570" s="14">
        <f>AVERAGE(VentasC15[[#This Row],[Maquillaje]:[Perfumería]])</f>
        <v>38189.199999999997</v>
      </c>
      <c r="P3570" t="str">
        <f>INDEX(VentasC15[[#Headers],[Maquillaje]:[Perfumería]],MATCH(MAX(VentasC15[[#This Row],[Maquillaje]:[Perfumería]]),VentasC15[[#This Row],[Maquillaje]:[Perfumería]],0))</f>
        <v>Maquillaje</v>
      </c>
      <c r="Q3570" t="str">
        <f>INDEX(VentasC15[[#Headers],[Maquillaje]:[Perfumería]],MATCH(MIN(VentasC15[[#This Row],[Maquillaje]:[Perfumería]]),VentasC15[[#This Row],[Maquillaje]:[Perfumería]],0))</f>
        <v>Cuerpo</v>
      </c>
      <c r="R3570" t="str">
        <f>IF(VentasC15[[#This Row],[Total por vendedor]]&gt;=250000,"SI","NO")</f>
        <v>NO</v>
      </c>
    </row>
    <row r="3571" spans="1:18" x14ac:dyDescent="0.3">
      <c r="A3571" s="17">
        <v>33500691</v>
      </c>
      <c r="B3571" s="13">
        <v>57</v>
      </c>
      <c r="C3571" s="13">
        <v>8</v>
      </c>
      <c r="D3571" s="13">
        <v>45</v>
      </c>
      <c r="E3571" t="s">
        <v>23</v>
      </c>
      <c r="F3571" t="s">
        <v>20</v>
      </c>
      <c r="G3571" t="str">
        <f>IF(VentasC15[[#This Row],[Tipo de pago]]='Tablas auxiliares'!$B$6,"Venta física","Venta Online")</f>
        <v>Venta física</v>
      </c>
      <c r="H3571" t="s">
        <v>30</v>
      </c>
      <c r="I3571" s="37">
        <v>80012</v>
      </c>
      <c r="J3571" s="37">
        <v>39193</v>
      </c>
      <c r="K3571" s="37">
        <v>28447</v>
      </c>
      <c r="L3571" s="37">
        <v>48645</v>
      </c>
      <c r="M3571" s="37">
        <v>52254</v>
      </c>
      <c r="N3571" s="37">
        <f>SUM(VentasC15[[#This Row],[Maquillaje]:[Perfumería]])</f>
        <v>248551</v>
      </c>
      <c r="O3571" s="14">
        <f>AVERAGE(VentasC15[[#This Row],[Maquillaje]:[Perfumería]])</f>
        <v>49710.2</v>
      </c>
      <c r="P3571" t="str">
        <f>INDEX(VentasC15[[#Headers],[Maquillaje]:[Perfumería]],MATCH(MAX(VentasC15[[#This Row],[Maquillaje]:[Perfumería]]),VentasC15[[#This Row],[Maquillaje]:[Perfumería]],0))</f>
        <v>Maquillaje</v>
      </c>
      <c r="Q3571" t="str">
        <f>INDEX(VentasC15[[#Headers],[Maquillaje]:[Perfumería]],MATCH(MIN(VentasC15[[#This Row],[Maquillaje]:[Perfumería]]),VentasC15[[#This Row],[Maquillaje]:[Perfumería]],0))</f>
        <v>Cabello</v>
      </c>
      <c r="R3571" t="str">
        <f>IF(VentasC15[[#This Row],[Total por vendedor]]&gt;=250000,"SI","NO")</f>
        <v>NO</v>
      </c>
    </row>
    <row r="3572" spans="1:18" x14ac:dyDescent="0.3">
      <c r="A3572" s="16">
        <v>33500692</v>
      </c>
      <c r="B3572" s="13">
        <v>69</v>
      </c>
      <c r="C3572" s="13">
        <v>8</v>
      </c>
      <c r="D3572" s="13">
        <v>15</v>
      </c>
      <c r="E3572" t="s">
        <v>22</v>
      </c>
      <c r="F3572" t="s">
        <v>20</v>
      </c>
      <c r="G3572" t="str">
        <f>IF(VentasC15[[#This Row],[Tipo de pago]]='Tablas auxiliares'!$B$6,"Venta física","Venta Online")</f>
        <v>Venta física</v>
      </c>
      <c r="H3572" t="s">
        <v>30</v>
      </c>
      <c r="I3572" s="37">
        <v>69973</v>
      </c>
      <c r="J3572" s="37">
        <v>3075</v>
      </c>
      <c r="K3572" s="37">
        <v>15383</v>
      </c>
      <c r="L3572" s="37">
        <v>91371</v>
      </c>
      <c r="M3572" s="37">
        <v>26513</v>
      </c>
      <c r="N3572" s="37">
        <f>SUM(VentasC15[[#This Row],[Maquillaje]:[Perfumería]])</f>
        <v>206315</v>
      </c>
      <c r="O3572" s="14">
        <f>AVERAGE(VentasC15[[#This Row],[Maquillaje]:[Perfumería]])</f>
        <v>41263</v>
      </c>
      <c r="P3572" t="str">
        <f>INDEX(VentasC15[[#Headers],[Maquillaje]:[Perfumería]],MATCH(MAX(VentasC15[[#This Row],[Maquillaje]:[Perfumería]]),VentasC15[[#This Row],[Maquillaje]:[Perfumería]],0))</f>
        <v>Cuerpo</v>
      </c>
      <c r="Q3572" t="str">
        <f>INDEX(VentasC15[[#Headers],[Maquillaje]:[Perfumería]],MATCH(MIN(VentasC15[[#This Row],[Maquillaje]:[Perfumería]]),VentasC15[[#This Row],[Maquillaje]:[Perfumería]],0))</f>
        <v>Skincare</v>
      </c>
      <c r="R3572" t="str">
        <f>IF(VentasC15[[#This Row],[Total por vendedor]]&gt;=250000,"SI","NO")</f>
        <v>NO</v>
      </c>
    </row>
    <row r="3573" spans="1:18" x14ac:dyDescent="0.3">
      <c r="A3573" s="17">
        <v>33500693</v>
      </c>
      <c r="B3573" s="13">
        <v>49</v>
      </c>
      <c r="C3573" s="13">
        <v>8</v>
      </c>
      <c r="D3573" s="13">
        <v>58</v>
      </c>
      <c r="E3573" t="s">
        <v>22</v>
      </c>
      <c r="F3573" t="s">
        <v>20</v>
      </c>
      <c r="G3573" t="str">
        <f>IF(VentasC15[[#This Row],[Tipo de pago]]='Tablas auxiliares'!$B$6,"Venta física","Venta Online")</f>
        <v>Venta física</v>
      </c>
      <c r="H3573" t="s">
        <v>29</v>
      </c>
      <c r="I3573" s="37">
        <v>79106</v>
      </c>
      <c r="J3573" s="37">
        <v>51216</v>
      </c>
      <c r="K3573" s="37">
        <v>81086</v>
      </c>
      <c r="L3573" s="37">
        <v>43726</v>
      </c>
      <c r="M3573" s="37">
        <v>88732</v>
      </c>
      <c r="N3573" s="37">
        <f>SUM(VentasC15[[#This Row],[Maquillaje]:[Perfumería]])</f>
        <v>343866</v>
      </c>
      <c r="O3573" s="14">
        <f>AVERAGE(VentasC15[[#This Row],[Maquillaje]:[Perfumería]])</f>
        <v>68773.2</v>
      </c>
      <c r="P3573" t="str">
        <f>INDEX(VentasC15[[#Headers],[Maquillaje]:[Perfumería]],MATCH(MAX(VentasC15[[#This Row],[Maquillaje]:[Perfumería]]),VentasC15[[#This Row],[Maquillaje]:[Perfumería]],0))</f>
        <v>Perfumería</v>
      </c>
      <c r="Q3573" t="str">
        <f>INDEX(VentasC15[[#Headers],[Maquillaje]:[Perfumería]],MATCH(MIN(VentasC15[[#This Row],[Maquillaje]:[Perfumería]]),VentasC15[[#This Row],[Maquillaje]:[Perfumería]],0))</f>
        <v>Cuerpo</v>
      </c>
      <c r="R3573" t="str">
        <f>IF(VentasC15[[#This Row],[Total por vendedor]]&gt;=250000,"SI","NO")</f>
        <v>SI</v>
      </c>
    </row>
    <row r="3574" spans="1:18" x14ac:dyDescent="0.3">
      <c r="A3574" s="16">
        <v>33500694</v>
      </c>
      <c r="B3574" s="13">
        <v>70</v>
      </c>
      <c r="C3574" s="13">
        <v>8</v>
      </c>
      <c r="D3574" s="13">
        <v>75</v>
      </c>
      <c r="E3574" t="s">
        <v>24</v>
      </c>
      <c r="F3574" t="s">
        <v>21</v>
      </c>
      <c r="G3574" t="str">
        <f>IF(VentasC15[[#This Row],[Tipo de pago]]='Tablas auxiliares'!$B$6,"Venta física","Venta Online")</f>
        <v>Venta Online</v>
      </c>
      <c r="H3574" t="s">
        <v>29</v>
      </c>
      <c r="I3574" s="37">
        <v>79899</v>
      </c>
      <c r="J3574" s="37">
        <v>26294</v>
      </c>
      <c r="K3574" s="37">
        <v>17388</v>
      </c>
      <c r="L3574" s="37">
        <v>86624</v>
      </c>
      <c r="M3574" s="37">
        <v>99338</v>
      </c>
      <c r="N3574" s="37">
        <f>SUM(VentasC15[[#This Row],[Maquillaje]:[Perfumería]])</f>
        <v>309543</v>
      </c>
      <c r="O3574" s="14">
        <f>AVERAGE(VentasC15[[#This Row],[Maquillaje]:[Perfumería]])</f>
        <v>61908.6</v>
      </c>
      <c r="P3574" t="str">
        <f>INDEX(VentasC15[[#Headers],[Maquillaje]:[Perfumería]],MATCH(MAX(VentasC15[[#This Row],[Maquillaje]:[Perfumería]]),VentasC15[[#This Row],[Maquillaje]:[Perfumería]],0))</f>
        <v>Perfumería</v>
      </c>
      <c r="Q3574" t="str">
        <f>INDEX(VentasC15[[#Headers],[Maquillaje]:[Perfumería]],MATCH(MIN(VentasC15[[#This Row],[Maquillaje]:[Perfumería]]),VentasC15[[#This Row],[Maquillaje]:[Perfumería]],0))</f>
        <v>Cabello</v>
      </c>
      <c r="R3574" t="str">
        <f>IF(VentasC15[[#This Row],[Total por vendedor]]&gt;=250000,"SI","NO")</f>
        <v>SI</v>
      </c>
    </row>
    <row r="3575" spans="1:18" x14ac:dyDescent="0.3">
      <c r="A3575" s="17">
        <v>33500695</v>
      </c>
      <c r="B3575" s="13">
        <v>55</v>
      </c>
      <c r="C3575" s="13">
        <v>8</v>
      </c>
      <c r="D3575" s="13">
        <v>15</v>
      </c>
      <c r="E3575" t="s">
        <v>24</v>
      </c>
      <c r="F3575" t="s">
        <v>21</v>
      </c>
      <c r="G3575" t="str">
        <f>IF(VentasC15[[#This Row],[Tipo de pago]]='Tablas auxiliares'!$B$6,"Venta física","Venta Online")</f>
        <v>Venta Online</v>
      </c>
      <c r="H3575" t="s">
        <v>30</v>
      </c>
      <c r="I3575" s="37">
        <v>47406</v>
      </c>
      <c r="J3575" s="37">
        <v>66068</v>
      </c>
      <c r="K3575" s="37">
        <v>99320</v>
      </c>
      <c r="L3575" s="37">
        <v>90997</v>
      </c>
      <c r="M3575" s="37">
        <v>77486</v>
      </c>
      <c r="N3575" s="37">
        <f>SUM(VentasC15[[#This Row],[Maquillaje]:[Perfumería]])</f>
        <v>381277</v>
      </c>
      <c r="O3575" s="14">
        <f>AVERAGE(VentasC15[[#This Row],[Maquillaje]:[Perfumería]])</f>
        <v>76255.399999999994</v>
      </c>
      <c r="P3575" t="str">
        <f>INDEX(VentasC15[[#Headers],[Maquillaje]:[Perfumería]],MATCH(MAX(VentasC15[[#This Row],[Maquillaje]:[Perfumería]]),VentasC15[[#This Row],[Maquillaje]:[Perfumería]],0))</f>
        <v>Cabello</v>
      </c>
      <c r="Q3575" t="str">
        <f>INDEX(VentasC15[[#Headers],[Maquillaje]:[Perfumería]],MATCH(MIN(VentasC15[[#This Row],[Maquillaje]:[Perfumería]]),VentasC15[[#This Row],[Maquillaje]:[Perfumería]],0))</f>
        <v>Maquillaje</v>
      </c>
      <c r="R3575" t="str">
        <f>IF(VentasC15[[#This Row],[Total por vendedor]]&gt;=250000,"SI","NO")</f>
        <v>SI</v>
      </c>
    </row>
    <row r="3576" spans="1:18" x14ac:dyDescent="0.3">
      <c r="A3576" s="16">
        <v>33500696</v>
      </c>
      <c r="B3576" s="13">
        <v>66</v>
      </c>
      <c r="C3576" s="13">
        <v>8</v>
      </c>
      <c r="D3576" s="13">
        <v>9</v>
      </c>
      <c r="E3576" t="s">
        <v>25</v>
      </c>
      <c r="F3576" t="s">
        <v>20</v>
      </c>
      <c r="G3576" t="str">
        <f>IF(VentasC15[[#This Row],[Tipo de pago]]='Tablas auxiliares'!$B$6,"Venta física","Venta Online")</f>
        <v>Venta física</v>
      </c>
      <c r="H3576" t="s">
        <v>30</v>
      </c>
      <c r="I3576" s="37">
        <v>50137</v>
      </c>
      <c r="J3576" s="37">
        <v>86882</v>
      </c>
      <c r="K3576" s="37">
        <v>31118</v>
      </c>
      <c r="L3576" s="37">
        <v>71011</v>
      </c>
      <c r="M3576" s="37">
        <v>41504</v>
      </c>
      <c r="N3576" s="37">
        <f>SUM(VentasC15[[#This Row],[Maquillaje]:[Perfumería]])</f>
        <v>280652</v>
      </c>
      <c r="O3576" s="14">
        <f>AVERAGE(VentasC15[[#This Row],[Maquillaje]:[Perfumería]])</f>
        <v>56130.400000000001</v>
      </c>
      <c r="P3576" t="str">
        <f>INDEX(VentasC15[[#Headers],[Maquillaje]:[Perfumería]],MATCH(MAX(VentasC15[[#This Row],[Maquillaje]:[Perfumería]]),VentasC15[[#This Row],[Maquillaje]:[Perfumería]],0))</f>
        <v>Skincare</v>
      </c>
      <c r="Q3576" t="str">
        <f>INDEX(VentasC15[[#Headers],[Maquillaje]:[Perfumería]],MATCH(MIN(VentasC15[[#This Row],[Maquillaje]:[Perfumería]]),VentasC15[[#This Row],[Maquillaje]:[Perfumería]],0))</f>
        <v>Cabello</v>
      </c>
      <c r="R3576" t="str">
        <f>IF(VentasC15[[#This Row],[Total por vendedor]]&gt;=250000,"SI","NO")</f>
        <v>SI</v>
      </c>
    </row>
    <row r="3577" spans="1:18" x14ac:dyDescent="0.3">
      <c r="A3577" s="17">
        <v>33500697</v>
      </c>
      <c r="B3577" s="13">
        <v>75</v>
      </c>
      <c r="C3577" s="13">
        <v>8</v>
      </c>
      <c r="D3577" s="13">
        <v>14</v>
      </c>
      <c r="E3577" t="s">
        <v>23</v>
      </c>
      <c r="F3577" t="s">
        <v>21</v>
      </c>
      <c r="G3577" t="str">
        <f>IF(VentasC15[[#This Row],[Tipo de pago]]='Tablas auxiliares'!$B$6,"Venta física","Venta Online")</f>
        <v>Venta Online</v>
      </c>
      <c r="H3577" t="s">
        <v>30</v>
      </c>
      <c r="I3577" s="37">
        <v>56624</v>
      </c>
      <c r="J3577" s="37">
        <v>86093</v>
      </c>
      <c r="K3577" s="37">
        <v>31980</v>
      </c>
      <c r="L3577" s="37">
        <v>96982</v>
      </c>
      <c r="M3577" s="37">
        <v>82337</v>
      </c>
      <c r="N3577" s="37">
        <f>SUM(VentasC15[[#This Row],[Maquillaje]:[Perfumería]])</f>
        <v>354016</v>
      </c>
      <c r="O3577" s="14">
        <f>AVERAGE(VentasC15[[#This Row],[Maquillaje]:[Perfumería]])</f>
        <v>70803.199999999997</v>
      </c>
      <c r="P3577" t="str">
        <f>INDEX(VentasC15[[#Headers],[Maquillaje]:[Perfumería]],MATCH(MAX(VentasC15[[#This Row],[Maquillaje]:[Perfumería]]),VentasC15[[#This Row],[Maquillaje]:[Perfumería]],0))</f>
        <v>Cuerpo</v>
      </c>
      <c r="Q3577" t="str">
        <f>INDEX(VentasC15[[#Headers],[Maquillaje]:[Perfumería]],MATCH(MIN(VentasC15[[#This Row],[Maquillaje]:[Perfumería]]),VentasC15[[#This Row],[Maquillaje]:[Perfumería]],0))</f>
        <v>Cabello</v>
      </c>
      <c r="R3577" t="str">
        <f>IF(VentasC15[[#This Row],[Total por vendedor]]&gt;=250000,"SI","NO")</f>
        <v>SI</v>
      </c>
    </row>
    <row r="3578" spans="1:18" x14ac:dyDescent="0.3">
      <c r="A3578" s="16">
        <v>33500698</v>
      </c>
      <c r="B3578" s="13">
        <v>37</v>
      </c>
      <c r="C3578" s="13">
        <v>8</v>
      </c>
      <c r="D3578" s="13">
        <v>96</v>
      </c>
      <c r="E3578" t="s">
        <v>24</v>
      </c>
      <c r="F3578" t="s">
        <v>20</v>
      </c>
      <c r="G3578" t="str">
        <f>IF(VentasC15[[#This Row],[Tipo de pago]]='Tablas auxiliares'!$B$6,"Venta física","Venta Online")</f>
        <v>Venta física</v>
      </c>
      <c r="H3578" t="s">
        <v>29</v>
      </c>
      <c r="I3578" s="37">
        <v>19760</v>
      </c>
      <c r="J3578" s="37">
        <v>94826</v>
      </c>
      <c r="K3578" s="37">
        <v>31250</v>
      </c>
      <c r="L3578" s="37">
        <v>92457</v>
      </c>
      <c r="M3578" s="37">
        <v>78303</v>
      </c>
      <c r="N3578" s="37">
        <f>SUM(VentasC15[[#This Row],[Maquillaje]:[Perfumería]])</f>
        <v>316596</v>
      </c>
      <c r="O3578" s="14">
        <f>AVERAGE(VentasC15[[#This Row],[Maquillaje]:[Perfumería]])</f>
        <v>63319.199999999997</v>
      </c>
      <c r="P3578" t="str">
        <f>INDEX(VentasC15[[#Headers],[Maquillaje]:[Perfumería]],MATCH(MAX(VentasC15[[#This Row],[Maquillaje]:[Perfumería]]),VentasC15[[#This Row],[Maquillaje]:[Perfumería]],0))</f>
        <v>Skincare</v>
      </c>
      <c r="Q3578" t="str">
        <f>INDEX(VentasC15[[#Headers],[Maquillaje]:[Perfumería]],MATCH(MIN(VentasC15[[#This Row],[Maquillaje]:[Perfumería]]),VentasC15[[#This Row],[Maquillaje]:[Perfumería]],0))</f>
        <v>Maquillaje</v>
      </c>
      <c r="R3578" t="str">
        <f>IF(VentasC15[[#This Row],[Total por vendedor]]&gt;=250000,"SI","NO")</f>
        <v>SI</v>
      </c>
    </row>
    <row r="3579" spans="1:18" x14ac:dyDescent="0.3">
      <c r="A3579" s="17">
        <v>33500699</v>
      </c>
      <c r="B3579" s="13">
        <v>46</v>
      </c>
      <c r="C3579" s="13">
        <v>8</v>
      </c>
      <c r="D3579" s="13">
        <v>86</v>
      </c>
      <c r="E3579" t="s">
        <v>23</v>
      </c>
      <c r="F3579" t="s">
        <v>20</v>
      </c>
      <c r="G3579" t="str">
        <f>IF(VentasC15[[#This Row],[Tipo de pago]]='Tablas auxiliares'!$B$6,"Venta física","Venta Online")</f>
        <v>Venta física</v>
      </c>
      <c r="H3579" t="s">
        <v>29</v>
      </c>
      <c r="I3579" s="37">
        <v>88606</v>
      </c>
      <c r="J3579" s="37">
        <v>56085</v>
      </c>
      <c r="K3579" s="37">
        <v>98315</v>
      </c>
      <c r="L3579" s="37">
        <v>88237</v>
      </c>
      <c r="M3579" s="37">
        <v>38553</v>
      </c>
      <c r="N3579" s="37">
        <f>SUM(VentasC15[[#This Row],[Maquillaje]:[Perfumería]])</f>
        <v>369796</v>
      </c>
      <c r="O3579" s="14">
        <f>AVERAGE(VentasC15[[#This Row],[Maquillaje]:[Perfumería]])</f>
        <v>73959.199999999997</v>
      </c>
      <c r="P3579" t="str">
        <f>INDEX(VentasC15[[#Headers],[Maquillaje]:[Perfumería]],MATCH(MAX(VentasC15[[#This Row],[Maquillaje]:[Perfumería]]),VentasC15[[#This Row],[Maquillaje]:[Perfumería]],0))</f>
        <v>Cabello</v>
      </c>
      <c r="Q3579" t="str">
        <f>INDEX(VentasC15[[#Headers],[Maquillaje]:[Perfumería]],MATCH(MIN(VentasC15[[#This Row],[Maquillaje]:[Perfumería]]),VentasC15[[#This Row],[Maquillaje]:[Perfumería]],0))</f>
        <v>Perfumería</v>
      </c>
      <c r="R3579" t="str">
        <f>IF(VentasC15[[#This Row],[Total por vendedor]]&gt;=250000,"SI","NO")</f>
        <v>SI</v>
      </c>
    </row>
    <row r="3580" spans="1:18" x14ac:dyDescent="0.3">
      <c r="A3580" s="16">
        <v>33500700</v>
      </c>
      <c r="B3580" s="13">
        <v>25</v>
      </c>
      <c r="C3580" s="13">
        <v>8</v>
      </c>
      <c r="D3580" s="13">
        <v>77</v>
      </c>
      <c r="E3580" t="s">
        <v>23</v>
      </c>
      <c r="F3580" t="s">
        <v>20</v>
      </c>
      <c r="G3580" t="str">
        <f>IF(VentasC15[[#This Row],[Tipo de pago]]='Tablas auxiliares'!$B$6,"Venta física","Venta Online")</f>
        <v>Venta física</v>
      </c>
      <c r="H3580" t="s">
        <v>29</v>
      </c>
      <c r="I3580" s="37">
        <v>67075</v>
      </c>
      <c r="J3580" s="37">
        <v>54144</v>
      </c>
      <c r="K3580" s="37">
        <v>82030</v>
      </c>
      <c r="L3580" s="37">
        <v>58061</v>
      </c>
      <c r="M3580" s="37">
        <v>5810</v>
      </c>
      <c r="N3580" s="37">
        <f>SUM(VentasC15[[#This Row],[Maquillaje]:[Perfumería]])</f>
        <v>267120</v>
      </c>
      <c r="O3580" s="14">
        <f>AVERAGE(VentasC15[[#This Row],[Maquillaje]:[Perfumería]])</f>
        <v>53424</v>
      </c>
      <c r="P3580" t="str">
        <f>INDEX(VentasC15[[#Headers],[Maquillaje]:[Perfumería]],MATCH(MAX(VentasC15[[#This Row],[Maquillaje]:[Perfumería]]),VentasC15[[#This Row],[Maquillaje]:[Perfumería]],0))</f>
        <v>Cabello</v>
      </c>
      <c r="Q3580" t="str">
        <f>INDEX(VentasC15[[#Headers],[Maquillaje]:[Perfumería]],MATCH(MIN(VentasC15[[#This Row],[Maquillaje]:[Perfumería]]),VentasC15[[#This Row],[Maquillaje]:[Perfumería]],0))</f>
        <v>Perfumería</v>
      </c>
      <c r="R3580" t="str">
        <f>IF(VentasC15[[#This Row],[Total por vendedor]]&gt;=250000,"SI","NO")</f>
        <v>SI</v>
      </c>
    </row>
    <row r="3581" spans="1:18" x14ac:dyDescent="0.3">
      <c r="A3581" s="17">
        <v>33500701</v>
      </c>
      <c r="B3581" s="13">
        <v>46</v>
      </c>
      <c r="C3581" s="13">
        <v>8</v>
      </c>
      <c r="D3581" s="13">
        <v>31</v>
      </c>
      <c r="E3581" t="s">
        <v>25</v>
      </c>
      <c r="F3581" t="s">
        <v>20</v>
      </c>
      <c r="G3581" t="str">
        <f>IF(VentasC15[[#This Row],[Tipo de pago]]='Tablas auxiliares'!$B$6,"Venta física","Venta Online")</f>
        <v>Venta física</v>
      </c>
      <c r="H3581" t="s">
        <v>30</v>
      </c>
      <c r="I3581" s="37">
        <v>64181</v>
      </c>
      <c r="J3581" s="37">
        <v>22050</v>
      </c>
      <c r="K3581" s="37">
        <v>45827</v>
      </c>
      <c r="L3581" s="37">
        <v>34250</v>
      </c>
      <c r="M3581" s="37">
        <v>71137</v>
      </c>
      <c r="N3581" s="37">
        <f>SUM(VentasC15[[#This Row],[Maquillaje]:[Perfumería]])</f>
        <v>237445</v>
      </c>
      <c r="O3581" s="14">
        <f>AVERAGE(VentasC15[[#This Row],[Maquillaje]:[Perfumería]])</f>
        <v>47489</v>
      </c>
      <c r="P3581" t="str">
        <f>INDEX(VentasC15[[#Headers],[Maquillaje]:[Perfumería]],MATCH(MAX(VentasC15[[#This Row],[Maquillaje]:[Perfumería]]),VentasC15[[#This Row],[Maquillaje]:[Perfumería]],0))</f>
        <v>Perfumería</v>
      </c>
      <c r="Q3581" t="str">
        <f>INDEX(VentasC15[[#Headers],[Maquillaje]:[Perfumería]],MATCH(MIN(VentasC15[[#This Row],[Maquillaje]:[Perfumería]]),VentasC15[[#This Row],[Maquillaje]:[Perfumería]],0))</f>
        <v>Skincare</v>
      </c>
      <c r="R3581" t="str">
        <f>IF(VentasC15[[#This Row],[Total por vendedor]]&gt;=250000,"SI","NO")</f>
        <v>NO</v>
      </c>
    </row>
    <row r="3582" spans="1:18" x14ac:dyDescent="0.3">
      <c r="A3582" s="16">
        <v>33500702</v>
      </c>
      <c r="B3582" s="13">
        <v>44</v>
      </c>
      <c r="C3582" s="13">
        <v>8</v>
      </c>
      <c r="D3582" s="13">
        <v>71</v>
      </c>
      <c r="E3582" t="s">
        <v>22</v>
      </c>
      <c r="F3582" t="s">
        <v>20</v>
      </c>
      <c r="G3582" t="str">
        <f>IF(VentasC15[[#This Row],[Tipo de pago]]='Tablas auxiliares'!$B$6,"Venta física","Venta Online")</f>
        <v>Venta física</v>
      </c>
      <c r="H3582" t="s">
        <v>29</v>
      </c>
      <c r="I3582" s="37">
        <v>72534</v>
      </c>
      <c r="J3582" s="37">
        <v>83113</v>
      </c>
      <c r="K3582" s="37">
        <v>43904</v>
      </c>
      <c r="L3582" s="37">
        <v>4975</v>
      </c>
      <c r="M3582" s="37">
        <v>47997</v>
      </c>
      <c r="N3582" s="37">
        <f>SUM(VentasC15[[#This Row],[Maquillaje]:[Perfumería]])</f>
        <v>252523</v>
      </c>
      <c r="O3582" s="14">
        <f>AVERAGE(VentasC15[[#This Row],[Maquillaje]:[Perfumería]])</f>
        <v>50504.6</v>
      </c>
      <c r="P3582" t="str">
        <f>INDEX(VentasC15[[#Headers],[Maquillaje]:[Perfumería]],MATCH(MAX(VentasC15[[#This Row],[Maquillaje]:[Perfumería]]),VentasC15[[#This Row],[Maquillaje]:[Perfumería]],0))</f>
        <v>Skincare</v>
      </c>
      <c r="Q3582" t="str">
        <f>INDEX(VentasC15[[#Headers],[Maquillaje]:[Perfumería]],MATCH(MIN(VentasC15[[#This Row],[Maquillaje]:[Perfumería]]),VentasC15[[#This Row],[Maquillaje]:[Perfumería]],0))</f>
        <v>Cuerpo</v>
      </c>
      <c r="R3582" t="str">
        <f>IF(VentasC15[[#This Row],[Total por vendedor]]&gt;=250000,"SI","NO")</f>
        <v>SI</v>
      </c>
    </row>
    <row r="3583" spans="1:18" x14ac:dyDescent="0.3">
      <c r="A3583" s="17">
        <v>33500703</v>
      </c>
      <c r="B3583" s="13">
        <v>37</v>
      </c>
      <c r="C3583" s="13">
        <v>8</v>
      </c>
      <c r="D3583" s="13">
        <v>61</v>
      </c>
      <c r="E3583" t="s">
        <v>23</v>
      </c>
      <c r="F3583" t="s">
        <v>20</v>
      </c>
      <c r="G3583" t="str">
        <f>IF(VentasC15[[#This Row],[Tipo de pago]]='Tablas auxiliares'!$B$6,"Venta física","Venta Online")</f>
        <v>Venta física</v>
      </c>
      <c r="H3583" t="s">
        <v>29</v>
      </c>
      <c r="I3583" s="37">
        <v>9619</v>
      </c>
      <c r="J3583" s="37">
        <v>23013</v>
      </c>
      <c r="K3583" s="37">
        <v>14583</v>
      </c>
      <c r="L3583" s="37">
        <v>19163</v>
      </c>
      <c r="M3583" s="37">
        <v>94662</v>
      </c>
      <c r="N3583" s="37">
        <f>SUM(VentasC15[[#This Row],[Maquillaje]:[Perfumería]])</f>
        <v>161040</v>
      </c>
      <c r="O3583" s="14">
        <f>AVERAGE(VentasC15[[#This Row],[Maquillaje]:[Perfumería]])</f>
        <v>32208</v>
      </c>
      <c r="P3583" t="str">
        <f>INDEX(VentasC15[[#Headers],[Maquillaje]:[Perfumería]],MATCH(MAX(VentasC15[[#This Row],[Maquillaje]:[Perfumería]]),VentasC15[[#This Row],[Maquillaje]:[Perfumería]],0))</f>
        <v>Perfumería</v>
      </c>
      <c r="Q3583" t="str">
        <f>INDEX(VentasC15[[#Headers],[Maquillaje]:[Perfumería]],MATCH(MIN(VentasC15[[#This Row],[Maquillaje]:[Perfumería]]),VentasC15[[#This Row],[Maquillaje]:[Perfumería]],0))</f>
        <v>Maquillaje</v>
      </c>
      <c r="R3583" t="str">
        <f>IF(VentasC15[[#This Row],[Total por vendedor]]&gt;=250000,"SI","NO")</f>
        <v>NO</v>
      </c>
    </row>
    <row r="3584" spans="1:18" x14ac:dyDescent="0.3">
      <c r="A3584" s="16">
        <v>33500704</v>
      </c>
      <c r="B3584" s="13">
        <v>52</v>
      </c>
      <c r="C3584" s="13">
        <v>8</v>
      </c>
      <c r="D3584" s="13">
        <v>31</v>
      </c>
      <c r="E3584" t="s">
        <v>22</v>
      </c>
      <c r="F3584" t="s">
        <v>20</v>
      </c>
      <c r="G3584" t="str">
        <f>IF(VentasC15[[#This Row],[Tipo de pago]]='Tablas auxiliares'!$B$6,"Venta física","Venta Online")</f>
        <v>Venta física</v>
      </c>
      <c r="H3584" t="s">
        <v>30</v>
      </c>
      <c r="I3584" s="37">
        <v>92709</v>
      </c>
      <c r="J3584" s="37">
        <v>39325</v>
      </c>
      <c r="K3584" s="37">
        <v>96807</v>
      </c>
      <c r="L3584" s="37">
        <v>24308</v>
      </c>
      <c r="M3584" s="37">
        <v>17114</v>
      </c>
      <c r="N3584" s="37">
        <f>SUM(VentasC15[[#This Row],[Maquillaje]:[Perfumería]])</f>
        <v>270263</v>
      </c>
      <c r="O3584" s="14">
        <f>AVERAGE(VentasC15[[#This Row],[Maquillaje]:[Perfumería]])</f>
        <v>54052.6</v>
      </c>
      <c r="P3584" t="str">
        <f>INDEX(VentasC15[[#Headers],[Maquillaje]:[Perfumería]],MATCH(MAX(VentasC15[[#This Row],[Maquillaje]:[Perfumería]]),VentasC15[[#This Row],[Maquillaje]:[Perfumería]],0))</f>
        <v>Cabello</v>
      </c>
      <c r="Q3584" t="str">
        <f>INDEX(VentasC15[[#Headers],[Maquillaje]:[Perfumería]],MATCH(MIN(VentasC15[[#This Row],[Maquillaje]:[Perfumería]]),VentasC15[[#This Row],[Maquillaje]:[Perfumería]],0))</f>
        <v>Perfumería</v>
      </c>
      <c r="R3584" t="str">
        <f>IF(VentasC15[[#This Row],[Total por vendedor]]&gt;=250000,"SI","NO")</f>
        <v>SI</v>
      </c>
    </row>
    <row r="3585" spans="1:18" x14ac:dyDescent="0.3">
      <c r="A3585" s="17">
        <v>33500705</v>
      </c>
      <c r="B3585" s="13">
        <v>36</v>
      </c>
      <c r="C3585" s="13">
        <v>8</v>
      </c>
      <c r="D3585" s="13">
        <v>88</v>
      </c>
      <c r="E3585" t="s">
        <v>23</v>
      </c>
      <c r="F3585" t="s">
        <v>20</v>
      </c>
      <c r="G3585" t="str">
        <f>IF(VentasC15[[#This Row],[Tipo de pago]]='Tablas auxiliares'!$B$6,"Venta física","Venta Online")</f>
        <v>Venta física</v>
      </c>
      <c r="H3585" t="s">
        <v>29</v>
      </c>
      <c r="I3585" s="37">
        <v>57020</v>
      </c>
      <c r="J3585" s="37">
        <v>95154</v>
      </c>
      <c r="K3585" s="37">
        <v>56414</v>
      </c>
      <c r="L3585" s="37">
        <v>83092</v>
      </c>
      <c r="M3585" s="37">
        <v>4226</v>
      </c>
      <c r="N3585" s="37">
        <f>SUM(VentasC15[[#This Row],[Maquillaje]:[Perfumería]])</f>
        <v>295906</v>
      </c>
      <c r="O3585" s="14">
        <f>AVERAGE(VentasC15[[#This Row],[Maquillaje]:[Perfumería]])</f>
        <v>59181.2</v>
      </c>
      <c r="P3585" t="str">
        <f>INDEX(VentasC15[[#Headers],[Maquillaje]:[Perfumería]],MATCH(MAX(VentasC15[[#This Row],[Maquillaje]:[Perfumería]]),VentasC15[[#This Row],[Maquillaje]:[Perfumería]],0))</f>
        <v>Skincare</v>
      </c>
      <c r="Q3585" t="str">
        <f>INDEX(VentasC15[[#Headers],[Maquillaje]:[Perfumería]],MATCH(MIN(VentasC15[[#This Row],[Maquillaje]:[Perfumería]]),VentasC15[[#This Row],[Maquillaje]:[Perfumería]],0))</f>
        <v>Perfumería</v>
      </c>
      <c r="R3585" t="str">
        <f>IF(VentasC15[[#This Row],[Total por vendedor]]&gt;=250000,"SI","NO")</f>
        <v>SI</v>
      </c>
    </row>
    <row r="3586" spans="1:18" x14ac:dyDescent="0.3">
      <c r="A3586" s="16">
        <v>33500706</v>
      </c>
      <c r="B3586" s="13">
        <v>30</v>
      </c>
      <c r="C3586" s="13">
        <v>8</v>
      </c>
      <c r="D3586" s="13">
        <v>38</v>
      </c>
      <c r="E3586" t="s">
        <v>24</v>
      </c>
      <c r="F3586" t="s">
        <v>20</v>
      </c>
      <c r="G3586" t="str">
        <f>IF(VentasC15[[#This Row],[Tipo de pago]]='Tablas auxiliares'!$B$6,"Venta física","Venta Online")</f>
        <v>Venta física</v>
      </c>
      <c r="H3586" t="s">
        <v>29</v>
      </c>
      <c r="I3586" s="37">
        <v>53278</v>
      </c>
      <c r="J3586" s="37">
        <v>9117</v>
      </c>
      <c r="K3586" s="37">
        <v>67959</v>
      </c>
      <c r="L3586" s="37">
        <v>41586</v>
      </c>
      <c r="M3586" s="37">
        <v>79399</v>
      </c>
      <c r="N3586" s="37">
        <f>SUM(VentasC15[[#This Row],[Maquillaje]:[Perfumería]])</f>
        <v>251339</v>
      </c>
      <c r="O3586" s="14">
        <f>AVERAGE(VentasC15[[#This Row],[Maquillaje]:[Perfumería]])</f>
        <v>50267.8</v>
      </c>
      <c r="P3586" t="str">
        <f>INDEX(VentasC15[[#Headers],[Maquillaje]:[Perfumería]],MATCH(MAX(VentasC15[[#This Row],[Maquillaje]:[Perfumería]]),VentasC15[[#This Row],[Maquillaje]:[Perfumería]],0))</f>
        <v>Perfumería</v>
      </c>
      <c r="Q3586" t="str">
        <f>INDEX(VentasC15[[#Headers],[Maquillaje]:[Perfumería]],MATCH(MIN(VentasC15[[#This Row],[Maquillaje]:[Perfumería]]),VentasC15[[#This Row],[Maquillaje]:[Perfumería]],0))</f>
        <v>Skincare</v>
      </c>
      <c r="R3586" t="str">
        <f>IF(VentasC15[[#This Row],[Total por vendedor]]&gt;=250000,"SI","NO")</f>
        <v>SI</v>
      </c>
    </row>
    <row r="3587" spans="1:18" x14ac:dyDescent="0.3">
      <c r="A3587" s="17">
        <v>33500707</v>
      </c>
      <c r="B3587" s="13">
        <v>67</v>
      </c>
      <c r="C3587" s="13">
        <v>8</v>
      </c>
      <c r="D3587" s="13">
        <v>80</v>
      </c>
      <c r="E3587" t="s">
        <v>25</v>
      </c>
      <c r="F3587" t="s">
        <v>20</v>
      </c>
      <c r="G3587" t="str">
        <f>IF(VentasC15[[#This Row],[Tipo de pago]]='Tablas auxiliares'!$B$6,"Venta física","Venta Online")</f>
        <v>Venta física</v>
      </c>
      <c r="H3587" t="s">
        <v>30</v>
      </c>
      <c r="I3587" s="37">
        <v>10643</v>
      </c>
      <c r="J3587" s="37">
        <v>57147</v>
      </c>
      <c r="K3587" s="37">
        <v>28314</v>
      </c>
      <c r="L3587" s="37">
        <v>31072</v>
      </c>
      <c r="M3587" s="37">
        <v>86794</v>
      </c>
      <c r="N3587" s="37">
        <f>SUM(VentasC15[[#This Row],[Maquillaje]:[Perfumería]])</f>
        <v>213970</v>
      </c>
      <c r="O3587" s="14">
        <f>AVERAGE(VentasC15[[#This Row],[Maquillaje]:[Perfumería]])</f>
        <v>42794</v>
      </c>
      <c r="P3587" t="str">
        <f>INDEX(VentasC15[[#Headers],[Maquillaje]:[Perfumería]],MATCH(MAX(VentasC15[[#This Row],[Maquillaje]:[Perfumería]]),VentasC15[[#This Row],[Maquillaje]:[Perfumería]],0))</f>
        <v>Perfumería</v>
      </c>
      <c r="Q3587" t="str">
        <f>INDEX(VentasC15[[#Headers],[Maquillaje]:[Perfumería]],MATCH(MIN(VentasC15[[#This Row],[Maquillaje]:[Perfumería]]),VentasC15[[#This Row],[Maquillaje]:[Perfumería]],0))</f>
        <v>Maquillaje</v>
      </c>
      <c r="R3587" t="str">
        <f>IF(VentasC15[[#This Row],[Total por vendedor]]&gt;=250000,"SI","NO")</f>
        <v>NO</v>
      </c>
    </row>
    <row r="3588" spans="1:18" x14ac:dyDescent="0.3">
      <c r="A3588" s="16">
        <v>33500708</v>
      </c>
      <c r="B3588" s="13">
        <v>64</v>
      </c>
      <c r="C3588" s="13">
        <v>8</v>
      </c>
      <c r="D3588" s="13">
        <v>21</v>
      </c>
      <c r="E3588" t="s">
        <v>22</v>
      </c>
      <c r="F3588" t="s">
        <v>21</v>
      </c>
      <c r="G3588" t="str">
        <f>IF(VentasC15[[#This Row],[Tipo de pago]]='Tablas auxiliares'!$B$6,"Venta física","Venta Online")</f>
        <v>Venta Online</v>
      </c>
      <c r="H3588" t="s">
        <v>29</v>
      </c>
      <c r="I3588" s="37">
        <v>98746</v>
      </c>
      <c r="J3588" s="37">
        <v>99102</v>
      </c>
      <c r="K3588" s="37">
        <v>30569</v>
      </c>
      <c r="L3588" s="37">
        <v>85208</v>
      </c>
      <c r="M3588" s="37">
        <v>4257</v>
      </c>
      <c r="N3588" s="37">
        <f>SUM(VentasC15[[#This Row],[Maquillaje]:[Perfumería]])</f>
        <v>317882</v>
      </c>
      <c r="O3588" s="14">
        <f>AVERAGE(VentasC15[[#This Row],[Maquillaje]:[Perfumería]])</f>
        <v>63576.4</v>
      </c>
      <c r="P3588" t="str">
        <f>INDEX(VentasC15[[#Headers],[Maquillaje]:[Perfumería]],MATCH(MAX(VentasC15[[#This Row],[Maquillaje]:[Perfumería]]),VentasC15[[#This Row],[Maquillaje]:[Perfumería]],0))</f>
        <v>Skincare</v>
      </c>
      <c r="Q3588" t="str">
        <f>INDEX(VentasC15[[#Headers],[Maquillaje]:[Perfumería]],MATCH(MIN(VentasC15[[#This Row],[Maquillaje]:[Perfumería]]),VentasC15[[#This Row],[Maquillaje]:[Perfumería]],0))</f>
        <v>Perfumería</v>
      </c>
      <c r="R3588" t="str">
        <f>IF(VentasC15[[#This Row],[Total por vendedor]]&gt;=250000,"SI","NO")</f>
        <v>SI</v>
      </c>
    </row>
    <row r="3589" spans="1:18" x14ac:dyDescent="0.3">
      <c r="A3589" s="17">
        <v>33500709</v>
      </c>
      <c r="B3589" s="13">
        <v>29</v>
      </c>
      <c r="C3589" s="13">
        <v>8</v>
      </c>
      <c r="D3589" s="13">
        <v>73</v>
      </c>
      <c r="E3589" t="s">
        <v>25</v>
      </c>
      <c r="F3589" t="s">
        <v>20</v>
      </c>
      <c r="G3589" t="str">
        <f>IF(VentasC15[[#This Row],[Tipo de pago]]='Tablas auxiliares'!$B$6,"Venta física","Venta Online")</f>
        <v>Venta física</v>
      </c>
      <c r="H3589" t="s">
        <v>30</v>
      </c>
      <c r="I3589" s="37">
        <v>85995</v>
      </c>
      <c r="J3589" s="37">
        <v>32194</v>
      </c>
      <c r="K3589" s="37">
        <v>69140</v>
      </c>
      <c r="L3589" s="37">
        <v>38410</v>
      </c>
      <c r="M3589" s="37">
        <v>10792</v>
      </c>
      <c r="N3589" s="37">
        <f>SUM(VentasC15[[#This Row],[Maquillaje]:[Perfumería]])</f>
        <v>236531</v>
      </c>
      <c r="O3589" s="14">
        <f>AVERAGE(VentasC15[[#This Row],[Maquillaje]:[Perfumería]])</f>
        <v>47306.2</v>
      </c>
      <c r="P3589" t="str">
        <f>INDEX(VentasC15[[#Headers],[Maquillaje]:[Perfumería]],MATCH(MAX(VentasC15[[#This Row],[Maquillaje]:[Perfumería]]),VentasC15[[#This Row],[Maquillaje]:[Perfumería]],0))</f>
        <v>Maquillaje</v>
      </c>
      <c r="Q3589" t="str">
        <f>INDEX(VentasC15[[#Headers],[Maquillaje]:[Perfumería]],MATCH(MIN(VentasC15[[#This Row],[Maquillaje]:[Perfumería]]),VentasC15[[#This Row],[Maquillaje]:[Perfumería]],0))</f>
        <v>Perfumería</v>
      </c>
      <c r="R3589" t="str">
        <f>IF(VentasC15[[#This Row],[Total por vendedor]]&gt;=250000,"SI","NO")</f>
        <v>NO</v>
      </c>
    </row>
    <row r="3590" spans="1:18" x14ac:dyDescent="0.3">
      <c r="A3590" s="16">
        <v>33500710</v>
      </c>
      <c r="B3590" s="13">
        <v>35</v>
      </c>
      <c r="C3590" s="13">
        <v>8</v>
      </c>
      <c r="D3590" s="13">
        <v>72</v>
      </c>
      <c r="E3590" t="s">
        <v>23</v>
      </c>
      <c r="F3590" t="s">
        <v>20</v>
      </c>
      <c r="G3590" t="str">
        <f>IF(VentasC15[[#This Row],[Tipo de pago]]='Tablas auxiliares'!$B$6,"Venta física","Venta Online")</f>
        <v>Venta física</v>
      </c>
      <c r="H3590" t="s">
        <v>30</v>
      </c>
      <c r="I3590" s="37">
        <v>51733</v>
      </c>
      <c r="J3590" s="37">
        <v>73662</v>
      </c>
      <c r="K3590" s="37">
        <v>34566</v>
      </c>
      <c r="L3590" s="37">
        <v>13377</v>
      </c>
      <c r="M3590" s="37">
        <v>53400</v>
      </c>
      <c r="N3590" s="37">
        <f>SUM(VentasC15[[#This Row],[Maquillaje]:[Perfumería]])</f>
        <v>226738</v>
      </c>
      <c r="O3590" s="14">
        <f>AVERAGE(VentasC15[[#This Row],[Maquillaje]:[Perfumería]])</f>
        <v>45347.6</v>
      </c>
      <c r="P3590" t="str">
        <f>INDEX(VentasC15[[#Headers],[Maquillaje]:[Perfumería]],MATCH(MAX(VentasC15[[#This Row],[Maquillaje]:[Perfumería]]),VentasC15[[#This Row],[Maquillaje]:[Perfumería]],0))</f>
        <v>Skincare</v>
      </c>
      <c r="Q3590" t="str">
        <f>INDEX(VentasC15[[#Headers],[Maquillaje]:[Perfumería]],MATCH(MIN(VentasC15[[#This Row],[Maquillaje]:[Perfumería]]),VentasC15[[#This Row],[Maquillaje]:[Perfumería]],0))</f>
        <v>Cuerpo</v>
      </c>
      <c r="R3590" t="str">
        <f>IF(VentasC15[[#This Row],[Total por vendedor]]&gt;=250000,"SI","NO")</f>
        <v>NO</v>
      </c>
    </row>
    <row r="3591" spans="1:18" x14ac:dyDescent="0.3">
      <c r="A3591" s="17">
        <v>33500711</v>
      </c>
      <c r="B3591" s="13">
        <v>69</v>
      </c>
      <c r="C3591" s="13">
        <v>8</v>
      </c>
      <c r="D3591" s="13">
        <v>68</v>
      </c>
      <c r="E3591" t="s">
        <v>23</v>
      </c>
      <c r="F3591" t="s">
        <v>20</v>
      </c>
      <c r="G3591" t="str">
        <f>IF(VentasC15[[#This Row],[Tipo de pago]]='Tablas auxiliares'!$B$6,"Venta física","Venta Online")</f>
        <v>Venta física</v>
      </c>
      <c r="H3591" t="s">
        <v>30</v>
      </c>
      <c r="I3591" s="37">
        <v>45940</v>
      </c>
      <c r="J3591" s="37">
        <v>5062</v>
      </c>
      <c r="K3591" s="37">
        <v>82662</v>
      </c>
      <c r="L3591" s="37">
        <v>95855</v>
      </c>
      <c r="M3591" s="37">
        <v>28714</v>
      </c>
      <c r="N3591" s="37">
        <f>SUM(VentasC15[[#This Row],[Maquillaje]:[Perfumería]])</f>
        <v>258233</v>
      </c>
      <c r="O3591" s="14">
        <f>AVERAGE(VentasC15[[#This Row],[Maquillaje]:[Perfumería]])</f>
        <v>51646.6</v>
      </c>
      <c r="P3591" t="str">
        <f>INDEX(VentasC15[[#Headers],[Maquillaje]:[Perfumería]],MATCH(MAX(VentasC15[[#This Row],[Maquillaje]:[Perfumería]]),VentasC15[[#This Row],[Maquillaje]:[Perfumería]],0))</f>
        <v>Cuerpo</v>
      </c>
      <c r="Q3591" t="str">
        <f>INDEX(VentasC15[[#Headers],[Maquillaje]:[Perfumería]],MATCH(MIN(VentasC15[[#This Row],[Maquillaje]:[Perfumería]]),VentasC15[[#This Row],[Maquillaje]:[Perfumería]],0))</f>
        <v>Skincare</v>
      </c>
      <c r="R3591" t="str">
        <f>IF(VentasC15[[#This Row],[Total por vendedor]]&gt;=250000,"SI","NO")</f>
        <v>SI</v>
      </c>
    </row>
    <row r="3592" spans="1:18" x14ac:dyDescent="0.3">
      <c r="A3592" s="16">
        <v>33500712</v>
      </c>
      <c r="B3592" s="13">
        <v>49</v>
      </c>
      <c r="C3592" s="13">
        <v>8</v>
      </c>
      <c r="D3592" s="13">
        <v>38</v>
      </c>
      <c r="E3592" t="s">
        <v>23</v>
      </c>
      <c r="F3592" t="s">
        <v>21</v>
      </c>
      <c r="G3592" t="str">
        <f>IF(VentasC15[[#This Row],[Tipo de pago]]='Tablas auxiliares'!$B$6,"Venta física","Venta Online")</f>
        <v>Venta Online</v>
      </c>
      <c r="H3592" t="s">
        <v>29</v>
      </c>
      <c r="I3592" s="37">
        <v>53370</v>
      </c>
      <c r="J3592" s="37">
        <v>50299</v>
      </c>
      <c r="K3592" s="37">
        <v>53688</v>
      </c>
      <c r="L3592" s="37">
        <v>61020</v>
      </c>
      <c r="M3592" s="37">
        <v>35692</v>
      </c>
      <c r="N3592" s="37">
        <f>SUM(VentasC15[[#This Row],[Maquillaje]:[Perfumería]])</f>
        <v>254069</v>
      </c>
      <c r="O3592" s="14">
        <f>AVERAGE(VentasC15[[#This Row],[Maquillaje]:[Perfumería]])</f>
        <v>50813.8</v>
      </c>
      <c r="P3592" t="str">
        <f>INDEX(VentasC15[[#Headers],[Maquillaje]:[Perfumería]],MATCH(MAX(VentasC15[[#This Row],[Maquillaje]:[Perfumería]]),VentasC15[[#This Row],[Maquillaje]:[Perfumería]],0))</f>
        <v>Cuerpo</v>
      </c>
      <c r="Q3592" t="str">
        <f>INDEX(VentasC15[[#Headers],[Maquillaje]:[Perfumería]],MATCH(MIN(VentasC15[[#This Row],[Maquillaje]:[Perfumería]]),VentasC15[[#This Row],[Maquillaje]:[Perfumería]],0))</f>
        <v>Perfumería</v>
      </c>
      <c r="R3592" t="str">
        <f>IF(VentasC15[[#This Row],[Total por vendedor]]&gt;=250000,"SI","NO")</f>
        <v>SI</v>
      </c>
    </row>
    <row r="3593" spans="1:18" x14ac:dyDescent="0.3">
      <c r="A3593" s="17">
        <v>33500713</v>
      </c>
      <c r="B3593" s="13">
        <v>35</v>
      </c>
      <c r="C3593" s="13">
        <v>8</v>
      </c>
      <c r="D3593" s="13">
        <v>12</v>
      </c>
      <c r="E3593" t="s">
        <v>22</v>
      </c>
      <c r="F3593" t="s">
        <v>20</v>
      </c>
      <c r="G3593" t="str">
        <f>IF(VentasC15[[#This Row],[Tipo de pago]]='Tablas auxiliares'!$B$6,"Venta física","Venta Online")</f>
        <v>Venta física</v>
      </c>
      <c r="H3593" t="s">
        <v>29</v>
      </c>
      <c r="I3593" s="37">
        <v>34651</v>
      </c>
      <c r="J3593" s="37">
        <v>83472</v>
      </c>
      <c r="K3593" s="37">
        <v>58628</v>
      </c>
      <c r="L3593" s="37">
        <v>69869</v>
      </c>
      <c r="M3593" s="37">
        <v>96236</v>
      </c>
      <c r="N3593" s="37">
        <f>SUM(VentasC15[[#This Row],[Maquillaje]:[Perfumería]])</f>
        <v>342856</v>
      </c>
      <c r="O3593" s="14">
        <f>AVERAGE(VentasC15[[#This Row],[Maquillaje]:[Perfumería]])</f>
        <v>68571.199999999997</v>
      </c>
      <c r="P3593" t="str">
        <f>INDEX(VentasC15[[#Headers],[Maquillaje]:[Perfumería]],MATCH(MAX(VentasC15[[#This Row],[Maquillaje]:[Perfumería]]),VentasC15[[#This Row],[Maquillaje]:[Perfumería]],0))</f>
        <v>Perfumería</v>
      </c>
      <c r="Q3593" t="str">
        <f>INDEX(VentasC15[[#Headers],[Maquillaje]:[Perfumería]],MATCH(MIN(VentasC15[[#This Row],[Maquillaje]:[Perfumería]]),VentasC15[[#This Row],[Maquillaje]:[Perfumería]],0))</f>
        <v>Maquillaje</v>
      </c>
      <c r="R3593" t="str">
        <f>IF(VentasC15[[#This Row],[Total por vendedor]]&gt;=250000,"SI","NO")</f>
        <v>SI</v>
      </c>
    </row>
    <row r="3594" spans="1:18" x14ac:dyDescent="0.3">
      <c r="A3594" s="16">
        <v>33500714</v>
      </c>
      <c r="B3594" s="13">
        <v>44</v>
      </c>
      <c r="C3594" s="13">
        <v>8</v>
      </c>
      <c r="D3594" s="13">
        <v>48</v>
      </c>
      <c r="E3594" t="s">
        <v>23</v>
      </c>
      <c r="F3594" t="s">
        <v>21</v>
      </c>
      <c r="G3594" t="str">
        <f>IF(VentasC15[[#This Row],[Tipo de pago]]='Tablas auxiliares'!$B$6,"Venta física","Venta Online")</f>
        <v>Venta Online</v>
      </c>
      <c r="H3594" t="s">
        <v>29</v>
      </c>
      <c r="I3594" s="37">
        <v>36214</v>
      </c>
      <c r="J3594" s="37">
        <v>59793</v>
      </c>
      <c r="K3594" s="37">
        <v>3888</v>
      </c>
      <c r="L3594" s="37">
        <v>78345</v>
      </c>
      <c r="M3594" s="37">
        <v>88564</v>
      </c>
      <c r="N3594" s="37">
        <f>SUM(VentasC15[[#This Row],[Maquillaje]:[Perfumería]])</f>
        <v>266804</v>
      </c>
      <c r="O3594" s="14">
        <f>AVERAGE(VentasC15[[#This Row],[Maquillaje]:[Perfumería]])</f>
        <v>53360.800000000003</v>
      </c>
      <c r="P3594" t="str">
        <f>INDEX(VentasC15[[#Headers],[Maquillaje]:[Perfumería]],MATCH(MAX(VentasC15[[#This Row],[Maquillaje]:[Perfumería]]),VentasC15[[#This Row],[Maquillaje]:[Perfumería]],0))</f>
        <v>Perfumería</v>
      </c>
      <c r="Q3594" t="str">
        <f>INDEX(VentasC15[[#Headers],[Maquillaje]:[Perfumería]],MATCH(MIN(VentasC15[[#This Row],[Maquillaje]:[Perfumería]]),VentasC15[[#This Row],[Maquillaje]:[Perfumería]],0))</f>
        <v>Cabello</v>
      </c>
      <c r="R3594" t="str">
        <f>IF(VentasC15[[#This Row],[Total por vendedor]]&gt;=250000,"SI","NO")</f>
        <v>SI</v>
      </c>
    </row>
    <row r="3595" spans="1:18" x14ac:dyDescent="0.3">
      <c r="A3595" s="17">
        <v>33500715</v>
      </c>
      <c r="B3595" s="13">
        <v>62</v>
      </c>
      <c r="C3595" s="13">
        <v>8</v>
      </c>
      <c r="D3595" s="13">
        <v>45</v>
      </c>
      <c r="E3595" t="s">
        <v>23</v>
      </c>
      <c r="F3595" t="s">
        <v>20</v>
      </c>
      <c r="G3595" t="str">
        <f>IF(VentasC15[[#This Row],[Tipo de pago]]='Tablas auxiliares'!$B$6,"Venta física","Venta Online")</f>
        <v>Venta física</v>
      </c>
      <c r="H3595" t="s">
        <v>30</v>
      </c>
      <c r="I3595" s="37">
        <v>56157</v>
      </c>
      <c r="J3595" s="37">
        <v>52049</v>
      </c>
      <c r="K3595" s="37">
        <v>97396</v>
      </c>
      <c r="L3595" s="37">
        <v>47661</v>
      </c>
      <c r="M3595" s="37">
        <v>4169</v>
      </c>
      <c r="N3595" s="37">
        <f>SUM(VentasC15[[#This Row],[Maquillaje]:[Perfumería]])</f>
        <v>257432</v>
      </c>
      <c r="O3595" s="14">
        <f>AVERAGE(VentasC15[[#This Row],[Maquillaje]:[Perfumería]])</f>
        <v>51486.400000000001</v>
      </c>
      <c r="P3595" t="str">
        <f>INDEX(VentasC15[[#Headers],[Maquillaje]:[Perfumería]],MATCH(MAX(VentasC15[[#This Row],[Maquillaje]:[Perfumería]]),VentasC15[[#This Row],[Maquillaje]:[Perfumería]],0))</f>
        <v>Cabello</v>
      </c>
      <c r="Q3595" t="str">
        <f>INDEX(VentasC15[[#Headers],[Maquillaje]:[Perfumería]],MATCH(MIN(VentasC15[[#This Row],[Maquillaje]:[Perfumería]]),VentasC15[[#This Row],[Maquillaje]:[Perfumería]],0))</f>
        <v>Perfumería</v>
      </c>
      <c r="R3595" t="str">
        <f>IF(VentasC15[[#This Row],[Total por vendedor]]&gt;=250000,"SI","NO")</f>
        <v>SI</v>
      </c>
    </row>
    <row r="3596" spans="1:18" x14ac:dyDescent="0.3">
      <c r="A3596" s="16">
        <v>33500716</v>
      </c>
      <c r="B3596" s="13">
        <v>46</v>
      </c>
      <c r="C3596" s="13">
        <v>8</v>
      </c>
      <c r="D3596" s="13">
        <v>99</v>
      </c>
      <c r="E3596" t="s">
        <v>23</v>
      </c>
      <c r="F3596" t="s">
        <v>21</v>
      </c>
      <c r="G3596" t="str">
        <f>IF(VentasC15[[#This Row],[Tipo de pago]]='Tablas auxiliares'!$B$6,"Venta física","Venta Online")</f>
        <v>Venta Online</v>
      </c>
      <c r="H3596" t="s">
        <v>29</v>
      </c>
      <c r="I3596" s="37">
        <v>55795</v>
      </c>
      <c r="J3596" s="37">
        <v>12423</v>
      </c>
      <c r="K3596" s="37">
        <v>65517</v>
      </c>
      <c r="L3596" s="37">
        <v>21784</v>
      </c>
      <c r="M3596" s="37">
        <v>8574</v>
      </c>
      <c r="N3596" s="37">
        <f>SUM(VentasC15[[#This Row],[Maquillaje]:[Perfumería]])</f>
        <v>164093</v>
      </c>
      <c r="O3596" s="14">
        <f>AVERAGE(VentasC15[[#This Row],[Maquillaje]:[Perfumería]])</f>
        <v>32818.6</v>
      </c>
      <c r="P3596" t="str">
        <f>INDEX(VentasC15[[#Headers],[Maquillaje]:[Perfumería]],MATCH(MAX(VentasC15[[#This Row],[Maquillaje]:[Perfumería]]),VentasC15[[#This Row],[Maquillaje]:[Perfumería]],0))</f>
        <v>Cabello</v>
      </c>
      <c r="Q3596" t="str">
        <f>INDEX(VentasC15[[#Headers],[Maquillaje]:[Perfumería]],MATCH(MIN(VentasC15[[#This Row],[Maquillaje]:[Perfumería]]),VentasC15[[#This Row],[Maquillaje]:[Perfumería]],0))</f>
        <v>Perfumería</v>
      </c>
      <c r="R3596" t="str">
        <f>IF(VentasC15[[#This Row],[Total por vendedor]]&gt;=250000,"SI","NO")</f>
        <v>NO</v>
      </c>
    </row>
    <row r="3597" spans="1:18" x14ac:dyDescent="0.3">
      <c r="A3597" s="17">
        <v>33500717</v>
      </c>
      <c r="B3597" s="13">
        <v>30</v>
      </c>
      <c r="C3597" s="13">
        <v>8</v>
      </c>
      <c r="D3597" s="13">
        <v>77</v>
      </c>
      <c r="E3597" t="s">
        <v>23</v>
      </c>
      <c r="F3597" t="s">
        <v>21</v>
      </c>
      <c r="G3597" t="str">
        <f>IF(VentasC15[[#This Row],[Tipo de pago]]='Tablas auxiliares'!$B$6,"Venta física","Venta Online")</f>
        <v>Venta Online</v>
      </c>
      <c r="H3597" t="s">
        <v>30</v>
      </c>
      <c r="I3597" s="37">
        <v>98047</v>
      </c>
      <c r="J3597" s="37">
        <v>85308</v>
      </c>
      <c r="K3597" s="37">
        <v>45175</v>
      </c>
      <c r="L3597" s="37">
        <v>42864</v>
      </c>
      <c r="M3597" s="37">
        <v>54595</v>
      </c>
      <c r="N3597" s="37">
        <f>SUM(VentasC15[[#This Row],[Maquillaje]:[Perfumería]])</f>
        <v>325989</v>
      </c>
      <c r="O3597" s="14">
        <f>AVERAGE(VentasC15[[#This Row],[Maquillaje]:[Perfumería]])</f>
        <v>65197.8</v>
      </c>
      <c r="P3597" t="str">
        <f>INDEX(VentasC15[[#Headers],[Maquillaje]:[Perfumería]],MATCH(MAX(VentasC15[[#This Row],[Maquillaje]:[Perfumería]]),VentasC15[[#This Row],[Maquillaje]:[Perfumería]],0))</f>
        <v>Maquillaje</v>
      </c>
      <c r="Q3597" t="str">
        <f>INDEX(VentasC15[[#Headers],[Maquillaje]:[Perfumería]],MATCH(MIN(VentasC15[[#This Row],[Maquillaje]:[Perfumería]]),VentasC15[[#This Row],[Maquillaje]:[Perfumería]],0))</f>
        <v>Cuerpo</v>
      </c>
      <c r="R3597" t="str">
        <f>IF(VentasC15[[#This Row],[Total por vendedor]]&gt;=250000,"SI","NO")</f>
        <v>SI</v>
      </c>
    </row>
    <row r="3598" spans="1:18" x14ac:dyDescent="0.3">
      <c r="A3598" s="16">
        <v>33500718</v>
      </c>
      <c r="B3598" s="13">
        <v>35</v>
      </c>
      <c r="C3598" s="13">
        <v>8</v>
      </c>
      <c r="D3598" s="13">
        <v>97</v>
      </c>
      <c r="E3598" t="s">
        <v>24</v>
      </c>
      <c r="F3598" t="s">
        <v>21</v>
      </c>
      <c r="G3598" t="str">
        <f>IF(VentasC15[[#This Row],[Tipo de pago]]='Tablas auxiliares'!$B$6,"Venta física","Venta Online")</f>
        <v>Venta Online</v>
      </c>
      <c r="H3598" t="s">
        <v>29</v>
      </c>
      <c r="I3598" s="37">
        <v>47989</v>
      </c>
      <c r="J3598" s="37">
        <v>68381</v>
      </c>
      <c r="K3598" s="37">
        <v>72453</v>
      </c>
      <c r="L3598" s="37">
        <v>29469</v>
      </c>
      <c r="M3598" s="37">
        <v>8724</v>
      </c>
      <c r="N3598" s="37">
        <f>SUM(VentasC15[[#This Row],[Maquillaje]:[Perfumería]])</f>
        <v>227016</v>
      </c>
      <c r="O3598" s="14">
        <f>AVERAGE(VentasC15[[#This Row],[Maquillaje]:[Perfumería]])</f>
        <v>45403.199999999997</v>
      </c>
      <c r="P3598" t="str">
        <f>INDEX(VentasC15[[#Headers],[Maquillaje]:[Perfumería]],MATCH(MAX(VentasC15[[#This Row],[Maquillaje]:[Perfumería]]),VentasC15[[#This Row],[Maquillaje]:[Perfumería]],0))</f>
        <v>Cabello</v>
      </c>
      <c r="Q3598" t="str">
        <f>INDEX(VentasC15[[#Headers],[Maquillaje]:[Perfumería]],MATCH(MIN(VentasC15[[#This Row],[Maquillaje]:[Perfumería]]),VentasC15[[#This Row],[Maquillaje]:[Perfumería]],0))</f>
        <v>Perfumería</v>
      </c>
      <c r="R3598" t="str">
        <f>IF(VentasC15[[#This Row],[Total por vendedor]]&gt;=250000,"SI","NO")</f>
        <v>NO</v>
      </c>
    </row>
    <row r="3599" spans="1:18" x14ac:dyDescent="0.3">
      <c r="A3599" s="17">
        <v>33500719</v>
      </c>
      <c r="B3599" s="13">
        <v>58</v>
      </c>
      <c r="C3599" s="13">
        <v>8</v>
      </c>
      <c r="D3599" s="13">
        <v>11</v>
      </c>
      <c r="E3599" t="s">
        <v>23</v>
      </c>
      <c r="F3599" t="s">
        <v>20</v>
      </c>
      <c r="G3599" t="str">
        <f>IF(VentasC15[[#This Row],[Tipo de pago]]='Tablas auxiliares'!$B$6,"Venta física","Venta Online")</f>
        <v>Venta física</v>
      </c>
      <c r="H3599" t="s">
        <v>30</v>
      </c>
      <c r="I3599" s="37">
        <v>87308</v>
      </c>
      <c r="J3599" s="37">
        <v>19615</v>
      </c>
      <c r="K3599" s="37">
        <v>37217</v>
      </c>
      <c r="L3599" s="37">
        <v>50672</v>
      </c>
      <c r="M3599" s="37">
        <v>99509</v>
      </c>
      <c r="N3599" s="37">
        <f>SUM(VentasC15[[#This Row],[Maquillaje]:[Perfumería]])</f>
        <v>294321</v>
      </c>
      <c r="O3599" s="14">
        <f>AVERAGE(VentasC15[[#This Row],[Maquillaje]:[Perfumería]])</f>
        <v>58864.2</v>
      </c>
      <c r="P3599" t="str">
        <f>INDEX(VentasC15[[#Headers],[Maquillaje]:[Perfumería]],MATCH(MAX(VentasC15[[#This Row],[Maquillaje]:[Perfumería]]),VentasC15[[#This Row],[Maquillaje]:[Perfumería]],0))</f>
        <v>Perfumería</v>
      </c>
      <c r="Q3599" t="str">
        <f>INDEX(VentasC15[[#Headers],[Maquillaje]:[Perfumería]],MATCH(MIN(VentasC15[[#This Row],[Maquillaje]:[Perfumería]]),VentasC15[[#This Row],[Maquillaje]:[Perfumería]],0))</f>
        <v>Skincare</v>
      </c>
      <c r="R3599" t="str">
        <f>IF(VentasC15[[#This Row],[Total por vendedor]]&gt;=250000,"SI","NO")</f>
        <v>SI</v>
      </c>
    </row>
    <row r="3600" spans="1:18" x14ac:dyDescent="0.3">
      <c r="A3600" s="16">
        <v>33500720</v>
      </c>
      <c r="B3600" s="13">
        <v>44</v>
      </c>
      <c r="C3600" s="13">
        <v>8</v>
      </c>
      <c r="D3600" s="13">
        <v>10</v>
      </c>
      <c r="E3600" t="s">
        <v>24</v>
      </c>
      <c r="F3600" t="s">
        <v>21</v>
      </c>
      <c r="G3600" t="str">
        <f>IF(VentasC15[[#This Row],[Tipo de pago]]='Tablas auxiliares'!$B$6,"Venta física","Venta Online")</f>
        <v>Venta Online</v>
      </c>
      <c r="H3600" t="s">
        <v>29</v>
      </c>
      <c r="I3600" s="37">
        <v>36033</v>
      </c>
      <c r="J3600" s="37">
        <v>99677</v>
      </c>
      <c r="K3600" s="37">
        <v>16120</v>
      </c>
      <c r="L3600" s="37">
        <v>46389</v>
      </c>
      <c r="M3600" s="37">
        <v>86158</v>
      </c>
      <c r="N3600" s="37">
        <f>SUM(VentasC15[[#This Row],[Maquillaje]:[Perfumería]])</f>
        <v>284377</v>
      </c>
      <c r="O3600" s="14">
        <f>AVERAGE(VentasC15[[#This Row],[Maquillaje]:[Perfumería]])</f>
        <v>56875.4</v>
      </c>
      <c r="P3600" t="str">
        <f>INDEX(VentasC15[[#Headers],[Maquillaje]:[Perfumería]],MATCH(MAX(VentasC15[[#This Row],[Maquillaje]:[Perfumería]]),VentasC15[[#This Row],[Maquillaje]:[Perfumería]],0))</f>
        <v>Skincare</v>
      </c>
      <c r="Q3600" t="str">
        <f>INDEX(VentasC15[[#Headers],[Maquillaje]:[Perfumería]],MATCH(MIN(VentasC15[[#This Row],[Maquillaje]:[Perfumería]]),VentasC15[[#This Row],[Maquillaje]:[Perfumería]],0))</f>
        <v>Cabello</v>
      </c>
      <c r="R3600" t="str">
        <f>IF(VentasC15[[#This Row],[Total por vendedor]]&gt;=250000,"SI","NO")</f>
        <v>SI</v>
      </c>
    </row>
    <row r="3601" spans="1:18" x14ac:dyDescent="0.3">
      <c r="A3601" s="17">
        <v>33500721</v>
      </c>
      <c r="B3601" s="13">
        <v>59</v>
      </c>
      <c r="C3601" s="13">
        <v>8</v>
      </c>
      <c r="D3601" s="13">
        <v>79</v>
      </c>
      <c r="E3601" t="s">
        <v>23</v>
      </c>
      <c r="F3601" t="s">
        <v>20</v>
      </c>
      <c r="G3601" t="str">
        <f>IF(VentasC15[[#This Row],[Tipo de pago]]='Tablas auxiliares'!$B$6,"Venta física","Venta Online")</f>
        <v>Venta física</v>
      </c>
      <c r="H3601" t="s">
        <v>30</v>
      </c>
      <c r="I3601" s="37">
        <v>4349</v>
      </c>
      <c r="J3601" s="37">
        <v>80363</v>
      </c>
      <c r="K3601" s="37">
        <v>86271</v>
      </c>
      <c r="L3601" s="37">
        <v>64444</v>
      </c>
      <c r="M3601" s="37">
        <v>29184</v>
      </c>
      <c r="N3601" s="37">
        <f>SUM(VentasC15[[#This Row],[Maquillaje]:[Perfumería]])</f>
        <v>264611</v>
      </c>
      <c r="O3601" s="14">
        <f>AVERAGE(VentasC15[[#This Row],[Maquillaje]:[Perfumería]])</f>
        <v>52922.2</v>
      </c>
      <c r="P3601" t="str">
        <f>INDEX(VentasC15[[#Headers],[Maquillaje]:[Perfumería]],MATCH(MAX(VentasC15[[#This Row],[Maquillaje]:[Perfumería]]),VentasC15[[#This Row],[Maquillaje]:[Perfumería]],0))</f>
        <v>Cabello</v>
      </c>
      <c r="Q3601" t="str">
        <f>INDEX(VentasC15[[#Headers],[Maquillaje]:[Perfumería]],MATCH(MIN(VentasC15[[#This Row],[Maquillaje]:[Perfumería]]),VentasC15[[#This Row],[Maquillaje]:[Perfumería]],0))</f>
        <v>Maquillaje</v>
      </c>
      <c r="R3601" t="str">
        <f>IF(VentasC15[[#This Row],[Total por vendedor]]&gt;=250000,"SI","NO")</f>
        <v>SI</v>
      </c>
    </row>
    <row r="3602" spans="1:18" x14ac:dyDescent="0.3">
      <c r="A3602" s="16">
        <v>33500722</v>
      </c>
      <c r="B3602" s="13">
        <v>34</v>
      </c>
      <c r="C3602" s="13">
        <v>8</v>
      </c>
      <c r="D3602" s="13">
        <v>78</v>
      </c>
      <c r="E3602" t="s">
        <v>25</v>
      </c>
      <c r="F3602" t="s">
        <v>21</v>
      </c>
      <c r="G3602" t="str">
        <f>IF(VentasC15[[#This Row],[Tipo de pago]]='Tablas auxiliares'!$B$6,"Venta física","Venta Online")</f>
        <v>Venta Online</v>
      </c>
      <c r="H3602" t="s">
        <v>30</v>
      </c>
      <c r="I3602" s="37">
        <v>79366</v>
      </c>
      <c r="J3602" s="37">
        <v>81747</v>
      </c>
      <c r="K3602" s="37">
        <v>24629</v>
      </c>
      <c r="L3602" s="37">
        <v>19470</v>
      </c>
      <c r="M3602" s="37">
        <v>24457</v>
      </c>
      <c r="N3602" s="37">
        <f>SUM(VentasC15[[#This Row],[Maquillaje]:[Perfumería]])</f>
        <v>229669</v>
      </c>
      <c r="O3602" s="14">
        <f>AVERAGE(VentasC15[[#This Row],[Maquillaje]:[Perfumería]])</f>
        <v>45933.8</v>
      </c>
      <c r="P3602" t="str">
        <f>INDEX(VentasC15[[#Headers],[Maquillaje]:[Perfumería]],MATCH(MAX(VentasC15[[#This Row],[Maquillaje]:[Perfumería]]),VentasC15[[#This Row],[Maquillaje]:[Perfumería]],0))</f>
        <v>Skincare</v>
      </c>
      <c r="Q3602" t="str">
        <f>INDEX(VentasC15[[#Headers],[Maquillaje]:[Perfumería]],MATCH(MIN(VentasC15[[#This Row],[Maquillaje]:[Perfumería]]),VentasC15[[#This Row],[Maquillaje]:[Perfumería]],0))</f>
        <v>Cuerpo</v>
      </c>
      <c r="R3602" t="str">
        <f>IF(VentasC15[[#This Row],[Total por vendedor]]&gt;=250000,"SI","NO")</f>
        <v>NO</v>
      </c>
    </row>
    <row r="3603" spans="1:18" x14ac:dyDescent="0.3">
      <c r="A3603" s="17">
        <v>33500723</v>
      </c>
      <c r="B3603" s="13">
        <v>34</v>
      </c>
      <c r="C3603" s="13">
        <v>8</v>
      </c>
      <c r="D3603" s="13">
        <v>28</v>
      </c>
      <c r="E3603" t="s">
        <v>25</v>
      </c>
      <c r="F3603" t="s">
        <v>21</v>
      </c>
      <c r="G3603" t="str">
        <f>IF(VentasC15[[#This Row],[Tipo de pago]]='Tablas auxiliares'!$B$6,"Venta física","Venta Online")</f>
        <v>Venta Online</v>
      </c>
      <c r="H3603" t="s">
        <v>29</v>
      </c>
      <c r="I3603" s="37">
        <v>81520</v>
      </c>
      <c r="J3603" s="37">
        <v>36000</v>
      </c>
      <c r="K3603" s="37">
        <v>99655</v>
      </c>
      <c r="L3603" s="37">
        <v>45856</v>
      </c>
      <c r="M3603" s="37">
        <v>23847</v>
      </c>
      <c r="N3603" s="37">
        <f>SUM(VentasC15[[#This Row],[Maquillaje]:[Perfumería]])</f>
        <v>286878</v>
      </c>
      <c r="O3603" s="14">
        <f>AVERAGE(VentasC15[[#This Row],[Maquillaje]:[Perfumería]])</f>
        <v>57375.6</v>
      </c>
      <c r="P3603" t="str">
        <f>INDEX(VentasC15[[#Headers],[Maquillaje]:[Perfumería]],MATCH(MAX(VentasC15[[#This Row],[Maquillaje]:[Perfumería]]),VentasC15[[#This Row],[Maquillaje]:[Perfumería]],0))</f>
        <v>Cabello</v>
      </c>
      <c r="Q3603" t="str">
        <f>INDEX(VentasC15[[#Headers],[Maquillaje]:[Perfumería]],MATCH(MIN(VentasC15[[#This Row],[Maquillaje]:[Perfumería]]),VentasC15[[#This Row],[Maquillaje]:[Perfumería]],0))</f>
        <v>Perfumería</v>
      </c>
      <c r="R3603" t="str">
        <f>IF(VentasC15[[#This Row],[Total por vendedor]]&gt;=250000,"SI","NO")</f>
        <v>SI</v>
      </c>
    </row>
    <row r="3604" spans="1:18" x14ac:dyDescent="0.3">
      <c r="A3604" s="16">
        <v>33500724</v>
      </c>
      <c r="B3604" s="13">
        <v>58</v>
      </c>
      <c r="C3604" s="13">
        <v>8</v>
      </c>
      <c r="D3604" s="13">
        <v>73</v>
      </c>
      <c r="E3604" t="s">
        <v>24</v>
      </c>
      <c r="F3604" t="s">
        <v>20</v>
      </c>
      <c r="G3604" t="str">
        <f>IF(VentasC15[[#This Row],[Tipo de pago]]='Tablas auxiliares'!$B$6,"Venta física","Venta Online")</f>
        <v>Venta física</v>
      </c>
      <c r="H3604" t="s">
        <v>29</v>
      </c>
      <c r="I3604" s="37">
        <v>56934</v>
      </c>
      <c r="J3604" s="37">
        <v>69761</v>
      </c>
      <c r="K3604" s="37">
        <v>66993</v>
      </c>
      <c r="L3604" s="37">
        <v>20971</v>
      </c>
      <c r="M3604" s="37">
        <v>8719</v>
      </c>
      <c r="N3604" s="37">
        <f>SUM(VentasC15[[#This Row],[Maquillaje]:[Perfumería]])</f>
        <v>223378</v>
      </c>
      <c r="O3604" s="14">
        <f>AVERAGE(VentasC15[[#This Row],[Maquillaje]:[Perfumería]])</f>
        <v>44675.6</v>
      </c>
      <c r="P3604" t="str">
        <f>INDEX(VentasC15[[#Headers],[Maquillaje]:[Perfumería]],MATCH(MAX(VentasC15[[#This Row],[Maquillaje]:[Perfumería]]),VentasC15[[#This Row],[Maquillaje]:[Perfumería]],0))</f>
        <v>Skincare</v>
      </c>
      <c r="Q3604" t="str">
        <f>INDEX(VentasC15[[#Headers],[Maquillaje]:[Perfumería]],MATCH(MIN(VentasC15[[#This Row],[Maquillaje]:[Perfumería]]),VentasC15[[#This Row],[Maquillaje]:[Perfumería]],0))</f>
        <v>Perfumería</v>
      </c>
      <c r="R3604" t="str">
        <f>IF(VentasC15[[#This Row],[Total por vendedor]]&gt;=250000,"SI","NO")</f>
        <v>NO</v>
      </c>
    </row>
    <row r="3605" spans="1:18" x14ac:dyDescent="0.3">
      <c r="A3605" s="17">
        <v>33500725</v>
      </c>
      <c r="B3605" s="13">
        <v>57</v>
      </c>
      <c r="C3605" s="13">
        <v>8</v>
      </c>
      <c r="D3605" s="13">
        <v>71</v>
      </c>
      <c r="E3605" t="s">
        <v>23</v>
      </c>
      <c r="F3605" t="s">
        <v>21</v>
      </c>
      <c r="G3605" t="str">
        <f>IF(VentasC15[[#This Row],[Tipo de pago]]='Tablas auxiliares'!$B$6,"Venta física","Venta Online")</f>
        <v>Venta Online</v>
      </c>
      <c r="H3605" t="s">
        <v>29</v>
      </c>
      <c r="I3605" s="37">
        <v>26615</v>
      </c>
      <c r="J3605" s="37">
        <v>29185</v>
      </c>
      <c r="K3605" s="37">
        <v>6224</v>
      </c>
      <c r="L3605" s="37">
        <v>20872</v>
      </c>
      <c r="M3605" s="37">
        <v>18449</v>
      </c>
      <c r="N3605" s="37">
        <f>SUM(VentasC15[[#This Row],[Maquillaje]:[Perfumería]])</f>
        <v>101345</v>
      </c>
      <c r="O3605" s="14">
        <f>AVERAGE(VentasC15[[#This Row],[Maquillaje]:[Perfumería]])</f>
        <v>20269</v>
      </c>
      <c r="P3605" t="str">
        <f>INDEX(VentasC15[[#Headers],[Maquillaje]:[Perfumería]],MATCH(MAX(VentasC15[[#This Row],[Maquillaje]:[Perfumería]]),VentasC15[[#This Row],[Maquillaje]:[Perfumería]],0))</f>
        <v>Skincare</v>
      </c>
      <c r="Q3605" t="str">
        <f>INDEX(VentasC15[[#Headers],[Maquillaje]:[Perfumería]],MATCH(MIN(VentasC15[[#This Row],[Maquillaje]:[Perfumería]]),VentasC15[[#This Row],[Maquillaje]:[Perfumería]],0))</f>
        <v>Cabello</v>
      </c>
      <c r="R3605" t="str">
        <f>IF(VentasC15[[#This Row],[Total por vendedor]]&gt;=250000,"SI","NO")</f>
        <v>NO</v>
      </c>
    </row>
    <row r="3606" spans="1:18" x14ac:dyDescent="0.3">
      <c r="A3606" s="16">
        <v>33500726</v>
      </c>
      <c r="B3606" s="13">
        <v>25</v>
      </c>
      <c r="C3606" s="13">
        <v>8</v>
      </c>
      <c r="D3606" s="13">
        <v>45</v>
      </c>
      <c r="E3606" t="s">
        <v>24</v>
      </c>
      <c r="F3606" t="s">
        <v>21</v>
      </c>
      <c r="G3606" t="str">
        <f>IF(VentasC15[[#This Row],[Tipo de pago]]='Tablas auxiliares'!$B$6,"Venta física","Venta Online")</f>
        <v>Venta Online</v>
      </c>
      <c r="H3606" t="s">
        <v>30</v>
      </c>
      <c r="I3606" s="37">
        <v>49395</v>
      </c>
      <c r="J3606" s="37">
        <v>50319</v>
      </c>
      <c r="K3606" s="37">
        <v>49826</v>
      </c>
      <c r="L3606" s="37">
        <v>64332</v>
      </c>
      <c r="M3606" s="37">
        <v>12877</v>
      </c>
      <c r="N3606" s="37">
        <f>SUM(VentasC15[[#This Row],[Maquillaje]:[Perfumería]])</f>
        <v>226749</v>
      </c>
      <c r="O3606" s="14">
        <f>AVERAGE(VentasC15[[#This Row],[Maquillaje]:[Perfumería]])</f>
        <v>45349.8</v>
      </c>
      <c r="P3606" t="str">
        <f>INDEX(VentasC15[[#Headers],[Maquillaje]:[Perfumería]],MATCH(MAX(VentasC15[[#This Row],[Maquillaje]:[Perfumería]]),VentasC15[[#This Row],[Maquillaje]:[Perfumería]],0))</f>
        <v>Cuerpo</v>
      </c>
      <c r="Q3606" t="str">
        <f>INDEX(VentasC15[[#Headers],[Maquillaje]:[Perfumería]],MATCH(MIN(VentasC15[[#This Row],[Maquillaje]:[Perfumería]]),VentasC15[[#This Row],[Maquillaje]:[Perfumería]],0))</f>
        <v>Perfumería</v>
      </c>
      <c r="R3606" t="str">
        <f>IF(VentasC15[[#This Row],[Total por vendedor]]&gt;=250000,"SI","NO")</f>
        <v>NO</v>
      </c>
    </row>
    <row r="3607" spans="1:18" x14ac:dyDescent="0.3">
      <c r="A3607" s="17">
        <v>33500727</v>
      </c>
      <c r="B3607" s="13">
        <v>34</v>
      </c>
      <c r="C3607" s="13">
        <v>8</v>
      </c>
      <c r="D3607" s="13">
        <v>49</v>
      </c>
      <c r="E3607" t="s">
        <v>24</v>
      </c>
      <c r="F3607" t="s">
        <v>21</v>
      </c>
      <c r="G3607" t="str">
        <f>IF(VentasC15[[#This Row],[Tipo de pago]]='Tablas auxiliares'!$B$6,"Venta física","Venta Online")</f>
        <v>Venta Online</v>
      </c>
      <c r="H3607" t="s">
        <v>30</v>
      </c>
      <c r="I3607" s="37">
        <v>45501</v>
      </c>
      <c r="J3607" s="37">
        <v>79373</v>
      </c>
      <c r="K3607" s="37">
        <v>60816</v>
      </c>
      <c r="L3607" s="37">
        <v>20467</v>
      </c>
      <c r="M3607" s="37">
        <v>87879</v>
      </c>
      <c r="N3607" s="37">
        <f>SUM(VentasC15[[#This Row],[Maquillaje]:[Perfumería]])</f>
        <v>294036</v>
      </c>
      <c r="O3607" s="14">
        <f>AVERAGE(VentasC15[[#This Row],[Maquillaje]:[Perfumería]])</f>
        <v>58807.199999999997</v>
      </c>
      <c r="P3607" t="str">
        <f>INDEX(VentasC15[[#Headers],[Maquillaje]:[Perfumería]],MATCH(MAX(VentasC15[[#This Row],[Maquillaje]:[Perfumería]]),VentasC15[[#This Row],[Maquillaje]:[Perfumería]],0))</f>
        <v>Perfumería</v>
      </c>
      <c r="Q3607" t="str">
        <f>INDEX(VentasC15[[#Headers],[Maquillaje]:[Perfumería]],MATCH(MIN(VentasC15[[#This Row],[Maquillaje]:[Perfumería]]),VentasC15[[#This Row],[Maquillaje]:[Perfumería]],0))</f>
        <v>Cuerpo</v>
      </c>
      <c r="R3607" t="str">
        <f>IF(VentasC15[[#This Row],[Total por vendedor]]&gt;=250000,"SI","NO")</f>
        <v>SI</v>
      </c>
    </row>
    <row r="3608" spans="1:18" x14ac:dyDescent="0.3">
      <c r="A3608" s="16">
        <v>33500728</v>
      </c>
      <c r="B3608" s="13">
        <v>44</v>
      </c>
      <c r="C3608" s="13">
        <v>8</v>
      </c>
      <c r="D3608" s="13">
        <v>74</v>
      </c>
      <c r="E3608" t="s">
        <v>22</v>
      </c>
      <c r="F3608" t="s">
        <v>20</v>
      </c>
      <c r="G3608" t="str">
        <f>IF(VentasC15[[#This Row],[Tipo de pago]]='Tablas auxiliares'!$B$6,"Venta física","Venta Online")</f>
        <v>Venta física</v>
      </c>
      <c r="H3608" t="s">
        <v>30</v>
      </c>
      <c r="I3608" s="37">
        <v>97203</v>
      </c>
      <c r="J3608" s="37">
        <v>5878</v>
      </c>
      <c r="K3608" s="37">
        <v>14158</v>
      </c>
      <c r="L3608" s="37">
        <v>23072</v>
      </c>
      <c r="M3608" s="37">
        <v>54813</v>
      </c>
      <c r="N3608" s="37">
        <f>SUM(VentasC15[[#This Row],[Maquillaje]:[Perfumería]])</f>
        <v>195124</v>
      </c>
      <c r="O3608" s="14">
        <f>AVERAGE(VentasC15[[#This Row],[Maquillaje]:[Perfumería]])</f>
        <v>39024.800000000003</v>
      </c>
      <c r="P3608" t="str">
        <f>INDEX(VentasC15[[#Headers],[Maquillaje]:[Perfumería]],MATCH(MAX(VentasC15[[#This Row],[Maquillaje]:[Perfumería]]),VentasC15[[#This Row],[Maquillaje]:[Perfumería]],0))</f>
        <v>Maquillaje</v>
      </c>
      <c r="Q3608" t="str">
        <f>INDEX(VentasC15[[#Headers],[Maquillaje]:[Perfumería]],MATCH(MIN(VentasC15[[#This Row],[Maquillaje]:[Perfumería]]),VentasC15[[#This Row],[Maquillaje]:[Perfumería]],0))</f>
        <v>Skincare</v>
      </c>
      <c r="R3608" t="str">
        <f>IF(VentasC15[[#This Row],[Total por vendedor]]&gt;=250000,"SI","NO")</f>
        <v>NO</v>
      </c>
    </row>
    <row r="3609" spans="1:18" x14ac:dyDescent="0.3">
      <c r="A3609" s="17">
        <v>33500729</v>
      </c>
      <c r="B3609" s="13">
        <v>32</v>
      </c>
      <c r="C3609" s="13">
        <v>8</v>
      </c>
      <c r="D3609" s="13">
        <v>26</v>
      </c>
      <c r="E3609" t="s">
        <v>23</v>
      </c>
      <c r="F3609" t="s">
        <v>20</v>
      </c>
      <c r="G3609" t="str">
        <f>IF(VentasC15[[#This Row],[Tipo de pago]]='Tablas auxiliares'!$B$6,"Venta física","Venta Online")</f>
        <v>Venta física</v>
      </c>
      <c r="H3609" t="s">
        <v>30</v>
      </c>
      <c r="I3609" s="37">
        <v>95298</v>
      </c>
      <c r="J3609" s="37">
        <v>14655</v>
      </c>
      <c r="K3609" s="37">
        <v>12782</v>
      </c>
      <c r="L3609" s="37">
        <v>36242</v>
      </c>
      <c r="M3609" s="37">
        <v>50345</v>
      </c>
      <c r="N3609" s="37">
        <f>SUM(VentasC15[[#This Row],[Maquillaje]:[Perfumería]])</f>
        <v>209322</v>
      </c>
      <c r="O3609" s="14">
        <f>AVERAGE(VentasC15[[#This Row],[Maquillaje]:[Perfumería]])</f>
        <v>41864.400000000001</v>
      </c>
      <c r="P3609" t="str">
        <f>INDEX(VentasC15[[#Headers],[Maquillaje]:[Perfumería]],MATCH(MAX(VentasC15[[#This Row],[Maquillaje]:[Perfumería]]),VentasC15[[#This Row],[Maquillaje]:[Perfumería]],0))</f>
        <v>Maquillaje</v>
      </c>
      <c r="Q3609" t="str">
        <f>INDEX(VentasC15[[#Headers],[Maquillaje]:[Perfumería]],MATCH(MIN(VentasC15[[#This Row],[Maquillaje]:[Perfumería]]),VentasC15[[#This Row],[Maquillaje]:[Perfumería]],0))</f>
        <v>Cabello</v>
      </c>
      <c r="R3609" t="str">
        <f>IF(VentasC15[[#This Row],[Total por vendedor]]&gt;=250000,"SI","NO")</f>
        <v>NO</v>
      </c>
    </row>
    <row r="3610" spans="1:18" x14ac:dyDescent="0.3">
      <c r="A3610" s="16">
        <v>33500730</v>
      </c>
      <c r="B3610" s="13">
        <v>46</v>
      </c>
      <c r="C3610" s="13">
        <v>8</v>
      </c>
      <c r="D3610" s="13">
        <v>8</v>
      </c>
      <c r="E3610" t="s">
        <v>22</v>
      </c>
      <c r="F3610" t="s">
        <v>21</v>
      </c>
      <c r="G3610" t="str">
        <f>IF(VentasC15[[#This Row],[Tipo de pago]]='Tablas auxiliares'!$B$6,"Venta física","Venta Online")</f>
        <v>Venta Online</v>
      </c>
      <c r="H3610" t="s">
        <v>29</v>
      </c>
      <c r="I3610" s="37">
        <v>2383</v>
      </c>
      <c r="J3610" s="37">
        <v>94180</v>
      </c>
      <c r="K3610" s="37">
        <v>12122</v>
      </c>
      <c r="L3610" s="37">
        <v>73364</v>
      </c>
      <c r="M3610" s="37">
        <v>68271</v>
      </c>
      <c r="N3610" s="37">
        <f>SUM(VentasC15[[#This Row],[Maquillaje]:[Perfumería]])</f>
        <v>250320</v>
      </c>
      <c r="O3610" s="14">
        <f>AVERAGE(VentasC15[[#This Row],[Maquillaje]:[Perfumería]])</f>
        <v>50064</v>
      </c>
      <c r="P3610" t="str">
        <f>INDEX(VentasC15[[#Headers],[Maquillaje]:[Perfumería]],MATCH(MAX(VentasC15[[#This Row],[Maquillaje]:[Perfumería]]),VentasC15[[#This Row],[Maquillaje]:[Perfumería]],0))</f>
        <v>Skincare</v>
      </c>
      <c r="Q3610" t="str">
        <f>INDEX(VentasC15[[#Headers],[Maquillaje]:[Perfumería]],MATCH(MIN(VentasC15[[#This Row],[Maquillaje]:[Perfumería]]),VentasC15[[#This Row],[Maquillaje]:[Perfumería]],0))</f>
        <v>Maquillaje</v>
      </c>
      <c r="R3610" t="str">
        <f>IF(VentasC15[[#This Row],[Total por vendedor]]&gt;=250000,"SI","NO")</f>
        <v>SI</v>
      </c>
    </row>
    <row r="3611" spans="1:18" x14ac:dyDescent="0.3">
      <c r="A3611" s="17">
        <v>33500731</v>
      </c>
      <c r="B3611" s="13">
        <v>64</v>
      </c>
      <c r="C3611" s="13">
        <v>8</v>
      </c>
      <c r="D3611" s="13">
        <v>39</v>
      </c>
      <c r="E3611" t="s">
        <v>24</v>
      </c>
      <c r="F3611" t="s">
        <v>20</v>
      </c>
      <c r="G3611" t="str">
        <f>IF(VentasC15[[#This Row],[Tipo de pago]]='Tablas auxiliares'!$B$6,"Venta física","Venta Online")</f>
        <v>Venta física</v>
      </c>
      <c r="H3611" t="s">
        <v>30</v>
      </c>
      <c r="I3611" s="37">
        <v>99447</v>
      </c>
      <c r="J3611" s="37">
        <v>62861</v>
      </c>
      <c r="K3611" s="37">
        <v>26360</v>
      </c>
      <c r="L3611" s="37">
        <v>89163</v>
      </c>
      <c r="M3611" s="37">
        <v>74100</v>
      </c>
      <c r="N3611" s="37">
        <f>SUM(VentasC15[[#This Row],[Maquillaje]:[Perfumería]])</f>
        <v>351931</v>
      </c>
      <c r="O3611" s="14">
        <f>AVERAGE(VentasC15[[#This Row],[Maquillaje]:[Perfumería]])</f>
        <v>70386.2</v>
      </c>
      <c r="P3611" t="str">
        <f>INDEX(VentasC15[[#Headers],[Maquillaje]:[Perfumería]],MATCH(MAX(VentasC15[[#This Row],[Maquillaje]:[Perfumería]]),VentasC15[[#This Row],[Maquillaje]:[Perfumería]],0))</f>
        <v>Maquillaje</v>
      </c>
      <c r="Q3611" t="str">
        <f>INDEX(VentasC15[[#Headers],[Maquillaje]:[Perfumería]],MATCH(MIN(VentasC15[[#This Row],[Maquillaje]:[Perfumería]]),VentasC15[[#This Row],[Maquillaje]:[Perfumería]],0))</f>
        <v>Cabello</v>
      </c>
      <c r="R3611" t="str">
        <f>IF(VentasC15[[#This Row],[Total por vendedor]]&gt;=250000,"SI","NO")</f>
        <v>SI</v>
      </c>
    </row>
    <row r="3612" spans="1:18" x14ac:dyDescent="0.3">
      <c r="A3612" s="16">
        <v>33500732</v>
      </c>
      <c r="B3612" s="13">
        <v>64</v>
      </c>
      <c r="C3612" s="13">
        <v>8</v>
      </c>
      <c r="D3612" s="13">
        <v>75</v>
      </c>
      <c r="E3612" t="s">
        <v>24</v>
      </c>
      <c r="F3612" t="s">
        <v>21</v>
      </c>
      <c r="G3612" t="str">
        <f>IF(VentasC15[[#This Row],[Tipo de pago]]='Tablas auxiliares'!$B$6,"Venta física","Venta Online")</f>
        <v>Venta Online</v>
      </c>
      <c r="H3612" t="s">
        <v>30</v>
      </c>
      <c r="I3612" s="37">
        <v>21517</v>
      </c>
      <c r="J3612" s="37">
        <v>79020</v>
      </c>
      <c r="K3612" s="37">
        <v>95875</v>
      </c>
      <c r="L3612" s="37">
        <v>77612</v>
      </c>
      <c r="M3612" s="37">
        <v>53604</v>
      </c>
      <c r="N3612" s="37">
        <f>SUM(VentasC15[[#This Row],[Maquillaje]:[Perfumería]])</f>
        <v>327628</v>
      </c>
      <c r="O3612" s="14">
        <f>AVERAGE(VentasC15[[#This Row],[Maquillaje]:[Perfumería]])</f>
        <v>65525.599999999999</v>
      </c>
      <c r="P3612" t="str">
        <f>INDEX(VentasC15[[#Headers],[Maquillaje]:[Perfumería]],MATCH(MAX(VentasC15[[#This Row],[Maquillaje]:[Perfumería]]),VentasC15[[#This Row],[Maquillaje]:[Perfumería]],0))</f>
        <v>Cabello</v>
      </c>
      <c r="Q3612" t="str">
        <f>INDEX(VentasC15[[#Headers],[Maquillaje]:[Perfumería]],MATCH(MIN(VentasC15[[#This Row],[Maquillaje]:[Perfumería]]),VentasC15[[#This Row],[Maquillaje]:[Perfumería]],0))</f>
        <v>Maquillaje</v>
      </c>
      <c r="R3612" t="str">
        <f>IF(VentasC15[[#This Row],[Total por vendedor]]&gt;=250000,"SI","NO")</f>
        <v>SI</v>
      </c>
    </row>
    <row r="3613" spans="1:18" x14ac:dyDescent="0.3">
      <c r="A3613" s="17">
        <v>33500733</v>
      </c>
      <c r="B3613" s="13">
        <v>70</v>
      </c>
      <c r="C3613" s="13">
        <v>8</v>
      </c>
      <c r="D3613" s="13">
        <v>43</v>
      </c>
      <c r="E3613" t="s">
        <v>23</v>
      </c>
      <c r="F3613" t="s">
        <v>20</v>
      </c>
      <c r="G3613" t="str">
        <f>IF(VentasC15[[#This Row],[Tipo de pago]]='Tablas auxiliares'!$B$6,"Venta física","Venta Online")</f>
        <v>Venta física</v>
      </c>
      <c r="H3613" t="s">
        <v>30</v>
      </c>
      <c r="I3613" s="37">
        <v>43841</v>
      </c>
      <c r="J3613" s="37">
        <v>92194</v>
      </c>
      <c r="K3613" s="37">
        <v>2760</v>
      </c>
      <c r="L3613" s="37">
        <v>89915</v>
      </c>
      <c r="M3613" s="37">
        <v>41779</v>
      </c>
      <c r="N3613" s="37">
        <f>SUM(VentasC15[[#This Row],[Maquillaje]:[Perfumería]])</f>
        <v>270489</v>
      </c>
      <c r="O3613" s="14">
        <f>AVERAGE(VentasC15[[#This Row],[Maquillaje]:[Perfumería]])</f>
        <v>54097.8</v>
      </c>
      <c r="P3613" t="str">
        <f>INDEX(VentasC15[[#Headers],[Maquillaje]:[Perfumería]],MATCH(MAX(VentasC15[[#This Row],[Maquillaje]:[Perfumería]]),VentasC15[[#This Row],[Maquillaje]:[Perfumería]],0))</f>
        <v>Skincare</v>
      </c>
      <c r="Q3613" t="str">
        <f>INDEX(VentasC15[[#Headers],[Maquillaje]:[Perfumería]],MATCH(MIN(VentasC15[[#This Row],[Maquillaje]:[Perfumería]]),VentasC15[[#This Row],[Maquillaje]:[Perfumería]],0))</f>
        <v>Cabello</v>
      </c>
      <c r="R3613" t="str">
        <f>IF(VentasC15[[#This Row],[Total por vendedor]]&gt;=250000,"SI","NO")</f>
        <v>SI</v>
      </c>
    </row>
    <row r="3614" spans="1:18" x14ac:dyDescent="0.3">
      <c r="A3614" s="16">
        <v>33500734</v>
      </c>
      <c r="B3614" s="13">
        <v>34</v>
      </c>
      <c r="C3614" s="13">
        <v>8</v>
      </c>
      <c r="D3614" s="13">
        <v>85</v>
      </c>
      <c r="E3614" t="s">
        <v>24</v>
      </c>
      <c r="F3614" t="s">
        <v>21</v>
      </c>
      <c r="G3614" t="str">
        <f>IF(VentasC15[[#This Row],[Tipo de pago]]='Tablas auxiliares'!$B$6,"Venta física","Venta Online")</f>
        <v>Venta Online</v>
      </c>
      <c r="H3614" t="s">
        <v>29</v>
      </c>
      <c r="I3614" s="37">
        <v>90943</v>
      </c>
      <c r="J3614" s="37">
        <v>50425</v>
      </c>
      <c r="K3614" s="37">
        <v>10955</v>
      </c>
      <c r="L3614" s="37">
        <v>91262</v>
      </c>
      <c r="M3614" s="37">
        <v>26573</v>
      </c>
      <c r="N3614" s="37">
        <f>SUM(VentasC15[[#This Row],[Maquillaje]:[Perfumería]])</f>
        <v>270158</v>
      </c>
      <c r="O3614" s="14">
        <f>AVERAGE(VentasC15[[#This Row],[Maquillaje]:[Perfumería]])</f>
        <v>54031.6</v>
      </c>
      <c r="P3614" t="str">
        <f>INDEX(VentasC15[[#Headers],[Maquillaje]:[Perfumería]],MATCH(MAX(VentasC15[[#This Row],[Maquillaje]:[Perfumería]]),VentasC15[[#This Row],[Maquillaje]:[Perfumería]],0))</f>
        <v>Cuerpo</v>
      </c>
      <c r="Q3614" t="str">
        <f>INDEX(VentasC15[[#Headers],[Maquillaje]:[Perfumería]],MATCH(MIN(VentasC15[[#This Row],[Maquillaje]:[Perfumería]]),VentasC15[[#This Row],[Maquillaje]:[Perfumería]],0))</f>
        <v>Cabello</v>
      </c>
      <c r="R3614" t="str">
        <f>IF(VentasC15[[#This Row],[Total por vendedor]]&gt;=250000,"SI","NO")</f>
        <v>SI</v>
      </c>
    </row>
    <row r="3615" spans="1:18" x14ac:dyDescent="0.3">
      <c r="A3615" s="17">
        <v>33500735</v>
      </c>
      <c r="B3615" s="13">
        <v>54</v>
      </c>
      <c r="C3615" s="13">
        <v>8</v>
      </c>
      <c r="D3615" s="13">
        <v>41</v>
      </c>
      <c r="E3615" t="s">
        <v>24</v>
      </c>
      <c r="F3615" t="s">
        <v>20</v>
      </c>
      <c r="G3615" t="str">
        <f>IF(VentasC15[[#This Row],[Tipo de pago]]='Tablas auxiliares'!$B$6,"Venta física","Venta Online")</f>
        <v>Venta física</v>
      </c>
      <c r="H3615" t="s">
        <v>29</v>
      </c>
      <c r="I3615" s="37">
        <v>80285</v>
      </c>
      <c r="J3615" s="37">
        <v>97651</v>
      </c>
      <c r="K3615" s="37">
        <v>72865</v>
      </c>
      <c r="L3615" s="37">
        <v>26824</v>
      </c>
      <c r="M3615" s="37">
        <v>38391</v>
      </c>
      <c r="N3615" s="37">
        <f>SUM(VentasC15[[#This Row],[Maquillaje]:[Perfumería]])</f>
        <v>316016</v>
      </c>
      <c r="O3615" s="14">
        <f>AVERAGE(VentasC15[[#This Row],[Maquillaje]:[Perfumería]])</f>
        <v>63203.199999999997</v>
      </c>
      <c r="P3615" t="str">
        <f>INDEX(VentasC15[[#Headers],[Maquillaje]:[Perfumería]],MATCH(MAX(VentasC15[[#This Row],[Maquillaje]:[Perfumería]]),VentasC15[[#This Row],[Maquillaje]:[Perfumería]],0))</f>
        <v>Skincare</v>
      </c>
      <c r="Q3615" t="str">
        <f>INDEX(VentasC15[[#Headers],[Maquillaje]:[Perfumería]],MATCH(MIN(VentasC15[[#This Row],[Maquillaje]:[Perfumería]]),VentasC15[[#This Row],[Maquillaje]:[Perfumería]],0))</f>
        <v>Cuerpo</v>
      </c>
      <c r="R3615" t="str">
        <f>IF(VentasC15[[#This Row],[Total por vendedor]]&gt;=250000,"SI","NO")</f>
        <v>SI</v>
      </c>
    </row>
    <row r="3616" spans="1:18" x14ac:dyDescent="0.3">
      <c r="A3616" s="16">
        <v>33500736</v>
      </c>
      <c r="B3616" s="13">
        <v>67</v>
      </c>
      <c r="C3616" s="13">
        <v>8</v>
      </c>
      <c r="D3616" s="13">
        <v>61</v>
      </c>
      <c r="E3616" t="s">
        <v>23</v>
      </c>
      <c r="F3616" t="s">
        <v>20</v>
      </c>
      <c r="G3616" t="str">
        <f>IF(VentasC15[[#This Row],[Tipo de pago]]='Tablas auxiliares'!$B$6,"Venta física","Venta Online")</f>
        <v>Venta física</v>
      </c>
      <c r="H3616" t="s">
        <v>29</v>
      </c>
      <c r="I3616" s="37">
        <v>48339</v>
      </c>
      <c r="J3616" s="37">
        <v>92607</v>
      </c>
      <c r="K3616" s="37">
        <v>97915</v>
      </c>
      <c r="L3616" s="37">
        <v>82084</v>
      </c>
      <c r="M3616" s="37">
        <v>96518</v>
      </c>
      <c r="N3616" s="37">
        <f>SUM(VentasC15[[#This Row],[Maquillaje]:[Perfumería]])</f>
        <v>417463</v>
      </c>
      <c r="O3616" s="14">
        <f>AVERAGE(VentasC15[[#This Row],[Maquillaje]:[Perfumería]])</f>
        <v>83492.600000000006</v>
      </c>
      <c r="P3616" t="str">
        <f>INDEX(VentasC15[[#Headers],[Maquillaje]:[Perfumería]],MATCH(MAX(VentasC15[[#This Row],[Maquillaje]:[Perfumería]]),VentasC15[[#This Row],[Maquillaje]:[Perfumería]],0))</f>
        <v>Cabello</v>
      </c>
      <c r="Q3616" t="str">
        <f>INDEX(VentasC15[[#Headers],[Maquillaje]:[Perfumería]],MATCH(MIN(VentasC15[[#This Row],[Maquillaje]:[Perfumería]]),VentasC15[[#This Row],[Maquillaje]:[Perfumería]],0))</f>
        <v>Maquillaje</v>
      </c>
      <c r="R3616" t="str">
        <f>IF(VentasC15[[#This Row],[Total por vendedor]]&gt;=250000,"SI","NO")</f>
        <v>SI</v>
      </c>
    </row>
    <row r="3617" spans="1:18" x14ac:dyDescent="0.3">
      <c r="A3617" s="17">
        <v>33500737</v>
      </c>
      <c r="B3617" s="13">
        <v>69</v>
      </c>
      <c r="C3617" s="13">
        <v>8</v>
      </c>
      <c r="D3617" s="13">
        <v>90</v>
      </c>
      <c r="E3617" t="s">
        <v>25</v>
      </c>
      <c r="F3617" t="s">
        <v>21</v>
      </c>
      <c r="G3617" t="str">
        <f>IF(VentasC15[[#This Row],[Tipo de pago]]='Tablas auxiliares'!$B$6,"Venta física","Venta Online")</f>
        <v>Venta Online</v>
      </c>
      <c r="H3617" t="s">
        <v>30</v>
      </c>
      <c r="I3617" s="37">
        <v>8192</v>
      </c>
      <c r="J3617" s="37">
        <v>51704</v>
      </c>
      <c r="K3617" s="37">
        <v>48728</v>
      </c>
      <c r="L3617" s="37">
        <v>93210</v>
      </c>
      <c r="M3617" s="37">
        <v>83063</v>
      </c>
      <c r="N3617" s="37">
        <f>SUM(VentasC15[[#This Row],[Maquillaje]:[Perfumería]])</f>
        <v>284897</v>
      </c>
      <c r="O3617" s="14">
        <f>AVERAGE(VentasC15[[#This Row],[Maquillaje]:[Perfumería]])</f>
        <v>56979.4</v>
      </c>
      <c r="P3617" t="str">
        <f>INDEX(VentasC15[[#Headers],[Maquillaje]:[Perfumería]],MATCH(MAX(VentasC15[[#This Row],[Maquillaje]:[Perfumería]]),VentasC15[[#This Row],[Maquillaje]:[Perfumería]],0))</f>
        <v>Cuerpo</v>
      </c>
      <c r="Q3617" t="str">
        <f>INDEX(VentasC15[[#Headers],[Maquillaje]:[Perfumería]],MATCH(MIN(VentasC15[[#This Row],[Maquillaje]:[Perfumería]]),VentasC15[[#This Row],[Maquillaje]:[Perfumería]],0))</f>
        <v>Maquillaje</v>
      </c>
      <c r="R3617" t="str">
        <f>IF(VentasC15[[#This Row],[Total por vendedor]]&gt;=250000,"SI","NO")</f>
        <v>SI</v>
      </c>
    </row>
    <row r="3618" spans="1:18" x14ac:dyDescent="0.3">
      <c r="A3618" s="16">
        <v>33500738</v>
      </c>
      <c r="B3618" s="13">
        <v>44</v>
      </c>
      <c r="C3618" s="13">
        <v>8</v>
      </c>
      <c r="D3618" s="13">
        <v>90</v>
      </c>
      <c r="E3618" t="s">
        <v>23</v>
      </c>
      <c r="F3618" t="s">
        <v>20</v>
      </c>
      <c r="G3618" t="str">
        <f>IF(VentasC15[[#This Row],[Tipo de pago]]='Tablas auxiliares'!$B$6,"Venta física","Venta Online")</f>
        <v>Venta física</v>
      </c>
      <c r="H3618" t="s">
        <v>30</v>
      </c>
      <c r="I3618" s="37">
        <v>89831</v>
      </c>
      <c r="J3618" s="37">
        <v>19034</v>
      </c>
      <c r="K3618" s="37">
        <v>16162</v>
      </c>
      <c r="L3618" s="37">
        <v>45037</v>
      </c>
      <c r="M3618" s="37">
        <v>85431</v>
      </c>
      <c r="N3618" s="37">
        <f>SUM(VentasC15[[#This Row],[Maquillaje]:[Perfumería]])</f>
        <v>255495</v>
      </c>
      <c r="O3618" s="14">
        <f>AVERAGE(VentasC15[[#This Row],[Maquillaje]:[Perfumería]])</f>
        <v>51099</v>
      </c>
      <c r="P3618" t="str">
        <f>INDEX(VentasC15[[#Headers],[Maquillaje]:[Perfumería]],MATCH(MAX(VentasC15[[#This Row],[Maquillaje]:[Perfumería]]),VentasC15[[#This Row],[Maquillaje]:[Perfumería]],0))</f>
        <v>Maquillaje</v>
      </c>
      <c r="Q3618" t="str">
        <f>INDEX(VentasC15[[#Headers],[Maquillaje]:[Perfumería]],MATCH(MIN(VentasC15[[#This Row],[Maquillaje]:[Perfumería]]),VentasC15[[#This Row],[Maquillaje]:[Perfumería]],0))</f>
        <v>Cabello</v>
      </c>
      <c r="R3618" t="str">
        <f>IF(VentasC15[[#This Row],[Total por vendedor]]&gt;=250000,"SI","NO")</f>
        <v>SI</v>
      </c>
    </row>
    <row r="3619" spans="1:18" x14ac:dyDescent="0.3">
      <c r="A3619" s="17">
        <v>33500739</v>
      </c>
      <c r="B3619" s="13">
        <v>69</v>
      </c>
      <c r="C3619" s="13">
        <v>8</v>
      </c>
      <c r="D3619" s="13">
        <v>80</v>
      </c>
      <c r="E3619" t="s">
        <v>24</v>
      </c>
      <c r="F3619" t="s">
        <v>20</v>
      </c>
      <c r="G3619" t="str">
        <f>IF(VentasC15[[#This Row],[Tipo de pago]]='Tablas auxiliares'!$B$6,"Venta física","Venta Online")</f>
        <v>Venta física</v>
      </c>
      <c r="H3619" t="s">
        <v>29</v>
      </c>
      <c r="I3619" s="37">
        <v>91028</v>
      </c>
      <c r="J3619" s="37">
        <v>98850</v>
      </c>
      <c r="K3619" s="37">
        <v>14466</v>
      </c>
      <c r="L3619" s="37">
        <v>27115</v>
      </c>
      <c r="M3619" s="37">
        <v>96660</v>
      </c>
      <c r="N3619" s="37">
        <f>SUM(VentasC15[[#This Row],[Maquillaje]:[Perfumería]])</f>
        <v>328119</v>
      </c>
      <c r="O3619" s="14">
        <f>AVERAGE(VentasC15[[#This Row],[Maquillaje]:[Perfumería]])</f>
        <v>65623.8</v>
      </c>
      <c r="P3619" t="str">
        <f>INDEX(VentasC15[[#Headers],[Maquillaje]:[Perfumería]],MATCH(MAX(VentasC15[[#This Row],[Maquillaje]:[Perfumería]]),VentasC15[[#This Row],[Maquillaje]:[Perfumería]],0))</f>
        <v>Skincare</v>
      </c>
      <c r="Q3619" t="str">
        <f>INDEX(VentasC15[[#Headers],[Maquillaje]:[Perfumería]],MATCH(MIN(VentasC15[[#This Row],[Maquillaje]:[Perfumería]]),VentasC15[[#This Row],[Maquillaje]:[Perfumería]],0))</f>
        <v>Cabello</v>
      </c>
      <c r="R3619" t="str">
        <f>IF(VentasC15[[#This Row],[Total por vendedor]]&gt;=250000,"SI","NO")</f>
        <v>SI</v>
      </c>
    </row>
    <row r="3620" spans="1:18" x14ac:dyDescent="0.3">
      <c r="A3620" s="16">
        <v>33500740</v>
      </c>
      <c r="B3620" s="13">
        <v>33</v>
      </c>
      <c r="C3620" s="13">
        <v>8</v>
      </c>
      <c r="D3620" s="13">
        <v>29</v>
      </c>
      <c r="E3620" t="s">
        <v>25</v>
      </c>
      <c r="F3620" t="s">
        <v>21</v>
      </c>
      <c r="G3620" t="str">
        <f>IF(VentasC15[[#This Row],[Tipo de pago]]='Tablas auxiliares'!$B$6,"Venta física","Venta Online")</f>
        <v>Venta Online</v>
      </c>
      <c r="H3620" t="s">
        <v>29</v>
      </c>
      <c r="I3620" s="37">
        <v>5425</v>
      </c>
      <c r="J3620" s="37">
        <v>52433</v>
      </c>
      <c r="K3620" s="37">
        <v>56688</v>
      </c>
      <c r="L3620" s="37">
        <v>21199</v>
      </c>
      <c r="M3620" s="37">
        <v>81384</v>
      </c>
      <c r="N3620" s="37">
        <f>SUM(VentasC15[[#This Row],[Maquillaje]:[Perfumería]])</f>
        <v>217129</v>
      </c>
      <c r="O3620" s="14">
        <f>AVERAGE(VentasC15[[#This Row],[Maquillaje]:[Perfumería]])</f>
        <v>43425.8</v>
      </c>
      <c r="P3620" t="str">
        <f>INDEX(VentasC15[[#Headers],[Maquillaje]:[Perfumería]],MATCH(MAX(VentasC15[[#This Row],[Maquillaje]:[Perfumería]]),VentasC15[[#This Row],[Maquillaje]:[Perfumería]],0))</f>
        <v>Perfumería</v>
      </c>
      <c r="Q3620" t="str">
        <f>INDEX(VentasC15[[#Headers],[Maquillaje]:[Perfumería]],MATCH(MIN(VentasC15[[#This Row],[Maquillaje]:[Perfumería]]),VentasC15[[#This Row],[Maquillaje]:[Perfumería]],0))</f>
        <v>Maquillaje</v>
      </c>
      <c r="R3620" t="str">
        <f>IF(VentasC15[[#This Row],[Total por vendedor]]&gt;=250000,"SI","NO")</f>
        <v>NO</v>
      </c>
    </row>
    <row r="3621" spans="1:18" x14ac:dyDescent="0.3">
      <c r="A3621" s="17">
        <v>33500741</v>
      </c>
      <c r="B3621" s="13">
        <v>74</v>
      </c>
      <c r="C3621" s="13">
        <v>8</v>
      </c>
      <c r="D3621" s="13">
        <v>60</v>
      </c>
      <c r="E3621" t="s">
        <v>23</v>
      </c>
      <c r="F3621" t="s">
        <v>21</v>
      </c>
      <c r="G3621" t="str">
        <f>IF(VentasC15[[#This Row],[Tipo de pago]]='Tablas auxiliares'!$B$6,"Venta física","Venta Online")</f>
        <v>Venta Online</v>
      </c>
      <c r="H3621" t="s">
        <v>29</v>
      </c>
      <c r="I3621" s="37">
        <v>41505</v>
      </c>
      <c r="J3621" s="37">
        <v>4198</v>
      </c>
      <c r="K3621" s="37">
        <v>59068</v>
      </c>
      <c r="L3621" s="37">
        <v>94390</v>
      </c>
      <c r="M3621" s="37">
        <v>78161</v>
      </c>
      <c r="N3621" s="37">
        <f>SUM(VentasC15[[#This Row],[Maquillaje]:[Perfumería]])</f>
        <v>277322</v>
      </c>
      <c r="O3621" s="14">
        <f>AVERAGE(VentasC15[[#This Row],[Maquillaje]:[Perfumería]])</f>
        <v>55464.4</v>
      </c>
      <c r="P3621" t="str">
        <f>INDEX(VentasC15[[#Headers],[Maquillaje]:[Perfumería]],MATCH(MAX(VentasC15[[#This Row],[Maquillaje]:[Perfumería]]),VentasC15[[#This Row],[Maquillaje]:[Perfumería]],0))</f>
        <v>Cuerpo</v>
      </c>
      <c r="Q3621" t="str">
        <f>INDEX(VentasC15[[#Headers],[Maquillaje]:[Perfumería]],MATCH(MIN(VentasC15[[#This Row],[Maquillaje]:[Perfumería]]),VentasC15[[#This Row],[Maquillaje]:[Perfumería]],0))</f>
        <v>Skincare</v>
      </c>
      <c r="R3621" t="str">
        <f>IF(VentasC15[[#This Row],[Total por vendedor]]&gt;=250000,"SI","NO")</f>
        <v>SI</v>
      </c>
    </row>
    <row r="3622" spans="1:18" x14ac:dyDescent="0.3">
      <c r="A3622" s="16">
        <v>33500742</v>
      </c>
      <c r="B3622" s="13">
        <v>54</v>
      </c>
      <c r="C3622" s="13">
        <v>8</v>
      </c>
      <c r="D3622" s="13">
        <v>8</v>
      </c>
      <c r="E3622" t="s">
        <v>23</v>
      </c>
      <c r="F3622" t="s">
        <v>20</v>
      </c>
      <c r="G3622" t="str">
        <f>IF(VentasC15[[#This Row],[Tipo de pago]]='Tablas auxiliares'!$B$6,"Venta física","Venta Online")</f>
        <v>Venta física</v>
      </c>
      <c r="H3622" t="s">
        <v>30</v>
      </c>
      <c r="I3622" s="37">
        <v>25492</v>
      </c>
      <c r="J3622" s="37">
        <v>78266</v>
      </c>
      <c r="K3622" s="37">
        <v>35268</v>
      </c>
      <c r="L3622" s="37">
        <v>53628</v>
      </c>
      <c r="M3622" s="37">
        <v>91258</v>
      </c>
      <c r="N3622" s="37">
        <f>SUM(VentasC15[[#This Row],[Maquillaje]:[Perfumería]])</f>
        <v>283912</v>
      </c>
      <c r="O3622" s="14">
        <f>AVERAGE(VentasC15[[#This Row],[Maquillaje]:[Perfumería]])</f>
        <v>56782.400000000001</v>
      </c>
      <c r="P3622" t="str">
        <f>INDEX(VentasC15[[#Headers],[Maquillaje]:[Perfumería]],MATCH(MAX(VentasC15[[#This Row],[Maquillaje]:[Perfumería]]),VentasC15[[#This Row],[Maquillaje]:[Perfumería]],0))</f>
        <v>Perfumería</v>
      </c>
      <c r="Q3622" t="str">
        <f>INDEX(VentasC15[[#Headers],[Maquillaje]:[Perfumería]],MATCH(MIN(VentasC15[[#This Row],[Maquillaje]:[Perfumería]]),VentasC15[[#This Row],[Maquillaje]:[Perfumería]],0))</f>
        <v>Maquillaje</v>
      </c>
      <c r="R3622" t="str">
        <f>IF(VentasC15[[#This Row],[Total por vendedor]]&gt;=250000,"SI","NO")</f>
        <v>SI</v>
      </c>
    </row>
    <row r="3623" spans="1:18" x14ac:dyDescent="0.3">
      <c r="A3623" s="17">
        <v>33500743</v>
      </c>
      <c r="B3623" s="13">
        <v>49</v>
      </c>
      <c r="C3623" s="13">
        <v>8</v>
      </c>
      <c r="D3623" s="13">
        <v>7</v>
      </c>
      <c r="E3623" t="s">
        <v>24</v>
      </c>
      <c r="F3623" t="s">
        <v>20</v>
      </c>
      <c r="G3623" t="str">
        <f>IF(VentasC15[[#This Row],[Tipo de pago]]='Tablas auxiliares'!$B$6,"Venta física","Venta Online")</f>
        <v>Venta física</v>
      </c>
      <c r="H3623" t="s">
        <v>29</v>
      </c>
      <c r="I3623" s="37">
        <v>6285</v>
      </c>
      <c r="J3623" s="37">
        <v>35050</v>
      </c>
      <c r="K3623" s="37">
        <v>86007</v>
      </c>
      <c r="L3623" s="37">
        <v>91775</v>
      </c>
      <c r="M3623" s="37">
        <v>40685</v>
      </c>
      <c r="N3623" s="37">
        <f>SUM(VentasC15[[#This Row],[Maquillaje]:[Perfumería]])</f>
        <v>259802</v>
      </c>
      <c r="O3623" s="14">
        <f>AVERAGE(VentasC15[[#This Row],[Maquillaje]:[Perfumería]])</f>
        <v>51960.4</v>
      </c>
      <c r="P3623" t="str">
        <f>INDEX(VentasC15[[#Headers],[Maquillaje]:[Perfumería]],MATCH(MAX(VentasC15[[#This Row],[Maquillaje]:[Perfumería]]),VentasC15[[#This Row],[Maquillaje]:[Perfumería]],0))</f>
        <v>Cuerpo</v>
      </c>
      <c r="Q3623" t="str">
        <f>INDEX(VentasC15[[#Headers],[Maquillaje]:[Perfumería]],MATCH(MIN(VentasC15[[#This Row],[Maquillaje]:[Perfumería]]),VentasC15[[#This Row],[Maquillaje]:[Perfumería]],0))</f>
        <v>Maquillaje</v>
      </c>
      <c r="R3623" t="str">
        <f>IF(VentasC15[[#This Row],[Total por vendedor]]&gt;=250000,"SI","NO")</f>
        <v>SI</v>
      </c>
    </row>
    <row r="3624" spans="1:18" x14ac:dyDescent="0.3">
      <c r="A3624" s="16">
        <v>33500744</v>
      </c>
      <c r="B3624" s="13">
        <v>64</v>
      </c>
      <c r="C3624" s="13">
        <v>8</v>
      </c>
      <c r="D3624" s="13">
        <v>90</v>
      </c>
      <c r="E3624" t="s">
        <v>23</v>
      </c>
      <c r="F3624" t="s">
        <v>21</v>
      </c>
      <c r="G3624" t="str">
        <f>IF(VentasC15[[#This Row],[Tipo de pago]]='Tablas auxiliares'!$B$6,"Venta física","Venta Online")</f>
        <v>Venta Online</v>
      </c>
      <c r="H3624" t="s">
        <v>30</v>
      </c>
      <c r="I3624" s="37">
        <v>62479</v>
      </c>
      <c r="J3624" s="37">
        <v>9105</v>
      </c>
      <c r="K3624" s="37">
        <v>20390</v>
      </c>
      <c r="L3624" s="37">
        <v>21033</v>
      </c>
      <c r="M3624" s="37">
        <v>48717</v>
      </c>
      <c r="N3624" s="37">
        <f>SUM(VentasC15[[#This Row],[Maquillaje]:[Perfumería]])</f>
        <v>161724</v>
      </c>
      <c r="O3624" s="14">
        <f>AVERAGE(VentasC15[[#This Row],[Maquillaje]:[Perfumería]])</f>
        <v>32344.799999999999</v>
      </c>
      <c r="P3624" t="str">
        <f>INDEX(VentasC15[[#Headers],[Maquillaje]:[Perfumería]],MATCH(MAX(VentasC15[[#This Row],[Maquillaje]:[Perfumería]]),VentasC15[[#This Row],[Maquillaje]:[Perfumería]],0))</f>
        <v>Maquillaje</v>
      </c>
      <c r="Q3624" t="str">
        <f>INDEX(VentasC15[[#Headers],[Maquillaje]:[Perfumería]],MATCH(MIN(VentasC15[[#This Row],[Maquillaje]:[Perfumería]]),VentasC15[[#This Row],[Maquillaje]:[Perfumería]],0))</f>
        <v>Skincare</v>
      </c>
      <c r="R3624" t="str">
        <f>IF(VentasC15[[#This Row],[Total por vendedor]]&gt;=250000,"SI","NO")</f>
        <v>NO</v>
      </c>
    </row>
    <row r="3625" spans="1:18" x14ac:dyDescent="0.3">
      <c r="A3625" s="17">
        <v>33500745</v>
      </c>
      <c r="B3625" s="13">
        <v>43</v>
      </c>
      <c r="C3625" s="13">
        <v>8</v>
      </c>
      <c r="D3625" s="13">
        <v>14</v>
      </c>
      <c r="E3625" t="s">
        <v>22</v>
      </c>
      <c r="F3625" t="s">
        <v>20</v>
      </c>
      <c r="G3625" t="str">
        <f>IF(VentasC15[[#This Row],[Tipo de pago]]='Tablas auxiliares'!$B$6,"Venta física","Venta Online")</f>
        <v>Venta física</v>
      </c>
      <c r="H3625" t="s">
        <v>29</v>
      </c>
      <c r="I3625" s="37">
        <v>50854</v>
      </c>
      <c r="J3625" s="37">
        <v>38754</v>
      </c>
      <c r="K3625" s="37">
        <v>90681</v>
      </c>
      <c r="L3625" s="37">
        <v>77493</v>
      </c>
      <c r="M3625" s="37">
        <v>41313</v>
      </c>
      <c r="N3625" s="37">
        <f>SUM(VentasC15[[#This Row],[Maquillaje]:[Perfumería]])</f>
        <v>299095</v>
      </c>
      <c r="O3625" s="14">
        <f>AVERAGE(VentasC15[[#This Row],[Maquillaje]:[Perfumería]])</f>
        <v>59819</v>
      </c>
      <c r="P3625" t="str">
        <f>INDEX(VentasC15[[#Headers],[Maquillaje]:[Perfumería]],MATCH(MAX(VentasC15[[#This Row],[Maquillaje]:[Perfumería]]),VentasC15[[#This Row],[Maquillaje]:[Perfumería]],0))</f>
        <v>Cabello</v>
      </c>
      <c r="Q3625" t="str">
        <f>INDEX(VentasC15[[#Headers],[Maquillaje]:[Perfumería]],MATCH(MIN(VentasC15[[#This Row],[Maquillaje]:[Perfumería]]),VentasC15[[#This Row],[Maquillaje]:[Perfumería]],0))</f>
        <v>Skincare</v>
      </c>
      <c r="R3625" t="str">
        <f>IF(VentasC15[[#This Row],[Total por vendedor]]&gt;=250000,"SI","NO")</f>
        <v>SI</v>
      </c>
    </row>
    <row r="3626" spans="1:18" x14ac:dyDescent="0.3">
      <c r="A3626" s="16">
        <v>33500746</v>
      </c>
      <c r="B3626" s="13">
        <v>50</v>
      </c>
      <c r="C3626" s="13">
        <v>8</v>
      </c>
      <c r="D3626" s="13">
        <v>59</v>
      </c>
      <c r="E3626" t="s">
        <v>23</v>
      </c>
      <c r="F3626" t="s">
        <v>20</v>
      </c>
      <c r="G3626" t="str">
        <f>IF(VentasC15[[#This Row],[Tipo de pago]]='Tablas auxiliares'!$B$6,"Venta física","Venta Online")</f>
        <v>Venta física</v>
      </c>
      <c r="H3626" t="s">
        <v>30</v>
      </c>
      <c r="I3626" s="37">
        <v>41505</v>
      </c>
      <c r="J3626" s="37">
        <v>88036</v>
      </c>
      <c r="K3626" s="37">
        <v>59995</v>
      </c>
      <c r="L3626" s="37">
        <v>65500</v>
      </c>
      <c r="M3626" s="37">
        <v>15469</v>
      </c>
      <c r="N3626" s="37">
        <f>SUM(VentasC15[[#This Row],[Maquillaje]:[Perfumería]])</f>
        <v>270505</v>
      </c>
      <c r="O3626" s="14">
        <f>AVERAGE(VentasC15[[#This Row],[Maquillaje]:[Perfumería]])</f>
        <v>54101</v>
      </c>
      <c r="P3626" t="str">
        <f>INDEX(VentasC15[[#Headers],[Maquillaje]:[Perfumería]],MATCH(MAX(VentasC15[[#This Row],[Maquillaje]:[Perfumería]]),VentasC15[[#This Row],[Maquillaje]:[Perfumería]],0))</f>
        <v>Skincare</v>
      </c>
      <c r="Q3626" t="str">
        <f>INDEX(VentasC15[[#Headers],[Maquillaje]:[Perfumería]],MATCH(MIN(VentasC15[[#This Row],[Maquillaje]:[Perfumería]]),VentasC15[[#This Row],[Maquillaje]:[Perfumería]],0))</f>
        <v>Perfumería</v>
      </c>
      <c r="R3626" t="str">
        <f>IF(VentasC15[[#This Row],[Total por vendedor]]&gt;=250000,"SI","NO")</f>
        <v>SI</v>
      </c>
    </row>
    <row r="3627" spans="1:18" x14ac:dyDescent="0.3">
      <c r="A3627" s="17">
        <v>33500747</v>
      </c>
      <c r="B3627" s="13">
        <v>53</v>
      </c>
      <c r="C3627" s="13">
        <v>8</v>
      </c>
      <c r="D3627" s="13">
        <v>61</v>
      </c>
      <c r="E3627" t="s">
        <v>22</v>
      </c>
      <c r="F3627" t="s">
        <v>20</v>
      </c>
      <c r="G3627" t="str">
        <f>IF(VentasC15[[#This Row],[Tipo de pago]]='Tablas auxiliares'!$B$6,"Venta física","Venta Online")</f>
        <v>Venta física</v>
      </c>
      <c r="H3627" t="s">
        <v>30</v>
      </c>
      <c r="I3627" s="37">
        <v>66759</v>
      </c>
      <c r="J3627" s="37">
        <v>75540</v>
      </c>
      <c r="K3627" s="37">
        <v>39969</v>
      </c>
      <c r="L3627" s="37">
        <v>27252</v>
      </c>
      <c r="M3627" s="37">
        <v>17726</v>
      </c>
      <c r="N3627" s="37">
        <f>SUM(VentasC15[[#This Row],[Maquillaje]:[Perfumería]])</f>
        <v>227246</v>
      </c>
      <c r="O3627" s="14">
        <f>AVERAGE(VentasC15[[#This Row],[Maquillaje]:[Perfumería]])</f>
        <v>45449.2</v>
      </c>
      <c r="P3627" t="str">
        <f>INDEX(VentasC15[[#Headers],[Maquillaje]:[Perfumería]],MATCH(MAX(VentasC15[[#This Row],[Maquillaje]:[Perfumería]]),VentasC15[[#This Row],[Maquillaje]:[Perfumería]],0))</f>
        <v>Skincare</v>
      </c>
      <c r="Q3627" t="str">
        <f>INDEX(VentasC15[[#Headers],[Maquillaje]:[Perfumería]],MATCH(MIN(VentasC15[[#This Row],[Maquillaje]:[Perfumería]]),VentasC15[[#This Row],[Maquillaje]:[Perfumería]],0))</f>
        <v>Perfumería</v>
      </c>
      <c r="R3627" t="str">
        <f>IF(VentasC15[[#This Row],[Total por vendedor]]&gt;=250000,"SI","NO")</f>
        <v>NO</v>
      </c>
    </row>
    <row r="3628" spans="1:18" x14ac:dyDescent="0.3">
      <c r="A3628" s="16">
        <v>33500748</v>
      </c>
      <c r="B3628" s="13">
        <v>59</v>
      </c>
      <c r="C3628" s="13">
        <v>8</v>
      </c>
      <c r="D3628" s="13">
        <v>16</v>
      </c>
      <c r="E3628" t="s">
        <v>23</v>
      </c>
      <c r="F3628" t="s">
        <v>20</v>
      </c>
      <c r="G3628" t="str">
        <f>IF(VentasC15[[#This Row],[Tipo de pago]]='Tablas auxiliares'!$B$6,"Venta física","Venta Online")</f>
        <v>Venta física</v>
      </c>
      <c r="H3628" t="s">
        <v>30</v>
      </c>
      <c r="I3628" s="37">
        <v>67722</v>
      </c>
      <c r="J3628" s="37">
        <v>31409</v>
      </c>
      <c r="K3628" s="37">
        <v>21761</v>
      </c>
      <c r="L3628" s="37">
        <v>36672</v>
      </c>
      <c r="M3628" s="37">
        <v>13143</v>
      </c>
      <c r="N3628" s="37">
        <f>SUM(VentasC15[[#This Row],[Maquillaje]:[Perfumería]])</f>
        <v>170707</v>
      </c>
      <c r="O3628" s="14">
        <f>AVERAGE(VentasC15[[#This Row],[Maquillaje]:[Perfumería]])</f>
        <v>34141.4</v>
      </c>
      <c r="P3628" t="str">
        <f>INDEX(VentasC15[[#Headers],[Maquillaje]:[Perfumería]],MATCH(MAX(VentasC15[[#This Row],[Maquillaje]:[Perfumería]]),VentasC15[[#This Row],[Maquillaje]:[Perfumería]],0))</f>
        <v>Maquillaje</v>
      </c>
      <c r="Q3628" t="str">
        <f>INDEX(VentasC15[[#Headers],[Maquillaje]:[Perfumería]],MATCH(MIN(VentasC15[[#This Row],[Maquillaje]:[Perfumería]]),VentasC15[[#This Row],[Maquillaje]:[Perfumería]],0))</f>
        <v>Perfumería</v>
      </c>
      <c r="R3628" t="str">
        <f>IF(VentasC15[[#This Row],[Total por vendedor]]&gt;=250000,"SI","NO")</f>
        <v>NO</v>
      </c>
    </row>
    <row r="3629" spans="1:18" x14ac:dyDescent="0.3">
      <c r="A3629" s="17">
        <v>33500749</v>
      </c>
      <c r="B3629" s="13">
        <v>54</v>
      </c>
      <c r="C3629" s="13">
        <v>8</v>
      </c>
      <c r="D3629" s="13">
        <v>76</v>
      </c>
      <c r="E3629" t="s">
        <v>23</v>
      </c>
      <c r="F3629" t="s">
        <v>21</v>
      </c>
      <c r="G3629" t="str">
        <f>IF(VentasC15[[#This Row],[Tipo de pago]]='Tablas auxiliares'!$B$6,"Venta física","Venta Online")</f>
        <v>Venta Online</v>
      </c>
      <c r="H3629" t="s">
        <v>30</v>
      </c>
      <c r="I3629" s="37">
        <v>267</v>
      </c>
      <c r="J3629" s="37">
        <v>41264</v>
      </c>
      <c r="K3629" s="37">
        <v>31512</v>
      </c>
      <c r="L3629" s="37">
        <v>14076</v>
      </c>
      <c r="M3629" s="37">
        <v>31973</v>
      </c>
      <c r="N3629" s="37">
        <f>SUM(VentasC15[[#This Row],[Maquillaje]:[Perfumería]])</f>
        <v>119092</v>
      </c>
      <c r="O3629" s="14">
        <f>AVERAGE(VentasC15[[#This Row],[Maquillaje]:[Perfumería]])</f>
        <v>23818.400000000001</v>
      </c>
      <c r="P3629" t="str">
        <f>INDEX(VentasC15[[#Headers],[Maquillaje]:[Perfumería]],MATCH(MAX(VentasC15[[#This Row],[Maquillaje]:[Perfumería]]),VentasC15[[#This Row],[Maquillaje]:[Perfumería]],0))</f>
        <v>Skincare</v>
      </c>
      <c r="Q3629" t="str">
        <f>INDEX(VentasC15[[#Headers],[Maquillaje]:[Perfumería]],MATCH(MIN(VentasC15[[#This Row],[Maquillaje]:[Perfumería]]),VentasC15[[#This Row],[Maquillaje]:[Perfumería]],0))</f>
        <v>Maquillaje</v>
      </c>
      <c r="R3629" t="str">
        <f>IF(VentasC15[[#This Row],[Total por vendedor]]&gt;=250000,"SI","NO")</f>
        <v>NO</v>
      </c>
    </row>
    <row r="3630" spans="1:18" x14ac:dyDescent="0.3">
      <c r="A3630" s="16">
        <v>33500750</v>
      </c>
      <c r="B3630" s="13">
        <v>48</v>
      </c>
      <c r="C3630" s="13">
        <v>8</v>
      </c>
      <c r="D3630" s="13">
        <v>23</v>
      </c>
      <c r="E3630" t="s">
        <v>22</v>
      </c>
      <c r="F3630" t="s">
        <v>21</v>
      </c>
      <c r="G3630" t="str">
        <f>IF(VentasC15[[#This Row],[Tipo de pago]]='Tablas auxiliares'!$B$6,"Venta física","Venta Online")</f>
        <v>Venta Online</v>
      </c>
      <c r="H3630" t="s">
        <v>29</v>
      </c>
      <c r="I3630" s="37">
        <v>1854</v>
      </c>
      <c r="J3630" s="37">
        <v>50980</v>
      </c>
      <c r="K3630" s="37">
        <v>67346</v>
      </c>
      <c r="L3630" s="37">
        <v>19755</v>
      </c>
      <c r="M3630" s="37">
        <v>72461</v>
      </c>
      <c r="N3630" s="37">
        <f>SUM(VentasC15[[#This Row],[Maquillaje]:[Perfumería]])</f>
        <v>212396</v>
      </c>
      <c r="O3630" s="14">
        <f>AVERAGE(VentasC15[[#This Row],[Maquillaje]:[Perfumería]])</f>
        <v>42479.199999999997</v>
      </c>
      <c r="P3630" t="str">
        <f>INDEX(VentasC15[[#Headers],[Maquillaje]:[Perfumería]],MATCH(MAX(VentasC15[[#This Row],[Maquillaje]:[Perfumería]]),VentasC15[[#This Row],[Maquillaje]:[Perfumería]],0))</f>
        <v>Perfumería</v>
      </c>
      <c r="Q3630" t="str">
        <f>INDEX(VentasC15[[#Headers],[Maquillaje]:[Perfumería]],MATCH(MIN(VentasC15[[#This Row],[Maquillaje]:[Perfumería]]),VentasC15[[#This Row],[Maquillaje]:[Perfumería]],0))</f>
        <v>Maquillaje</v>
      </c>
      <c r="R3630" t="str">
        <f>IF(VentasC15[[#This Row],[Total por vendedor]]&gt;=250000,"SI","NO")</f>
        <v>NO</v>
      </c>
    </row>
    <row r="3631" spans="1:18" x14ac:dyDescent="0.3">
      <c r="A3631" s="17">
        <v>33500751</v>
      </c>
      <c r="B3631" s="13">
        <v>56</v>
      </c>
      <c r="C3631" s="13">
        <v>8</v>
      </c>
      <c r="D3631" s="13">
        <v>30</v>
      </c>
      <c r="E3631" t="s">
        <v>22</v>
      </c>
      <c r="F3631" t="s">
        <v>20</v>
      </c>
      <c r="G3631" t="str">
        <f>IF(VentasC15[[#This Row],[Tipo de pago]]='Tablas auxiliares'!$B$6,"Venta física","Venta Online")</f>
        <v>Venta física</v>
      </c>
      <c r="H3631" t="s">
        <v>30</v>
      </c>
      <c r="I3631" s="37">
        <v>98919</v>
      </c>
      <c r="J3631" s="37">
        <v>9521</v>
      </c>
      <c r="K3631" s="37">
        <v>38253</v>
      </c>
      <c r="L3631" s="37">
        <v>28030</v>
      </c>
      <c r="M3631" s="37">
        <v>61239</v>
      </c>
      <c r="N3631" s="37">
        <f>SUM(VentasC15[[#This Row],[Maquillaje]:[Perfumería]])</f>
        <v>235962</v>
      </c>
      <c r="O3631" s="14">
        <f>AVERAGE(VentasC15[[#This Row],[Maquillaje]:[Perfumería]])</f>
        <v>47192.4</v>
      </c>
      <c r="P3631" t="str">
        <f>INDEX(VentasC15[[#Headers],[Maquillaje]:[Perfumería]],MATCH(MAX(VentasC15[[#This Row],[Maquillaje]:[Perfumería]]),VentasC15[[#This Row],[Maquillaje]:[Perfumería]],0))</f>
        <v>Maquillaje</v>
      </c>
      <c r="Q3631" t="str">
        <f>INDEX(VentasC15[[#Headers],[Maquillaje]:[Perfumería]],MATCH(MIN(VentasC15[[#This Row],[Maquillaje]:[Perfumería]]),VentasC15[[#This Row],[Maquillaje]:[Perfumería]],0))</f>
        <v>Skincare</v>
      </c>
      <c r="R3631" t="str">
        <f>IF(VentasC15[[#This Row],[Total por vendedor]]&gt;=250000,"SI","NO")</f>
        <v>NO</v>
      </c>
    </row>
    <row r="3632" spans="1:18" x14ac:dyDescent="0.3">
      <c r="A3632" s="16">
        <v>33500752</v>
      </c>
      <c r="B3632" s="13">
        <v>54</v>
      </c>
      <c r="C3632" s="13">
        <v>8</v>
      </c>
      <c r="D3632" s="13">
        <v>39</v>
      </c>
      <c r="E3632" t="s">
        <v>23</v>
      </c>
      <c r="F3632" t="s">
        <v>21</v>
      </c>
      <c r="G3632" t="str">
        <f>IF(VentasC15[[#This Row],[Tipo de pago]]='Tablas auxiliares'!$B$6,"Venta física","Venta Online")</f>
        <v>Venta Online</v>
      </c>
      <c r="H3632" t="s">
        <v>30</v>
      </c>
      <c r="I3632" s="37">
        <v>87971</v>
      </c>
      <c r="J3632" s="37">
        <v>37398</v>
      </c>
      <c r="K3632" s="37">
        <v>70622</v>
      </c>
      <c r="L3632" s="37">
        <v>46834</v>
      </c>
      <c r="M3632" s="37">
        <v>55140</v>
      </c>
      <c r="N3632" s="37">
        <f>SUM(VentasC15[[#This Row],[Maquillaje]:[Perfumería]])</f>
        <v>297965</v>
      </c>
      <c r="O3632" s="14">
        <f>AVERAGE(VentasC15[[#This Row],[Maquillaje]:[Perfumería]])</f>
        <v>59593</v>
      </c>
      <c r="P3632" t="str">
        <f>INDEX(VentasC15[[#Headers],[Maquillaje]:[Perfumería]],MATCH(MAX(VentasC15[[#This Row],[Maquillaje]:[Perfumería]]),VentasC15[[#This Row],[Maquillaje]:[Perfumería]],0))</f>
        <v>Maquillaje</v>
      </c>
      <c r="Q3632" t="str">
        <f>INDEX(VentasC15[[#Headers],[Maquillaje]:[Perfumería]],MATCH(MIN(VentasC15[[#This Row],[Maquillaje]:[Perfumería]]),VentasC15[[#This Row],[Maquillaje]:[Perfumería]],0))</f>
        <v>Skincare</v>
      </c>
      <c r="R3632" t="str">
        <f>IF(VentasC15[[#This Row],[Total por vendedor]]&gt;=250000,"SI","NO")</f>
        <v>SI</v>
      </c>
    </row>
    <row r="3633" spans="1:18" x14ac:dyDescent="0.3">
      <c r="A3633" s="17">
        <v>33500753</v>
      </c>
      <c r="B3633" s="13">
        <v>44</v>
      </c>
      <c r="C3633" s="13">
        <v>8</v>
      </c>
      <c r="D3633" s="13">
        <v>30</v>
      </c>
      <c r="E3633" t="s">
        <v>22</v>
      </c>
      <c r="F3633" t="s">
        <v>20</v>
      </c>
      <c r="G3633" t="str">
        <f>IF(VentasC15[[#This Row],[Tipo de pago]]='Tablas auxiliares'!$B$6,"Venta física","Venta Online")</f>
        <v>Venta física</v>
      </c>
      <c r="H3633" t="s">
        <v>30</v>
      </c>
      <c r="I3633" s="37">
        <v>40713</v>
      </c>
      <c r="J3633" s="37">
        <v>17068</v>
      </c>
      <c r="K3633" s="37">
        <v>14173</v>
      </c>
      <c r="L3633" s="37">
        <v>60855</v>
      </c>
      <c r="M3633" s="37">
        <v>2450</v>
      </c>
      <c r="N3633" s="37">
        <f>SUM(VentasC15[[#This Row],[Maquillaje]:[Perfumería]])</f>
        <v>135259</v>
      </c>
      <c r="O3633" s="14">
        <f>AVERAGE(VentasC15[[#This Row],[Maquillaje]:[Perfumería]])</f>
        <v>27051.8</v>
      </c>
      <c r="P3633" t="str">
        <f>INDEX(VentasC15[[#Headers],[Maquillaje]:[Perfumería]],MATCH(MAX(VentasC15[[#This Row],[Maquillaje]:[Perfumería]]),VentasC15[[#This Row],[Maquillaje]:[Perfumería]],0))</f>
        <v>Cuerpo</v>
      </c>
      <c r="Q3633" t="str">
        <f>INDEX(VentasC15[[#Headers],[Maquillaje]:[Perfumería]],MATCH(MIN(VentasC15[[#This Row],[Maquillaje]:[Perfumería]]),VentasC15[[#This Row],[Maquillaje]:[Perfumería]],0))</f>
        <v>Perfumería</v>
      </c>
      <c r="R3633" t="str">
        <f>IF(VentasC15[[#This Row],[Total por vendedor]]&gt;=250000,"SI","NO")</f>
        <v>NO</v>
      </c>
    </row>
    <row r="3634" spans="1:18" x14ac:dyDescent="0.3">
      <c r="A3634" s="16">
        <v>33500754</v>
      </c>
      <c r="B3634" s="13">
        <v>46</v>
      </c>
      <c r="C3634" s="13">
        <v>8</v>
      </c>
      <c r="D3634" s="13">
        <v>13</v>
      </c>
      <c r="E3634" t="s">
        <v>24</v>
      </c>
      <c r="F3634" t="s">
        <v>21</v>
      </c>
      <c r="G3634" t="str">
        <f>IF(VentasC15[[#This Row],[Tipo de pago]]='Tablas auxiliares'!$B$6,"Venta física","Venta Online")</f>
        <v>Venta Online</v>
      </c>
      <c r="H3634" t="s">
        <v>29</v>
      </c>
      <c r="I3634" s="37">
        <v>51747</v>
      </c>
      <c r="J3634" s="37">
        <v>46954</v>
      </c>
      <c r="K3634" s="37">
        <v>65671</v>
      </c>
      <c r="L3634" s="37">
        <v>9544</v>
      </c>
      <c r="M3634" s="37">
        <v>71842</v>
      </c>
      <c r="N3634" s="37">
        <f>SUM(VentasC15[[#This Row],[Maquillaje]:[Perfumería]])</f>
        <v>245758</v>
      </c>
      <c r="O3634" s="14">
        <f>AVERAGE(VentasC15[[#This Row],[Maquillaje]:[Perfumería]])</f>
        <v>49151.6</v>
      </c>
      <c r="P3634" t="str">
        <f>INDEX(VentasC15[[#Headers],[Maquillaje]:[Perfumería]],MATCH(MAX(VentasC15[[#This Row],[Maquillaje]:[Perfumería]]),VentasC15[[#This Row],[Maquillaje]:[Perfumería]],0))</f>
        <v>Perfumería</v>
      </c>
      <c r="Q3634" t="str">
        <f>INDEX(VentasC15[[#Headers],[Maquillaje]:[Perfumería]],MATCH(MIN(VentasC15[[#This Row],[Maquillaje]:[Perfumería]]),VentasC15[[#This Row],[Maquillaje]:[Perfumería]],0))</f>
        <v>Cuerpo</v>
      </c>
      <c r="R3634" t="str">
        <f>IF(VentasC15[[#This Row],[Total por vendedor]]&gt;=250000,"SI","NO")</f>
        <v>NO</v>
      </c>
    </row>
    <row r="3635" spans="1:18" x14ac:dyDescent="0.3">
      <c r="A3635" s="17">
        <v>33500755</v>
      </c>
      <c r="B3635" s="13">
        <v>36</v>
      </c>
      <c r="C3635" s="13">
        <v>8</v>
      </c>
      <c r="D3635" s="13">
        <v>44</v>
      </c>
      <c r="E3635" t="s">
        <v>25</v>
      </c>
      <c r="F3635" t="s">
        <v>21</v>
      </c>
      <c r="G3635" t="str">
        <f>IF(VentasC15[[#This Row],[Tipo de pago]]='Tablas auxiliares'!$B$6,"Venta física","Venta Online")</f>
        <v>Venta Online</v>
      </c>
      <c r="H3635" t="s">
        <v>30</v>
      </c>
      <c r="I3635" s="37">
        <v>35615</v>
      </c>
      <c r="J3635" s="37">
        <v>28069</v>
      </c>
      <c r="K3635" s="37">
        <v>18922</v>
      </c>
      <c r="L3635" s="37">
        <v>10822</v>
      </c>
      <c r="M3635" s="37">
        <v>59649</v>
      </c>
      <c r="N3635" s="37">
        <f>SUM(VentasC15[[#This Row],[Maquillaje]:[Perfumería]])</f>
        <v>153077</v>
      </c>
      <c r="O3635" s="14">
        <f>AVERAGE(VentasC15[[#This Row],[Maquillaje]:[Perfumería]])</f>
        <v>30615.4</v>
      </c>
      <c r="P3635" t="str">
        <f>INDEX(VentasC15[[#Headers],[Maquillaje]:[Perfumería]],MATCH(MAX(VentasC15[[#This Row],[Maquillaje]:[Perfumería]]),VentasC15[[#This Row],[Maquillaje]:[Perfumería]],0))</f>
        <v>Perfumería</v>
      </c>
      <c r="Q3635" t="str">
        <f>INDEX(VentasC15[[#Headers],[Maquillaje]:[Perfumería]],MATCH(MIN(VentasC15[[#This Row],[Maquillaje]:[Perfumería]]),VentasC15[[#This Row],[Maquillaje]:[Perfumería]],0))</f>
        <v>Cuerpo</v>
      </c>
      <c r="R3635" t="str">
        <f>IF(VentasC15[[#This Row],[Total por vendedor]]&gt;=250000,"SI","NO")</f>
        <v>NO</v>
      </c>
    </row>
    <row r="3636" spans="1:18" x14ac:dyDescent="0.3">
      <c r="A3636" s="16">
        <v>33500756</v>
      </c>
      <c r="B3636" s="13">
        <v>46</v>
      </c>
      <c r="C3636" s="13">
        <v>8</v>
      </c>
      <c r="D3636" s="13">
        <v>25</v>
      </c>
      <c r="E3636" t="s">
        <v>23</v>
      </c>
      <c r="F3636" t="s">
        <v>21</v>
      </c>
      <c r="G3636" t="str">
        <f>IF(VentasC15[[#This Row],[Tipo de pago]]='Tablas auxiliares'!$B$6,"Venta física","Venta Online")</f>
        <v>Venta Online</v>
      </c>
      <c r="H3636" t="s">
        <v>29</v>
      </c>
      <c r="I3636" s="37">
        <v>15934</v>
      </c>
      <c r="J3636" s="37">
        <v>55183</v>
      </c>
      <c r="K3636" s="37">
        <v>77297</v>
      </c>
      <c r="L3636" s="37">
        <v>43443</v>
      </c>
      <c r="M3636" s="37">
        <v>91949</v>
      </c>
      <c r="N3636" s="37">
        <f>SUM(VentasC15[[#This Row],[Maquillaje]:[Perfumería]])</f>
        <v>283806</v>
      </c>
      <c r="O3636" s="14">
        <f>AVERAGE(VentasC15[[#This Row],[Maquillaje]:[Perfumería]])</f>
        <v>56761.2</v>
      </c>
      <c r="P3636" t="str">
        <f>INDEX(VentasC15[[#Headers],[Maquillaje]:[Perfumería]],MATCH(MAX(VentasC15[[#This Row],[Maquillaje]:[Perfumería]]),VentasC15[[#This Row],[Maquillaje]:[Perfumería]],0))</f>
        <v>Perfumería</v>
      </c>
      <c r="Q3636" t="str">
        <f>INDEX(VentasC15[[#Headers],[Maquillaje]:[Perfumería]],MATCH(MIN(VentasC15[[#This Row],[Maquillaje]:[Perfumería]]),VentasC15[[#This Row],[Maquillaje]:[Perfumería]],0))</f>
        <v>Maquillaje</v>
      </c>
      <c r="R3636" t="str">
        <f>IF(VentasC15[[#This Row],[Total por vendedor]]&gt;=250000,"SI","NO")</f>
        <v>SI</v>
      </c>
    </row>
    <row r="3637" spans="1:18" x14ac:dyDescent="0.3">
      <c r="A3637" s="17">
        <v>33500757</v>
      </c>
      <c r="B3637" s="13">
        <v>48</v>
      </c>
      <c r="C3637" s="13">
        <v>8</v>
      </c>
      <c r="D3637" s="13">
        <v>23</v>
      </c>
      <c r="E3637" t="s">
        <v>22</v>
      </c>
      <c r="F3637" t="s">
        <v>21</v>
      </c>
      <c r="G3637" t="str">
        <f>IF(VentasC15[[#This Row],[Tipo de pago]]='Tablas auxiliares'!$B$6,"Venta física","Venta Online")</f>
        <v>Venta Online</v>
      </c>
      <c r="H3637" t="s">
        <v>29</v>
      </c>
      <c r="I3637" s="37">
        <v>55492</v>
      </c>
      <c r="J3637" s="37">
        <v>45337</v>
      </c>
      <c r="K3637" s="37">
        <v>2944</v>
      </c>
      <c r="L3637" s="37">
        <v>12157</v>
      </c>
      <c r="M3637" s="37">
        <v>808</v>
      </c>
      <c r="N3637" s="37">
        <f>SUM(VentasC15[[#This Row],[Maquillaje]:[Perfumería]])</f>
        <v>116738</v>
      </c>
      <c r="O3637" s="14">
        <f>AVERAGE(VentasC15[[#This Row],[Maquillaje]:[Perfumería]])</f>
        <v>23347.599999999999</v>
      </c>
      <c r="P3637" t="str">
        <f>INDEX(VentasC15[[#Headers],[Maquillaje]:[Perfumería]],MATCH(MAX(VentasC15[[#This Row],[Maquillaje]:[Perfumería]]),VentasC15[[#This Row],[Maquillaje]:[Perfumería]],0))</f>
        <v>Maquillaje</v>
      </c>
      <c r="Q3637" t="str">
        <f>INDEX(VentasC15[[#Headers],[Maquillaje]:[Perfumería]],MATCH(MIN(VentasC15[[#This Row],[Maquillaje]:[Perfumería]]),VentasC15[[#This Row],[Maquillaje]:[Perfumería]],0))</f>
        <v>Perfumería</v>
      </c>
      <c r="R3637" t="str">
        <f>IF(VentasC15[[#This Row],[Total por vendedor]]&gt;=250000,"SI","NO")</f>
        <v>NO</v>
      </c>
    </row>
    <row r="3638" spans="1:18" x14ac:dyDescent="0.3">
      <c r="A3638" s="16">
        <v>33500758</v>
      </c>
      <c r="B3638" s="13">
        <v>53</v>
      </c>
      <c r="C3638" s="13">
        <v>8</v>
      </c>
      <c r="D3638" s="13">
        <v>74</v>
      </c>
      <c r="E3638" t="s">
        <v>25</v>
      </c>
      <c r="F3638" t="s">
        <v>20</v>
      </c>
      <c r="G3638" t="str">
        <f>IF(VentasC15[[#This Row],[Tipo de pago]]='Tablas auxiliares'!$B$6,"Venta física","Venta Online")</f>
        <v>Venta física</v>
      </c>
      <c r="H3638" t="s">
        <v>29</v>
      </c>
      <c r="I3638" s="37">
        <v>16564</v>
      </c>
      <c r="J3638" s="37">
        <v>12305</v>
      </c>
      <c r="K3638" s="37">
        <v>7796</v>
      </c>
      <c r="L3638" s="37">
        <v>42331</v>
      </c>
      <c r="M3638" s="37">
        <v>38393</v>
      </c>
      <c r="N3638" s="37">
        <f>SUM(VentasC15[[#This Row],[Maquillaje]:[Perfumería]])</f>
        <v>117389</v>
      </c>
      <c r="O3638" s="14">
        <f>AVERAGE(VentasC15[[#This Row],[Maquillaje]:[Perfumería]])</f>
        <v>23477.8</v>
      </c>
      <c r="P3638" t="str">
        <f>INDEX(VentasC15[[#Headers],[Maquillaje]:[Perfumería]],MATCH(MAX(VentasC15[[#This Row],[Maquillaje]:[Perfumería]]),VentasC15[[#This Row],[Maquillaje]:[Perfumería]],0))</f>
        <v>Cuerpo</v>
      </c>
      <c r="Q3638" t="str">
        <f>INDEX(VentasC15[[#Headers],[Maquillaje]:[Perfumería]],MATCH(MIN(VentasC15[[#This Row],[Maquillaje]:[Perfumería]]),VentasC15[[#This Row],[Maquillaje]:[Perfumería]],0))</f>
        <v>Cabello</v>
      </c>
      <c r="R3638" t="str">
        <f>IF(VentasC15[[#This Row],[Total por vendedor]]&gt;=250000,"SI","NO")</f>
        <v>NO</v>
      </c>
    </row>
    <row r="3639" spans="1:18" x14ac:dyDescent="0.3">
      <c r="A3639" s="17">
        <v>33500759</v>
      </c>
      <c r="B3639" s="13">
        <v>48</v>
      </c>
      <c r="C3639" s="13">
        <v>8</v>
      </c>
      <c r="D3639" s="13">
        <v>55</v>
      </c>
      <c r="E3639" t="s">
        <v>23</v>
      </c>
      <c r="F3639" t="s">
        <v>20</v>
      </c>
      <c r="G3639" t="str">
        <f>IF(VentasC15[[#This Row],[Tipo de pago]]='Tablas auxiliares'!$B$6,"Venta física","Venta Online")</f>
        <v>Venta física</v>
      </c>
      <c r="H3639" t="s">
        <v>30</v>
      </c>
      <c r="I3639" s="37">
        <v>21600</v>
      </c>
      <c r="J3639" s="37">
        <v>99713</v>
      </c>
      <c r="K3639" s="37">
        <v>15747</v>
      </c>
      <c r="L3639" s="37">
        <v>15082</v>
      </c>
      <c r="M3639" s="37">
        <v>50417</v>
      </c>
      <c r="N3639" s="37">
        <f>SUM(VentasC15[[#This Row],[Maquillaje]:[Perfumería]])</f>
        <v>202559</v>
      </c>
      <c r="O3639" s="14">
        <f>AVERAGE(VentasC15[[#This Row],[Maquillaje]:[Perfumería]])</f>
        <v>40511.800000000003</v>
      </c>
      <c r="P3639" t="str">
        <f>INDEX(VentasC15[[#Headers],[Maquillaje]:[Perfumería]],MATCH(MAX(VentasC15[[#This Row],[Maquillaje]:[Perfumería]]),VentasC15[[#This Row],[Maquillaje]:[Perfumería]],0))</f>
        <v>Skincare</v>
      </c>
      <c r="Q3639" t="str">
        <f>INDEX(VentasC15[[#Headers],[Maquillaje]:[Perfumería]],MATCH(MIN(VentasC15[[#This Row],[Maquillaje]:[Perfumería]]),VentasC15[[#This Row],[Maquillaje]:[Perfumería]],0))</f>
        <v>Cuerpo</v>
      </c>
      <c r="R3639" t="str">
        <f>IF(VentasC15[[#This Row],[Total por vendedor]]&gt;=250000,"SI","NO")</f>
        <v>NO</v>
      </c>
    </row>
    <row r="3640" spans="1:18" x14ac:dyDescent="0.3">
      <c r="A3640" s="16">
        <v>33500760</v>
      </c>
      <c r="B3640" s="13">
        <v>46</v>
      </c>
      <c r="C3640" s="13">
        <v>8</v>
      </c>
      <c r="D3640" s="13">
        <v>55</v>
      </c>
      <c r="E3640" t="s">
        <v>22</v>
      </c>
      <c r="F3640" t="s">
        <v>20</v>
      </c>
      <c r="G3640" t="str">
        <f>IF(VentasC15[[#This Row],[Tipo de pago]]='Tablas auxiliares'!$B$6,"Venta física","Venta Online")</f>
        <v>Venta física</v>
      </c>
      <c r="H3640" t="s">
        <v>29</v>
      </c>
      <c r="I3640" s="37">
        <v>17528</v>
      </c>
      <c r="J3640" s="37">
        <v>19079</v>
      </c>
      <c r="K3640" s="37">
        <v>20339</v>
      </c>
      <c r="L3640" s="37">
        <v>6770</v>
      </c>
      <c r="M3640" s="37">
        <v>34451</v>
      </c>
      <c r="N3640" s="37">
        <f>SUM(VentasC15[[#This Row],[Maquillaje]:[Perfumería]])</f>
        <v>98167</v>
      </c>
      <c r="O3640" s="14">
        <f>AVERAGE(VentasC15[[#This Row],[Maquillaje]:[Perfumería]])</f>
        <v>19633.400000000001</v>
      </c>
      <c r="P3640" t="str">
        <f>INDEX(VentasC15[[#Headers],[Maquillaje]:[Perfumería]],MATCH(MAX(VentasC15[[#This Row],[Maquillaje]:[Perfumería]]),VentasC15[[#This Row],[Maquillaje]:[Perfumería]],0))</f>
        <v>Perfumería</v>
      </c>
      <c r="Q3640" t="str">
        <f>INDEX(VentasC15[[#Headers],[Maquillaje]:[Perfumería]],MATCH(MIN(VentasC15[[#This Row],[Maquillaje]:[Perfumería]]),VentasC15[[#This Row],[Maquillaje]:[Perfumería]],0))</f>
        <v>Cuerpo</v>
      </c>
      <c r="R3640" t="str">
        <f>IF(VentasC15[[#This Row],[Total por vendedor]]&gt;=250000,"SI","NO")</f>
        <v>NO</v>
      </c>
    </row>
    <row r="3641" spans="1:18" x14ac:dyDescent="0.3">
      <c r="A3641" s="17">
        <v>33500761</v>
      </c>
      <c r="B3641" s="13">
        <v>52</v>
      </c>
      <c r="C3641" s="13">
        <v>8</v>
      </c>
      <c r="D3641" s="13">
        <v>58</v>
      </c>
      <c r="E3641" t="s">
        <v>23</v>
      </c>
      <c r="F3641" t="s">
        <v>20</v>
      </c>
      <c r="G3641" t="str">
        <f>IF(VentasC15[[#This Row],[Tipo de pago]]='Tablas auxiliares'!$B$6,"Venta física","Venta Online")</f>
        <v>Venta física</v>
      </c>
      <c r="H3641" t="s">
        <v>30</v>
      </c>
      <c r="I3641" s="37">
        <v>94800</v>
      </c>
      <c r="J3641" s="37">
        <v>41441</v>
      </c>
      <c r="K3641" s="37">
        <v>12103</v>
      </c>
      <c r="L3641" s="37">
        <v>7796</v>
      </c>
      <c r="M3641" s="37">
        <v>62818</v>
      </c>
      <c r="N3641" s="37">
        <f>SUM(VentasC15[[#This Row],[Maquillaje]:[Perfumería]])</f>
        <v>218958</v>
      </c>
      <c r="O3641" s="14">
        <f>AVERAGE(VentasC15[[#This Row],[Maquillaje]:[Perfumería]])</f>
        <v>43791.6</v>
      </c>
      <c r="P3641" t="str">
        <f>INDEX(VentasC15[[#Headers],[Maquillaje]:[Perfumería]],MATCH(MAX(VentasC15[[#This Row],[Maquillaje]:[Perfumería]]),VentasC15[[#This Row],[Maquillaje]:[Perfumería]],0))</f>
        <v>Maquillaje</v>
      </c>
      <c r="Q3641" t="str">
        <f>INDEX(VentasC15[[#Headers],[Maquillaje]:[Perfumería]],MATCH(MIN(VentasC15[[#This Row],[Maquillaje]:[Perfumería]]),VentasC15[[#This Row],[Maquillaje]:[Perfumería]],0))</f>
        <v>Cuerpo</v>
      </c>
      <c r="R3641" t="str">
        <f>IF(VentasC15[[#This Row],[Total por vendedor]]&gt;=250000,"SI","NO")</f>
        <v>NO</v>
      </c>
    </row>
    <row r="3642" spans="1:18" x14ac:dyDescent="0.3">
      <c r="A3642" s="16">
        <v>33500762</v>
      </c>
      <c r="B3642" s="13">
        <v>48</v>
      </c>
      <c r="C3642" s="13">
        <v>8</v>
      </c>
      <c r="D3642" s="13">
        <v>61</v>
      </c>
      <c r="E3642" t="s">
        <v>24</v>
      </c>
      <c r="F3642" t="s">
        <v>20</v>
      </c>
      <c r="G3642" t="str">
        <f>IF(VentasC15[[#This Row],[Tipo de pago]]='Tablas auxiliares'!$B$6,"Venta física","Venta Online")</f>
        <v>Venta física</v>
      </c>
      <c r="H3642" t="s">
        <v>30</v>
      </c>
      <c r="I3642" s="37">
        <v>29228</v>
      </c>
      <c r="J3642" s="37">
        <v>89990</v>
      </c>
      <c r="K3642" s="37">
        <v>44974</v>
      </c>
      <c r="L3642" s="37">
        <v>98968</v>
      </c>
      <c r="M3642" s="37">
        <v>42206</v>
      </c>
      <c r="N3642" s="37">
        <f>SUM(VentasC15[[#This Row],[Maquillaje]:[Perfumería]])</f>
        <v>305366</v>
      </c>
      <c r="O3642" s="14">
        <f>AVERAGE(VentasC15[[#This Row],[Maquillaje]:[Perfumería]])</f>
        <v>61073.2</v>
      </c>
      <c r="P3642" t="str">
        <f>INDEX(VentasC15[[#Headers],[Maquillaje]:[Perfumería]],MATCH(MAX(VentasC15[[#This Row],[Maquillaje]:[Perfumería]]),VentasC15[[#This Row],[Maquillaje]:[Perfumería]],0))</f>
        <v>Cuerpo</v>
      </c>
      <c r="Q3642" t="str">
        <f>INDEX(VentasC15[[#Headers],[Maquillaje]:[Perfumería]],MATCH(MIN(VentasC15[[#This Row],[Maquillaje]:[Perfumería]]),VentasC15[[#This Row],[Maquillaje]:[Perfumería]],0))</f>
        <v>Maquillaje</v>
      </c>
      <c r="R3642" t="str">
        <f>IF(VentasC15[[#This Row],[Total por vendedor]]&gt;=250000,"SI","NO")</f>
        <v>SI</v>
      </c>
    </row>
    <row r="3643" spans="1:18" x14ac:dyDescent="0.3">
      <c r="A3643" s="17">
        <v>33500763</v>
      </c>
      <c r="B3643" s="13">
        <v>33</v>
      </c>
      <c r="C3643" s="13">
        <v>8</v>
      </c>
      <c r="D3643" s="13">
        <v>29</v>
      </c>
      <c r="E3643" t="s">
        <v>25</v>
      </c>
      <c r="F3643" t="s">
        <v>21</v>
      </c>
      <c r="G3643" t="str">
        <f>IF(VentasC15[[#This Row],[Tipo de pago]]='Tablas auxiliares'!$B$6,"Venta física","Venta Online")</f>
        <v>Venta Online</v>
      </c>
      <c r="H3643" t="s">
        <v>29</v>
      </c>
      <c r="I3643" s="37">
        <v>9316</v>
      </c>
      <c r="J3643" s="37">
        <v>8803</v>
      </c>
      <c r="K3643" s="37">
        <v>93939</v>
      </c>
      <c r="L3643" s="37">
        <v>41754</v>
      </c>
      <c r="M3643" s="37">
        <v>28688</v>
      </c>
      <c r="N3643" s="37">
        <f>SUM(VentasC15[[#This Row],[Maquillaje]:[Perfumería]])</f>
        <v>182500</v>
      </c>
      <c r="O3643" s="14">
        <f>AVERAGE(VentasC15[[#This Row],[Maquillaje]:[Perfumería]])</f>
        <v>36500</v>
      </c>
      <c r="P3643" t="str">
        <f>INDEX(VentasC15[[#Headers],[Maquillaje]:[Perfumería]],MATCH(MAX(VentasC15[[#This Row],[Maquillaje]:[Perfumería]]),VentasC15[[#This Row],[Maquillaje]:[Perfumería]],0))</f>
        <v>Cabello</v>
      </c>
      <c r="Q3643" t="str">
        <f>INDEX(VentasC15[[#Headers],[Maquillaje]:[Perfumería]],MATCH(MIN(VentasC15[[#This Row],[Maquillaje]:[Perfumería]]),VentasC15[[#This Row],[Maquillaje]:[Perfumería]],0))</f>
        <v>Skincare</v>
      </c>
      <c r="R3643" t="str">
        <f>IF(VentasC15[[#This Row],[Total por vendedor]]&gt;=250000,"SI","NO")</f>
        <v>NO</v>
      </c>
    </row>
    <row r="3644" spans="1:18" x14ac:dyDescent="0.3">
      <c r="A3644" s="16">
        <v>33500764</v>
      </c>
      <c r="B3644" s="13">
        <v>59</v>
      </c>
      <c r="C3644" s="13">
        <v>8</v>
      </c>
      <c r="D3644" s="13">
        <v>88</v>
      </c>
      <c r="E3644" t="s">
        <v>23</v>
      </c>
      <c r="F3644" t="s">
        <v>20</v>
      </c>
      <c r="G3644" t="str">
        <f>IF(VentasC15[[#This Row],[Tipo de pago]]='Tablas auxiliares'!$B$6,"Venta física","Venta Online")</f>
        <v>Venta física</v>
      </c>
      <c r="H3644" t="s">
        <v>29</v>
      </c>
      <c r="I3644" s="37">
        <v>82742</v>
      </c>
      <c r="J3644" s="37">
        <v>47197</v>
      </c>
      <c r="K3644" s="37">
        <v>61295</v>
      </c>
      <c r="L3644" s="37">
        <v>70002</v>
      </c>
      <c r="M3644" s="37">
        <v>31379</v>
      </c>
      <c r="N3644" s="37">
        <f>SUM(VentasC15[[#This Row],[Maquillaje]:[Perfumería]])</f>
        <v>292615</v>
      </c>
      <c r="O3644" s="14">
        <f>AVERAGE(VentasC15[[#This Row],[Maquillaje]:[Perfumería]])</f>
        <v>58523</v>
      </c>
      <c r="P3644" t="str">
        <f>INDEX(VentasC15[[#Headers],[Maquillaje]:[Perfumería]],MATCH(MAX(VentasC15[[#This Row],[Maquillaje]:[Perfumería]]),VentasC15[[#This Row],[Maquillaje]:[Perfumería]],0))</f>
        <v>Maquillaje</v>
      </c>
      <c r="Q3644" t="str">
        <f>INDEX(VentasC15[[#Headers],[Maquillaje]:[Perfumería]],MATCH(MIN(VentasC15[[#This Row],[Maquillaje]:[Perfumería]]),VentasC15[[#This Row],[Maquillaje]:[Perfumería]],0))</f>
        <v>Perfumería</v>
      </c>
      <c r="R3644" t="str">
        <f>IF(VentasC15[[#This Row],[Total por vendedor]]&gt;=250000,"SI","NO")</f>
        <v>SI</v>
      </c>
    </row>
    <row r="3645" spans="1:18" x14ac:dyDescent="0.3">
      <c r="A3645" s="17">
        <v>33500765</v>
      </c>
      <c r="B3645" s="13">
        <v>68</v>
      </c>
      <c r="C3645" s="13">
        <v>8</v>
      </c>
      <c r="D3645" s="13">
        <v>62</v>
      </c>
      <c r="E3645" t="s">
        <v>24</v>
      </c>
      <c r="F3645" t="s">
        <v>21</v>
      </c>
      <c r="G3645" t="str">
        <f>IF(VentasC15[[#This Row],[Tipo de pago]]='Tablas auxiliares'!$B$6,"Venta física","Venta Online")</f>
        <v>Venta Online</v>
      </c>
      <c r="H3645" t="s">
        <v>30</v>
      </c>
      <c r="I3645" s="37">
        <v>86491</v>
      </c>
      <c r="J3645" s="37">
        <v>64437</v>
      </c>
      <c r="K3645" s="37">
        <v>46403</v>
      </c>
      <c r="L3645" s="37">
        <v>49318</v>
      </c>
      <c r="M3645" s="37">
        <v>58117</v>
      </c>
      <c r="N3645" s="37">
        <f>SUM(VentasC15[[#This Row],[Maquillaje]:[Perfumería]])</f>
        <v>304766</v>
      </c>
      <c r="O3645" s="14">
        <f>AVERAGE(VentasC15[[#This Row],[Maquillaje]:[Perfumería]])</f>
        <v>60953.2</v>
      </c>
      <c r="P3645" t="str">
        <f>INDEX(VentasC15[[#Headers],[Maquillaje]:[Perfumería]],MATCH(MAX(VentasC15[[#This Row],[Maquillaje]:[Perfumería]]),VentasC15[[#This Row],[Maquillaje]:[Perfumería]],0))</f>
        <v>Maquillaje</v>
      </c>
      <c r="Q3645" t="str">
        <f>INDEX(VentasC15[[#Headers],[Maquillaje]:[Perfumería]],MATCH(MIN(VentasC15[[#This Row],[Maquillaje]:[Perfumería]]),VentasC15[[#This Row],[Maquillaje]:[Perfumería]],0))</f>
        <v>Cabello</v>
      </c>
      <c r="R3645" t="str">
        <f>IF(VentasC15[[#This Row],[Total por vendedor]]&gt;=250000,"SI","NO")</f>
        <v>SI</v>
      </c>
    </row>
    <row r="3646" spans="1:18" x14ac:dyDescent="0.3">
      <c r="A3646" s="16">
        <v>33500766</v>
      </c>
      <c r="B3646" s="13">
        <v>30</v>
      </c>
      <c r="C3646" s="13">
        <v>8</v>
      </c>
      <c r="D3646" s="13">
        <v>66</v>
      </c>
      <c r="E3646" t="s">
        <v>25</v>
      </c>
      <c r="F3646" t="s">
        <v>20</v>
      </c>
      <c r="G3646" t="str">
        <f>IF(VentasC15[[#This Row],[Tipo de pago]]='Tablas auxiliares'!$B$6,"Venta física","Venta Online")</f>
        <v>Venta física</v>
      </c>
      <c r="H3646" t="s">
        <v>30</v>
      </c>
      <c r="I3646" s="37">
        <v>47070</v>
      </c>
      <c r="J3646" s="37">
        <v>46221</v>
      </c>
      <c r="K3646" s="37">
        <v>32176</v>
      </c>
      <c r="L3646" s="37">
        <v>6901</v>
      </c>
      <c r="M3646" s="37">
        <v>51672</v>
      </c>
      <c r="N3646" s="37">
        <f>SUM(VentasC15[[#This Row],[Maquillaje]:[Perfumería]])</f>
        <v>184040</v>
      </c>
      <c r="O3646" s="14">
        <f>AVERAGE(VentasC15[[#This Row],[Maquillaje]:[Perfumería]])</f>
        <v>36808</v>
      </c>
      <c r="P3646" t="str">
        <f>INDEX(VentasC15[[#Headers],[Maquillaje]:[Perfumería]],MATCH(MAX(VentasC15[[#This Row],[Maquillaje]:[Perfumería]]),VentasC15[[#This Row],[Maquillaje]:[Perfumería]],0))</f>
        <v>Perfumería</v>
      </c>
      <c r="Q3646" t="str">
        <f>INDEX(VentasC15[[#Headers],[Maquillaje]:[Perfumería]],MATCH(MIN(VentasC15[[#This Row],[Maquillaje]:[Perfumería]]),VentasC15[[#This Row],[Maquillaje]:[Perfumería]],0))</f>
        <v>Cuerpo</v>
      </c>
      <c r="R3646" t="str">
        <f>IF(VentasC15[[#This Row],[Total por vendedor]]&gt;=250000,"SI","NO")</f>
        <v>NO</v>
      </c>
    </row>
    <row r="3647" spans="1:18" x14ac:dyDescent="0.3">
      <c r="A3647" s="17">
        <v>33500767</v>
      </c>
      <c r="B3647" s="13">
        <v>73</v>
      </c>
      <c r="C3647" s="13">
        <v>8</v>
      </c>
      <c r="D3647" s="13">
        <v>80</v>
      </c>
      <c r="E3647" t="s">
        <v>23</v>
      </c>
      <c r="F3647" t="s">
        <v>20</v>
      </c>
      <c r="G3647" t="str">
        <f>IF(VentasC15[[#This Row],[Tipo de pago]]='Tablas auxiliares'!$B$6,"Venta física","Venta Online")</f>
        <v>Venta física</v>
      </c>
      <c r="H3647" t="s">
        <v>29</v>
      </c>
      <c r="I3647" s="37">
        <v>51744</v>
      </c>
      <c r="J3647" s="37">
        <v>53612</v>
      </c>
      <c r="K3647" s="37">
        <v>23928</v>
      </c>
      <c r="L3647" s="37">
        <v>56556</v>
      </c>
      <c r="M3647" s="37">
        <v>8801</v>
      </c>
      <c r="N3647" s="37">
        <f>SUM(VentasC15[[#This Row],[Maquillaje]:[Perfumería]])</f>
        <v>194641</v>
      </c>
      <c r="O3647" s="14">
        <f>AVERAGE(VentasC15[[#This Row],[Maquillaje]:[Perfumería]])</f>
        <v>38928.199999999997</v>
      </c>
      <c r="P3647" t="str">
        <f>INDEX(VentasC15[[#Headers],[Maquillaje]:[Perfumería]],MATCH(MAX(VentasC15[[#This Row],[Maquillaje]:[Perfumería]]),VentasC15[[#This Row],[Maquillaje]:[Perfumería]],0))</f>
        <v>Cuerpo</v>
      </c>
      <c r="Q3647" t="str">
        <f>INDEX(VentasC15[[#Headers],[Maquillaje]:[Perfumería]],MATCH(MIN(VentasC15[[#This Row],[Maquillaje]:[Perfumería]]),VentasC15[[#This Row],[Maquillaje]:[Perfumería]],0))</f>
        <v>Perfumería</v>
      </c>
      <c r="R3647" t="str">
        <f>IF(VentasC15[[#This Row],[Total por vendedor]]&gt;=250000,"SI","NO")</f>
        <v>NO</v>
      </c>
    </row>
    <row r="3648" spans="1:18" x14ac:dyDescent="0.3">
      <c r="A3648" s="16">
        <v>33500768</v>
      </c>
      <c r="B3648" s="13">
        <v>36</v>
      </c>
      <c r="C3648" s="13">
        <v>8</v>
      </c>
      <c r="D3648" s="13">
        <v>79</v>
      </c>
      <c r="E3648" t="s">
        <v>24</v>
      </c>
      <c r="F3648" t="s">
        <v>20</v>
      </c>
      <c r="G3648" t="str">
        <f>IF(VentasC15[[#This Row],[Tipo de pago]]='Tablas auxiliares'!$B$6,"Venta física","Venta Online")</f>
        <v>Venta física</v>
      </c>
      <c r="H3648" t="s">
        <v>30</v>
      </c>
      <c r="I3648" s="37">
        <v>95836</v>
      </c>
      <c r="J3648" s="37">
        <v>30127</v>
      </c>
      <c r="K3648" s="37">
        <v>44539</v>
      </c>
      <c r="L3648" s="37">
        <v>81039</v>
      </c>
      <c r="M3648" s="37">
        <v>5041</v>
      </c>
      <c r="N3648" s="37">
        <f>SUM(VentasC15[[#This Row],[Maquillaje]:[Perfumería]])</f>
        <v>256582</v>
      </c>
      <c r="O3648" s="14">
        <f>AVERAGE(VentasC15[[#This Row],[Maquillaje]:[Perfumería]])</f>
        <v>51316.4</v>
      </c>
      <c r="P3648" t="str">
        <f>INDEX(VentasC15[[#Headers],[Maquillaje]:[Perfumería]],MATCH(MAX(VentasC15[[#This Row],[Maquillaje]:[Perfumería]]),VentasC15[[#This Row],[Maquillaje]:[Perfumería]],0))</f>
        <v>Maquillaje</v>
      </c>
      <c r="Q3648" t="str">
        <f>INDEX(VentasC15[[#Headers],[Maquillaje]:[Perfumería]],MATCH(MIN(VentasC15[[#This Row],[Maquillaje]:[Perfumería]]),VentasC15[[#This Row],[Maquillaje]:[Perfumería]],0))</f>
        <v>Perfumería</v>
      </c>
      <c r="R3648" t="str">
        <f>IF(VentasC15[[#This Row],[Total por vendedor]]&gt;=250000,"SI","NO")</f>
        <v>SI</v>
      </c>
    </row>
    <row r="3649" spans="1:18" x14ac:dyDescent="0.3">
      <c r="A3649" s="17">
        <v>33500769</v>
      </c>
      <c r="B3649" s="13">
        <v>58</v>
      </c>
      <c r="C3649" s="13">
        <v>8</v>
      </c>
      <c r="D3649" s="13">
        <v>7</v>
      </c>
      <c r="E3649" t="s">
        <v>22</v>
      </c>
      <c r="F3649" t="s">
        <v>21</v>
      </c>
      <c r="G3649" t="str">
        <f>IF(VentasC15[[#This Row],[Tipo de pago]]='Tablas auxiliares'!$B$6,"Venta física","Venta Online")</f>
        <v>Venta Online</v>
      </c>
      <c r="H3649" t="s">
        <v>29</v>
      </c>
      <c r="I3649" s="37">
        <v>68062</v>
      </c>
      <c r="J3649" s="37">
        <v>39901</v>
      </c>
      <c r="K3649" s="37">
        <v>73220</v>
      </c>
      <c r="L3649" s="37">
        <v>9178</v>
      </c>
      <c r="M3649" s="37">
        <v>54405</v>
      </c>
      <c r="N3649" s="37">
        <f>SUM(VentasC15[[#This Row],[Maquillaje]:[Perfumería]])</f>
        <v>244766</v>
      </c>
      <c r="O3649" s="14">
        <f>AVERAGE(VentasC15[[#This Row],[Maquillaje]:[Perfumería]])</f>
        <v>48953.2</v>
      </c>
      <c r="P3649" t="str">
        <f>INDEX(VentasC15[[#Headers],[Maquillaje]:[Perfumería]],MATCH(MAX(VentasC15[[#This Row],[Maquillaje]:[Perfumería]]),VentasC15[[#This Row],[Maquillaje]:[Perfumería]],0))</f>
        <v>Cabello</v>
      </c>
      <c r="Q3649" t="str">
        <f>INDEX(VentasC15[[#Headers],[Maquillaje]:[Perfumería]],MATCH(MIN(VentasC15[[#This Row],[Maquillaje]:[Perfumería]]),VentasC15[[#This Row],[Maquillaje]:[Perfumería]],0))</f>
        <v>Cuerpo</v>
      </c>
      <c r="R3649" t="str">
        <f>IF(VentasC15[[#This Row],[Total por vendedor]]&gt;=250000,"SI","NO")</f>
        <v>NO</v>
      </c>
    </row>
    <row r="3650" spans="1:18" x14ac:dyDescent="0.3">
      <c r="A3650" s="16">
        <v>33500770</v>
      </c>
      <c r="B3650" s="13">
        <v>39</v>
      </c>
      <c r="C3650" s="13">
        <v>8</v>
      </c>
      <c r="D3650" s="13">
        <v>33</v>
      </c>
      <c r="E3650" t="s">
        <v>23</v>
      </c>
      <c r="F3650" t="s">
        <v>20</v>
      </c>
      <c r="G3650" t="str">
        <f>IF(VentasC15[[#This Row],[Tipo de pago]]='Tablas auxiliares'!$B$6,"Venta física","Venta Online")</f>
        <v>Venta física</v>
      </c>
      <c r="H3650" t="s">
        <v>30</v>
      </c>
      <c r="I3650" s="37">
        <v>30599</v>
      </c>
      <c r="J3650" s="37">
        <v>59839</v>
      </c>
      <c r="K3650" s="37">
        <v>60981</v>
      </c>
      <c r="L3650" s="37">
        <v>53693</v>
      </c>
      <c r="M3650" s="37">
        <v>65588</v>
      </c>
      <c r="N3650" s="37">
        <f>SUM(VentasC15[[#This Row],[Maquillaje]:[Perfumería]])</f>
        <v>270700</v>
      </c>
      <c r="O3650" s="14">
        <f>AVERAGE(VentasC15[[#This Row],[Maquillaje]:[Perfumería]])</f>
        <v>54140</v>
      </c>
      <c r="P3650" t="str">
        <f>INDEX(VentasC15[[#Headers],[Maquillaje]:[Perfumería]],MATCH(MAX(VentasC15[[#This Row],[Maquillaje]:[Perfumería]]),VentasC15[[#This Row],[Maquillaje]:[Perfumería]],0))</f>
        <v>Perfumería</v>
      </c>
      <c r="Q3650" t="str">
        <f>INDEX(VentasC15[[#Headers],[Maquillaje]:[Perfumería]],MATCH(MIN(VentasC15[[#This Row],[Maquillaje]:[Perfumería]]),VentasC15[[#This Row],[Maquillaje]:[Perfumería]],0))</f>
        <v>Maquillaje</v>
      </c>
      <c r="R3650" t="str">
        <f>IF(VentasC15[[#This Row],[Total por vendedor]]&gt;=250000,"SI","NO")</f>
        <v>SI</v>
      </c>
    </row>
    <row r="3651" spans="1:18" x14ac:dyDescent="0.3">
      <c r="A3651" s="17">
        <v>33500771</v>
      </c>
      <c r="B3651" s="13">
        <v>51</v>
      </c>
      <c r="C3651" s="13">
        <v>8</v>
      </c>
      <c r="D3651" s="13">
        <v>28</v>
      </c>
      <c r="E3651" t="s">
        <v>23</v>
      </c>
      <c r="F3651" t="s">
        <v>20</v>
      </c>
      <c r="G3651" t="str">
        <f>IF(VentasC15[[#This Row],[Tipo de pago]]='Tablas auxiliares'!$B$6,"Venta física","Venta Online")</f>
        <v>Venta física</v>
      </c>
      <c r="H3651" t="s">
        <v>29</v>
      </c>
      <c r="I3651" s="37">
        <v>86777</v>
      </c>
      <c r="J3651" s="37">
        <v>66466</v>
      </c>
      <c r="K3651" s="37">
        <v>18477</v>
      </c>
      <c r="L3651" s="37">
        <v>87499</v>
      </c>
      <c r="M3651" s="37">
        <v>76351</v>
      </c>
      <c r="N3651" s="37">
        <f>SUM(VentasC15[[#This Row],[Maquillaje]:[Perfumería]])</f>
        <v>335570</v>
      </c>
      <c r="O3651" s="14">
        <f>AVERAGE(VentasC15[[#This Row],[Maquillaje]:[Perfumería]])</f>
        <v>67114</v>
      </c>
      <c r="P3651" t="str">
        <f>INDEX(VentasC15[[#Headers],[Maquillaje]:[Perfumería]],MATCH(MAX(VentasC15[[#This Row],[Maquillaje]:[Perfumería]]),VentasC15[[#This Row],[Maquillaje]:[Perfumería]],0))</f>
        <v>Cuerpo</v>
      </c>
      <c r="Q3651" t="str">
        <f>INDEX(VentasC15[[#Headers],[Maquillaje]:[Perfumería]],MATCH(MIN(VentasC15[[#This Row],[Maquillaje]:[Perfumería]]),VentasC15[[#This Row],[Maquillaje]:[Perfumería]],0))</f>
        <v>Cabello</v>
      </c>
      <c r="R3651" t="str">
        <f>IF(VentasC15[[#This Row],[Total por vendedor]]&gt;=250000,"SI","NO")</f>
        <v>SI</v>
      </c>
    </row>
    <row r="3652" spans="1:18" x14ac:dyDescent="0.3">
      <c r="A3652" s="16">
        <v>33500772</v>
      </c>
      <c r="B3652" s="13">
        <v>44</v>
      </c>
      <c r="C3652" s="13">
        <v>8</v>
      </c>
      <c r="D3652" s="13">
        <v>83</v>
      </c>
      <c r="E3652" t="s">
        <v>23</v>
      </c>
      <c r="F3652" t="s">
        <v>21</v>
      </c>
      <c r="G3652" t="str">
        <f>IF(VentasC15[[#This Row],[Tipo de pago]]='Tablas auxiliares'!$B$6,"Venta física","Venta Online")</f>
        <v>Venta Online</v>
      </c>
      <c r="H3652" t="s">
        <v>30</v>
      </c>
      <c r="I3652" s="37">
        <v>72953</v>
      </c>
      <c r="J3652" s="37">
        <v>65140</v>
      </c>
      <c r="K3652" s="37">
        <v>34523</v>
      </c>
      <c r="L3652" s="37">
        <v>20887</v>
      </c>
      <c r="M3652" s="37">
        <v>68871</v>
      </c>
      <c r="N3652" s="37">
        <f>SUM(VentasC15[[#This Row],[Maquillaje]:[Perfumería]])</f>
        <v>262374</v>
      </c>
      <c r="O3652" s="14">
        <f>AVERAGE(VentasC15[[#This Row],[Maquillaje]:[Perfumería]])</f>
        <v>52474.8</v>
      </c>
      <c r="P3652" t="str">
        <f>INDEX(VentasC15[[#Headers],[Maquillaje]:[Perfumería]],MATCH(MAX(VentasC15[[#This Row],[Maquillaje]:[Perfumería]]),VentasC15[[#This Row],[Maquillaje]:[Perfumería]],0))</f>
        <v>Maquillaje</v>
      </c>
      <c r="Q3652" t="str">
        <f>INDEX(VentasC15[[#Headers],[Maquillaje]:[Perfumería]],MATCH(MIN(VentasC15[[#This Row],[Maquillaje]:[Perfumería]]),VentasC15[[#This Row],[Maquillaje]:[Perfumería]],0))</f>
        <v>Cuerpo</v>
      </c>
      <c r="R3652" t="str">
        <f>IF(VentasC15[[#This Row],[Total por vendedor]]&gt;=250000,"SI","NO")</f>
        <v>SI</v>
      </c>
    </row>
    <row r="3653" spans="1:18" x14ac:dyDescent="0.3">
      <c r="A3653" s="17">
        <v>33500773</v>
      </c>
      <c r="B3653" s="13">
        <v>55</v>
      </c>
      <c r="C3653" s="13">
        <v>8</v>
      </c>
      <c r="D3653" s="13">
        <v>100</v>
      </c>
      <c r="E3653" t="s">
        <v>23</v>
      </c>
      <c r="F3653" t="s">
        <v>20</v>
      </c>
      <c r="G3653" t="str">
        <f>IF(VentasC15[[#This Row],[Tipo de pago]]='Tablas auxiliares'!$B$6,"Venta física","Venta Online")</f>
        <v>Venta física</v>
      </c>
      <c r="H3653" t="s">
        <v>29</v>
      </c>
      <c r="I3653" s="37">
        <v>34322</v>
      </c>
      <c r="J3653" s="37">
        <v>26715</v>
      </c>
      <c r="K3653" s="37">
        <v>8419</v>
      </c>
      <c r="L3653" s="37">
        <v>15822</v>
      </c>
      <c r="M3653" s="37">
        <v>28900</v>
      </c>
      <c r="N3653" s="37">
        <f>SUM(VentasC15[[#This Row],[Maquillaje]:[Perfumería]])</f>
        <v>114178</v>
      </c>
      <c r="O3653" s="14">
        <f>AVERAGE(VentasC15[[#This Row],[Maquillaje]:[Perfumería]])</f>
        <v>22835.599999999999</v>
      </c>
      <c r="P3653" t="str">
        <f>INDEX(VentasC15[[#Headers],[Maquillaje]:[Perfumería]],MATCH(MAX(VentasC15[[#This Row],[Maquillaje]:[Perfumería]]),VentasC15[[#This Row],[Maquillaje]:[Perfumería]],0))</f>
        <v>Maquillaje</v>
      </c>
      <c r="Q3653" t="str">
        <f>INDEX(VentasC15[[#Headers],[Maquillaje]:[Perfumería]],MATCH(MIN(VentasC15[[#This Row],[Maquillaje]:[Perfumería]]),VentasC15[[#This Row],[Maquillaje]:[Perfumería]],0))</f>
        <v>Cabello</v>
      </c>
      <c r="R3653" t="str">
        <f>IF(VentasC15[[#This Row],[Total por vendedor]]&gt;=250000,"SI","NO")</f>
        <v>NO</v>
      </c>
    </row>
    <row r="3654" spans="1:18" x14ac:dyDescent="0.3">
      <c r="A3654" s="16">
        <v>33500774</v>
      </c>
      <c r="B3654" s="13">
        <v>56</v>
      </c>
      <c r="C3654" s="13">
        <v>8</v>
      </c>
      <c r="D3654" s="13">
        <v>32</v>
      </c>
      <c r="E3654" t="s">
        <v>23</v>
      </c>
      <c r="F3654" t="s">
        <v>21</v>
      </c>
      <c r="G3654" t="str">
        <f>IF(VentasC15[[#This Row],[Tipo de pago]]='Tablas auxiliares'!$B$6,"Venta física","Venta Online")</f>
        <v>Venta Online</v>
      </c>
      <c r="H3654" t="s">
        <v>30</v>
      </c>
      <c r="I3654" s="37">
        <v>30622</v>
      </c>
      <c r="J3654" s="37">
        <v>80122</v>
      </c>
      <c r="K3654" s="37">
        <v>8912</v>
      </c>
      <c r="L3654" s="37">
        <v>56687</v>
      </c>
      <c r="M3654" s="37">
        <v>66316</v>
      </c>
      <c r="N3654" s="37">
        <f>SUM(VentasC15[[#This Row],[Maquillaje]:[Perfumería]])</f>
        <v>242659</v>
      </c>
      <c r="O3654" s="14">
        <f>AVERAGE(VentasC15[[#This Row],[Maquillaje]:[Perfumería]])</f>
        <v>48531.8</v>
      </c>
      <c r="P3654" t="str">
        <f>INDEX(VentasC15[[#Headers],[Maquillaje]:[Perfumería]],MATCH(MAX(VentasC15[[#This Row],[Maquillaje]:[Perfumería]]),VentasC15[[#This Row],[Maquillaje]:[Perfumería]],0))</f>
        <v>Skincare</v>
      </c>
      <c r="Q3654" t="str">
        <f>INDEX(VentasC15[[#Headers],[Maquillaje]:[Perfumería]],MATCH(MIN(VentasC15[[#This Row],[Maquillaje]:[Perfumería]]),VentasC15[[#This Row],[Maquillaje]:[Perfumería]],0))</f>
        <v>Cabello</v>
      </c>
      <c r="R3654" t="str">
        <f>IF(VentasC15[[#This Row],[Total por vendedor]]&gt;=250000,"SI","NO")</f>
        <v>NO</v>
      </c>
    </row>
    <row r="3655" spans="1:18" x14ac:dyDescent="0.3">
      <c r="A3655" s="17">
        <v>33500775</v>
      </c>
      <c r="B3655" s="13">
        <v>31</v>
      </c>
      <c r="C3655" s="13">
        <v>8</v>
      </c>
      <c r="D3655" s="13">
        <v>91</v>
      </c>
      <c r="E3655" t="s">
        <v>24</v>
      </c>
      <c r="F3655" t="s">
        <v>21</v>
      </c>
      <c r="G3655" t="str">
        <f>IF(VentasC15[[#This Row],[Tipo de pago]]='Tablas auxiliares'!$B$6,"Venta física","Venta Online")</f>
        <v>Venta Online</v>
      </c>
      <c r="H3655" t="s">
        <v>30</v>
      </c>
      <c r="I3655" s="37">
        <v>93365</v>
      </c>
      <c r="J3655" s="37">
        <v>8477</v>
      </c>
      <c r="K3655" s="37">
        <v>21855</v>
      </c>
      <c r="L3655" s="37">
        <v>94424</v>
      </c>
      <c r="M3655" s="37">
        <v>14347</v>
      </c>
      <c r="N3655" s="37">
        <f>SUM(VentasC15[[#This Row],[Maquillaje]:[Perfumería]])</f>
        <v>232468</v>
      </c>
      <c r="O3655" s="14">
        <f>AVERAGE(VentasC15[[#This Row],[Maquillaje]:[Perfumería]])</f>
        <v>46493.599999999999</v>
      </c>
      <c r="P3655" t="str">
        <f>INDEX(VentasC15[[#Headers],[Maquillaje]:[Perfumería]],MATCH(MAX(VentasC15[[#This Row],[Maquillaje]:[Perfumería]]),VentasC15[[#This Row],[Maquillaje]:[Perfumería]],0))</f>
        <v>Cuerpo</v>
      </c>
      <c r="Q3655" t="str">
        <f>INDEX(VentasC15[[#Headers],[Maquillaje]:[Perfumería]],MATCH(MIN(VentasC15[[#This Row],[Maquillaje]:[Perfumería]]),VentasC15[[#This Row],[Maquillaje]:[Perfumería]],0))</f>
        <v>Skincare</v>
      </c>
      <c r="R3655" t="str">
        <f>IF(VentasC15[[#This Row],[Total por vendedor]]&gt;=250000,"SI","NO")</f>
        <v>NO</v>
      </c>
    </row>
    <row r="3656" spans="1:18" x14ac:dyDescent="0.3">
      <c r="A3656" s="16">
        <v>33500776</v>
      </c>
      <c r="B3656" s="13">
        <v>74</v>
      </c>
      <c r="C3656" s="13">
        <v>8</v>
      </c>
      <c r="D3656" s="13">
        <v>48</v>
      </c>
      <c r="E3656" t="s">
        <v>24</v>
      </c>
      <c r="F3656" t="s">
        <v>21</v>
      </c>
      <c r="G3656" t="str">
        <f>IF(VentasC15[[#This Row],[Tipo de pago]]='Tablas auxiliares'!$B$6,"Venta física","Venta Online")</f>
        <v>Venta Online</v>
      </c>
      <c r="H3656" t="s">
        <v>30</v>
      </c>
      <c r="I3656" s="37">
        <v>10</v>
      </c>
      <c r="J3656" s="37">
        <v>19764</v>
      </c>
      <c r="K3656" s="37">
        <v>21507</v>
      </c>
      <c r="L3656" s="37">
        <v>8819</v>
      </c>
      <c r="M3656" s="37">
        <v>6654</v>
      </c>
      <c r="N3656" s="37">
        <f>SUM(VentasC15[[#This Row],[Maquillaje]:[Perfumería]])</f>
        <v>56754</v>
      </c>
      <c r="O3656" s="14">
        <f>AVERAGE(VentasC15[[#This Row],[Maquillaje]:[Perfumería]])</f>
        <v>11350.8</v>
      </c>
      <c r="P3656" t="str">
        <f>INDEX(VentasC15[[#Headers],[Maquillaje]:[Perfumería]],MATCH(MAX(VentasC15[[#This Row],[Maquillaje]:[Perfumería]]),VentasC15[[#This Row],[Maquillaje]:[Perfumería]],0))</f>
        <v>Cabello</v>
      </c>
      <c r="Q3656" t="str">
        <f>INDEX(VentasC15[[#Headers],[Maquillaje]:[Perfumería]],MATCH(MIN(VentasC15[[#This Row],[Maquillaje]:[Perfumería]]),VentasC15[[#This Row],[Maquillaje]:[Perfumería]],0))</f>
        <v>Maquillaje</v>
      </c>
      <c r="R3656" t="str">
        <f>IF(VentasC15[[#This Row],[Total por vendedor]]&gt;=250000,"SI","NO")</f>
        <v>NO</v>
      </c>
    </row>
    <row r="3657" spans="1:18" x14ac:dyDescent="0.3">
      <c r="A3657" s="17">
        <v>33500777</v>
      </c>
      <c r="B3657" s="13">
        <v>35</v>
      </c>
      <c r="C3657" s="13">
        <v>8</v>
      </c>
      <c r="D3657" s="13">
        <v>60</v>
      </c>
      <c r="E3657" t="s">
        <v>25</v>
      </c>
      <c r="F3657" t="s">
        <v>21</v>
      </c>
      <c r="G3657" t="str">
        <f>IF(VentasC15[[#This Row],[Tipo de pago]]='Tablas auxiliares'!$B$6,"Venta física","Venta Online")</f>
        <v>Venta Online</v>
      </c>
      <c r="H3657" t="s">
        <v>29</v>
      </c>
      <c r="I3657" s="37">
        <v>606</v>
      </c>
      <c r="J3657" s="37">
        <v>26178</v>
      </c>
      <c r="K3657" s="37">
        <v>3898</v>
      </c>
      <c r="L3657" s="37">
        <v>16262</v>
      </c>
      <c r="M3657" s="37">
        <v>15521</v>
      </c>
      <c r="N3657" s="37">
        <f>SUM(VentasC15[[#This Row],[Maquillaje]:[Perfumería]])</f>
        <v>62465</v>
      </c>
      <c r="O3657" s="14">
        <f>AVERAGE(VentasC15[[#This Row],[Maquillaje]:[Perfumería]])</f>
        <v>12493</v>
      </c>
      <c r="P3657" t="str">
        <f>INDEX(VentasC15[[#Headers],[Maquillaje]:[Perfumería]],MATCH(MAX(VentasC15[[#This Row],[Maquillaje]:[Perfumería]]),VentasC15[[#This Row],[Maquillaje]:[Perfumería]],0))</f>
        <v>Skincare</v>
      </c>
      <c r="Q3657" t="str">
        <f>INDEX(VentasC15[[#Headers],[Maquillaje]:[Perfumería]],MATCH(MIN(VentasC15[[#This Row],[Maquillaje]:[Perfumería]]),VentasC15[[#This Row],[Maquillaje]:[Perfumería]],0))</f>
        <v>Maquillaje</v>
      </c>
      <c r="R3657" t="str">
        <f>IF(VentasC15[[#This Row],[Total por vendedor]]&gt;=250000,"SI","NO")</f>
        <v>NO</v>
      </c>
    </row>
    <row r="3658" spans="1:18" x14ac:dyDescent="0.3">
      <c r="A3658" s="16">
        <v>33500778</v>
      </c>
      <c r="B3658" s="13">
        <v>31</v>
      </c>
      <c r="C3658" s="13">
        <v>8</v>
      </c>
      <c r="D3658" s="13">
        <v>39</v>
      </c>
      <c r="E3658" t="s">
        <v>25</v>
      </c>
      <c r="F3658" t="s">
        <v>20</v>
      </c>
      <c r="G3658" t="str">
        <f>IF(VentasC15[[#This Row],[Tipo de pago]]='Tablas auxiliares'!$B$6,"Venta física","Venta Online")</f>
        <v>Venta física</v>
      </c>
      <c r="H3658" t="s">
        <v>30</v>
      </c>
      <c r="I3658" s="37">
        <v>8959</v>
      </c>
      <c r="J3658" s="37">
        <v>672</v>
      </c>
      <c r="K3658" s="37">
        <v>59025</v>
      </c>
      <c r="L3658" s="37">
        <v>84577</v>
      </c>
      <c r="M3658" s="37">
        <v>8968</v>
      </c>
      <c r="N3658" s="37">
        <f>SUM(VentasC15[[#This Row],[Maquillaje]:[Perfumería]])</f>
        <v>162201</v>
      </c>
      <c r="O3658" s="14">
        <f>AVERAGE(VentasC15[[#This Row],[Maquillaje]:[Perfumería]])</f>
        <v>32440.2</v>
      </c>
      <c r="P3658" t="str">
        <f>INDEX(VentasC15[[#Headers],[Maquillaje]:[Perfumería]],MATCH(MAX(VentasC15[[#This Row],[Maquillaje]:[Perfumería]]),VentasC15[[#This Row],[Maquillaje]:[Perfumería]],0))</f>
        <v>Cuerpo</v>
      </c>
      <c r="Q3658" t="str">
        <f>INDEX(VentasC15[[#Headers],[Maquillaje]:[Perfumería]],MATCH(MIN(VentasC15[[#This Row],[Maquillaje]:[Perfumería]]),VentasC15[[#This Row],[Maquillaje]:[Perfumería]],0))</f>
        <v>Skincare</v>
      </c>
      <c r="R3658" t="str">
        <f>IF(VentasC15[[#This Row],[Total por vendedor]]&gt;=250000,"SI","NO")</f>
        <v>NO</v>
      </c>
    </row>
    <row r="3659" spans="1:18" x14ac:dyDescent="0.3">
      <c r="A3659" s="17">
        <v>33500779</v>
      </c>
      <c r="B3659" s="13">
        <v>48</v>
      </c>
      <c r="C3659" s="13">
        <v>8</v>
      </c>
      <c r="D3659" s="13">
        <v>44</v>
      </c>
      <c r="E3659" t="s">
        <v>23</v>
      </c>
      <c r="F3659" t="s">
        <v>20</v>
      </c>
      <c r="G3659" t="str">
        <f>IF(VentasC15[[#This Row],[Tipo de pago]]='Tablas auxiliares'!$B$6,"Venta física","Venta Online")</f>
        <v>Venta física</v>
      </c>
      <c r="H3659" t="s">
        <v>29</v>
      </c>
      <c r="I3659" s="37">
        <v>5042</v>
      </c>
      <c r="J3659" s="37">
        <v>47417</v>
      </c>
      <c r="K3659" s="37">
        <v>25273</v>
      </c>
      <c r="L3659" s="37">
        <v>85715</v>
      </c>
      <c r="M3659" s="37">
        <v>2095</v>
      </c>
      <c r="N3659" s="37">
        <f>SUM(VentasC15[[#This Row],[Maquillaje]:[Perfumería]])</f>
        <v>165542</v>
      </c>
      <c r="O3659" s="14">
        <f>AVERAGE(VentasC15[[#This Row],[Maquillaje]:[Perfumería]])</f>
        <v>33108.400000000001</v>
      </c>
      <c r="P3659" t="str">
        <f>INDEX(VentasC15[[#Headers],[Maquillaje]:[Perfumería]],MATCH(MAX(VentasC15[[#This Row],[Maquillaje]:[Perfumería]]),VentasC15[[#This Row],[Maquillaje]:[Perfumería]],0))</f>
        <v>Cuerpo</v>
      </c>
      <c r="Q3659" t="str">
        <f>INDEX(VentasC15[[#Headers],[Maquillaje]:[Perfumería]],MATCH(MIN(VentasC15[[#This Row],[Maquillaje]:[Perfumería]]),VentasC15[[#This Row],[Maquillaje]:[Perfumería]],0))</f>
        <v>Perfumería</v>
      </c>
      <c r="R3659" t="str">
        <f>IF(VentasC15[[#This Row],[Total por vendedor]]&gt;=250000,"SI","NO")</f>
        <v>NO</v>
      </c>
    </row>
    <row r="3660" spans="1:18" x14ac:dyDescent="0.3">
      <c r="A3660" s="16">
        <v>33500780</v>
      </c>
      <c r="B3660" s="13">
        <v>44</v>
      </c>
      <c r="C3660" s="13">
        <v>8</v>
      </c>
      <c r="D3660" s="13">
        <v>41</v>
      </c>
      <c r="E3660" t="s">
        <v>22</v>
      </c>
      <c r="F3660" t="s">
        <v>21</v>
      </c>
      <c r="G3660" t="str">
        <f>IF(VentasC15[[#This Row],[Tipo de pago]]='Tablas auxiliares'!$B$6,"Venta física","Venta Online")</f>
        <v>Venta Online</v>
      </c>
      <c r="H3660" t="s">
        <v>29</v>
      </c>
      <c r="I3660" s="37">
        <v>87811</v>
      </c>
      <c r="J3660" s="37">
        <v>62332</v>
      </c>
      <c r="K3660" s="37">
        <v>24561</v>
      </c>
      <c r="L3660" s="37">
        <v>89678</v>
      </c>
      <c r="M3660" s="37">
        <v>46035</v>
      </c>
      <c r="N3660" s="37">
        <f>SUM(VentasC15[[#This Row],[Maquillaje]:[Perfumería]])</f>
        <v>310417</v>
      </c>
      <c r="O3660" s="14">
        <f>AVERAGE(VentasC15[[#This Row],[Maquillaje]:[Perfumería]])</f>
        <v>62083.4</v>
      </c>
      <c r="P3660" t="str">
        <f>INDEX(VentasC15[[#Headers],[Maquillaje]:[Perfumería]],MATCH(MAX(VentasC15[[#This Row],[Maquillaje]:[Perfumería]]),VentasC15[[#This Row],[Maquillaje]:[Perfumería]],0))</f>
        <v>Cuerpo</v>
      </c>
      <c r="Q3660" t="str">
        <f>INDEX(VentasC15[[#Headers],[Maquillaje]:[Perfumería]],MATCH(MIN(VentasC15[[#This Row],[Maquillaje]:[Perfumería]]),VentasC15[[#This Row],[Maquillaje]:[Perfumería]],0))</f>
        <v>Cabello</v>
      </c>
      <c r="R3660" t="str">
        <f>IF(VentasC15[[#This Row],[Total por vendedor]]&gt;=250000,"SI","NO")</f>
        <v>SI</v>
      </c>
    </row>
    <row r="3661" spans="1:18" x14ac:dyDescent="0.3">
      <c r="A3661" s="17">
        <v>33500781</v>
      </c>
      <c r="B3661" s="13">
        <v>26</v>
      </c>
      <c r="C3661" s="13">
        <v>8</v>
      </c>
      <c r="D3661" s="13">
        <v>91</v>
      </c>
      <c r="E3661" t="s">
        <v>22</v>
      </c>
      <c r="F3661" t="s">
        <v>20</v>
      </c>
      <c r="G3661" t="str">
        <f>IF(VentasC15[[#This Row],[Tipo de pago]]='Tablas auxiliares'!$B$6,"Venta física","Venta Online")</f>
        <v>Venta física</v>
      </c>
      <c r="H3661" t="s">
        <v>29</v>
      </c>
      <c r="I3661" s="37">
        <v>88885</v>
      </c>
      <c r="J3661" s="37">
        <v>31372</v>
      </c>
      <c r="K3661" s="37">
        <v>29752</v>
      </c>
      <c r="L3661" s="37">
        <v>84627</v>
      </c>
      <c r="M3661" s="37">
        <v>49107</v>
      </c>
      <c r="N3661" s="37">
        <f>SUM(VentasC15[[#This Row],[Maquillaje]:[Perfumería]])</f>
        <v>283743</v>
      </c>
      <c r="O3661" s="14">
        <f>AVERAGE(VentasC15[[#This Row],[Maquillaje]:[Perfumería]])</f>
        <v>56748.6</v>
      </c>
      <c r="P3661" t="str">
        <f>INDEX(VentasC15[[#Headers],[Maquillaje]:[Perfumería]],MATCH(MAX(VentasC15[[#This Row],[Maquillaje]:[Perfumería]]),VentasC15[[#This Row],[Maquillaje]:[Perfumería]],0))</f>
        <v>Maquillaje</v>
      </c>
      <c r="Q3661" t="str">
        <f>INDEX(VentasC15[[#Headers],[Maquillaje]:[Perfumería]],MATCH(MIN(VentasC15[[#This Row],[Maquillaje]:[Perfumería]]),VentasC15[[#This Row],[Maquillaje]:[Perfumería]],0))</f>
        <v>Cabello</v>
      </c>
      <c r="R3661" t="str">
        <f>IF(VentasC15[[#This Row],[Total por vendedor]]&gt;=250000,"SI","NO")</f>
        <v>SI</v>
      </c>
    </row>
    <row r="3662" spans="1:18" x14ac:dyDescent="0.3">
      <c r="A3662" s="16">
        <v>33500782</v>
      </c>
      <c r="B3662" s="13">
        <v>35</v>
      </c>
      <c r="C3662" s="13">
        <v>8</v>
      </c>
      <c r="D3662" s="13">
        <v>63</v>
      </c>
      <c r="E3662" t="s">
        <v>23</v>
      </c>
      <c r="F3662" t="s">
        <v>20</v>
      </c>
      <c r="G3662" t="str">
        <f>IF(VentasC15[[#This Row],[Tipo de pago]]='Tablas auxiliares'!$B$6,"Venta física","Venta Online")</f>
        <v>Venta física</v>
      </c>
      <c r="H3662" t="s">
        <v>30</v>
      </c>
      <c r="I3662" s="37">
        <v>97459</v>
      </c>
      <c r="J3662" s="37">
        <v>79785</v>
      </c>
      <c r="K3662" s="37">
        <v>64339</v>
      </c>
      <c r="L3662" s="37">
        <v>80210</v>
      </c>
      <c r="M3662" s="37">
        <v>83563</v>
      </c>
      <c r="N3662" s="37">
        <f>SUM(VentasC15[[#This Row],[Maquillaje]:[Perfumería]])</f>
        <v>405356</v>
      </c>
      <c r="O3662" s="14">
        <f>AVERAGE(VentasC15[[#This Row],[Maquillaje]:[Perfumería]])</f>
        <v>81071.199999999997</v>
      </c>
      <c r="P3662" t="str">
        <f>INDEX(VentasC15[[#Headers],[Maquillaje]:[Perfumería]],MATCH(MAX(VentasC15[[#This Row],[Maquillaje]:[Perfumería]]),VentasC15[[#This Row],[Maquillaje]:[Perfumería]],0))</f>
        <v>Maquillaje</v>
      </c>
      <c r="Q3662" t="str">
        <f>INDEX(VentasC15[[#Headers],[Maquillaje]:[Perfumería]],MATCH(MIN(VentasC15[[#This Row],[Maquillaje]:[Perfumería]]),VentasC15[[#This Row],[Maquillaje]:[Perfumería]],0))</f>
        <v>Cabello</v>
      </c>
      <c r="R3662" t="str">
        <f>IF(VentasC15[[#This Row],[Total por vendedor]]&gt;=250000,"SI","NO")</f>
        <v>SI</v>
      </c>
    </row>
    <row r="3663" spans="1:18" x14ac:dyDescent="0.3">
      <c r="A3663" s="17">
        <v>33500783</v>
      </c>
      <c r="B3663" s="13">
        <v>43</v>
      </c>
      <c r="C3663" s="13">
        <v>8</v>
      </c>
      <c r="D3663" s="13">
        <v>36</v>
      </c>
      <c r="E3663" t="s">
        <v>23</v>
      </c>
      <c r="F3663" t="s">
        <v>21</v>
      </c>
      <c r="G3663" t="str">
        <f>IF(VentasC15[[#This Row],[Tipo de pago]]='Tablas auxiliares'!$B$6,"Venta física","Venta Online")</f>
        <v>Venta Online</v>
      </c>
      <c r="H3663" t="s">
        <v>29</v>
      </c>
      <c r="I3663" s="37">
        <v>20496</v>
      </c>
      <c r="J3663" s="37">
        <v>84635</v>
      </c>
      <c r="K3663" s="37">
        <v>52656</v>
      </c>
      <c r="L3663" s="37">
        <v>44295</v>
      </c>
      <c r="M3663" s="37">
        <v>25802</v>
      </c>
      <c r="N3663" s="37">
        <f>SUM(VentasC15[[#This Row],[Maquillaje]:[Perfumería]])</f>
        <v>227884</v>
      </c>
      <c r="O3663" s="14">
        <f>AVERAGE(VentasC15[[#This Row],[Maquillaje]:[Perfumería]])</f>
        <v>45576.800000000003</v>
      </c>
      <c r="P3663" t="str">
        <f>INDEX(VentasC15[[#Headers],[Maquillaje]:[Perfumería]],MATCH(MAX(VentasC15[[#This Row],[Maquillaje]:[Perfumería]]),VentasC15[[#This Row],[Maquillaje]:[Perfumería]],0))</f>
        <v>Skincare</v>
      </c>
      <c r="Q3663" t="str">
        <f>INDEX(VentasC15[[#Headers],[Maquillaje]:[Perfumería]],MATCH(MIN(VentasC15[[#This Row],[Maquillaje]:[Perfumería]]),VentasC15[[#This Row],[Maquillaje]:[Perfumería]],0))</f>
        <v>Maquillaje</v>
      </c>
      <c r="R3663" t="str">
        <f>IF(VentasC15[[#This Row],[Total por vendedor]]&gt;=250000,"SI","NO")</f>
        <v>NO</v>
      </c>
    </row>
    <row r="3664" spans="1:18" x14ac:dyDescent="0.3">
      <c r="A3664" s="16">
        <v>33500784</v>
      </c>
      <c r="B3664" s="13">
        <v>37</v>
      </c>
      <c r="C3664" s="13">
        <v>8</v>
      </c>
      <c r="D3664" s="13">
        <v>6</v>
      </c>
      <c r="E3664" t="s">
        <v>22</v>
      </c>
      <c r="F3664" t="s">
        <v>21</v>
      </c>
      <c r="G3664" t="str">
        <f>IF(VentasC15[[#This Row],[Tipo de pago]]='Tablas auxiliares'!$B$6,"Venta física","Venta Online")</f>
        <v>Venta Online</v>
      </c>
      <c r="H3664" t="s">
        <v>29</v>
      </c>
      <c r="I3664" s="37">
        <v>66618</v>
      </c>
      <c r="J3664" s="37">
        <v>18872</v>
      </c>
      <c r="K3664" s="37">
        <v>33477</v>
      </c>
      <c r="L3664" s="37">
        <v>24730</v>
      </c>
      <c r="M3664" s="37">
        <v>46055</v>
      </c>
      <c r="N3664" s="37">
        <f>SUM(VentasC15[[#This Row],[Maquillaje]:[Perfumería]])</f>
        <v>189752</v>
      </c>
      <c r="O3664" s="14">
        <f>AVERAGE(VentasC15[[#This Row],[Maquillaje]:[Perfumería]])</f>
        <v>37950.400000000001</v>
      </c>
      <c r="P3664" t="str">
        <f>INDEX(VentasC15[[#Headers],[Maquillaje]:[Perfumería]],MATCH(MAX(VentasC15[[#This Row],[Maquillaje]:[Perfumería]]),VentasC15[[#This Row],[Maquillaje]:[Perfumería]],0))</f>
        <v>Maquillaje</v>
      </c>
      <c r="Q3664" t="str">
        <f>INDEX(VentasC15[[#Headers],[Maquillaje]:[Perfumería]],MATCH(MIN(VentasC15[[#This Row],[Maquillaje]:[Perfumería]]),VentasC15[[#This Row],[Maquillaje]:[Perfumería]],0))</f>
        <v>Skincare</v>
      </c>
      <c r="R3664" t="str">
        <f>IF(VentasC15[[#This Row],[Total por vendedor]]&gt;=250000,"SI","NO")</f>
        <v>NO</v>
      </c>
    </row>
    <row r="3665" spans="1:18" x14ac:dyDescent="0.3">
      <c r="A3665" s="17">
        <v>33500785</v>
      </c>
      <c r="B3665" s="13">
        <v>50</v>
      </c>
      <c r="C3665" s="13">
        <v>8</v>
      </c>
      <c r="D3665" s="13">
        <v>89</v>
      </c>
      <c r="E3665" t="s">
        <v>22</v>
      </c>
      <c r="F3665" t="s">
        <v>20</v>
      </c>
      <c r="G3665" t="str">
        <f>IF(VentasC15[[#This Row],[Tipo de pago]]='Tablas auxiliares'!$B$6,"Venta física","Venta Online")</f>
        <v>Venta física</v>
      </c>
      <c r="H3665" t="s">
        <v>30</v>
      </c>
      <c r="I3665" s="37">
        <v>55791</v>
      </c>
      <c r="J3665" s="37">
        <v>5059</v>
      </c>
      <c r="K3665" s="37">
        <v>75268</v>
      </c>
      <c r="L3665" s="37">
        <v>83438</v>
      </c>
      <c r="M3665" s="37">
        <v>73764</v>
      </c>
      <c r="N3665" s="37">
        <f>SUM(VentasC15[[#This Row],[Maquillaje]:[Perfumería]])</f>
        <v>293320</v>
      </c>
      <c r="O3665" s="14">
        <f>AVERAGE(VentasC15[[#This Row],[Maquillaje]:[Perfumería]])</f>
        <v>58664</v>
      </c>
      <c r="P3665" t="str">
        <f>INDEX(VentasC15[[#Headers],[Maquillaje]:[Perfumería]],MATCH(MAX(VentasC15[[#This Row],[Maquillaje]:[Perfumería]]),VentasC15[[#This Row],[Maquillaje]:[Perfumería]],0))</f>
        <v>Cuerpo</v>
      </c>
      <c r="Q3665" t="str">
        <f>INDEX(VentasC15[[#Headers],[Maquillaje]:[Perfumería]],MATCH(MIN(VentasC15[[#This Row],[Maquillaje]:[Perfumería]]),VentasC15[[#This Row],[Maquillaje]:[Perfumería]],0))</f>
        <v>Skincare</v>
      </c>
      <c r="R3665" t="str">
        <f>IF(VentasC15[[#This Row],[Total por vendedor]]&gt;=250000,"SI","NO")</f>
        <v>SI</v>
      </c>
    </row>
    <row r="3666" spans="1:18" x14ac:dyDescent="0.3">
      <c r="A3666" s="16">
        <v>33500786</v>
      </c>
      <c r="B3666" s="13">
        <v>42</v>
      </c>
      <c r="C3666" s="13">
        <v>8</v>
      </c>
      <c r="D3666" s="13">
        <v>96</v>
      </c>
      <c r="E3666" t="s">
        <v>22</v>
      </c>
      <c r="F3666" t="s">
        <v>20</v>
      </c>
      <c r="G3666" t="str">
        <f>IF(VentasC15[[#This Row],[Tipo de pago]]='Tablas auxiliares'!$B$6,"Venta física","Venta Online")</f>
        <v>Venta física</v>
      </c>
      <c r="H3666" t="s">
        <v>29</v>
      </c>
      <c r="I3666" s="37">
        <v>66220</v>
      </c>
      <c r="J3666" s="37">
        <v>63149</v>
      </c>
      <c r="K3666" s="37">
        <v>71479</v>
      </c>
      <c r="L3666" s="37">
        <v>16008</v>
      </c>
      <c r="M3666" s="37">
        <v>31358</v>
      </c>
      <c r="N3666" s="37">
        <f>SUM(VentasC15[[#This Row],[Maquillaje]:[Perfumería]])</f>
        <v>248214</v>
      </c>
      <c r="O3666" s="14">
        <f>AVERAGE(VentasC15[[#This Row],[Maquillaje]:[Perfumería]])</f>
        <v>49642.8</v>
      </c>
      <c r="P3666" t="str">
        <f>INDEX(VentasC15[[#Headers],[Maquillaje]:[Perfumería]],MATCH(MAX(VentasC15[[#This Row],[Maquillaje]:[Perfumería]]),VentasC15[[#This Row],[Maquillaje]:[Perfumería]],0))</f>
        <v>Cabello</v>
      </c>
      <c r="Q3666" t="str">
        <f>INDEX(VentasC15[[#Headers],[Maquillaje]:[Perfumería]],MATCH(MIN(VentasC15[[#This Row],[Maquillaje]:[Perfumería]]),VentasC15[[#This Row],[Maquillaje]:[Perfumería]],0))</f>
        <v>Cuerpo</v>
      </c>
      <c r="R3666" t="str">
        <f>IF(VentasC15[[#This Row],[Total por vendedor]]&gt;=250000,"SI","NO")</f>
        <v>NO</v>
      </c>
    </row>
    <row r="3667" spans="1:18" x14ac:dyDescent="0.3">
      <c r="A3667" s="17">
        <v>33500787</v>
      </c>
      <c r="B3667" s="13">
        <v>70</v>
      </c>
      <c r="C3667" s="13">
        <v>8</v>
      </c>
      <c r="D3667" s="13">
        <v>23</v>
      </c>
      <c r="E3667" t="s">
        <v>23</v>
      </c>
      <c r="F3667" t="s">
        <v>21</v>
      </c>
      <c r="G3667" t="str">
        <f>IF(VentasC15[[#This Row],[Tipo de pago]]='Tablas auxiliares'!$B$6,"Venta física","Venta Online")</f>
        <v>Venta Online</v>
      </c>
      <c r="H3667" t="s">
        <v>29</v>
      </c>
      <c r="I3667" s="37">
        <v>13242</v>
      </c>
      <c r="J3667" s="37">
        <v>61306</v>
      </c>
      <c r="K3667" s="37">
        <v>8096</v>
      </c>
      <c r="L3667" s="37">
        <v>31912</v>
      </c>
      <c r="M3667" s="37">
        <v>1430</v>
      </c>
      <c r="N3667" s="37">
        <f>SUM(VentasC15[[#This Row],[Maquillaje]:[Perfumería]])</f>
        <v>115986</v>
      </c>
      <c r="O3667" s="14">
        <f>AVERAGE(VentasC15[[#This Row],[Maquillaje]:[Perfumería]])</f>
        <v>23197.200000000001</v>
      </c>
      <c r="P3667" t="str">
        <f>INDEX(VentasC15[[#Headers],[Maquillaje]:[Perfumería]],MATCH(MAX(VentasC15[[#This Row],[Maquillaje]:[Perfumería]]),VentasC15[[#This Row],[Maquillaje]:[Perfumería]],0))</f>
        <v>Skincare</v>
      </c>
      <c r="Q3667" t="str">
        <f>INDEX(VentasC15[[#Headers],[Maquillaje]:[Perfumería]],MATCH(MIN(VentasC15[[#This Row],[Maquillaje]:[Perfumería]]),VentasC15[[#This Row],[Maquillaje]:[Perfumería]],0))</f>
        <v>Perfumería</v>
      </c>
      <c r="R3667" t="str">
        <f>IF(VentasC15[[#This Row],[Total por vendedor]]&gt;=250000,"SI","NO")</f>
        <v>NO</v>
      </c>
    </row>
    <row r="3668" spans="1:18" x14ac:dyDescent="0.3">
      <c r="A3668" s="16">
        <v>33500788</v>
      </c>
      <c r="B3668" s="13">
        <v>45</v>
      </c>
      <c r="C3668" s="13">
        <v>8</v>
      </c>
      <c r="D3668" s="13">
        <v>92</v>
      </c>
      <c r="E3668" t="s">
        <v>23</v>
      </c>
      <c r="F3668" t="s">
        <v>21</v>
      </c>
      <c r="G3668" t="str">
        <f>IF(VentasC15[[#This Row],[Tipo de pago]]='Tablas auxiliares'!$B$6,"Venta física","Venta Online")</f>
        <v>Venta Online</v>
      </c>
      <c r="H3668" t="s">
        <v>29</v>
      </c>
      <c r="I3668" s="37">
        <v>97950</v>
      </c>
      <c r="J3668" s="37">
        <v>53698</v>
      </c>
      <c r="K3668" s="37">
        <v>97330</v>
      </c>
      <c r="L3668" s="37">
        <v>3469</v>
      </c>
      <c r="M3668" s="37">
        <v>24643</v>
      </c>
      <c r="N3668" s="37">
        <f>SUM(VentasC15[[#This Row],[Maquillaje]:[Perfumería]])</f>
        <v>277090</v>
      </c>
      <c r="O3668" s="14">
        <f>AVERAGE(VentasC15[[#This Row],[Maquillaje]:[Perfumería]])</f>
        <v>55418</v>
      </c>
      <c r="P3668" t="str">
        <f>INDEX(VentasC15[[#Headers],[Maquillaje]:[Perfumería]],MATCH(MAX(VentasC15[[#This Row],[Maquillaje]:[Perfumería]]),VentasC15[[#This Row],[Maquillaje]:[Perfumería]],0))</f>
        <v>Maquillaje</v>
      </c>
      <c r="Q3668" t="str">
        <f>INDEX(VentasC15[[#Headers],[Maquillaje]:[Perfumería]],MATCH(MIN(VentasC15[[#This Row],[Maquillaje]:[Perfumería]]),VentasC15[[#This Row],[Maquillaje]:[Perfumería]],0))</f>
        <v>Cuerpo</v>
      </c>
      <c r="R3668" t="str">
        <f>IF(VentasC15[[#This Row],[Total por vendedor]]&gt;=250000,"SI","NO")</f>
        <v>SI</v>
      </c>
    </row>
    <row r="3669" spans="1:18" x14ac:dyDescent="0.3">
      <c r="A3669" s="17">
        <v>33500789</v>
      </c>
      <c r="B3669" s="13">
        <v>46</v>
      </c>
      <c r="C3669" s="13">
        <v>8</v>
      </c>
      <c r="D3669" s="13">
        <v>53</v>
      </c>
      <c r="E3669" t="s">
        <v>23</v>
      </c>
      <c r="F3669" t="s">
        <v>21</v>
      </c>
      <c r="G3669" t="str">
        <f>IF(VentasC15[[#This Row],[Tipo de pago]]='Tablas auxiliares'!$B$6,"Venta física","Venta Online")</f>
        <v>Venta Online</v>
      </c>
      <c r="H3669" t="s">
        <v>30</v>
      </c>
      <c r="I3669" s="37">
        <v>55337</v>
      </c>
      <c r="J3669" s="37">
        <v>26664</v>
      </c>
      <c r="K3669" s="37">
        <v>35467</v>
      </c>
      <c r="L3669" s="37">
        <v>7111</v>
      </c>
      <c r="M3669" s="37">
        <v>86006</v>
      </c>
      <c r="N3669" s="37">
        <f>SUM(VentasC15[[#This Row],[Maquillaje]:[Perfumería]])</f>
        <v>210585</v>
      </c>
      <c r="O3669" s="14">
        <f>AVERAGE(VentasC15[[#This Row],[Maquillaje]:[Perfumería]])</f>
        <v>42117</v>
      </c>
      <c r="P3669" t="str">
        <f>INDEX(VentasC15[[#Headers],[Maquillaje]:[Perfumería]],MATCH(MAX(VentasC15[[#This Row],[Maquillaje]:[Perfumería]]),VentasC15[[#This Row],[Maquillaje]:[Perfumería]],0))</f>
        <v>Perfumería</v>
      </c>
      <c r="Q3669" t="str">
        <f>INDEX(VentasC15[[#Headers],[Maquillaje]:[Perfumería]],MATCH(MIN(VentasC15[[#This Row],[Maquillaje]:[Perfumería]]),VentasC15[[#This Row],[Maquillaje]:[Perfumería]],0))</f>
        <v>Cuerpo</v>
      </c>
      <c r="R3669" t="str">
        <f>IF(VentasC15[[#This Row],[Total por vendedor]]&gt;=250000,"SI","NO")</f>
        <v>NO</v>
      </c>
    </row>
    <row r="3670" spans="1:18" x14ac:dyDescent="0.3">
      <c r="A3670" s="16">
        <v>33500790</v>
      </c>
      <c r="B3670" s="13">
        <v>47</v>
      </c>
      <c r="C3670" s="13">
        <v>8</v>
      </c>
      <c r="D3670" s="13">
        <v>82</v>
      </c>
      <c r="E3670" t="s">
        <v>25</v>
      </c>
      <c r="F3670" t="s">
        <v>20</v>
      </c>
      <c r="G3670" t="str">
        <f>IF(VentasC15[[#This Row],[Tipo de pago]]='Tablas auxiliares'!$B$6,"Venta física","Venta Online")</f>
        <v>Venta física</v>
      </c>
      <c r="H3670" t="s">
        <v>29</v>
      </c>
      <c r="I3670" s="37">
        <v>1500</v>
      </c>
      <c r="J3670" s="37">
        <v>79622</v>
      </c>
      <c r="K3670" s="37">
        <v>99504</v>
      </c>
      <c r="L3670" s="37">
        <v>47572</v>
      </c>
      <c r="M3670" s="37">
        <v>28341</v>
      </c>
      <c r="N3670" s="37">
        <f>SUM(VentasC15[[#This Row],[Maquillaje]:[Perfumería]])</f>
        <v>256539</v>
      </c>
      <c r="O3670" s="14">
        <f>AVERAGE(VentasC15[[#This Row],[Maquillaje]:[Perfumería]])</f>
        <v>51307.8</v>
      </c>
      <c r="P3670" t="str">
        <f>INDEX(VentasC15[[#Headers],[Maquillaje]:[Perfumería]],MATCH(MAX(VentasC15[[#This Row],[Maquillaje]:[Perfumería]]),VentasC15[[#This Row],[Maquillaje]:[Perfumería]],0))</f>
        <v>Cabello</v>
      </c>
      <c r="Q3670" t="str">
        <f>INDEX(VentasC15[[#Headers],[Maquillaje]:[Perfumería]],MATCH(MIN(VentasC15[[#This Row],[Maquillaje]:[Perfumería]]),VentasC15[[#This Row],[Maquillaje]:[Perfumería]],0))</f>
        <v>Maquillaje</v>
      </c>
      <c r="R3670" t="str">
        <f>IF(VentasC15[[#This Row],[Total por vendedor]]&gt;=250000,"SI","NO")</f>
        <v>SI</v>
      </c>
    </row>
    <row r="3671" spans="1:18" x14ac:dyDescent="0.3">
      <c r="A3671" s="17">
        <v>33500791</v>
      </c>
      <c r="B3671" s="13">
        <v>26</v>
      </c>
      <c r="C3671" s="13">
        <v>8</v>
      </c>
      <c r="D3671" s="13">
        <v>84</v>
      </c>
      <c r="E3671" t="s">
        <v>23</v>
      </c>
      <c r="F3671" t="s">
        <v>20</v>
      </c>
      <c r="G3671" t="str">
        <f>IF(VentasC15[[#This Row],[Tipo de pago]]='Tablas auxiliares'!$B$6,"Venta física","Venta Online")</f>
        <v>Venta física</v>
      </c>
      <c r="H3671" t="s">
        <v>30</v>
      </c>
      <c r="I3671" s="37">
        <v>46965</v>
      </c>
      <c r="J3671" s="37">
        <v>2172</v>
      </c>
      <c r="K3671" s="37">
        <v>29554</v>
      </c>
      <c r="L3671" s="37">
        <v>12478</v>
      </c>
      <c r="M3671" s="37">
        <v>82770</v>
      </c>
      <c r="N3671" s="37">
        <f>SUM(VentasC15[[#This Row],[Maquillaje]:[Perfumería]])</f>
        <v>173939</v>
      </c>
      <c r="O3671" s="14">
        <f>AVERAGE(VentasC15[[#This Row],[Maquillaje]:[Perfumería]])</f>
        <v>34787.800000000003</v>
      </c>
      <c r="P3671" t="str">
        <f>INDEX(VentasC15[[#Headers],[Maquillaje]:[Perfumería]],MATCH(MAX(VentasC15[[#This Row],[Maquillaje]:[Perfumería]]),VentasC15[[#This Row],[Maquillaje]:[Perfumería]],0))</f>
        <v>Perfumería</v>
      </c>
      <c r="Q3671" t="str">
        <f>INDEX(VentasC15[[#Headers],[Maquillaje]:[Perfumería]],MATCH(MIN(VentasC15[[#This Row],[Maquillaje]:[Perfumería]]),VentasC15[[#This Row],[Maquillaje]:[Perfumería]],0))</f>
        <v>Skincare</v>
      </c>
      <c r="R3671" t="str">
        <f>IF(VentasC15[[#This Row],[Total por vendedor]]&gt;=250000,"SI","NO")</f>
        <v>NO</v>
      </c>
    </row>
    <row r="3672" spans="1:18" x14ac:dyDescent="0.3">
      <c r="A3672" s="16">
        <v>33500792</v>
      </c>
      <c r="B3672" s="13">
        <v>44</v>
      </c>
      <c r="C3672" s="13">
        <v>8</v>
      </c>
      <c r="D3672" s="13">
        <v>65</v>
      </c>
      <c r="E3672" t="s">
        <v>23</v>
      </c>
      <c r="F3672" t="s">
        <v>20</v>
      </c>
      <c r="G3672" t="str">
        <f>IF(VentasC15[[#This Row],[Tipo de pago]]='Tablas auxiliares'!$B$6,"Venta física","Venta Online")</f>
        <v>Venta física</v>
      </c>
      <c r="H3672" t="s">
        <v>29</v>
      </c>
      <c r="I3672" s="37">
        <v>18424</v>
      </c>
      <c r="J3672" s="37">
        <v>59820</v>
      </c>
      <c r="K3672" s="37">
        <v>75763</v>
      </c>
      <c r="L3672" s="37">
        <v>25687</v>
      </c>
      <c r="M3672" s="37">
        <v>37398</v>
      </c>
      <c r="N3672" s="37">
        <f>SUM(VentasC15[[#This Row],[Maquillaje]:[Perfumería]])</f>
        <v>217092</v>
      </c>
      <c r="O3672" s="14">
        <f>AVERAGE(VentasC15[[#This Row],[Maquillaje]:[Perfumería]])</f>
        <v>43418.400000000001</v>
      </c>
      <c r="P3672" t="str">
        <f>INDEX(VentasC15[[#Headers],[Maquillaje]:[Perfumería]],MATCH(MAX(VentasC15[[#This Row],[Maquillaje]:[Perfumería]]),VentasC15[[#This Row],[Maquillaje]:[Perfumería]],0))</f>
        <v>Cabello</v>
      </c>
      <c r="Q3672" t="str">
        <f>INDEX(VentasC15[[#Headers],[Maquillaje]:[Perfumería]],MATCH(MIN(VentasC15[[#This Row],[Maquillaje]:[Perfumería]]),VentasC15[[#This Row],[Maquillaje]:[Perfumería]],0))</f>
        <v>Maquillaje</v>
      </c>
      <c r="R3672" t="str">
        <f>IF(VentasC15[[#This Row],[Total por vendedor]]&gt;=250000,"SI","NO")</f>
        <v>NO</v>
      </c>
    </row>
    <row r="3673" spans="1:18" x14ac:dyDescent="0.3">
      <c r="A3673" s="17">
        <v>33500793</v>
      </c>
      <c r="B3673" s="13">
        <v>55</v>
      </c>
      <c r="C3673" s="13">
        <v>8</v>
      </c>
      <c r="D3673" s="13">
        <v>26</v>
      </c>
      <c r="E3673" t="s">
        <v>24</v>
      </c>
      <c r="F3673" t="s">
        <v>20</v>
      </c>
      <c r="G3673" t="str">
        <f>IF(VentasC15[[#This Row],[Tipo de pago]]='Tablas auxiliares'!$B$6,"Venta física","Venta Online")</f>
        <v>Venta física</v>
      </c>
      <c r="H3673" t="s">
        <v>29</v>
      </c>
      <c r="I3673" s="37">
        <v>41107</v>
      </c>
      <c r="J3673" s="37">
        <v>8058</v>
      </c>
      <c r="K3673" s="37">
        <v>73795</v>
      </c>
      <c r="L3673" s="37">
        <v>9598</v>
      </c>
      <c r="M3673" s="37">
        <v>43422</v>
      </c>
      <c r="N3673" s="37">
        <f>SUM(VentasC15[[#This Row],[Maquillaje]:[Perfumería]])</f>
        <v>175980</v>
      </c>
      <c r="O3673" s="14">
        <f>AVERAGE(VentasC15[[#This Row],[Maquillaje]:[Perfumería]])</f>
        <v>35196</v>
      </c>
      <c r="P3673" t="str">
        <f>INDEX(VentasC15[[#Headers],[Maquillaje]:[Perfumería]],MATCH(MAX(VentasC15[[#This Row],[Maquillaje]:[Perfumería]]),VentasC15[[#This Row],[Maquillaje]:[Perfumería]],0))</f>
        <v>Cabello</v>
      </c>
      <c r="Q3673" t="str">
        <f>INDEX(VentasC15[[#Headers],[Maquillaje]:[Perfumería]],MATCH(MIN(VentasC15[[#This Row],[Maquillaje]:[Perfumería]]),VentasC15[[#This Row],[Maquillaje]:[Perfumería]],0))</f>
        <v>Skincare</v>
      </c>
      <c r="R3673" t="str">
        <f>IF(VentasC15[[#This Row],[Total por vendedor]]&gt;=250000,"SI","NO")</f>
        <v>NO</v>
      </c>
    </row>
    <row r="3674" spans="1:18" x14ac:dyDescent="0.3">
      <c r="A3674" s="16">
        <v>33500794</v>
      </c>
      <c r="B3674" s="13">
        <v>60</v>
      </c>
      <c r="C3674" s="13">
        <v>8</v>
      </c>
      <c r="D3674" s="13">
        <v>70</v>
      </c>
      <c r="E3674" t="s">
        <v>24</v>
      </c>
      <c r="F3674" t="s">
        <v>20</v>
      </c>
      <c r="G3674" t="str">
        <f>IF(VentasC15[[#This Row],[Tipo de pago]]='Tablas auxiliares'!$B$6,"Venta física","Venta Online")</f>
        <v>Venta física</v>
      </c>
      <c r="H3674" t="s">
        <v>29</v>
      </c>
      <c r="I3674" s="37">
        <v>62248</v>
      </c>
      <c r="J3674" s="37">
        <v>87521</v>
      </c>
      <c r="K3674" s="37">
        <v>77827</v>
      </c>
      <c r="L3674" s="37">
        <v>32837</v>
      </c>
      <c r="M3674" s="37">
        <v>18096</v>
      </c>
      <c r="N3674" s="37">
        <f>SUM(VentasC15[[#This Row],[Maquillaje]:[Perfumería]])</f>
        <v>278529</v>
      </c>
      <c r="O3674" s="14">
        <f>AVERAGE(VentasC15[[#This Row],[Maquillaje]:[Perfumería]])</f>
        <v>55705.8</v>
      </c>
      <c r="P3674" t="str">
        <f>INDEX(VentasC15[[#Headers],[Maquillaje]:[Perfumería]],MATCH(MAX(VentasC15[[#This Row],[Maquillaje]:[Perfumería]]),VentasC15[[#This Row],[Maquillaje]:[Perfumería]],0))</f>
        <v>Skincare</v>
      </c>
      <c r="Q3674" t="str">
        <f>INDEX(VentasC15[[#Headers],[Maquillaje]:[Perfumería]],MATCH(MIN(VentasC15[[#This Row],[Maquillaje]:[Perfumería]]),VentasC15[[#This Row],[Maquillaje]:[Perfumería]],0))</f>
        <v>Perfumería</v>
      </c>
      <c r="R3674" t="str">
        <f>IF(VentasC15[[#This Row],[Total por vendedor]]&gt;=250000,"SI","NO")</f>
        <v>SI</v>
      </c>
    </row>
    <row r="3675" spans="1:18" x14ac:dyDescent="0.3">
      <c r="A3675" s="17">
        <v>33500795</v>
      </c>
      <c r="B3675" s="13">
        <v>64</v>
      </c>
      <c r="C3675" s="13">
        <v>8</v>
      </c>
      <c r="D3675" s="13">
        <v>37</v>
      </c>
      <c r="E3675" t="s">
        <v>24</v>
      </c>
      <c r="F3675" t="s">
        <v>20</v>
      </c>
      <c r="G3675" t="str">
        <f>IF(VentasC15[[#This Row],[Tipo de pago]]='Tablas auxiliares'!$B$6,"Venta física","Venta Online")</f>
        <v>Venta física</v>
      </c>
      <c r="H3675" t="s">
        <v>29</v>
      </c>
      <c r="I3675" s="37">
        <v>53861</v>
      </c>
      <c r="J3675" s="37">
        <v>13919</v>
      </c>
      <c r="K3675" s="37">
        <v>70663</v>
      </c>
      <c r="L3675" s="37">
        <v>93281</v>
      </c>
      <c r="M3675" s="37">
        <v>24042</v>
      </c>
      <c r="N3675" s="37">
        <f>SUM(VentasC15[[#This Row],[Maquillaje]:[Perfumería]])</f>
        <v>255766</v>
      </c>
      <c r="O3675" s="14">
        <f>AVERAGE(VentasC15[[#This Row],[Maquillaje]:[Perfumería]])</f>
        <v>51153.2</v>
      </c>
      <c r="P3675" t="str">
        <f>INDEX(VentasC15[[#Headers],[Maquillaje]:[Perfumería]],MATCH(MAX(VentasC15[[#This Row],[Maquillaje]:[Perfumería]]),VentasC15[[#This Row],[Maquillaje]:[Perfumería]],0))</f>
        <v>Cuerpo</v>
      </c>
      <c r="Q3675" t="str">
        <f>INDEX(VentasC15[[#Headers],[Maquillaje]:[Perfumería]],MATCH(MIN(VentasC15[[#This Row],[Maquillaje]:[Perfumería]]),VentasC15[[#This Row],[Maquillaje]:[Perfumería]],0))</f>
        <v>Skincare</v>
      </c>
      <c r="R3675" t="str">
        <f>IF(VentasC15[[#This Row],[Total por vendedor]]&gt;=250000,"SI","NO")</f>
        <v>SI</v>
      </c>
    </row>
    <row r="3676" spans="1:18" x14ac:dyDescent="0.3">
      <c r="A3676" s="16">
        <v>33500796</v>
      </c>
      <c r="B3676" s="13">
        <v>33</v>
      </c>
      <c r="C3676" s="13">
        <v>8</v>
      </c>
      <c r="D3676" s="13">
        <v>35</v>
      </c>
      <c r="E3676" t="s">
        <v>25</v>
      </c>
      <c r="F3676" t="s">
        <v>20</v>
      </c>
      <c r="G3676" t="str">
        <f>IF(VentasC15[[#This Row],[Tipo de pago]]='Tablas auxiliares'!$B$6,"Venta física","Venta Online")</f>
        <v>Venta física</v>
      </c>
      <c r="H3676" t="s">
        <v>30</v>
      </c>
      <c r="I3676" s="37">
        <v>90677</v>
      </c>
      <c r="J3676" s="37">
        <v>84374</v>
      </c>
      <c r="K3676" s="37">
        <v>8118</v>
      </c>
      <c r="L3676" s="37">
        <v>53019</v>
      </c>
      <c r="M3676" s="37">
        <v>88799</v>
      </c>
      <c r="N3676" s="37">
        <f>SUM(VentasC15[[#This Row],[Maquillaje]:[Perfumería]])</f>
        <v>324987</v>
      </c>
      <c r="O3676" s="14">
        <f>AVERAGE(VentasC15[[#This Row],[Maquillaje]:[Perfumería]])</f>
        <v>64997.4</v>
      </c>
      <c r="P3676" t="str">
        <f>INDEX(VentasC15[[#Headers],[Maquillaje]:[Perfumería]],MATCH(MAX(VentasC15[[#This Row],[Maquillaje]:[Perfumería]]),VentasC15[[#This Row],[Maquillaje]:[Perfumería]],0))</f>
        <v>Maquillaje</v>
      </c>
      <c r="Q3676" t="str">
        <f>INDEX(VentasC15[[#Headers],[Maquillaje]:[Perfumería]],MATCH(MIN(VentasC15[[#This Row],[Maquillaje]:[Perfumería]]),VentasC15[[#This Row],[Maquillaje]:[Perfumería]],0))</f>
        <v>Cabello</v>
      </c>
      <c r="R3676" t="str">
        <f>IF(VentasC15[[#This Row],[Total por vendedor]]&gt;=250000,"SI","NO")</f>
        <v>SI</v>
      </c>
    </row>
    <row r="3677" spans="1:18" x14ac:dyDescent="0.3">
      <c r="A3677" s="17">
        <v>33500797</v>
      </c>
      <c r="B3677" s="13">
        <v>52</v>
      </c>
      <c r="C3677" s="13">
        <v>8</v>
      </c>
      <c r="D3677" s="13">
        <v>92</v>
      </c>
      <c r="E3677" t="s">
        <v>23</v>
      </c>
      <c r="F3677" t="s">
        <v>20</v>
      </c>
      <c r="G3677" t="str">
        <f>IF(VentasC15[[#This Row],[Tipo de pago]]='Tablas auxiliares'!$B$6,"Venta física","Venta Online")</f>
        <v>Venta física</v>
      </c>
      <c r="H3677" t="s">
        <v>30</v>
      </c>
      <c r="I3677" s="37">
        <v>58052</v>
      </c>
      <c r="J3677" s="37">
        <v>36257</v>
      </c>
      <c r="K3677" s="37">
        <v>60197</v>
      </c>
      <c r="L3677" s="37">
        <v>88682</v>
      </c>
      <c r="M3677" s="37">
        <v>18605</v>
      </c>
      <c r="N3677" s="37">
        <f>SUM(VentasC15[[#This Row],[Maquillaje]:[Perfumería]])</f>
        <v>261793</v>
      </c>
      <c r="O3677" s="14">
        <f>AVERAGE(VentasC15[[#This Row],[Maquillaje]:[Perfumería]])</f>
        <v>52358.6</v>
      </c>
      <c r="P3677" t="str">
        <f>INDEX(VentasC15[[#Headers],[Maquillaje]:[Perfumería]],MATCH(MAX(VentasC15[[#This Row],[Maquillaje]:[Perfumería]]),VentasC15[[#This Row],[Maquillaje]:[Perfumería]],0))</f>
        <v>Cuerpo</v>
      </c>
      <c r="Q3677" t="str">
        <f>INDEX(VentasC15[[#Headers],[Maquillaje]:[Perfumería]],MATCH(MIN(VentasC15[[#This Row],[Maquillaje]:[Perfumería]]),VentasC15[[#This Row],[Maquillaje]:[Perfumería]],0))</f>
        <v>Perfumería</v>
      </c>
      <c r="R3677" t="str">
        <f>IF(VentasC15[[#This Row],[Total por vendedor]]&gt;=250000,"SI","NO")</f>
        <v>SI</v>
      </c>
    </row>
    <row r="3678" spans="1:18" x14ac:dyDescent="0.3">
      <c r="A3678" s="16">
        <v>33500798</v>
      </c>
      <c r="B3678" s="13">
        <v>30</v>
      </c>
      <c r="C3678" s="13">
        <v>8</v>
      </c>
      <c r="D3678" s="13">
        <v>85</v>
      </c>
      <c r="E3678" t="s">
        <v>24</v>
      </c>
      <c r="F3678" t="s">
        <v>20</v>
      </c>
      <c r="G3678" t="str">
        <f>IF(VentasC15[[#This Row],[Tipo de pago]]='Tablas auxiliares'!$B$6,"Venta física","Venta Online")</f>
        <v>Venta física</v>
      </c>
      <c r="H3678" t="s">
        <v>29</v>
      </c>
      <c r="I3678" s="37">
        <v>6525</v>
      </c>
      <c r="J3678" s="37">
        <v>90138</v>
      </c>
      <c r="K3678" s="37">
        <v>23880</v>
      </c>
      <c r="L3678" s="37">
        <v>65064</v>
      </c>
      <c r="M3678" s="37">
        <v>72452</v>
      </c>
      <c r="N3678" s="37">
        <f>SUM(VentasC15[[#This Row],[Maquillaje]:[Perfumería]])</f>
        <v>258059</v>
      </c>
      <c r="O3678" s="14">
        <f>AVERAGE(VentasC15[[#This Row],[Maquillaje]:[Perfumería]])</f>
        <v>51611.8</v>
      </c>
      <c r="P3678" t="str">
        <f>INDEX(VentasC15[[#Headers],[Maquillaje]:[Perfumería]],MATCH(MAX(VentasC15[[#This Row],[Maquillaje]:[Perfumería]]),VentasC15[[#This Row],[Maquillaje]:[Perfumería]],0))</f>
        <v>Skincare</v>
      </c>
      <c r="Q3678" t="str">
        <f>INDEX(VentasC15[[#Headers],[Maquillaje]:[Perfumería]],MATCH(MIN(VentasC15[[#This Row],[Maquillaje]:[Perfumería]]),VentasC15[[#This Row],[Maquillaje]:[Perfumería]],0))</f>
        <v>Maquillaje</v>
      </c>
      <c r="R3678" t="str">
        <f>IF(VentasC15[[#This Row],[Total por vendedor]]&gt;=250000,"SI","NO")</f>
        <v>SI</v>
      </c>
    </row>
    <row r="3679" spans="1:18" x14ac:dyDescent="0.3">
      <c r="A3679" s="17">
        <v>33500799</v>
      </c>
      <c r="B3679" s="13">
        <v>36</v>
      </c>
      <c r="C3679" s="13">
        <v>8</v>
      </c>
      <c r="D3679" s="13">
        <v>83</v>
      </c>
      <c r="E3679" t="s">
        <v>22</v>
      </c>
      <c r="F3679" t="s">
        <v>20</v>
      </c>
      <c r="G3679" t="str">
        <f>IF(VentasC15[[#This Row],[Tipo de pago]]='Tablas auxiliares'!$B$6,"Venta física","Venta Online")</f>
        <v>Venta física</v>
      </c>
      <c r="H3679" t="s">
        <v>29</v>
      </c>
      <c r="I3679" s="37">
        <v>12000</v>
      </c>
      <c r="J3679" s="37">
        <v>23644</v>
      </c>
      <c r="K3679" s="37">
        <v>62134</v>
      </c>
      <c r="L3679" s="37">
        <v>39458</v>
      </c>
      <c r="M3679" s="37">
        <v>82015</v>
      </c>
      <c r="N3679" s="37">
        <f>SUM(VentasC15[[#This Row],[Maquillaje]:[Perfumería]])</f>
        <v>219251</v>
      </c>
      <c r="O3679" s="14">
        <f>AVERAGE(VentasC15[[#This Row],[Maquillaje]:[Perfumería]])</f>
        <v>43850.2</v>
      </c>
      <c r="P3679" t="str">
        <f>INDEX(VentasC15[[#Headers],[Maquillaje]:[Perfumería]],MATCH(MAX(VentasC15[[#This Row],[Maquillaje]:[Perfumería]]),VentasC15[[#This Row],[Maquillaje]:[Perfumería]],0))</f>
        <v>Perfumería</v>
      </c>
      <c r="Q3679" t="str">
        <f>INDEX(VentasC15[[#Headers],[Maquillaje]:[Perfumería]],MATCH(MIN(VentasC15[[#This Row],[Maquillaje]:[Perfumería]]),VentasC15[[#This Row],[Maquillaje]:[Perfumería]],0))</f>
        <v>Maquillaje</v>
      </c>
      <c r="R3679" t="str">
        <f>IF(VentasC15[[#This Row],[Total por vendedor]]&gt;=250000,"SI","NO")</f>
        <v>NO</v>
      </c>
    </row>
    <row r="3680" spans="1:18" x14ac:dyDescent="0.3">
      <c r="A3680" s="16">
        <v>33500800</v>
      </c>
      <c r="B3680" s="13">
        <v>48</v>
      </c>
      <c r="C3680" s="13">
        <v>8</v>
      </c>
      <c r="D3680" s="13">
        <v>83</v>
      </c>
      <c r="E3680" t="s">
        <v>23</v>
      </c>
      <c r="F3680" t="s">
        <v>21</v>
      </c>
      <c r="G3680" t="str">
        <f>IF(VentasC15[[#This Row],[Tipo de pago]]='Tablas auxiliares'!$B$6,"Venta física","Venta Online")</f>
        <v>Venta Online</v>
      </c>
      <c r="H3680" t="s">
        <v>30</v>
      </c>
      <c r="I3680" s="37">
        <v>2987</v>
      </c>
      <c r="J3680" s="37">
        <v>89132</v>
      </c>
      <c r="K3680" s="37">
        <v>5955</v>
      </c>
      <c r="L3680" s="37">
        <v>72842</v>
      </c>
      <c r="M3680" s="37">
        <v>16341</v>
      </c>
      <c r="N3680" s="37">
        <f>SUM(VentasC15[[#This Row],[Maquillaje]:[Perfumería]])</f>
        <v>187257</v>
      </c>
      <c r="O3680" s="14">
        <f>AVERAGE(VentasC15[[#This Row],[Maquillaje]:[Perfumería]])</f>
        <v>37451.4</v>
      </c>
      <c r="P3680" t="str">
        <f>INDEX(VentasC15[[#Headers],[Maquillaje]:[Perfumería]],MATCH(MAX(VentasC15[[#This Row],[Maquillaje]:[Perfumería]]),VentasC15[[#This Row],[Maquillaje]:[Perfumería]],0))</f>
        <v>Skincare</v>
      </c>
      <c r="Q3680" t="str">
        <f>INDEX(VentasC15[[#Headers],[Maquillaje]:[Perfumería]],MATCH(MIN(VentasC15[[#This Row],[Maquillaje]:[Perfumería]]),VentasC15[[#This Row],[Maquillaje]:[Perfumería]],0))</f>
        <v>Maquillaje</v>
      </c>
      <c r="R3680" t="str">
        <f>IF(VentasC15[[#This Row],[Total por vendedor]]&gt;=250000,"SI","NO")</f>
        <v>NO</v>
      </c>
    </row>
    <row r="3681" spans="1:18" x14ac:dyDescent="0.3">
      <c r="A3681" s="17">
        <v>33500801</v>
      </c>
      <c r="B3681" s="13">
        <v>36</v>
      </c>
      <c r="C3681" s="13">
        <v>8</v>
      </c>
      <c r="D3681" s="13">
        <v>6</v>
      </c>
      <c r="E3681" t="s">
        <v>23</v>
      </c>
      <c r="F3681" t="s">
        <v>20</v>
      </c>
      <c r="G3681" t="str">
        <f>IF(VentasC15[[#This Row],[Tipo de pago]]='Tablas auxiliares'!$B$6,"Venta física","Venta Online")</f>
        <v>Venta física</v>
      </c>
      <c r="H3681" t="s">
        <v>29</v>
      </c>
      <c r="I3681" s="37">
        <v>11598</v>
      </c>
      <c r="J3681" s="37">
        <v>67043</v>
      </c>
      <c r="K3681" s="37">
        <v>60423</v>
      </c>
      <c r="L3681" s="37">
        <v>81398</v>
      </c>
      <c r="M3681" s="37">
        <v>62847</v>
      </c>
      <c r="N3681" s="37">
        <f>SUM(VentasC15[[#This Row],[Maquillaje]:[Perfumería]])</f>
        <v>283309</v>
      </c>
      <c r="O3681" s="14">
        <f>AVERAGE(VentasC15[[#This Row],[Maquillaje]:[Perfumería]])</f>
        <v>56661.8</v>
      </c>
      <c r="P3681" t="str">
        <f>INDEX(VentasC15[[#Headers],[Maquillaje]:[Perfumería]],MATCH(MAX(VentasC15[[#This Row],[Maquillaje]:[Perfumería]]),VentasC15[[#This Row],[Maquillaje]:[Perfumería]],0))</f>
        <v>Cuerpo</v>
      </c>
      <c r="Q3681" t="str">
        <f>INDEX(VentasC15[[#Headers],[Maquillaje]:[Perfumería]],MATCH(MIN(VentasC15[[#This Row],[Maquillaje]:[Perfumería]]),VentasC15[[#This Row],[Maquillaje]:[Perfumería]],0))</f>
        <v>Maquillaje</v>
      </c>
      <c r="R3681" t="str">
        <f>IF(VentasC15[[#This Row],[Total por vendedor]]&gt;=250000,"SI","NO")</f>
        <v>SI</v>
      </c>
    </row>
    <row r="3682" spans="1:18" x14ac:dyDescent="0.3">
      <c r="A3682" s="16">
        <v>33500802</v>
      </c>
      <c r="B3682" s="13">
        <v>66</v>
      </c>
      <c r="C3682" s="13">
        <v>8</v>
      </c>
      <c r="D3682" s="13">
        <v>87</v>
      </c>
      <c r="E3682" t="s">
        <v>24</v>
      </c>
      <c r="F3682" t="s">
        <v>20</v>
      </c>
      <c r="G3682" t="str">
        <f>IF(VentasC15[[#This Row],[Tipo de pago]]='Tablas auxiliares'!$B$6,"Venta física","Venta Online")</f>
        <v>Venta física</v>
      </c>
      <c r="H3682" t="s">
        <v>30</v>
      </c>
      <c r="I3682" s="37">
        <v>87412</v>
      </c>
      <c r="J3682" s="37">
        <v>94771</v>
      </c>
      <c r="K3682" s="37">
        <v>32924</v>
      </c>
      <c r="L3682" s="37">
        <v>39898</v>
      </c>
      <c r="M3682" s="37">
        <v>262</v>
      </c>
      <c r="N3682" s="37">
        <f>SUM(VentasC15[[#This Row],[Maquillaje]:[Perfumería]])</f>
        <v>255267</v>
      </c>
      <c r="O3682" s="14">
        <f>AVERAGE(VentasC15[[#This Row],[Maquillaje]:[Perfumería]])</f>
        <v>51053.4</v>
      </c>
      <c r="P3682" t="str">
        <f>INDEX(VentasC15[[#Headers],[Maquillaje]:[Perfumería]],MATCH(MAX(VentasC15[[#This Row],[Maquillaje]:[Perfumería]]),VentasC15[[#This Row],[Maquillaje]:[Perfumería]],0))</f>
        <v>Skincare</v>
      </c>
      <c r="Q3682" t="str">
        <f>INDEX(VentasC15[[#Headers],[Maquillaje]:[Perfumería]],MATCH(MIN(VentasC15[[#This Row],[Maquillaje]:[Perfumería]]),VentasC15[[#This Row],[Maquillaje]:[Perfumería]],0))</f>
        <v>Perfumería</v>
      </c>
      <c r="R3682" t="str">
        <f>IF(VentasC15[[#This Row],[Total por vendedor]]&gt;=250000,"SI","NO")</f>
        <v>SI</v>
      </c>
    </row>
    <row r="3683" spans="1:18" x14ac:dyDescent="0.3">
      <c r="A3683" s="17">
        <v>33500803</v>
      </c>
      <c r="B3683" s="13">
        <v>52</v>
      </c>
      <c r="C3683" s="13">
        <v>8</v>
      </c>
      <c r="D3683" s="13">
        <v>67</v>
      </c>
      <c r="E3683" t="s">
        <v>25</v>
      </c>
      <c r="F3683" t="s">
        <v>20</v>
      </c>
      <c r="G3683" t="str">
        <f>IF(VentasC15[[#This Row],[Tipo de pago]]='Tablas auxiliares'!$B$6,"Venta física","Venta Online")</f>
        <v>Venta física</v>
      </c>
      <c r="H3683" t="s">
        <v>30</v>
      </c>
      <c r="I3683" s="37">
        <v>62098</v>
      </c>
      <c r="J3683" s="37">
        <v>32664</v>
      </c>
      <c r="K3683" s="37">
        <v>20249</v>
      </c>
      <c r="L3683" s="37">
        <v>84028</v>
      </c>
      <c r="M3683" s="37">
        <v>63055</v>
      </c>
      <c r="N3683" s="37">
        <f>SUM(VentasC15[[#This Row],[Maquillaje]:[Perfumería]])</f>
        <v>262094</v>
      </c>
      <c r="O3683" s="14">
        <f>AVERAGE(VentasC15[[#This Row],[Maquillaje]:[Perfumería]])</f>
        <v>52418.8</v>
      </c>
      <c r="P3683" t="str">
        <f>INDEX(VentasC15[[#Headers],[Maquillaje]:[Perfumería]],MATCH(MAX(VentasC15[[#This Row],[Maquillaje]:[Perfumería]]),VentasC15[[#This Row],[Maquillaje]:[Perfumería]],0))</f>
        <v>Cuerpo</v>
      </c>
      <c r="Q3683" t="str">
        <f>INDEX(VentasC15[[#Headers],[Maquillaje]:[Perfumería]],MATCH(MIN(VentasC15[[#This Row],[Maquillaje]:[Perfumería]]),VentasC15[[#This Row],[Maquillaje]:[Perfumería]],0))</f>
        <v>Cabello</v>
      </c>
      <c r="R3683" t="str">
        <f>IF(VentasC15[[#This Row],[Total por vendedor]]&gt;=250000,"SI","NO")</f>
        <v>SI</v>
      </c>
    </row>
    <row r="3684" spans="1:18" x14ac:dyDescent="0.3">
      <c r="A3684" s="16">
        <v>33500804</v>
      </c>
      <c r="B3684" s="13">
        <v>56</v>
      </c>
      <c r="C3684" s="13">
        <v>8</v>
      </c>
      <c r="D3684" s="13">
        <v>11</v>
      </c>
      <c r="E3684" t="s">
        <v>23</v>
      </c>
      <c r="F3684" t="s">
        <v>21</v>
      </c>
      <c r="G3684" t="str">
        <f>IF(VentasC15[[#This Row],[Tipo de pago]]='Tablas auxiliares'!$B$6,"Venta física","Venta Online")</f>
        <v>Venta Online</v>
      </c>
      <c r="H3684" t="s">
        <v>30</v>
      </c>
      <c r="I3684" s="37">
        <v>53695</v>
      </c>
      <c r="J3684" s="37">
        <v>15407</v>
      </c>
      <c r="K3684" s="37">
        <v>89872</v>
      </c>
      <c r="L3684" s="37">
        <v>87177</v>
      </c>
      <c r="M3684" s="37">
        <v>71740</v>
      </c>
      <c r="N3684" s="37">
        <f>SUM(VentasC15[[#This Row],[Maquillaje]:[Perfumería]])</f>
        <v>317891</v>
      </c>
      <c r="O3684" s="14">
        <f>AVERAGE(VentasC15[[#This Row],[Maquillaje]:[Perfumería]])</f>
        <v>63578.2</v>
      </c>
      <c r="P3684" t="str">
        <f>INDEX(VentasC15[[#Headers],[Maquillaje]:[Perfumería]],MATCH(MAX(VentasC15[[#This Row],[Maquillaje]:[Perfumería]]),VentasC15[[#This Row],[Maquillaje]:[Perfumería]],0))</f>
        <v>Cabello</v>
      </c>
      <c r="Q3684" t="str">
        <f>INDEX(VentasC15[[#Headers],[Maquillaje]:[Perfumería]],MATCH(MIN(VentasC15[[#This Row],[Maquillaje]:[Perfumería]]),VentasC15[[#This Row],[Maquillaje]:[Perfumería]],0))</f>
        <v>Skincare</v>
      </c>
      <c r="R3684" t="str">
        <f>IF(VentasC15[[#This Row],[Total por vendedor]]&gt;=250000,"SI","NO")</f>
        <v>SI</v>
      </c>
    </row>
    <row r="3685" spans="1:18" x14ac:dyDescent="0.3">
      <c r="A3685" s="17">
        <v>33500805</v>
      </c>
      <c r="B3685" s="13">
        <v>37</v>
      </c>
      <c r="C3685" s="13">
        <v>8</v>
      </c>
      <c r="D3685" s="13">
        <v>25</v>
      </c>
      <c r="E3685" t="s">
        <v>24</v>
      </c>
      <c r="F3685" t="s">
        <v>20</v>
      </c>
      <c r="G3685" t="str">
        <f>IF(VentasC15[[#This Row],[Tipo de pago]]='Tablas auxiliares'!$B$6,"Venta física","Venta Online")</f>
        <v>Venta física</v>
      </c>
      <c r="H3685" t="s">
        <v>30</v>
      </c>
      <c r="I3685" s="37">
        <v>8176</v>
      </c>
      <c r="J3685" s="37">
        <v>9180</v>
      </c>
      <c r="K3685" s="37">
        <v>40610</v>
      </c>
      <c r="L3685" s="37">
        <v>18105</v>
      </c>
      <c r="M3685" s="37">
        <v>54237</v>
      </c>
      <c r="N3685" s="37">
        <f>SUM(VentasC15[[#This Row],[Maquillaje]:[Perfumería]])</f>
        <v>130308</v>
      </c>
      <c r="O3685" s="14">
        <f>AVERAGE(VentasC15[[#This Row],[Maquillaje]:[Perfumería]])</f>
        <v>26061.599999999999</v>
      </c>
      <c r="P3685" t="str">
        <f>INDEX(VentasC15[[#Headers],[Maquillaje]:[Perfumería]],MATCH(MAX(VentasC15[[#This Row],[Maquillaje]:[Perfumería]]),VentasC15[[#This Row],[Maquillaje]:[Perfumería]],0))</f>
        <v>Perfumería</v>
      </c>
      <c r="Q3685" t="str">
        <f>INDEX(VentasC15[[#Headers],[Maquillaje]:[Perfumería]],MATCH(MIN(VentasC15[[#This Row],[Maquillaje]:[Perfumería]]),VentasC15[[#This Row],[Maquillaje]:[Perfumería]],0))</f>
        <v>Maquillaje</v>
      </c>
      <c r="R3685" t="str">
        <f>IF(VentasC15[[#This Row],[Total por vendedor]]&gt;=250000,"SI","NO")</f>
        <v>NO</v>
      </c>
    </row>
    <row r="3686" spans="1:18" x14ac:dyDescent="0.3">
      <c r="A3686" s="16">
        <v>33500806</v>
      </c>
      <c r="B3686" s="13">
        <v>27</v>
      </c>
      <c r="C3686" s="13">
        <v>8</v>
      </c>
      <c r="D3686" s="13">
        <v>31</v>
      </c>
      <c r="E3686" t="s">
        <v>23</v>
      </c>
      <c r="F3686" t="s">
        <v>20</v>
      </c>
      <c r="G3686" t="str">
        <f>IF(VentasC15[[#This Row],[Tipo de pago]]='Tablas auxiliares'!$B$6,"Venta física","Venta Online")</f>
        <v>Venta física</v>
      </c>
      <c r="H3686" t="s">
        <v>30</v>
      </c>
      <c r="I3686" s="37">
        <v>75008</v>
      </c>
      <c r="J3686" s="37">
        <v>42883</v>
      </c>
      <c r="K3686" s="37">
        <v>42700</v>
      </c>
      <c r="L3686" s="37">
        <v>12803</v>
      </c>
      <c r="M3686" s="37">
        <v>71809</v>
      </c>
      <c r="N3686" s="37">
        <f>SUM(VentasC15[[#This Row],[Maquillaje]:[Perfumería]])</f>
        <v>245203</v>
      </c>
      <c r="O3686" s="14">
        <f>AVERAGE(VentasC15[[#This Row],[Maquillaje]:[Perfumería]])</f>
        <v>49040.6</v>
      </c>
      <c r="P3686" t="str">
        <f>INDEX(VentasC15[[#Headers],[Maquillaje]:[Perfumería]],MATCH(MAX(VentasC15[[#This Row],[Maquillaje]:[Perfumería]]),VentasC15[[#This Row],[Maquillaje]:[Perfumería]],0))</f>
        <v>Maquillaje</v>
      </c>
      <c r="Q3686" t="str">
        <f>INDEX(VentasC15[[#Headers],[Maquillaje]:[Perfumería]],MATCH(MIN(VentasC15[[#This Row],[Maquillaje]:[Perfumería]]),VentasC15[[#This Row],[Maquillaje]:[Perfumería]],0))</f>
        <v>Cuerpo</v>
      </c>
      <c r="R3686" t="str">
        <f>IF(VentasC15[[#This Row],[Total por vendedor]]&gt;=250000,"SI","NO")</f>
        <v>NO</v>
      </c>
    </row>
    <row r="3687" spans="1:18" x14ac:dyDescent="0.3">
      <c r="A3687" s="17">
        <v>33500807</v>
      </c>
      <c r="B3687" s="13">
        <v>46</v>
      </c>
      <c r="C3687" s="13">
        <v>8</v>
      </c>
      <c r="D3687" s="13">
        <v>20</v>
      </c>
      <c r="E3687" t="s">
        <v>23</v>
      </c>
      <c r="F3687" t="s">
        <v>21</v>
      </c>
      <c r="G3687" t="str">
        <f>IF(VentasC15[[#This Row],[Tipo de pago]]='Tablas auxiliares'!$B$6,"Venta física","Venta Online")</f>
        <v>Venta Online</v>
      </c>
      <c r="H3687" t="s">
        <v>29</v>
      </c>
      <c r="I3687" s="37">
        <v>34880</v>
      </c>
      <c r="J3687" s="37">
        <v>42291</v>
      </c>
      <c r="K3687" s="37">
        <v>2825</v>
      </c>
      <c r="L3687" s="37">
        <v>89427</v>
      </c>
      <c r="M3687" s="37">
        <v>64763</v>
      </c>
      <c r="N3687" s="37">
        <f>SUM(VentasC15[[#This Row],[Maquillaje]:[Perfumería]])</f>
        <v>234186</v>
      </c>
      <c r="O3687" s="14">
        <f>AVERAGE(VentasC15[[#This Row],[Maquillaje]:[Perfumería]])</f>
        <v>46837.2</v>
      </c>
      <c r="P3687" t="str">
        <f>INDEX(VentasC15[[#Headers],[Maquillaje]:[Perfumería]],MATCH(MAX(VentasC15[[#This Row],[Maquillaje]:[Perfumería]]),VentasC15[[#This Row],[Maquillaje]:[Perfumería]],0))</f>
        <v>Cuerpo</v>
      </c>
      <c r="Q3687" t="str">
        <f>INDEX(VentasC15[[#Headers],[Maquillaje]:[Perfumería]],MATCH(MIN(VentasC15[[#This Row],[Maquillaje]:[Perfumería]]),VentasC15[[#This Row],[Maquillaje]:[Perfumería]],0))</f>
        <v>Cabello</v>
      </c>
      <c r="R3687" t="str">
        <f>IF(VentasC15[[#This Row],[Total por vendedor]]&gt;=250000,"SI","NO")</f>
        <v>NO</v>
      </c>
    </row>
    <row r="3688" spans="1:18" x14ac:dyDescent="0.3">
      <c r="A3688" s="16">
        <v>33500808</v>
      </c>
      <c r="B3688" s="13">
        <v>62</v>
      </c>
      <c r="C3688" s="13">
        <v>8</v>
      </c>
      <c r="D3688" s="13">
        <v>5</v>
      </c>
      <c r="E3688" t="s">
        <v>23</v>
      </c>
      <c r="F3688" t="s">
        <v>20</v>
      </c>
      <c r="G3688" t="str">
        <f>IF(VentasC15[[#This Row],[Tipo de pago]]='Tablas auxiliares'!$B$6,"Venta física","Venta Online")</f>
        <v>Venta física</v>
      </c>
      <c r="H3688" t="s">
        <v>30</v>
      </c>
      <c r="I3688" s="37">
        <v>93169</v>
      </c>
      <c r="J3688" s="37">
        <v>9024</v>
      </c>
      <c r="K3688" s="37">
        <v>25565</v>
      </c>
      <c r="L3688" s="37">
        <v>51493</v>
      </c>
      <c r="M3688" s="37">
        <v>72322</v>
      </c>
      <c r="N3688" s="37">
        <f>SUM(VentasC15[[#This Row],[Maquillaje]:[Perfumería]])</f>
        <v>251573</v>
      </c>
      <c r="O3688" s="14">
        <f>AVERAGE(VentasC15[[#This Row],[Maquillaje]:[Perfumería]])</f>
        <v>50314.6</v>
      </c>
      <c r="P3688" t="str">
        <f>INDEX(VentasC15[[#Headers],[Maquillaje]:[Perfumería]],MATCH(MAX(VentasC15[[#This Row],[Maquillaje]:[Perfumería]]),VentasC15[[#This Row],[Maquillaje]:[Perfumería]],0))</f>
        <v>Maquillaje</v>
      </c>
      <c r="Q3688" t="str">
        <f>INDEX(VentasC15[[#Headers],[Maquillaje]:[Perfumería]],MATCH(MIN(VentasC15[[#This Row],[Maquillaje]:[Perfumería]]),VentasC15[[#This Row],[Maquillaje]:[Perfumería]],0))</f>
        <v>Skincare</v>
      </c>
      <c r="R3688" t="str">
        <f>IF(VentasC15[[#This Row],[Total por vendedor]]&gt;=250000,"SI","NO")</f>
        <v>SI</v>
      </c>
    </row>
    <row r="3689" spans="1:18" x14ac:dyDescent="0.3">
      <c r="A3689" s="17">
        <v>33500809</v>
      </c>
      <c r="B3689" s="13">
        <v>66</v>
      </c>
      <c r="C3689" s="13">
        <v>8</v>
      </c>
      <c r="D3689" s="13">
        <v>46</v>
      </c>
      <c r="E3689" t="s">
        <v>22</v>
      </c>
      <c r="F3689" t="s">
        <v>21</v>
      </c>
      <c r="G3689" t="str">
        <f>IF(VentasC15[[#This Row],[Tipo de pago]]='Tablas auxiliares'!$B$6,"Venta física","Venta Online")</f>
        <v>Venta Online</v>
      </c>
      <c r="H3689" t="s">
        <v>30</v>
      </c>
      <c r="I3689" s="37">
        <v>47902</v>
      </c>
      <c r="J3689" s="37">
        <v>32360</v>
      </c>
      <c r="K3689" s="37">
        <v>28960</v>
      </c>
      <c r="L3689" s="37">
        <v>65112</v>
      </c>
      <c r="M3689" s="37">
        <v>65348</v>
      </c>
      <c r="N3689" s="37">
        <f>SUM(VentasC15[[#This Row],[Maquillaje]:[Perfumería]])</f>
        <v>239682</v>
      </c>
      <c r="O3689" s="14">
        <f>AVERAGE(VentasC15[[#This Row],[Maquillaje]:[Perfumería]])</f>
        <v>47936.4</v>
      </c>
      <c r="P3689" t="str">
        <f>INDEX(VentasC15[[#Headers],[Maquillaje]:[Perfumería]],MATCH(MAX(VentasC15[[#This Row],[Maquillaje]:[Perfumería]]),VentasC15[[#This Row],[Maquillaje]:[Perfumería]],0))</f>
        <v>Perfumería</v>
      </c>
      <c r="Q3689" t="str">
        <f>INDEX(VentasC15[[#Headers],[Maquillaje]:[Perfumería]],MATCH(MIN(VentasC15[[#This Row],[Maquillaje]:[Perfumería]]),VentasC15[[#This Row],[Maquillaje]:[Perfumería]],0))</f>
        <v>Cabello</v>
      </c>
      <c r="R3689" t="str">
        <f>IF(VentasC15[[#This Row],[Total por vendedor]]&gt;=250000,"SI","NO")</f>
        <v>NO</v>
      </c>
    </row>
    <row r="3690" spans="1:18" x14ac:dyDescent="0.3">
      <c r="A3690" s="16">
        <v>33500810</v>
      </c>
      <c r="B3690" s="13">
        <v>66</v>
      </c>
      <c r="C3690" s="13">
        <v>8</v>
      </c>
      <c r="D3690" s="13">
        <v>62</v>
      </c>
      <c r="E3690" t="s">
        <v>24</v>
      </c>
      <c r="F3690" t="s">
        <v>21</v>
      </c>
      <c r="G3690" t="str">
        <f>IF(VentasC15[[#This Row],[Tipo de pago]]='Tablas auxiliares'!$B$6,"Venta física","Venta Online")</f>
        <v>Venta Online</v>
      </c>
      <c r="H3690" t="s">
        <v>30</v>
      </c>
      <c r="I3690" s="37">
        <v>41559</v>
      </c>
      <c r="J3690" s="37">
        <v>32127</v>
      </c>
      <c r="K3690" s="37">
        <v>50826</v>
      </c>
      <c r="L3690" s="37">
        <v>60551</v>
      </c>
      <c r="M3690" s="37">
        <v>28046</v>
      </c>
      <c r="N3690" s="37">
        <f>SUM(VentasC15[[#This Row],[Maquillaje]:[Perfumería]])</f>
        <v>213109</v>
      </c>
      <c r="O3690" s="14">
        <f>AVERAGE(VentasC15[[#This Row],[Maquillaje]:[Perfumería]])</f>
        <v>42621.8</v>
      </c>
      <c r="P3690" t="str">
        <f>INDEX(VentasC15[[#Headers],[Maquillaje]:[Perfumería]],MATCH(MAX(VentasC15[[#This Row],[Maquillaje]:[Perfumería]]),VentasC15[[#This Row],[Maquillaje]:[Perfumería]],0))</f>
        <v>Cuerpo</v>
      </c>
      <c r="Q3690" t="str">
        <f>INDEX(VentasC15[[#Headers],[Maquillaje]:[Perfumería]],MATCH(MIN(VentasC15[[#This Row],[Maquillaje]:[Perfumería]]),VentasC15[[#This Row],[Maquillaje]:[Perfumería]],0))</f>
        <v>Perfumería</v>
      </c>
      <c r="R3690" t="str">
        <f>IF(VentasC15[[#This Row],[Total por vendedor]]&gt;=250000,"SI","NO")</f>
        <v>NO</v>
      </c>
    </row>
    <row r="3691" spans="1:18" x14ac:dyDescent="0.3">
      <c r="A3691" s="17">
        <v>33500811</v>
      </c>
      <c r="B3691" s="13">
        <v>72</v>
      </c>
      <c r="C3691" s="13">
        <v>8</v>
      </c>
      <c r="D3691" s="13">
        <v>98</v>
      </c>
      <c r="E3691" t="s">
        <v>25</v>
      </c>
      <c r="F3691" t="s">
        <v>21</v>
      </c>
      <c r="G3691" t="str">
        <f>IF(VentasC15[[#This Row],[Tipo de pago]]='Tablas auxiliares'!$B$6,"Venta física","Venta Online")</f>
        <v>Venta Online</v>
      </c>
      <c r="H3691" t="s">
        <v>30</v>
      </c>
      <c r="I3691" s="37">
        <v>35491</v>
      </c>
      <c r="J3691" s="37">
        <v>25373</v>
      </c>
      <c r="K3691" s="37">
        <v>24585</v>
      </c>
      <c r="L3691" s="37">
        <v>36839</v>
      </c>
      <c r="M3691" s="37">
        <v>27242</v>
      </c>
      <c r="N3691" s="37">
        <f>SUM(VentasC15[[#This Row],[Maquillaje]:[Perfumería]])</f>
        <v>149530</v>
      </c>
      <c r="O3691" s="14">
        <f>AVERAGE(VentasC15[[#This Row],[Maquillaje]:[Perfumería]])</f>
        <v>29906</v>
      </c>
      <c r="P3691" t="str">
        <f>INDEX(VentasC15[[#Headers],[Maquillaje]:[Perfumería]],MATCH(MAX(VentasC15[[#This Row],[Maquillaje]:[Perfumería]]),VentasC15[[#This Row],[Maquillaje]:[Perfumería]],0))</f>
        <v>Cuerpo</v>
      </c>
      <c r="Q3691" t="str">
        <f>INDEX(VentasC15[[#Headers],[Maquillaje]:[Perfumería]],MATCH(MIN(VentasC15[[#This Row],[Maquillaje]:[Perfumería]]),VentasC15[[#This Row],[Maquillaje]:[Perfumería]],0))</f>
        <v>Cabello</v>
      </c>
      <c r="R3691" t="str">
        <f>IF(VentasC15[[#This Row],[Total por vendedor]]&gt;=250000,"SI","NO")</f>
        <v>NO</v>
      </c>
    </row>
    <row r="3692" spans="1:18" x14ac:dyDescent="0.3">
      <c r="A3692" s="16">
        <v>33500812</v>
      </c>
      <c r="B3692" s="13">
        <v>33</v>
      </c>
      <c r="C3692" s="13">
        <v>8</v>
      </c>
      <c r="D3692" s="13">
        <v>86</v>
      </c>
      <c r="E3692" t="s">
        <v>25</v>
      </c>
      <c r="F3692" t="s">
        <v>21</v>
      </c>
      <c r="G3692" t="str">
        <f>IF(VentasC15[[#This Row],[Tipo de pago]]='Tablas auxiliares'!$B$6,"Venta física","Venta Online")</f>
        <v>Venta Online</v>
      </c>
      <c r="H3692" t="s">
        <v>30</v>
      </c>
      <c r="I3692" s="37">
        <v>11687</v>
      </c>
      <c r="J3692" s="37">
        <v>98176</v>
      </c>
      <c r="K3692" s="37">
        <v>41138</v>
      </c>
      <c r="L3692" s="37">
        <v>87684</v>
      </c>
      <c r="M3692" s="37">
        <v>19491</v>
      </c>
      <c r="N3692" s="37">
        <f>SUM(VentasC15[[#This Row],[Maquillaje]:[Perfumería]])</f>
        <v>258176</v>
      </c>
      <c r="O3692" s="14">
        <f>AVERAGE(VentasC15[[#This Row],[Maquillaje]:[Perfumería]])</f>
        <v>51635.199999999997</v>
      </c>
      <c r="P3692" t="str">
        <f>INDEX(VentasC15[[#Headers],[Maquillaje]:[Perfumería]],MATCH(MAX(VentasC15[[#This Row],[Maquillaje]:[Perfumería]]),VentasC15[[#This Row],[Maquillaje]:[Perfumería]],0))</f>
        <v>Skincare</v>
      </c>
      <c r="Q3692" t="str">
        <f>INDEX(VentasC15[[#Headers],[Maquillaje]:[Perfumería]],MATCH(MIN(VentasC15[[#This Row],[Maquillaje]:[Perfumería]]),VentasC15[[#This Row],[Maquillaje]:[Perfumería]],0))</f>
        <v>Maquillaje</v>
      </c>
      <c r="R3692" t="str">
        <f>IF(VentasC15[[#This Row],[Total por vendedor]]&gt;=250000,"SI","NO")</f>
        <v>SI</v>
      </c>
    </row>
    <row r="3693" spans="1:18" x14ac:dyDescent="0.3">
      <c r="A3693" s="17">
        <v>33500813</v>
      </c>
      <c r="B3693" s="13">
        <v>31</v>
      </c>
      <c r="C3693" s="13">
        <v>8</v>
      </c>
      <c r="D3693" s="13">
        <v>63</v>
      </c>
      <c r="E3693" t="s">
        <v>22</v>
      </c>
      <c r="F3693" t="s">
        <v>20</v>
      </c>
      <c r="G3693" t="str">
        <f>IF(VentasC15[[#This Row],[Tipo de pago]]='Tablas auxiliares'!$B$6,"Venta física","Venta Online")</f>
        <v>Venta física</v>
      </c>
      <c r="H3693" t="s">
        <v>29</v>
      </c>
      <c r="I3693" s="37">
        <v>12240</v>
      </c>
      <c r="J3693" s="37">
        <v>72921</v>
      </c>
      <c r="K3693" s="37">
        <v>7063</v>
      </c>
      <c r="L3693" s="37">
        <v>19237</v>
      </c>
      <c r="M3693" s="37">
        <v>38685</v>
      </c>
      <c r="N3693" s="37">
        <f>SUM(VentasC15[[#This Row],[Maquillaje]:[Perfumería]])</f>
        <v>150146</v>
      </c>
      <c r="O3693" s="14">
        <f>AVERAGE(VentasC15[[#This Row],[Maquillaje]:[Perfumería]])</f>
        <v>30029.200000000001</v>
      </c>
      <c r="P3693" t="str">
        <f>INDEX(VentasC15[[#Headers],[Maquillaje]:[Perfumería]],MATCH(MAX(VentasC15[[#This Row],[Maquillaje]:[Perfumería]]),VentasC15[[#This Row],[Maquillaje]:[Perfumería]],0))</f>
        <v>Skincare</v>
      </c>
      <c r="Q3693" t="str">
        <f>INDEX(VentasC15[[#Headers],[Maquillaje]:[Perfumería]],MATCH(MIN(VentasC15[[#This Row],[Maquillaje]:[Perfumería]]),VentasC15[[#This Row],[Maquillaje]:[Perfumería]],0))</f>
        <v>Cabello</v>
      </c>
      <c r="R3693" t="str">
        <f>IF(VentasC15[[#This Row],[Total por vendedor]]&gt;=250000,"SI","NO")</f>
        <v>NO</v>
      </c>
    </row>
    <row r="3694" spans="1:18" x14ac:dyDescent="0.3">
      <c r="A3694" s="16">
        <v>33500814</v>
      </c>
      <c r="B3694" s="13">
        <v>63</v>
      </c>
      <c r="C3694" s="13">
        <v>8</v>
      </c>
      <c r="D3694" s="13">
        <v>88</v>
      </c>
      <c r="E3694" t="s">
        <v>22</v>
      </c>
      <c r="F3694" t="s">
        <v>20</v>
      </c>
      <c r="G3694" t="str">
        <f>IF(VentasC15[[#This Row],[Tipo de pago]]='Tablas auxiliares'!$B$6,"Venta física","Venta Online")</f>
        <v>Venta física</v>
      </c>
      <c r="H3694" t="s">
        <v>29</v>
      </c>
      <c r="I3694" s="37">
        <v>29589</v>
      </c>
      <c r="J3694" s="37">
        <v>10827</v>
      </c>
      <c r="K3694" s="37">
        <v>46865</v>
      </c>
      <c r="L3694" s="37">
        <v>45452</v>
      </c>
      <c r="M3694" s="37">
        <v>56986</v>
      </c>
      <c r="N3694" s="37">
        <f>SUM(VentasC15[[#This Row],[Maquillaje]:[Perfumería]])</f>
        <v>189719</v>
      </c>
      <c r="O3694" s="14">
        <f>AVERAGE(VentasC15[[#This Row],[Maquillaje]:[Perfumería]])</f>
        <v>37943.800000000003</v>
      </c>
      <c r="P3694" t="str">
        <f>INDEX(VentasC15[[#Headers],[Maquillaje]:[Perfumería]],MATCH(MAX(VentasC15[[#This Row],[Maquillaje]:[Perfumería]]),VentasC15[[#This Row],[Maquillaje]:[Perfumería]],0))</f>
        <v>Perfumería</v>
      </c>
      <c r="Q3694" t="str">
        <f>INDEX(VentasC15[[#Headers],[Maquillaje]:[Perfumería]],MATCH(MIN(VentasC15[[#This Row],[Maquillaje]:[Perfumería]]),VentasC15[[#This Row],[Maquillaje]:[Perfumería]],0))</f>
        <v>Skincare</v>
      </c>
      <c r="R3694" t="str">
        <f>IF(VentasC15[[#This Row],[Total por vendedor]]&gt;=250000,"SI","NO")</f>
        <v>NO</v>
      </c>
    </row>
    <row r="3695" spans="1:18" x14ac:dyDescent="0.3">
      <c r="A3695" s="17">
        <v>33500815</v>
      </c>
      <c r="B3695" s="13">
        <v>56</v>
      </c>
      <c r="C3695" s="13">
        <v>8</v>
      </c>
      <c r="D3695" s="13">
        <v>8</v>
      </c>
      <c r="E3695" t="s">
        <v>23</v>
      </c>
      <c r="F3695" t="s">
        <v>21</v>
      </c>
      <c r="G3695" t="str">
        <f>IF(VentasC15[[#This Row],[Tipo de pago]]='Tablas auxiliares'!$B$6,"Venta física","Venta Online")</f>
        <v>Venta Online</v>
      </c>
      <c r="H3695" t="s">
        <v>30</v>
      </c>
      <c r="I3695" s="37">
        <v>96511</v>
      </c>
      <c r="J3695" s="37">
        <v>80471</v>
      </c>
      <c r="K3695" s="37">
        <v>44998</v>
      </c>
      <c r="L3695" s="37">
        <v>60584</v>
      </c>
      <c r="M3695" s="37">
        <v>85934</v>
      </c>
      <c r="N3695" s="37">
        <f>SUM(VentasC15[[#This Row],[Maquillaje]:[Perfumería]])</f>
        <v>368498</v>
      </c>
      <c r="O3695" s="14">
        <f>AVERAGE(VentasC15[[#This Row],[Maquillaje]:[Perfumería]])</f>
        <v>73699.600000000006</v>
      </c>
      <c r="P3695" t="str">
        <f>INDEX(VentasC15[[#Headers],[Maquillaje]:[Perfumería]],MATCH(MAX(VentasC15[[#This Row],[Maquillaje]:[Perfumería]]),VentasC15[[#This Row],[Maquillaje]:[Perfumería]],0))</f>
        <v>Maquillaje</v>
      </c>
      <c r="Q3695" t="str">
        <f>INDEX(VentasC15[[#Headers],[Maquillaje]:[Perfumería]],MATCH(MIN(VentasC15[[#This Row],[Maquillaje]:[Perfumería]]),VentasC15[[#This Row],[Maquillaje]:[Perfumería]],0))</f>
        <v>Cabello</v>
      </c>
      <c r="R3695" t="str">
        <f>IF(VentasC15[[#This Row],[Total por vendedor]]&gt;=250000,"SI","NO")</f>
        <v>SI</v>
      </c>
    </row>
    <row r="3696" spans="1:18" x14ac:dyDescent="0.3">
      <c r="A3696" s="16">
        <v>33500816</v>
      </c>
      <c r="B3696" s="13">
        <v>62</v>
      </c>
      <c r="C3696" s="13">
        <v>8</v>
      </c>
      <c r="D3696" s="13">
        <v>64</v>
      </c>
      <c r="E3696" t="s">
        <v>24</v>
      </c>
      <c r="F3696" t="s">
        <v>21</v>
      </c>
      <c r="G3696" t="str">
        <f>IF(VentasC15[[#This Row],[Tipo de pago]]='Tablas auxiliares'!$B$6,"Venta física","Venta Online")</f>
        <v>Venta Online</v>
      </c>
      <c r="H3696" t="s">
        <v>30</v>
      </c>
      <c r="I3696" s="37">
        <v>90572</v>
      </c>
      <c r="J3696" s="37">
        <v>68812</v>
      </c>
      <c r="K3696" s="37">
        <v>17370</v>
      </c>
      <c r="L3696" s="37">
        <v>9831</v>
      </c>
      <c r="M3696" s="37">
        <v>5275</v>
      </c>
      <c r="N3696" s="37">
        <f>SUM(VentasC15[[#This Row],[Maquillaje]:[Perfumería]])</f>
        <v>191860</v>
      </c>
      <c r="O3696" s="14">
        <f>AVERAGE(VentasC15[[#This Row],[Maquillaje]:[Perfumería]])</f>
        <v>38372</v>
      </c>
      <c r="P3696" t="str">
        <f>INDEX(VentasC15[[#Headers],[Maquillaje]:[Perfumería]],MATCH(MAX(VentasC15[[#This Row],[Maquillaje]:[Perfumería]]),VentasC15[[#This Row],[Maquillaje]:[Perfumería]],0))</f>
        <v>Maquillaje</v>
      </c>
      <c r="Q3696" t="str">
        <f>INDEX(VentasC15[[#Headers],[Maquillaje]:[Perfumería]],MATCH(MIN(VentasC15[[#This Row],[Maquillaje]:[Perfumería]]),VentasC15[[#This Row],[Maquillaje]:[Perfumería]],0))</f>
        <v>Perfumería</v>
      </c>
      <c r="R3696" t="str">
        <f>IF(VentasC15[[#This Row],[Total por vendedor]]&gt;=250000,"SI","NO")</f>
        <v>NO</v>
      </c>
    </row>
    <row r="3697" spans="1:18" x14ac:dyDescent="0.3">
      <c r="A3697" s="17">
        <v>33500817</v>
      </c>
      <c r="B3697" s="13">
        <v>45</v>
      </c>
      <c r="C3697" s="13">
        <v>8</v>
      </c>
      <c r="D3697" s="13">
        <v>88</v>
      </c>
      <c r="E3697" t="s">
        <v>24</v>
      </c>
      <c r="F3697" t="s">
        <v>21</v>
      </c>
      <c r="G3697" t="str">
        <f>IF(VentasC15[[#This Row],[Tipo de pago]]='Tablas auxiliares'!$B$6,"Venta física","Venta Online")</f>
        <v>Venta Online</v>
      </c>
      <c r="H3697" t="s">
        <v>29</v>
      </c>
      <c r="I3697" s="37">
        <v>9673</v>
      </c>
      <c r="J3697" s="37">
        <v>87264</v>
      </c>
      <c r="K3697" s="37">
        <v>51773</v>
      </c>
      <c r="L3697" s="37">
        <v>11618</v>
      </c>
      <c r="M3697" s="37">
        <v>16672</v>
      </c>
      <c r="N3697" s="37">
        <f>SUM(VentasC15[[#This Row],[Maquillaje]:[Perfumería]])</f>
        <v>177000</v>
      </c>
      <c r="O3697" s="14">
        <f>AVERAGE(VentasC15[[#This Row],[Maquillaje]:[Perfumería]])</f>
        <v>35400</v>
      </c>
      <c r="P3697" t="str">
        <f>INDEX(VentasC15[[#Headers],[Maquillaje]:[Perfumería]],MATCH(MAX(VentasC15[[#This Row],[Maquillaje]:[Perfumería]]),VentasC15[[#This Row],[Maquillaje]:[Perfumería]],0))</f>
        <v>Skincare</v>
      </c>
      <c r="Q3697" t="str">
        <f>INDEX(VentasC15[[#Headers],[Maquillaje]:[Perfumería]],MATCH(MIN(VentasC15[[#This Row],[Maquillaje]:[Perfumería]]),VentasC15[[#This Row],[Maquillaje]:[Perfumería]],0))</f>
        <v>Maquillaje</v>
      </c>
      <c r="R3697" t="str">
        <f>IF(VentasC15[[#This Row],[Total por vendedor]]&gt;=250000,"SI","NO")</f>
        <v>NO</v>
      </c>
    </row>
    <row r="3698" spans="1:18" x14ac:dyDescent="0.3">
      <c r="A3698" s="16">
        <v>33500818</v>
      </c>
      <c r="B3698" s="13">
        <v>31</v>
      </c>
      <c r="C3698" s="13">
        <v>8</v>
      </c>
      <c r="D3698" s="13">
        <v>10</v>
      </c>
      <c r="E3698" t="s">
        <v>23</v>
      </c>
      <c r="F3698" t="s">
        <v>20</v>
      </c>
      <c r="G3698" t="str">
        <f>IF(VentasC15[[#This Row],[Tipo de pago]]='Tablas auxiliares'!$B$6,"Venta física","Venta Online")</f>
        <v>Venta física</v>
      </c>
      <c r="H3698" t="s">
        <v>30</v>
      </c>
      <c r="I3698" s="37">
        <v>98220</v>
      </c>
      <c r="J3698" s="37">
        <v>14380</v>
      </c>
      <c r="K3698" s="37">
        <v>85288</v>
      </c>
      <c r="L3698" s="37">
        <v>53282</v>
      </c>
      <c r="M3698" s="37">
        <v>53822</v>
      </c>
      <c r="N3698" s="37">
        <f>SUM(VentasC15[[#This Row],[Maquillaje]:[Perfumería]])</f>
        <v>304992</v>
      </c>
      <c r="O3698" s="14">
        <f>AVERAGE(VentasC15[[#This Row],[Maquillaje]:[Perfumería]])</f>
        <v>60998.400000000001</v>
      </c>
      <c r="P3698" t="str">
        <f>INDEX(VentasC15[[#Headers],[Maquillaje]:[Perfumería]],MATCH(MAX(VentasC15[[#This Row],[Maquillaje]:[Perfumería]]),VentasC15[[#This Row],[Maquillaje]:[Perfumería]],0))</f>
        <v>Maquillaje</v>
      </c>
      <c r="Q3698" t="str">
        <f>INDEX(VentasC15[[#Headers],[Maquillaje]:[Perfumería]],MATCH(MIN(VentasC15[[#This Row],[Maquillaje]:[Perfumería]]),VentasC15[[#This Row],[Maquillaje]:[Perfumería]],0))</f>
        <v>Skincare</v>
      </c>
      <c r="R3698" t="str">
        <f>IF(VentasC15[[#This Row],[Total por vendedor]]&gt;=250000,"SI","NO")</f>
        <v>SI</v>
      </c>
    </row>
    <row r="3699" spans="1:18" x14ac:dyDescent="0.3">
      <c r="A3699" s="17">
        <v>33500819</v>
      </c>
      <c r="B3699" s="13">
        <v>29</v>
      </c>
      <c r="C3699" s="13">
        <v>8</v>
      </c>
      <c r="D3699" s="13">
        <v>49</v>
      </c>
      <c r="E3699" t="s">
        <v>24</v>
      </c>
      <c r="F3699" t="s">
        <v>20</v>
      </c>
      <c r="G3699" t="str">
        <f>IF(VentasC15[[#This Row],[Tipo de pago]]='Tablas auxiliares'!$B$6,"Venta física","Venta Online")</f>
        <v>Venta física</v>
      </c>
      <c r="H3699" t="s">
        <v>29</v>
      </c>
      <c r="I3699" s="37">
        <v>90714</v>
      </c>
      <c r="J3699" s="37">
        <v>53212</v>
      </c>
      <c r="K3699" s="37">
        <v>35532</v>
      </c>
      <c r="L3699" s="37">
        <v>89162</v>
      </c>
      <c r="M3699" s="37">
        <v>6670</v>
      </c>
      <c r="N3699" s="37">
        <f>SUM(VentasC15[[#This Row],[Maquillaje]:[Perfumería]])</f>
        <v>275290</v>
      </c>
      <c r="O3699" s="14">
        <f>AVERAGE(VentasC15[[#This Row],[Maquillaje]:[Perfumería]])</f>
        <v>55058</v>
      </c>
      <c r="P3699" t="str">
        <f>INDEX(VentasC15[[#Headers],[Maquillaje]:[Perfumería]],MATCH(MAX(VentasC15[[#This Row],[Maquillaje]:[Perfumería]]),VentasC15[[#This Row],[Maquillaje]:[Perfumería]],0))</f>
        <v>Maquillaje</v>
      </c>
      <c r="Q3699" t="str">
        <f>INDEX(VentasC15[[#Headers],[Maquillaje]:[Perfumería]],MATCH(MIN(VentasC15[[#This Row],[Maquillaje]:[Perfumería]]),VentasC15[[#This Row],[Maquillaje]:[Perfumería]],0))</f>
        <v>Perfumería</v>
      </c>
      <c r="R3699" t="str">
        <f>IF(VentasC15[[#This Row],[Total por vendedor]]&gt;=250000,"SI","NO")</f>
        <v>SI</v>
      </c>
    </row>
    <row r="3700" spans="1:18" x14ac:dyDescent="0.3">
      <c r="A3700" s="16">
        <v>33500820</v>
      </c>
      <c r="B3700" s="13">
        <v>69</v>
      </c>
      <c r="C3700" s="13">
        <v>8</v>
      </c>
      <c r="D3700" s="13">
        <v>56</v>
      </c>
      <c r="E3700" t="s">
        <v>22</v>
      </c>
      <c r="F3700" t="s">
        <v>21</v>
      </c>
      <c r="G3700" t="str">
        <f>IF(VentasC15[[#This Row],[Tipo de pago]]='Tablas auxiliares'!$B$6,"Venta física","Venta Online")</f>
        <v>Venta Online</v>
      </c>
      <c r="H3700" t="s">
        <v>30</v>
      </c>
      <c r="I3700" s="37">
        <v>44244</v>
      </c>
      <c r="J3700" s="37">
        <v>64584</v>
      </c>
      <c r="K3700" s="37">
        <v>27283</v>
      </c>
      <c r="L3700" s="37">
        <v>93069</v>
      </c>
      <c r="M3700" s="37">
        <v>89892</v>
      </c>
      <c r="N3700" s="37">
        <f>SUM(VentasC15[[#This Row],[Maquillaje]:[Perfumería]])</f>
        <v>319072</v>
      </c>
      <c r="O3700" s="14">
        <f>AVERAGE(VentasC15[[#This Row],[Maquillaje]:[Perfumería]])</f>
        <v>63814.400000000001</v>
      </c>
      <c r="P3700" t="str">
        <f>INDEX(VentasC15[[#Headers],[Maquillaje]:[Perfumería]],MATCH(MAX(VentasC15[[#This Row],[Maquillaje]:[Perfumería]]),VentasC15[[#This Row],[Maquillaje]:[Perfumería]],0))</f>
        <v>Cuerpo</v>
      </c>
      <c r="Q3700" t="str">
        <f>INDEX(VentasC15[[#Headers],[Maquillaje]:[Perfumería]],MATCH(MIN(VentasC15[[#This Row],[Maquillaje]:[Perfumería]]),VentasC15[[#This Row],[Maquillaje]:[Perfumería]],0))</f>
        <v>Cabello</v>
      </c>
      <c r="R3700" t="str">
        <f>IF(VentasC15[[#This Row],[Total por vendedor]]&gt;=250000,"SI","NO")</f>
        <v>SI</v>
      </c>
    </row>
    <row r="3701" spans="1:18" x14ac:dyDescent="0.3">
      <c r="A3701" s="17">
        <v>33500821</v>
      </c>
      <c r="B3701" s="13">
        <v>40</v>
      </c>
      <c r="C3701" s="13">
        <v>8</v>
      </c>
      <c r="D3701" s="13">
        <v>36</v>
      </c>
      <c r="E3701" t="s">
        <v>25</v>
      </c>
      <c r="F3701" t="s">
        <v>21</v>
      </c>
      <c r="G3701" t="str">
        <f>IF(VentasC15[[#This Row],[Tipo de pago]]='Tablas auxiliares'!$B$6,"Venta física","Venta Online")</f>
        <v>Venta Online</v>
      </c>
      <c r="H3701" t="s">
        <v>30</v>
      </c>
      <c r="I3701" s="37">
        <v>20322</v>
      </c>
      <c r="J3701" s="37">
        <v>1006</v>
      </c>
      <c r="K3701" s="37">
        <v>36537</v>
      </c>
      <c r="L3701" s="37">
        <v>14394</v>
      </c>
      <c r="M3701" s="37">
        <v>85444</v>
      </c>
      <c r="N3701" s="37">
        <f>SUM(VentasC15[[#This Row],[Maquillaje]:[Perfumería]])</f>
        <v>157703</v>
      </c>
      <c r="O3701" s="14">
        <f>AVERAGE(VentasC15[[#This Row],[Maquillaje]:[Perfumería]])</f>
        <v>31540.6</v>
      </c>
      <c r="P3701" t="str">
        <f>INDEX(VentasC15[[#Headers],[Maquillaje]:[Perfumería]],MATCH(MAX(VentasC15[[#This Row],[Maquillaje]:[Perfumería]]),VentasC15[[#This Row],[Maquillaje]:[Perfumería]],0))</f>
        <v>Perfumería</v>
      </c>
      <c r="Q3701" t="str">
        <f>INDEX(VentasC15[[#Headers],[Maquillaje]:[Perfumería]],MATCH(MIN(VentasC15[[#This Row],[Maquillaje]:[Perfumería]]),VentasC15[[#This Row],[Maquillaje]:[Perfumería]],0))</f>
        <v>Skincare</v>
      </c>
      <c r="R3701" t="str">
        <f>IF(VentasC15[[#This Row],[Total por vendedor]]&gt;=250000,"SI","NO")</f>
        <v>NO</v>
      </c>
    </row>
    <row r="3702" spans="1:18" x14ac:dyDescent="0.3">
      <c r="A3702" s="16">
        <v>33500822</v>
      </c>
      <c r="B3702" s="13">
        <v>25</v>
      </c>
      <c r="C3702" s="13">
        <v>8</v>
      </c>
      <c r="D3702" s="13">
        <v>10</v>
      </c>
      <c r="E3702" t="s">
        <v>23</v>
      </c>
      <c r="F3702" t="s">
        <v>21</v>
      </c>
      <c r="G3702" t="str">
        <f>IF(VentasC15[[#This Row],[Tipo de pago]]='Tablas auxiliares'!$B$6,"Venta física","Venta Online")</f>
        <v>Venta Online</v>
      </c>
      <c r="H3702" t="s">
        <v>29</v>
      </c>
      <c r="I3702" s="37">
        <v>48685</v>
      </c>
      <c r="J3702" s="37">
        <v>93752</v>
      </c>
      <c r="K3702" s="37">
        <v>87381</v>
      </c>
      <c r="L3702" s="37">
        <v>44951</v>
      </c>
      <c r="M3702" s="37">
        <v>51058</v>
      </c>
      <c r="N3702" s="37">
        <f>SUM(VentasC15[[#This Row],[Maquillaje]:[Perfumería]])</f>
        <v>325827</v>
      </c>
      <c r="O3702" s="14">
        <f>AVERAGE(VentasC15[[#This Row],[Maquillaje]:[Perfumería]])</f>
        <v>65165.4</v>
      </c>
      <c r="P3702" t="str">
        <f>INDEX(VentasC15[[#Headers],[Maquillaje]:[Perfumería]],MATCH(MAX(VentasC15[[#This Row],[Maquillaje]:[Perfumería]]),VentasC15[[#This Row],[Maquillaje]:[Perfumería]],0))</f>
        <v>Skincare</v>
      </c>
      <c r="Q3702" t="str">
        <f>INDEX(VentasC15[[#Headers],[Maquillaje]:[Perfumería]],MATCH(MIN(VentasC15[[#This Row],[Maquillaje]:[Perfumería]]),VentasC15[[#This Row],[Maquillaje]:[Perfumería]],0))</f>
        <v>Cuerpo</v>
      </c>
      <c r="R3702" t="str">
        <f>IF(VentasC15[[#This Row],[Total por vendedor]]&gt;=250000,"SI","NO")</f>
        <v>SI</v>
      </c>
    </row>
    <row r="3703" spans="1:18" x14ac:dyDescent="0.3">
      <c r="A3703" s="17">
        <v>33500823</v>
      </c>
      <c r="B3703" s="13">
        <v>56</v>
      </c>
      <c r="C3703" s="13">
        <v>8</v>
      </c>
      <c r="D3703" s="13">
        <v>25</v>
      </c>
      <c r="E3703" t="s">
        <v>23</v>
      </c>
      <c r="F3703" t="s">
        <v>20</v>
      </c>
      <c r="G3703" t="str">
        <f>IF(VentasC15[[#This Row],[Tipo de pago]]='Tablas auxiliares'!$B$6,"Venta física","Venta Online")</f>
        <v>Venta física</v>
      </c>
      <c r="H3703" t="s">
        <v>30</v>
      </c>
      <c r="I3703" s="37">
        <v>12929</v>
      </c>
      <c r="J3703" s="37">
        <v>44909</v>
      </c>
      <c r="K3703" s="37">
        <v>42500</v>
      </c>
      <c r="L3703" s="37">
        <v>93482</v>
      </c>
      <c r="M3703" s="37">
        <v>23379</v>
      </c>
      <c r="N3703" s="37">
        <f>SUM(VentasC15[[#This Row],[Maquillaje]:[Perfumería]])</f>
        <v>217199</v>
      </c>
      <c r="O3703" s="14">
        <f>AVERAGE(VentasC15[[#This Row],[Maquillaje]:[Perfumería]])</f>
        <v>43439.8</v>
      </c>
      <c r="P3703" t="str">
        <f>INDEX(VentasC15[[#Headers],[Maquillaje]:[Perfumería]],MATCH(MAX(VentasC15[[#This Row],[Maquillaje]:[Perfumería]]),VentasC15[[#This Row],[Maquillaje]:[Perfumería]],0))</f>
        <v>Cuerpo</v>
      </c>
      <c r="Q3703" t="str">
        <f>INDEX(VentasC15[[#Headers],[Maquillaje]:[Perfumería]],MATCH(MIN(VentasC15[[#This Row],[Maquillaje]:[Perfumería]]),VentasC15[[#This Row],[Maquillaje]:[Perfumería]],0))</f>
        <v>Maquillaje</v>
      </c>
      <c r="R3703" t="str">
        <f>IF(VentasC15[[#This Row],[Total por vendedor]]&gt;=250000,"SI","NO")</f>
        <v>NO</v>
      </c>
    </row>
    <row r="3704" spans="1:18" x14ac:dyDescent="0.3">
      <c r="A3704" s="16">
        <v>33500824</v>
      </c>
      <c r="B3704" s="13">
        <v>41</v>
      </c>
      <c r="C3704" s="13">
        <v>8</v>
      </c>
      <c r="D3704" s="13">
        <v>55</v>
      </c>
      <c r="E3704" t="s">
        <v>23</v>
      </c>
      <c r="F3704" t="s">
        <v>21</v>
      </c>
      <c r="G3704" t="str">
        <f>IF(VentasC15[[#This Row],[Tipo de pago]]='Tablas auxiliares'!$B$6,"Venta física","Venta Online")</f>
        <v>Venta Online</v>
      </c>
      <c r="H3704" t="s">
        <v>29</v>
      </c>
      <c r="I3704" s="37">
        <v>14198</v>
      </c>
      <c r="J3704" s="37">
        <v>75737</v>
      </c>
      <c r="K3704" s="37">
        <v>41859</v>
      </c>
      <c r="L3704" s="37">
        <v>19299</v>
      </c>
      <c r="M3704" s="37">
        <v>65318</v>
      </c>
      <c r="N3704" s="37">
        <f>SUM(VentasC15[[#This Row],[Maquillaje]:[Perfumería]])</f>
        <v>216411</v>
      </c>
      <c r="O3704" s="14">
        <f>AVERAGE(VentasC15[[#This Row],[Maquillaje]:[Perfumería]])</f>
        <v>43282.2</v>
      </c>
      <c r="P3704" t="str">
        <f>INDEX(VentasC15[[#Headers],[Maquillaje]:[Perfumería]],MATCH(MAX(VentasC15[[#This Row],[Maquillaje]:[Perfumería]]),VentasC15[[#This Row],[Maquillaje]:[Perfumería]],0))</f>
        <v>Skincare</v>
      </c>
      <c r="Q3704" t="str">
        <f>INDEX(VentasC15[[#Headers],[Maquillaje]:[Perfumería]],MATCH(MIN(VentasC15[[#This Row],[Maquillaje]:[Perfumería]]),VentasC15[[#This Row],[Maquillaje]:[Perfumería]],0))</f>
        <v>Maquillaje</v>
      </c>
      <c r="R3704" t="str">
        <f>IF(VentasC15[[#This Row],[Total por vendedor]]&gt;=250000,"SI","NO")</f>
        <v>NO</v>
      </c>
    </row>
    <row r="3705" spans="1:18" x14ac:dyDescent="0.3">
      <c r="A3705" s="17">
        <v>33500825</v>
      </c>
      <c r="B3705" s="13">
        <v>57</v>
      </c>
      <c r="C3705" s="13">
        <v>8</v>
      </c>
      <c r="D3705" s="13">
        <v>49</v>
      </c>
      <c r="E3705" t="s">
        <v>24</v>
      </c>
      <c r="F3705" t="s">
        <v>20</v>
      </c>
      <c r="G3705" t="str">
        <f>IF(VentasC15[[#This Row],[Tipo de pago]]='Tablas auxiliares'!$B$6,"Venta física","Venta Online")</f>
        <v>Venta física</v>
      </c>
      <c r="H3705" t="s">
        <v>30</v>
      </c>
      <c r="I3705" s="37">
        <v>65739</v>
      </c>
      <c r="J3705" s="37">
        <v>58103</v>
      </c>
      <c r="K3705" s="37">
        <v>40226</v>
      </c>
      <c r="L3705" s="37">
        <v>85169</v>
      </c>
      <c r="M3705" s="37">
        <v>53410</v>
      </c>
      <c r="N3705" s="37">
        <f>SUM(VentasC15[[#This Row],[Maquillaje]:[Perfumería]])</f>
        <v>302647</v>
      </c>
      <c r="O3705" s="14">
        <f>AVERAGE(VentasC15[[#This Row],[Maquillaje]:[Perfumería]])</f>
        <v>60529.4</v>
      </c>
      <c r="P3705" t="str">
        <f>INDEX(VentasC15[[#Headers],[Maquillaje]:[Perfumería]],MATCH(MAX(VentasC15[[#This Row],[Maquillaje]:[Perfumería]]),VentasC15[[#This Row],[Maquillaje]:[Perfumería]],0))</f>
        <v>Cuerpo</v>
      </c>
      <c r="Q3705" t="str">
        <f>INDEX(VentasC15[[#Headers],[Maquillaje]:[Perfumería]],MATCH(MIN(VentasC15[[#This Row],[Maquillaje]:[Perfumería]]),VentasC15[[#This Row],[Maquillaje]:[Perfumería]],0))</f>
        <v>Cabello</v>
      </c>
      <c r="R3705" t="str">
        <f>IF(VentasC15[[#This Row],[Total por vendedor]]&gt;=250000,"SI","NO")</f>
        <v>SI</v>
      </c>
    </row>
    <row r="3706" spans="1:18" x14ac:dyDescent="0.3">
      <c r="A3706" s="16">
        <v>33500826</v>
      </c>
      <c r="B3706" s="13">
        <v>71</v>
      </c>
      <c r="C3706" s="13">
        <v>8</v>
      </c>
      <c r="D3706" s="13">
        <v>63</v>
      </c>
      <c r="E3706" t="s">
        <v>23</v>
      </c>
      <c r="F3706" t="s">
        <v>20</v>
      </c>
      <c r="G3706" t="str">
        <f>IF(VentasC15[[#This Row],[Tipo de pago]]='Tablas auxiliares'!$B$6,"Venta física","Venta Online")</f>
        <v>Venta física</v>
      </c>
      <c r="H3706" t="s">
        <v>30</v>
      </c>
      <c r="I3706" s="37">
        <v>87720</v>
      </c>
      <c r="J3706" s="37">
        <v>63598</v>
      </c>
      <c r="K3706" s="37">
        <v>71369</v>
      </c>
      <c r="L3706" s="37">
        <v>65724</v>
      </c>
      <c r="M3706" s="37">
        <v>87489</v>
      </c>
      <c r="N3706" s="37">
        <f>SUM(VentasC15[[#This Row],[Maquillaje]:[Perfumería]])</f>
        <v>375900</v>
      </c>
      <c r="O3706" s="14">
        <f>AVERAGE(VentasC15[[#This Row],[Maquillaje]:[Perfumería]])</f>
        <v>75180</v>
      </c>
      <c r="P3706" t="str">
        <f>INDEX(VentasC15[[#Headers],[Maquillaje]:[Perfumería]],MATCH(MAX(VentasC15[[#This Row],[Maquillaje]:[Perfumería]]),VentasC15[[#This Row],[Maquillaje]:[Perfumería]],0))</f>
        <v>Maquillaje</v>
      </c>
      <c r="Q3706" t="str">
        <f>INDEX(VentasC15[[#Headers],[Maquillaje]:[Perfumería]],MATCH(MIN(VentasC15[[#This Row],[Maquillaje]:[Perfumería]]),VentasC15[[#This Row],[Maquillaje]:[Perfumería]],0))</f>
        <v>Skincare</v>
      </c>
      <c r="R3706" t="str">
        <f>IF(VentasC15[[#This Row],[Total por vendedor]]&gt;=250000,"SI","NO")</f>
        <v>SI</v>
      </c>
    </row>
    <row r="3707" spans="1:18" x14ac:dyDescent="0.3">
      <c r="A3707" s="17">
        <v>33500827</v>
      </c>
      <c r="B3707" s="13">
        <v>34</v>
      </c>
      <c r="C3707" s="13">
        <v>8</v>
      </c>
      <c r="D3707" s="13">
        <v>53</v>
      </c>
      <c r="E3707" t="s">
        <v>25</v>
      </c>
      <c r="F3707" t="s">
        <v>20</v>
      </c>
      <c r="G3707" t="str">
        <f>IF(VentasC15[[#This Row],[Tipo de pago]]='Tablas auxiliares'!$B$6,"Venta física","Venta Online")</f>
        <v>Venta física</v>
      </c>
      <c r="H3707" t="s">
        <v>30</v>
      </c>
      <c r="I3707" s="37">
        <v>12486</v>
      </c>
      <c r="J3707" s="37">
        <v>88963</v>
      </c>
      <c r="K3707" s="37">
        <v>34120</v>
      </c>
      <c r="L3707" s="37">
        <v>24245</v>
      </c>
      <c r="M3707" s="37">
        <v>25189</v>
      </c>
      <c r="N3707" s="37">
        <f>SUM(VentasC15[[#This Row],[Maquillaje]:[Perfumería]])</f>
        <v>185003</v>
      </c>
      <c r="O3707" s="14">
        <f>AVERAGE(VentasC15[[#This Row],[Maquillaje]:[Perfumería]])</f>
        <v>37000.6</v>
      </c>
      <c r="P3707" t="str">
        <f>INDEX(VentasC15[[#Headers],[Maquillaje]:[Perfumería]],MATCH(MAX(VentasC15[[#This Row],[Maquillaje]:[Perfumería]]),VentasC15[[#This Row],[Maquillaje]:[Perfumería]],0))</f>
        <v>Skincare</v>
      </c>
      <c r="Q3707" t="str">
        <f>INDEX(VentasC15[[#Headers],[Maquillaje]:[Perfumería]],MATCH(MIN(VentasC15[[#This Row],[Maquillaje]:[Perfumería]]),VentasC15[[#This Row],[Maquillaje]:[Perfumería]],0))</f>
        <v>Maquillaje</v>
      </c>
      <c r="R3707" t="str">
        <f>IF(VentasC15[[#This Row],[Total por vendedor]]&gt;=250000,"SI","NO")</f>
        <v>NO</v>
      </c>
    </row>
    <row r="3708" spans="1:18" x14ac:dyDescent="0.3">
      <c r="A3708" s="16">
        <v>33500828</v>
      </c>
      <c r="B3708" s="13">
        <v>50</v>
      </c>
      <c r="C3708" s="13">
        <v>8</v>
      </c>
      <c r="D3708" s="13">
        <v>87</v>
      </c>
      <c r="E3708" t="s">
        <v>22</v>
      </c>
      <c r="F3708" t="s">
        <v>21</v>
      </c>
      <c r="G3708" t="str">
        <f>IF(VentasC15[[#This Row],[Tipo de pago]]='Tablas auxiliares'!$B$6,"Venta física","Venta Online")</f>
        <v>Venta Online</v>
      </c>
      <c r="H3708" t="s">
        <v>29</v>
      </c>
      <c r="I3708" s="37">
        <v>23528</v>
      </c>
      <c r="J3708" s="37">
        <v>3233</v>
      </c>
      <c r="K3708" s="37">
        <v>19557</v>
      </c>
      <c r="L3708" s="37">
        <v>21995</v>
      </c>
      <c r="M3708" s="37">
        <v>80194</v>
      </c>
      <c r="N3708" s="37">
        <f>SUM(VentasC15[[#This Row],[Maquillaje]:[Perfumería]])</f>
        <v>148507</v>
      </c>
      <c r="O3708" s="14">
        <f>AVERAGE(VentasC15[[#This Row],[Maquillaje]:[Perfumería]])</f>
        <v>29701.4</v>
      </c>
      <c r="P3708" t="str">
        <f>INDEX(VentasC15[[#Headers],[Maquillaje]:[Perfumería]],MATCH(MAX(VentasC15[[#This Row],[Maquillaje]:[Perfumería]]),VentasC15[[#This Row],[Maquillaje]:[Perfumería]],0))</f>
        <v>Perfumería</v>
      </c>
      <c r="Q3708" t="str">
        <f>INDEX(VentasC15[[#Headers],[Maquillaje]:[Perfumería]],MATCH(MIN(VentasC15[[#This Row],[Maquillaje]:[Perfumería]]),VentasC15[[#This Row],[Maquillaje]:[Perfumería]],0))</f>
        <v>Skincare</v>
      </c>
      <c r="R3708" t="str">
        <f>IF(VentasC15[[#This Row],[Total por vendedor]]&gt;=250000,"SI","NO")</f>
        <v>NO</v>
      </c>
    </row>
    <row r="3709" spans="1:18" x14ac:dyDescent="0.3">
      <c r="A3709" s="17">
        <v>33500829</v>
      </c>
      <c r="B3709" s="13">
        <v>43</v>
      </c>
      <c r="C3709" s="13">
        <v>8</v>
      </c>
      <c r="D3709" s="13">
        <v>8</v>
      </c>
      <c r="E3709" t="s">
        <v>23</v>
      </c>
      <c r="F3709" t="s">
        <v>20</v>
      </c>
      <c r="G3709" t="str">
        <f>IF(VentasC15[[#This Row],[Tipo de pago]]='Tablas auxiliares'!$B$6,"Venta física","Venta Online")</f>
        <v>Venta física</v>
      </c>
      <c r="H3709" t="s">
        <v>30</v>
      </c>
      <c r="I3709" s="37">
        <v>61946</v>
      </c>
      <c r="J3709" s="37">
        <v>91908</v>
      </c>
      <c r="K3709" s="37">
        <v>77996</v>
      </c>
      <c r="L3709" s="37">
        <v>44699</v>
      </c>
      <c r="M3709" s="37">
        <v>94739</v>
      </c>
      <c r="N3709" s="37">
        <f>SUM(VentasC15[[#This Row],[Maquillaje]:[Perfumería]])</f>
        <v>371288</v>
      </c>
      <c r="O3709" s="14">
        <f>AVERAGE(VentasC15[[#This Row],[Maquillaje]:[Perfumería]])</f>
        <v>74257.600000000006</v>
      </c>
      <c r="P3709" t="str">
        <f>INDEX(VentasC15[[#Headers],[Maquillaje]:[Perfumería]],MATCH(MAX(VentasC15[[#This Row],[Maquillaje]:[Perfumería]]),VentasC15[[#This Row],[Maquillaje]:[Perfumería]],0))</f>
        <v>Perfumería</v>
      </c>
      <c r="Q3709" t="str">
        <f>INDEX(VentasC15[[#Headers],[Maquillaje]:[Perfumería]],MATCH(MIN(VentasC15[[#This Row],[Maquillaje]:[Perfumería]]),VentasC15[[#This Row],[Maquillaje]:[Perfumería]],0))</f>
        <v>Cuerpo</v>
      </c>
      <c r="R3709" t="str">
        <f>IF(VentasC15[[#This Row],[Total por vendedor]]&gt;=250000,"SI","NO")</f>
        <v>SI</v>
      </c>
    </row>
    <row r="3710" spans="1:18" x14ac:dyDescent="0.3">
      <c r="A3710" s="16">
        <v>33500830</v>
      </c>
      <c r="B3710" s="13">
        <v>49</v>
      </c>
      <c r="C3710" s="13">
        <v>8</v>
      </c>
      <c r="D3710" s="13">
        <v>64</v>
      </c>
      <c r="E3710" t="s">
        <v>22</v>
      </c>
      <c r="F3710" t="s">
        <v>21</v>
      </c>
      <c r="G3710" t="str">
        <f>IF(VentasC15[[#This Row],[Tipo de pago]]='Tablas auxiliares'!$B$6,"Venta física","Venta Online")</f>
        <v>Venta Online</v>
      </c>
      <c r="H3710" t="s">
        <v>30</v>
      </c>
      <c r="I3710" s="37">
        <v>65718</v>
      </c>
      <c r="J3710" s="37">
        <v>22887</v>
      </c>
      <c r="K3710" s="37">
        <v>7445</v>
      </c>
      <c r="L3710" s="37">
        <v>34576</v>
      </c>
      <c r="M3710" s="37">
        <v>49536</v>
      </c>
      <c r="N3710" s="37">
        <f>SUM(VentasC15[[#This Row],[Maquillaje]:[Perfumería]])</f>
        <v>180162</v>
      </c>
      <c r="O3710" s="14">
        <f>AVERAGE(VentasC15[[#This Row],[Maquillaje]:[Perfumería]])</f>
        <v>36032.400000000001</v>
      </c>
      <c r="P3710" t="str">
        <f>INDEX(VentasC15[[#Headers],[Maquillaje]:[Perfumería]],MATCH(MAX(VentasC15[[#This Row],[Maquillaje]:[Perfumería]]),VentasC15[[#This Row],[Maquillaje]:[Perfumería]],0))</f>
        <v>Maquillaje</v>
      </c>
      <c r="Q3710" t="str">
        <f>INDEX(VentasC15[[#Headers],[Maquillaje]:[Perfumería]],MATCH(MIN(VentasC15[[#This Row],[Maquillaje]:[Perfumería]]),VentasC15[[#This Row],[Maquillaje]:[Perfumería]],0))</f>
        <v>Cabello</v>
      </c>
      <c r="R3710" t="str">
        <f>IF(VentasC15[[#This Row],[Total por vendedor]]&gt;=250000,"SI","NO")</f>
        <v>NO</v>
      </c>
    </row>
    <row r="3711" spans="1:18" x14ac:dyDescent="0.3">
      <c r="A3711" s="17">
        <v>33500831</v>
      </c>
      <c r="B3711" s="13">
        <v>70</v>
      </c>
      <c r="C3711" s="13">
        <v>8</v>
      </c>
      <c r="D3711" s="13">
        <v>46</v>
      </c>
      <c r="E3711" t="s">
        <v>24</v>
      </c>
      <c r="F3711" t="s">
        <v>20</v>
      </c>
      <c r="G3711" t="str">
        <f>IF(VentasC15[[#This Row],[Tipo de pago]]='Tablas auxiliares'!$B$6,"Venta física","Venta Online")</f>
        <v>Venta física</v>
      </c>
      <c r="H3711" t="s">
        <v>30</v>
      </c>
      <c r="I3711" s="37">
        <v>43573</v>
      </c>
      <c r="J3711" s="37">
        <v>54161</v>
      </c>
      <c r="K3711" s="37">
        <v>52061</v>
      </c>
      <c r="L3711" s="37">
        <v>77214</v>
      </c>
      <c r="M3711" s="37">
        <v>4953</v>
      </c>
      <c r="N3711" s="37">
        <f>SUM(VentasC15[[#This Row],[Maquillaje]:[Perfumería]])</f>
        <v>231962</v>
      </c>
      <c r="O3711" s="14">
        <f>AVERAGE(VentasC15[[#This Row],[Maquillaje]:[Perfumería]])</f>
        <v>46392.4</v>
      </c>
      <c r="P3711" t="str">
        <f>INDEX(VentasC15[[#Headers],[Maquillaje]:[Perfumería]],MATCH(MAX(VentasC15[[#This Row],[Maquillaje]:[Perfumería]]),VentasC15[[#This Row],[Maquillaje]:[Perfumería]],0))</f>
        <v>Cuerpo</v>
      </c>
      <c r="Q3711" t="str">
        <f>INDEX(VentasC15[[#Headers],[Maquillaje]:[Perfumería]],MATCH(MIN(VentasC15[[#This Row],[Maquillaje]:[Perfumería]]),VentasC15[[#This Row],[Maquillaje]:[Perfumería]],0))</f>
        <v>Perfumería</v>
      </c>
      <c r="R3711" t="str">
        <f>IF(VentasC15[[#This Row],[Total por vendedor]]&gt;=250000,"SI","NO")</f>
        <v>NO</v>
      </c>
    </row>
    <row r="3712" spans="1:18" x14ac:dyDescent="0.3">
      <c r="A3712" s="16">
        <v>33500832</v>
      </c>
      <c r="B3712" s="13">
        <v>72</v>
      </c>
      <c r="C3712" s="13">
        <v>8</v>
      </c>
      <c r="D3712" s="13">
        <v>63</v>
      </c>
      <c r="E3712" t="s">
        <v>25</v>
      </c>
      <c r="F3712" t="s">
        <v>21</v>
      </c>
      <c r="G3712" t="str">
        <f>IF(VentasC15[[#This Row],[Tipo de pago]]='Tablas auxiliares'!$B$6,"Venta física","Venta Online")</f>
        <v>Venta Online</v>
      </c>
      <c r="H3712" t="s">
        <v>29</v>
      </c>
      <c r="I3712" s="37">
        <v>62625</v>
      </c>
      <c r="J3712" s="37">
        <v>25549</v>
      </c>
      <c r="K3712" s="37">
        <v>93338</v>
      </c>
      <c r="L3712" s="37">
        <v>69613</v>
      </c>
      <c r="M3712" s="37">
        <v>84793</v>
      </c>
      <c r="N3712" s="37">
        <f>SUM(VentasC15[[#This Row],[Maquillaje]:[Perfumería]])</f>
        <v>335918</v>
      </c>
      <c r="O3712" s="14">
        <f>AVERAGE(VentasC15[[#This Row],[Maquillaje]:[Perfumería]])</f>
        <v>67183.600000000006</v>
      </c>
      <c r="P3712" t="str">
        <f>INDEX(VentasC15[[#Headers],[Maquillaje]:[Perfumería]],MATCH(MAX(VentasC15[[#This Row],[Maquillaje]:[Perfumería]]),VentasC15[[#This Row],[Maquillaje]:[Perfumería]],0))</f>
        <v>Cabello</v>
      </c>
      <c r="Q3712" t="str">
        <f>INDEX(VentasC15[[#Headers],[Maquillaje]:[Perfumería]],MATCH(MIN(VentasC15[[#This Row],[Maquillaje]:[Perfumería]]),VentasC15[[#This Row],[Maquillaje]:[Perfumería]],0))</f>
        <v>Skincare</v>
      </c>
      <c r="R3712" t="str">
        <f>IF(VentasC15[[#This Row],[Total por vendedor]]&gt;=250000,"SI","NO")</f>
        <v>SI</v>
      </c>
    </row>
    <row r="3713" spans="1:18" x14ac:dyDescent="0.3">
      <c r="A3713" s="17">
        <v>33500833</v>
      </c>
      <c r="B3713" s="13">
        <v>51</v>
      </c>
      <c r="C3713" s="13">
        <v>8</v>
      </c>
      <c r="D3713" s="13">
        <v>73</v>
      </c>
      <c r="E3713" t="s">
        <v>24</v>
      </c>
      <c r="F3713" t="s">
        <v>21</v>
      </c>
      <c r="G3713" t="str">
        <f>IF(VentasC15[[#This Row],[Tipo de pago]]='Tablas auxiliares'!$B$6,"Venta física","Venta Online")</f>
        <v>Venta Online</v>
      </c>
      <c r="H3713" t="s">
        <v>29</v>
      </c>
      <c r="I3713" s="37">
        <v>19374</v>
      </c>
      <c r="J3713" s="37">
        <v>92046</v>
      </c>
      <c r="K3713" s="37">
        <v>21494</v>
      </c>
      <c r="L3713" s="37">
        <v>72681</v>
      </c>
      <c r="M3713" s="37">
        <v>66259</v>
      </c>
      <c r="N3713" s="37">
        <f>SUM(VentasC15[[#This Row],[Maquillaje]:[Perfumería]])</f>
        <v>271854</v>
      </c>
      <c r="O3713" s="14">
        <f>AVERAGE(VentasC15[[#This Row],[Maquillaje]:[Perfumería]])</f>
        <v>54370.8</v>
      </c>
      <c r="P3713" t="str">
        <f>INDEX(VentasC15[[#Headers],[Maquillaje]:[Perfumería]],MATCH(MAX(VentasC15[[#This Row],[Maquillaje]:[Perfumería]]),VentasC15[[#This Row],[Maquillaje]:[Perfumería]],0))</f>
        <v>Skincare</v>
      </c>
      <c r="Q3713" t="str">
        <f>INDEX(VentasC15[[#Headers],[Maquillaje]:[Perfumería]],MATCH(MIN(VentasC15[[#This Row],[Maquillaje]:[Perfumería]]),VentasC15[[#This Row],[Maquillaje]:[Perfumería]],0))</f>
        <v>Maquillaje</v>
      </c>
      <c r="R3713" t="str">
        <f>IF(VentasC15[[#This Row],[Total por vendedor]]&gt;=250000,"SI","NO")</f>
        <v>SI</v>
      </c>
    </row>
    <row r="3714" spans="1:18" x14ac:dyDescent="0.3">
      <c r="A3714" s="16">
        <v>33500834</v>
      </c>
      <c r="B3714" s="13">
        <v>33</v>
      </c>
      <c r="C3714" s="13">
        <v>8</v>
      </c>
      <c r="D3714" s="13">
        <v>52</v>
      </c>
      <c r="E3714" t="s">
        <v>25</v>
      </c>
      <c r="F3714" t="s">
        <v>21</v>
      </c>
      <c r="G3714" t="str">
        <f>IF(VentasC15[[#This Row],[Tipo de pago]]='Tablas auxiliares'!$B$6,"Venta física","Venta Online")</f>
        <v>Venta Online</v>
      </c>
      <c r="H3714" t="s">
        <v>29</v>
      </c>
      <c r="I3714" s="37">
        <v>85001</v>
      </c>
      <c r="J3714" s="37">
        <v>18678</v>
      </c>
      <c r="K3714" s="37">
        <v>16519</v>
      </c>
      <c r="L3714" s="37">
        <v>5140</v>
      </c>
      <c r="M3714" s="37">
        <v>80550</v>
      </c>
      <c r="N3714" s="37">
        <f>SUM(VentasC15[[#This Row],[Maquillaje]:[Perfumería]])</f>
        <v>205888</v>
      </c>
      <c r="O3714" s="14">
        <f>AVERAGE(VentasC15[[#This Row],[Maquillaje]:[Perfumería]])</f>
        <v>41177.599999999999</v>
      </c>
      <c r="P3714" t="str">
        <f>INDEX(VentasC15[[#Headers],[Maquillaje]:[Perfumería]],MATCH(MAX(VentasC15[[#This Row],[Maquillaje]:[Perfumería]]),VentasC15[[#This Row],[Maquillaje]:[Perfumería]],0))</f>
        <v>Maquillaje</v>
      </c>
      <c r="Q3714" t="str">
        <f>INDEX(VentasC15[[#Headers],[Maquillaje]:[Perfumería]],MATCH(MIN(VentasC15[[#This Row],[Maquillaje]:[Perfumería]]),VentasC15[[#This Row],[Maquillaje]:[Perfumería]],0))</f>
        <v>Cuerpo</v>
      </c>
      <c r="R3714" t="str">
        <f>IF(VentasC15[[#This Row],[Total por vendedor]]&gt;=250000,"SI","NO")</f>
        <v>NO</v>
      </c>
    </row>
    <row r="3715" spans="1:18" x14ac:dyDescent="0.3">
      <c r="A3715" s="17">
        <v>33500835</v>
      </c>
      <c r="B3715" s="13">
        <v>50</v>
      </c>
      <c r="C3715" s="13">
        <v>8</v>
      </c>
      <c r="D3715" s="13">
        <v>80</v>
      </c>
      <c r="E3715" t="s">
        <v>23</v>
      </c>
      <c r="F3715" t="s">
        <v>21</v>
      </c>
      <c r="G3715" t="str">
        <f>IF(VentasC15[[#This Row],[Tipo de pago]]='Tablas auxiliares'!$B$6,"Venta física","Venta Online")</f>
        <v>Venta Online</v>
      </c>
      <c r="H3715" t="s">
        <v>30</v>
      </c>
      <c r="I3715" s="37">
        <v>71761</v>
      </c>
      <c r="J3715" s="37">
        <v>34738</v>
      </c>
      <c r="K3715" s="37">
        <v>43161</v>
      </c>
      <c r="L3715" s="37">
        <v>82245</v>
      </c>
      <c r="M3715" s="37">
        <v>61503</v>
      </c>
      <c r="N3715" s="37">
        <f>SUM(VentasC15[[#This Row],[Maquillaje]:[Perfumería]])</f>
        <v>293408</v>
      </c>
      <c r="O3715" s="14">
        <f>AVERAGE(VentasC15[[#This Row],[Maquillaje]:[Perfumería]])</f>
        <v>58681.599999999999</v>
      </c>
      <c r="P3715" t="str">
        <f>INDEX(VentasC15[[#Headers],[Maquillaje]:[Perfumería]],MATCH(MAX(VentasC15[[#This Row],[Maquillaje]:[Perfumería]]),VentasC15[[#This Row],[Maquillaje]:[Perfumería]],0))</f>
        <v>Cuerpo</v>
      </c>
      <c r="Q3715" t="str">
        <f>INDEX(VentasC15[[#Headers],[Maquillaje]:[Perfumería]],MATCH(MIN(VentasC15[[#This Row],[Maquillaje]:[Perfumería]]),VentasC15[[#This Row],[Maquillaje]:[Perfumería]],0))</f>
        <v>Skincare</v>
      </c>
      <c r="R3715" t="str">
        <f>IF(VentasC15[[#This Row],[Total por vendedor]]&gt;=250000,"SI","NO")</f>
        <v>SI</v>
      </c>
    </row>
    <row r="3716" spans="1:18" x14ac:dyDescent="0.3">
      <c r="A3716" s="16">
        <v>33500836</v>
      </c>
      <c r="B3716" s="13">
        <v>31</v>
      </c>
      <c r="C3716" s="13">
        <v>8</v>
      </c>
      <c r="D3716" s="13">
        <v>22</v>
      </c>
      <c r="E3716" t="s">
        <v>23</v>
      </c>
      <c r="F3716" t="s">
        <v>21</v>
      </c>
      <c r="G3716" t="str">
        <f>IF(VentasC15[[#This Row],[Tipo de pago]]='Tablas auxiliares'!$B$6,"Venta física","Venta Online")</f>
        <v>Venta Online</v>
      </c>
      <c r="H3716" t="s">
        <v>29</v>
      </c>
      <c r="I3716" s="37">
        <v>61093</v>
      </c>
      <c r="J3716" s="37">
        <v>26834</v>
      </c>
      <c r="K3716" s="37">
        <v>43563</v>
      </c>
      <c r="L3716" s="37">
        <v>89107</v>
      </c>
      <c r="M3716" s="37">
        <v>28887</v>
      </c>
      <c r="N3716" s="37">
        <f>SUM(VentasC15[[#This Row],[Maquillaje]:[Perfumería]])</f>
        <v>249484</v>
      </c>
      <c r="O3716" s="14">
        <f>AVERAGE(VentasC15[[#This Row],[Maquillaje]:[Perfumería]])</f>
        <v>49896.800000000003</v>
      </c>
      <c r="P3716" t="str">
        <f>INDEX(VentasC15[[#Headers],[Maquillaje]:[Perfumería]],MATCH(MAX(VentasC15[[#This Row],[Maquillaje]:[Perfumería]]),VentasC15[[#This Row],[Maquillaje]:[Perfumería]],0))</f>
        <v>Cuerpo</v>
      </c>
      <c r="Q3716" t="str">
        <f>INDEX(VentasC15[[#Headers],[Maquillaje]:[Perfumería]],MATCH(MIN(VentasC15[[#This Row],[Maquillaje]:[Perfumería]]),VentasC15[[#This Row],[Maquillaje]:[Perfumería]],0))</f>
        <v>Skincare</v>
      </c>
      <c r="R3716" t="str">
        <f>IF(VentasC15[[#This Row],[Total por vendedor]]&gt;=250000,"SI","NO")</f>
        <v>NO</v>
      </c>
    </row>
    <row r="3717" spans="1:18" x14ac:dyDescent="0.3">
      <c r="A3717" s="17">
        <v>33500837</v>
      </c>
      <c r="B3717" s="13">
        <v>75</v>
      </c>
      <c r="C3717" s="13">
        <v>8</v>
      </c>
      <c r="D3717" s="13">
        <v>52</v>
      </c>
      <c r="E3717" t="s">
        <v>23</v>
      </c>
      <c r="F3717" t="s">
        <v>21</v>
      </c>
      <c r="G3717" t="str">
        <f>IF(VentasC15[[#This Row],[Tipo de pago]]='Tablas auxiliares'!$B$6,"Venta física","Venta Online")</f>
        <v>Venta Online</v>
      </c>
      <c r="H3717" t="s">
        <v>29</v>
      </c>
      <c r="I3717" s="37">
        <v>42444</v>
      </c>
      <c r="J3717" s="37">
        <v>33099</v>
      </c>
      <c r="K3717" s="37">
        <v>78637</v>
      </c>
      <c r="L3717" s="37">
        <v>28890</v>
      </c>
      <c r="M3717" s="37">
        <v>74198</v>
      </c>
      <c r="N3717" s="37">
        <f>SUM(VentasC15[[#This Row],[Maquillaje]:[Perfumería]])</f>
        <v>257268</v>
      </c>
      <c r="O3717" s="14">
        <f>AVERAGE(VentasC15[[#This Row],[Maquillaje]:[Perfumería]])</f>
        <v>51453.599999999999</v>
      </c>
      <c r="P3717" t="str">
        <f>INDEX(VentasC15[[#Headers],[Maquillaje]:[Perfumería]],MATCH(MAX(VentasC15[[#This Row],[Maquillaje]:[Perfumería]]),VentasC15[[#This Row],[Maquillaje]:[Perfumería]],0))</f>
        <v>Cabello</v>
      </c>
      <c r="Q3717" t="str">
        <f>INDEX(VentasC15[[#Headers],[Maquillaje]:[Perfumería]],MATCH(MIN(VentasC15[[#This Row],[Maquillaje]:[Perfumería]]),VentasC15[[#This Row],[Maquillaje]:[Perfumería]],0))</f>
        <v>Cuerpo</v>
      </c>
      <c r="R3717" t="str">
        <f>IF(VentasC15[[#This Row],[Total por vendedor]]&gt;=250000,"SI","NO")</f>
        <v>SI</v>
      </c>
    </row>
    <row r="3718" spans="1:18" x14ac:dyDescent="0.3">
      <c r="A3718" s="16">
        <v>33500838</v>
      </c>
      <c r="B3718" s="13">
        <v>35</v>
      </c>
      <c r="C3718" s="13">
        <v>8</v>
      </c>
      <c r="D3718" s="13">
        <v>62</v>
      </c>
      <c r="E3718" t="s">
        <v>22</v>
      </c>
      <c r="F3718" t="s">
        <v>20</v>
      </c>
      <c r="G3718" t="str">
        <f>IF(VentasC15[[#This Row],[Tipo de pago]]='Tablas auxiliares'!$B$6,"Venta física","Venta Online")</f>
        <v>Venta física</v>
      </c>
      <c r="H3718" t="s">
        <v>29</v>
      </c>
      <c r="I3718" s="37">
        <v>87749</v>
      </c>
      <c r="J3718" s="37">
        <v>27159</v>
      </c>
      <c r="K3718" s="37">
        <v>89270</v>
      </c>
      <c r="L3718" s="37">
        <v>78355</v>
      </c>
      <c r="M3718" s="37">
        <v>14517</v>
      </c>
      <c r="N3718" s="37">
        <f>SUM(VentasC15[[#This Row],[Maquillaje]:[Perfumería]])</f>
        <v>297050</v>
      </c>
      <c r="O3718" s="14">
        <f>AVERAGE(VentasC15[[#This Row],[Maquillaje]:[Perfumería]])</f>
        <v>59410</v>
      </c>
      <c r="P3718" t="str">
        <f>INDEX(VentasC15[[#Headers],[Maquillaje]:[Perfumería]],MATCH(MAX(VentasC15[[#This Row],[Maquillaje]:[Perfumería]]),VentasC15[[#This Row],[Maquillaje]:[Perfumería]],0))</f>
        <v>Cabello</v>
      </c>
      <c r="Q3718" t="str">
        <f>INDEX(VentasC15[[#Headers],[Maquillaje]:[Perfumería]],MATCH(MIN(VentasC15[[#This Row],[Maquillaje]:[Perfumería]]),VentasC15[[#This Row],[Maquillaje]:[Perfumería]],0))</f>
        <v>Perfumería</v>
      </c>
      <c r="R3718" t="str">
        <f>IF(VentasC15[[#This Row],[Total por vendedor]]&gt;=250000,"SI","NO")</f>
        <v>SI</v>
      </c>
    </row>
    <row r="3719" spans="1:18" x14ac:dyDescent="0.3">
      <c r="A3719" s="17">
        <v>33500839</v>
      </c>
      <c r="B3719" s="13">
        <v>32</v>
      </c>
      <c r="C3719" s="13">
        <v>8</v>
      </c>
      <c r="D3719" s="13">
        <v>72</v>
      </c>
      <c r="E3719" t="s">
        <v>22</v>
      </c>
      <c r="F3719" t="s">
        <v>20</v>
      </c>
      <c r="G3719" t="str">
        <f>IF(VentasC15[[#This Row],[Tipo de pago]]='Tablas auxiliares'!$B$6,"Venta física","Venta Online")</f>
        <v>Venta física</v>
      </c>
      <c r="H3719" t="s">
        <v>29</v>
      </c>
      <c r="I3719" s="37">
        <v>21054</v>
      </c>
      <c r="J3719" s="37">
        <v>42491</v>
      </c>
      <c r="K3719" s="37">
        <v>85239</v>
      </c>
      <c r="L3719" s="37">
        <v>90579</v>
      </c>
      <c r="M3719" s="37">
        <v>61647</v>
      </c>
      <c r="N3719" s="37">
        <f>SUM(VentasC15[[#This Row],[Maquillaje]:[Perfumería]])</f>
        <v>301010</v>
      </c>
      <c r="O3719" s="14">
        <f>AVERAGE(VentasC15[[#This Row],[Maquillaje]:[Perfumería]])</f>
        <v>60202</v>
      </c>
      <c r="P3719" t="str">
        <f>INDEX(VentasC15[[#Headers],[Maquillaje]:[Perfumería]],MATCH(MAX(VentasC15[[#This Row],[Maquillaje]:[Perfumería]]),VentasC15[[#This Row],[Maquillaje]:[Perfumería]],0))</f>
        <v>Cuerpo</v>
      </c>
      <c r="Q3719" t="str">
        <f>INDEX(VentasC15[[#Headers],[Maquillaje]:[Perfumería]],MATCH(MIN(VentasC15[[#This Row],[Maquillaje]:[Perfumería]]),VentasC15[[#This Row],[Maquillaje]:[Perfumería]],0))</f>
        <v>Maquillaje</v>
      </c>
      <c r="R3719" t="str">
        <f>IF(VentasC15[[#This Row],[Total por vendedor]]&gt;=250000,"SI","NO")</f>
        <v>SI</v>
      </c>
    </row>
    <row r="3720" spans="1:18" x14ac:dyDescent="0.3">
      <c r="A3720" s="16">
        <v>33500840</v>
      </c>
      <c r="B3720" s="13">
        <v>55</v>
      </c>
      <c r="C3720" s="13">
        <v>8</v>
      </c>
      <c r="D3720" s="13">
        <v>21</v>
      </c>
      <c r="E3720" t="s">
        <v>22</v>
      </c>
      <c r="F3720" t="s">
        <v>21</v>
      </c>
      <c r="G3720" t="str">
        <f>IF(VentasC15[[#This Row],[Tipo de pago]]='Tablas auxiliares'!$B$6,"Venta física","Venta Online")</f>
        <v>Venta Online</v>
      </c>
      <c r="H3720" t="s">
        <v>29</v>
      </c>
      <c r="I3720" s="37">
        <v>92951</v>
      </c>
      <c r="J3720" s="37">
        <v>81311</v>
      </c>
      <c r="K3720" s="37">
        <v>31440</v>
      </c>
      <c r="L3720" s="37">
        <v>74494</v>
      </c>
      <c r="M3720" s="37">
        <v>6290</v>
      </c>
      <c r="N3720" s="37">
        <f>SUM(VentasC15[[#This Row],[Maquillaje]:[Perfumería]])</f>
        <v>286486</v>
      </c>
      <c r="O3720" s="14">
        <f>AVERAGE(VentasC15[[#This Row],[Maquillaje]:[Perfumería]])</f>
        <v>57297.2</v>
      </c>
      <c r="P3720" t="str">
        <f>INDEX(VentasC15[[#Headers],[Maquillaje]:[Perfumería]],MATCH(MAX(VentasC15[[#This Row],[Maquillaje]:[Perfumería]]),VentasC15[[#This Row],[Maquillaje]:[Perfumería]],0))</f>
        <v>Maquillaje</v>
      </c>
      <c r="Q3720" t="str">
        <f>INDEX(VentasC15[[#Headers],[Maquillaje]:[Perfumería]],MATCH(MIN(VentasC15[[#This Row],[Maquillaje]:[Perfumería]]),VentasC15[[#This Row],[Maquillaje]:[Perfumería]],0))</f>
        <v>Perfumería</v>
      </c>
      <c r="R3720" t="str">
        <f>IF(VentasC15[[#This Row],[Total por vendedor]]&gt;=250000,"SI","NO")</f>
        <v>SI</v>
      </c>
    </row>
    <row r="3721" spans="1:18" x14ac:dyDescent="0.3">
      <c r="A3721" s="17">
        <v>33500841</v>
      </c>
      <c r="B3721" s="13">
        <v>25</v>
      </c>
      <c r="C3721" s="13">
        <v>8</v>
      </c>
      <c r="D3721" s="13">
        <v>81</v>
      </c>
      <c r="E3721" t="s">
        <v>23</v>
      </c>
      <c r="F3721" t="s">
        <v>20</v>
      </c>
      <c r="G3721" t="str">
        <f>IF(VentasC15[[#This Row],[Tipo de pago]]='Tablas auxiliares'!$B$6,"Venta física","Venta Online")</f>
        <v>Venta física</v>
      </c>
      <c r="H3721" t="s">
        <v>29</v>
      </c>
      <c r="I3721" s="37">
        <v>68208</v>
      </c>
      <c r="J3721" s="37">
        <v>17944</v>
      </c>
      <c r="K3721" s="37">
        <v>1052</v>
      </c>
      <c r="L3721" s="37">
        <v>86296</v>
      </c>
      <c r="M3721" s="37">
        <v>25152</v>
      </c>
      <c r="N3721" s="37">
        <f>SUM(VentasC15[[#This Row],[Maquillaje]:[Perfumería]])</f>
        <v>198652</v>
      </c>
      <c r="O3721" s="14">
        <f>AVERAGE(VentasC15[[#This Row],[Maquillaje]:[Perfumería]])</f>
        <v>39730.400000000001</v>
      </c>
      <c r="P3721" t="str">
        <f>INDEX(VentasC15[[#Headers],[Maquillaje]:[Perfumería]],MATCH(MAX(VentasC15[[#This Row],[Maquillaje]:[Perfumería]]),VentasC15[[#This Row],[Maquillaje]:[Perfumería]],0))</f>
        <v>Cuerpo</v>
      </c>
      <c r="Q3721" t="str">
        <f>INDEX(VentasC15[[#Headers],[Maquillaje]:[Perfumería]],MATCH(MIN(VentasC15[[#This Row],[Maquillaje]:[Perfumería]]),VentasC15[[#This Row],[Maquillaje]:[Perfumería]],0))</f>
        <v>Cabello</v>
      </c>
      <c r="R3721" t="str">
        <f>IF(VentasC15[[#This Row],[Total por vendedor]]&gt;=250000,"SI","NO")</f>
        <v>NO</v>
      </c>
    </row>
    <row r="3722" spans="1:18" x14ac:dyDescent="0.3">
      <c r="A3722" s="16">
        <v>33500842</v>
      </c>
      <c r="B3722" s="13">
        <v>68</v>
      </c>
      <c r="C3722" s="13">
        <v>8</v>
      </c>
      <c r="D3722" s="13">
        <v>58</v>
      </c>
      <c r="E3722" t="s">
        <v>23</v>
      </c>
      <c r="F3722" t="s">
        <v>20</v>
      </c>
      <c r="G3722" t="str">
        <f>IF(VentasC15[[#This Row],[Tipo de pago]]='Tablas auxiliares'!$B$6,"Venta física","Venta Online")</f>
        <v>Venta física</v>
      </c>
      <c r="H3722" t="s">
        <v>29</v>
      </c>
      <c r="I3722" s="37">
        <v>69762</v>
      </c>
      <c r="J3722" s="37">
        <v>20360</v>
      </c>
      <c r="K3722" s="37">
        <v>53053</v>
      </c>
      <c r="L3722" s="37">
        <v>19015</v>
      </c>
      <c r="M3722" s="37">
        <v>48224</v>
      </c>
      <c r="N3722" s="37">
        <f>SUM(VentasC15[[#This Row],[Maquillaje]:[Perfumería]])</f>
        <v>210414</v>
      </c>
      <c r="O3722" s="14">
        <f>AVERAGE(VentasC15[[#This Row],[Maquillaje]:[Perfumería]])</f>
        <v>42082.8</v>
      </c>
      <c r="P3722" t="str">
        <f>INDEX(VentasC15[[#Headers],[Maquillaje]:[Perfumería]],MATCH(MAX(VentasC15[[#This Row],[Maquillaje]:[Perfumería]]),VentasC15[[#This Row],[Maquillaje]:[Perfumería]],0))</f>
        <v>Maquillaje</v>
      </c>
      <c r="Q3722" t="str">
        <f>INDEX(VentasC15[[#Headers],[Maquillaje]:[Perfumería]],MATCH(MIN(VentasC15[[#This Row],[Maquillaje]:[Perfumería]]),VentasC15[[#This Row],[Maquillaje]:[Perfumería]],0))</f>
        <v>Cuerpo</v>
      </c>
      <c r="R3722" t="str">
        <f>IF(VentasC15[[#This Row],[Total por vendedor]]&gt;=250000,"SI","NO")</f>
        <v>NO</v>
      </c>
    </row>
    <row r="3723" spans="1:18" x14ac:dyDescent="0.3">
      <c r="A3723" s="17">
        <v>33500843</v>
      </c>
      <c r="B3723" s="13">
        <v>67</v>
      </c>
      <c r="C3723" s="13">
        <v>8</v>
      </c>
      <c r="D3723" s="13">
        <v>75</v>
      </c>
      <c r="E3723" t="s">
        <v>22</v>
      </c>
      <c r="F3723" t="s">
        <v>21</v>
      </c>
      <c r="G3723" t="str">
        <f>IF(VentasC15[[#This Row],[Tipo de pago]]='Tablas auxiliares'!$B$6,"Venta física","Venta Online")</f>
        <v>Venta Online</v>
      </c>
      <c r="H3723" t="s">
        <v>29</v>
      </c>
      <c r="I3723" s="37">
        <v>7748</v>
      </c>
      <c r="J3723" s="37">
        <v>6722</v>
      </c>
      <c r="K3723" s="37">
        <v>74314</v>
      </c>
      <c r="L3723" s="37">
        <v>89726</v>
      </c>
      <c r="M3723" s="37">
        <v>27594</v>
      </c>
      <c r="N3723" s="37">
        <f>SUM(VentasC15[[#This Row],[Maquillaje]:[Perfumería]])</f>
        <v>206104</v>
      </c>
      <c r="O3723" s="14">
        <f>AVERAGE(VentasC15[[#This Row],[Maquillaje]:[Perfumería]])</f>
        <v>41220.800000000003</v>
      </c>
      <c r="P3723" t="str">
        <f>INDEX(VentasC15[[#Headers],[Maquillaje]:[Perfumería]],MATCH(MAX(VentasC15[[#This Row],[Maquillaje]:[Perfumería]]),VentasC15[[#This Row],[Maquillaje]:[Perfumería]],0))</f>
        <v>Cuerpo</v>
      </c>
      <c r="Q3723" t="str">
        <f>INDEX(VentasC15[[#Headers],[Maquillaje]:[Perfumería]],MATCH(MIN(VentasC15[[#This Row],[Maquillaje]:[Perfumería]]),VentasC15[[#This Row],[Maquillaje]:[Perfumería]],0))</f>
        <v>Skincare</v>
      </c>
      <c r="R3723" t="str">
        <f>IF(VentasC15[[#This Row],[Total por vendedor]]&gt;=250000,"SI","NO")</f>
        <v>NO</v>
      </c>
    </row>
    <row r="3724" spans="1:18" x14ac:dyDescent="0.3">
      <c r="A3724" s="16">
        <v>33500844</v>
      </c>
      <c r="B3724" s="13">
        <v>37</v>
      </c>
      <c r="C3724" s="13">
        <v>8</v>
      </c>
      <c r="D3724" s="13">
        <v>31</v>
      </c>
      <c r="E3724" t="s">
        <v>23</v>
      </c>
      <c r="F3724" t="s">
        <v>20</v>
      </c>
      <c r="G3724" t="str">
        <f>IF(VentasC15[[#This Row],[Tipo de pago]]='Tablas auxiliares'!$B$6,"Venta física","Venta Online")</f>
        <v>Venta física</v>
      </c>
      <c r="H3724" t="s">
        <v>29</v>
      </c>
      <c r="I3724" s="37">
        <v>30563</v>
      </c>
      <c r="J3724" s="37">
        <v>50162</v>
      </c>
      <c r="K3724" s="37">
        <v>41987</v>
      </c>
      <c r="L3724" s="37">
        <v>91015</v>
      </c>
      <c r="M3724" s="37">
        <v>34703</v>
      </c>
      <c r="N3724" s="37">
        <f>SUM(VentasC15[[#This Row],[Maquillaje]:[Perfumería]])</f>
        <v>248430</v>
      </c>
      <c r="O3724" s="14">
        <f>AVERAGE(VentasC15[[#This Row],[Maquillaje]:[Perfumería]])</f>
        <v>49686</v>
      </c>
      <c r="P3724" t="str">
        <f>INDEX(VentasC15[[#Headers],[Maquillaje]:[Perfumería]],MATCH(MAX(VentasC15[[#This Row],[Maquillaje]:[Perfumería]]),VentasC15[[#This Row],[Maquillaje]:[Perfumería]],0))</f>
        <v>Cuerpo</v>
      </c>
      <c r="Q3724" t="str">
        <f>INDEX(VentasC15[[#Headers],[Maquillaje]:[Perfumería]],MATCH(MIN(VentasC15[[#This Row],[Maquillaje]:[Perfumería]]),VentasC15[[#This Row],[Maquillaje]:[Perfumería]],0))</f>
        <v>Maquillaje</v>
      </c>
      <c r="R3724" t="str">
        <f>IF(VentasC15[[#This Row],[Total por vendedor]]&gt;=250000,"SI","NO")</f>
        <v>NO</v>
      </c>
    </row>
    <row r="3725" spans="1:18" x14ac:dyDescent="0.3">
      <c r="A3725" s="17">
        <v>33500845</v>
      </c>
      <c r="B3725" s="13">
        <v>40</v>
      </c>
      <c r="C3725" s="13">
        <v>8</v>
      </c>
      <c r="D3725" s="13">
        <v>56</v>
      </c>
      <c r="E3725" t="s">
        <v>22</v>
      </c>
      <c r="F3725" t="s">
        <v>20</v>
      </c>
      <c r="G3725" t="str">
        <f>IF(VentasC15[[#This Row],[Tipo de pago]]='Tablas auxiliares'!$B$6,"Venta física","Venta Online")</f>
        <v>Venta física</v>
      </c>
      <c r="H3725" t="s">
        <v>29</v>
      </c>
      <c r="I3725" s="37">
        <v>27329</v>
      </c>
      <c r="J3725" s="37">
        <v>2380</v>
      </c>
      <c r="K3725" s="37">
        <v>69903</v>
      </c>
      <c r="L3725" s="37">
        <v>71778</v>
      </c>
      <c r="M3725" s="37">
        <v>80466</v>
      </c>
      <c r="N3725" s="37">
        <f>SUM(VentasC15[[#This Row],[Maquillaje]:[Perfumería]])</f>
        <v>251856</v>
      </c>
      <c r="O3725" s="14">
        <f>AVERAGE(VentasC15[[#This Row],[Maquillaje]:[Perfumería]])</f>
        <v>50371.199999999997</v>
      </c>
      <c r="P3725" t="str">
        <f>INDEX(VentasC15[[#Headers],[Maquillaje]:[Perfumería]],MATCH(MAX(VentasC15[[#This Row],[Maquillaje]:[Perfumería]]),VentasC15[[#This Row],[Maquillaje]:[Perfumería]],0))</f>
        <v>Perfumería</v>
      </c>
      <c r="Q3725" t="str">
        <f>INDEX(VentasC15[[#Headers],[Maquillaje]:[Perfumería]],MATCH(MIN(VentasC15[[#This Row],[Maquillaje]:[Perfumería]]),VentasC15[[#This Row],[Maquillaje]:[Perfumería]],0))</f>
        <v>Skincare</v>
      </c>
      <c r="R3725" t="str">
        <f>IF(VentasC15[[#This Row],[Total por vendedor]]&gt;=250000,"SI","NO")</f>
        <v>SI</v>
      </c>
    </row>
    <row r="3726" spans="1:18" x14ac:dyDescent="0.3">
      <c r="A3726" s="16">
        <v>33500846</v>
      </c>
      <c r="B3726" s="13">
        <v>75</v>
      </c>
      <c r="C3726" s="13">
        <v>8</v>
      </c>
      <c r="D3726" s="13">
        <v>7</v>
      </c>
      <c r="E3726" t="s">
        <v>23</v>
      </c>
      <c r="F3726" t="s">
        <v>20</v>
      </c>
      <c r="G3726" t="str">
        <f>IF(VentasC15[[#This Row],[Tipo de pago]]='Tablas auxiliares'!$B$6,"Venta física","Venta Online")</f>
        <v>Venta física</v>
      </c>
      <c r="H3726" t="s">
        <v>29</v>
      </c>
      <c r="I3726" s="37">
        <v>1499</v>
      </c>
      <c r="J3726" s="37">
        <v>1154</v>
      </c>
      <c r="K3726" s="37">
        <v>51396</v>
      </c>
      <c r="L3726" s="37">
        <v>45620</v>
      </c>
      <c r="M3726" s="37">
        <v>44046</v>
      </c>
      <c r="N3726" s="37">
        <f>SUM(VentasC15[[#This Row],[Maquillaje]:[Perfumería]])</f>
        <v>143715</v>
      </c>
      <c r="O3726" s="14">
        <f>AVERAGE(VentasC15[[#This Row],[Maquillaje]:[Perfumería]])</f>
        <v>28743</v>
      </c>
      <c r="P3726" t="str">
        <f>INDEX(VentasC15[[#Headers],[Maquillaje]:[Perfumería]],MATCH(MAX(VentasC15[[#This Row],[Maquillaje]:[Perfumería]]),VentasC15[[#This Row],[Maquillaje]:[Perfumería]],0))</f>
        <v>Cabello</v>
      </c>
      <c r="Q3726" t="str">
        <f>INDEX(VentasC15[[#Headers],[Maquillaje]:[Perfumería]],MATCH(MIN(VentasC15[[#This Row],[Maquillaje]:[Perfumería]]),VentasC15[[#This Row],[Maquillaje]:[Perfumería]],0))</f>
        <v>Skincare</v>
      </c>
      <c r="R3726" t="str">
        <f>IF(VentasC15[[#This Row],[Total por vendedor]]&gt;=250000,"SI","NO")</f>
        <v>NO</v>
      </c>
    </row>
    <row r="3727" spans="1:18" x14ac:dyDescent="0.3">
      <c r="A3727" s="17">
        <v>33500847</v>
      </c>
      <c r="B3727" s="13">
        <v>66</v>
      </c>
      <c r="C3727" s="13">
        <v>8</v>
      </c>
      <c r="D3727" s="13">
        <v>78</v>
      </c>
      <c r="E3727" t="s">
        <v>22</v>
      </c>
      <c r="F3727" t="s">
        <v>20</v>
      </c>
      <c r="G3727" t="str">
        <f>IF(VentasC15[[#This Row],[Tipo de pago]]='Tablas auxiliares'!$B$6,"Venta física","Venta Online")</f>
        <v>Venta física</v>
      </c>
      <c r="H3727" t="s">
        <v>30</v>
      </c>
      <c r="I3727" s="37">
        <v>43476</v>
      </c>
      <c r="J3727" s="37">
        <v>14179</v>
      </c>
      <c r="K3727" s="37">
        <v>75200</v>
      </c>
      <c r="L3727" s="37">
        <v>17074</v>
      </c>
      <c r="M3727" s="37">
        <v>64852</v>
      </c>
      <c r="N3727" s="37">
        <f>SUM(VentasC15[[#This Row],[Maquillaje]:[Perfumería]])</f>
        <v>214781</v>
      </c>
      <c r="O3727" s="14">
        <f>AVERAGE(VentasC15[[#This Row],[Maquillaje]:[Perfumería]])</f>
        <v>42956.2</v>
      </c>
      <c r="P3727" t="str">
        <f>INDEX(VentasC15[[#Headers],[Maquillaje]:[Perfumería]],MATCH(MAX(VentasC15[[#This Row],[Maquillaje]:[Perfumería]]),VentasC15[[#This Row],[Maquillaje]:[Perfumería]],0))</f>
        <v>Cabello</v>
      </c>
      <c r="Q3727" t="str">
        <f>INDEX(VentasC15[[#Headers],[Maquillaje]:[Perfumería]],MATCH(MIN(VentasC15[[#This Row],[Maquillaje]:[Perfumería]]),VentasC15[[#This Row],[Maquillaje]:[Perfumería]],0))</f>
        <v>Skincare</v>
      </c>
      <c r="R3727" t="str">
        <f>IF(VentasC15[[#This Row],[Total por vendedor]]&gt;=250000,"SI","NO")</f>
        <v>NO</v>
      </c>
    </row>
    <row r="3728" spans="1:18" x14ac:dyDescent="0.3">
      <c r="A3728" s="16">
        <v>33500848</v>
      </c>
      <c r="B3728" s="13">
        <v>40</v>
      </c>
      <c r="C3728" s="13">
        <v>8</v>
      </c>
      <c r="D3728" s="13">
        <v>74</v>
      </c>
      <c r="E3728" t="s">
        <v>23</v>
      </c>
      <c r="F3728" t="s">
        <v>20</v>
      </c>
      <c r="G3728" t="str">
        <f>IF(VentasC15[[#This Row],[Tipo de pago]]='Tablas auxiliares'!$B$6,"Venta física","Venta Online")</f>
        <v>Venta física</v>
      </c>
      <c r="H3728" t="s">
        <v>29</v>
      </c>
      <c r="I3728" s="37">
        <v>75484</v>
      </c>
      <c r="J3728" s="37">
        <v>32524</v>
      </c>
      <c r="K3728" s="37">
        <v>77874</v>
      </c>
      <c r="L3728" s="37">
        <v>74631</v>
      </c>
      <c r="M3728" s="37">
        <v>90752</v>
      </c>
      <c r="N3728" s="37">
        <f>SUM(VentasC15[[#This Row],[Maquillaje]:[Perfumería]])</f>
        <v>351265</v>
      </c>
      <c r="O3728" s="14">
        <f>AVERAGE(VentasC15[[#This Row],[Maquillaje]:[Perfumería]])</f>
        <v>70253</v>
      </c>
      <c r="P3728" t="str">
        <f>INDEX(VentasC15[[#Headers],[Maquillaje]:[Perfumería]],MATCH(MAX(VentasC15[[#This Row],[Maquillaje]:[Perfumería]]),VentasC15[[#This Row],[Maquillaje]:[Perfumería]],0))</f>
        <v>Perfumería</v>
      </c>
      <c r="Q3728" t="str">
        <f>INDEX(VentasC15[[#Headers],[Maquillaje]:[Perfumería]],MATCH(MIN(VentasC15[[#This Row],[Maquillaje]:[Perfumería]]),VentasC15[[#This Row],[Maquillaje]:[Perfumería]],0))</f>
        <v>Skincare</v>
      </c>
      <c r="R3728" t="str">
        <f>IF(VentasC15[[#This Row],[Total por vendedor]]&gt;=250000,"SI","NO")</f>
        <v>SI</v>
      </c>
    </row>
    <row r="3729" spans="1:18" x14ac:dyDescent="0.3">
      <c r="A3729" s="17">
        <v>33500849</v>
      </c>
      <c r="B3729" s="13">
        <v>51</v>
      </c>
      <c r="C3729" s="13">
        <v>8</v>
      </c>
      <c r="D3729" s="13">
        <v>53</v>
      </c>
      <c r="E3729" t="s">
        <v>22</v>
      </c>
      <c r="F3729" t="s">
        <v>21</v>
      </c>
      <c r="G3729" t="str">
        <f>IF(VentasC15[[#This Row],[Tipo de pago]]='Tablas auxiliares'!$B$6,"Venta física","Venta Online")</f>
        <v>Venta Online</v>
      </c>
      <c r="H3729" t="s">
        <v>30</v>
      </c>
      <c r="I3729" s="37">
        <v>19724</v>
      </c>
      <c r="J3729" s="37">
        <v>86465</v>
      </c>
      <c r="K3729" s="37">
        <v>99502</v>
      </c>
      <c r="L3729" s="37">
        <v>63170</v>
      </c>
      <c r="M3729" s="37">
        <v>95708</v>
      </c>
      <c r="N3729" s="37">
        <f>SUM(VentasC15[[#This Row],[Maquillaje]:[Perfumería]])</f>
        <v>364569</v>
      </c>
      <c r="O3729" s="14">
        <f>AVERAGE(VentasC15[[#This Row],[Maquillaje]:[Perfumería]])</f>
        <v>72913.8</v>
      </c>
      <c r="P3729" t="str">
        <f>INDEX(VentasC15[[#Headers],[Maquillaje]:[Perfumería]],MATCH(MAX(VentasC15[[#This Row],[Maquillaje]:[Perfumería]]),VentasC15[[#This Row],[Maquillaje]:[Perfumería]],0))</f>
        <v>Cabello</v>
      </c>
      <c r="Q3729" t="str">
        <f>INDEX(VentasC15[[#Headers],[Maquillaje]:[Perfumería]],MATCH(MIN(VentasC15[[#This Row],[Maquillaje]:[Perfumería]]),VentasC15[[#This Row],[Maquillaje]:[Perfumería]],0))</f>
        <v>Maquillaje</v>
      </c>
      <c r="R3729" t="str">
        <f>IF(VentasC15[[#This Row],[Total por vendedor]]&gt;=250000,"SI","NO")</f>
        <v>SI</v>
      </c>
    </row>
    <row r="3730" spans="1:18" x14ac:dyDescent="0.3">
      <c r="A3730" s="16">
        <v>33500850</v>
      </c>
      <c r="B3730" s="13">
        <v>58</v>
      </c>
      <c r="C3730" s="13">
        <v>8</v>
      </c>
      <c r="D3730" s="13">
        <v>11</v>
      </c>
      <c r="E3730" t="s">
        <v>23</v>
      </c>
      <c r="F3730" t="s">
        <v>21</v>
      </c>
      <c r="G3730" t="str">
        <f>IF(VentasC15[[#This Row],[Tipo de pago]]='Tablas auxiliares'!$B$6,"Venta física","Venta Online")</f>
        <v>Venta Online</v>
      </c>
      <c r="H3730" t="s">
        <v>29</v>
      </c>
      <c r="I3730" s="37">
        <v>7998</v>
      </c>
      <c r="J3730" s="37">
        <v>97255</v>
      </c>
      <c r="K3730" s="37">
        <v>25111</v>
      </c>
      <c r="L3730" s="37">
        <v>17311</v>
      </c>
      <c r="M3730" s="37">
        <v>10661</v>
      </c>
      <c r="N3730" s="37">
        <f>SUM(VentasC15[[#This Row],[Maquillaje]:[Perfumería]])</f>
        <v>158336</v>
      </c>
      <c r="O3730" s="14">
        <f>AVERAGE(VentasC15[[#This Row],[Maquillaje]:[Perfumería]])</f>
        <v>31667.200000000001</v>
      </c>
      <c r="P3730" t="str">
        <f>INDEX(VentasC15[[#Headers],[Maquillaje]:[Perfumería]],MATCH(MAX(VentasC15[[#This Row],[Maquillaje]:[Perfumería]]),VentasC15[[#This Row],[Maquillaje]:[Perfumería]],0))</f>
        <v>Skincare</v>
      </c>
      <c r="Q3730" t="str">
        <f>INDEX(VentasC15[[#Headers],[Maquillaje]:[Perfumería]],MATCH(MIN(VentasC15[[#This Row],[Maquillaje]:[Perfumería]]),VentasC15[[#This Row],[Maquillaje]:[Perfumería]],0))</f>
        <v>Maquillaje</v>
      </c>
      <c r="R3730" t="str">
        <f>IF(VentasC15[[#This Row],[Total por vendedor]]&gt;=250000,"SI","NO")</f>
        <v>NO</v>
      </c>
    </row>
    <row r="3731" spans="1:18" x14ac:dyDescent="0.3">
      <c r="A3731" s="17">
        <v>33500851</v>
      </c>
      <c r="B3731" s="13">
        <v>44</v>
      </c>
      <c r="C3731" s="13">
        <v>8</v>
      </c>
      <c r="D3731" s="13">
        <v>99</v>
      </c>
      <c r="E3731" t="s">
        <v>24</v>
      </c>
      <c r="F3731" t="s">
        <v>20</v>
      </c>
      <c r="G3731" t="str">
        <f>IF(VentasC15[[#This Row],[Tipo de pago]]='Tablas auxiliares'!$B$6,"Venta física","Venta Online")</f>
        <v>Venta física</v>
      </c>
      <c r="H3731" t="s">
        <v>29</v>
      </c>
      <c r="I3731" s="37">
        <v>5607</v>
      </c>
      <c r="J3731" s="37">
        <v>13123</v>
      </c>
      <c r="K3731" s="37">
        <v>84698</v>
      </c>
      <c r="L3731" s="37">
        <v>6211</v>
      </c>
      <c r="M3731" s="37">
        <v>74912</v>
      </c>
      <c r="N3731" s="37">
        <f>SUM(VentasC15[[#This Row],[Maquillaje]:[Perfumería]])</f>
        <v>184551</v>
      </c>
      <c r="O3731" s="14">
        <f>AVERAGE(VentasC15[[#This Row],[Maquillaje]:[Perfumería]])</f>
        <v>36910.199999999997</v>
      </c>
      <c r="P3731" t="str">
        <f>INDEX(VentasC15[[#Headers],[Maquillaje]:[Perfumería]],MATCH(MAX(VentasC15[[#This Row],[Maquillaje]:[Perfumería]]),VentasC15[[#This Row],[Maquillaje]:[Perfumería]],0))</f>
        <v>Cabello</v>
      </c>
      <c r="Q3731" t="str">
        <f>INDEX(VentasC15[[#Headers],[Maquillaje]:[Perfumería]],MATCH(MIN(VentasC15[[#This Row],[Maquillaje]:[Perfumería]]),VentasC15[[#This Row],[Maquillaje]:[Perfumería]],0))</f>
        <v>Maquillaje</v>
      </c>
      <c r="R3731" t="str">
        <f>IF(VentasC15[[#This Row],[Total por vendedor]]&gt;=250000,"SI","NO")</f>
        <v>NO</v>
      </c>
    </row>
    <row r="3732" spans="1:18" x14ac:dyDescent="0.3">
      <c r="A3732" s="16">
        <v>33500852</v>
      </c>
      <c r="B3732" s="13">
        <v>35</v>
      </c>
      <c r="C3732" s="13">
        <v>8</v>
      </c>
      <c r="D3732" s="13">
        <v>47</v>
      </c>
      <c r="E3732" t="s">
        <v>23</v>
      </c>
      <c r="F3732" t="s">
        <v>20</v>
      </c>
      <c r="G3732" t="str">
        <f>IF(VentasC15[[#This Row],[Tipo de pago]]='Tablas auxiliares'!$B$6,"Venta física","Venta Online")</f>
        <v>Venta física</v>
      </c>
      <c r="H3732" t="s">
        <v>29</v>
      </c>
      <c r="I3732" s="37">
        <v>44631</v>
      </c>
      <c r="J3732" s="37">
        <v>10224</v>
      </c>
      <c r="K3732" s="37">
        <v>11867</v>
      </c>
      <c r="L3732" s="37">
        <v>77968</v>
      </c>
      <c r="M3732" s="37">
        <v>57017</v>
      </c>
      <c r="N3732" s="37">
        <f>SUM(VentasC15[[#This Row],[Maquillaje]:[Perfumería]])</f>
        <v>201707</v>
      </c>
      <c r="O3732" s="14">
        <f>AVERAGE(VentasC15[[#This Row],[Maquillaje]:[Perfumería]])</f>
        <v>40341.4</v>
      </c>
      <c r="P3732" t="str">
        <f>INDEX(VentasC15[[#Headers],[Maquillaje]:[Perfumería]],MATCH(MAX(VentasC15[[#This Row],[Maquillaje]:[Perfumería]]),VentasC15[[#This Row],[Maquillaje]:[Perfumería]],0))</f>
        <v>Cuerpo</v>
      </c>
      <c r="Q3732" t="str">
        <f>INDEX(VentasC15[[#Headers],[Maquillaje]:[Perfumería]],MATCH(MIN(VentasC15[[#This Row],[Maquillaje]:[Perfumería]]),VentasC15[[#This Row],[Maquillaje]:[Perfumería]],0))</f>
        <v>Skincare</v>
      </c>
      <c r="R3732" t="str">
        <f>IF(VentasC15[[#This Row],[Total por vendedor]]&gt;=250000,"SI","NO")</f>
        <v>NO</v>
      </c>
    </row>
    <row r="3733" spans="1:18" x14ac:dyDescent="0.3">
      <c r="A3733" s="17">
        <v>33500853</v>
      </c>
      <c r="B3733" s="13">
        <v>42</v>
      </c>
      <c r="C3733" s="13">
        <v>8</v>
      </c>
      <c r="D3733" s="13">
        <v>68</v>
      </c>
      <c r="E3733" t="s">
        <v>22</v>
      </c>
      <c r="F3733" t="s">
        <v>20</v>
      </c>
      <c r="G3733" t="str">
        <f>IF(VentasC15[[#This Row],[Tipo de pago]]='Tablas auxiliares'!$B$6,"Venta física","Venta Online")</f>
        <v>Venta física</v>
      </c>
      <c r="H3733" t="s">
        <v>29</v>
      </c>
      <c r="I3733" s="37">
        <v>38176</v>
      </c>
      <c r="J3733" s="37">
        <v>93054</v>
      </c>
      <c r="K3733" s="37">
        <v>18742</v>
      </c>
      <c r="L3733" s="37">
        <v>79767</v>
      </c>
      <c r="M3733" s="37">
        <v>31437</v>
      </c>
      <c r="N3733" s="37">
        <f>SUM(VentasC15[[#This Row],[Maquillaje]:[Perfumería]])</f>
        <v>261176</v>
      </c>
      <c r="O3733" s="14">
        <f>AVERAGE(VentasC15[[#This Row],[Maquillaje]:[Perfumería]])</f>
        <v>52235.199999999997</v>
      </c>
      <c r="P3733" t="str">
        <f>INDEX(VentasC15[[#Headers],[Maquillaje]:[Perfumería]],MATCH(MAX(VentasC15[[#This Row],[Maquillaje]:[Perfumería]]),VentasC15[[#This Row],[Maquillaje]:[Perfumería]],0))</f>
        <v>Skincare</v>
      </c>
      <c r="Q3733" t="str">
        <f>INDEX(VentasC15[[#Headers],[Maquillaje]:[Perfumería]],MATCH(MIN(VentasC15[[#This Row],[Maquillaje]:[Perfumería]]),VentasC15[[#This Row],[Maquillaje]:[Perfumería]],0))</f>
        <v>Cabello</v>
      </c>
      <c r="R3733" t="str">
        <f>IF(VentasC15[[#This Row],[Total por vendedor]]&gt;=250000,"SI","NO")</f>
        <v>SI</v>
      </c>
    </row>
    <row r="3734" spans="1:18" x14ac:dyDescent="0.3">
      <c r="A3734" s="16">
        <v>33500854</v>
      </c>
      <c r="B3734" s="13">
        <v>44</v>
      </c>
      <c r="C3734" s="13">
        <v>8</v>
      </c>
      <c r="D3734" s="13">
        <v>49</v>
      </c>
      <c r="E3734" t="s">
        <v>23</v>
      </c>
      <c r="F3734" t="s">
        <v>21</v>
      </c>
      <c r="G3734" t="str">
        <f>IF(VentasC15[[#This Row],[Tipo de pago]]='Tablas auxiliares'!$B$6,"Venta física","Venta Online")</f>
        <v>Venta Online</v>
      </c>
      <c r="H3734" t="s">
        <v>30</v>
      </c>
      <c r="I3734" s="37">
        <v>95224</v>
      </c>
      <c r="J3734" s="37">
        <v>64829</v>
      </c>
      <c r="K3734" s="37">
        <v>14264</v>
      </c>
      <c r="L3734" s="37">
        <v>10395</v>
      </c>
      <c r="M3734" s="37">
        <v>17629</v>
      </c>
      <c r="N3734" s="37">
        <f>SUM(VentasC15[[#This Row],[Maquillaje]:[Perfumería]])</f>
        <v>202341</v>
      </c>
      <c r="O3734" s="14">
        <f>AVERAGE(VentasC15[[#This Row],[Maquillaje]:[Perfumería]])</f>
        <v>40468.199999999997</v>
      </c>
      <c r="P3734" t="str">
        <f>INDEX(VentasC15[[#Headers],[Maquillaje]:[Perfumería]],MATCH(MAX(VentasC15[[#This Row],[Maquillaje]:[Perfumería]]),VentasC15[[#This Row],[Maquillaje]:[Perfumería]],0))</f>
        <v>Maquillaje</v>
      </c>
      <c r="Q3734" t="str">
        <f>INDEX(VentasC15[[#Headers],[Maquillaje]:[Perfumería]],MATCH(MIN(VentasC15[[#This Row],[Maquillaje]:[Perfumería]]),VentasC15[[#This Row],[Maquillaje]:[Perfumería]],0))</f>
        <v>Cuerpo</v>
      </c>
      <c r="R3734" t="str">
        <f>IF(VentasC15[[#This Row],[Total por vendedor]]&gt;=250000,"SI","NO")</f>
        <v>NO</v>
      </c>
    </row>
    <row r="3735" spans="1:18" x14ac:dyDescent="0.3">
      <c r="A3735" s="17">
        <v>33500855</v>
      </c>
      <c r="B3735" s="13">
        <v>40</v>
      </c>
      <c r="C3735" s="13">
        <v>8</v>
      </c>
      <c r="D3735" s="13">
        <v>12</v>
      </c>
      <c r="E3735" t="s">
        <v>23</v>
      </c>
      <c r="F3735" t="s">
        <v>21</v>
      </c>
      <c r="G3735" t="str">
        <f>IF(VentasC15[[#This Row],[Tipo de pago]]='Tablas auxiliares'!$B$6,"Venta física","Venta Online")</f>
        <v>Venta Online</v>
      </c>
      <c r="H3735" t="s">
        <v>30</v>
      </c>
      <c r="I3735" s="37">
        <v>26217</v>
      </c>
      <c r="J3735" s="37">
        <v>6383</v>
      </c>
      <c r="K3735" s="37">
        <v>64288</v>
      </c>
      <c r="L3735" s="37">
        <v>35580</v>
      </c>
      <c r="M3735" s="37">
        <v>97968</v>
      </c>
      <c r="N3735" s="37">
        <f>SUM(VentasC15[[#This Row],[Maquillaje]:[Perfumería]])</f>
        <v>230436</v>
      </c>
      <c r="O3735" s="14">
        <f>AVERAGE(VentasC15[[#This Row],[Maquillaje]:[Perfumería]])</f>
        <v>46087.199999999997</v>
      </c>
      <c r="P3735" t="str">
        <f>INDEX(VentasC15[[#Headers],[Maquillaje]:[Perfumería]],MATCH(MAX(VentasC15[[#This Row],[Maquillaje]:[Perfumería]]),VentasC15[[#This Row],[Maquillaje]:[Perfumería]],0))</f>
        <v>Perfumería</v>
      </c>
      <c r="Q3735" t="str">
        <f>INDEX(VentasC15[[#Headers],[Maquillaje]:[Perfumería]],MATCH(MIN(VentasC15[[#This Row],[Maquillaje]:[Perfumería]]),VentasC15[[#This Row],[Maquillaje]:[Perfumería]],0))</f>
        <v>Skincare</v>
      </c>
      <c r="R3735" t="str">
        <f>IF(VentasC15[[#This Row],[Total por vendedor]]&gt;=250000,"SI","NO")</f>
        <v>NO</v>
      </c>
    </row>
    <row r="3736" spans="1:18" x14ac:dyDescent="0.3">
      <c r="A3736" s="16">
        <v>33500856</v>
      </c>
      <c r="B3736" s="13">
        <v>49</v>
      </c>
      <c r="C3736" s="13">
        <v>8</v>
      </c>
      <c r="D3736" s="13">
        <v>89</v>
      </c>
      <c r="E3736" t="s">
        <v>25</v>
      </c>
      <c r="F3736" t="s">
        <v>20</v>
      </c>
      <c r="G3736" t="str">
        <f>IF(VentasC15[[#This Row],[Tipo de pago]]='Tablas auxiliares'!$B$6,"Venta física","Venta Online")</f>
        <v>Venta física</v>
      </c>
      <c r="H3736" t="s">
        <v>29</v>
      </c>
      <c r="I3736" s="37">
        <v>1674</v>
      </c>
      <c r="J3736" s="37">
        <v>59211</v>
      </c>
      <c r="K3736" s="37">
        <v>29281</v>
      </c>
      <c r="L3736" s="37">
        <v>5394</v>
      </c>
      <c r="M3736" s="37">
        <v>99866</v>
      </c>
      <c r="N3736" s="37">
        <f>SUM(VentasC15[[#This Row],[Maquillaje]:[Perfumería]])</f>
        <v>195426</v>
      </c>
      <c r="O3736" s="14">
        <f>AVERAGE(VentasC15[[#This Row],[Maquillaje]:[Perfumería]])</f>
        <v>39085.199999999997</v>
      </c>
      <c r="P3736" t="str">
        <f>INDEX(VentasC15[[#Headers],[Maquillaje]:[Perfumería]],MATCH(MAX(VentasC15[[#This Row],[Maquillaje]:[Perfumería]]),VentasC15[[#This Row],[Maquillaje]:[Perfumería]],0))</f>
        <v>Perfumería</v>
      </c>
      <c r="Q3736" t="str">
        <f>INDEX(VentasC15[[#Headers],[Maquillaje]:[Perfumería]],MATCH(MIN(VentasC15[[#This Row],[Maquillaje]:[Perfumería]]),VentasC15[[#This Row],[Maquillaje]:[Perfumería]],0))</f>
        <v>Maquillaje</v>
      </c>
      <c r="R3736" t="str">
        <f>IF(VentasC15[[#This Row],[Total por vendedor]]&gt;=250000,"SI","NO")</f>
        <v>NO</v>
      </c>
    </row>
    <row r="3737" spans="1:18" x14ac:dyDescent="0.3">
      <c r="A3737" s="17">
        <v>33500857</v>
      </c>
      <c r="B3737" s="13">
        <v>68</v>
      </c>
      <c r="C3737" s="13">
        <v>8</v>
      </c>
      <c r="D3737" s="13">
        <v>66</v>
      </c>
      <c r="E3737" t="s">
        <v>22</v>
      </c>
      <c r="F3737" t="s">
        <v>20</v>
      </c>
      <c r="G3737" t="str">
        <f>IF(VentasC15[[#This Row],[Tipo de pago]]='Tablas auxiliares'!$B$6,"Venta física","Venta Online")</f>
        <v>Venta física</v>
      </c>
      <c r="H3737" t="s">
        <v>30</v>
      </c>
      <c r="I3737" s="37">
        <v>51927</v>
      </c>
      <c r="J3737" s="37">
        <v>60442</v>
      </c>
      <c r="K3737" s="37">
        <v>95033</v>
      </c>
      <c r="L3737" s="37">
        <v>43165</v>
      </c>
      <c r="M3737" s="37">
        <v>46261</v>
      </c>
      <c r="N3737" s="37">
        <f>SUM(VentasC15[[#This Row],[Maquillaje]:[Perfumería]])</f>
        <v>296828</v>
      </c>
      <c r="O3737" s="14">
        <f>AVERAGE(VentasC15[[#This Row],[Maquillaje]:[Perfumería]])</f>
        <v>59365.599999999999</v>
      </c>
      <c r="P3737" t="str">
        <f>INDEX(VentasC15[[#Headers],[Maquillaje]:[Perfumería]],MATCH(MAX(VentasC15[[#This Row],[Maquillaje]:[Perfumería]]),VentasC15[[#This Row],[Maquillaje]:[Perfumería]],0))</f>
        <v>Cabello</v>
      </c>
      <c r="Q3737" t="str">
        <f>INDEX(VentasC15[[#Headers],[Maquillaje]:[Perfumería]],MATCH(MIN(VentasC15[[#This Row],[Maquillaje]:[Perfumería]]),VentasC15[[#This Row],[Maquillaje]:[Perfumería]],0))</f>
        <v>Cuerpo</v>
      </c>
      <c r="R3737" t="str">
        <f>IF(VentasC15[[#This Row],[Total por vendedor]]&gt;=250000,"SI","NO")</f>
        <v>SI</v>
      </c>
    </row>
    <row r="3738" spans="1:18" x14ac:dyDescent="0.3">
      <c r="A3738" s="16">
        <v>33500858</v>
      </c>
      <c r="B3738" s="13">
        <v>46</v>
      </c>
      <c r="C3738" s="13">
        <v>8</v>
      </c>
      <c r="D3738" s="13">
        <v>95</v>
      </c>
      <c r="E3738" t="s">
        <v>24</v>
      </c>
      <c r="F3738" t="s">
        <v>20</v>
      </c>
      <c r="G3738" t="str">
        <f>IF(VentasC15[[#This Row],[Tipo de pago]]='Tablas auxiliares'!$B$6,"Venta física","Venta Online")</f>
        <v>Venta física</v>
      </c>
      <c r="H3738" t="s">
        <v>30</v>
      </c>
      <c r="I3738" s="37">
        <v>53191</v>
      </c>
      <c r="J3738" s="37">
        <v>25730</v>
      </c>
      <c r="K3738" s="37">
        <v>11830</v>
      </c>
      <c r="L3738" s="37">
        <v>75135</v>
      </c>
      <c r="M3738" s="37">
        <v>44432</v>
      </c>
      <c r="N3738" s="37">
        <f>SUM(VentasC15[[#This Row],[Maquillaje]:[Perfumería]])</f>
        <v>210318</v>
      </c>
      <c r="O3738" s="14">
        <f>AVERAGE(VentasC15[[#This Row],[Maquillaje]:[Perfumería]])</f>
        <v>42063.6</v>
      </c>
      <c r="P3738" t="str">
        <f>INDEX(VentasC15[[#Headers],[Maquillaje]:[Perfumería]],MATCH(MAX(VentasC15[[#This Row],[Maquillaje]:[Perfumería]]),VentasC15[[#This Row],[Maquillaje]:[Perfumería]],0))</f>
        <v>Cuerpo</v>
      </c>
      <c r="Q3738" t="str">
        <f>INDEX(VentasC15[[#Headers],[Maquillaje]:[Perfumería]],MATCH(MIN(VentasC15[[#This Row],[Maquillaje]:[Perfumería]]),VentasC15[[#This Row],[Maquillaje]:[Perfumería]],0))</f>
        <v>Cabello</v>
      </c>
      <c r="R3738" t="str">
        <f>IF(VentasC15[[#This Row],[Total por vendedor]]&gt;=250000,"SI","NO")</f>
        <v>NO</v>
      </c>
    </row>
    <row r="3739" spans="1:18" x14ac:dyDescent="0.3">
      <c r="A3739" s="17">
        <v>33500859</v>
      </c>
      <c r="B3739" s="13">
        <v>54</v>
      </c>
      <c r="C3739" s="13">
        <v>8</v>
      </c>
      <c r="D3739" s="13">
        <v>91</v>
      </c>
      <c r="E3739" t="s">
        <v>23</v>
      </c>
      <c r="F3739" t="s">
        <v>21</v>
      </c>
      <c r="G3739" t="str">
        <f>IF(VentasC15[[#This Row],[Tipo de pago]]='Tablas auxiliares'!$B$6,"Venta física","Venta Online")</f>
        <v>Venta Online</v>
      </c>
      <c r="H3739" t="s">
        <v>29</v>
      </c>
      <c r="I3739" s="37">
        <v>98540</v>
      </c>
      <c r="J3739" s="37">
        <v>90904</v>
      </c>
      <c r="K3739" s="37">
        <v>8338</v>
      </c>
      <c r="L3739" s="37">
        <v>13246</v>
      </c>
      <c r="M3739" s="37">
        <v>46880</v>
      </c>
      <c r="N3739" s="37">
        <f>SUM(VentasC15[[#This Row],[Maquillaje]:[Perfumería]])</f>
        <v>257908</v>
      </c>
      <c r="O3739" s="14">
        <f>AVERAGE(VentasC15[[#This Row],[Maquillaje]:[Perfumería]])</f>
        <v>51581.599999999999</v>
      </c>
      <c r="P3739" t="str">
        <f>INDEX(VentasC15[[#Headers],[Maquillaje]:[Perfumería]],MATCH(MAX(VentasC15[[#This Row],[Maquillaje]:[Perfumería]]),VentasC15[[#This Row],[Maquillaje]:[Perfumería]],0))</f>
        <v>Maquillaje</v>
      </c>
      <c r="Q3739" t="str">
        <f>INDEX(VentasC15[[#Headers],[Maquillaje]:[Perfumería]],MATCH(MIN(VentasC15[[#This Row],[Maquillaje]:[Perfumería]]),VentasC15[[#This Row],[Maquillaje]:[Perfumería]],0))</f>
        <v>Cabello</v>
      </c>
      <c r="R3739" t="str">
        <f>IF(VentasC15[[#This Row],[Total por vendedor]]&gt;=250000,"SI","NO")</f>
        <v>SI</v>
      </c>
    </row>
    <row r="3740" spans="1:18" x14ac:dyDescent="0.3">
      <c r="A3740" s="16">
        <v>33500860</v>
      </c>
      <c r="B3740" s="13">
        <v>38</v>
      </c>
      <c r="C3740" s="13">
        <v>8</v>
      </c>
      <c r="D3740" s="13">
        <v>69</v>
      </c>
      <c r="E3740" t="s">
        <v>24</v>
      </c>
      <c r="F3740" t="s">
        <v>20</v>
      </c>
      <c r="G3740" t="str">
        <f>IF(VentasC15[[#This Row],[Tipo de pago]]='Tablas auxiliares'!$B$6,"Venta física","Venta Online")</f>
        <v>Venta física</v>
      </c>
      <c r="H3740" t="s">
        <v>30</v>
      </c>
      <c r="I3740" s="37">
        <v>16559</v>
      </c>
      <c r="J3740" s="37">
        <v>44723</v>
      </c>
      <c r="K3740" s="37">
        <v>37702</v>
      </c>
      <c r="L3740" s="37">
        <v>29600</v>
      </c>
      <c r="M3740" s="37">
        <v>61955</v>
      </c>
      <c r="N3740" s="37">
        <f>SUM(VentasC15[[#This Row],[Maquillaje]:[Perfumería]])</f>
        <v>190539</v>
      </c>
      <c r="O3740" s="14">
        <f>AVERAGE(VentasC15[[#This Row],[Maquillaje]:[Perfumería]])</f>
        <v>38107.800000000003</v>
      </c>
      <c r="P3740" t="str">
        <f>INDEX(VentasC15[[#Headers],[Maquillaje]:[Perfumería]],MATCH(MAX(VentasC15[[#This Row],[Maquillaje]:[Perfumería]]),VentasC15[[#This Row],[Maquillaje]:[Perfumería]],0))</f>
        <v>Perfumería</v>
      </c>
      <c r="Q3740" t="str">
        <f>INDEX(VentasC15[[#Headers],[Maquillaje]:[Perfumería]],MATCH(MIN(VentasC15[[#This Row],[Maquillaje]:[Perfumería]]),VentasC15[[#This Row],[Maquillaje]:[Perfumería]],0))</f>
        <v>Maquillaje</v>
      </c>
      <c r="R3740" t="str">
        <f>IF(VentasC15[[#This Row],[Total por vendedor]]&gt;=250000,"SI","NO")</f>
        <v>NO</v>
      </c>
    </row>
    <row r="3741" spans="1:18" x14ac:dyDescent="0.3">
      <c r="A3741" s="17">
        <v>33500861</v>
      </c>
      <c r="B3741" s="13">
        <v>54</v>
      </c>
      <c r="C3741" s="13">
        <v>8</v>
      </c>
      <c r="D3741" s="13">
        <v>17</v>
      </c>
      <c r="E3741" t="s">
        <v>24</v>
      </c>
      <c r="F3741" t="s">
        <v>20</v>
      </c>
      <c r="G3741" t="str">
        <f>IF(VentasC15[[#This Row],[Tipo de pago]]='Tablas auxiliares'!$B$6,"Venta física","Venta Online")</f>
        <v>Venta física</v>
      </c>
      <c r="H3741" t="s">
        <v>29</v>
      </c>
      <c r="I3741" s="37">
        <v>9086</v>
      </c>
      <c r="J3741" s="37">
        <v>62022</v>
      </c>
      <c r="K3741" s="37">
        <v>61433</v>
      </c>
      <c r="L3741" s="37">
        <v>90639</v>
      </c>
      <c r="M3741" s="37">
        <v>87025</v>
      </c>
      <c r="N3741" s="37">
        <f>SUM(VentasC15[[#This Row],[Maquillaje]:[Perfumería]])</f>
        <v>310205</v>
      </c>
      <c r="O3741" s="14">
        <f>AVERAGE(VentasC15[[#This Row],[Maquillaje]:[Perfumería]])</f>
        <v>62041</v>
      </c>
      <c r="P3741" t="str">
        <f>INDEX(VentasC15[[#Headers],[Maquillaje]:[Perfumería]],MATCH(MAX(VentasC15[[#This Row],[Maquillaje]:[Perfumería]]),VentasC15[[#This Row],[Maquillaje]:[Perfumería]],0))</f>
        <v>Cuerpo</v>
      </c>
      <c r="Q3741" t="str">
        <f>INDEX(VentasC15[[#Headers],[Maquillaje]:[Perfumería]],MATCH(MIN(VentasC15[[#This Row],[Maquillaje]:[Perfumería]]),VentasC15[[#This Row],[Maquillaje]:[Perfumería]],0))</f>
        <v>Maquillaje</v>
      </c>
      <c r="R3741" t="str">
        <f>IF(VentasC15[[#This Row],[Total por vendedor]]&gt;=250000,"SI","NO")</f>
        <v>SI</v>
      </c>
    </row>
    <row r="3742" spans="1:18" x14ac:dyDescent="0.3">
      <c r="A3742" s="16">
        <v>33500862</v>
      </c>
      <c r="B3742" s="13">
        <v>44</v>
      </c>
      <c r="C3742" s="13">
        <v>8</v>
      </c>
      <c r="D3742" s="13">
        <v>30</v>
      </c>
      <c r="E3742" t="s">
        <v>24</v>
      </c>
      <c r="F3742" t="s">
        <v>21</v>
      </c>
      <c r="G3742" t="str">
        <f>IF(VentasC15[[#This Row],[Tipo de pago]]='Tablas auxiliares'!$B$6,"Venta física","Venta Online")</f>
        <v>Venta Online</v>
      </c>
      <c r="H3742" t="s">
        <v>30</v>
      </c>
      <c r="I3742" s="37">
        <v>43720</v>
      </c>
      <c r="J3742" s="37">
        <v>7379</v>
      </c>
      <c r="K3742" s="37">
        <v>98053</v>
      </c>
      <c r="L3742" s="37">
        <v>46918</v>
      </c>
      <c r="M3742" s="37">
        <v>30226</v>
      </c>
      <c r="N3742" s="37">
        <f>SUM(VentasC15[[#This Row],[Maquillaje]:[Perfumería]])</f>
        <v>226296</v>
      </c>
      <c r="O3742" s="14">
        <f>AVERAGE(VentasC15[[#This Row],[Maquillaje]:[Perfumería]])</f>
        <v>45259.199999999997</v>
      </c>
      <c r="P3742" t="str">
        <f>INDEX(VentasC15[[#Headers],[Maquillaje]:[Perfumería]],MATCH(MAX(VentasC15[[#This Row],[Maquillaje]:[Perfumería]]),VentasC15[[#This Row],[Maquillaje]:[Perfumería]],0))</f>
        <v>Cabello</v>
      </c>
      <c r="Q3742" t="str">
        <f>INDEX(VentasC15[[#Headers],[Maquillaje]:[Perfumería]],MATCH(MIN(VentasC15[[#This Row],[Maquillaje]:[Perfumería]]),VentasC15[[#This Row],[Maquillaje]:[Perfumería]],0))</f>
        <v>Skincare</v>
      </c>
      <c r="R3742" t="str">
        <f>IF(VentasC15[[#This Row],[Total por vendedor]]&gt;=250000,"SI","NO")</f>
        <v>NO</v>
      </c>
    </row>
    <row r="3743" spans="1:18" x14ac:dyDescent="0.3">
      <c r="A3743" s="17">
        <v>33500863</v>
      </c>
      <c r="B3743" s="13">
        <v>74</v>
      </c>
      <c r="C3743" s="13">
        <v>8</v>
      </c>
      <c r="D3743" s="13">
        <v>52</v>
      </c>
      <c r="E3743" t="s">
        <v>23</v>
      </c>
      <c r="F3743" t="s">
        <v>20</v>
      </c>
      <c r="G3743" t="str">
        <f>IF(VentasC15[[#This Row],[Tipo de pago]]='Tablas auxiliares'!$B$6,"Venta física","Venta Online")</f>
        <v>Venta física</v>
      </c>
      <c r="H3743" t="s">
        <v>30</v>
      </c>
      <c r="I3743" s="37">
        <v>66430</v>
      </c>
      <c r="J3743" s="37">
        <v>43873</v>
      </c>
      <c r="K3743" s="37">
        <v>59451</v>
      </c>
      <c r="L3743" s="37">
        <v>22417</v>
      </c>
      <c r="M3743" s="37">
        <v>53778</v>
      </c>
      <c r="N3743" s="37">
        <f>SUM(VentasC15[[#This Row],[Maquillaje]:[Perfumería]])</f>
        <v>245949</v>
      </c>
      <c r="O3743" s="14">
        <f>AVERAGE(VentasC15[[#This Row],[Maquillaje]:[Perfumería]])</f>
        <v>49189.8</v>
      </c>
      <c r="P3743" t="str">
        <f>INDEX(VentasC15[[#Headers],[Maquillaje]:[Perfumería]],MATCH(MAX(VentasC15[[#This Row],[Maquillaje]:[Perfumería]]),VentasC15[[#This Row],[Maquillaje]:[Perfumería]],0))</f>
        <v>Maquillaje</v>
      </c>
      <c r="Q3743" t="str">
        <f>INDEX(VentasC15[[#Headers],[Maquillaje]:[Perfumería]],MATCH(MIN(VentasC15[[#This Row],[Maquillaje]:[Perfumería]]),VentasC15[[#This Row],[Maquillaje]:[Perfumería]],0))</f>
        <v>Cuerpo</v>
      </c>
      <c r="R3743" t="str">
        <f>IF(VentasC15[[#This Row],[Total por vendedor]]&gt;=250000,"SI","NO")</f>
        <v>NO</v>
      </c>
    </row>
    <row r="3744" spans="1:18" x14ac:dyDescent="0.3">
      <c r="A3744" s="16">
        <v>33500864</v>
      </c>
      <c r="B3744" s="13">
        <v>52</v>
      </c>
      <c r="C3744" s="13">
        <v>8</v>
      </c>
      <c r="D3744" s="13">
        <v>34</v>
      </c>
      <c r="E3744" t="s">
        <v>23</v>
      </c>
      <c r="F3744" t="s">
        <v>21</v>
      </c>
      <c r="G3744" t="str">
        <f>IF(VentasC15[[#This Row],[Tipo de pago]]='Tablas auxiliares'!$B$6,"Venta física","Venta Online")</f>
        <v>Venta Online</v>
      </c>
      <c r="H3744" t="s">
        <v>29</v>
      </c>
      <c r="I3744" s="37">
        <v>74091</v>
      </c>
      <c r="J3744" s="37">
        <v>7507</v>
      </c>
      <c r="K3744" s="37">
        <v>79005</v>
      </c>
      <c r="L3744" s="37">
        <v>4194</v>
      </c>
      <c r="M3744" s="37">
        <v>65914</v>
      </c>
      <c r="N3744" s="37">
        <f>SUM(VentasC15[[#This Row],[Maquillaje]:[Perfumería]])</f>
        <v>230711</v>
      </c>
      <c r="O3744" s="14">
        <f>AVERAGE(VentasC15[[#This Row],[Maquillaje]:[Perfumería]])</f>
        <v>46142.2</v>
      </c>
      <c r="P3744" t="str">
        <f>INDEX(VentasC15[[#Headers],[Maquillaje]:[Perfumería]],MATCH(MAX(VentasC15[[#This Row],[Maquillaje]:[Perfumería]]),VentasC15[[#This Row],[Maquillaje]:[Perfumería]],0))</f>
        <v>Cabello</v>
      </c>
      <c r="Q3744" t="str">
        <f>INDEX(VentasC15[[#Headers],[Maquillaje]:[Perfumería]],MATCH(MIN(VentasC15[[#This Row],[Maquillaje]:[Perfumería]]),VentasC15[[#This Row],[Maquillaje]:[Perfumería]],0))</f>
        <v>Cuerpo</v>
      </c>
      <c r="R3744" t="str">
        <f>IF(VentasC15[[#This Row],[Total por vendedor]]&gt;=250000,"SI","NO")</f>
        <v>NO</v>
      </c>
    </row>
    <row r="3745" spans="1:18" x14ac:dyDescent="0.3">
      <c r="A3745" s="17">
        <v>33500865</v>
      </c>
      <c r="B3745" s="13">
        <v>55</v>
      </c>
      <c r="C3745" s="13">
        <v>8</v>
      </c>
      <c r="D3745" s="13">
        <v>88</v>
      </c>
      <c r="E3745" t="s">
        <v>25</v>
      </c>
      <c r="F3745" t="s">
        <v>21</v>
      </c>
      <c r="G3745" t="str">
        <f>IF(VentasC15[[#This Row],[Tipo de pago]]='Tablas auxiliares'!$B$6,"Venta física","Venta Online")</f>
        <v>Venta Online</v>
      </c>
      <c r="H3745" t="s">
        <v>30</v>
      </c>
      <c r="I3745" s="37">
        <v>30102</v>
      </c>
      <c r="J3745" s="37">
        <v>23727</v>
      </c>
      <c r="K3745" s="37">
        <v>68415</v>
      </c>
      <c r="L3745" s="37">
        <v>27957</v>
      </c>
      <c r="M3745" s="37">
        <v>50291</v>
      </c>
      <c r="N3745" s="37">
        <f>SUM(VentasC15[[#This Row],[Maquillaje]:[Perfumería]])</f>
        <v>200492</v>
      </c>
      <c r="O3745" s="14">
        <f>AVERAGE(VentasC15[[#This Row],[Maquillaje]:[Perfumería]])</f>
        <v>40098.400000000001</v>
      </c>
      <c r="P3745" t="str">
        <f>INDEX(VentasC15[[#Headers],[Maquillaje]:[Perfumería]],MATCH(MAX(VentasC15[[#This Row],[Maquillaje]:[Perfumería]]),VentasC15[[#This Row],[Maquillaje]:[Perfumería]],0))</f>
        <v>Cabello</v>
      </c>
      <c r="Q3745" t="str">
        <f>INDEX(VentasC15[[#Headers],[Maquillaje]:[Perfumería]],MATCH(MIN(VentasC15[[#This Row],[Maquillaje]:[Perfumería]]),VentasC15[[#This Row],[Maquillaje]:[Perfumería]],0))</f>
        <v>Skincare</v>
      </c>
      <c r="R3745" t="str">
        <f>IF(VentasC15[[#This Row],[Total por vendedor]]&gt;=250000,"SI","NO")</f>
        <v>NO</v>
      </c>
    </row>
    <row r="3746" spans="1:18" x14ac:dyDescent="0.3">
      <c r="A3746" s="16">
        <v>33500866</v>
      </c>
      <c r="B3746" s="13">
        <v>39</v>
      </c>
      <c r="C3746" s="13">
        <v>8</v>
      </c>
      <c r="D3746" s="13">
        <v>60</v>
      </c>
      <c r="E3746" t="s">
        <v>24</v>
      </c>
      <c r="F3746" t="s">
        <v>20</v>
      </c>
      <c r="G3746" t="str">
        <f>IF(VentasC15[[#This Row],[Tipo de pago]]='Tablas auxiliares'!$B$6,"Venta física","Venta Online")</f>
        <v>Venta física</v>
      </c>
      <c r="H3746" t="s">
        <v>30</v>
      </c>
      <c r="I3746" s="37">
        <v>91741</v>
      </c>
      <c r="J3746" s="37">
        <v>4444</v>
      </c>
      <c r="K3746" s="37">
        <v>77063</v>
      </c>
      <c r="L3746" s="37">
        <v>32144</v>
      </c>
      <c r="M3746" s="37">
        <v>69667</v>
      </c>
      <c r="N3746" s="37">
        <f>SUM(VentasC15[[#This Row],[Maquillaje]:[Perfumería]])</f>
        <v>275059</v>
      </c>
      <c r="O3746" s="14">
        <f>AVERAGE(VentasC15[[#This Row],[Maquillaje]:[Perfumería]])</f>
        <v>55011.8</v>
      </c>
      <c r="P3746" t="str">
        <f>INDEX(VentasC15[[#Headers],[Maquillaje]:[Perfumería]],MATCH(MAX(VentasC15[[#This Row],[Maquillaje]:[Perfumería]]),VentasC15[[#This Row],[Maquillaje]:[Perfumería]],0))</f>
        <v>Maquillaje</v>
      </c>
      <c r="Q3746" t="str">
        <f>INDEX(VentasC15[[#Headers],[Maquillaje]:[Perfumería]],MATCH(MIN(VentasC15[[#This Row],[Maquillaje]:[Perfumería]]),VentasC15[[#This Row],[Maquillaje]:[Perfumería]],0))</f>
        <v>Skincare</v>
      </c>
      <c r="R3746" t="str">
        <f>IF(VentasC15[[#This Row],[Total por vendedor]]&gt;=250000,"SI","NO")</f>
        <v>SI</v>
      </c>
    </row>
    <row r="3747" spans="1:18" x14ac:dyDescent="0.3">
      <c r="A3747" s="17">
        <v>33500867</v>
      </c>
      <c r="B3747" s="13">
        <v>48</v>
      </c>
      <c r="C3747" s="13">
        <v>8</v>
      </c>
      <c r="D3747" s="13">
        <v>62</v>
      </c>
      <c r="E3747" t="s">
        <v>23</v>
      </c>
      <c r="F3747" t="s">
        <v>21</v>
      </c>
      <c r="G3747" t="str">
        <f>IF(VentasC15[[#This Row],[Tipo de pago]]='Tablas auxiliares'!$B$6,"Venta física","Venta Online")</f>
        <v>Venta Online</v>
      </c>
      <c r="H3747" t="s">
        <v>30</v>
      </c>
      <c r="I3747" s="37">
        <v>33325</v>
      </c>
      <c r="J3747" s="37">
        <v>96578</v>
      </c>
      <c r="K3747" s="37">
        <v>61168</v>
      </c>
      <c r="L3747" s="37">
        <v>47837</v>
      </c>
      <c r="M3747" s="37">
        <v>62735</v>
      </c>
      <c r="N3747" s="37">
        <f>SUM(VentasC15[[#This Row],[Maquillaje]:[Perfumería]])</f>
        <v>301643</v>
      </c>
      <c r="O3747" s="14">
        <f>AVERAGE(VentasC15[[#This Row],[Maquillaje]:[Perfumería]])</f>
        <v>60328.6</v>
      </c>
      <c r="P3747" t="str">
        <f>INDEX(VentasC15[[#Headers],[Maquillaje]:[Perfumería]],MATCH(MAX(VentasC15[[#This Row],[Maquillaje]:[Perfumería]]),VentasC15[[#This Row],[Maquillaje]:[Perfumería]],0))</f>
        <v>Skincare</v>
      </c>
      <c r="Q3747" t="str">
        <f>INDEX(VentasC15[[#Headers],[Maquillaje]:[Perfumería]],MATCH(MIN(VentasC15[[#This Row],[Maquillaje]:[Perfumería]]),VentasC15[[#This Row],[Maquillaje]:[Perfumería]],0))</f>
        <v>Maquillaje</v>
      </c>
      <c r="R3747" t="str">
        <f>IF(VentasC15[[#This Row],[Total por vendedor]]&gt;=250000,"SI","NO")</f>
        <v>SI</v>
      </c>
    </row>
    <row r="3748" spans="1:18" x14ac:dyDescent="0.3">
      <c r="A3748" s="16">
        <v>33500868</v>
      </c>
      <c r="B3748" s="13">
        <v>43</v>
      </c>
      <c r="C3748" s="13">
        <v>8</v>
      </c>
      <c r="D3748" s="13">
        <v>37</v>
      </c>
      <c r="E3748" t="s">
        <v>24</v>
      </c>
      <c r="F3748" t="s">
        <v>20</v>
      </c>
      <c r="G3748" t="str">
        <f>IF(VentasC15[[#This Row],[Tipo de pago]]='Tablas auxiliares'!$B$6,"Venta física","Venta Online")</f>
        <v>Venta física</v>
      </c>
      <c r="H3748" t="s">
        <v>30</v>
      </c>
      <c r="I3748" s="37">
        <v>23698</v>
      </c>
      <c r="J3748" s="37">
        <v>83611</v>
      </c>
      <c r="K3748" s="37">
        <v>90828</v>
      </c>
      <c r="L3748" s="37">
        <v>46651</v>
      </c>
      <c r="M3748" s="37">
        <v>74650</v>
      </c>
      <c r="N3748" s="37">
        <f>SUM(VentasC15[[#This Row],[Maquillaje]:[Perfumería]])</f>
        <v>319438</v>
      </c>
      <c r="O3748" s="14">
        <f>AVERAGE(VentasC15[[#This Row],[Maquillaje]:[Perfumería]])</f>
        <v>63887.6</v>
      </c>
      <c r="P3748" t="str">
        <f>INDEX(VentasC15[[#Headers],[Maquillaje]:[Perfumería]],MATCH(MAX(VentasC15[[#This Row],[Maquillaje]:[Perfumería]]),VentasC15[[#This Row],[Maquillaje]:[Perfumería]],0))</f>
        <v>Cabello</v>
      </c>
      <c r="Q3748" t="str">
        <f>INDEX(VentasC15[[#Headers],[Maquillaje]:[Perfumería]],MATCH(MIN(VentasC15[[#This Row],[Maquillaje]:[Perfumería]]),VentasC15[[#This Row],[Maquillaje]:[Perfumería]],0))</f>
        <v>Maquillaje</v>
      </c>
      <c r="R3748" t="str">
        <f>IF(VentasC15[[#This Row],[Total por vendedor]]&gt;=250000,"SI","NO")</f>
        <v>SI</v>
      </c>
    </row>
    <row r="3749" spans="1:18" x14ac:dyDescent="0.3">
      <c r="A3749" s="17">
        <v>33500869</v>
      </c>
      <c r="B3749" s="13">
        <v>72</v>
      </c>
      <c r="C3749" s="13">
        <v>8</v>
      </c>
      <c r="D3749" s="13">
        <v>40</v>
      </c>
      <c r="E3749" t="s">
        <v>24</v>
      </c>
      <c r="F3749" t="s">
        <v>21</v>
      </c>
      <c r="G3749" t="str">
        <f>IF(VentasC15[[#This Row],[Tipo de pago]]='Tablas auxiliares'!$B$6,"Venta física","Venta Online")</f>
        <v>Venta Online</v>
      </c>
      <c r="H3749" t="s">
        <v>30</v>
      </c>
      <c r="I3749" s="37">
        <v>92414</v>
      </c>
      <c r="J3749" s="37">
        <v>86837</v>
      </c>
      <c r="K3749" s="37">
        <v>15632</v>
      </c>
      <c r="L3749" s="37">
        <v>61890</v>
      </c>
      <c r="M3749" s="37">
        <v>36666</v>
      </c>
      <c r="N3749" s="37">
        <f>SUM(VentasC15[[#This Row],[Maquillaje]:[Perfumería]])</f>
        <v>293439</v>
      </c>
      <c r="O3749" s="14">
        <f>AVERAGE(VentasC15[[#This Row],[Maquillaje]:[Perfumería]])</f>
        <v>58687.8</v>
      </c>
      <c r="P3749" t="str">
        <f>INDEX(VentasC15[[#Headers],[Maquillaje]:[Perfumería]],MATCH(MAX(VentasC15[[#This Row],[Maquillaje]:[Perfumería]]),VentasC15[[#This Row],[Maquillaje]:[Perfumería]],0))</f>
        <v>Maquillaje</v>
      </c>
      <c r="Q3749" t="str">
        <f>INDEX(VentasC15[[#Headers],[Maquillaje]:[Perfumería]],MATCH(MIN(VentasC15[[#This Row],[Maquillaje]:[Perfumería]]),VentasC15[[#This Row],[Maquillaje]:[Perfumería]],0))</f>
        <v>Cabello</v>
      </c>
      <c r="R3749" t="str">
        <f>IF(VentasC15[[#This Row],[Total por vendedor]]&gt;=250000,"SI","NO")</f>
        <v>SI</v>
      </c>
    </row>
    <row r="3750" spans="1:18" x14ac:dyDescent="0.3">
      <c r="A3750" s="16">
        <v>33500870</v>
      </c>
      <c r="B3750" s="13">
        <v>70</v>
      </c>
      <c r="C3750" s="13">
        <v>8</v>
      </c>
      <c r="D3750" s="13">
        <v>38</v>
      </c>
      <c r="E3750" t="s">
        <v>22</v>
      </c>
      <c r="F3750" t="s">
        <v>21</v>
      </c>
      <c r="G3750" t="str">
        <f>IF(VentasC15[[#This Row],[Tipo de pago]]='Tablas auxiliares'!$B$6,"Venta física","Venta Online")</f>
        <v>Venta Online</v>
      </c>
      <c r="H3750" t="s">
        <v>30</v>
      </c>
      <c r="I3750" s="37">
        <v>64152</v>
      </c>
      <c r="J3750" s="37">
        <v>76157</v>
      </c>
      <c r="K3750" s="37">
        <v>3831</v>
      </c>
      <c r="L3750" s="37">
        <v>50744</v>
      </c>
      <c r="M3750" s="37">
        <v>68803</v>
      </c>
      <c r="N3750" s="37">
        <f>SUM(VentasC15[[#This Row],[Maquillaje]:[Perfumería]])</f>
        <v>263687</v>
      </c>
      <c r="O3750" s="14">
        <f>AVERAGE(VentasC15[[#This Row],[Maquillaje]:[Perfumería]])</f>
        <v>52737.4</v>
      </c>
      <c r="P3750" t="str">
        <f>INDEX(VentasC15[[#Headers],[Maquillaje]:[Perfumería]],MATCH(MAX(VentasC15[[#This Row],[Maquillaje]:[Perfumería]]),VentasC15[[#This Row],[Maquillaje]:[Perfumería]],0))</f>
        <v>Skincare</v>
      </c>
      <c r="Q3750" t="str">
        <f>INDEX(VentasC15[[#Headers],[Maquillaje]:[Perfumería]],MATCH(MIN(VentasC15[[#This Row],[Maquillaje]:[Perfumería]]),VentasC15[[#This Row],[Maquillaje]:[Perfumería]],0))</f>
        <v>Cabello</v>
      </c>
      <c r="R3750" t="str">
        <f>IF(VentasC15[[#This Row],[Total por vendedor]]&gt;=250000,"SI","NO")</f>
        <v>SI</v>
      </c>
    </row>
    <row r="3751" spans="1:18" x14ac:dyDescent="0.3">
      <c r="A3751" s="17">
        <v>33500871</v>
      </c>
      <c r="B3751" s="13">
        <v>53</v>
      </c>
      <c r="C3751" s="13">
        <v>8</v>
      </c>
      <c r="D3751" s="13">
        <v>73</v>
      </c>
      <c r="E3751" t="s">
        <v>24</v>
      </c>
      <c r="F3751" t="s">
        <v>20</v>
      </c>
      <c r="G3751" t="str">
        <f>IF(VentasC15[[#This Row],[Tipo de pago]]='Tablas auxiliares'!$B$6,"Venta física","Venta Online")</f>
        <v>Venta física</v>
      </c>
      <c r="H3751" t="s">
        <v>29</v>
      </c>
      <c r="I3751" s="37">
        <v>18364</v>
      </c>
      <c r="J3751" s="37">
        <v>50080</v>
      </c>
      <c r="K3751" s="37">
        <v>38667</v>
      </c>
      <c r="L3751" s="37">
        <v>25452</v>
      </c>
      <c r="M3751" s="37">
        <v>45009</v>
      </c>
      <c r="N3751" s="37">
        <f>SUM(VentasC15[[#This Row],[Maquillaje]:[Perfumería]])</f>
        <v>177572</v>
      </c>
      <c r="O3751" s="14">
        <f>AVERAGE(VentasC15[[#This Row],[Maquillaje]:[Perfumería]])</f>
        <v>35514.400000000001</v>
      </c>
      <c r="P3751" t="str">
        <f>INDEX(VentasC15[[#Headers],[Maquillaje]:[Perfumería]],MATCH(MAX(VentasC15[[#This Row],[Maquillaje]:[Perfumería]]),VentasC15[[#This Row],[Maquillaje]:[Perfumería]],0))</f>
        <v>Skincare</v>
      </c>
      <c r="Q3751" t="str">
        <f>INDEX(VentasC15[[#Headers],[Maquillaje]:[Perfumería]],MATCH(MIN(VentasC15[[#This Row],[Maquillaje]:[Perfumería]]),VentasC15[[#This Row],[Maquillaje]:[Perfumería]],0))</f>
        <v>Maquillaje</v>
      </c>
      <c r="R3751" t="str">
        <f>IF(VentasC15[[#This Row],[Total por vendedor]]&gt;=250000,"SI","NO")</f>
        <v>NO</v>
      </c>
    </row>
    <row r="3752" spans="1:18" x14ac:dyDescent="0.3">
      <c r="A3752" s="16">
        <v>33500872</v>
      </c>
      <c r="B3752" s="13">
        <v>40</v>
      </c>
      <c r="C3752" s="13">
        <v>8</v>
      </c>
      <c r="D3752" s="13">
        <v>10</v>
      </c>
      <c r="E3752" t="s">
        <v>25</v>
      </c>
      <c r="F3752" t="s">
        <v>20</v>
      </c>
      <c r="G3752" t="str">
        <f>IF(VentasC15[[#This Row],[Tipo de pago]]='Tablas auxiliares'!$B$6,"Venta física","Venta Online")</f>
        <v>Venta física</v>
      </c>
      <c r="H3752" t="s">
        <v>29</v>
      </c>
      <c r="I3752" s="37">
        <v>4211</v>
      </c>
      <c r="J3752" s="37">
        <v>29683</v>
      </c>
      <c r="K3752" s="37">
        <v>25351</v>
      </c>
      <c r="L3752" s="37">
        <v>65744</v>
      </c>
      <c r="M3752" s="37">
        <v>23397</v>
      </c>
      <c r="N3752" s="37">
        <f>SUM(VentasC15[[#This Row],[Maquillaje]:[Perfumería]])</f>
        <v>148386</v>
      </c>
      <c r="O3752" s="14">
        <f>AVERAGE(VentasC15[[#This Row],[Maquillaje]:[Perfumería]])</f>
        <v>29677.200000000001</v>
      </c>
      <c r="P3752" t="str">
        <f>INDEX(VentasC15[[#Headers],[Maquillaje]:[Perfumería]],MATCH(MAX(VentasC15[[#This Row],[Maquillaje]:[Perfumería]]),VentasC15[[#This Row],[Maquillaje]:[Perfumería]],0))</f>
        <v>Cuerpo</v>
      </c>
      <c r="Q3752" t="str">
        <f>INDEX(VentasC15[[#Headers],[Maquillaje]:[Perfumería]],MATCH(MIN(VentasC15[[#This Row],[Maquillaje]:[Perfumería]]),VentasC15[[#This Row],[Maquillaje]:[Perfumería]],0))</f>
        <v>Maquillaje</v>
      </c>
      <c r="R3752" t="str">
        <f>IF(VentasC15[[#This Row],[Total por vendedor]]&gt;=250000,"SI","NO")</f>
        <v>NO</v>
      </c>
    </row>
    <row r="3753" spans="1:18" x14ac:dyDescent="0.3">
      <c r="A3753" s="17">
        <v>33500873</v>
      </c>
      <c r="B3753" s="13">
        <v>60</v>
      </c>
      <c r="C3753" s="13">
        <v>8</v>
      </c>
      <c r="D3753" s="13">
        <v>53</v>
      </c>
      <c r="E3753" t="s">
        <v>23</v>
      </c>
      <c r="F3753" t="s">
        <v>21</v>
      </c>
      <c r="G3753" t="str">
        <f>IF(VentasC15[[#This Row],[Tipo de pago]]='Tablas auxiliares'!$B$6,"Venta física","Venta Online")</f>
        <v>Venta Online</v>
      </c>
      <c r="H3753" t="s">
        <v>30</v>
      </c>
      <c r="I3753" s="37">
        <v>66399</v>
      </c>
      <c r="J3753" s="37">
        <v>78520</v>
      </c>
      <c r="K3753" s="37">
        <v>66401</v>
      </c>
      <c r="L3753" s="37">
        <v>9270</v>
      </c>
      <c r="M3753" s="37">
        <v>31172</v>
      </c>
      <c r="N3753" s="37">
        <f>SUM(VentasC15[[#This Row],[Maquillaje]:[Perfumería]])</f>
        <v>251762</v>
      </c>
      <c r="O3753" s="14">
        <f>AVERAGE(VentasC15[[#This Row],[Maquillaje]:[Perfumería]])</f>
        <v>50352.4</v>
      </c>
      <c r="P3753" t="str">
        <f>INDEX(VentasC15[[#Headers],[Maquillaje]:[Perfumería]],MATCH(MAX(VentasC15[[#This Row],[Maquillaje]:[Perfumería]]),VentasC15[[#This Row],[Maquillaje]:[Perfumería]],0))</f>
        <v>Skincare</v>
      </c>
      <c r="Q3753" t="str">
        <f>INDEX(VentasC15[[#Headers],[Maquillaje]:[Perfumería]],MATCH(MIN(VentasC15[[#This Row],[Maquillaje]:[Perfumería]]),VentasC15[[#This Row],[Maquillaje]:[Perfumería]],0))</f>
        <v>Cuerpo</v>
      </c>
      <c r="R3753" t="str">
        <f>IF(VentasC15[[#This Row],[Total por vendedor]]&gt;=250000,"SI","NO")</f>
        <v>SI</v>
      </c>
    </row>
    <row r="3754" spans="1:18" x14ac:dyDescent="0.3">
      <c r="A3754" s="16">
        <v>33500874</v>
      </c>
      <c r="B3754" s="13">
        <v>29</v>
      </c>
      <c r="C3754" s="13">
        <v>8</v>
      </c>
      <c r="D3754" s="13">
        <v>48</v>
      </c>
      <c r="E3754" t="s">
        <v>24</v>
      </c>
      <c r="F3754" t="s">
        <v>20</v>
      </c>
      <c r="G3754" t="str">
        <f>IF(VentasC15[[#This Row],[Tipo de pago]]='Tablas auxiliares'!$B$6,"Venta física","Venta Online")</f>
        <v>Venta física</v>
      </c>
      <c r="H3754" t="s">
        <v>30</v>
      </c>
      <c r="I3754" s="37">
        <v>83949</v>
      </c>
      <c r="J3754" s="37">
        <v>43585</v>
      </c>
      <c r="K3754" s="37">
        <v>61085</v>
      </c>
      <c r="L3754" s="37">
        <v>32973</v>
      </c>
      <c r="M3754" s="37">
        <v>15164</v>
      </c>
      <c r="N3754" s="37">
        <f>SUM(VentasC15[[#This Row],[Maquillaje]:[Perfumería]])</f>
        <v>236756</v>
      </c>
      <c r="O3754" s="14">
        <f>AVERAGE(VentasC15[[#This Row],[Maquillaje]:[Perfumería]])</f>
        <v>47351.199999999997</v>
      </c>
      <c r="P3754" t="str">
        <f>INDEX(VentasC15[[#Headers],[Maquillaje]:[Perfumería]],MATCH(MAX(VentasC15[[#This Row],[Maquillaje]:[Perfumería]]),VentasC15[[#This Row],[Maquillaje]:[Perfumería]],0))</f>
        <v>Maquillaje</v>
      </c>
      <c r="Q3754" t="str">
        <f>INDEX(VentasC15[[#Headers],[Maquillaje]:[Perfumería]],MATCH(MIN(VentasC15[[#This Row],[Maquillaje]:[Perfumería]]),VentasC15[[#This Row],[Maquillaje]:[Perfumería]],0))</f>
        <v>Perfumería</v>
      </c>
      <c r="R3754" t="str">
        <f>IF(VentasC15[[#This Row],[Total por vendedor]]&gt;=250000,"SI","NO")</f>
        <v>NO</v>
      </c>
    </row>
    <row r="3755" spans="1:18" x14ac:dyDescent="0.3">
      <c r="A3755" s="17">
        <v>33500875</v>
      </c>
      <c r="B3755" s="13">
        <v>70</v>
      </c>
      <c r="C3755" s="13">
        <v>8</v>
      </c>
      <c r="D3755" s="13">
        <v>89</v>
      </c>
      <c r="E3755" t="s">
        <v>23</v>
      </c>
      <c r="F3755" t="s">
        <v>21</v>
      </c>
      <c r="G3755" t="str">
        <f>IF(VentasC15[[#This Row],[Tipo de pago]]='Tablas auxiliares'!$B$6,"Venta física","Venta Online")</f>
        <v>Venta Online</v>
      </c>
      <c r="H3755" t="s">
        <v>29</v>
      </c>
      <c r="I3755" s="37">
        <v>4655</v>
      </c>
      <c r="J3755" s="37">
        <v>45825</v>
      </c>
      <c r="K3755" s="37">
        <v>60080</v>
      </c>
      <c r="L3755" s="37">
        <v>11508</v>
      </c>
      <c r="M3755" s="37">
        <v>96178</v>
      </c>
      <c r="N3755" s="37">
        <f>SUM(VentasC15[[#This Row],[Maquillaje]:[Perfumería]])</f>
        <v>218246</v>
      </c>
      <c r="O3755" s="14">
        <f>AVERAGE(VentasC15[[#This Row],[Maquillaje]:[Perfumería]])</f>
        <v>43649.2</v>
      </c>
      <c r="P3755" t="str">
        <f>INDEX(VentasC15[[#Headers],[Maquillaje]:[Perfumería]],MATCH(MAX(VentasC15[[#This Row],[Maquillaje]:[Perfumería]]),VentasC15[[#This Row],[Maquillaje]:[Perfumería]],0))</f>
        <v>Perfumería</v>
      </c>
      <c r="Q3755" t="str">
        <f>INDEX(VentasC15[[#Headers],[Maquillaje]:[Perfumería]],MATCH(MIN(VentasC15[[#This Row],[Maquillaje]:[Perfumería]]),VentasC15[[#This Row],[Maquillaje]:[Perfumería]],0))</f>
        <v>Maquillaje</v>
      </c>
      <c r="R3755" t="str">
        <f>IF(VentasC15[[#This Row],[Total por vendedor]]&gt;=250000,"SI","NO")</f>
        <v>NO</v>
      </c>
    </row>
    <row r="3756" spans="1:18" x14ac:dyDescent="0.3">
      <c r="A3756" s="16">
        <v>33500876</v>
      </c>
      <c r="B3756" s="13">
        <v>62</v>
      </c>
      <c r="C3756" s="13">
        <v>8</v>
      </c>
      <c r="D3756" s="13">
        <v>11</v>
      </c>
      <c r="E3756" t="s">
        <v>25</v>
      </c>
      <c r="F3756" t="s">
        <v>21</v>
      </c>
      <c r="G3756" t="str">
        <f>IF(VentasC15[[#This Row],[Tipo de pago]]='Tablas auxiliares'!$B$6,"Venta física","Venta Online")</f>
        <v>Venta Online</v>
      </c>
      <c r="H3756" t="s">
        <v>29</v>
      </c>
      <c r="I3756" s="37">
        <v>54952</v>
      </c>
      <c r="J3756" s="37">
        <v>36403</v>
      </c>
      <c r="K3756" s="37">
        <v>42483</v>
      </c>
      <c r="L3756" s="37">
        <v>56749</v>
      </c>
      <c r="M3756" s="37">
        <v>49054</v>
      </c>
      <c r="N3756" s="37">
        <f>SUM(VentasC15[[#This Row],[Maquillaje]:[Perfumería]])</f>
        <v>239641</v>
      </c>
      <c r="O3756" s="14">
        <f>AVERAGE(VentasC15[[#This Row],[Maquillaje]:[Perfumería]])</f>
        <v>47928.2</v>
      </c>
      <c r="P3756" t="str">
        <f>INDEX(VentasC15[[#Headers],[Maquillaje]:[Perfumería]],MATCH(MAX(VentasC15[[#This Row],[Maquillaje]:[Perfumería]]),VentasC15[[#This Row],[Maquillaje]:[Perfumería]],0))</f>
        <v>Cuerpo</v>
      </c>
      <c r="Q3756" t="str">
        <f>INDEX(VentasC15[[#Headers],[Maquillaje]:[Perfumería]],MATCH(MIN(VentasC15[[#This Row],[Maquillaje]:[Perfumería]]),VentasC15[[#This Row],[Maquillaje]:[Perfumería]],0))</f>
        <v>Skincare</v>
      </c>
      <c r="R3756" t="str">
        <f>IF(VentasC15[[#This Row],[Total por vendedor]]&gt;=250000,"SI","NO")</f>
        <v>NO</v>
      </c>
    </row>
    <row r="3757" spans="1:18" x14ac:dyDescent="0.3">
      <c r="A3757" s="17">
        <v>33500877</v>
      </c>
      <c r="B3757" s="13">
        <v>72</v>
      </c>
      <c r="C3757" s="13">
        <v>8</v>
      </c>
      <c r="D3757" s="13">
        <v>30</v>
      </c>
      <c r="E3757" t="s">
        <v>23</v>
      </c>
      <c r="F3757" t="s">
        <v>20</v>
      </c>
      <c r="G3757" t="str">
        <f>IF(VentasC15[[#This Row],[Tipo de pago]]='Tablas auxiliares'!$B$6,"Venta física","Venta Online")</f>
        <v>Venta física</v>
      </c>
      <c r="H3757" t="s">
        <v>29</v>
      </c>
      <c r="I3757" s="37">
        <v>20135</v>
      </c>
      <c r="J3757" s="37">
        <v>65568</v>
      </c>
      <c r="K3757" s="37">
        <v>66905</v>
      </c>
      <c r="L3757" s="37">
        <v>57126</v>
      </c>
      <c r="M3757" s="37">
        <v>20001</v>
      </c>
      <c r="N3757" s="37">
        <f>SUM(VentasC15[[#This Row],[Maquillaje]:[Perfumería]])</f>
        <v>229735</v>
      </c>
      <c r="O3757" s="14">
        <f>AVERAGE(VentasC15[[#This Row],[Maquillaje]:[Perfumería]])</f>
        <v>45947</v>
      </c>
      <c r="P3757" t="str">
        <f>INDEX(VentasC15[[#Headers],[Maquillaje]:[Perfumería]],MATCH(MAX(VentasC15[[#This Row],[Maquillaje]:[Perfumería]]),VentasC15[[#This Row],[Maquillaje]:[Perfumería]],0))</f>
        <v>Cabello</v>
      </c>
      <c r="Q3757" t="str">
        <f>INDEX(VentasC15[[#Headers],[Maquillaje]:[Perfumería]],MATCH(MIN(VentasC15[[#This Row],[Maquillaje]:[Perfumería]]),VentasC15[[#This Row],[Maquillaje]:[Perfumería]],0))</f>
        <v>Perfumería</v>
      </c>
      <c r="R3757" t="str">
        <f>IF(VentasC15[[#This Row],[Total por vendedor]]&gt;=250000,"SI","NO")</f>
        <v>NO</v>
      </c>
    </row>
    <row r="3758" spans="1:18" x14ac:dyDescent="0.3">
      <c r="A3758" s="16">
        <v>33500878</v>
      </c>
      <c r="B3758" s="13">
        <v>69</v>
      </c>
      <c r="C3758" s="13">
        <v>8</v>
      </c>
      <c r="D3758" s="13">
        <v>38</v>
      </c>
      <c r="E3758" t="s">
        <v>23</v>
      </c>
      <c r="F3758" t="s">
        <v>20</v>
      </c>
      <c r="G3758" t="str">
        <f>IF(VentasC15[[#This Row],[Tipo de pago]]='Tablas auxiliares'!$B$6,"Venta física","Venta Online")</f>
        <v>Venta física</v>
      </c>
      <c r="H3758" t="s">
        <v>29</v>
      </c>
      <c r="I3758" s="37">
        <v>79675</v>
      </c>
      <c r="J3758" s="37">
        <v>4454</v>
      </c>
      <c r="K3758" s="37">
        <v>93257</v>
      </c>
      <c r="L3758" s="37">
        <v>45831</v>
      </c>
      <c r="M3758" s="37">
        <v>83790</v>
      </c>
      <c r="N3758" s="37">
        <f>SUM(VentasC15[[#This Row],[Maquillaje]:[Perfumería]])</f>
        <v>307007</v>
      </c>
      <c r="O3758" s="14">
        <f>AVERAGE(VentasC15[[#This Row],[Maquillaje]:[Perfumería]])</f>
        <v>61401.4</v>
      </c>
      <c r="P3758" t="str">
        <f>INDEX(VentasC15[[#Headers],[Maquillaje]:[Perfumería]],MATCH(MAX(VentasC15[[#This Row],[Maquillaje]:[Perfumería]]),VentasC15[[#This Row],[Maquillaje]:[Perfumería]],0))</f>
        <v>Cabello</v>
      </c>
      <c r="Q3758" t="str">
        <f>INDEX(VentasC15[[#Headers],[Maquillaje]:[Perfumería]],MATCH(MIN(VentasC15[[#This Row],[Maquillaje]:[Perfumería]]),VentasC15[[#This Row],[Maquillaje]:[Perfumería]],0))</f>
        <v>Skincare</v>
      </c>
      <c r="R3758" t="str">
        <f>IF(VentasC15[[#This Row],[Total por vendedor]]&gt;=250000,"SI","NO")</f>
        <v>SI</v>
      </c>
    </row>
    <row r="3759" spans="1:18" x14ac:dyDescent="0.3">
      <c r="A3759" s="17">
        <v>33500879</v>
      </c>
      <c r="B3759" s="13">
        <v>48</v>
      </c>
      <c r="C3759" s="13">
        <v>8</v>
      </c>
      <c r="D3759" s="13">
        <v>19</v>
      </c>
      <c r="E3759" t="s">
        <v>24</v>
      </c>
      <c r="F3759" t="s">
        <v>20</v>
      </c>
      <c r="G3759" t="str">
        <f>IF(VentasC15[[#This Row],[Tipo de pago]]='Tablas auxiliares'!$B$6,"Venta física","Venta Online")</f>
        <v>Venta física</v>
      </c>
      <c r="H3759" t="s">
        <v>30</v>
      </c>
      <c r="I3759" s="37">
        <v>93144</v>
      </c>
      <c r="J3759" s="37">
        <v>39537</v>
      </c>
      <c r="K3759" s="37">
        <v>57564</v>
      </c>
      <c r="L3759" s="37">
        <v>88668</v>
      </c>
      <c r="M3759" s="37">
        <v>88408</v>
      </c>
      <c r="N3759" s="37">
        <f>SUM(VentasC15[[#This Row],[Maquillaje]:[Perfumería]])</f>
        <v>367321</v>
      </c>
      <c r="O3759" s="14">
        <f>AVERAGE(VentasC15[[#This Row],[Maquillaje]:[Perfumería]])</f>
        <v>73464.2</v>
      </c>
      <c r="P3759" t="str">
        <f>INDEX(VentasC15[[#Headers],[Maquillaje]:[Perfumería]],MATCH(MAX(VentasC15[[#This Row],[Maquillaje]:[Perfumería]]),VentasC15[[#This Row],[Maquillaje]:[Perfumería]],0))</f>
        <v>Maquillaje</v>
      </c>
      <c r="Q3759" t="str">
        <f>INDEX(VentasC15[[#Headers],[Maquillaje]:[Perfumería]],MATCH(MIN(VentasC15[[#This Row],[Maquillaje]:[Perfumería]]),VentasC15[[#This Row],[Maquillaje]:[Perfumería]],0))</f>
        <v>Skincare</v>
      </c>
      <c r="R3759" t="str">
        <f>IF(VentasC15[[#This Row],[Total por vendedor]]&gt;=250000,"SI","NO")</f>
        <v>SI</v>
      </c>
    </row>
    <row r="3760" spans="1:18" x14ac:dyDescent="0.3">
      <c r="A3760" s="16">
        <v>33500880</v>
      </c>
      <c r="B3760" s="13">
        <v>42</v>
      </c>
      <c r="C3760" s="13">
        <v>8</v>
      </c>
      <c r="D3760" s="13">
        <v>60</v>
      </c>
      <c r="E3760" t="s">
        <v>25</v>
      </c>
      <c r="F3760" t="s">
        <v>20</v>
      </c>
      <c r="G3760" t="str">
        <f>IF(VentasC15[[#This Row],[Tipo de pago]]='Tablas auxiliares'!$B$6,"Venta física","Venta Online")</f>
        <v>Venta física</v>
      </c>
      <c r="H3760" t="s">
        <v>30</v>
      </c>
      <c r="I3760" s="37">
        <v>55003</v>
      </c>
      <c r="J3760" s="37">
        <v>9537</v>
      </c>
      <c r="K3760" s="37">
        <v>10098</v>
      </c>
      <c r="L3760" s="37">
        <v>51449</v>
      </c>
      <c r="M3760" s="37">
        <v>8285</v>
      </c>
      <c r="N3760" s="37">
        <f>SUM(VentasC15[[#This Row],[Maquillaje]:[Perfumería]])</f>
        <v>134372</v>
      </c>
      <c r="O3760" s="14">
        <f>AVERAGE(VentasC15[[#This Row],[Maquillaje]:[Perfumería]])</f>
        <v>26874.400000000001</v>
      </c>
      <c r="P3760" t="str">
        <f>INDEX(VentasC15[[#Headers],[Maquillaje]:[Perfumería]],MATCH(MAX(VentasC15[[#This Row],[Maquillaje]:[Perfumería]]),VentasC15[[#This Row],[Maquillaje]:[Perfumería]],0))</f>
        <v>Maquillaje</v>
      </c>
      <c r="Q3760" t="str">
        <f>INDEX(VentasC15[[#Headers],[Maquillaje]:[Perfumería]],MATCH(MIN(VentasC15[[#This Row],[Maquillaje]:[Perfumería]]),VentasC15[[#This Row],[Maquillaje]:[Perfumería]],0))</f>
        <v>Perfumería</v>
      </c>
      <c r="R3760" t="str">
        <f>IF(VentasC15[[#This Row],[Total por vendedor]]&gt;=250000,"SI","NO")</f>
        <v>NO</v>
      </c>
    </row>
    <row r="3761" spans="1:18" x14ac:dyDescent="0.3">
      <c r="A3761" s="17">
        <v>33500881</v>
      </c>
      <c r="B3761" s="13">
        <v>65</v>
      </c>
      <c r="C3761" s="13">
        <v>8</v>
      </c>
      <c r="D3761" s="13">
        <v>32</v>
      </c>
      <c r="E3761" t="s">
        <v>23</v>
      </c>
      <c r="F3761" t="s">
        <v>21</v>
      </c>
      <c r="G3761" t="str">
        <f>IF(VentasC15[[#This Row],[Tipo de pago]]='Tablas auxiliares'!$B$6,"Venta física","Venta Online")</f>
        <v>Venta Online</v>
      </c>
      <c r="H3761" t="s">
        <v>29</v>
      </c>
      <c r="I3761" s="37">
        <v>60338</v>
      </c>
      <c r="J3761" s="37">
        <v>65369</v>
      </c>
      <c r="K3761" s="37">
        <v>12971</v>
      </c>
      <c r="L3761" s="37">
        <v>55029</v>
      </c>
      <c r="M3761" s="37">
        <v>50294</v>
      </c>
      <c r="N3761" s="37">
        <f>SUM(VentasC15[[#This Row],[Maquillaje]:[Perfumería]])</f>
        <v>244001</v>
      </c>
      <c r="O3761" s="14">
        <f>AVERAGE(VentasC15[[#This Row],[Maquillaje]:[Perfumería]])</f>
        <v>48800.2</v>
      </c>
      <c r="P3761" t="str">
        <f>INDEX(VentasC15[[#Headers],[Maquillaje]:[Perfumería]],MATCH(MAX(VentasC15[[#This Row],[Maquillaje]:[Perfumería]]),VentasC15[[#This Row],[Maquillaje]:[Perfumería]],0))</f>
        <v>Skincare</v>
      </c>
      <c r="Q3761" t="str">
        <f>INDEX(VentasC15[[#Headers],[Maquillaje]:[Perfumería]],MATCH(MIN(VentasC15[[#This Row],[Maquillaje]:[Perfumería]]),VentasC15[[#This Row],[Maquillaje]:[Perfumería]],0))</f>
        <v>Cabello</v>
      </c>
      <c r="R3761" t="str">
        <f>IF(VentasC15[[#This Row],[Total por vendedor]]&gt;=250000,"SI","NO")</f>
        <v>NO</v>
      </c>
    </row>
    <row r="3762" spans="1:18" x14ac:dyDescent="0.3">
      <c r="A3762" s="16">
        <v>33500882</v>
      </c>
      <c r="B3762" s="13">
        <v>25</v>
      </c>
      <c r="C3762" s="13">
        <v>8</v>
      </c>
      <c r="D3762" s="13">
        <v>27</v>
      </c>
      <c r="E3762" t="s">
        <v>23</v>
      </c>
      <c r="F3762" t="s">
        <v>20</v>
      </c>
      <c r="G3762" t="str">
        <f>IF(VentasC15[[#This Row],[Tipo de pago]]='Tablas auxiliares'!$B$6,"Venta física","Venta Online")</f>
        <v>Venta física</v>
      </c>
      <c r="H3762" t="s">
        <v>29</v>
      </c>
      <c r="I3762" s="37">
        <v>94274</v>
      </c>
      <c r="J3762" s="37">
        <v>46353</v>
      </c>
      <c r="K3762" s="37">
        <v>52490</v>
      </c>
      <c r="L3762" s="37">
        <v>33599</v>
      </c>
      <c r="M3762" s="37">
        <v>20856</v>
      </c>
      <c r="N3762" s="37">
        <f>SUM(VentasC15[[#This Row],[Maquillaje]:[Perfumería]])</f>
        <v>247572</v>
      </c>
      <c r="O3762" s="14">
        <f>AVERAGE(VentasC15[[#This Row],[Maquillaje]:[Perfumería]])</f>
        <v>49514.400000000001</v>
      </c>
      <c r="P3762" t="str">
        <f>INDEX(VentasC15[[#Headers],[Maquillaje]:[Perfumería]],MATCH(MAX(VentasC15[[#This Row],[Maquillaje]:[Perfumería]]),VentasC15[[#This Row],[Maquillaje]:[Perfumería]],0))</f>
        <v>Maquillaje</v>
      </c>
      <c r="Q3762" t="str">
        <f>INDEX(VentasC15[[#Headers],[Maquillaje]:[Perfumería]],MATCH(MIN(VentasC15[[#This Row],[Maquillaje]:[Perfumería]]),VentasC15[[#This Row],[Maquillaje]:[Perfumería]],0))</f>
        <v>Perfumería</v>
      </c>
      <c r="R3762" t="str">
        <f>IF(VentasC15[[#This Row],[Total por vendedor]]&gt;=250000,"SI","NO")</f>
        <v>NO</v>
      </c>
    </row>
    <row r="3763" spans="1:18" x14ac:dyDescent="0.3">
      <c r="A3763" s="17">
        <v>33500883</v>
      </c>
      <c r="B3763" s="13">
        <v>55</v>
      </c>
      <c r="C3763" s="13">
        <v>8</v>
      </c>
      <c r="D3763" s="13">
        <v>6</v>
      </c>
      <c r="E3763" t="s">
        <v>23</v>
      </c>
      <c r="F3763" t="s">
        <v>20</v>
      </c>
      <c r="G3763" t="str">
        <f>IF(VentasC15[[#This Row],[Tipo de pago]]='Tablas auxiliares'!$B$6,"Venta física","Venta Online")</f>
        <v>Venta física</v>
      </c>
      <c r="H3763" t="s">
        <v>30</v>
      </c>
      <c r="I3763" s="37">
        <v>15146</v>
      </c>
      <c r="J3763" s="37">
        <v>64394</v>
      </c>
      <c r="K3763" s="37">
        <v>41057</v>
      </c>
      <c r="L3763" s="37">
        <v>60374</v>
      </c>
      <c r="M3763" s="37">
        <v>2595</v>
      </c>
      <c r="N3763" s="37">
        <f>SUM(VentasC15[[#This Row],[Maquillaje]:[Perfumería]])</f>
        <v>183566</v>
      </c>
      <c r="O3763" s="14">
        <f>AVERAGE(VentasC15[[#This Row],[Maquillaje]:[Perfumería]])</f>
        <v>36713.199999999997</v>
      </c>
      <c r="P3763" t="str">
        <f>INDEX(VentasC15[[#Headers],[Maquillaje]:[Perfumería]],MATCH(MAX(VentasC15[[#This Row],[Maquillaje]:[Perfumería]]),VentasC15[[#This Row],[Maquillaje]:[Perfumería]],0))</f>
        <v>Skincare</v>
      </c>
      <c r="Q3763" t="str">
        <f>INDEX(VentasC15[[#Headers],[Maquillaje]:[Perfumería]],MATCH(MIN(VentasC15[[#This Row],[Maquillaje]:[Perfumería]]),VentasC15[[#This Row],[Maquillaje]:[Perfumería]],0))</f>
        <v>Perfumería</v>
      </c>
      <c r="R3763" t="str">
        <f>IF(VentasC15[[#This Row],[Total por vendedor]]&gt;=250000,"SI","NO")</f>
        <v>NO</v>
      </c>
    </row>
    <row r="3764" spans="1:18" x14ac:dyDescent="0.3">
      <c r="A3764" s="16">
        <v>33500884</v>
      </c>
      <c r="B3764" s="13">
        <v>35</v>
      </c>
      <c r="C3764" s="13">
        <v>8</v>
      </c>
      <c r="D3764" s="13">
        <v>33</v>
      </c>
      <c r="E3764" t="s">
        <v>24</v>
      </c>
      <c r="F3764" t="s">
        <v>20</v>
      </c>
      <c r="G3764" t="str">
        <f>IF(VentasC15[[#This Row],[Tipo de pago]]='Tablas auxiliares'!$B$6,"Venta física","Venta Online")</f>
        <v>Venta física</v>
      </c>
      <c r="H3764" t="s">
        <v>29</v>
      </c>
      <c r="I3764" s="37">
        <v>22235</v>
      </c>
      <c r="J3764" s="37">
        <v>22928</v>
      </c>
      <c r="K3764" s="37">
        <v>237</v>
      </c>
      <c r="L3764" s="37">
        <v>89603</v>
      </c>
      <c r="M3764" s="37">
        <v>81796</v>
      </c>
      <c r="N3764" s="37">
        <f>SUM(VentasC15[[#This Row],[Maquillaje]:[Perfumería]])</f>
        <v>216799</v>
      </c>
      <c r="O3764" s="14">
        <f>AVERAGE(VentasC15[[#This Row],[Maquillaje]:[Perfumería]])</f>
        <v>43359.8</v>
      </c>
      <c r="P3764" t="str">
        <f>INDEX(VentasC15[[#Headers],[Maquillaje]:[Perfumería]],MATCH(MAX(VentasC15[[#This Row],[Maquillaje]:[Perfumería]]),VentasC15[[#This Row],[Maquillaje]:[Perfumería]],0))</f>
        <v>Cuerpo</v>
      </c>
      <c r="Q3764" t="str">
        <f>INDEX(VentasC15[[#Headers],[Maquillaje]:[Perfumería]],MATCH(MIN(VentasC15[[#This Row],[Maquillaje]:[Perfumería]]),VentasC15[[#This Row],[Maquillaje]:[Perfumería]],0))</f>
        <v>Cabello</v>
      </c>
      <c r="R3764" t="str">
        <f>IF(VentasC15[[#This Row],[Total por vendedor]]&gt;=250000,"SI","NO")</f>
        <v>NO</v>
      </c>
    </row>
    <row r="3765" spans="1:18" x14ac:dyDescent="0.3">
      <c r="A3765" s="17">
        <v>33500885</v>
      </c>
      <c r="B3765" s="13">
        <v>69</v>
      </c>
      <c r="C3765" s="13">
        <v>8</v>
      </c>
      <c r="D3765" s="13">
        <v>94</v>
      </c>
      <c r="E3765" t="s">
        <v>23</v>
      </c>
      <c r="F3765" t="s">
        <v>21</v>
      </c>
      <c r="G3765" t="str">
        <f>IF(VentasC15[[#This Row],[Tipo de pago]]='Tablas auxiliares'!$B$6,"Venta física","Venta Online")</f>
        <v>Venta Online</v>
      </c>
      <c r="H3765" t="s">
        <v>29</v>
      </c>
      <c r="I3765" s="37">
        <v>31698</v>
      </c>
      <c r="J3765" s="37">
        <v>32901</v>
      </c>
      <c r="K3765" s="37">
        <v>80845</v>
      </c>
      <c r="L3765" s="37">
        <v>49655</v>
      </c>
      <c r="M3765" s="37">
        <v>87354</v>
      </c>
      <c r="N3765" s="37">
        <f>SUM(VentasC15[[#This Row],[Maquillaje]:[Perfumería]])</f>
        <v>282453</v>
      </c>
      <c r="O3765" s="14">
        <f>AVERAGE(VentasC15[[#This Row],[Maquillaje]:[Perfumería]])</f>
        <v>56490.6</v>
      </c>
      <c r="P3765" t="str">
        <f>INDEX(VentasC15[[#Headers],[Maquillaje]:[Perfumería]],MATCH(MAX(VentasC15[[#This Row],[Maquillaje]:[Perfumería]]),VentasC15[[#This Row],[Maquillaje]:[Perfumería]],0))</f>
        <v>Perfumería</v>
      </c>
      <c r="Q3765" t="str">
        <f>INDEX(VentasC15[[#Headers],[Maquillaje]:[Perfumería]],MATCH(MIN(VentasC15[[#This Row],[Maquillaje]:[Perfumería]]),VentasC15[[#This Row],[Maquillaje]:[Perfumería]],0))</f>
        <v>Maquillaje</v>
      </c>
      <c r="R3765" t="str">
        <f>IF(VentasC15[[#This Row],[Total por vendedor]]&gt;=250000,"SI","NO")</f>
        <v>SI</v>
      </c>
    </row>
    <row r="3766" spans="1:18" x14ac:dyDescent="0.3">
      <c r="A3766" s="16">
        <v>33500886</v>
      </c>
      <c r="B3766" s="13">
        <v>66</v>
      </c>
      <c r="C3766" s="13">
        <v>8</v>
      </c>
      <c r="D3766" s="13">
        <v>94</v>
      </c>
      <c r="E3766" t="s">
        <v>24</v>
      </c>
      <c r="F3766" t="s">
        <v>20</v>
      </c>
      <c r="G3766" t="str">
        <f>IF(VentasC15[[#This Row],[Tipo de pago]]='Tablas auxiliares'!$B$6,"Venta física","Venta Online")</f>
        <v>Venta física</v>
      </c>
      <c r="H3766" t="s">
        <v>29</v>
      </c>
      <c r="I3766" s="37">
        <v>24881</v>
      </c>
      <c r="J3766" s="37">
        <v>32426</v>
      </c>
      <c r="K3766" s="37">
        <v>6592</v>
      </c>
      <c r="L3766" s="37">
        <v>43336</v>
      </c>
      <c r="M3766" s="37">
        <v>4352</v>
      </c>
      <c r="N3766" s="37">
        <f>SUM(VentasC15[[#This Row],[Maquillaje]:[Perfumería]])</f>
        <v>111587</v>
      </c>
      <c r="O3766" s="14">
        <f>AVERAGE(VentasC15[[#This Row],[Maquillaje]:[Perfumería]])</f>
        <v>22317.4</v>
      </c>
      <c r="P3766" t="str">
        <f>INDEX(VentasC15[[#Headers],[Maquillaje]:[Perfumería]],MATCH(MAX(VentasC15[[#This Row],[Maquillaje]:[Perfumería]]),VentasC15[[#This Row],[Maquillaje]:[Perfumería]],0))</f>
        <v>Cuerpo</v>
      </c>
      <c r="Q3766" t="str">
        <f>INDEX(VentasC15[[#Headers],[Maquillaje]:[Perfumería]],MATCH(MIN(VentasC15[[#This Row],[Maquillaje]:[Perfumería]]),VentasC15[[#This Row],[Maquillaje]:[Perfumería]],0))</f>
        <v>Perfumería</v>
      </c>
      <c r="R3766" t="str">
        <f>IF(VentasC15[[#This Row],[Total por vendedor]]&gt;=250000,"SI","NO")</f>
        <v>NO</v>
      </c>
    </row>
    <row r="3767" spans="1:18" x14ac:dyDescent="0.3">
      <c r="A3767" s="17">
        <v>33500887</v>
      </c>
      <c r="B3767" s="13">
        <v>72</v>
      </c>
      <c r="C3767" s="13">
        <v>8</v>
      </c>
      <c r="D3767" s="13">
        <v>16</v>
      </c>
      <c r="E3767" t="s">
        <v>23</v>
      </c>
      <c r="F3767" t="s">
        <v>21</v>
      </c>
      <c r="G3767" t="str">
        <f>IF(VentasC15[[#This Row],[Tipo de pago]]='Tablas auxiliares'!$B$6,"Venta física","Venta Online")</f>
        <v>Venta Online</v>
      </c>
      <c r="H3767" t="s">
        <v>29</v>
      </c>
      <c r="I3767" s="37">
        <v>88760</v>
      </c>
      <c r="J3767" s="37">
        <v>3326</v>
      </c>
      <c r="K3767" s="37">
        <v>70596</v>
      </c>
      <c r="L3767" s="37">
        <v>42874</v>
      </c>
      <c r="M3767" s="37">
        <v>17320</v>
      </c>
      <c r="N3767" s="37">
        <f>SUM(VentasC15[[#This Row],[Maquillaje]:[Perfumería]])</f>
        <v>222876</v>
      </c>
      <c r="O3767" s="14">
        <f>AVERAGE(VentasC15[[#This Row],[Maquillaje]:[Perfumería]])</f>
        <v>44575.199999999997</v>
      </c>
      <c r="P3767" t="str">
        <f>INDEX(VentasC15[[#Headers],[Maquillaje]:[Perfumería]],MATCH(MAX(VentasC15[[#This Row],[Maquillaje]:[Perfumería]]),VentasC15[[#This Row],[Maquillaje]:[Perfumería]],0))</f>
        <v>Maquillaje</v>
      </c>
      <c r="Q3767" t="str">
        <f>INDEX(VentasC15[[#Headers],[Maquillaje]:[Perfumería]],MATCH(MIN(VentasC15[[#This Row],[Maquillaje]:[Perfumería]]),VentasC15[[#This Row],[Maquillaje]:[Perfumería]],0))</f>
        <v>Skincare</v>
      </c>
      <c r="R3767" t="str">
        <f>IF(VentasC15[[#This Row],[Total por vendedor]]&gt;=250000,"SI","NO")</f>
        <v>NO</v>
      </c>
    </row>
    <row r="3768" spans="1:18" x14ac:dyDescent="0.3">
      <c r="A3768" s="16">
        <v>33500888</v>
      </c>
      <c r="B3768" s="13">
        <v>59</v>
      </c>
      <c r="C3768" s="13">
        <v>8</v>
      </c>
      <c r="D3768" s="13">
        <v>62</v>
      </c>
      <c r="E3768" t="s">
        <v>23</v>
      </c>
      <c r="F3768" t="s">
        <v>21</v>
      </c>
      <c r="G3768" t="str">
        <f>IF(VentasC15[[#This Row],[Tipo de pago]]='Tablas auxiliares'!$B$6,"Venta física","Venta Online")</f>
        <v>Venta Online</v>
      </c>
      <c r="H3768" t="s">
        <v>30</v>
      </c>
      <c r="I3768" s="37">
        <v>33216</v>
      </c>
      <c r="J3768" s="37">
        <v>51733</v>
      </c>
      <c r="K3768" s="37">
        <v>40283</v>
      </c>
      <c r="L3768" s="37">
        <v>84194</v>
      </c>
      <c r="M3768" s="37">
        <v>37090</v>
      </c>
      <c r="N3768" s="37">
        <f>SUM(VentasC15[[#This Row],[Maquillaje]:[Perfumería]])</f>
        <v>246516</v>
      </c>
      <c r="O3768" s="14">
        <f>AVERAGE(VentasC15[[#This Row],[Maquillaje]:[Perfumería]])</f>
        <v>49303.199999999997</v>
      </c>
      <c r="P3768" t="str">
        <f>INDEX(VentasC15[[#Headers],[Maquillaje]:[Perfumería]],MATCH(MAX(VentasC15[[#This Row],[Maquillaje]:[Perfumería]]),VentasC15[[#This Row],[Maquillaje]:[Perfumería]],0))</f>
        <v>Cuerpo</v>
      </c>
      <c r="Q3768" t="str">
        <f>INDEX(VentasC15[[#Headers],[Maquillaje]:[Perfumería]],MATCH(MIN(VentasC15[[#This Row],[Maquillaje]:[Perfumería]]),VentasC15[[#This Row],[Maquillaje]:[Perfumería]],0))</f>
        <v>Maquillaje</v>
      </c>
      <c r="R3768" t="str">
        <f>IF(VentasC15[[#This Row],[Total por vendedor]]&gt;=250000,"SI","NO")</f>
        <v>NO</v>
      </c>
    </row>
    <row r="3769" spans="1:18" x14ac:dyDescent="0.3">
      <c r="A3769" s="17">
        <v>33500889</v>
      </c>
      <c r="B3769" s="13">
        <v>29</v>
      </c>
      <c r="C3769" s="13">
        <v>8</v>
      </c>
      <c r="D3769" s="13">
        <v>61</v>
      </c>
      <c r="E3769" t="s">
        <v>24</v>
      </c>
      <c r="F3769" t="s">
        <v>20</v>
      </c>
      <c r="G3769" t="str">
        <f>IF(VentasC15[[#This Row],[Tipo de pago]]='Tablas auxiliares'!$B$6,"Venta física","Venta Online")</f>
        <v>Venta física</v>
      </c>
      <c r="H3769" t="s">
        <v>29</v>
      </c>
      <c r="I3769" s="37">
        <v>38028</v>
      </c>
      <c r="J3769" s="37">
        <v>54086</v>
      </c>
      <c r="K3769" s="37">
        <v>32930</v>
      </c>
      <c r="L3769" s="37">
        <v>94873</v>
      </c>
      <c r="M3769" s="37">
        <v>3048</v>
      </c>
      <c r="N3769" s="37">
        <f>SUM(VentasC15[[#This Row],[Maquillaje]:[Perfumería]])</f>
        <v>222965</v>
      </c>
      <c r="O3769" s="14">
        <f>AVERAGE(VentasC15[[#This Row],[Maquillaje]:[Perfumería]])</f>
        <v>44593</v>
      </c>
      <c r="P3769" t="str">
        <f>INDEX(VentasC15[[#Headers],[Maquillaje]:[Perfumería]],MATCH(MAX(VentasC15[[#This Row],[Maquillaje]:[Perfumería]]),VentasC15[[#This Row],[Maquillaje]:[Perfumería]],0))</f>
        <v>Cuerpo</v>
      </c>
      <c r="Q3769" t="str">
        <f>INDEX(VentasC15[[#Headers],[Maquillaje]:[Perfumería]],MATCH(MIN(VentasC15[[#This Row],[Maquillaje]:[Perfumería]]),VentasC15[[#This Row],[Maquillaje]:[Perfumería]],0))</f>
        <v>Perfumería</v>
      </c>
      <c r="R3769" t="str">
        <f>IF(VentasC15[[#This Row],[Total por vendedor]]&gt;=250000,"SI","NO")</f>
        <v>NO</v>
      </c>
    </row>
    <row r="3770" spans="1:18" x14ac:dyDescent="0.3">
      <c r="A3770" s="16">
        <v>33500890</v>
      </c>
      <c r="B3770" s="13">
        <v>33</v>
      </c>
      <c r="C3770" s="13">
        <v>8</v>
      </c>
      <c r="D3770" s="13">
        <v>11</v>
      </c>
      <c r="E3770" t="s">
        <v>23</v>
      </c>
      <c r="F3770" t="s">
        <v>21</v>
      </c>
      <c r="G3770" t="str">
        <f>IF(VentasC15[[#This Row],[Tipo de pago]]='Tablas auxiliares'!$B$6,"Venta física","Venta Online")</f>
        <v>Venta Online</v>
      </c>
      <c r="H3770" t="s">
        <v>30</v>
      </c>
      <c r="I3770" s="37">
        <v>27762</v>
      </c>
      <c r="J3770" s="37">
        <v>76069</v>
      </c>
      <c r="K3770" s="37">
        <v>15891</v>
      </c>
      <c r="L3770" s="37">
        <v>41344</v>
      </c>
      <c r="M3770" s="37">
        <v>62627</v>
      </c>
      <c r="N3770" s="37">
        <f>SUM(VentasC15[[#This Row],[Maquillaje]:[Perfumería]])</f>
        <v>223693</v>
      </c>
      <c r="O3770" s="14">
        <f>AVERAGE(VentasC15[[#This Row],[Maquillaje]:[Perfumería]])</f>
        <v>44738.6</v>
      </c>
      <c r="P3770" t="str">
        <f>INDEX(VentasC15[[#Headers],[Maquillaje]:[Perfumería]],MATCH(MAX(VentasC15[[#This Row],[Maquillaje]:[Perfumería]]),VentasC15[[#This Row],[Maquillaje]:[Perfumería]],0))</f>
        <v>Skincare</v>
      </c>
      <c r="Q3770" t="str">
        <f>INDEX(VentasC15[[#Headers],[Maquillaje]:[Perfumería]],MATCH(MIN(VentasC15[[#This Row],[Maquillaje]:[Perfumería]]),VentasC15[[#This Row],[Maquillaje]:[Perfumería]],0))</f>
        <v>Cabello</v>
      </c>
      <c r="R3770" t="str">
        <f>IF(VentasC15[[#This Row],[Total por vendedor]]&gt;=250000,"SI","NO")</f>
        <v>NO</v>
      </c>
    </row>
    <row r="3771" spans="1:18" x14ac:dyDescent="0.3">
      <c r="A3771" s="17">
        <v>33500891</v>
      </c>
      <c r="B3771" s="13">
        <v>62</v>
      </c>
      <c r="C3771" s="13">
        <v>8</v>
      </c>
      <c r="D3771" s="13">
        <v>88</v>
      </c>
      <c r="E3771" t="s">
        <v>25</v>
      </c>
      <c r="F3771" t="s">
        <v>21</v>
      </c>
      <c r="G3771" t="str">
        <f>IF(VentasC15[[#This Row],[Tipo de pago]]='Tablas auxiliares'!$B$6,"Venta física","Venta Online")</f>
        <v>Venta Online</v>
      </c>
      <c r="H3771" t="s">
        <v>29</v>
      </c>
      <c r="I3771" s="37">
        <v>96242</v>
      </c>
      <c r="J3771" s="37">
        <v>46420</v>
      </c>
      <c r="K3771" s="37">
        <v>29891</v>
      </c>
      <c r="L3771" s="37">
        <v>67280</v>
      </c>
      <c r="M3771" s="37">
        <v>88244</v>
      </c>
      <c r="N3771" s="37">
        <f>SUM(VentasC15[[#This Row],[Maquillaje]:[Perfumería]])</f>
        <v>328077</v>
      </c>
      <c r="O3771" s="14">
        <f>AVERAGE(VentasC15[[#This Row],[Maquillaje]:[Perfumería]])</f>
        <v>65615.399999999994</v>
      </c>
      <c r="P3771" t="str">
        <f>INDEX(VentasC15[[#Headers],[Maquillaje]:[Perfumería]],MATCH(MAX(VentasC15[[#This Row],[Maquillaje]:[Perfumería]]),VentasC15[[#This Row],[Maquillaje]:[Perfumería]],0))</f>
        <v>Maquillaje</v>
      </c>
      <c r="Q3771" t="str">
        <f>INDEX(VentasC15[[#Headers],[Maquillaje]:[Perfumería]],MATCH(MIN(VentasC15[[#This Row],[Maquillaje]:[Perfumería]]),VentasC15[[#This Row],[Maquillaje]:[Perfumería]],0))</f>
        <v>Cabello</v>
      </c>
      <c r="R3771" t="str">
        <f>IF(VentasC15[[#This Row],[Total por vendedor]]&gt;=250000,"SI","NO")</f>
        <v>SI</v>
      </c>
    </row>
    <row r="3772" spans="1:18" x14ac:dyDescent="0.3">
      <c r="A3772" s="16">
        <v>33500892</v>
      </c>
      <c r="B3772" s="13">
        <v>40</v>
      </c>
      <c r="C3772" s="13">
        <v>8</v>
      </c>
      <c r="D3772" s="13">
        <v>54</v>
      </c>
      <c r="E3772" t="s">
        <v>24</v>
      </c>
      <c r="F3772" t="s">
        <v>20</v>
      </c>
      <c r="G3772" t="str">
        <f>IF(VentasC15[[#This Row],[Tipo de pago]]='Tablas auxiliares'!$B$6,"Venta física","Venta Online")</f>
        <v>Venta física</v>
      </c>
      <c r="H3772" t="s">
        <v>29</v>
      </c>
      <c r="I3772" s="37">
        <v>8640</v>
      </c>
      <c r="J3772" s="37">
        <v>11142</v>
      </c>
      <c r="K3772" s="37">
        <v>6997</v>
      </c>
      <c r="L3772" s="37">
        <v>64960</v>
      </c>
      <c r="M3772" s="37">
        <v>42214</v>
      </c>
      <c r="N3772" s="37">
        <f>SUM(VentasC15[[#This Row],[Maquillaje]:[Perfumería]])</f>
        <v>133953</v>
      </c>
      <c r="O3772" s="14">
        <f>AVERAGE(VentasC15[[#This Row],[Maquillaje]:[Perfumería]])</f>
        <v>26790.6</v>
      </c>
      <c r="P3772" t="str">
        <f>INDEX(VentasC15[[#Headers],[Maquillaje]:[Perfumería]],MATCH(MAX(VentasC15[[#This Row],[Maquillaje]:[Perfumería]]),VentasC15[[#This Row],[Maquillaje]:[Perfumería]],0))</f>
        <v>Cuerpo</v>
      </c>
      <c r="Q3772" t="str">
        <f>INDEX(VentasC15[[#Headers],[Maquillaje]:[Perfumería]],MATCH(MIN(VentasC15[[#This Row],[Maquillaje]:[Perfumería]]),VentasC15[[#This Row],[Maquillaje]:[Perfumería]],0))</f>
        <v>Cabello</v>
      </c>
      <c r="R3772" t="str">
        <f>IF(VentasC15[[#This Row],[Total por vendedor]]&gt;=250000,"SI","NO")</f>
        <v>NO</v>
      </c>
    </row>
    <row r="3773" spans="1:18" x14ac:dyDescent="0.3">
      <c r="A3773" s="17">
        <v>33500893</v>
      </c>
      <c r="B3773" s="13">
        <v>31</v>
      </c>
      <c r="C3773" s="13">
        <v>8</v>
      </c>
      <c r="D3773" s="13">
        <v>82</v>
      </c>
      <c r="E3773" t="s">
        <v>24</v>
      </c>
      <c r="F3773" t="s">
        <v>20</v>
      </c>
      <c r="G3773" t="str">
        <f>IF(VentasC15[[#This Row],[Tipo de pago]]='Tablas auxiliares'!$B$6,"Venta física","Venta Online")</f>
        <v>Venta física</v>
      </c>
      <c r="H3773" t="s">
        <v>29</v>
      </c>
      <c r="I3773" s="37">
        <v>1371</v>
      </c>
      <c r="J3773" s="37">
        <v>41377</v>
      </c>
      <c r="K3773" s="37">
        <v>89031</v>
      </c>
      <c r="L3773" s="37">
        <v>82358</v>
      </c>
      <c r="M3773" s="37">
        <v>65859</v>
      </c>
      <c r="N3773" s="37">
        <f>SUM(VentasC15[[#This Row],[Maquillaje]:[Perfumería]])</f>
        <v>279996</v>
      </c>
      <c r="O3773" s="14">
        <f>AVERAGE(VentasC15[[#This Row],[Maquillaje]:[Perfumería]])</f>
        <v>55999.199999999997</v>
      </c>
      <c r="P3773" t="str">
        <f>INDEX(VentasC15[[#Headers],[Maquillaje]:[Perfumería]],MATCH(MAX(VentasC15[[#This Row],[Maquillaje]:[Perfumería]]),VentasC15[[#This Row],[Maquillaje]:[Perfumería]],0))</f>
        <v>Cabello</v>
      </c>
      <c r="Q3773" t="str">
        <f>INDEX(VentasC15[[#Headers],[Maquillaje]:[Perfumería]],MATCH(MIN(VentasC15[[#This Row],[Maquillaje]:[Perfumería]]),VentasC15[[#This Row],[Maquillaje]:[Perfumería]],0))</f>
        <v>Maquillaje</v>
      </c>
      <c r="R3773" t="str">
        <f>IF(VentasC15[[#This Row],[Total por vendedor]]&gt;=250000,"SI","NO")</f>
        <v>SI</v>
      </c>
    </row>
    <row r="3774" spans="1:18" x14ac:dyDescent="0.3">
      <c r="A3774" s="16">
        <v>33500894</v>
      </c>
      <c r="B3774" s="13">
        <v>36</v>
      </c>
      <c r="C3774" s="13">
        <v>8</v>
      </c>
      <c r="D3774" s="13">
        <v>7</v>
      </c>
      <c r="E3774" t="s">
        <v>25</v>
      </c>
      <c r="F3774" t="s">
        <v>20</v>
      </c>
      <c r="G3774" t="str">
        <f>IF(VentasC15[[#This Row],[Tipo de pago]]='Tablas auxiliares'!$B$6,"Venta física","Venta Online")</f>
        <v>Venta física</v>
      </c>
      <c r="H3774" t="s">
        <v>29</v>
      </c>
      <c r="I3774" s="37">
        <v>55004</v>
      </c>
      <c r="J3774" s="37">
        <v>87027</v>
      </c>
      <c r="K3774" s="37">
        <v>98551</v>
      </c>
      <c r="L3774" s="37">
        <v>71486</v>
      </c>
      <c r="M3774" s="37">
        <v>53884</v>
      </c>
      <c r="N3774" s="37">
        <f>SUM(VentasC15[[#This Row],[Maquillaje]:[Perfumería]])</f>
        <v>365952</v>
      </c>
      <c r="O3774" s="14">
        <f>AVERAGE(VentasC15[[#This Row],[Maquillaje]:[Perfumería]])</f>
        <v>73190.399999999994</v>
      </c>
      <c r="P3774" t="str">
        <f>INDEX(VentasC15[[#Headers],[Maquillaje]:[Perfumería]],MATCH(MAX(VentasC15[[#This Row],[Maquillaje]:[Perfumería]]),VentasC15[[#This Row],[Maquillaje]:[Perfumería]],0))</f>
        <v>Cabello</v>
      </c>
      <c r="Q3774" t="str">
        <f>INDEX(VentasC15[[#Headers],[Maquillaje]:[Perfumería]],MATCH(MIN(VentasC15[[#This Row],[Maquillaje]:[Perfumería]]),VentasC15[[#This Row],[Maquillaje]:[Perfumería]],0))</f>
        <v>Perfumería</v>
      </c>
      <c r="R3774" t="str">
        <f>IF(VentasC15[[#This Row],[Total por vendedor]]&gt;=250000,"SI","NO")</f>
        <v>SI</v>
      </c>
    </row>
    <row r="3775" spans="1:18" x14ac:dyDescent="0.3">
      <c r="A3775" s="17">
        <v>33500895</v>
      </c>
      <c r="B3775" s="13">
        <v>46</v>
      </c>
      <c r="C3775" s="13">
        <v>8</v>
      </c>
      <c r="D3775" s="13">
        <v>71</v>
      </c>
      <c r="E3775" t="s">
        <v>23</v>
      </c>
      <c r="F3775" t="s">
        <v>20</v>
      </c>
      <c r="G3775" t="str">
        <f>IF(VentasC15[[#This Row],[Tipo de pago]]='Tablas auxiliares'!$B$6,"Venta física","Venta Online")</f>
        <v>Venta física</v>
      </c>
      <c r="H3775" t="s">
        <v>30</v>
      </c>
      <c r="I3775" s="37">
        <v>50579</v>
      </c>
      <c r="J3775" s="37">
        <v>81294</v>
      </c>
      <c r="K3775" s="37">
        <v>97962</v>
      </c>
      <c r="L3775" s="37">
        <v>11202</v>
      </c>
      <c r="M3775" s="37">
        <v>55350</v>
      </c>
      <c r="N3775" s="37">
        <f>SUM(VentasC15[[#This Row],[Maquillaje]:[Perfumería]])</f>
        <v>296387</v>
      </c>
      <c r="O3775" s="14">
        <f>AVERAGE(VentasC15[[#This Row],[Maquillaje]:[Perfumería]])</f>
        <v>59277.4</v>
      </c>
      <c r="P3775" t="str">
        <f>INDEX(VentasC15[[#Headers],[Maquillaje]:[Perfumería]],MATCH(MAX(VentasC15[[#This Row],[Maquillaje]:[Perfumería]]),VentasC15[[#This Row],[Maquillaje]:[Perfumería]],0))</f>
        <v>Cabello</v>
      </c>
      <c r="Q3775" t="str">
        <f>INDEX(VentasC15[[#Headers],[Maquillaje]:[Perfumería]],MATCH(MIN(VentasC15[[#This Row],[Maquillaje]:[Perfumería]]),VentasC15[[#This Row],[Maquillaje]:[Perfumería]],0))</f>
        <v>Cuerpo</v>
      </c>
      <c r="R3775" t="str">
        <f>IF(VentasC15[[#This Row],[Total por vendedor]]&gt;=250000,"SI","NO")</f>
        <v>SI</v>
      </c>
    </row>
    <row r="3776" spans="1:18" x14ac:dyDescent="0.3">
      <c r="A3776" s="16">
        <v>33500896</v>
      </c>
      <c r="B3776" s="13">
        <v>71</v>
      </c>
      <c r="C3776" s="13">
        <v>8</v>
      </c>
      <c r="D3776" s="13">
        <v>30</v>
      </c>
      <c r="E3776" t="s">
        <v>22</v>
      </c>
      <c r="F3776" t="s">
        <v>21</v>
      </c>
      <c r="G3776" t="str">
        <f>IF(VentasC15[[#This Row],[Tipo de pago]]='Tablas auxiliares'!$B$6,"Venta física","Venta Online")</f>
        <v>Venta Online</v>
      </c>
      <c r="H3776" t="s">
        <v>29</v>
      </c>
      <c r="I3776" s="37">
        <v>96422</v>
      </c>
      <c r="J3776" s="37">
        <v>33403</v>
      </c>
      <c r="K3776" s="37">
        <v>15351</v>
      </c>
      <c r="L3776" s="37">
        <v>38968</v>
      </c>
      <c r="M3776" s="37">
        <v>62012</v>
      </c>
      <c r="N3776" s="37">
        <f>SUM(VentasC15[[#This Row],[Maquillaje]:[Perfumería]])</f>
        <v>246156</v>
      </c>
      <c r="O3776" s="14">
        <f>AVERAGE(VentasC15[[#This Row],[Maquillaje]:[Perfumería]])</f>
        <v>49231.199999999997</v>
      </c>
      <c r="P3776" t="str">
        <f>INDEX(VentasC15[[#Headers],[Maquillaje]:[Perfumería]],MATCH(MAX(VentasC15[[#This Row],[Maquillaje]:[Perfumería]]),VentasC15[[#This Row],[Maquillaje]:[Perfumería]],0))</f>
        <v>Maquillaje</v>
      </c>
      <c r="Q3776" t="str">
        <f>INDEX(VentasC15[[#Headers],[Maquillaje]:[Perfumería]],MATCH(MIN(VentasC15[[#This Row],[Maquillaje]:[Perfumería]]),VentasC15[[#This Row],[Maquillaje]:[Perfumería]],0))</f>
        <v>Cabello</v>
      </c>
      <c r="R3776" t="str">
        <f>IF(VentasC15[[#This Row],[Total por vendedor]]&gt;=250000,"SI","NO")</f>
        <v>NO</v>
      </c>
    </row>
    <row r="3777" spans="1:18" x14ac:dyDescent="0.3">
      <c r="A3777" s="17">
        <v>33500897</v>
      </c>
      <c r="B3777" s="13">
        <v>29</v>
      </c>
      <c r="C3777" s="13">
        <v>8</v>
      </c>
      <c r="D3777" s="13">
        <v>32</v>
      </c>
      <c r="E3777" t="s">
        <v>23</v>
      </c>
      <c r="F3777" t="s">
        <v>21</v>
      </c>
      <c r="G3777" t="str">
        <f>IF(VentasC15[[#This Row],[Tipo de pago]]='Tablas auxiliares'!$B$6,"Venta física","Venta Online")</f>
        <v>Venta Online</v>
      </c>
      <c r="H3777" t="s">
        <v>30</v>
      </c>
      <c r="I3777" s="37">
        <v>24493</v>
      </c>
      <c r="J3777" s="37">
        <v>14502</v>
      </c>
      <c r="K3777" s="37">
        <v>34715</v>
      </c>
      <c r="L3777" s="37">
        <v>10347</v>
      </c>
      <c r="M3777" s="37">
        <v>8526</v>
      </c>
      <c r="N3777" s="37">
        <f>SUM(VentasC15[[#This Row],[Maquillaje]:[Perfumería]])</f>
        <v>92583</v>
      </c>
      <c r="O3777" s="14">
        <f>AVERAGE(VentasC15[[#This Row],[Maquillaje]:[Perfumería]])</f>
        <v>18516.599999999999</v>
      </c>
      <c r="P3777" t="str">
        <f>INDEX(VentasC15[[#Headers],[Maquillaje]:[Perfumería]],MATCH(MAX(VentasC15[[#This Row],[Maquillaje]:[Perfumería]]),VentasC15[[#This Row],[Maquillaje]:[Perfumería]],0))</f>
        <v>Cabello</v>
      </c>
      <c r="Q3777" t="str">
        <f>INDEX(VentasC15[[#Headers],[Maquillaje]:[Perfumería]],MATCH(MIN(VentasC15[[#This Row],[Maquillaje]:[Perfumería]]),VentasC15[[#This Row],[Maquillaje]:[Perfumería]],0))</f>
        <v>Perfumería</v>
      </c>
      <c r="R3777" t="str">
        <f>IF(VentasC15[[#This Row],[Total por vendedor]]&gt;=250000,"SI","NO")</f>
        <v>NO</v>
      </c>
    </row>
    <row r="3778" spans="1:18" x14ac:dyDescent="0.3">
      <c r="A3778" s="16">
        <v>33500898</v>
      </c>
      <c r="B3778" s="13">
        <v>25</v>
      </c>
      <c r="C3778" s="13">
        <v>8</v>
      </c>
      <c r="D3778" s="13">
        <v>18</v>
      </c>
      <c r="E3778" t="s">
        <v>24</v>
      </c>
      <c r="F3778" t="s">
        <v>20</v>
      </c>
      <c r="G3778" t="str">
        <f>IF(VentasC15[[#This Row],[Tipo de pago]]='Tablas auxiliares'!$B$6,"Venta física","Venta Online")</f>
        <v>Venta física</v>
      </c>
      <c r="H3778" t="s">
        <v>30</v>
      </c>
      <c r="I3778" s="37">
        <v>41464</v>
      </c>
      <c r="J3778" s="37">
        <v>9045</v>
      </c>
      <c r="K3778" s="37">
        <v>13289</v>
      </c>
      <c r="L3778" s="37">
        <v>70366</v>
      </c>
      <c r="M3778" s="37">
        <v>48262</v>
      </c>
      <c r="N3778" s="37">
        <f>SUM(VentasC15[[#This Row],[Maquillaje]:[Perfumería]])</f>
        <v>182426</v>
      </c>
      <c r="O3778" s="14">
        <f>AVERAGE(VentasC15[[#This Row],[Maquillaje]:[Perfumería]])</f>
        <v>36485.199999999997</v>
      </c>
      <c r="P3778" t="str">
        <f>INDEX(VentasC15[[#Headers],[Maquillaje]:[Perfumería]],MATCH(MAX(VentasC15[[#This Row],[Maquillaje]:[Perfumería]]),VentasC15[[#This Row],[Maquillaje]:[Perfumería]],0))</f>
        <v>Cuerpo</v>
      </c>
      <c r="Q3778" t="str">
        <f>INDEX(VentasC15[[#Headers],[Maquillaje]:[Perfumería]],MATCH(MIN(VentasC15[[#This Row],[Maquillaje]:[Perfumería]]),VentasC15[[#This Row],[Maquillaje]:[Perfumería]],0))</f>
        <v>Skincare</v>
      </c>
      <c r="R3778" t="str">
        <f>IF(VentasC15[[#This Row],[Total por vendedor]]&gt;=250000,"SI","NO")</f>
        <v>NO</v>
      </c>
    </row>
    <row r="3779" spans="1:18" x14ac:dyDescent="0.3">
      <c r="A3779" s="17">
        <v>33500899</v>
      </c>
      <c r="B3779" s="13">
        <v>68</v>
      </c>
      <c r="C3779" s="13">
        <v>8</v>
      </c>
      <c r="D3779" s="13">
        <v>59</v>
      </c>
      <c r="E3779" t="s">
        <v>22</v>
      </c>
      <c r="F3779" t="s">
        <v>20</v>
      </c>
      <c r="G3779" t="str">
        <f>IF(VentasC15[[#This Row],[Tipo de pago]]='Tablas auxiliares'!$B$6,"Venta física","Venta Online")</f>
        <v>Venta física</v>
      </c>
      <c r="H3779" t="s">
        <v>29</v>
      </c>
      <c r="I3779" s="37">
        <v>20390</v>
      </c>
      <c r="J3779" s="37">
        <v>46495</v>
      </c>
      <c r="K3779" s="37">
        <v>31295</v>
      </c>
      <c r="L3779" s="37">
        <v>44457</v>
      </c>
      <c r="M3779" s="37">
        <v>45881</v>
      </c>
      <c r="N3779" s="37">
        <f>SUM(VentasC15[[#This Row],[Maquillaje]:[Perfumería]])</f>
        <v>188518</v>
      </c>
      <c r="O3779" s="14">
        <f>AVERAGE(VentasC15[[#This Row],[Maquillaje]:[Perfumería]])</f>
        <v>37703.599999999999</v>
      </c>
      <c r="P3779" t="str">
        <f>INDEX(VentasC15[[#Headers],[Maquillaje]:[Perfumería]],MATCH(MAX(VentasC15[[#This Row],[Maquillaje]:[Perfumería]]),VentasC15[[#This Row],[Maquillaje]:[Perfumería]],0))</f>
        <v>Skincare</v>
      </c>
      <c r="Q3779" t="str">
        <f>INDEX(VentasC15[[#Headers],[Maquillaje]:[Perfumería]],MATCH(MIN(VentasC15[[#This Row],[Maquillaje]:[Perfumería]]),VentasC15[[#This Row],[Maquillaje]:[Perfumería]],0))</f>
        <v>Maquillaje</v>
      </c>
      <c r="R3779" t="str">
        <f>IF(VentasC15[[#This Row],[Total por vendedor]]&gt;=250000,"SI","NO")</f>
        <v>NO</v>
      </c>
    </row>
    <row r="3780" spans="1:18" x14ac:dyDescent="0.3">
      <c r="A3780" s="16">
        <v>33500900</v>
      </c>
      <c r="B3780" s="13">
        <v>54</v>
      </c>
      <c r="C3780" s="13">
        <v>8</v>
      </c>
      <c r="D3780" s="13">
        <v>43</v>
      </c>
      <c r="E3780" t="s">
        <v>23</v>
      </c>
      <c r="F3780" t="s">
        <v>21</v>
      </c>
      <c r="G3780" t="str">
        <f>IF(VentasC15[[#This Row],[Tipo de pago]]='Tablas auxiliares'!$B$6,"Venta física","Venta Online")</f>
        <v>Venta Online</v>
      </c>
      <c r="H3780" t="s">
        <v>29</v>
      </c>
      <c r="I3780" s="37">
        <v>46959</v>
      </c>
      <c r="J3780" s="37">
        <v>3353</v>
      </c>
      <c r="K3780" s="37">
        <v>84176</v>
      </c>
      <c r="L3780" s="37">
        <v>31263</v>
      </c>
      <c r="M3780" s="37">
        <v>38765</v>
      </c>
      <c r="N3780" s="37">
        <f>SUM(VentasC15[[#This Row],[Maquillaje]:[Perfumería]])</f>
        <v>204516</v>
      </c>
      <c r="O3780" s="14">
        <f>AVERAGE(VentasC15[[#This Row],[Maquillaje]:[Perfumería]])</f>
        <v>40903.199999999997</v>
      </c>
      <c r="P3780" t="str">
        <f>INDEX(VentasC15[[#Headers],[Maquillaje]:[Perfumería]],MATCH(MAX(VentasC15[[#This Row],[Maquillaje]:[Perfumería]]),VentasC15[[#This Row],[Maquillaje]:[Perfumería]],0))</f>
        <v>Cabello</v>
      </c>
      <c r="Q3780" t="str">
        <f>INDEX(VentasC15[[#Headers],[Maquillaje]:[Perfumería]],MATCH(MIN(VentasC15[[#This Row],[Maquillaje]:[Perfumería]]),VentasC15[[#This Row],[Maquillaje]:[Perfumería]],0))</f>
        <v>Skincare</v>
      </c>
      <c r="R3780" t="str">
        <f>IF(VentasC15[[#This Row],[Total por vendedor]]&gt;=250000,"SI","NO")</f>
        <v>NO</v>
      </c>
    </row>
    <row r="3781" spans="1:18" x14ac:dyDescent="0.3">
      <c r="A3781" s="17">
        <v>33500901</v>
      </c>
      <c r="B3781" s="13">
        <v>65</v>
      </c>
      <c r="C3781" s="13">
        <v>8</v>
      </c>
      <c r="D3781" s="13">
        <v>27</v>
      </c>
      <c r="E3781" t="s">
        <v>22</v>
      </c>
      <c r="F3781" t="s">
        <v>21</v>
      </c>
      <c r="G3781" t="str">
        <f>IF(VentasC15[[#This Row],[Tipo de pago]]='Tablas auxiliares'!$B$6,"Venta física","Venta Online")</f>
        <v>Venta Online</v>
      </c>
      <c r="H3781" t="s">
        <v>29</v>
      </c>
      <c r="I3781" s="37">
        <v>71269</v>
      </c>
      <c r="J3781" s="37">
        <v>59339</v>
      </c>
      <c r="K3781" s="37">
        <v>94437</v>
      </c>
      <c r="L3781" s="37">
        <v>20909</v>
      </c>
      <c r="M3781" s="37">
        <v>55102</v>
      </c>
      <c r="N3781" s="37">
        <f>SUM(VentasC15[[#This Row],[Maquillaje]:[Perfumería]])</f>
        <v>301056</v>
      </c>
      <c r="O3781" s="14">
        <f>AVERAGE(VentasC15[[#This Row],[Maquillaje]:[Perfumería]])</f>
        <v>60211.199999999997</v>
      </c>
      <c r="P3781" t="str">
        <f>INDEX(VentasC15[[#Headers],[Maquillaje]:[Perfumería]],MATCH(MAX(VentasC15[[#This Row],[Maquillaje]:[Perfumería]]),VentasC15[[#This Row],[Maquillaje]:[Perfumería]],0))</f>
        <v>Cabello</v>
      </c>
      <c r="Q3781" t="str">
        <f>INDEX(VentasC15[[#Headers],[Maquillaje]:[Perfumería]],MATCH(MIN(VentasC15[[#This Row],[Maquillaje]:[Perfumería]]),VentasC15[[#This Row],[Maquillaje]:[Perfumería]],0))</f>
        <v>Cuerpo</v>
      </c>
      <c r="R3781" t="str">
        <f>IF(VentasC15[[#This Row],[Total por vendedor]]&gt;=250000,"SI","NO")</f>
        <v>SI</v>
      </c>
    </row>
    <row r="3782" spans="1:18" x14ac:dyDescent="0.3">
      <c r="A3782" s="16">
        <v>33500902</v>
      </c>
      <c r="B3782" s="13">
        <v>34</v>
      </c>
      <c r="C3782" s="13">
        <v>8</v>
      </c>
      <c r="D3782" s="13">
        <v>9</v>
      </c>
      <c r="E3782" t="s">
        <v>25</v>
      </c>
      <c r="F3782" t="s">
        <v>20</v>
      </c>
      <c r="G3782" t="str">
        <f>IF(VentasC15[[#This Row],[Tipo de pago]]='Tablas auxiliares'!$B$6,"Venta física","Venta Online")</f>
        <v>Venta física</v>
      </c>
      <c r="H3782" t="s">
        <v>29</v>
      </c>
      <c r="I3782" s="37">
        <v>36554</v>
      </c>
      <c r="J3782" s="37">
        <v>7974</v>
      </c>
      <c r="K3782" s="37">
        <v>22931</v>
      </c>
      <c r="L3782" s="37">
        <v>42743</v>
      </c>
      <c r="M3782" s="37">
        <v>86621</v>
      </c>
      <c r="N3782" s="37">
        <f>SUM(VentasC15[[#This Row],[Maquillaje]:[Perfumería]])</f>
        <v>196823</v>
      </c>
      <c r="O3782" s="14">
        <f>AVERAGE(VentasC15[[#This Row],[Maquillaje]:[Perfumería]])</f>
        <v>39364.6</v>
      </c>
      <c r="P3782" t="str">
        <f>INDEX(VentasC15[[#Headers],[Maquillaje]:[Perfumería]],MATCH(MAX(VentasC15[[#This Row],[Maquillaje]:[Perfumería]]),VentasC15[[#This Row],[Maquillaje]:[Perfumería]],0))</f>
        <v>Perfumería</v>
      </c>
      <c r="Q3782" t="str">
        <f>INDEX(VentasC15[[#Headers],[Maquillaje]:[Perfumería]],MATCH(MIN(VentasC15[[#This Row],[Maquillaje]:[Perfumería]]),VentasC15[[#This Row],[Maquillaje]:[Perfumería]],0))</f>
        <v>Skincare</v>
      </c>
      <c r="R3782" t="str">
        <f>IF(VentasC15[[#This Row],[Total por vendedor]]&gt;=250000,"SI","NO")</f>
        <v>NO</v>
      </c>
    </row>
    <row r="3783" spans="1:18" x14ac:dyDescent="0.3">
      <c r="A3783" s="17">
        <v>33500903</v>
      </c>
      <c r="B3783" s="13">
        <v>52</v>
      </c>
      <c r="C3783" s="13">
        <v>8</v>
      </c>
      <c r="D3783" s="13">
        <v>86</v>
      </c>
      <c r="E3783" t="s">
        <v>22</v>
      </c>
      <c r="F3783" t="s">
        <v>21</v>
      </c>
      <c r="G3783" t="str">
        <f>IF(VentasC15[[#This Row],[Tipo de pago]]='Tablas auxiliares'!$B$6,"Venta física","Venta Online")</f>
        <v>Venta Online</v>
      </c>
      <c r="H3783" t="s">
        <v>29</v>
      </c>
      <c r="I3783" s="37">
        <v>66533</v>
      </c>
      <c r="J3783" s="37">
        <v>92225</v>
      </c>
      <c r="K3783" s="37">
        <v>83880</v>
      </c>
      <c r="L3783" s="37">
        <v>55655</v>
      </c>
      <c r="M3783" s="37">
        <v>67774</v>
      </c>
      <c r="N3783" s="37">
        <f>SUM(VentasC15[[#This Row],[Maquillaje]:[Perfumería]])</f>
        <v>366067</v>
      </c>
      <c r="O3783" s="14">
        <f>AVERAGE(VentasC15[[#This Row],[Maquillaje]:[Perfumería]])</f>
        <v>73213.399999999994</v>
      </c>
      <c r="P3783" t="str">
        <f>INDEX(VentasC15[[#Headers],[Maquillaje]:[Perfumería]],MATCH(MAX(VentasC15[[#This Row],[Maquillaje]:[Perfumería]]),VentasC15[[#This Row],[Maquillaje]:[Perfumería]],0))</f>
        <v>Skincare</v>
      </c>
      <c r="Q3783" t="str">
        <f>INDEX(VentasC15[[#Headers],[Maquillaje]:[Perfumería]],MATCH(MIN(VentasC15[[#This Row],[Maquillaje]:[Perfumería]]),VentasC15[[#This Row],[Maquillaje]:[Perfumería]],0))</f>
        <v>Cuerpo</v>
      </c>
      <c r="R3783" t="str">
        <f>IF(VentasC15[[#This Row],[Total por vendedor]]&gt;=250000,"SI","NO")</f>
        <v>SI</v>
      </c>
    </row>
    <row r="3784" spans="1:18" x14ac:dyDescent="0.3">
      <c r="A3784" s="16">
        <v>33500904</v>
      </c>
      <c r="B3784" s="13">
        <v>33</v>
      </c>
      <c r="C3784" s="13">
        <v>8</v>
      </c>
      <c r="D3784" s="13">
        <v>23</v>
      </c>
      <c r="E3784" t="s">
        <v>22</v>
      </c>
      <c r="F3784" t="s">
        <v>20</v>
      </c>
      <c r="G3784" t="str">
        <f>IF(VentasC15[[#This Row],[Tipo de pago]]='Tablas auxiliares'!$B$6,"Venta física","Venta Online")</f>
        <v>Venta física</v>
      </c>
      <c r="H3784" t="s">
        <v>30</v>
      </c>
      <c r="I3784" s="37">
        <v>86241</v>
      </c>
      <c r="J3784" s="37">
        <v>92759</v>
      </c>
      <c r="K3784" s="37">
        <v>22164</v>
      </c>
      <c r="L3784" s="37">
        <v>33433</v>
      </c>
      <c r="M3784" s="37">
        <v>10633</v>
      </c>
      <c r="N3784" s="37">
        <f>SUM(VentasC15[[#This Row],[Maquillaje]:[Perfumería]])</f>
        <v>245230</v>
      </c>
      <c r="O3784" s="14">
        <f>AVERAGE(VentasC15[[#This Row],[Maquillaje]:[Perfumería]])</f>
        <v>49046</v>
      </c>
      <c r="P3784" t="str">
        <f>INDEX(VentasC15[[#Headers],[Maquillaje]:[Perfumería]],MATCH(MAX(VentasC15[[#This Row],[Maquillaje]:[Perfumería]]),VentasC15[[#This Row],[Maquillaje]:[Perfumería]],0))</f>
        <v>Skincare</v>
      </c>
      <c r="Q3784" t="str">
        <f>INDEX(VentasC15[[#Headers],[Maquillaje]:[Perfumería]],MATCH(MIN(VentasC15[[#This Row],[Maquillaje]:[Perfumería]]),VentasC15[[#This Row],[Maquillaje]:[Perfumería]],0))</f>
        <v>Perfumería</v>
      </c>
      <c r="R3784" t="str">
        <f>IF(VentasC15[[#This Row],[Total por vendedor]]&gt;=250000,"SI","NO")</f>
        <v>NO</v>
      </c>
    </row>
    <row r="3785" spans="1:18" x14ac:dyDescent="0.3">
      <c r="A3785" s="17">
        <v>33500905</v>
      </c>
      <c r="B3785" s="13">
        <v>59</v>
      </c>
      <c r="C3785" s="13">
        <v>8</v>
      </c>
      <c r="D3785" s="13">
        <v>49</v>
      </c>
      <c r="E3785" t="s">
        <v>23</v>
      </c>
      <c r="F3785" t="s">
        <v>20</v>
      </c>
      <c r="G3785" t="str">
        <f>IF(VentasC15[[#This Row],[Tipo de pago]]='Tablas auxiliares'!$B$6,"Venta física","Venta Online")</f>
        <v>Venta física</v>
      </c>
      <c r="H3785" t="s">
        <v>29</v>
      </c>
      <c r="I3785" s="37">
        <v>19878</v>
      </c>
      <c r="J3785" s="37">
        <v>44248</v>
      </c>
      <c r="K3785" s="37">
        <v>72048</v>
      </c>
      <c r="L3785" s="37">
        <v>21211</v>
      </c>
      <c r="M3785" s="37">
        <v>2243</v>
      </c>
      <c r="N3785" s="37">
        <f>SUM(VentasC15[[#This Row],[Maquillaje]:[Perfumería]])</f>
        <v>159628</v>
      </c>
      <c r="O3785" s="14">
        <f>AVERAGE(VentasC15[[#This Row],[Maquillaje]:[Perfumería]])</f>
        <v>31925.599999999999</v>
      </c>
      <c r="P3785" t="str">
        <f>INDEX(VentasC15[[#Headers],[Maquillaje]:[Perfumería]],MATCH(MAX(VentasC15[[#This Row],[Maquillaje]:[Perfumería]]),VentasC15[[#This Row],[Maquillaje]:[Perfumería]],0))</f>
        <v>Cabello</v>
      </c>
      <c r="Q3785" t="str">
        <f>INDEX(VentasC15[[#Headers],[Maquillaje]:[Perfumería]],MATCH(MIN(VentasC15[[#This Row],[Maquillaje]:[Perfumería]]),VentasC15[[#This Row],[Maquillaje]:[Perfumería]],0))</f>
        <v>Perfumería</v>
      </c>
      <c r="R3785" t="str">
        <f>IF(VentasC15[[#This Row],[Total por vendedor]]&gt;=250000,"SI","NO")</f>
        <v>NO</v>
      </c>
    </row>
    <row r="3786" spans="1:18" x14ac:dyDescent="0.3">
      <c r="A3786" s="16">
        <v>33500906</v>
      </c>
      <c r="B3786" s="13">
        <v>52</v>
      </c>
      <c r="C3786" s="13">
        <v>8</v>
      </c>
      <c r="D3786" s="13">
        <v>62</v>
      </c>
      <c r="E3786" t="s">
        <v>23</v>
      </c>
      <c r="F3786" t="s">
        <v>20</v>
      </c>
      <c r="G3786" t="str">
        <f>IF(VentasC15[[#This Row],[Tipo de pago]]='Tablas auxiliares'!$B$6,"Venta física","Venta Online")</f>
        <v>Venta física</v>
      </c>
      <c r="H3786" t="s">
        <v>30</v>
      </c>
      <c r="I3786" s="37">
        <v>19783</v>
      </c>
      <c r="J3786" s="37">
        <v>21876</v>
      </c>
      <c r="K3786" s="37">
        <v>86445</v>
      </c>
      <c r="L3786" s="37">
        <v>15094</v>
      </c>
      <c r="M3786" s="37">
        <v>56084</v>
      </c>
      <c r="N3786" s="37">
        <f>SUM(VentasC15[[#This Row],[Maquillaje]:[Perfumería]])</f>
        <v>199282</v>
      </c>
      <c r="O3786" s="14">
        <f>AVERAGE(VentasC15[[#This Row],[Maquillaje]:[Perfumería]])</f>
        <v>39856.400000000001</v>
      </c>
      <c r="P3786" t="str">
        <f>INDEX(VentasC15[[#Headers],[Maquillaje]:[Perfumería]],MATCH(MAX(VentasC15[[#This Row],[Maquillaje]:[Perfumería]]),VentasC15[[#This Row],[Maquillaje]:[Perfumería]],0))</f>
        <v>Cabello</v>
      </c>
      <c r="Q3786" t="str">
        <f>INDEX(VentasC15[[#Headers],[Maquillaje]:[Perfumería]],MATCH(MIN(VentasC15[[#This Row],[Maquillaje]:[Perfumería]]),VentasC15[[#This Row],[Maquillaje]:[Perfumería]],0))</f>
        <v>Cuerpo</v>
      </c>
      <c r="R3786" t="str">
        <f>IF(VentasC15[[#This Row],[Total por vendedor]]&gt;=250000,"SI","NO")</f>
        <v>NO</v>
      </c>
    </row>
    <row r="3787" spans="1:18" x14ac:dyDescent="0.3">
      <c r="A3787" s="17">
        <v>33500907</v>
      </c>
      <c r="B3787" s="13">
        <v>53</v>
      </c>
      <c r="C3787" s="13">
        <v>8</v>
      </c>
      <c r="D3787" s="13">
        <v>98</v>
      </c>
      <c r="E3787" t="s">
        <v>22</v>
      </c>
      <c r="F3787" t="s">
        <v>21</v>
      </c>
      <c r="G3787" t="str">
        <f>IF(VentasC15[[#This Row],[Tipo de pago]]='Tablas auxiliares'!$B$6,"Venta física","Venta Online")</f>
        <v>Venta Online</v>
      </c>
      <c r="H3787" t="s">
        <v>29</v>
      </c>
      <c r="I3787" s="37">
        <v>26003</v>
      </c>
      <c r="J3787" s="37">
        <v>21556</v>
      </c>
      <c r="K3787" s="37">
        <v>66349</v>
      </c>
      <c r="L3787" s="37">
        <v>63114</v>
      </c>
      <c r="M3787" s="37">
        <v>58276</v>
      </c>
      <c r="N3787" s="37">
        <f>SUM(VentasC15[[#This Row],[Maquillaje]:[Perfumería]])</f>
        <v>235298</v>
      </c>
      <c r="O3787" s="14">
        <f>AVERAGE(VentasC15[[#This Row],[Maquillaje]:[Perfumería]])</f>
        <v>47059.6</v>
      </c>
      <c r="P3787" t="str">
        <f>INDEX(VentasC15[[#Headers],[Maquillaje]:[Perfumería]],MATCH(MAX(VentasC15[[#This Row],[Maquillaje]:[Perfumería]]),VentasC15[[#This Row],[Maquillaje]:[Perfumería]],0))</f>
        <v>Cabello</v>
      </c>
      <c r="Q3787" t="str">
        <f>INDEX(VentasC15[[#Headers],[Maquillaje]:[Perfumería]],MATCH(MIN(VentasC15[[#This Row],[Maquillaje]:[Perfumería]]),VentasC15[[#This Row],[Maquillaje]:[Perfumería]],0))</f>
        <v>Skincare</v>
      </c>
      <c r="R3787" t="str">
        <f>IF(VentasC15[[#This Row],[Total por vendedor]]&gt;=250000,"SI","NO")</f>
        <v>NO</v>
      </c>
    </row>
    <row r="3788" spans="1:18" x14ac:dyDescent="0.3">
      <c r="A3788" s="16">
        <v>33500908</v>
      </c>
      <c r="B3788" s="13">
        <v>61</v>
      </c>
      <c r="C3788" s="13">
        <v>8</v>
      </c>
      <c r="D3788" s="13">
        <v>33</v>
      </c>
      <c r="E3788" t="s">
        <v>23</v>
      </c>
      <c r="F3788" t="s">
        <v>21</v>
      </c>
      <c r="G3788" t="str">
        <f>IF(VentasC15[[#This Row],[Tipo de pago]]='Tablas auxiliares'!$B$6,"Venta física","Venta Online")</f>
        <v>Venta Online</v>
      </c>
      <c r="H3788" t="s">
        <v>30</v>
      </c>
      <c r="I3788" s="37">
        <v>28543</v>
      </c>
      <c r="J3788" s="37">
        <v>87606</v>
      </c>
      <c r="K3788" s="37">
        <v>8818</v>
      </c>
      <c r="L3788" s="37">
        <v>48675</v>
      </c>
      <c r="M3788" s="37">
        <v>74733</v>
      </c>
      <c r="N3788" s="37">
        <f>SUM(VentasC15[[#This Row],[Maquillaje]:[Perfumería]])</f>
        <v>248375</v>
      </c>
      <c r="O3788" s="14">
        <f>AVERAGE(VentasC15[[#This Row],[Maquillaje]:[Perfumería]])</f>
        <v>49675</v>
      </c>
      <c r="P3788" t="str">
        <f>INDEX(VentasC15[[#Headers],[Maquillaje]:[Perfumería]],MATCH(MAX(VentasC15[[#This Row],[Maquillaje]:[Perfumería]]),VentasC15[[#This Row],[Maquillaje]:[Perfumería]],0))</f>
        <v>Skincare</v>
      </c>
      <c r="Q3788" t="str">
        <f>INDEX(VentasC15[[#Headers],[Maquillaje]:[Perfumería]],MATCH(MIN(VentasC15[[#This Row],[Maquillaje]:[Perfumería]]),VentasC15[[#This Row],[Maquillaje]:[Perfumería]],0))</f>
        <v>Cabello</v>
      </c>
      <c r="R3788" t="str">
        <f>IF(VentasC15[[#This Row],[Total por vendedor]]&gt;=250000,"SI","NO")</f>
        <v>NO</v>
      </c>
    </row>
    <row r="3789" spans="1:18" x14ac:dyDescent="0.3">
      <c r="A3789" s="17">
        <v>33500909</v>
      </c>
      <c r="B3789" s="13">
        <v>42</v>
      </c>
      <c r="C3789" s="13">
        <v>8</v>
      </c>
      <c r="D3789" s="13">
        <v>76</v>
      </c>
      <c r="E3789" t="s">
        <v>22</v>
      </c>
      <c r="F3789" t="s">
        <v>21</v>
      </c>
      <c r="G3789" t="str">
        <f>IF(VentasC15[[#This Row],[Tipo de pago]]='Tablas auxiliares'!$B$6,"Venta física","Venta Online")</f>
        <v>Venta Online</v>
      </c>
      <c r="H3789" t="s">
        <v>29</v>
      </c>
      <c r="I3789" s="37">
        <v>73682</v>
      </c>
      <c r="J3789" s="37">
        <v>96916</v>
      </c>
      <c r="K3789" s="37">
        <v>33904</v>
      </c>
      <c r="L3789" s="37">
        <v>64035</v>
      </c>
      <c r="M3789" s="37">
        <v>69510</v>
      </c>
      <c r="N3789" s="37">
        <f>SUM(VentasC15[[#This Row],[Maquillaje]:[Perfumería]])</f>
        <v>338047</v>
      </c>
      <c r="O3789" s="14">
        <f>AVERAGE(VentasC15[[#This Row],[Maquillaje]:[Perfumería]])</f>
        <v>67609.399999999994</v>
      </c>
      <c r="P3789" t="str">
        <f>INDEX(VentasC15[[#Headers],[Maquillaje]:[Perfumería]],MATCH(MAX(VentasC15[[#This Row],[Maquillaje]:[Perfumería]]),VentasC15[[#This Row],[Maquillaje]:[Perfumería]],0))</f>
        <v>Skincare</v>
      </c>
      <c r="Q3789" t="str">
        <f>INDEX(VentasC15[[#Headers],[Maquillaje]:[Perfumería]],MATCH(MIN(VentasC15[[#This Row],[Maquillaje]:[Perfumería]]),VentasC15[[#This Row],[Maquillaje]:[Perfumería]],0))</f>
        <v>Cabello</v>
      </c>
      <c r="R3789" t="str">
        <f>IF(VentasC15[[#This Row],[Total por vendedor]]&gt;=250000,"SI","NO")</f>
        <v>SI</v>
      </c>
    </row>
    <row r="3790" spans="1:18" x14ac:dyDescent="0.3">
      <c r="A3790" s="16">
        <v>33500910</v>
      </c>
      <c r="B3790" s="13">
        <v>26</v>
      </c>
      <c r="C3790" s="13">
        <v>8</v>
      </c>
      <c r="D3790" s="13">
        <v>99</v>
      </c>
      <c r="E3790" t="s">
        <v>23</v>
      </c>
      <c r="F3790" t="s">
        <v>21</v>
      </c>
      <c r="G3790" t="str">
        <f>IF(VentasC15[[#This Row],[Tipo de pago]]='Tablas auxiliares'!$B$6,"Venta física","Venta Online")</f>
        <v>Venta Online</v>
      </c>
      <c r="H3790" t="s">
        <v>29</v>
      </c>
      <c r="I3790" s="37">
        <v>81347</v>
      </c>
      <c r="J3790" s="37">
        <v>48011</v>
      </c>
      <c r="K3790" s="37">
        <v>14541</v>
      </c>
      <c r="L3790" s="37">
        <v>38547</v>
      </c>
      <c r="M3790" s="37">
        <v>87535</v>
      </c>
      <c r="N3790" s="37">
        <f>SUM(VentasC15[[#This Row],[Maquillaje]:[Perfumería]])</f>
        <v>269981</v>
      </c>
      <c r="O3790" s="14">
        <f>AVERAGE(VentasC15[[#This Row],[Maquillaje]:[Perfumería]])</f>
        <v>53996.2</v>
      </c>
      <c r="P3790" t="str">
        <f>INDEX(VentasC15[[#Headers],[Maquillaje]:[Perfumería]],MATCH(MAX(VentasC15[[#This Row],[Maquillaje]:[Perfumería]]),VentasC15[[#This Row],[Maquillaje]:[Perfumería]],0))</f>
        <v>Perfumería</v>
      </c>
      <c r="Q3790" t="str">
        <f>INDEX(VentasC15[[#Headers],[Maquillaje]:[Perfumería]],MATCH(MIN(VentasC15[[#This Row],[Maquillaje]:[Perfumería]]),VentasC15[[#This Row],[Maquillaje]:[Perfumería]],0))</f>
        <v>Cabello</v>
      </c>
      <c r="R3790" t="str">
        <f>IF(VentasC15[[#This Row],[Total por vendedor]]&gt;=250000,"SI","NO")</f>
        <v>SI</v>
      </c>
    </row>
    <row r="3791" spans="1:18" x14ac:dyDescent="0.3">
      <c r="A3791" s="17">
        <v>33500911</v>
      </c>
      <c r="B3791" s="13">
        <v>51</v>
      </c>
      <c r="C3791" s="13">
        <v>8</v>
      </c>
      <c r="D3791" s="13">
        <v>70</v>
      </c>
      <c r="E3791" t="s">
        <v>23</v>
      </c>
      <c r="F3791" t="s">
        <v>21</v>
      </c>
      <c r="G3791" t="str">
        <f>IF(VentasC15[[#This Row],[Tipo de pago]]='Tablas auxiliares'!$B$6,"Venta física","Venta Online")</f>
        <v>Venta Online</v>
      </c>
      <c r="H3791" t="s">
        <v>29</v>
      </c>
      <c r="I3791" s="37">
        <v>52719</v>
      </c>
      <c r="J3791" s="37">
        <v>47260</v>
      </c>
      <c r="K3791" s="37">
        <v>71583</v>
      </c>
      <c r="L3791" s="37">
        <v>3555</v>
      </c>
      <c r="M3791" s="37">
        <v>71115</v>
      </c>
      <c r="N3791" s="37">
        <f>SUM(VentasC15[[#This Row],[Maquillaje]:[Perfumería]])</f>
        <v>246232</v>
      </c>
      <c r="O3791" s="14">
        <f>AVERAGE(VentasC15[[#This Row],[Maquillaje]:[Perfumería]])</f>
        <v>49246.400000000001</v>
      </c>
      <c r="P3791" t="str">
        <f>INDEX(VentasC15[[#Headers],[Maquillaje]:[Perfumería]],MATCH(MAX(VentasC15[[#This Row],[Maquillaje]:[Perfumería]]),VentasC15[[#This Row],[Maquillaje]:[Perfumería]],0))</f>
        <v>Cabello</v>
      </c>
      <c r="Q3791" t="str">
        <f>INDEX(VentasC15[[#Headers],[Maquillaje]:[Perfumería]],MATCH(MIN(VentasC15[[#This Row],[Maquillaje]:[Perfumería]]),VentasC15[[#This Row],[Maquillaje]:[Perfumería]],0))</f>
        <v>Cuerpo</v>
      </c>
      <c r="R3791" t="str">
        <f>IF(VentasC15[[#This Row],[Total por vendedor]]&gt;=250000,"SI","NO")</f>
        <v>NO</v>
      </c>
    </row>
    <row r="3792" spans="1:18" x14ac:dyDescent="0.3">
      <c r="A3792" s="16">
        <v>33500912</v>
      </c>
      <c r="B3792" s="13">
        <v>66</v>
      </c>
      <c r="C3792" s="13">
        <v>8</v>
      </c>
      <c r="D3792" s="13">
        <v>87</v>
      </c>
      <c r="E3792" t="s">
        <v>23</v>
      </c>
      <c r="F3792" t="s">
        <v>20</v>
      </c>
      <c r="G3792" t="str">
        <f>IF(VentasC15[[#This Row],[Tipo de pago]]='Tablas auxiliares'!$B$6,"Venta física","Venta Online")</f>
        <v>Venta física</v>
      </c>
      <c r="H3792" t="s">
        <v>29</v>
      </c>
      <c r="I3792" s="37">
        <v>75055</v>
      </c>
      <c r="J3792" s="37">
        <v>52394</v>
      </c>
      <c r="K3792" s="37">
        <v>68735</v>
      </c>
      <c r="L3792" s="37">
        <v>88383</v>
      </c>
      <c r="M3792" s="37">
        <v>16133</v>
      </c>
      <c r="N3792" s="37">
        <f>SUM(VentasC15[[#This Row],[Maquillaje]:[Perfumería]])</f>
        <v>300700</v>
      </c>
      <c r="O3792" s="14">
        <f>AVERAGE(VentasC15[[#This Row],[Maquillaje]:[Perfumería]])</f>
        <v>60140</v>
      </c>
      <c r="P3792" t="str">
        <f>INDEX(VentasC15[[#Headers],[Maquillaje]:[Perfumería]],MATCH(MAX(VentasC15[[#This Row],[Maquillaje]:[Perfumería]]),VentasC15[[#This Row],[Maquillaje]:[Perfumería]],0))</f>
        <v>Cuerpo</v>
      </c>
      <c r="Q3792" t="str">
        <f>INDEX(VentasC15[[#Headers],[Maquillaje]:[Perfumería]],MATCH(MIN(VentasC15[[#This Row],[Maquillaje]:[Perfumería]]),VentasC15[[#This Row],[Maquillaje]:[Perfumería]],0))</f>
        <v>Perfumería</v>
      </c>
      <c r="R3792" t="str">
        <f>IF(VentasC15[[#This Row],[Total por vendedor]]&gt;=250000,"SI","NO")</f>
        <v>SI</v>
      </c>
    </row>
    <row r="3793" spans="1:18" x14ac:dyDescent="0.3">
      <c r="A3793" s="17">
        <v>33500913</v>
      </c>
      <c r="B3793" s="13">
        <v>41</v>
      </c>
      <c r="C3793" s="13">
        <v>8</v>
      </c>
      <c r="D3793" s="13">
        <v>6</v>
      </c>
      <c r="E3793" t="s">
        <v>24</v>
      </c>
      <c r="F3793" t="s">
        <v>20</v>
      </c>
      <c r="G3793" t="str">
        <f>IF(VentasC15[[#This Row],[Tipo de pago]]='Tablas auxiliares'!$B$6,"Venta física","Venta Online")</f>
        <v>Venta física</v>
      </c>
      <c r="H3793" t="s">
        <v>29</v>
      </c>
      <c r="I3793" s="37">
        <v>88936</v>
      </c>
      <c r="J3793" s="37">
        <v>81345</v>
      </c>
      <c r="K3793" s="37">
        <v>79620</v>
      </c>
      <c r="L3793" s="37">
        <v>1422</v>
      </c>
      <c r="M3793" s="37">
        <v>71806</v>
      </c>
      <c r="N3793" s="37">
        <f>SUM(VentasC15[[#This Row],[Maquillaje]:[Perfumería]])</f>
        <v>323129</v>
      </c>
      <c r="O3793" s="14">
        <f>AVERAGE(VentasC15[[#This Row],[Maquillaje]:[Perfumería]])</f>
        <v>64625.8</v>
      </c>
      <c r="P3793" t="str">
        <f>INDEX(VentasC15[[#Headers],[Maquillaje]:[Perfumería]],MATCH(MAX(VentasC15[[#This Row],[Maquillaje]:[Perfumería]]),VentasC15[[#This Row],[Maquillaje]:[Perfumería]],0))</f>
        <v>Maquillaje</v>
      </c>
      <c r="Q3793" t="str">
        <f>INDEX(VentasC15[[#Headers],[Maquillaje]:[Perfumería]],MATCH(MIN(VentasC15[[#This Row],[Maquillaje]:[Perfumería]]),VentasC15[[#This Row],[Maquillaje]:[Perfumería]],0))</f>
        <v>Cuerpo</v>
      </c>
      <c r="R3793" t="str">
        <f>IF(VentasC15[[#This Row],[Total por vendedor]]&gt;=250000,"SI","NO")</f>
        <v>SI</v>
      </c>
    </row>
    <row r="3794" spans="1:18" x14ac:dyDescent="0.3">
      <c r="A3794" s="16">
        <v>33500914</v>
      </c>
      <c r="B3794" s="13">
        <v>52</v>
      </c>
      <c r="C3794" s="13">
        <v>8</v>
      </c>
      <c r="D3794" s="13">
        <v>15</v>
      </c>
      <c r="E3794" t="s">
        <v>22</v>
      </c>
      <c r="F3794" t="s">
        <v>20</v>
      </c>
      <c r="G3794" t="str">
        <f>IF(VentasC15[[#This Row],[Tipo de pago]]='Tablas auxiliares'!$B$6,"Venta física","Venta Online")</f>
        <v>Venta física</v>
      </c>
      <c r="H3794" t="s">
        <v>30</v>
      </c>
      <c r="I3794" s="37">
        <v>25414</v>
      </c>
      <c r="J3794" s="37">
        <v>39537</v>
      </c>
      <c r="K3794" s="37">
        <v>66004</v>
      </c>
      <c r="L3794" s="37">
        <v>51974</v>
      </c>
      <c r="M3794" s="37">
        <v>90931</v>
      </c>
      <c r="N3794" s="37">
        <f>SUM(VentasC15[[#This Row],[Maquillaje]:[Perfumería]])</f>
        <v>273860</v>
      </c>
      <c r="O3794" s="14">
        <f>AVERAGE(VentasC15[[#This Row],[Maquillaje]:[Perfumería]])</f>
        <v>54772</v>
      </c>
      <c r="P3794" t="str">
        <f>INDEX(VentasC15[[#Headers],[Maquillaje]:[Perfumería]],MATCH(MAX(VentasC15[[#This Row],[Maquillaje]:[Perfumería]]),VentasC15[[#This Row],[Maquillaje]:[Perfumería]],0))</f>
        <v>Perfumería</v>
      </c>
      <c r="Q3794" t="str">
        <f>INDEX(VentasC15[[#Headers],[Maquillaje]:[Perfumería]],MATCH(MIN(VentasC15[[#This Row],[Maquillaje]:[Perfumería]]),VentasC15[[#This Row],[Maquillaje]:[Perfumería]],0))</f>
        <v>Maquillaje</v>
      </c>
      <c r="R3794" t="str">
        <f>IF(VentasC15[[#This Row],[Total por vendedor]]&gt;=250000,"SI","NO")</f>
        <v>SI</v>
      </c>
    </row>
    <row r="3795" spans="1:18" x14ac:dyDescent="0.3">
      <c r="A3795" s="17">
        <v>33500915</v>
      </c>
      <c r="B3795" s="13">
        <v>56</v>
      </c>
      <c r="C3795" s="13">
        <v>8</v>
      </c>
      <c r="D3795" s="13">
        <v>70</v>
      </c>
      <c r="E3795" t="s">
        <v>24</v>
      </c>
      <c r="F3795" t="s">
        <v>21</v>
      </c>
      <c r="G3795" t="str">
        <f>IF(VentasC15[[#This Row],[Tipo de pago]]='Tablas auxiliares'!$B$6,"Venta física","Venta Online")</f>
        <v>Venta Online</v>
      </c>
      <c r="H3795" t="s">
        <v>30</v>
      </c>
      <c r="I3795" s="37">
        <v>16869</v>
      </c>
      <c r="J3795" s="37">
        <v>92270</v>
      </c>
      <c r="K3795" s="37">
        <v>7704</v>
      </c>
      <c r="L3795" s="37">
        <v>51553</v>
      </c>
      <c r="M3795" s="37">
        <v>68237</v>
      </c>
      <c r="N3795" s="37">
        <f>SUM(VentasC15[[#This Row],[Maquillaje]:[Perfumería]])</f>
        <v>236633</v>
      </c>
      <c r="O3795" s="14">
        <f>AVERAGE(VentasC15[[#This Row],[Maquillaje]:[Perfumería]])</f>
        <v>47326.6</v>
      </c>
      <c r="P3795" t="str">
        <f>INDEX(VentasC15[[#Headers],[Maquillaje]:[Perfumería]],MATCH(MAX(VentasC15[[#This Row],[Maquillaje]:[Perfumería]]),VentasC15[[#This Row],[Maquillaje]:[Perfumería]],0))</f>
        <v>Skincare</v>
      </c>
      <c r="Q3795" t="str">
        <f>INDEX(VentasC15[[#Headers],[Maquillaje]:[Perfumería]],MATCH(MIN(VentasC15[[#This Row],[Maquillaje]:[Perfumería]]),VentasC15[[#This Row],[Maquillaje]:[Perfumería]],0))</f>
        <v>Cabello</v>
      </c>
      <c r="R3795" t="str">
        <f>IF(VentasC15[[#This Row],[Total por vendedor]]&gt;=250000,"SI","NO")</f>
        <v>NO</v>
      </c>
    </row>
    <row r="3796" spans="1:18" x14ac:dyDescent="0.3">
      <c r="A3796" s="16">
        <v>33500916</v>
      </c>
      <c r="B3796" s="13">
        <v>50</v>
      </c>
      <c r="C3796" s="13">
        <v>8</v>
      </c>
      <c r="D3796" s="13">
        <v>64</v>
      </c>
      <c r="E3796" t="s">
        <v>23</v>
      </c>
      <c r="F3796" t="s">
        <v>21</v>
      </c>
      <c r="G3796" t="str">
        <f>IF(VentasC15[[#This Row],[Tipo de pago]]='Tablas auxiliares'!$B$6,"Venta física","Venta Online")</f>
        <v>Venta Online</v>
      </c>
      <c r="H3796" t="s">
        <v>30</v>
      </c>
      <c r="I3796" s="37">
        <v>89117</v>
      </c>
      <c r="J3796" s="37">
        <v>12003</v>
      </c>
      <c r="K3796" s="37">
        <v>30463</v>
      </c>
      <c r="L3796" s="37">
        <v>11381</v>
      </c>
      <c r="M3796" s="37">
        <v>23275</v>
      </c>
      <c r="N3796" s="37">
        <f>SUM(VentasC15[[#This Row],[Maquillaje]:[Perfumería]])</f>
        <v>166239</v>
      </c>
      <c r="O3796" s="14">
        <f>AVERAGE(VentasC15[[#This Row],[Maquillaje]:[Perfumería]])</f>
        <v>33247.800000000003</v>
      </c>
      <c r="P3796" t="str">
        <f>INDEX(VentasC15[[#Headers],[Maquillaje]:[Perfumería]],MATCH(MAX(VentasC15[[#This Row],[Maquillaje]:[Perfumería]]),VentasC15[[#This Row],[Maquillaje]:[Perfumería]],0))</f>
        <v>Maquillaje</v>
      </c>
      <c r="Q3796" t="str">
        <f>INDEX(VentasC15[[#Headers],[Maquillaje]:[Perfumería]],MATCH(MIN(VentasC15[[#This Row],[Maquillaje]:[Perfumería]]),VentasC15[[#This Row],[Maquillaje]:[Perfumería]],0))</f>
        <v>Cuerpo</v>
      </c>
      <c r="R3796" t="str">
        <f>IF(VentasC15[[#This Row],[Total por vendedor]]&gt;=250000,"SI","NO")</f>
        <v>NO</v>
      </c>
    </row>
    <row r="3797" spans="1:18" x14ac:dyDescent="0.3">
      <c r="A3797" s="17">
        <v>33500917</v>
      </c>
      <c r="B3797" s="13">
        <v>37</v>
      </c>
      <c r="C3797" s="13">
        <v>8</v>
      </c>
      <c r="D3797" s="13">
        <v>84</v>
      </c>
      <c r="E3797" t="s">
        <v>24</v>
      </c>
      <c r="F3797" t="s">
        <v>21</v>
      </c>
      <c r="G3797" t="str">
        <f>IF(VentasC15[[#This Row],[Tipo de pago]]='Tablas auxiliares'!$B$6,"Venta física","Venta Online")</f>
        <v>Venta Online</v>
      </c>
      <c r="H3797" t="s">
        <v>30</v>
      </c>
      <c r="I3797" s="37">
        <v>9885</v>
      </c>
      <c r="J3797" s="37">
        <v>3547</v>
      </c>
      <c r="K3797" s="37">
        <v>19337</v>
      </c>
      <c r="L3797" s="37">
        <v>65444</v>
      </c>
      <c r="M3797" s="37">
        <v>22364</v>
      </c>
      <c r="N3797" s="37">
        <f>SUM(VentasC15[[#This Row],[Maquillaje]:[Perfumería]])</f>
        <v>120577</v>
      </c>
      <c r="O3797" s="14">
        <f>AVERAGE(VentasC15[[#This Row],[Maquillaje]:[Perfumería]])</f>
        <v>24115.4</v>
      </c>
      <c r="P3797" t="str">
        <f>INDEX(VentasC15[[#Headers],[Maquillaje]:[Perfumería]],MATCH(MAX(VentasC15[[#This Row],[Maquillaje]:[Perfumería]]),VentasC15[[#This Row],[Maquillaje]:[Perfumería]],0))</f>
        <v>Cuerpo</v>
      </c>
      <c r="Q3797" t="str">
        <f>INDEX(VentasC15[[#Headers],[Maquillaje]:[Perfumería]],MATCH(MIN(VentasC15[[#This Row],[Maquillaje]:[Perfumería]]),VentasC15[[#This Row],[Maquillaje]:[Perfumería]],0))</f>
        <v>Skincare</v>
      </c>
      <c r="R3797" t="str">
        <f>IF(VentasC15[[#This Row],[Total por vendedor]]&gt;=250000,"SI","NO")</f>
        <v>NO</v>
      </c>
    </row>
    <row r="3798" spans="1:18" x14ac:dyDescent="0.3">
      <c r="A3798" s="16">
        <v>33500918</v>
      </c>
      <c r="B3798" s="13">
        <v>61</v>
      </c>
      <c r="C3798" s="13">
        <v>8</v>
      </c>
      <c r="D3798" s="13">
        <v>24</v>
      </c>
      <c r="E3798" t="s">
        <v>25</v>
      </c>
      <c r="F3798" t="s">
        <v>20</v>
      </c>
      <c r="G3798" t="str">
        <f>IF(VentasC15[[#This Row],[Tipo de pago]]='Tablas auxiliares'!$B$6,"Venta física","Venta Online")</f>
        <v>Venta física</v>
      </c>
      <c r="H3798" t="s">
        <v>29</v>
      </c>
      <c r="I3798" s="37">
        <v>53886</v>
      </c>
      <c r="J3798" s="37">
        <v>729</v>
      </c>
      <c r="K3798" s="37">
        <v>74236</v>
      </c>
      <c r="L3798" s="37">
        <v>38115</v>
      </c>
      <c r="M3798" s="37">
        <v>99242</v>
      </c>
      <c r="N3798" s="37">
        <f>SUM(VentasC15[[#This Row],[Maquillaje]:[Perfumería]])</f>
        <v>266208</v>
      </c>
      <c r="O3798" s="14">
        <f>AVERAGE(VentasC15[[#This Row],[Maquillaje]:[Perfumería]])</f>
        <v>53241.599999999999</v>
      </c>
      <c r="P3798" t="str">
        <f>INDEX(VentasC15[[#Headers],[Maquillaje]:[Perfumería]],MATCH(MAX(VentasC15[[#This Row],[Maquillaje]:[Perfumería]]),VentasC15[[#This Row],[Maquillaje]:[Perfumería]],0))</f>
        <v>Perfumería</v>
      </c>
      <c r="Q3798" t="str">
        <f>INDEX(VentasC15[[#Headers],[Maquillaje]:[Perfumería]],MATCH(MIN(VentasC15[[#This Row],[Maquillaje]:[Perfumería]]),VentasC15[[#This Row],[Maquillaje]:[Perfumería]],0))</f>
        <v>Skincare</v>
      </c>
      <c r="R3798" t="str">
        <f>IF(VentasC15[[#This Row],[Total por vendedor]]&gt;=250000,"SI","NO")</f>
        <v>SI</v>
      </c>
    </row>
    <row r="3799" spans="1:18" x14ac:dyDescent="0.3">
      <c r="A3799" s="17">
        <v>33500919</v>
      </c>
      <c r="B3799" s="13">
        <v>70</v>
      </c>
      <c r="C3799" s="13">
        <v>8</v>
      </c>
      <c r="D3799" s="13">
        <v>96</v>
      </c>
      <c r="E3799" t="s">
        <v>23</v>
      </c>
      <c r="F3799" t="s">
        <v>21</v>
      </c>
      <c r="G3799" t="str">
        <f>IF(VentasC15[[#This Row],[Tipo de pago]]='Tablas auxiliares'!$B$6,"Venta física","Venta Online")</f>
        <v>Venta Online</v>
      </c>
      <c r="H3799" t="s">
        <v>29</v>
      </c>
      <c r="I3799" s="37">
        <v>91681</v>
      </c>
      <c r="J3799" s="37">
        <v>12845</v>
      </c>
      <c r="K3799" s="37">
        <v>44102</v>
      </c>
      <c r="L3799" s="37">
        <v>71453</v>
      </c>
      <c r="M3799" s="37">
        <v>22729</v>
      </c>
      <c r="N3799" s="37">
        <f>SUM(VentasC15[[#This Row],[Maquillaje]:[Perfumería]])</f>
        <v>242810</v>
      </c>
      <c r="O3799" s="14">
        <f>AVERAGE(VentasC15[[#This Row],[Maquillaje]:[Perfumería]])</f>
        <v>48562</v>
      </c>
      <c r="P3799" t="str">
        <f>INDEX(VentasC15[[#Headers],[Maquillaje]:[Perfumería]],MATCH(MAX(VentasC15[[#This Row],[Maquillaje]:[Perfumería]]),VentasC15[[#This Row],[Maquillaje]:[Perfumería]],0))</f>
        <v>Maquillaje</v>
      </c>
      <c r="Q3799" t="str">
        <f>INDEX(VentasC15[[#Headers],[Maquillaje]:[Perfumería]],MATCH(MIN(VentasC15[[#This Row],[Maquillaje]:[Perfumería]]),VentasC15[[#This Row],[Maquillaje]:[Perfumería]],0))</f>
        <v>Skincare</v>
      </c>
      <c r="R3799" t="str">
        <f>IF(VentasC15[[#This Row],[Total por vendedor]]&gt;=250000,"SI","NO")</f>
        <v>NO</v>
      </c>
    </row>
    <row r="3800" spans="1:18" x14ac:dyDescent="0.3">
      <c r="A3800" s="16">
        <v>33500920</v>
      </c>
      <c r="B3800" s="13">
        <v>61</v>
      </c>
      <c r="C3800" s="13">
        <v>8</v>
      </c>
      <c r="D3800" s="13">
        <v>52</v>
      </c>
      <c r="E3800" t="s">
        <v>23</v>
      </c>
      <c r="F3800" t="s">
        <v>20</v>
      </c>
      <c r="G3800" t="str">
        <f>IF(VentasC15[[#This Row],[Tipo de pago]]='Tablas auxiliares'!$B$6,"Venta física","Venta Online")</f>
        <v>Venta física</v>
      </c>
      <c r="H3800" t="s">
        <v>29</v>
      </c>
      <c r="I3800" s="37">
        <v>95893</v>
      </c>
      <c r="J3800" s="37">
        <v>62862</v>
      </c>
      <c r="K3800" s="37">
        <v>15962</v>
      </c>
      <c r="L3800" s="37">
        <v>51056</v>
      </c>
      <c r="M3800" s="37">
        <v>60694</v>
      </c>
      <c r="N3800" s="37">
        <f>SUM(VentasC15[[#This Row],[Maquillaje]:[Perfumería]])</f>
        <v>286467</v>
      </c>
      <c r="O3800" s="14">
        <f>AVERAGE(VentasC15[[#This Row],[Maquillaje]:[Perfumería]])</f>
        <v>57293.4</v>
      </c>
      <c r="P3800" t="str">
        <f>INDEX(VentasC15[[#Headers],[Maquillaje]:[Perfumería]],MATCH(MAX(VentasC15[[#This Row],[Maquillaje]:[Perfumería]]),VentasC15[[#This Row],[Maquillaje]:[Perfumería]],0))</f>
        <v>Maquillaje</v>
      </c>
      <c r="Q3800" t="str">
        <f>INDEX(VentasC15[[#Headers],[Maquillaje]:[Perfumería]],MATCH(MIN(VentasC15[[#This Row],[Maquillaje]:[Perfumería]]),VentasC15[[#This Row],[Maquillaje]:[Perfumería]],0))</f>
        <v>Cabello</v>
      </c>
      <c r="R3800" t="str">
        <f>IF(VentasC15[[#This Row],[Total por vendedor]]&gt;=250000,"SI","NO")</f>
        <v>SI</v>
      </c>
    </row>
    <row r="3801" spans="1:18" x14ac:dyDescent="0.3">
      <c r="A3801" s="17">
        <v>33500921</v>
      </c>
      <c r="B3801" s="13">
        <v>60</v>
      </c>
      <c r="C3801" s="13">
        <v>8</v>
      </c>
      <c r="D3801" s="13">
        <v>24</v>
      </c>
      <c r="E3801" t="s">
        <v>25</v>
      </c>
      <c r="F3801" t="s">
        <v>21</v>
      </c>
      <c r="G3801" t="str">
        <f>IF(VentasC15[[#This Row],[Tipo de pago]]='Tablas auxiliares'!$B$6,"Venta física","Venta Online")</f>
        <v>Venta Online</v>
      </c>
      <c r="H3801" t="s">
        <v>29</v>
      </c>
      <c r="I3801" s="37">
        <v>69924</v>
      </c>
      <c r="J3801" s="37">
        <v>68504</v>
      </c>
      <c r="K3801" s="37">
        <v>26837</v>
      </c>
      <c r="L3801" s="37">
        <v>59832</v>
      </c>
      <c r="M3801" s="37">
        <v>92802</v>
      </c>
      <c r="N3801" s="37">
        <f>SUM(VentasC15[[#This Row],[Maquillaje]:[Perfumería]])</f>
        <v>317899</v>
      </c>
      <c r="O3801" s="14">
        <f>AVERAGE(VentasC15[[#This Row],[Maquillaje]:[Perfumería]])</f>
        <v>63579.8</v>
      </c>
      <c r="P3801" t="str">
        <f>INDEX(VentasC15[[#Headers],[Maquillaje]:[Perfumería]],MATCH(MAX(VentasC15[[#This Row],[Maquillaje]:[Perfumería]]),VentasC15[[#This Row],[Maquillaje]:[Perfumería]],0))</f>
        <v>Perfumería</v>
      </c>
      <c r="Q3801" t="str">
        <f>INDEX(VentasC15[[#Headers],[Maquillaje]:[Perfumería]],MATCH(MIN(VentasC15[[#This Row],[Maquillaje]:[Perfumería]]),VentasC15[[#This Row],[Maquillaje]:[Perfumería]],0))</f>
        <v>Cabello</v>
      </c>
      <c r="R3801" t="str">
        <f>IF(VentasC15[[#This Row],[Total por vendedor]]&gt;=250000,"SI","NO")</f>
        <v>SI</v>
      </c>
    </row>
    <row r="3802" spans="1:18" x14ac:dyDescent="0.3">
      <c r="A3802" s="16">
        <v>33500922</v>
      </c>
      <c r="B3802" s="13">
        <v>31</v>
      </c>
      <c r="C3802" s="13">
        <v>8</v>
      </c>
      <c r="D3802" s="13">
        <v>39</v>
      </c>
      <c r="E3802" t="s">
        <v>23</v>
      </c>
      <c r="F3802" t="s">
        <v>20</v>
      </c>
      <c r="G3802" t="str">
        <f>IF(VentasC15[[#This Row],[Tipo de pago]]='Tablas auxiliares'!$B$6,"Venta física","Venta Online")</f>
        <v>Venta física</v>
      </c>
      <c r="H3802" t="s">
        <v>30</v>
      </c>
      <c r="I3802" s="37">
        <v>19767</v>
      </c>
      <c r="J3802" s="37">
        <v>19285</v>
      </c>
      <c r="K3802" s="37">
        <v>62318</v>
      </c>
      <c r="L3802" s="37">
        <v>58711</v>
      </c>
      <c r="M3802" s="37">
        <v>49439</v>
      </c>
      <c r="N3802" s="37">
        <f>SUM(VentasC15[[#This Row],[Maquillaje]:[Perfumería]])</f>
        <v>209520</v>
      </c>
      <c r="O3802" s="14">
        <f>AVERAGE(VentasC15[[#This Row],[Maquillaje]:[Perfumería]])</f>
        <v>41904</v>
      </c>
      <c r="P3802" t="str">
        <f>INDEX(VentasC15[[#Headers],[Maquillaje]:[Perfumería]],MATCH(MAX(VentasC15[[#This Row],[Maquillaje]:[Perfumería]]),VentasC15[[#This Row],[Maquillaje]:[Perfumería]],0))</f>
        <v>Cabello</v>
      </c>
      <c r="Q3802" t="str">
        <f>INDEX(VentasC15[[#Headers],[Maquillaje]:[Perfumería]],MATCH(MIN(VentasC15[[#This Row],[Maquillaje]:[Perfumería]]),VentasC15[[#This Row],[Maquillaje]:[Perfumería]],0))</f>
        <v>Skincare</v>
      </c>
      <c r="R3802" t="str">
        <f>IF(VentasC15[[#This Row],[Total por vendedor]]&gt;=250000,"SI","NO")</f>
        <v>NO</v>
      </c>
    </row>
    <row r="3803" spans="1:18" x14ac:dyDescent="0.3">
      <c r="A3803" s="17">
        <v>33500923</v>
      </c>
      <c r="B3803" s="13">
        <v>50</v>
      </c>
      <c r="C3803" s="13">
        <v>8</v>
      </c>
      <c r="D3803" s="13">
        <v>79</v>
      </c>
      <c r="E3803" t="s">
        <v>25</v>
      </c>
      <c r="F3803" t="s">
        <v>20</v>
      </c>
      <c r="G3803" t="str">
        <f>IF(VentasC15[[#This Row],[Tipo de pago]]='Tablas auxiliares'!$B$6,"Venta física","Venta Online")</f>
        <v>Venta física</v>
      </c>
      <c r="H3803" t="s">
        <v>30</v>
      </c>
      <c r="I3803" s="37">
        <v>6587</v>
      </c>
      <c r="J3803" s="37">
        <v>36937</v>
      </c>
      <c r="K3803" s="37">
        <v>7309</v>
      </c>
      <c r="L3803" s="37">
        <v>7921</v>
      </c>
      <c r="M3803" s="37">
        <v>80195</v>
      </c>
      <c r="N3803" s="37">
        <f>SUM(VentasC15[[#This Row],[Maquillaje]:[Perfumería]])</f>
        <v>138949</v>
      </c>
      <c r="O3803" s="14">
        <f>AVERAGE(VentasC15[[#This Row],[Maquillaje]:[Perfumería]])</f>
        <v>27789.8</v>
      </c>
      <c r="P3803" t="str">
        <f>INDEX(VentasC15[[#Headers],[Maquillaje]:[Perfumería]],MATCH(MAX(VentasC15[[#This Row],[Maquillaje]:[Perfumería]]),VentasC15[[#This Row],[Maquillaje]:[Perfumería]],0))</f>
        <v>Perfumería</v>
      </c>
      <c r="Q3803" t="str">
        <f>INDEX(VentasC15[[#Headers],[Maquillaje]:[Perfumería]],MATCH(MIN(VentasC15[[#This Row],[Maquillaje]:[Perfumería]]),VentasC15[[#This Row],[Maquillaje]:[Perfumería]],0))</f>
        <v>Maquillaje</v>
      </c>
      <c r="R3803" t="str">
        <f>IF(VentasC15[[#This Row],[Total por vendedor]]&gt;=250000,"SI","NO")</f>
        <v>NO</v>
      </c>
    </row>
    <row r="3804" spans="1:18" x14ac:dyDescent="0.3">
      <c r="A3804" s="16">
        <v>33500924</v>
      </c>
      <c r="B3804" s="13">
        <v>40</v>
      </c>
      <c r="C3804" s="13">
        <v>8</v>
      </c>
      <c r="D3804" s="13">
        <v>28</v>
      </c>
      <c r="E3804" t="s">
        <v>22</v>
      </c>
      <c r="F3804" t="s">
        <v>21</v>
      </c>
      <c r="G3804" t="str">
        <f>IF(VentasC15[[#This Row],[Tipo de pago]]='Tablas auxiliares'!$B$6,"Venta física","Venta Online")</f>
        <v>Venta Online</v>
      </c>
      <c r="H3804" t="s">
        <v>29</v>
      </c>
      <c r="I3804" s="37">
        <v>28559</v>
      </c>
      <c r="J3804" s="37">
        <v>40244</v>
      </c>
      <c r="K3804" s="37">
        <v>75590</v>
      </c>
      <c r="L3804" s="37">
        <v>6064</v>
      </c>
      <c r="M3804" s="37">
        <v>93557</v>
      </c>
      <c r="N3804" s="37">
        <f>SUM(VentasC15[[#This Row],[Maquillaje]:[Perfumería]])</f>
        <v>244014</v>
      </c>
      <c r="O3804" s="14">
        <f>AVERAGE(VentasC15[[#This Row],[Maquillaje]:[Perfumería]])</f>
        <v>48802.8</v>
      </c>
      <c r="P3804" t="str">
        <f>INDEX(VentasC15[[#Headers],[Maquillaje]:[Perfumería]],MATCH(MAX(VentasC15[[#This Row],[Maquillaje]:[Perfumería]]),VentasC15[[#This Row],[Maquillaje]:[Perfumería]],0))</f>
        <v>Perfumería</v>
      </c>
      <c r="Q3804" t="str">
        <f>INDEX(VentasC15[[#Headers],[Maquillaje]:[Perfumería]],MATCH(MIN(VentasC15[[#This Row],[Maquillaje]:[Perfumería]]),VentasC15[[#This Row],[Maquillaje]:[Perfumería]],0))</f>
        <v>Cuerpo</v>
      </c>
      <c r="R3804" t="str">
        <f>IF(VentasC15[[#This Row],[Total por vendedor]]&gt;=250000,"SI","NO")</f>
        <v>NO</v>
      </c>
    </row>
    <row r="3805" spans="1:18" x14ac:dyDescent="0.3">
      <c r="A3805" s="17">
        <v>33500925</v>
      </c>
      <c r="B3805" s="13">
        <v>55</v>
      </c>
      <c r="C3805" s="13">
        <v>8</v>
      </c>
      <c r="D3805" s="13">
        <v>37</v>
      </c>
      <c r="E3805" t="s">
        <v>24</v>
      </c>
      <c r="F3805" t="s">
        <v>20</v>
      </c>
      <c r="G3805" t="str">
        <f>IF(VentasC15[[#This Row],[Tipo de pago]]='Tablas auxiliares'!$B$6,"Venta física","Venta Online")</f>
        <v>Venta física</v>
      </c>
      <c r="H3805" t="s">
        <v>29</v>
      </c>
      <c r="I3805" s="37">
        <v>93394</v>
      </c>
      <c r="J3805" s="37">
        <v>81963</v>
      </c>
      <c r="K3805" s="37">
        <v>11550</v>
      </c>
      <c r="L3805" s="37">
        <v>61116</v>
      </c>
      <c r="M3805" s="37">
        <v>26780</v>
      </c>
      <c r="N3805" s="37">
        <f>SUM(VentasC15[[#This Row],[Maquillaje]:[Perfumería]])</f>
        <v>274803</v>
      </c>
      <c r="O3805" s="14">
        <f>AVERAGE(VentasC15[[#This Row],[Maquillaje]:[Perfumería]])</f>
        <v>54960.6</v>
      </c>
      <c r="P3805" t="str">
        <f>INDEX(VentasC15[[#Headers],[Maquillaje]:[Perfumería]],MATCH(MAX(VentasC15[[#This Row],[Maquillaje]:[Perfumería]]),VentasC15[[#This Row],[Maquillaje]:[Perfumería]],0))</f>
        <v>Maquillaje</v>
      </c>
      <c r="Q3805" t="str">
        <f>INDEX(VentasC15[[#Headers],[Maquillaje]:[Perfumería]],MATCH(MIN(VentasC15[[#This Row],[Maquillaje]:[Perfumería]]),VentasC15[[#This Row],[Maquillaje]:[Perfumería]],0))</f>
        <v>Cabello</v>
      </c>
      <c r="R3805" t="str">
        <f>IF(VentasC15[[#This Row],[Total por vendedor]]&gt;=250000,"SI","NO")</f>
        <v>SI</v>
      </c>
    </row>
    <row r="3806" spans="1:18" x14ac:dyDescent="0.3">
      <c r="A3806" s="16">
        <v>33500926</v>
      </c>
      <c r="B3806" s="13">
        <v>58</v>
      </c>
      <c r="C3806" s="13">
        <v>8</v>
      </c>
      <c r="D3806" s="13">
        <v>84</v>
      </c>
      <c r="E3806" t="s">
        <v>23</v>
      </c>
      <c r="F3806" t="s">
        <v>21</v>
      </c>
      <c r="G3806" t="str">
        <f>IF(VentasC15[[#This Row],[Tipo de pago]]='Tablas auxiliares'!$B$6,"Venta física","Venta Online")</f>
        <v>Venta Online</v>
      </c>
      <c r="H3806" t="s">
        <v>30</v>
      </c>
      <c r="I3806" s="37">
        <v>75088</v>
      </c>
      <c r="J3806" s="37">
        <v>27202</v>
      </c>
      <c r="K3806" s="37">
        <v>64711</v>
      </c>
      <c r="L3806" s="37">
        <v>29688</v>
      </c>
      <c r="M3806" s="37">
        <v>55004</v>
      </c>
      <c r="N3806" s="37">
        <f>SUM(VentasC15[[#This Row],[Maquillaje]:[Perfumería]])</f>
        <v>251693</v>
      </c>
      <c r="O3806" s="14">
        <f>AVERAGE(VentasC15[[#This Row],[Maquillaje]:[Perfumería]])</f>
        <v>50338.6</v>
      </c>
      <c r="P3806" t="str">
        <f>INDEX(VentasC15[[#Headers],[Maquillaje]:[Perfumería]],MATCH(MAX(VentasC15[[#This Row],[Maquillaje]:[Perfumería]]),VentasC15[[#This Row],[Maquillaje]:[Perfumería]],0))</f>
        <v>Maquillaje</v>
      </c>
      <c r="Q3806" t="str">
        <f>INDEX(VentasC15[[#Headers],[Maquillaje]:[Perfumería]],MATCH(MIN(VentasC15[[#This Row],[Maquillaje]:[Perfumería]]),VentasC15[[#This Row],[Maquillaje]:[Perfumería]],0))</f>
        <v>Skincare</v>
      </c>
      <c r="R3806" t="str">
        <f>IF(VentasC15[[#This Row],[Total por vendedor]]&gt;=250000,"SI","NO")</f>
        <v>SI</v>
      </c>
    </row>
    <row r="3807" spans="1:18" x14ac:dyDescent="0.3">
      <c r="A3807" s="17">
        <v>33500927</v>
      </c>
      <c r="B3807" s="13">
        <v>29</v>
      </c>
      <c r="C3807" s="13">
        <v>8</v>
      </c>
      <c r="D3807" s="13">
        <v>98</v>
      </c>
      <c r="E3807" t="s">
        <v>22</v>
      </c>
      <c r="F3807" t="s">
        <v>20</v>
      </c>
      <c r="G3807" t="str">
        <f>IF(VentasC15[[#This Row],[Tipo de pago]]='Tablas auxiliares'!$B$6,"Venta física","Venta Online")</f>
        <v>Venta física</v>
      </c>
      <c r="H3807" t="s">
        <v>30</v>
      </c>
      <c r="I3807" s="37">
        <v>96069</v>
      </c>
      <c r="J3807" s="37">
        <v>71846</v>
      </c>
      <c r="K3807" s="37">
        <v>85637</v>
      </c>
      <c r="L3807" s="37">
        <v>68496</v>
      </c>
      <c r="M3807" s="37">
        <v>59687</v>
      </c>
      <c r="N3807" s="37">
        <f>SUM(VentasC15[[#This Row],[Maquillaje]:[Perfumería]])</f>
        <v>381735</v>
      </c>
      <c r="O3807" s="14">
        <f>AVERAGE(VentasC15[[#This Row],[Maquillaje]:[Perfumería]])</f>
        <v>76347</v>
      </c>
      <c r="P3807" t="str">
        <f>INDEX(VentasC15[[#Headers],[Maquillaje]:[Perfumería]],MATCH(MAX(VentasC15[[#This Row],[Maquillaje]:[Perfumería]]),VentasC15[[#This Row],[Maquillaje]:[Perfumería]],0))</f>
        <v>Maquillaje</v>
      </c>
      <c r="Q3807" t="str">
        <f>INDEX(VentasC15[[#Headers],[Maquillaje]:[Perfumería]],MATCH(MIN(VentasC15[[#This Row],[Maquillaje]:[Perfumería]]),VentasC15[[#This Row],[Maquillaje]:[Perfumería]],0))</f>
        <v>Perfumería</v>
      </c>
      <c r="R3807" t="str">
        <f>IF(VentasC15[[#This Row],[Total por vendedor]]&gt;=250000,"SI","NO")</f>
        <v>SI</v>
      </c>
    </row>
    <row r="3808" spans="1:18" x14ac:dyDescent="0.3">
      <c r="A3808" s="16">
        <v>33500928</v>
      </c>
      <c r="B3808" s="13">
        <v>44</v>
      </c>
      <c r="C3808" s="13">
        <v>8</v>
      </c>
      <c r="D3808" s="13">
        <v>83</v>
      </c>
      <c r="E3808" t="s">
        <v>22</v>
      </c>
      <c r="F3808" t="s">
        <v>21</v>
      </c>
      <c r="G3808" t="str">
        <f>IF(VentasC15[[#This Row],[Tipo de pago]]='Tablas auxiliares'!$B$6,"Venta física","Venta Online")</f>
        <v>Venta Online</v>
      </c>
      <c r="H3808" t="s">
        <v>30</v>
      </c>
      <c r="I3808" s="37">
        <v>24291</v>
      </c>
      <c r="J3808" s="37">
        <v>31871</v>
      </c>
      <c r="K3808" s="37">
        <v>32166</v>
      </c>
      <c r="L3808" s="37">
        <v>7383</v>
      </c>
      <c r="M3808" s="37">
        <v>35581</v>
      </c>
      <c r="N3808" s="37">
        <f>SUM(VentasC15[[#This Row],[Maquillaje]:[Perfumería]])</f>
        <v>131292</v>
      </c>
      <c r="O3808" s="14">
        <f>AVERAGE(VentasC15[[#This Row],[Maquillaje]:[Perfumería]])</f>
        <v>26258.400000000001</v>
      </c>
      <c r="P3808" t="str">
        <f>INDEX(VentasC15[[#Headers],[Maquillaje]:[Perfumería]],MATCH(MAX(VentasC15[[#This Row],[Maquillaje]:[Perfumería]]),VentasC15[[#This Row],[Maquillaje]:[Perfumería]],0))</f>
        <v>Perfumería</v>
      </c>
      <c r="Q3808" t="str">
        <f>INDEX(VentasC15[[#Headers],[Maquillaje]:[Perfumería]],MATCH(MIN(VentasC15[[#This Row],[Maquillaje]:[Perfumería]]),VentasC15[[#This Row],[Maquillaje]:[Perfumería]],0))</f>
        <v>Cuerpo</v>
      </c>
      <c r="R3808" t="str">
        <f>IF(VentasC15[[#This Row],[Total por vendedor]]&gt;=250000,"SI","NO")</f>
        <v>NO</v>
      </c>
    </row>
    <row r="3809" spans="1:18" x14ac:dyDescent="0.3">
      <c r="A3809" s="17">
        <v>33500929</v>
      </c>
      <c r="B3809" s="13">
        <v>68</v>
      </c>
      <c r="C3809" s="13">
        <v>8</v>
      </c>
      <c r="D3809" s="13">
        <v>44</v>
      </c>
      <c r="E3809" t="s">
        <v>24</v>
      </c>
      <c r="F3809" t="s">
        <v>21</v>
      </c>
      <c r="G3809" t="str">
        <f>IF(VentasC15[[#This Row],[Tipo de pago]]='Tablas auxiliares'!$B$6,"Venta física","Venta Online")</f>
        <v>Venta Online</v>
      </c>
      <c r="H3809" t="s">
        <v>29</v>
      </c>
      <c r="I3809" s="37">
        <v>12626</v>
      </c>
      <c r="J3809" s="37">
        <v>84878</v>
      </c>
      <c r="K3809" s="37">
        <v>23467</v>
      </c>
      <c r="L3809" s="37">
        <v>93449</v>
      </c>
      <c r="M3809" s="37">
        <v>47387</v>
      </c>
      <c r="N3809" s="37">
        <f>SUM(VentasC15[[#This Row],[Maquillaje]:[Perfumería]])</f>
        <v>261807</v>
      </c>
      <c r="O3809" s="14">
        <f>AVERAGE(VentasC15[[#This Row],[Maquillaje]:[Perfumería]])</f>
        <v>52361.4</v>
      </c>
      <c r="P3809" t="str">
        <f>INDEX(VentasC15[[#Headers],[Maquillaje]:[Perfumería]],MATCH(MAX(VentasC15[[#This Row],[Maquillaje]:[Perfumería]]),VentasC15[[#This Row],[Maquillaje]:[Perfumería]],0))</f>
        <v>Cuerpo</v>
      </c>
      <c r="Q3809" t="str">
        <f>INDEX(VentasC15[[#Headers],[Maquillaje]:[Perfumería]],MATCH(MIN(VentasC15[[#This Row],[Maquillaje]:[Perfumería]]),VentasC15[[#This Row],[Maquillaje]:[Perfumería]],0))</f>
        <v>Maquillaje</v>
      </c>
      <c r="R3809" t="str">
        <f>IF(VentasC15[[#This Row],[Total por vendedor]]&gt;=250000,"SI","NO")</f>
        <v>SI</v>
      </c>
    </row>
    <row r="3810" spans="1:18" x14ac:dyDescent="0.3">
      <c r="A3810" s="16">
        <v>33500930</v>
      </c>
      <c r="B3810" s="13">
        <v>57</v>
      </c>
      <c r="C3810" s="13">
        <v>8</v>
      </c>
      <c r="D3810" s="13">
        <v>54</v>
      </c>
      <c r="E3810" t="s">
        <v>23</v>
      </c>
      <c r="F3810" t="s">
        <v>20</v>
      </c>
      <c r="G3810" t="str">
        <f>IF(VentasC15[[#This Row],[Tipo de pago]]='Tablas auxiliares'!$B$6,"Venta física","Venta Online")</f>
        <v>Venta física</v>
      </c>
      <c r="H3810" t="s">
        <v>30</v>
      </c>
      <c r="I3810" s="37">
        <v>39536</v>
      </c>
      <c r="J3810" s="37">
        <v>45554</v>
      </c>
      <c r="K3810" s="37">
        <v>839</v>
      </c>
      <c r="L3810" s="37">
        <v>12132</v>
      </c>
      <c r="M3810" s="37">
        <v>66877</v>
      </c>
      <c r="N3810" s="37">
        <f>SUM(VentasC15[[#This Row],[Maquillaje]:[Perfumería]])</f>
        <v>164938</v>
      </c>
      <c r="O3810" s="14">
        <f>AVERAGE(VentasC15[[#This Row],[Maquillaje]:[Perfumería]])</f>
        <v>32987.599999999999</v>
      </c>
      <c r="P3810" t="str">
        <f>INDEX(VentasC15[[#Headers],[Maquillaje]:[Perfumería]],MATCH(MAX(VentasC15[[#This Row],[Maquillaje]:[Perfumería]]),VentasC15[[#This Row],[Maquillaje]:[Perfumería]],0))</f>
        <v>Perfumería</v>
      </c>
      <c r="Q3810" t="str">
        <f>INDEX(VentasC15[[#Headers],[Maquillaje]:[Perfumería]],MATCH(MIN(VentasC15[[#This Row],[Maquillaje]:[Perfumería]]),VentasC15[[#This Row],[Maquillaje]:[Perfumería]],0))</f>
        <v>Cabello</v>
      </c>
      <c r="R3810" t="str">
        <f>IF(VentasC15[[#This Row],[Total por vendedor]]&gt;=250000,"SI","NO")</f>
        <v>NO</v>
      </c>
    </row>
    <row r="3811" spans="1:18" x14ac:dyDescent="0.3">
      <c r="A3811" s="17">
        <v>33500931</v>
      </c>
      <c r="B3811" s="13">
        <v>56</v>
      </c>
      <c r="C3811" s="13">
        <v>8</v>
      </c>
      <c r="D3811" s="13">
        <v>35</v>
      </c>
      <c r="E3811" t="s">
        <v>25</v>
      </c>
      <c r="F3811" t="s">
        <v>21</v>
      </c>
      <c r="G3811" t="str">
        <f>IF(VentasC15[[#This Row],[Tipo de pago]]='Tablas auxiliares'!$B$6,"Venta física","Venta Online")</f>
        <v>Venta Online</v>
      </c>
      <c r="H3811" t="s">
        <v>30</v>
      </c>
      <c r="I3811" s="37">
        <v>56605</v>
      </c>
      <c r="J3811" s="37">
        <v>71000</v>
      </c>
      <c r="K3811" s="37">
        <v>39474</v>
      </c>
      <c r="L3811" s="37">
        <v>91878</v>
      </c>
      <c r="M3811" s="37">
        <v>1323</v>
      </c>
      <c r="N3811" s="37">
        <f>SUM(VentasC15[[#This Row],[Maquillaje]:[Perfumería]])</f>
        <v>260280</v>
      </c>
      <c r="O3811" s="14">
        <f>AVERAGE(VentasC15[[#This Row],[Maquillaje]:[Perfumería]])</f>
        <v>52056</v>
      </c>
      <c r="P3811" t="str">
        <f>INDEX(VentasC15[[#Headers],[Maquillaje]:[Perfumería]],MATCH(MAX(VentasC15[[#This Row],[Maquillaje]:[Perfumería]]),VentasC15[[#This Row],[Maquillaje]:[Perfumería]],0))</f>
        <v>Cuerpo</v>
      </c>
      <c r="Q3811" t="str">
        <f>INDEX(VentasC15[[#Headers],[Maquillaje]:[Perfumería]],MATCH(MIN(VentasC15[[#This Row],[Maquillaje]:[Perfumería]]),VentasC15[[#This Row],[Maquillaje]:[Perfumería]],0))</f>
        <v>Perfumería</v>
      </c>
      <c r="R3811" t="str">
        <f>IF(VentasC15[[#This Row],[Total por vendedor]]&gt;=250000,"SI","NO")</f>
        <v>SI</v>
      </c>
    </row>
    <row r="3812" spans="1:18" x14ac:dyDescent="0.3">
      <c r="A3812" s="16">
        <v>33500932</v>
      </c>
      <c r="B3812" s="13">
        <v>45</v>
      </c>
      <c r="C3812" s="13">
        <v>8</v>
      </c>
      <c r="D3812" s="13">
        <v>51</v>
      </c>
      <c r="E3812" t="s">
        <v>23</v>
      </c>
      <c r="F3812" t="s">
        <v>21</v>
      </c>
      <c r="G3812" t="str">
        <f>IF(VentasC15[[#This Row],[Tipo de pago]]='Tablas auxiliares'!$B$6,"Venta física","Venta Online")</f>
        <v>Venta Online</v>
      </c>
      <c r="H3812" t="s">
        <v>30</v>
      </c>
      <c r="I3812" s="37">
        <v>15687</v>
      </c>
      <c r="J3812" s="37">
        <v>31394</v>
      </c>
      <c r="K3812" s="37">
        <v>93718</v>
      </c>
      <c r="L3812" s="37">
        <v>38259</v>
      </c>
      <c r="M3812" s="37">
        <v>66843</v>
      </c>
      <c r="N3812" s="37">
        <f>SUM(VentasC15[[#This Row],[Maquillaje]:[Perfumería]])</f>
        <v>245901</v>
      </c>
      <c r="O3812" s="14">
        <f>AVERAGE(VentasC15[[#This Row],[Maquillaje]:[Perfumería]])</f>
        <v>49180.2</v>
      </c>
      <c r="P3812" t="str">
        <f>INDEX(VentasC15[[#Headers],[Maquillaje]:[Perfumería]],MATCH(MAX(VentasC15[[#This Row],[Maquillaje]:[Perfumería]]),VentasC15[[#This Row],[Maquillaje]:[Perfumería]],0))</f>
        <v>Cabello</v>
      </c>
      <c r="Q3812" t="str">
        <f>INDEX(VentasC15[[#Headers],[Maquillaje]:[Perfumería]],MATCH(MIN(VentasC15[[#This Row],[Maquillaje]:[Perfumería]]),VentasC15[[#This Row],[Maquillaje]:[Perfumería]],0))</f>
        <v>Maquillaje</v>
      </c>
      <c r="R3812" t="str">
        <f>IF(VentasC15[[#This Row],[Total por vendedor]]&gt;=250000,"SI","NO")</f>
        <v>NO</v>
      </c>
    </row>
    <row r="3813" spans="1:18" x14ac:dyDescent="0.3">
      <c r="A3813" s="17">
        <v>33500933</v>
      </c>
      <c r="B3813" s="13">
        <v>63</v>
      </c>
      <c r="C3813" s="13">
        <v>8</v>
      </c>
      <c r="D3813" s="13">
        <v>84</v>
      </c>
      <c r="E3813" t="s">
        <v>24</v>
      </c>
      <c r="F3813" t="s">
        <v>21</v>
      </c>
      <c r="G3813" t="str">
        <f>IF(VentasC15[[#This Row],[Tipo de pago]]='Tablas auxiliares'!$B$6,"Venta física","Venta Online")</f>
        <v>Venta Online</v>
      </c>
      <c r="H3813" t="s">
        <v>29</v>
      </c>
      <c r="I3813" s="37">
        <v>28952</v>
      </c>
      <c r="J3813" s="37">
        <v>97753</v>
      </c>
      <c r="K3813" s="37">
        <v>98082</v>
      </c>
      <c r="L3813" s="37">
        <v>26974</v>
      </c>
      <c r="M3813" s="37">
        <v>65668</v>
      </c>
      <c r="N3813" s="37">
        <f>SUM(VentasC15[[#This Row],[Maquillaje]:[Perfumería]])</f>
        <v>317429</v>
      </c>
      <c r="O3813" s="14">
        <f>AVERAGE(VentasC15[[#This Row],[Maquillaje]:[Perfumería]])</f>
        <v>63485.8</v>
      </c>
      <c r="P3813" t="str">
        <f>INDEX(VentasC15[[#Headers],[Maquillaje]:[Perfumería]],MATCH(MAX(VentasC15[[#This Row],[Maquillaje]:[Perfumería]]),VentasC15[[#This Row],[Maquillaje]:[Perfumería]],0))</f>
        <v>Cabello</v>
      </c>
      <c r="Q3813" t="str">
        <f>INDEX(VentasC15[[#Headers],[Maquillaje]:[Perfumería]],MATCH(MIN(VentasC15[[#This Row],[Maquillaje]:[Perfumería]]),VentasC15[[#This Row],[Maquillaje]:[Perfumería]],0))</f>
        <v>Cuerpo</v>
      </c>
      <c r="R3813" t="str">
        <f>IF(VentasC15[[#This Row],[Total por vendedor]]&gt;=250000,"SI","NO")</f>
        <v>SI</v>
      </c>
    </row>
    <row r="3814" spans="1:18" x14ac:dyDescent="0.3">
      <c r="A3814" s="16">
        <v>33500934</v>
      </c>
      <c r="B3814" s="13">
        <v>75</v>
      </c>
      <c r="C3814" s="13">
        <v>8</v>
      </c>
      <c r="D3814" s="13">
        <v>11</v>
      </c>
      <c r="E3814" t="s">
        <v>22</v>
      </c>
      <c r="F3814" t="s">
        <v>21</v>
      </c>
      <c r="G3814" t="str">
        <f>IF(VentasC15[[#This Row],[Tipo de pago]]='Tablas auxiliares'!$B$6,"Venta física","Venta Online")</f>
        <v>Venta Online</v>
      </c>
      <c r="H3814" t="s">
        <v>29</v>
      </c>
      <c r="I3814" s="37">
        <v>82867</v>
      </c>
      <c r="J3814" s="37">
        <v>92129</v>
      </c>
      <c r="K3814" s="37">
        <v>12287</v>
      </c>
      <c r="L3814" s="37">
        <v>55963</v>
      </c>
      <c r="M3814" s="37">
        <v>7374</v>
      </c>
      <c r="N3814" s="37">
        <f>SUM(VentasC15[[#This Row],[Maquillaje]:[Perfumería]])</f>
        <v>250620</v>
      </c>
      <c r="O3814" s="14">
        <f>AVERAGE(VentasC15[[#This Row],[Maquillaje]:[Perfumería]])</f>
        <v>50124</v>
      </c>
      <c r="P3814" t="str">
        <f>INDEX(VentasC15[[#Headers],[Maquillaje]:[Perfumería]],MATCH(MAX(VentasC15[[#This Row],[Maquillaje]:[Perfumería]]),VentasC15[[#This Row],[Maquillaje]:[Perfumería]],0))</f>
        <v>Skincare</v>
      </c>
      <c r="Q3814" t="str">
        <f>INDEX(VentasC15[[#Headers],[Maquillaje]:[Perfumería]],MATCH(MIN(VentasC15[[#This Row],[Maquillaje]:[Perfumería]]),VentasC15[[#This Row],[Maquillaje]:[Perfumería]],0))</f>
        <v>Perfumería</v>
      </c>
      <c r="R3814" t="str">
        <f>IF(VentasC15[[#This Row],[Total por vendedor]]&gt;=250000,"SI","NO")</f>
        <v>SI</v>
      </c>
    </row>
    <row r="3815" spans="1:18" x14ac:dyDescent="0.3">
      <c r="A3815" s="17">
        <v>33500935</v>
      </c>
      <c r="B3815" s="13">
        <v>34</v>
      </c>
      <c r="C3815" s="13">
        <v>8</v>
      </c>
      <c r="D3815" s="13">
        <v>36</v>
      </c>
      <c r="E3815" t="s">
        <v>23</v>
      </c>
      <c r="F3815" t="s">
        <v>20</v>
      </c>
      <c r="G3815" t="str">
        <f>IF(VentasC15[[#This Row],[Tipo de pago]]='Tablas auxiliares'!$B$6,"Venta física","Venta Online")</f>
        <v>Venta física</v>
      </c>
      <c r="H3815" t="s">
        <v>30</v>
      </c>
      <c r="I3815" s="37">
        <v>14654</v>
      </c>
      <c r="J3815" s="37">
        <v>15155</v>
      </c>
      <c r="K3815" s="37">
        <v>32043</v>
      </c>
      <c r="L3815" s="37">
        <v>64392</v>
      </c>
      <c r="M3815" s="37">
        <v>56316</v>
      </c>
      <c r="N3815" s="37">
        <f>SUM(VentasC15[[#This Row],[Maquillaje]:[Perfumería]])</f>
        <v>182560</v>
      </c>
      <c r="O3815" s="14">
        <f>AVERAGE(VentasC15[[#This Row],[Maquillaje]:[Perfumería]])</f>
        <v>36512</v>
      </c>
      <c r="P3815" t="str">
        <f>INDEX(VentasC15[[#Headers],[Maquillaje]:[Perfumería]],MATCH(MAX(VentasC15[[#This Row],[Maquillaje]:[Perfumería]]),VentasC15[[#This Row],[Maquillaje]:[Perfumería]],0))</f>
        <v>Cuerpo</v>
      </c>
      <c r="Q3815" t="str">
        <f>INDEX(VentasC15[[#Headers],[Maquillaje]:[Perfumería]],MATCH(MIN(VentasC15[[#This Row],[Maquillaje]:[Perfumería]]),VentasC15[[#This Row],[Maquillaje]:[Perfumería]],0))</f>
        <v>Maquillaje</v>
      </c>
      <c r="R3815" t="str">
        <f>IF(VentasC15[[#This Row],[Total por vendedor]]&gt;=250000,"SI","NO")</f>
        <v>NO</v>
      </c>
    </row>
    <row r="3816" spans="1:18" x14ac:dyDescent="0.3">
      <c r="A3816" s="16">
        <v>33500936</v>
      </c>
      <c r="B3816" s="13">
        <v>68</v>
      </c>
      <c r="C3816" s="13">
        <v>8</v>
      </c>
      <c r="D3816" s="13">
        <v>6</v>
      </c>
      <c r="E3816" t="s">
        <v>23</v>
      </c>
      <c r="F3816" t="s">
        <v>20</v>
      </c>
      <c r="G3816" t="str">
        <f>IF(VentasC15[[#This Row],[Tipo de pago]]='Tablas auxiliares'!$B$6,"Venta física","Venta Online")</f>
        <v>Venta física</v>
      </c>
      <c r="H3816" t="s">
        <v>29</v>
      </c>
      <c r="I3816" s="37">
        <v>40701</v>
      </c>
      <c r="J3816" s="37">
        <v>28794</v>
      </c>
      <c r="K3816" s="37">
        <v>25513</v>
      </c>
      <c r="L3816" s="37">
        <v>83387</v>
      </c>
      <c r="M3816" s="37">
        <v>41154</v>
      </c>
      <c r="N3816" s="37">
        <f>SUM(VentasC15[[#This Row],[Maquillaje]:[Perfumería]])</f>
        <v>219549</v>
      </c>
      <c r="O3816" s="14">
        <f>AVERAGE(VentasC15[[#This Row],[Maquillaje]:[Perfumería]])</f>
        <v>43909.8</v>
      </c>
      <c r="P3816" t="str">
        <f>INDEX(VentasC15[[#Headers],[Maquillaje]:[Perfumería]],MATCH(MAX(VentasC15[[#This Row],[Maquillaje]:[Perfumería]]),VentasC15[[#This Row],[Maquillaje]:[Perfumería]],0))</f>
        <v>Cuerpo</v>
      </c>
      <c r="Q3816" t="str">
        <f>INDEX(VentasC15[[#Headers],[Maquillaje]:[Perfumería]],MATCH(MIN(VentasC15[[#This Row],[Maquillaje]:[Perfumería]]),VentasC15[[#This Row],[Maquillaje]:[Perfumería]],0))</f>
        <v>Cabello</v>
      </c>
      <c r="R3816" t="str">
        <f>IF(VentasC15[[#This Row],[Total por vendedor]]&gt;=250000,"SI","NO")</f>
        <v>NO</v>
      </c>
    </row>
    <row r="3817" spans="1:18" x14ac:dyDescent="0.3">
      <c r="A3817" s="17">
        <v>33500937</v>
      </c>
      <c r="B3817" s="13">
        <v>47</v>
      </c>
      <c r="C3817" s="13">
        <v>8</v>
      </c>
      <c r="D3817" s="13">
        <v>36</v>
      </c>
      <c r="E3817" t="s">
        <v>25</v>
      </c>
      <c r="F3817" t="s">
        <v>20</v>
      </c>
      <c r="G3817" t="str">
        <f>IF(VentasC15[[#This Row],[Tipo de pago]]='Tablas auxiliares'!$B$6,"Venta física","Venta Online")</f>
        <v>Venta física</v>
      </c>
      <c r="H3817" t="s">
        <v>30</v>
      </c>
      <c r="I3817" s="37">
        <v>82856</v>
      </c>
      <c r="J3817" s="37">
        <v>12393</v>
      </c>
      <c r="K3817" s="37">
        <v>8359</v>
      </c>
      <c r="L3817" s="37">
        <v>21227</v>
      </c>
      <c r="M3817" s="37">
        <v>49841</v>
      </c>
      <c r="N3817" s="37">
        <f>SUM(VentasC15[[#This Row],[Maquillaje]:[Perfumería]])</f>
        <v>174676</v>
      </c>
      <c r="O3817" s="14">
        <f>AVERAGE(VentasC15[[#This Row],[Maquillaje]:[Perfumería]])</f>
        <v>34935.199999999997</v>
      </c>
      <c r="P3817" t="str">
        <f>INDEX(VentasC15[[#Headers],[Maquillaje]:[Perfumería]],MATCH(MAX(VentasC15[[#This Row],[Maquillaje]:[Perfumería]]),VentasC15[[#This Row],[Maquillaje]:[Perfumería]],0))</f>
        <v>Maquillaje</v>
      </c>
      <c r="Q3817" t="str">
        <f>INDEX(VentasC15[[#Headers],[Maquillaje]:[Perfumería]],MATCH(MIN(VentasC15[[#This Row],[Maquillaje]:[Perfumería]]),VentasC15[[#This Row],[Maquillaje]:[Perfumería]],0))</f>
        <v>Cabello</v>
      </c>
      <c r="R3817" t="str">
        <f>IF(VentasC15[[#This Row],[Total por vendedor]]&gt;=250000,"SI","NO")</f>
        <v>NO</v>
      </c>
    </row>
    <row r="3818" spans="1:18" x14ac:dyDescent="0.3">
      <c r="A3818" s="16">
        <v>33500938</v>
      </c>
      <c r="B3818" s="13">
        <v>26</v>
      </c>
      <c r="C3818" s="13">
        <v>8</v>
      </c>
      <c r="D3818" s="13">
        <v>52</v>
      </c>
      <c r="E3818" t="s">
        <v>24</v>
      </c>
      <c r="F3818" t="s">
        <v>20</v>
      </c>
      <c r="G3818" t="str">
        <f>IF(VentasC15[[#This Row],[Tipo de pago]]='Tablas auxiliares'!$B$6,"Venta física","Venta Online")</f>
        <v>Venta física</v>
      </c>
      <c r="H3818" t="s">
        <v>30</v>
      </c>
      <c r="I3818" s="37">
        <v>40989</v>
      </c>
      <c r="J3818" s="37">
        <v>5387</v>
      </c>
      <c r="K3818" s="37">
        <v>58615</v>
      </c>
      <c r="L3818" s="37">
        <v>25408</v>
      </c>
      <c r="M3818" s="37">
        <v>84379</v>
      </c>
      <c r="N3818" s="37">
        <f>SUM(VentasC15[[#This Row],[Maquillaje]:[Perfumería]])</f>
        <v>214778</v>
      </c>
      <c r="O3818" s="14">
        <f>AVERAGE(VentasC15[[#This Row],[Maquillaje]:[Perfumería]])</f>
        <v>42955.6</v>
      </c>
      <c r="P3818" t="str">
        <f>INDEX(VentasC15[[#Headers],[Maquillaje]:[Perfumería]],MATCH(MAX(VentasC15[[#This Row],[Maquillaje]:[Perfumería]]),VentasC15[[#This Row],[Maquillaje]:[Perfumería]],0))</f>
        <v>Perfumería</v>
      </c>
      <c r="Q3818" t="str">
        <f>INDEX(VentasC15[[#Headers],[Maquillaje]:[Perfumería]],MATCH(MIN(VentasC15[[#This Row],[Maquillaje]:[Perfumería]]),VentasC15[[#This Row],[Maquillaje]:[Perfumería]],0))</f>
        <v>Skincare</v>
      </c>
      <c r="R3818" t="str">
        <f>IF(VentasC15[[#This Row],[Total por vendedor]]&gt;=250000,"SI","NO")</f>
        <v>NO</v>
      </c>
    </row>
    <row r="3819" spans="1:18" x14ac:dyDescent="0.3">
      <c r="A3819" s="17">
        <v>33500939</v>
      </c>
      <c r="B3819" s="13">
        <v>38</v>
      </c>
      <c r="C3819" s="13">
        <v>8</v>
      </c>
      <c r="D3819" s="13">
        <v>51</v>
      </c>
      <c r="E3819" t="s">
        <v>24</v>
      </c>
      <c r="F3819" t="s">
        <v>20</v>
      </c>
      <c r="G3819" t="str">
        <f>IF(VentasC15[[#This Row],[Tipo de pago]]='Tablas auxiliares'!$B$6,"Venta física","Venta Online")</f>
        <v>Venta física</v>
      </c>
      <c r="H3819" t="s">
        <v>29</v>
      </c>
      <c r="I3819" s="37">
        <v>29962</v>
      </c>
      <c r="J3819" s="37">
        <v>94408</v>
      </c>
      <c r="K3819" s="37">
        <v>49144</v>
      </c>
      <c r="L3819" s="37">
        <v>74316</v>
      </c>
      <c r="M3819" s="37">
        <v>26082</v>
      </c>
      <c r="N3819" s="37">
        <f>SUM(VentasC15[[#This Row],[Maquillaje]:[Perfumería]])</f>
        <v>273912</v>
      </c>
      <c r="O3819" s="14">
        <f>AVERAGE(VentasC15[[#This Row],[Maquillaje]:[Perfumería]])</f>
        <v>54782.400000000001</v>
      </c>
      <c r="P3819" t="str">
        <f>INDEX(VentasC15[[#Headers],[Maquillaje]:[Perfumería]],MATCH(MAX(VentasC15[[#This Row],[Maquillaje]:[Perfumería]]),VentasC15[[#This Row],[Maquillaje]:[Perfumería]],0))</f>
        <v>Skincare</v>
      </c>
      <c r="Q3819" t="str">
        <f>INDEX(VentasC15[[#Headers],[Maquillaje]:[Perfumería]],MATCH(MIN(VentasC15[[#This Row],[Maquillaje]:[Perfumería]]),VentasC15[[#This Row],[Maquillaje]:[Perfumería]],0))</f>
        <v>Perfumería</v>
      </c>
      <c r="R3819" t="str">
        <f>IF(VentasC15[[#This Row],[Total por vendedor]]&gt;=250000,"SI","NO")</f>
        <v>SI</v>
      </c>
    </row>
    <row r="3820" spans="1:18" x14ac:dyDescent="0.3">
      <c r="A3820" s="16">
        <v>33500940</v>
      </c>
      <c r="B3820" s="13">
        <v>34</v>
      </c>
      <c r="C3820" s="13">
        <v>8</v>
      </c>
      <c r="D3820" s="13">
        <v>70</v>
      </c>
      <c r="E3820" t="s">
        <v>23</v>
      </c>
      <c r="F3820" t="s">
        <v>21</v>
      </c>
      <c r="G3820" t="str">
        <f>IF(VentasC15[[#This Row],[Tipo de pago]]='Tablas auxiliares'!$B$6,"Venta física","Venta Online")</f>
        <v>Venta Online</v>
      </c>
      <c r="H3820" t="s">
        <v>29</v>
      </c>
      <c r="I3820" s="37">
        <v>66437</v>
      </c>
      <c r="J3820" s="37">
        <v>47346</v>
      </c>
      <c r="K3820" s="37">
        <v>22423</v>
      </c>
      <c r="L3820" s="37">
        <v>67283</v>
      </c>
      <c r="M3820" s="37">
        <v>19420</v>
      </c>
      <c r="N3820" s="37">
        <f>SUM(VentasC15[[#This Row],[Maquillaje]:[Perfumería]])</f>
        <v>222909</v>
      </c>
      <c r="O3820" s="14">
        <f>AVERAGE(VentasC15[[#This Row],[Maquillaje]:[Perfumería]])</f>
        <v>44581.8</v>
      </c>
      <c r="P3820" t="str">
        <f>INDEX(VentasC15[[#Headers],[Maquillaje]:[Perfumería]],MATCH(MAX(VentasC15[[#This Row],[Maquillaje]:[Perfumería]]),VentasC15[[#This Row],[Maquillaje]:[Perfumería]],0))</f>
        <v>Cuerpo</v>
      </c>
      <c r="Q3820" t="str">
        <f>INDEX(VentasC15[[#Headers],[Maquillaje]:[Perfumería]],MATCH(MIN(VentasC15[[#This Row],[Maquillaje]:[Perfumería]]),VentasC15[[#This Row],[Maquillaje]:[Perfumería]],0))</f>
        <v>Perfumería</v>
      </c>
      <c r="R3820" t="str">
        <f>IF(VentasC15[[#This Row],[Total por vendedor]]&gt;=250000,"SI","NO")</f>
        <v>NO</v>
      </c>
    </row>
    <row r="3821" spans="1:18" x14ac:dyDescent="0.3">
      <c r="A3821" s="17">
        <v>33500941</v>
      </c>
      <c r="B3821" s="13">
        <v>68</v>
      </c>
      <c r="C3821" s="13">
        <v>8</v>
      </c>
      <c r="D3821" s="13">
        <v>11</v>
      </c>
      <c r="E3821" t="s">
        <v>24</v>
      </c>
      <c r="F3821" t="s">
        <v>21</v>
      </c>
      <c r="G3821" t="str">
        <f>IF(VentasC15[[#This Row],[Tipo de pago]]='Tablas auxiliares'!$B$6,"Venta física","Venta Online")</f>
        <v>Venta Online</v>
      </c>
      <c r="H3821" t="s">
        <v>30</v>
      </c>
      <c r="I3821" s="37">
        <v>84314</v>
      </c>
      <c r="J3821" s="37">
        <v>24631</v>
      </c>
      <c r="K3821" s="37">
        <v>26380</v>
      </c>
      <c r="L3821" s="37">
        <v>58144</v>
      </c>
      <c r="M3821" s="37">
        <v>67181</v>
      </c>
      <c r="N3821" s="37">
        <f>SUM(VentasC15[[#This Row],[Maquillaje]:[Perfumería]])</f>
        <v>260650</v>
      </c>
      <c r="O3821" s="14">
        <f>AVERAGE(VentasC15[[#This Row],[Maquillaje]:[Perfumería]])</f>
        <v>52130</v>
      </c>
      <c r="P3821" t="str">
        <f>INDEX(VentasC15[[#Headers],[Maquillaje]:[Perfumería]],MATCH(MAX(VentasC15[[#This Row],[Maquillaje]:[Perfumería]]),VentasC15[[#This Row],[Maquillaje]:[Perfumería]],0))</f>
        <v>Maquillaje</v>
      </c>
      <c r="Q3821" t="str">
        <f>INDEX(VentasC15[[#Headers],[Maquillaje]:[Perfumería]],MATCH(MIN(VentasC15[[#This Row],[Maquillaje]:[Perfumería]]),VentasC15[[#This Row],[Maquillaje]:[Perfumería]],0))</f>
        <v>Skincare</v>
      </c>
      <c r="R3821" t="str">
        <f>IF(VentasC15[[#This Row],[Total por vendedor]]&gt;=250000,"SI","NO")</f>
        <v>SI</v>
      </c>
    </row>
    <row r="3822" spans="1:18" x14ac:dyDescent="0.3">
      <c r="A3822" s="16">
        <v>33500942</v>
      </c>
      <c r="B3822" s="13">
        <v>75</v>
      </c>
      <c r="C3822" s="13">
        <v>8</v>
      </c>
      <c r="D3822" s="13">
        <v>36</v>
      </c>
      <c r="E3822" t="s">
        <v>24</v>
      </c>
      <c r="F3822" t="s">
        <v>21</v>
      </c>
      <c r="G3822" t="str">
        <f>IF(VentasC15[[#This Row],[Tipo de pago]]='Tablas auxiliares'!$B$6,"Venta física","Venta Online")</f>
        <v>Venta Online</v>
      </c>
      <c r="H3822" t="s">
        <v>29</v>
      </c>
      <c r="I3822" s="37">
        <v>67295</v>
      </c>
      <c r="J3822" s="37">
        <v>29323</v>
      </c>
      <c r="K3822" s="37">
        <v>22843</v>
      </c>
      <c r="L3822" s="37">
        <v>72577</v>
      </c>
      <c r="M3822" s="37">
        <v>929</v>
      </c>
      <c r="N3822" s="37">
        <f>SUM(VentasC15[[#This Row],[Maquillaje]:[Perfumería]])</f>
        <v>192967</v>
      </c>
      <c r="O3822" s="14">
        <f>AVERAGE(VentasC15[[#This Row],[Maquillaje]:[Perfumería]])</f>
        <v>38593.4</v>
      </c>
      <c r="P3822" t="str">
        <f>INDEX(VentasC15[[#Headers],[Maquillaje]:[Perfumería]],MATCH(MAX(VentasC15[[#This Row],[Maquillaje]:[Perfumería]]),VentasC15[[#This Row],[Maquillaje]:[Perfumería]],0))</f>
        <v>Cuerpo</v>
      </c>
      <c r="Q3822" t="str">
        <f>INDEX(VentasC15[[#Headers],[Maquillaje]:[Perfumería]],MATCH(MIN(VentasC15[[#This Row],[Maquillaje]:[Perfumería]]),VentasC15[[#This Row],[Maquillaje]:[Perfumería]],0))</f>
        <v>Perfumería</v>
      </c>
      <c r="R3822" t="str">
        <f>IF(VentasC15[[#This Row],[Total por vendedor]]&gt;=250000,"SI","NO")</f>
        <v>NO</v>
      </c>
    </row>
    <row r="3823" spans="1:18" x14ac:dyDescent="0.3">
      <c r="A3823" s="17">
        <v>33500943</v>
      </c>
      <c r="B3823" s="13">
        <v>39</v>
      </c>
      <c r="C3823" s="13">
        <v>8</v>
      </c>
      <c r="D3823" s="13">
        <v>11</v>
      </c>
      <c r="E3823" t="s">
        <v>22</v>
      </c>
      <c r="F3823" t="s">
        <v>20</v>
      </c>
      <c r="G3823" t="str">
        <f>IF(VentasC15[[#This Row],[Tipo de pago]]='Tablas auxiliares'!$B$6,"Venta física","Venta Online")</f>
        <v>Venta física</v>
      </c>
      <c r="H3823" t="s">
        <v>30</v>
      </c>
      <c r="I3823" s="37">
        <v>5803</v>
      </c>
      <c r="J3823" s="37">
        <v>54681</v>
      </c>
      <c r="K3823" s="37">
        <v>27630</v>
      </c>
      <c r="L3823" s="37">
        <v>49400</v>
      </c>
      <c r="M3823" s="37">
        <v>41409</v>
      </c>
      <c r="N3823" s="37">
        <f>SUM(VentasC15[[#This Row],[Maquillaje]:[Perfumería]])</f>
        <v>178923</v>
      </c>
      <c r="O3823" s="14">
        <f>AVERAGE(VentasC15[[#This Row],[Maquillaje]:[Perfumería]])</f>
        <v>35784.6</v>
      </c>
      <c r="P3823" t="str">
        <f>INDEX(VentasC15[[#Headers],[Maquillaje]:[Perfumería]],MATCH(MAX(VentasC15[[#This Row],[Maquillaje]:[Perfumería]]),VentasC15[[#This Row],[Maquillaje]:[Perfumería]],0))</f>
        <v>Skincare</v>
      </c>
      <c r="Q3823" t="str">
        <f>INDEX(VentasC15[[#Headers],[Maquillaje]:[Perfumería]],MATCH(MIN(VentasC15[[#This Row],[Maquillaje]:[Perfumería]]),VentasC15[[#This Row],[Maquillaje]:[Perfumería]],0))</f>
        <v>Maquillaje</v>
      </c>
      <c r="R3823" t="str">
        <f>IF(VentasC15[[#This Row],[Total por vendedor]]&gt;=250000,"SI","NO")</f>
        <v>NO</v>
      </c>
    </row>
    <row r="3824" spans="1:18" x14ac:dyDescent="0.3">
      <c r="A3824" s="16">
        <v>33500944</v>
      </c>
      <c r="B3824" s="13">
        <v>59</v>
      </c>
      <c r="C3824" s="13">
        <v>8</v>
      </c>
      <c r="D3824" s="13">
        <v>16</v>
      </c>
      <c r="E3824" t="s">
        <v>22</v>
      </c>
      <c r="F3824" t="s">
        <v>21</v>
      </c>
      <c r="G3824" t="str">
        <f>IF(VentasC15[[#This Row],[Tipo de pago]]='Tablas auxiliares'!$B$6,"Venta física","Venta Online")</f>
        <v>Venta Online</v>
      </c>
      <c r="H3824" t="s">
        <v>30</v>
      </c>
      <c r="I3824" s="37">
        <v>51392</v>
      </c>
      <c r="J3824" s="37">
        <v>74171</v>
      </c>
      <c r="K3824" s="37">
        <v>47822</v>
      </c>
      <c r="L3824" s="37">
        <v>35495</v>
      </c>
      <c r="M3824" s="37">
        <v>80269</v>
      </c>
      <c r="N3824" s="37">
        <f>SUM(VentasC15[[#This Row],[Maquillaje]:[Perfumería]])</f>
        <v>289149</v>
      </c>
      <c r="O3824" s="14">
        <f>AVERAGE(VentasC15[[#This Row],[Maquillaje]:[Perfumería]])</f>
        <v>57829.8</v>
      </c>
      <c r="P3824" t="str">
        <f>INDEX(VentasC15[[#Headers],[Maquillaje]:[Perfumería]],MATCH(MAX(VentasC15[[#This Row],[Maquillaje]:[Perfumería]]),VentasC15[[#This Row],[Maquillaje]:[Perfumería]],0))</f>
        <v>Perfumería</v>
      </c>
      <c r="Q3824" t="str">
        <f>INDEX(VentasC15[[#Headers],[Maquillaje]:[Perfumería]],MATCH(MIN(VentasC15[[#This Row],[Maquillaje]:[Perfumería]]),VentasC15[[#This Row],[Maquillaje]:[Perfumería]],0))</f>
        <v>Cuerpo</v>
      </c>
      <c r="R3824" t="str">
        <f>IF(VentasC15[[#This Row],[Total por vendedor]]&gt;=250000,"SI","NO")</f>
        <v>SI</v>
      </c>
    </row>
    <row r="3825" spans="1:18" x14ac:dyDescent="0.3">
      <c r="A3825" s="17">
        <v>33500945</v>
      </c>
      <c r="B3825" s="13">
        <v>47</v>
      </c>
      <c r="C3825" s="13">
        <v>8</v>
      </c>
      <c r="D3825" s="13">
        <v>47</v>
      </c>
      <c r="E3825" t="s">
        <v>24</v>
      </c>
      <c r="F3825" t="s">
        <v>20</v>
      </c>
      <c r="G3825" t="str">
        <f>IF(VentasC15[[#This Row],[Tipo de pago]]='Tablas auxiliares'!$B$6,"Venta física","Venta Online")</f>
        <v>Venta física</v>
      </c>
      <c r="H3825" t="s">
        <v>30</v>
      </c>
      <c r="I3825" s="37">
        <v>90910</v>
      </c>
      <c r="J3825" s="37">
        <v>43252</v>
      </c>
      <c r="K3825" s="37">
        <v>2029</v>
      </c>
      <c r="L3825" s="37">
        <v>23308</v>
      </c>
      <c r="M3825" s="37">
        <v>8731</v>
      </c>
      <c r="N3825" s="37">
        <f>SUM(VentasC15[[#This Row],[Maquillaje]:[Perfumería]])</f>
        <v>168230</v>
      </c>
      <c r="O3825" s="14">
        <f>AVERAGE(VentasC15[[#This Row],[Maquillaje]:[Perfumería]])</f>
        <v>33646</v>
      </c>
      <c r="P3825" t="str">
        <f>INDEX(VentasC15[[#Headers],[Maquillaje]:[Perfumería]],MATCH(MAX(VentasC15[[#This Row],[Maquillaje]:[Perfumería]]),VentasC15[[#This Row],[Maquillaje]:[Perfumería]],0))</f>
        <v>Maquillaje</v>
      </c>
      <c r="Q3825" t="str">
        <f>INDEX(VentasC15[[#Headers],[Maquillaje]:[Perfumería]],MATCH(MIN(VentasC15[[#This Row],[Maquillaje]:[Perfumería]]),VentasC15[[#This Row],[Maquillaje]:[Perfumería]],0))</f>
        <v>Cabello</v>
      </c>
      <c r="R3825" t="str">
        <f>IF(VentasC15[[#This Row],[Total por vendedor]]&gt;=250000,"SI","NO")</f>
        <v>NO</v>
      </c>
    </row>
    <row r="3826" spans="1:18" x14ac:dyDescent="0.3">
      <c r="A3826" s="16">
        <v>33500946</v>
      </c>
      <c r="B3826" s="13">
        <v>31</v>
      </c>
      <c r="C3826" s="13">
        <v>8</v>
      </c>
      <c r="D3826" s="13">
        <v>51</v>
      </c>
      <c r="E3826" t="s">
        <v>24</v>
      </c>
      <c r="F3826" t="s">
        <v>21</v>
      </c>
      <c r="G3826" t="str">
        <f>IF(VentasC15[[#This Row],[Tipo de pago]]='Tablas auxiliares'!$B$6,"Venta física","Venta Online")</f>
        <v>Venta Online</v>
      </c>
      <c r="H3826" t="s">
        <v>30</v>
      </c>
      <c r="I3826" s="37">
        <v>69111</v>
      </c>
      <c r="J3826" s="37">
        <v>68131</v>
      </c>
      <c r="K3826" s="37">
        <v>10768</v>
      </c>
      <c r="L3826" s="37">
        <v>42744</v>
      </c>
      <c r="M3826" s="37">
        <v>74519</v>
      </c>
      <c r="N3826" s="37">
        <f>SUM(VentasC15[[#This Row],[Maquillaje]:[Perfumería]])</f>
        <v>265273</v>
      </c>
      <c r="O3826" s="14">
        <f>AVERAGE(VentasC15[[#This Row],[Maquillaje]:[Perfumería]])</f>
        <v>53054.6</v>
      </c>
      <c r="P3826" t="str">
        <f>INDEX(VentasC15[[#Headers],[Maquillaje]:[Perfumería]],MATCH(MAX(VentasC15[[#This Row],[Maquillaje]:[Perfumería]]),VentasC15[[#This Row],[Maquillaje]:[Perfumería]],0))</f>
        <v>Perfumería</v>
      </c>
      <c r="Q3826" t="str">
        <f>INDEX(VentasC15[[#Headers],[Maquillaje]:[Perfumería]],MATCH(MIN(VentasC15[[#This Row],[Maquillaje]:[Perfumería]]),VentasC15[[#This Row],[Maquillaje]:[Perfumería]],0))</f>
        <v>Cabello</v>
      </c>
      <c r="R3826" t="str">
        <f>IF(VentasC15[[#This Row],[Total por vendedor]]&gt;=250000,"SI","NO")</f>
        <v>SI</v>
      </c>
    </row>
    <row r="3827" spans="1:18" x14ac:dyDescent="0.3">
      <c r="A3827" s="17">
        <v>33500947</v>
      </c>
      <c r="B3827" s="13">
        <v>32</v>
      </c>
      <c r="C3827" s="13">
        <v>8</v>
      </c>
      <c r="D3827" s="13">
        <v>98</v>
      </c>
      <c r="E3827" t="s">
        <v>23</v>
      </c>
      <c r="F3827" t="s">
        <v>21</v>
      </c>
      <c r="G3827" t="str">
        <f>IF(VentasC15[[#This Row],[Tipo de pago]]='Tablas auxiliares'!$B$6,"Venta física","Venta Online")</f>
        <v>Venta Online</v>
      </c>
      <c r="H3827" t="s">
        <v>29</v>
      </c>
      <c r="I3827" s="37">
        <v>79033</v>
      </c>
      <c r="J3827" s="37">
        <v>14334</v>
      </c>
      <c r="K3827" s="37">
        <v>94951</v>
      </c>
      <c r="L3827" s="37">
        <v>32492</v>
      </c>
      <c r="M3827" s="37">
        <v>95054</v>
      </c>
      <c r="N3827" s="37">
        <f>SUM(VentasC15[[#This Row],[Maquillaje]:[Perfumería]])</f>
        <v>315864</v>
      </c>
      <c r="O3827" s="14">
        <f>AVERAGE(VentasC15[[#This Row],[Maquillaje]:[Perfumería]])</f>
        <v>63172.800000000003</v>
      </c>
      <c r="P3827" t="str">
        <f>INDEX(VentasC15[[#Headers],[Maquillaje]:[Perfumería]],MATCH(MAX(VentasC15[[#This Row],[Maquillaje]:[Perfumería]]),VentasC15[[#This Row],[Maquillaje]:[Perfumería]],0))</f>
        <v>Perfumería</v>
      </c>
      <c r="Q3827" t="str">
        <f>INDEX(VentasC15[[#Headers],[Maquillaje]:[Perfumería]],MATCH(MIN(VentasC15[[#This Row],[Maquillaje]:[Perfumería]]),VentasC15[[#This Row],[Maquillaje]:[Perfumería]],0))</f>
        <v>Skincare</v>
      </c>
      <c r="R3827" t="str">
        <f>IF(VentasC15[[#This Row],[Total por vendedor]]&gt;=250000,"SI","NO")</f>
        <v>SI</v>
      </c>
    </row>
    <row r="3828" spans="1:18" x14ac:dyDescent="0.3">
      <c r="A3828" s="16">
        <v>33500948</v>
      </c>
      <c r="B3828" s="13">
        <v>54</v>
      </c>
      <c r="C3828" s="13">
        <v>8</v>
      </c>
      <c r="D3828" s="13">
        <v>89</v>
      </c>
      <c r="E3828" t="s">
        <v>22</v>
      </c>
      <c r="F3828" t="s">
        <v>21</v>
      </c>
      <c r="G3828" t="str">
        <f>IF(VentasC15[[#This Row],[Tipo de pago]]='Tablas auxiliares'!$B$6,"Venta física","Venta Online")</f>
        <v>Venta Online</v>
      </c>
      <c r="H3828" t="s">
        <v>30</v>
      </c>
      <c r="I3828" s="37">
        <v>82291</v>
      </c>
      <c r="J3828" s="37">
        <v>36229</v>
      </c>
      <c r="K3828" s="37">
        <v>3012</v>
      </c>
      <c r="L3828" s="37">
        <v>54264</v>
      </c>
      <c r="M3828" s="37">
        <v>52649</v>
      </c>
      <c r="N3828" s="37">
        <f>SUM(VentasC15[[#This Row],[Maquillaje]:[Perfumería]])</f>
        <v>228445</v>
      </c>
      <c r="O3828" s="14">
        <f>AVERAGE(VentasC15[[#This Row],[Maquillaje]:[Perfumería]])</f>
        <v>45689</v>
      </c>
      <c r="P3828" t="str">
        <f>INDEX(VentasC15[[#Headers],[Maquillaje]:[Perfumería]],MATCH(MAX(VentasC15[[#This Row],[Maquillaje]:[Perfumería]]),VentasC15[[#This Row],[Maquillaje]:[Perfumería]],0))</f>
        <v>Maquillaje</v>
      </c>
      <c r="Q3828" t="str">
        <f>INDEX(VentasC15[[#Headers],[Maquillaje]:[Perfumería]],MATCH(MIN(VentasC15[[#This Row],[Maquillaje]:[Perfumería]]),VentasC15[[#This Row],[Maquillaje]:[Perfumería]],0))</f>
        <v>Cabello</v>
      </c>
      <c r="R3828" t="str">
        <f>IF(VentasC15[[#This Row],[Total por vendedor]]&gt;=250000,"SI","NO")</f>
        <v>NO</v>
      </c>
    </row>
    <row r="3829" spans="1:18" x14ac:dyDescent="0.3">
      <c r="A3829" s="17">
        <v>33500949</v>
      </c>
      <c r="B3829" s="13">
        <v>40</v>
      </c>
      <c r="C3829" s="13">
        <v>8</v>
      </c>
      <c r="D3829" s="13">
        <v>56</v>
      </c>
      <c r="E3829" t="s">
        <v>25</v>
      </c>
      <c r="F3829" t="s">
        <v>21</v>
      </c>
      <c r="G3829" t="str">
        <f>IF(VentasC15[[#This Row],[Tipo de pago]]='Tablas auxiliares'!$B$6,"Venta física","Venta Online")</f>
        <v>Venta Online</v>
      </c>
      <c r="H3829" t="s">
        <v>30</v>
      </c>
      <c r="I3829" s="37">
        <v>61413</v>
      </c>
      <c r="J3829" s="37">
        <v>86294</v>
      </c>
      <c r="K3829" s="37">
        <v>7106</v>
      </c>
      <c r="L3829" s="37">
        <v>80552</v>
      </c>
      <c r="M3829" s="37">
        <v>54124</v>
      </c>
      <c r="N3829" s="37">
        <f>SUM(VentasC15[[#This Row],[Maquillaje]:[Perfumería]])</f>
        <v>289489</v>
      </c>
      <c r="O3829" s="14">
        <f>AVERAGE(VentasC15[[#This Row],[Maquillaje]:[Perfumería]])</f>
        <v>57897.8</v>
      </c>
      <c r="P3829" t="str">
        <f>INDEX(VentasC15[[#Headers],[Maquillaje]:[Perfumería]],MATCH(MAX(VentasC15[[#This Row],[Maquillaje]:[Perfumería]]),VentasC15[[#This Row],[Maquillaje]:[Perfumería]],0))</f>
        <v>Skincare</v>
      </c>
      <c r="Q3829" t="str">
        <f>INDEX(VentasC15[[#Headers],[Maquillaje]:[Perfumería]],MATCH(MIN(VentasC15[[#This Row],[Maquillaje]:[Perfumería]]),VentasC15[[#This Row],[Maquillaje]:[Perfumería]],0))</f>
        <v>Cabello</v>
      </c>
      <c r="R3829" t="str">
        <f>IF(VentasC15[[#This Row],[Total por vendedor]]&gt;=250000,"SI","NO")</f>
        <v>SI</v>
      </c>
    </row>
    <row r="3830" spans="1:18" x14ac:dyDescent="0.3">
      <c r="A3830" s="16">
        <v>33500950</v>
      </c>
      <c r="B3830" s="13">
        <v>70</v>
      </c>
      <c r="C3830" s="13">
        <v>8</v>
      </c>
      <c r="D3830" s="13">
        <v>17</v>
      </c>
      <c r="E3830" t="s">
        <v>23</v>
      </c>
      <c r="F3830" t="s">
        <v>21</v>
      </c>
      <c r="G3830" t="str">
        <f>IF(VentasC15[[#This Row],[Tipo de pago]]='Tablas auxiliares'!$B$6,"Venta física","Venta Online")</f>
        <v>Venta Online</v>
      </c>
      <c r="H3830" t="s">
        <v>30</v>
      </c>
      <c r="I3830" s="37">
        <v>70651</v>
      </c>
      <c r="J3830" s="37">
        <v>9855</v>
      </c>
      <c r="K3830" s="37">
        <v>94304</v>
      </c>
      <c r="L3830" s="37">
        <v>60123</v>
      </c>
      <c r="M3830" s="37">
        <v>64032</v>
      </c>
      <c r="N3830" s="37">
        <f>SUM(VentasC15[[#This Row],[Maquillaje]:[Perfumería]])</f>
        <v>298965</v>
      </c>
      <c r="O3830" s="14">
        <f>AVERAGE(VentasC15[[#This Row],[Maquillaje]:[Perfumería]])</f>
        <v>59793</v>
      </c>
      <c r="P3830" t="str">
        <f>INDEX(VentasC15[[#Headers],[Maquillaje]:[Perfumería]],MATCH(MAX(VentasC15[[#This Row],[Maquillaje]:[Perfumería]]),VentasC15[[#This Row],[Maquillaje]:[Perfumería]],0))</f>
        <v>Cabello</v>
      </c>
      <c r="Q3830" t="str">
        <f>INDEX(VentasC15[[#Headers],[Maquillaje]:[Perfumería]],MATCH(MIN(VentasC15[[#This Row],[Maquillaje]:[Perfumería]]),VentasC15[[#This Row],[Maquillaje]:[Perfumería]],0))</f>
        <v>Skincare</v>
      </c>
      <c r="R3830" t="str">
        <f>IF(VentasC15[[#This Row],[Total por vendedor]]&gt;=250000,"SI","NO")</f>
        <v>SI</v>
      </c>
    </row>
    <row r="3831" spans="1:18" x14ac:dyDescent="0.3">
      <c r="A3831" s="17">
        <v>33500951</v>
      </c>
      <c r="B3831" s="13">
        <v>67</v>
      </c>
      <c r="C3831" s="13">
        <v>8</v>
      </c>
      <c r="D3831" s="13">
        <v>17</v>
      </c>
      <c r="E3831" t="s">
        <v>22</v>
      </c>
      <c r="F3831" t="s">
        <v>21</v>
      </c>
      <c r="G3831" t="str">
        <f>IF(VentasC15[[#This Row],[Tipo de pago]]='Tablas auxiliares'!$B$6,"Venta física","Venta Online")</f>
        <v>Venta Online</v>
      </c>
      <c r="H3831" t="s">
        <v>29</v>
      </c>
      <c r="I3831" s="37">
        <v>91927</v>
      </c>
      <c r="J3831" s="37">
        <v>17476</v>
      </c>
      <c r="K3831" s="37">
        <v>6659</v>
      </c>
      <c r="L3831" s="37">
        <v>23854</v>
      </c>
      <c r="M3831" s="37">
        <v>97278</v>
      </c>
      <c r="N3831" s="37">
        <f>SUM(VentasC15[[#This Row],[Maquillaje]:[Perfumería]])</f>
        <v>237194</v>
      </c>
      <c r="O3831" s="14">
        <f>AVERAGE(VentasC15[[#This Row],[Maquillaje]:[Perfumería]])</f>
        <v>47438.8</v>
      </c>
      <c r="P3831" t="str">
        <f>INDEX(VentasC15[[#Headers],[Maquillaje]:[Perfumería]],MATCH(MAX(VentasC15[[#This Row],[Maquillaje]:[Perfumería]]),VentasC15[[#This Row],[Maquillaje]:[Perfumería]],0))</f>
        <v>Perfumería</v>
      </c>
      <c r="Q3831" t="str">
        <f>INDEX(VentasC15[[#Headers],[Maquillaje]:[Perfumería]],MATCH(MIN(VentasC15[[#This Row],[Maquillaje]:[Perfumería]]),VentasC15[[#This Row],[Maquillaje]:[Perfumería]],0))</f>
        <v>Cabello</v>
      </c>
      <c r="R3831" t="str">
        <f>IF(VentasC15[[#This Row],[Total por vendedor]]&gt;=250000,"SI","NO")</f>
        <v>NO</v>
      </c>
    </row>
    <row r="3832" spans="1:18" x14ac:dyDescent="0.3">
      <c r="A3832" s="16">
        <v>33500952</v>
      </c>
      <c r="B3832" s="13">
        <v>54</v>
      </c>
      <c r="C3832" s="13">
        <v>8</v>
      </c>
      <c r="D3832" s="13">
        <v>22</v>
      </c>
      <c r="E3832" t="s">
        <v>23</v>
      </c>
      <c r="F3832" t="s">
        <v>21</v>
      </c>
      <c r="G3832" t="str">
        <f>IF(VentasC15[[#This Row],[Tipo de pago]]='Tablas auxiliares'!$B$6,"Venta física","Venta Online")</f>
        <v>Venta Online</v>
      </c>
      <c r="H3832" t="s">
        <v>29</v>
      </c>
      <c r="I3832" s="37">
        <v>69624</v>
      </c>
      <c r="J3832" s="37">
        <v>70351</v>
      </c>
      <c r="K3832" s="37">
        <v>53036</v>
      </c>
      <c r="L3832" s="37">
        <v>34064</v>
      </c>
      <c r="M3832" s="37">
        <v>27897</v>
      </c>
      <c r="N3832" s="37">
        <f>SUM(VentasC15[[#This Row],[Maquillaje]:[Perfumería]])</f>
        <v>254972</v>
      </c>
      <c r="O3832" s="14">
        <f>AVERAGE(VentasC15[[#This Row],[Maquillaje]:[Perfumería]])</f>
        <v>50994.400000000001</v>
      </c>
      <c r="P3832" t="str">
        <f>INDEX(VentasC15[[#Headers],[Maquillaje]:[Perfumería]],MATCH(MAX(VentasC15[[#This Row],[Maquillaje]:[Perfumería]]),VentasC15[[#This Row],[Maquillaje]:[Perfumería]],0))</f>
        <v>Skincare</v>
      </c>
      <c r="Q3832" t="str">
        <f>INDEX(VentasC15[[#Headers],[Maquillaje]:[Perfumería]],MATCH(MIN(VentasC15[[#This Row],[Maquillaje]:[Perfumería]]),VentasC15[[#This Row],[Maquillaje]:[Perfumería]],0))</f>
        <v>Perfumería</v>
      </c>
      <c r="R3832" t="str">
        <f>IF(VentasC15[[#This Row],[Total por vendedor]]&gt;=250000,"SI","NO")</f>
        <v>SI</v>
      </c>
    </row>
    <row r="3833" spans="1:18" x14ac:dyDescent="0.3">
      <c r="A3833" s="17">
        <v>33500953</v>
      </c>
      <c r="B3833" s="13">
        <v>32</v>
      </c>
      <c r="C3833" s="13">
        <v>8</v>
      </c>
      <c r="D3833" s="13">
        <v>56</v>
      </c>
      <c r="E3833" t="s">
        <v>24</v>
      </c>
      <c r="F3833" t="s">
        <v>21</v>
      </c>
      <c r="G3833" t="str">
        <f>IF(VentasC15[[#This Row],[Tipo de pago]]='Tablas auxiliares'!$B$6,"Venta física","Venta Online")</f>
        <v>Venta Online</v>
      </c>
      <c r="H3833" t="s">
        <v>30</v>
      </c>
      <c r="I3833" s="37">
        <v>49784</v>
      </c>
      <c r="J3833" s="37">
        <v>2913</v>
      </c>
      <c r="K3833" s="37">
        <v>63040</v>
      </c>
      <c r="L3833" s="37">
        <v>28864</v>
      </c>
      <c r="M3833" s="37">
        <v>66878</v>
      </c>
      <c r="N3833" s="37">
        <f>SUM(VentasC15[[#This Row],[Maquillaje]:[Perfumería]])</f>
        <v>211479</v>
      </c>
      <c r="O3833" s="14">
        <f>AVERAGE(VentasC15[[#This Row],[Maquillaje]:[Perfumería]])</f>
        <v>42295.8</v>
      </c>
      <c r="P3833" t="str">
        <f>INDEX(VentasC15[[#Headers],[Maquillaje]:[Perfumería]],MATCH(MAX(VentasC15[[#This Row],[Maquillaje]:[Perfumería]]),VentasC15[[#This Row],[Maquillaje]:[Perfumería]],0))</f>
        <v>Perfumería</v>
      </c>
      <c r="Q3833" t="str">
        <f>INDEX(VentasC15[[#Headers],[Maquillaje]:[Perfumería]],MATCH(MIN(VentasC15[[#This Row],[Maquillaje]:[Perfumería]]),VentasC15[[#This Row],[Maquillaje]:[Perfumería]],0))</f>
        <v>Skincare</v>
      </c>
      <c r="R3833" t="str">
        <f>IF(VentasC15[[#This Row],[Total por vendedor]]&gt;=250000,"SI","NO")</f>
        <v>NO</v>
      </c>
    </row>
    <row r="3834" spans="1:18" x14ac:dyDescent="0.3">
      <c r="A3834" s="16">
        <v>33500954</v>
      </c>
      <c r="B3834" s="13">
        <v>37</v>
      </c>
      <c r="C3834" s="13">
        <v>8</v>
      </c>
      <c r="D3834" s="13">
        <v>43</v>
      </c>
      <c r="E3834" t="s">
        <v>24</v>
      </c>
      <c r="F3834" t="s">
        <v>20</v>
      </c>
      <c r="G3834" t="str">
        <f>IF(VentasC15[[#This Row],[Tipo de pago]]='Tablas auxiliares'!$B$6,"Venta física","Venta Online")</f>
        <v>Venta física</v>
      </c>
      <c r="H3834" t="s">
        <v>29</v>
      </c>
      <c r="I3834" s="37">
        <v>99496</v>
      </c>
      <c r="J3834" s="37">
        <v>78147</v>
      </c>
      <c r="K3834" s="37">
        <v>60648</v>
      </c>
      <c r="L3834" s="37">
        <v>1848</v>
      </c>
      <c r="M3834" s="37">
        <v>83509</v>
      </c>
      <c r="N3834" s="37">
        <f>SUM(VentasC15[[#This Row],[Maquillaje]:[Perfumería]])</f>
        <v>323648</v>
      </c>
      <c r="O3834" s="14">
        <f>AVERAGE(VentasC15[[#This Row],[Maquillaje]:[Perfumería]])</f>
        <v>64729.599999999999</v>
      </c>
      <c r="P3834" t="str">
        <f>INDEX(VentasC15[[#Headers],[Maquillaje]:[Perfumería]],MATCH(MAX(VentasC15[[#This Row],[Maquillaje]:[Perfumería]]),VentasC15[[#This Row],[Maquillaje]:[Perfumería]],0))</f>
        <v>Maquillaje</v>
      </c>
      <c r="Q3834" t="str">
        <f>INDEX(VentasC15[[#Headers],[Maquillaje]:[Perfumería]],MATCH(MIN(VentasC15[[#This Row],[Maquillaje]:[Perfumería]]),VentasC15[[#This Row],[Maquillaje]:[Perfumería]],0))</f>
        <v>Cuerpo</v>
      </c>
      <c r="R3834" t="str">
        <f>IF(VentasC15[[#This Row],[Total por vendedor]]&gt;=250000,"SI","NO")</f>
        <v>SI</v>
      </c>
    </row>
    <row r="3835" spans="1:18" x14ac:dyDescent="0.3">
      <c r="A3835" s="17">
        <v>33500955</v>
      </c>
      <c r="B3835" s="13">
        <v>53</v>
      </c>
      <c r="C3835" s="13">
        <v>8</v>
      </c>
      <c r="D3835" s="13">
        <v>5</v>
      </c>
      <c r="E3835" t="s">
        <v>25</v>
      </c>
      <c r="F3835" t="s">
        <v>20</v>
      </c>
      <c r="G3835" t="str">
        <f>IF(VentasC15[[#This Row],[Tipo de pago]]='Tablas auxiliares'!$B$6,"Venta física","Venta Online")</f>
        <v>Venta física</v>
      </c>
      <c r="H3835" t="s">
        <v>29</v>
      </c>
      <c r="I3835" s="37">
        <v>9768</v>
      </c>
      <c r="J3835" s="37">
        <v>43176</v>
      </c>
      <c r="K3835" s="37">
        <v>13797</v>
      </c>
      <c r="L3835" s="37">
        <v>68488</v>
      </c>
      <c r="M3835" s="37">
        <v>5673</v>
      </c>
      <c r="N3835" s="37">
        <f>SUM(VentasC15[[#This Row],[Maquillaje]:[Perfumería]])</f>
        <v>140902</v>
      </c>
      <c r="O3835" s="14">
        <f>AVERAGE(VentasC15[[#This Row],[Maquillaje]:[Perfumería]])</f>
        <v>28180.400000000001</v>
      </c>
      <c r="P3835" t="str">
        <f>INDEX(VentasC15[[#Headers],[Maquillaje]:[Perfumería]],MATCH(MAX(VentasC15[[#This Row],[Maquillaje]:[Perfumería]]),VentasC15[[#This Row],[Maquillaje]:[Perfumería]],0))</f>
        <v>Cuerpo</v>
      </c>
      <c r="Q3835" t="str">
        <f>INDEX(VentasC15[[#Headers],[Maquillaje]:[Perfumería]],MATCH(MIN(VentasC15[[#This Row],[Maquillaje]:[Perfumería]]),VentasC15[[#This Row],[Maquillaje]:[Perfumería]],0))</f>
        <v>Perfumería</v>
      </c>
      <c r="R3835" t="str">
        <f>IF(VentasC15[[#This Row],[Total por vendedor]]&gt;=250000,"SI","NO")</f>
        <v>NO</v>
      </c>
    </row>
    <row r="3836" spans="1:18" x14ac:dyDescent="0.3">
      <c r="A3836" s="16">
        <v>33500956</v>
      </c>
      <c r="B3836" s="13">
        <v>64</v>
      </c>
      <c r="C3836" s="13">
        <v>8</v>
      </c>
      <c r="D3836" s="13">
        <v>90</v>
      </c>
      <c r="E3836" t="s">
        <v>25</v>
      </c>
      <c r="F3836" t="s">
        <v>20</v>
      </c>
      <c r="G3836" t="str">
        <f>IF(VentasC15[[#This Row],[Tipo de pago]]='Tablas auxiliares'!$B$6,"Venta física","Venta Online")</f>
        <v>Venta física</v>
      </c>
      <c r="H3836" t="s">
        <v>30</v>
      </c>
      <c r="I3836" s="37">
        <v>61329</v>
      </c>
      <c r="J3836" s="37">
        <v>81039</v>
      </c>
      <c r="K3836" s="37">
        <v>44564</v>
      </c>
      <c r="L3836" s="37">
        <v>85089</v>
      </c>
      <c r="M3836" s="37">
        <v>83703</v>
      </c>
      <c r="N3836" s="37">
        <f>SUM(VentasC15[[#This Row],[Maquillaje]:[Perfumería]])</f>
        <v>355724</v>
      </c>
      <c r="O3836" s="14">
        <f>AVERAGE(VentasC15[[#This Row],[Maquillaje]:[Perfumería]])</f>
        <v>71144.800000000003</v>
      </c>
      <c r="P3836" t="str">
        <f>INDEX(VentasC15[[#Headers],[Maquillaje]:[Perfumería]],MATCH(MAX(VentasC15[[#This Row],[Maquillaje]:[Perfumería]]),VentasC15[[#This Row],[Maquillaje]:[Perfumería]],0))</f>
        <v>Cuerpo</v>
      </c>
      <c r="Q3836" t="str">
        <f>INDEX(VentasC15[[#Headers],[Maquillaje]:[Perfumería]],MATCH(MIN(VentasC15[[#This Row],[Maquillaje]:[Perfumería]]),VentasC15[[#This Row],[Maquillaje]:[Perfumería]],0))</f>
        <v>Cabello</v>
      </c>
      <c r="R3836" t="str">
        <f>IF(VentasC15[[#This Row],[Total por vendedor]]&gt;=250000,"SI","NO")</f>
        <v>SI</v>
      </c>
    </row>
    <row r="3837" spans="1:18" x14ac:dyDescent="0.3">
      <c r="A3837" s="17">
        <v>33500957</v>
      </c>
      <c r="B3837" s="13">
        <v>52</v>
      </c>
      <c r="C3837" s="13">
        <v>8</v>
      </c>
      <c r="D3837" s="13">
        <v>82</v>
      </c>
      <c r="E3837" t="s">
        <v>23</v>
      </c>
      <c r="F3837" t="s">
        <v>20</v>
      </c>
      <c r="G3837" t="str">
        <f>IF(VentasC15[[#This Row],[Tipo de pago]]='Tablas auxiliares'!$B$6,"Venta física","Venta Online")</f>
        <v>Venta física</v>
      </c>
      <c r="H3837" t="s">
        <v>29</v>
      </c>
      <c r="I3837" s="37">
        <v>52449</v>
      </c>
      <c r="J3837" s="37">
        <v>17868</v>
      </c>
      <c r="K3837" s="37">
        <v>25629</v>
      </c>
      <c r="L3837" s="37">
        <v>96178</v>
      </c>
      <c r="M3837" s="37">
        <v>38947</v>
      </c>
      <c r="N3837" s="37">
        <f>SUM(VentasC15[[#This Row],[Maquillaje]:[Perfumería]])</f>
        <v>231071</v>
      </c>
      <c r="O3837" s="14">
        <f>AVERAGE(VentasC15[[#This Row],[Maquillaje]:[Perfumería]])</f>
        <v>46214.2</v>
      </c>
      <c r="P3837" t="str">
        <f>INDEX(VentasC15[[#Headers],[Maquillaje]:[Perfumería]],MATCH(MAX(VentasC15[[#This Row],[Maquillaje]:[Perfumería]]),VentasC15[[#This Row],[Maquillaje]:[Perfumería]],0))</f>
        <v>Cuerpo</v>
      </c>
      <c r="Q3837" t="str">
        <f>INDEX(VentasC15[[#Headers],[Maquillaje]:[Perfumería]],MATCH(MIN(VentasC15[[#This Row],[Maquillaje]:[Perfumería]]),VentasC15[[#This Row],[Maquillaje]:[Perfumería]],0))</f>
        <v>Skincare</v>
      </c>
      <c r="R3837" t="str">
        <f>IF(VentasC15[[#This Row],[Total por vendedor]]&gt;=250000,"SI","NO")</f>
        <v>NO</v>
      </c>
    </row>
    <row r="3838" spans="1:18" x14ac:dyDescent="0.3">
      <c r="A3838" s="16">
        <v>33500958</v>
      </c>
      <c r="B3838" s="13">
        <v>36</v>
      </c>
      <c r="C3838" s="13">
        <v>8</v>
      </c>
      <c r="D3838" s="13">
        <v>12</v>
      </c>
      <c r="E3838" t="s">
        <v>24</v>
      </c>
      <c r="F3838" t="s">
        <v>20</v>
      </c>
      <c r="G3838" t="str">
        <f>IF(VentasC15[[#This Row],[Tipo de pago]]='Tablas auxiliares'!$B$6,"Venta física","Venta Online")</f>
        <v>Venta física</v>
      </c>
      <c r="H3838" t="s">
        <v>30</v>
      </c>
      <c r="I3838" s="37">
        <v>75355</v>
      </c>
      <c r="J3838" s="37">
        <v>50269</v>
      </c>
      <c r="K3838" s="37">
        <v>60349</v>
      </c>
      <c r="L3838" s="37">
        <v>54592</v>
      </c>
      <c r="M3838" s="37">
        <v>81728</v>
      </c>
      <c r="N3838" s="37">
        <f>SUM(VentasC15[[#This Row],[Maquillaje]:[Perfumería]])</f>
        <v>322293</v>
      </c>
      <c r="O3838" s="14">
        <f>AVERAGE(VentasC15[[#This Row],[Maquillaje]:[Perfumería]])</f>
        <v>64458.6</v>
      </c>
      <c r="P3838" t="str">
        <f>INDEX(VentasC15[[#Headers],[Maquillaje]:[Perfumería]],MATCH(MAX(VentasC15[[#This Row],[Maquillaje]:[Perfumería]]),VentasC15[[#This Row],[Maquillaje]:[Perfumería]],0))</f>
        <v>Perfumería</v>
      </c>
      <c r="Q3838" t="str">
        <f>INDEX(VentasC15[[#Headers],[Maquillaje]:[Perfumería]],MATCH(MIN(VentasC15[[#This Row],[Maquillaje]:[Perfumería]]),VentasC15[[#This Row],[Maquillaje]:[Perfumería]],0))</f>
        <v>Skincare</v>
      </c>
      <c r="R3838" t="str">
        <f>IF(VentasC15[[#This Row],[Total por vendedor]]&gt;=250000,"SI","NO")</f>
        <v>SI</v>
      </c>
    </row>
    <row r="3839" spans="1:18" x14ac:dyDescent="0.3">
      <c r="A3839" s="17">
        <v>33500959</v>
      </c>
      <c r="B3839" s="13">
        <v>41</v>
      </c>
      <c r="C3839" s="13">
        <v>8</v>
      </c>
      <c r="D3839" s="13">
        <v>74</v>
      </c>
      <c r="E3839" t="s">
        <v>23</v>
      </c>
      <c r="F3839" t="s">
        <v>20</v>
      </c>
      <c r="G3839" t="str">
        <f>IF(VentasC15[[#This Row],[Tipo de pago]]='Tablas auxiliares'!$B$6,"Venta física","Venta Online")</f>
        <v>Venta física</v>
      </c>
      <c r="H3839" t="s">
        <v>30</v>
      </c>
      <c r="I3839" s="37">
        <v>4124</v>
      </c>
      <c r="J3839" s="37">
        <v>72839</v>
      </c>
      <c r="K3839" s="37">
        <v>5082</v>
      </c>
      <c r="L3839" s="37">
        <v>2945</v>
      </c>
      <c r="M3839" s="37">
        <v>67493</v>
      </c>
      <c r="N3839" s="37">
        <f>SUM(VentasC15[[#This Row],[Maquillaje]:[Perfumería]])</f>
        <v>152483</v>
      </c>
      <c r="O3839" s="14">
        <f>AVERAGE(VentasC15[[#This Row],[Maquillaje]:[Perfumería]])</f>
        <v>30496.6</v>
      </c>
      <c r="P3839" t="str">
        <f>INDEX(VentasC15[[#Headers],[Maquillaje]:[Perfumería]],MATCH(MAX(VentasC15[[#This Row],[Maquillaje]:[Perfumería]]),VentasC15[[#This Row],[Maquillaje]:[Perfumería]],0))</f>
        <v>Skincare</v>
      </c>
      <c r="Q3839" t="str">
        <f>INDEX(VentasC15[[#Headers],[Maquillaje]:[Perfumería]],MATCH(MIN(VentasC15[[#This Row],[Maquillaje]:[Perfumería]]),VentasC15[[#This Row],[Maquillaje]:[Perfumería]],0))</f>
        <v>Cuerpo</v>
      </c>
      <c r="R3839" t="str">
        <f>IF(VentasC15[[#This Row],[Total por vendedor]]&gt;=250000,"SI","NO")</f>
        <v>NO</v>
      </c>
    </row>
    <row r="3840" spans="1:18" x14ac:dyDescent="0.3">
      <c r="A3840" s="16">
        <v>33500960</v>
      </c>
      <c r="B3840" s="13">
        <v>47</v>
      </c>
      <c r="C3840" s="13">
        <v>8</v>
      </c>
      <c r="D3840" s="13">
        <v>52</v>
      </c>
      <c r="E3840" t="s">
        <v>24</v>
      </c>
      <c r="F3840" t="s">
        <v>20</v>
      </c>
      <c r="G3840" t="str">
        <f>IF(VentasC15[[#This Row],[Tipo de pago]]='Tablas auxiliares'!$B$6,"Venta física","Venta Online")</f>
        <v>Venta física</v>
      </c>
      <c r="H3840" t="s">
        <v>29</v>
      </c>
      <c r="I3840" s="37">
        <v>51039</v>
      </c>
      <c r="J3840" s="37">
        <v>16461</v>
      </c>
      <c r="K3840" s="37">
        <v>55530</v>
      </c>
      <c r="L3840" s="37">
        <v>12016</v>
      </c>
      <c r="M3840" s="37">
        <v>12895</v>
      </c>
      <c r="N3840" s="37">
        <f>SUM(VentasC15[[#This Row],[Maquillaje]:[Perfumería]])</f>
        <v>147941</v>
      </c>
      <c r="O3840" s="14">
        <f>AVERAGE(VentasC15[[#This Row],[Maquillaje]:[Perfumería]])</f>
        <v>29588.2</v>
      </c>
      <c r="P3840" t="str">
        <f>INDEX(VentasC15[[#Headers],[Maquillaje]:[Perfumería]],MATCH(MAX(VentasC15[[#This Row],[Maquillaje]:[Perfumería]]),VentasC15[[#This Row],[Maquillaje]:[Perfumería]],0))</f>
        <v>Cabello</v>
      </c>
      <c r="Q3840" t="str">
        <f>INDEX(VentasC15[[#Headers],[Maquillaje]:[Perfumería]],MATCH(MIN(VentasC15[[#This Row],[Maquillaje]:[Perfumería]]),VentasC15[[#This Row],[Maquillaje]:[Perfumería]],0))</f>
        <v>Cuerpo</v>
      </c>
      <c r="R3840" t="str">
        <f>IF(VentasC15[[#This Row],[Total por vendedor]]&gt;=250000,"SI","NO")</f>
        <v>NO</v>
      </c>
    </row>
    <row r="3841" spans="1:18" x14ac:dyDescent="0.3">
      <c r="A3841" s="17">
        <v>33500961</v>
      </c>
      <c r="B3841" s="13">
        <v>60</v>
      </c>
      <c r="C3841" s="13">
        <v>8</v>
      </c>
      <c r="D3841" s="13">
        <v>12</v>
      </c>
      <c r="E3841" t="s">
        <v>22</v>
      </c>
      <c r="F3841" t="s">
        <v>21</v>
      </c>
      <c r="G3841" t="str">
        <f>IF(VentasC15[[#This Row],[Tipo de pago]]='Tablas auxiliares'!$B$6,"Venta física","Venta Online")</f>
        <v>Venta Online</v>
      </c>
      <c r="H3841" t="s">
        <v>30</v>
      </c>
      <c r="I3841" s="37">
        <v>45053</v>
      </c>
      <c r="J3841" s="37">
        <v>96600</v>
      </c>
      <c r="K3841" s="37">
        <v>30841</v>
      </c>
      <c r="L3841" s="37">
        <v>74285</v>
      </c>
      <c r="M3841" s="37">
        <v>80619</v>
      </c>
      <c r="N3841" s="37">
        <f>SUM(VentasC15[[#This Row],[Maquillaje]:[Perfumería]])</f>
        <v>327398</v>
      </c>
      <c r="O3841" s="14">
        <f>AVERAGE(VentasC15[[#This Row],[Maquillaje]:[Perfumería]])</f>
        <v>65479.6</v>
      </c>
      <c r="P3841" t="str">
        <f>INDEX(VentasC15[[#Headers],[Maquillaje]:[Perfumería]],MATCH(MAX(VentasC15[[#This Row],[Maquillaje]:[Perfumería]]),VentasC15[[#This Row],[Maquillaje]:[Perfumería]],0))</f>
        <v>Skincare</v>
      </c>
      <c r="Q3841" t="str">
        <f>INDEX(VentasC15[[#Headers],[Maquillaje]:[Perfumería]],MATCH(MIN(VentasC15[[#This Row],[Maquillaje]:[Perfumería]]),VentasC15[[#This Row],[Maquillaje]:[Perfumería]],0))</f>
        <v>Cabello</v>
      </c>
      <c r="R3841" t="str">
        <f>IF(VentasC15[[#This Row],[Total por vendedor]]&gt;=250000,"SI","NO")</f>
        <v>SI</v>
      </c>
    </row>
    <row r="3842" spans="1:18" x14ac:dyDescent="0.3">
      <c r="A3842" s="16">
        <v>33500962</v>
      </c>
      <c r="B3842" s="13">
        <v>30</v>
      </c>
      <c r="C3842" s="13">
        <v>8</v>
      </c>
      <c r="D3842" s="13">
        <v>19</v>
      </c>
      <c r="E3842" t="s">
        <v>23</v>
      </c>
      <c r="F3842" t="s">
        <v>20</v>
      </c>
      <c r="G3842" t="str">
        <f>IF(VentasC15[[#This Row],[Tipo de pago]]='Tablas auxiliares'!$B$6,"Venta física","Venta Online")</f>
        <v>Venta física</v>
      </c>
      <c r="H3842" t="s">
        <v>29</v>
      </c>
      <c r="I3842" s="37">
        <v>42835</v>
      </c>
      <c r="J3842" s="37">
        <v>23231</v>
      </c>
      <c r="K3842" s="37">
        <v>62374</v>
      </c>
      <c r="L3842" s="37">
        <v>2743</v>
      </c>
      <c r="M3842" s="37">
        <v>93734</v>
      </c>
      <c r="N3842" s="37">
        <f>SUM(VentasC15[[#This Row],[Maquillaje]:[Perfumería]])</f>
        <v>224917</v>
      </c>
      <c r="O3842" s="14">
        <f>AVERAGE(VentasC15[[#This Row],[Maquillaje]:[Perfumería]])</f>
        <v>44983.4</v>
      </c>
      <c r="P3842" t="str">
        <f>INDEX(VentasC15[[#Headers],[Maquillaje]:[Perfumería]],MATCH(MAX(VentasC15[[#This Row],[Maquillaje]:[Perfumería]]),VentasC15[[#This Row],[Maquillaje]:[Perfumería]],0))</f>
        <v>Perfumería</v>
      </c>
      <c r="Q3842" t="str">
        <f>INDEX(VentasC15[[#Headers],[Maquillaje]:[Perfumería]],MATCH(MIN(VentasC15[[#This Row],[Maquillaje]:[Perfumería]]),VentasC15[[#This Row],[Maquillaje]:[Perfumería]],0))</f>
        <v>Cuerpo</v>
      </c>
      <c r="R3842" t="str">
        <f>IF(VentasC15[[#This Row],[Total por vendedor]]&gt;=250000,"SI","NO")</f>
        <v>NO</v>
      </c>
    </row>
    <row r="3843" spans="1:18" x14ac:dyDescent="0.3">
      <c r="A3843" s="17">
        <v>33500963</v>
      </c>
      <c r="B3843" s="13">
        <v>75</v>
      </c>
      <c r="C3843" s="13">
        <v>8</v>
      </c>
      <c r="D3843" s="13">
        <v>60</v>
      </c>
      <c r="E3843" t="s">
        <v>25</v>
      </c>
      <c r="F3843" t="s">
        <v>21</v>
      </c>
      <c r="G3843" t="str">
        <f>IF(VentasC15[[#This Row],[Tipo de pago]]='Tablas auxiliares'!$B$6,"Venta física","Venta Online")</f>
        <v>Venta Online</v>
      </c>
      <c r="H3843" t="s">
        <v>29</v>
      </c>
      <c r="I3843" s="37">
        <v>58716</v>
      </c>
      <c r="J3843" s="37">
        <v>8848</v>
      </c>
      <c r="K3843" s="37">
        <v>97848</v>
      </c>
      <c r="L3843" s="37">
        <v>70540</v>
      </c>
      <c r="M3843" s="37">
        <v>18434</v>
      </c>
      <c r="N3843" s="37">
        <f>SUM(VentasC15[[#This Row],[Maquillaje]:[Perfumería]])</f>
        <v>254386</v>
      </c>
      <c r="O3843" s="14">
        <f>AVERAGE(VentasC15[[#This Row],[Maquillaje]:[Perfumería]])</f>
        <v>50877.2</v>
      </c>
      <c r="P3843" t="str">
        <f>INDEX(VentasC15[[#Headers],[Maquillaje]:[Perfumería]],MATCH(MAX(VentasC15[[#This Row],[Maquillaje]:[Perfumería]]),VentasC15[[#This Row],[Maquillaje]:[Perfumería]],0))</f>
        <v>Cabello</v>
      </c>
      <c r="Q3843" t="str">
        <f>INDEX(VentasC15[[#Headers],[Maquillaje]:[Perfumería]],MATCH(MIN(VentasC15[[#This Row],[Maquillaje]:[Perfumería]]),VentasC15[[#This Row],[Maquillaje]:[Perfumería]],0))</f>
        <v>Skincare</v>
      </c>
      <c r="R3843" t="str">
        <f>IF(VentasC15[[#This Row],[Total por vendedor]]&gt;=250000,"SI","NO")</f>
        <v>SI</v>
      </c>
    </row>
    <row r="3844" spans="1:18" x14ac:dyDescent="0.3">
      <c r="A3844" s="16">
        <v>33500964</v>
      </c>
      <c r="B3844" s="13">
        <v>43</v>
      </c>
      <c r="C3844" s="13">
        <v>8</v>
      </c>
      <c r="D3844" s="13">
        <v>91</v>
      </c>
      <c r="E3844" t="s">
        <v>24</v>
      </c>
      <c r="F3844" t="s">
        <v>20</v>
      </c>
      <c r="G3844" t="str">
        <f>IF(VentasC15[[#This Row],[Tipo de pago]]='Tablas auxiliares'!$B$6,"Venta física","Venta Online")</f>
        <v>Venta física</v>
      </c>
      <c r="H3844" t="s">
        <v>29</v>
      </c>
      <c r="I3844" s="37">
        <v>66564</v>
      </c>
      <c r="J3844" s="37">
        <v>34740</v>
      </c>
      <c r="K3844" s="37">
        <v>52249</v>
      </c>
      <c r="L3844" s="37">
        <v>43990</v>
      </c>
      <c r="M3844" s="37">
        <v>76326</v>
      </c>
      <c r="N3844" s="37">
        <f>SUM(VentasC15[[#This Row],[Maquillaje]:[Perfumería]])</f>
        <v>273869</v>
      </c>
      <c r="O3844" s="14">
        <f>AVERAGE(VentasC15[[#This Row],[Maquillaje]:[Perfumería]])</f>
        <v>54773.8</v>
      </c>
      <c r="P3844" t="str">
        <f>INDEX(VentasC15[[#Headers],[Maquillaje]:[Perfumería]],MATCH(MAX(VentasC15[[#This Row],[Maquillaje]:[Perfumería]]),VentasC15[[#This Row],[Maquillaje]:[Perfumería]],0))</f>
        <v>Perfumería</v>
      </c>
      <c r="Q3844" t="str">
        <f>INDEX(VentasC15[[#Headers],[Maquillaje]:[Perfumería]],MATCH(MIN(VentasC15[[#This Row],[Maquillaje]:[Perfumería]]),VentasC15[[#This Row],[Maquillaje]:[Perfumería]],0))</f>
        <v>Skincare</v>
      </c>
      <c r="R3844" t="str">
        <f>IF(VentasC15[[#This Row],[Total por vendedor]]&gt;=250000,"SI","NO")</f>
        <v>SI</v>
      </c>
    </row>
    <row r="3845" spans="1:18" x14ac:dyDescent="0.3">
      <c r="A3845" s="17">
        <v>33500965</v>
      </c>
      <c r="B3845" s="13">
        <v>46</v>
      </c>
      <c r="C3845" s="13">
        <v>8</v>
      </c>
      <c r="D3845" s="13">
        <v>12</v>
      </c>
      <c r="E3845" t="s">
        <v>24</v>
      </c>
      <c r="F3845" t="s">
        <v>20</v>
      </c>
      <c r="G3845" t="str">
        <f>IF(VentasC15[[#This Row],[Tipo de pago]]='Tablas auxiliares'!$B$6,"Venta física","Venta Online")</f>
        <v>Venta física</v>
      </c>
      <c r="H3845" t="s">
        <v>30</v>
      </c>
      <c r="I3845" s="37">
        <v>45495</v>
      </c>
      <c r="J3845" s="37">
        <v>81596</v>
      </c>
      <c r="K3845" s="37">
        <v>89937</v>
      </c>
      <c r="L3845" s="37">
        <v>14162</v>
      </c>
      <c r="M3845" s="37">
        <v>24519</v>
      </c>
      <c r="N3845" s="37">
        <f>SUM(VentasC15[[#This Row],[Maquillaje]:[Perfumería]])</f>
        <v>255709</v>
      </c>
      <c r="O3845" s="14">
        <f>AVERAGE(VentasC15[[#This Row],[Maquillaje]:[Perfumería]])</f>
        <v>51141.8</v>
      </c>
      <c r="P3845" t="str">
        <f>INDEX(VentasC15[[#Headers],[Maquillaje]:[Perfumería]],MATCH(MAX(VentasC15[[#This Row],[Maquillaje]:[Perfumería]]),VentasC15[[#This Row],[Maquillaje]:[Perfumería]],0))</f>
        <v>Cabello</v>
      </c>
      <c r="Q3845" t="str">
        <f>INDEX(VentasC15[[#Headers],[Maquillaje]:[Perfumería]],MATCH(MIN(VentasC15[[#This Row],[Maquillaje]:[Perfumería]]),VentasC15[[#This Row],[Maquillaje]:[Perfumería]],0))</f>
        <v>Cuerpo</v>
      </c>
      <c r="R3845" t="str">
        <f>IF(VentasC15[[#This Row],[Total por vendedor]]&gt;=250000,"SI","NO")</f>
        <v>SI</v>
      </c>
    </row>
    <row r="3846" spans="1:18" x14ac:dyDescent="0.3">
      <c r="A3846" s="16">
        <v>33500966</v>
      </c>
      <c r="B3846" s="13">
        <v>37</v>
      </c>
      <c r="C3846" s="13">
        <v>8</v>
      </c>
      <c r="D3846" s="13">
        <v>72</v>
      </c>
      <c r="E3846" t="s">
        <v>25</v>
      </c>
      <c r="F3846" t="s">
        <v>21</v>
      </c>
      <c r="G3846" t="str">
        <f>IF(VentasC15[[#This Row],[Tipo de pago]]='Tablas auxiliares'!$B$6,"Venta física","Venta Online")</f>
        <v>Venta Online</v>
      </c>
      <c r="H3846" t="s">
        <v>30</v>
      </c>
      <c r="I3846" s="37">
        <v>7813</v>
      </c>
      <c r="J3846" s="37">
        <v>30918</v>
      </c>
      <c r="K3846" s="37">
        <v>86729</v>
      </c>
      <c r="L3846" s="37">
        <v>91573</v>
      </c>
      <c r="M3846" s="37">
        <v>50096</v>
      </c>
      <c r="N3846" s="37">
        <f>SUM(VentasC15[[#This Row],[Maquillaje]:[Perfumería]])</f>
        <v>267129</v>
      </c>
      <c r="O3846" s="14">
        <f>AVERAGE(VentasC15[[#This Row],[Maquillaje]:[Perfumería]])</f>
        <v>53425.8</v>
      </c>
      <c r="P3846" t="str">
        <f>INDEX(VentasC15[[#Headers],[Maquillaje]:[Perfumería]],MATCH(MAX(VentasC15[[#This Row],[Maquillaje]:[Perfumería]]),VentasC15[[#This Row],[Maquillaje]:[Perfumería]],0))</f>
        <v>Cuerpo</v>
      </c>
      <c r="Q3846" t="str">
        <f>INDEX(VentasC15[[#Headers],[Maquillaje]:[Perfumería]],MATCH(MIN(VentasC15[[#This Row],[Maquillaje]:[Perfumería]]),VentasC15[[#This Row],[Maquillaje]:[Perfumería]],0))</f>
        <v>Maquillaje</v>
      </c>
      <c r="R3846" t="str">
        <f>IF(VentasC15[[#This Row],[Total por vendedor]]&gt;=250000,"SI","NO")</f>
        <v>SI</v>
      </c>
    </row>
    <row r="3847" spans="1:18" x14ac:dyDescent="0.3">
      <c r="A3847" s="17">
        <v>33500967</v>
      </c>
      <c r="B3847" s="13">
        <v>42</v>
      </c>
      <c r="C3847" s="13">
        <v>8</v>
      </c>
      <c r="D3847" s="13">
        <v>47</v>
      </c>
      <c r="E3847" t="s">
        <v>25</v>
      </c>
      <c r="F3847" t="s">
        <v>20</v>
      </c>
      <c r="G3847" t="str">
        <f>IF(VentasC15[[#This Row],[Tipo de pago]]='Tablas auxiliares'!$B$6,"Venta física","Venta Online")</f>
        <v>Venta física</v>
      </c>
      <c r="H3847" t="s">
        <v>29</v>
      </c>
      <c r="I3847" s="37">
        <v>66630</v>
      </c>
      <c r="J3847" s="37">
        <v>86654</v>
      </c>
      <c r="K3847" s="37">
        <v>11276</v>
      </c>
      <c r="L3847" s="37">
        <v>84385</v>
      </c>
      <c r="M3847" s="37">
        <v>81295</v>
      </c>
      <c r="N3847" s="37">
        <f>SUM(VentasC15[[#This Row],[Maquillaje]:[Perfumería]])</f>
        <v>330240</v>
      </c>
      <c r="O3847" s="14">
        <f>AVERAGE(VentasC15[[#This Row],[Maquillaje]:[Perfumería]])</f>
        <v>66048</v>
      </c>
      <c r="P3847" t="str">
        <f>INDEX(VentasC15[[#Headers],[Maquillaje]:[Perfumería]],MATCH(MAX(VentasC15[[#This Row],[Maquillaje]:[Perfumería]]),VentasC15[[#This Row],[Maquillaje]:[Perfumería]],0))</f>
        <v>Skincare</v>
      </c>
      <c r="Q3847" t="str">
        <f>INDEX(VentasC15[[#Headers],[Maquillaje]:[Perfumería]],MATCH(MIN(VentasC15[[#This Row],[Maquillaje]:[Perfumería]]),VentasC15[[#This Row],[Maquillaje]:[Perfumería]],0))</f>
        <v>Cabello</v>
      </c>
      <c r="R3847" t="str">
        <f>IF(VentasC15[[#This Row],[Total por vendedor]]&gt;=250000,"SI","NO")</f>
        <v>SI</v>
      </c>
    </row>
    <row r="3848" spans="1:18" x14ac:dyDescent="0.3">
      <c r="A3848" s="16">
        <v>33500968</v>
      </c>
      <c r="B3848" s="13">
        <v>55</v>
      </c>
      <c r="C3848" s="13">
        <v>8</v>
      </c>
      <c r="D3848" s="13">
        <v>47</v>
      </c>
      <c r="E3848" t="s">
        <v>24</v>
      </c>
      <c r="F3848" t="s">
        <v>20</v>
      </c>
      <c r="G3848" t="str">
        <f>IF(VentasC15[[#This Row],[Tipo de pago]]='Tablas auxiliares'!$B$6,"Venta física","Venta Online")</f>
        <v>Venta física</v>
      </c>
      <c r="H3848" t="s">
        <v>30</v>
      </c>
      <c r="I3848" s="37">
        <v>83381</v>
      </c>
      <c r="J3848" s="37">
        <v>58706</v>
      </c>
      <c r="K3848" s="37">
        <v>28019</v>
      </c>
      <c r="L3848" s="37">
        <v>67273</v>
      </c>
      <c r="M3848" s="37">
        <v>60925</v>
      </c>
      <c r="N3848" s="37">
        <f>SUM(VentasC15[[#This Row],[Maquillaje]:[Perfumería]])</f>
        <v>298304</v>
      </c>
      <c r="O3848" s="14">
        <f>AVERAGE(VentasC15[[#This Row],[Maquillaje]:[Perfumería]])</f>
        <v>59660.800000000003</v>
      </c>
      <c r="P3848" t="str">
        <f>INDEX(VentasC15[[#Headers],[Maquillaje]:[Perfumería]],MATCH(MAX(VentasC15[[#This Row],[Maquillaje]:[Perfumería]]),VentasC15[[#This Row],[Maquillaje]:[Perfumería]],0))</f>
        <v>Maquillaje</v>
      </c>
      <c r="Q3848" t="str">
        <f>INDEX(VentasC15[[#Headers],[Maquillaje]:[Perfumería]],MATCH(MIN(VentasC15[[#This Row],[Maquillaje]:[Perfumería]]),VentasC15[[#This Row],[Maquillaje]:[Perfumería]],0))</f>
        <v>Cabello</v>
      </c>
      <c r="R3848" t="str">
        <f>IF(VentasC15[[#This Row],[Total por vendedor]]&gt;=250000,"SI","NO")</f>
        <v>SI</v>
      </c>
    </row>
    <row r="3849" spans="1:18" x14ac:dyDescent="0.3">
      <c r="A3849" s="17">
        <v>33500969</v>
      </c>
      <c r="B3849" s="13">
        <v>29</v>
      </c>
      <c r="C3849" s="13">
        <v>8</v>
      </c>
      <c r="D3849" s="13">
        <v>44</v>
      </c>
      <c r="E3849" t="s">
        <v>24</v>
      </c>
      <c r="F3849" t="s">
        <v>20</v>
      </c>
      <c r="G3849" t="str">
        <f>IF(VentasC15[[#This Row],[Tipo de pago]]='Tablas auxiliares'!$B$6,"Venta física","Venta Online")</f>
        <v>Venta física</v>
      </c>
      <c r="H3849" t="s">
        <v>29</v>
      </c>
      <c r="I3849" s="37">
        <v>48837</v>
      </c>
      <c r="J3849" s="37">
        <v>5609</v>
      </c>
      <c r="K3849" s="37">
        <v>72123</v>
      </c>
      <c r="L3849" s="37">
        <v>63484</v>
      </c>
      <c r="M3849" s="37">
        <v>85691</v>
      </c>
      <c r="N3849" s="37">
        <f>SUM(VentasC15[[#This Row],[Maquillaje]:[Perfumería]])</f>
        <v>275744</v>
      </c>
      <c r="O3849" s="14">
        <f>AVERAGE(VentasC15[[#This Row],[Maquillaje]:[Perfumería]])</f>
        <v>55148.800000000003</v>
      </c>
      <c r="P3849" t="str">
        <f>INDEX(VentasC15[[#Headers],[Maquillaje]:[Perfumería]],MATCH(MAX(VentasC15[[#This Row],[Maquillaje]:[Perfumería]]),VentasC15[[#This Row],[Maquillaje]:[Perfumería]],0))</f>
        <v>Perfumería</v>
      </c>
      <c r="Q3849" t="str">
        <f>INDEX(VentasC15[[#Headers],[Maquillaje]:[Perfumería]],MATCH(MIN(VentasC15[[#This Row],[Maquillaje]:[Perfumería]]),VentasC15[[#This Row],[Maquillaje]:[Perfumería]],0))</f>
        <v>Skincare</v>
      </c>
      <c r="R3849" t="str">
        <f>IF(VentasC15[[#This Row],[Total por vendedor]]&gt;=250000,"SI","NO")</f>
        <v>SI</v>
      </c>
    </row>
    <row r="3850" spans="1:18" x14ac:dyDescent="0.3">
      <c r="A3850" s="16">
        <v>33500970</v>
      </c>
      <c r="B3850" s="13">
        <v>46</v>
      </c>
      <c r="C3850" s="13">
        <v>8</v>
      </c>
      <c r="D3850" s="13">
        <v>81</v>
      </c>
      <c r="E3850" t="s">
        <v>22</v>
      </c>
      <c r="F3850" t="s">
        <v>20</v>
      </c>
      <c r="G3850" t="str">
        <f>IF(VentasC15[[#This Row],[Tipo de pago]]='Tablas auxiliares'!$B$6,"Venta física","Venta Online")</f>
        <v>Venta física</v>
      </c>
      <c r="H3850" t="s">
        <v>29</v>
      </c>
      <c r="I3850" s="37">
        <v>59322</v>
      </c>
      <c r="J3850" s="37">
        <v>29208</v>
      </c>
      <c r="K3850" s="37">
        <v>20038</v>
      </c>
      <c r="L3850" s="37">
        <v>60560</v>
      </c>
      <c r="M3850" s="37">
        <v>13761</v>
      </c>
      <c r="N3850" s="37">
        <f>SUM(VentasC15[[#This Row],[Maquillaje]:[Perfumería]])</f>
        <v>182889</v>
      </c>
      <c r="O3850" s="14">
        <f>AVERAGE(VentasC15[[#This Row],[Maquillaje]:[Perfumería]])</f>
        <v>36577.800000000003</v>
      </c>
      <c r="P3850" t="str">
        <f>INDEX(VentasC15[[#Headers],[Maquillaje]:[Perfumería]],MATCH(MAX(VentasC15[[#This Row],[Maquillaje]:[Perfumería]]),VentasC15[[#This Row],[Maquillaje]:[Perfumería]],0))</f>
        <v>Cuerpo</v>
      </c>
      <c r="Q3850" t="str">
        <f>INDEX(VentasC15[[#Headers],[Maquillaje]:[Perfumería]],MATCH(MIN(VentasC15[[#This Row],[Maquillaje]:[Perfumería]]),VentasC15[[#This Row],[Maquillaje]:[Perfumería]],0))</f>
        <v>Perfumería</v>
      </c>
      <c r="R3850" t="str">
        <f>IF(VentasC15[[#This Row],[Total por vendedor]]&gt;=250000,"SI","NO")</f>
        <v>NO</v>
      </c>
    </row>
    <row r="3851" spans="1:18" x14ac:dyDescent="0.3">
      <c r="A3851" s="17">
        <v>33500971</v>
      </c>
      <c r="B3851" s="13">
        <v>69</v>
      </c>
      <c r="C3851" s="13">
        <v>8</v>
      </c>
      <c r="D3851" s="13">
        <v>7</v>
      </c>
      <c r="E3851" t="s">
        <v>22</v>
      </c>
      <c r="F3851" t="s">
        <v>21</v>
      </c>
      <c r="G3851" t="str">
        <f>IF(VentasC15[[#This Row],[Tipo de pago]]='Tablas auxiliares'!$B$6,"Venta física","Venta Online")</f>
        <v>Venta Online</v>
      </c>
      <c r="H3851" t="s">
        <v>29</v>
      </c>
      <c r="I3851" s="37">
        <v>63899</v>
      </c>
      <c r="J3851" s="37">
        <v>37413</v>
      </c>
      <c r="K3851" s="37">
        <v>63508</v>
      </c>
      <c r="L3851" s="37">
        <v>53065</v>
      </c>
      <c r="M3851" s="37">
        <v>88188</v>
      </c>
      <c r="N3851" s="37">
        <f>SUM(VentasC15[[#This Row],[Maquillaje]:[Perfumería]])</f>
        <v>306073</v>
      </c>
      <c r="O3851" s="14">
        <f>AVERAGE(VentasC15[[#This Row],[Maquillaje]:[Perfumería]])</f>
        <v>61214.6</v>
      </c>
      <c r="P3851" t="str">
        <f>INDEX(VentasC15[[#Headers],[Maquillaje]:[Perfumería]],MATCH(MAX(VentasC15[[#This Row],[Maquillaje]:[Perfumería]]),VentasC15[[#This Row],[Maquillaje]:[Perfumería]],0))</f>
        <v>Perfumería</v>
      </c>
      <c r="Q3851" t="str">
        <f>INDEX(VentasC15[[#Headers],[Maquillaje]:[Perfumería]],MATCH(MIN(VentasC15[[#This Row],[Maquillaje]:[Perfumería]]),VentasC15[[#This Row],[Maquillaje]:[Perfumería]],0))</f>
        <v>Skincare</v>
      </c>
      <c r="R3851" t="str">
        <f>IF(VentasC15[[#This Row],[Total por vendedor]]&gt;=250000,"SI","NO")</f>
        <v>SI</v>
      </c>
    </row>
    <row r="3852" spans="1:18" x14ac:dyDescent="0.3">
      <c r="A3852" s="16">
        <v>33500972</v>
      </c>
      <c r="B3852" s="13">
        <v>28</v>
      </c>
      <c r="C3852" s="13">
        <v>8</v>
      </c>
      <c r="D3852" s="13">
        <v>50</v>
      </c>
      <c r="E3852" t="s">
        <v>25</v>
      </c>
      <c r="F3852" t="s">
        <v>21</v>
      </c>
      <c r="G3852" t="str">
        <f>IF(VentasC15[[#This Row],[Tipo de pago]]='Tablas auxiliares'!$B$6,"Venta física","Venta Online")</f>
        <v>Venta Online</v>
      </c>
      <c r="H3852" t="s">
        <v>30</v>
      </c>
      <c r="I3852" s="37">
        <v>63896</v>
      </c>
      <c r="J3852" s="37">
        <v>12101</v>
      </c>
      <c r="K3852" s="37">
        <v>4743</v>
      </c>
      <c r="L3852" s="37">
        <v>56567</v>
      </c>
      <c r="M3852" s="37">
        <v>97506</v>
      </c>
      <c r="N3852" s="37">
        <f>SUM(VentasC15[[#This Row],[Maquillaje]:[Perfumería]])</f>
        <v>234813</v>
      </c>
      <c r="O3852" s="14">
        <f>AVERAGE(VentasC15[[#This Row],[Maquillaje]:[Perfumería]])</f>
        <v>46962.6</v>
      </c>
      <c r="P3852" t="str">
        <f>INDEX(VentasC15[[#Headers],[Maquillaje]:[Perfumería]],MATCH(MAX(VentasC15[[#This Row],[Maquillaje]:[Perfumería]]),VentasC15[[#This Row],[Maquillaje]:[Perfumería]],0))</f>
        <v>Perfumería</v>
      </c>
      <c r="Q3852" t="str">
        <f>INDEX(VentasC15[[#Headers],[Maquillaje]:[Perfumería]],MATCH(MIN(VentasC15[[#This Row],[Maquillaje]:[Perfumería]]),VentasC15[[#This Row],[Maquillaje]:[Perfumería]],0))</f>
        <v>Cabello</v>
      </c>
      <c r="R3852" t="str">
        <f>IF(VentasC15[[#This Row],[Total por vendedor]]&gt;=250000,"SI","NO")</f>
        <v>NO</v>
      </c>
    </row>
    <row r="3853" spans="1:18" x14ac:dyDescent="0.3">
      <c r="A3853" s="17">
        <v>33500973</v>
      </c>
      <c r="B3853" s="13">
        <v>72</v>
      </c>
      <c r="C3853" s="13">
        <v>8</v>
      </c>
      <c r="D3853" s="13">
        <v>7</v>
      </c>
      <c r="E3853" t="s">
        <v>25</v>
      </c>
      <c r="F3853" t="s">
        <v>21</v>
      </c>
      <c r="G3853" t="str">
        <f>IF(VentasC15[[#This Row],[Tipo de pago]]='Tablas auxiliares'!$B$6,"Venta física","Venta Online")</f>
        <v>Venta Online</v>
      </c>
      <c r="H3853" t="s">
        <v>29</v>
      </c>
      <c r="I3853" s="37">
        <v>23183</v>
      </c>
      <c r="J3853" s="37">
        <v>4536</v>
      </c>
      <c r="K3853" s="37">
        <v>70496</v>
      </c>
      <c r="L3853" s="37">
        <v>54220</v>
      </c>
      <c r="M3853" s="37">
        <v>94804</v>
      </c>
      <c r="N3853" s="37">
        <f>SUM(VentasC15[[#This Row],[Maquillaje]:[Perfumería]])</f>
        <v>247239</v>
      </c>
      <c r="O3853" s="14">
        <f>AVERAGE(VentasC15[[#This Row],[Maquillaje]:[Perfumería]])</f>
        <v>49447.8</v>
      </c>
      <c r="P3853" t="str">
        <f>INDEX(VentasC15[[#Headers],[Maquillaje]:[Perfumería]],MATCH(MAX(VentasC15[[#This Row],[Maquillaje]:[Perfumería]]),VentasC15[[#This Row],[Maquillaje]:[Perfumería]],0))</f>
        <v>Perfumería</v>
      </c>
      <c r="Q3853" t="str">
        <f>INDEX(VentasC15[[#Headers],[Maquillaje]:[Perfumería]],MATCH(MIN(VentasC15[[#This Row],[Maquillaje]:[Perfumería]]),VentasC15[[#This Row],[Maquillaje]:[Perfumería]],0))</f>
        <v>Skincare</v>
      </c>
      <c r="R3853" t="str">
        <f>IF(VentasC15[[#This Row],[Total por vendedor]]&gt;=250000,"SI","NO")</f>
        <v>NO</v>
      </c>
    </row>
    <row r="3854" spans="1:18" x14ac:dyDescent="0.3">
      <c r="A3854" s="16">
        <v>33500974</v>
      </c>
      <c r="B3854" s="13">
        <v>27</v>
      </c>
      <c r="C3854" s="13">
        <v>8</v>
      </c>
      <c r="D3854" s="13">
        <v>63</v>
      </c>
      <c r="E3854" t="s">
        <v>23</v>
      </c>
      <c r="F3854" t="s">
        <v>21</v>
      </c>
      <c r="G3854" t="str">
        <f>IF(VentasC15[[#This Row],[Tipo de pago]]='Tablas auxiliares'!$B$6,"Venta física","Venta Online")</f>
        <v>Venta Online</v>
      </c>
      <c r="H3854" t="s">
        <v>29</v>
      </c>
      <c r="I3854" s="37">
        <v>98014</v>
      </c>
      <c r="J3854" s="37">
        <v>77583</v>
      </c>
      <c r="K3854" s="37">
        <v>57297</v>
      </c>
      <c r="L3854" s="37">
        <v>45649</v>
      </c>
      <c r="M3854" s="37">
        <v>3762</v>
      </c>
      <c r="N3854" s="37">
        <f>SUM(VentasC15[[#This Row],[Maquillaje]:[Perfumería]])</f>
        <v>282305</v>
      </c>
      <c r="O3854" s="14">
        <f>AVERAGE(VentasC15[[#This Row],[Maquillaje]:[Perfumería]])</f>
        <v>56461</v>
      </c>
      <c r="P3854" t="str">
        <f>INDEX(VentasC15[[#Headers],[Maquillaje]:[Perfumería]],MATCH(MAX(VentasC15[[#This Row],[Maquillaje]:[Perfumería]]),VentasC15[[#This Row],[Maquillaje]:[Perfumería]],0))</f>
        <v>Maquillaje</v>
      </c>
      <c r="Q3854" t="str">
        <f>INDEX(VentasC15[[#Headers],[Maquillaje]:[Perfumería]],MATCH(MIN(VentasC15[[#This Row],[Maquillaje]:[Perfumería]]),VentasC15[[#This Row],[Maquillaje]:[Perfumería]],0))</f>
        <v>Perfumería</v>
      </c>
      <c r="R3854" t="str">
        <f>IF(VentasC15[[#This Row],[Total por vendedor]]&gt;=250000,"SI","NO")</f>
        <v>SI</v>
      </c>
    </row>
    <row r="3855" spans="1:18" x14ac:dyDescent="0.3">
      <c r="A3855" s="17">
        <v>33500975</v>
      </c>
      <c r="B3855" s="13">
        <v>57</v>
      </c>
      <c r="C3855" s="13">
        <v>8</v>
      </c>
      <c r="D3855" s="13">
        <v>79</v>
      </c>
      <c r="E3855" t="s">
        <v>25</v>
      </c>
      <c r="F3855" t="s">
        <v>20</v>
      </c>
      <c r="G3855" t="str">
        <f>IF(VentasC15[[#This Row],[Tipo de pago]]='Tablas auxiliares'!$B$6,"Venta física","Venta Online")</f>
        <v>Venta física</v>
      </c>
      <c r="H3855" t="s">
        <v>29</v>
      </c>
      <c r="I3855" s="37">
        <v>27012</v>
      </c>
      <c r="J3855" s="37">
        <v>66372</v>
      </c>
      <c r="K3855" s="37">
        <v>90543</v>
      </c>
      <c r="L3855" s="37">
        <v>44822</v>
      </c>
      <c r="M3855" s="37">
        <v>32195</v>
      </c>
      <c r="N3855" s="37">
        <f>SUM(VentasC15[[#This Row],[Maquillaje]:[Perfumería]])</f>
        <v>260944</v>
      </c>
      <c r="O3855" s="14">
        <f>AVERAGE(VentasC15[[#This Row],[Maquillaje]:[Perfumería]])</f>
        <v>52188.800000000003</v>
      </c>
      <c r="P3855" t="str">
        <f>INDEX(VentasC15[[#Headers],[Maquillaje]:[Perfumería]],MATCH(MAX(VentasC15[[#This Row],[Maquillaje]:[Perfumería]]),VentasC15[[#This Row],[Maquillaje]:[Perfumería]],0))</f>
        <v>Cabello</v>
      </c>
      <c r="Q3855" t="str">
        <f>INDEX(VentasC15[[#Headers],[Maquillaje]:[Perfumería]],MATCH(MIN(VentasC15[[#This Row],[Maquillaje]:[Perfumería]]),VentasC15[[#This Row],[Maquillaje]:[Perfumería]],0))</f>
        <v>Maquillaje</v>
      </c>
      <c r="R3855" t="str">
        <f>IF(VentasC15[[#This Row],[Total por vendedor]]&gt;=250000,"SI","NO")</f>
        <v>SI</v>
      </c>
    </row>
    <row r="3856" spans="1:18" x14ac:dyDescent="0.3">
      <c r="A3856" s="16">
        <v>33500976</v>
      </c>
      <c r="B3856" s="13">
        <v>34</v>
      </c>
      <c r="C3856" s="13">
        <v>8</v>
      </c>
      <c r="D3856" s="13">
        <v>10</v>
      </c>
      <c r="E3856" t="s">
        <v>23</v>
      </c>
      <c r="F3856" t="s">
        <v>20</v>
      </c>
      <c r="G3856" t="str">
        <f>IF(VentasC15[[#This Row],[Tipo de pago]]='Tablas auxiliares'!$B$6,"Venta física","Venta Online")</f>
        <v>Venta física</v>
      </c>
      <c r="H3856" t="s">
        <v>29</v>
      </c>
      <c r="I3856" s="37">
        <v>57835</v>
      </c>
      <c r="J3856" s="37">
        <v>11914</v>
      </c>
      <c r="K3856" s="37">
        <v>64926</v>
      </c>
      <c r="L3856" s="37">
        <v>17805</v>
      </c>
      <c r="M3856" s="37">
        <v>95974</v>
      </c>
      <c r="N3856" s="37">
        <f>SUM(VentasC15[[#This Row],[Maquillaje]:[Perfumería]])</f>
        <v>248454</v>
      </c>
      <c r="O3856" s="14">
        <f>AVERAGE(VentasC15[[#This Row],[Maquillaje]:[Perfumería]])</f>
        <v>49690.8</v>
      </c>
      <c r="P3856" t="str">
        <f>INDEX(VentasC15[[#Headers],[Maquillaje]:[Perfumería]],MATCH(MAX(VentasC15[[#This Row],[Maquillaje]:[Perfumería]]),VentasC15[[#This Row],[Maquillaje]:[Perfumería]],0))</f>
        <v>Perfumería</v>
      </c>
      <c r="Q3856" t="str">
        <f>INDEX(VentasC15[[#Headers],[Maquillaje]:[Perfumería]],MATCH(MIN(VentasC15[[#This Row],[Maquillaje]:[Perfumería]]),VentasC15[[#This Row],[Maquillaje]:[Perfumería]],0))</f>
        <v>Skincare</v>
      </c>
      <c r="R3856" t="str">
        <f>IF(VentasC15[[#This Row],[Total por vendedor]]&gt;=250000,"SI","NO")</f>
        <v>NO</v>
      </c>
    </row>
    <row r="3857" spans="1:18" x14ac:dyDescent="0.3">
      <c r="A3857" s="17">
        <v>33500977</v>
      </c>
      <c r="B3857" s="13">
        <v>29</v>
      </c>
      <c r="C3857" s="13">
        <v>8</v>
      </c>
      <c r="D3857" s="13">
        <v>58</v>
      </c>
      <c r="E3857" t="s">
        <v>23</v>
      </c>
      <c r="F3857" t="s">
        <v>21</v>
      </c>
      <c r="G3857" t="str">
        <f>IF(VentasC15[[#This Row],[Tipo de pago]]='Tablas auxiliares'!$B$6,"Venta física","Venta Online")</f>
        <v>Venta Online</v>
      </c>
      <c r="H3857" t="s">
        <v>30</v>
      </c>
      <c r="I3857" s="37">
        <v>60291</v>
      </c>
      <c r="J3857" s="37">
        <v>75217</v>
      </c>
      <c r="K3857" s="37">
        <v>56868</v>
      </c>
      <c r="L3857" s="37">
        <v>27951</v>
      </c>
      <c r="M3857" s="37">
        <v>74807</v>
      </c>
      <c r="N3857" s="37">
        <f>SUM(VentasC15[[#This Row],[Maquillaje]:[Perfumería]])</f>
        <v>295134</v>
      </c>
      <c r="O3857" s="14">
        <f>AVERAGE(VentasC15[[#This Row],[Maquillaje]:[Perfumería]])</f>
        <v>59026.8</v>
      </c>
      <c r="P3857" t="str">
        <f>INDEX(VentasC15[[#Headers],[Maquillaje]:[Perfumería]],MATCH(MAX(VentasC15[[#This Row],[Maquillaje]:[Perfumería]]),VentasC15[[#This Row],[Maquillaje]:[Perfumería]],0))</f>
        <v>Skincare</v>
      </c>
      <c r="Q3857" t="str">
        <f>INDEX(VentasC15[[#Headers],[Maquillaje]:[Perfumería]],MATCH(MIN(VentasC15[[#This Row],[Maquillaje]:[Perfumería]]),VentasC15[[#This Row],[Maquillaje]:[Perfumería]],0))</f>
        <v>Cuerpo</v>
      </c>
      <c r="R3857" t="str">
        <f>IF(VentasC15[[#This Row],[Total por vendedor]]&gt;=250000,"SI","NO")</f>
        <v>SI</v>
      </c>
    </row>
    <row r="3858" spans="1:18" x14ac:dyDescent="0.3">
      <c r="A3858" s="16">
        <v>33500978</v>
      </c>
      <c r="B3858" s="13">
        <v>29</v>
      </c>
      <c r="C3858" s="13">
        <v>8</v>
      </c>
      <c r="D3858" s="13">
        <v>76</v>
      </c>
      <c r="E3858" t="s">
        <v>23</v>
      </c>
      <c r="F3858" t="s">
        <v>20</v>
      </c>
      <c r="G3858" t="str">
        <f>IF(VentasC15[[#This Row],[Tipo de pago]]='Tablas auxiliares'!$B$6,"Venta física","Venta Online")</f>
        <v>Venta física</v>
      </c>
      <c r="H3858" t="s">
        <v>29</v>
      </c>
      <c r="I3858" s="37">
        <v>15498</v>
      </c>
      <c r="J3858" s="37">
        <v>20613</v>
      </c>
      <c r="K3858" s="37">
        <v>85029</v>
      </c>
      <c r="L3858" s="37">
        <v>7647</v>
      </c>
      <c r="M3858" s="37">
        <v>73331</v>
      </c>
      <c r="N3858" s="37">
        <f>SUM(VentasC15[[#This Row],[Maquillaje]:[Perfumería]])</f>
        <v>202118</v>
      </c>
      <c r="O3858" s="14">
        <f>AVERAGE(VentasC15[[#This Row],[Maquillaje]:[Perfumería]])</f>
        <v>40423.599999999999</v>
      </c>
      <c r="P3858" t="str">
        <f>INDEX(VentasC15[[#Headers],[Maquillaje]:[Perfumería]],MATCH(MAX(VentasC15[[#This Row],[Maquillaje]:[Perfumería]]),VentasC15[[#This Row],[Maquillaje]:[Perfumería]],0))</f>
        <v>Cabello</v>
      </c>
      <c r="Q3858" t="str">
        <f>INDEX(VentasC15[[#Headers],[Maquillaje]:[Perfumería]],MATCH(MIN(VentasC15[[#This Row],[Maquillaje]:[Perfumería]]),VentasC15[[#This Row],[Maquillaje]:[Perfumería]],0))</f>
        <v>Cuerpo</v>
      </c>
      <c r="R3858" t="str">
        <f>IF(VentasC15[[#This Row],[Total por vendedor]]&gt;=250000,"SI","NO")</f>
        <v>NO</v>
      </c>
    </row>
    <row r="3859" spans="1:18" x14ac:dyDescent="0.3">
      <c r="A3859" s="17">
        <v>33500979</v>
      </c>
      <c r="B3859" s="13">
        <v>63</v>
      </c>
      <c r="C3859" s="13">
        <v>8</v>
      </c>
      <c r="D3859" s="13">
        <v>45</v>
      </c>
      <c r="E3859" t="s">
        <v>24</v>
      </c>
      <c r="F3859" t="s">
        <v>21</v>
      </c>
      <c r="G3859" t="str">
        <f>IF(VentasC15[[#This Row],[Tipo de pago]]='Tablas auxiliares'!$B$6,"Venta física","Venta Online")</f>
        <v>Venta Online</v>
      </c>
      <c r="H3859" t="s">
        <v>29</v>
      </c>
      <c r="I3859" s="37">
        <v>58419</v>
      </c>
      <c r="J3859" s="37">
        <v>94080</v>
      </c>
      <c r="K3859" s="37">
        <v>17865</v>
      </c>
      <c r="L3859" s="37">
        <v>19797</v>
      </c>
      <c r="M3859" s="37">
        <v>67873</v>
      </c>
      <c r="N3859" s="37">
        <f>SUM(VentasC15[[#This Row],[Maquillaje]:[Perfumería]])</f>
        <v>258034</v>
      </c>
      <c r="O3859" s="14">
        <f>AVERAGE(VentasC15[[#This Row],[Maquillaje]:[Perfumería]])</f>
        <v>51606.8</v>
      </c>
      <c r="P3859" t="str">
        <f>INDEX(VentasC15[[#Headers],[Maquillaje]:[Perfumería]],MATCH(MAX(VentasC15[[#This Row],[Maquillaje]:[Perfumería]]),VentasC15[[#This Row],[Maquillaje]:[Perfumería]],0))</f>
        <v>Skincare</v>
      </c>
      <c r="Q3859" t="str">
        <f>INDEX(VentasC15[[#Headers],[Maquillaje]:[Perfumería]],MATCH(MIN(VentasC15[[#This Row],[Maquillaje]:[Perfumería]]),VentasC15[[#This Row],[Maquillaje]:[Perfumería]],0))</f>
        <v>Cabello</v>
      </c>
      <c r="R3859" t="str">
        <f>IF(VentasC15[[#This Row],[Total por vendedor]]&gt;=250000,"SI","NO")</f>
        <v>SI</v>
      </c>
    </row>
    <row r="3860" spans="1:18" x14ac:dyDescent="0.3">
      <c r="A3860" s="16">
        <v>33500980</v>
      </c>
      <c r="B3860" s="13">
        <v>40</v>
      </c>
      <c r="C3860" s="13">
        <v>8</v>
      </c>
      <c r="D3860" s="13">
        <v>19</v>
      </c>
      <c r="E3860" t="s">
        <v>23</v>
      </c>
      <c r="F3860" t="s">
        <v>20</v>
      </c>
      <c r="G3860" t="str">
        <f>IF(VentasC15[[#This Row],[Tipo de pago]]='Tablas auxiliares'!$B$6,"Venta física","Venta Online")</f>
        <v>Venta física</v>
      </c>
      <c r="H3860" t="s">
        <v>30</v>
      </c>
      <c r="I3860" s="37">
        <v>55546</v>
      </c>
      <c r="J3860" s="37">
        <v>82427</v>
      </c>
      <c r="K3860" s="37">
        <v>16162</v>
      </c>
      <c r="L3860" s="37">
        <v>47561</v>
      </c>
      <c r="M3860" s="37">
        <v>39496</v>
      </c>
      <c r="N3860" s="37">
        <f>SUM(VentasC15[[#This Row],[Maquillaje]:[Perfumería]])</f>
        <v>241192</v>
      </c>
      <c r="O3860" s="14">
        <f>AVERAGE(VentasC15[[#This Row],[Maquillaje]:[Perfumería]])</f>
        <v>48238.400000000001</v>
      </c>
      <c r="P3860" t="str">
        <f>INDEX(VentasC15[[#Headers],[Maquillaje]:[Perfumería]],MATCH(MAX(VentasC15[[#This Row],[Maquillaje]:[Perfumería]]),VentasC15[[#This Row],[Maquillaje]:[Perfumería]],0))</f>
        <v>Skincare</v>
      </c>
      <c r="Q3860" t="str">
        <f>INDEX(VentasC15[[#Headers],[Maquillaje]:[Perfumería]],MATCH(MIN(VentasC15[[#This Row],[Maquillaje]:[Perfumería]]),VentasC15[[#This Row],[Maquillaje]:[Perfumería]],0))</f>
        <v>Cabello</v>
      </c>
      <c r="R3860" t="str">
        <f>IF(VentasC15[[#This Row],[Total por vendedor]]&gt;=250000,"SI","NO")</f>
        <v>NO</v>
      </c>
    </row>
    <row r="3861" spans="1:18" x14ac:dyDescent="0.3">
      <c r="A3861" s="17">
        <v>33500981</v>
      </c>
      <c r="B3861" s="13">
        <v>74</v>
      </c>
      <c r="C3861" s="13">
        <v>8</v>
      </c>
      <c r="D3861" s="13">
        <v>82</v>
      </c>
      <c r="E3861" t="s">
        <v>23</v>
      </c>
      <c r="F3861" t="s">
        <v>21</v>
      </c>
      <c r="G3861" t="str">
        <f>IF(VentasC15[[#This Row],[Tipo de pago]]='Tablas auxiliares'!$B$6,"Venta física","Venta Online")</f>
        <v>Venta Online</v>
      </c>
      <c r="H3861" t="s">
        <v>30</v>
      </c>
      <c r="I3861" s="37">
        <v>63774</v>
      </c>
      <c r="J3861" s="37">
        <v>55383</v>
      </c>
      <c r="K3861" s="37">
        <v>79834</v>
      </c>
      <c r="L3861" s="37">
        <v>44135</v>
      </c>
      <c r="M3861" s="37">
        <v>55513</v>
      </c>
      <c r="N3861" s="37">
        <f>SUM(VentasC15[[#This Row],[Maquillaje]:[Perfumería]])</f>
        <v>298639</v>
      </c>
      <c r="O3861" s="14">
        <f>AVERAGE(VentasC15[[#This Row],[Maquillaje]:[Perfumería]])</f>
        <v>59727.8</v>
      </c>
      <c r="P3861" t="str">
        <f>INDEX(VentasC15[[#Headers],[Maquillaje]:[Perfumería]],MATCH(MAX(VentasC15[[#This Row],[Maquillaje]:[Perfumería]]),VentasC15[[#This Row],[Maquillaje]:[Perfumería]],0))</f>
        <v>Cabello</v>
      </c>
      <c r="Q3861" t="str">
        <f>INDEX(VentasC15[[#Headers],[Maquillaje]:[Perfumería]],MATCH(MIN(VentasC15[[#This Row],[Maquillaje]:[Perfumería]]),VentasC15[[#This Row],[Maquillaje]:[Perfumería]],0))</f>
        <v>Cuerpo</v>
      </c>
      <c r="R3861" t="str">
        <f>IF(VentasC15[[#This Row],[Total por vendedor]]&gt;=250000,"SI","NO")</f>
        <v>SI</v>
      </c>
    </row>
    <row r="3862" spans="1:18" x14ac:dyDescent="0.3">
      <c r="A3862" s="16">
        <v>33500982</v>
      </c>
      <c r="B3862" s="13">
        <v>30</v>
      </c>
      <c r="C3862" s="13">
        <v>8</v>
      </c>
      <c r="D3862" s="13">
        <v>36</v>
      </c>
      <c r="E3862" t="s">
        <v>23</v>
      </c>
      <c r="F3862" t="s">
        <v>21</v>
      </c>
      <c r="G3862" t="str">
        <f>IF(VentasC15[[#This Row],[Tipo de pago]]='Tablas auxiliares'!$B$6,"Venta física","Venta Online")</f>
        <v>Venta Online</v>
      </c>
      <c r="H3862" t="s">
        <v>29</v>
      </c>
      <c r="I3862" s="37">
        <v>26832</v>
      </c>
      <c r="J3862" s="37">
        <v>67737</v>
      </c>
      <c r="K3862" s="37">
        <v>91457</v>
      </c>
      <c r="L3862" s="37">
        <v>74276</v>
      </c>
      <c r="M3862" s="37">
        <v>72393</v>
      </c>
      <c r="N3862" s="37">
        <f>SUM(VentasC15[[#This Row],[Maquillaje]:[Perfumería]])</f>
        <v>332695</v>
      </c>
      <c r="O3862" s="14">
        <f>AVERAGE(VentasC15[[#This Row],[Maquillaje]:[Perfumería]])</f>
        <v>66539</v>
      </c>
      <c r="P3862" t="str">
        <f>INDEX(VentasC15[[#Headers],[Maquillaje]:[Perfumería]],MATCH(MAX(VentasC15[[#This Row],[Maquillaje]:[Perfumería]]),VentasC15[[#This Row],[Maquillaje]:[Perfumería]],0))</f>
        <v>Cabello</v>
      </c>
      <c r="Q3862" t="str">
        <f>INDEX(VentasC15[[#Headers],[Maquillaje]:[Perfumería]],MATCH(MIN(VentasC15[[#This Row],[Maquillaje]:[Perfumería]]),VentasC15[[#This Row],[Maquillaje]:[Perfumería]],0))</f>
        <v>Maquillaje</v>
      </c>
      <c r="R3862" t="str">
        <f>IF(VentasC15[[#This Row],[Total por vendedor]]&gt;=250000,"SI","NO")</f>
        <v>SI</v>
      </c>
    </row>
    <row r="3863" spans="1:18" x14ac:dyDescent="0.3">
      <c r="A3863" s="17">
        <v>33500983</v>
      </c>
      <c r="B3863" s="13">
        <v>36</v>
      </c>
      <c r="C3863" s="13">
        <v>8</v>
      </c>
      <c r="D3863" s="13">
        <v>71</v>
      </c>
      <c r="E3863" t="s">
        <v>24</v>
      </c>
      <c r="F3863" t="s">
        <v>20</v>
      </c>
      <c r="G3863" t="str">
        <f>IF(VentasC15[[#This Row],[Tipo de pago]]='Tablas auxiliares'!$B$6,"Venta física","Venta Online")</f>
        <v>Venta física</v>
      </c>
      <c r="H3863" t="s">
        <v>29</v>
      </c>
      <c r="I3863" s="37">
        <v>48208</v>
      </c>
      <c r="J3863" s="37">
        <v>45542</v>
      </c>
      <c r="K3863" s="37">
        <v>98132</v>
      </c>
      <c r="L3863" s="37">
        <v>59803</v>
      </c>
      <c r="M3863" s="37">
        <v>28442</v>
      </c>
      <c r="N3863" s="37">
        <f>SUM(VentasC15[[#This Row],[Maquillaje]:[Perfumería]])</f>
        <v>280127</v>
      </c>
      <c r="O3863" s="14">
        <f>AVERAGE(VentasC15[[#This Row],[Maquillaje]:[Perfumería]])</f>
        <v>56025.4</v>
      </c>
      <c r="P3863" t="str">
        <f>INDEX(VentasC15[[#Headers],[Maquillaje]:[Perfumería]],MATCH(MAX(VentasC15[[#This Row],[Maquillaje]:[Perfumería]]),VentasC15[[#This Row],[Maquillaje]:[Perfumería]],0))</f>
        <v>Cabello</v>
      </c>
      <c r="Q3863" t="str">
        <f>INDEX(VentasC15[[#Headers],[Maquillaje]:[Perfumería]],MATCH(MIN(VentasC15[[#This Row],[Maquillaje]:[Perfumería]]),VentasC15[[#This Row],[Maquillaje]:[Perfumería]],0))</f>
        <v>Perfumería</v>
      </c>
      <c r="R3863" t="str">
        <f>IF(VentasC15[[#This Row],[Total por vendedor]]&gt;=250000,"SI","NO")</f>
        <v>SI</v>
      </c>
    </row>
    <row r="3864" spans="1:18" x14ac:dyDescent="0.3">
      <c r="A3864" s="16">
        <v>33500984</v>
      </c>
      <c r="B3864" s="13">
        <v>55</v>
      </c>
      <c r="C3864" s="13">
        <v>8</v>
      </c>
      <c r="D3864" s="13">
        <v>80</v>
      </c>
      <c r="E3864" t="s">
        <v>25</v>
      </c>
      <c r="F3864" t="s">
        <v>21</v>
      </c>
      <c r="G3864" t="str">
        <f>IF(VentasC15[[#This Row],[Tipo de pago]]='Tablas auxiliares'!$B$6,"Venta física","Venta Online")</f>
        <v>Venta Online</v>
      </c>
      <c r="H3864" t="s">
        <v>30</v>
      </c>
      <c r="I3864" s="37">
        <v>82365</v>
      </c>
      <c r="J3864" s="37">
        <v>59190</v>
      </c>
      <c r="K3864" s="37">
        <v>85771</v>
      </c>
      <c r="L3864" s="37">
        <v>75202</v>
      </c>
      <c r="M3864" s="37">
        <v>24553</v>
      </c>
      <c r="N3864" s="37">
        <f>SUM(VentasC15[[#This Row],[Maquillaje]:[Perfumería]])</f>
        <v>327081</v>
      </c>
      <c r="O3864" s="14">
        <f>AVERAGE(VentasC15[[#This Row],[Maquillaje]:[Perfumería]])</f>
        <v>65416.2</v>
      </c>
      <c r="P3864" t="str">
        <f>INDEX(VentasC15[[#Headers],[Maquillaje]:[Perfumería]],MATCH(MAX(VentasC15[[#This Row],[Maquillaje]:[Perfumería]]),VentasC15[[#This Row],[Maquillaje]:[Perfumería]],0))</f>
        <v>Cabello</v>
      </c>
      <c r="Q3864" t="str">
        <f>INDEX(VentasC15[[#Headers],[Maquillaje]:[Perfumería]],MATCH(MIN(VentasC15[[#This Row],[Maquillaje]:[Perfumería]]),VentasC15[[#This Row],[Maquillaje]:[Perfumería]],0))</f>
        <v>Perfumería</v>
      </c>
      <c r="R3864" t="str">
        <f>IF(VentasC15[[#This Row],[Total por vendedor]]&gt;=250000,"SI","NO")</f>
        <v>SI</v>
      </c>
    </row>
    <row r="3865" spans="1:18" x14ac:dyDescent="0.3">
      <c r="A3865" s="17">
        <v>33500985</v>
      </c>
      <c r="B3865" s="13">
        <v>42</v>
      </c>
      <c r="C3865" s="13">
        <v>8</v>
      </c>
      <c r="D3865" s="13">
        <v>23</v>
      </c>
      <c r="E3865" t="s">
        <v>22</v>
      </c>
      <c r="F3865" t="s">
        <v>20</v>
      </c>
      <c r="G3865" t="str">
        <f>IF(VentasC15[[#This Row],[Tipo de pago]]='Tablas auxiliares'!$B$6,"Venta física","Venta Online")</f>
        <v>Venta física</v>
      </c>
      <c r="H3865" t="s">
        <v>29</v>
      </c>
      <c r="I3865" s="37">
        <v>64560</v>
      </c>
      <c r="J3865" s="37">
        <v>79205</v>
      </c>
      <c r="K3865" s="37">
        <v>5620</v>
      </c>
      <c r="L3865" s="37">
        <v>1153</v>
      </c>
      <c r="M3865" s="37">
        <v>6282</v>
      </c>
      <c r="N3865" s="37">
        <f>SUM(VentasC15[[#This Row],[Maquillaje]:[Perfumería]])</f>
        <v>156820</v>
      </c>
      <c r="O3865" s="14">
        <f>AVERAGE(VentasC15[[#This Row],[Maquillaje]:[Perfumería]])</f>
        <v>31364</v>
      </c>
      <c r="P3865" t="str">
        <f>INDEX(VentasC15[[#Headers],[Maquillaje]:[Perfumería]],MATCH(MAX(VentasC15[[#This Row],[Maquillaje]:[Perfumería]]),VentasC15[[#This Row],[Maquillaje]:[Perfumería]],0))</f>
        <v>Skincare</v>
      </c>
      <c r="Q3865" t="str">
        <f>INDEX(VentasC15[[#Headers],[Maquillaje]:[Perfumería]],MATCH(MIN(VentasC15[[#This Row],[Maquillaje]:[Perfumería]]),VentasC15[[#This Row],[Maquillaje]:[Perfumería]],0))</f>
        <v>Cuerpo</v>
      </c>
      <c r="R3865" t="str">
        <f>IF(VentasC15[[#This Row],[Total por vendedor]]&gt;=250000,"SI","NO")</f>
        <v>NO</v>
      </c>
    </row>
    <row r="3866" spans="1:18" x14ac:dyDescent="0.3">
      <c r="A3866" s="16">
        <v>33500986</v>
      </c>
      <c r="B3866" s="13">
        <v>41</v>
      </c>
      <c r="C3866" s="13">
        <v>8</v>
      </c>
      <c r="D3866" s="13">
        <v>52</v>
      </c>
      <c r="E3866" t="s">
        <v>24</v>
      </c>
      <c r="F3866" t="s">
        <v>21</v>
      </c>
      <c r="G3866" t="str">
        <f>IF(VentasC15[[#This Row],[Tipo de pago]]='Tablas auxiliares'!$B$6,"Venta física","Venta Online")</f>
        <v>Venta Online</v>
      </c>
      <c r="H3866" t="s">
        <v>29</v>
      </c>
      <c r="I3866" s="37">
        <v>25854</v>
      </c>
      <c r="J3866" s="37">
        <v>87298</v>
      </c>
      <c r="K3866" s="37">
        <v>75227</v>
      </c>
      <c r="L3866" s="37">
        <v>4235</v>
      </c>
      <c r="M3866" s="37">
        <v>69688</v>
      </c>
      <c r="N3866" s="37">
        <f>SUM(VentasC15[[#This Row],[Maquillaje]:[Perfumería]])</f>
        <v>262302</v>
      </c>
      <c r="O3866" s="14">
        <f>AVERAGE(VentasC15[[#This Row],[Maquillaje]:[Perfumería]])</f>
        <v>52460.4</v>
      </c>
      <c r="P3866" t="str">
        <f>INDEX(VentasC15[[#Headers],[Maquillaje]:[Perfumería]],MATCH(MAX(VentasC15[[#This Row],[Maquillaje]:[Perfumería]]),VentasC15[[#This Row],[Maquillaje]:[Perfumería]],0))</f>
        <v>Skincare</v>
      </c>
      <c r="Q3866" t="str">
        <f>INDEX(VentasC15[[#Headers],[Maquillaje]:[Perfumería]],MATCH(MIN(VentasC15[[#This Row],[Maquillaje]:[Perfumería]]),VentasC15[[#This Row],[Maquillaje]:[Perfumería]],0))</f>
        <v>Cuerpo</v>
      </c>
      <c r="R3866" t="str">
        <f>IF(VentasC15[[#This Row],[Total por vendedor]]&gt;=250000,"SI","NO")</f>
        <v>SI</v>
      </c>
    </row>
    <row r="3867" spans="1:18" x14ac:dyDescent="0.3">
      <c r="A3867" s="17">
        <v>33500987</v>
      </c>
      <c r="B3867" s="13">
        <v>73</v>
      </c>
      <c r="C3867" s="13">
        <v>8</v>
      </c>
      <c r="D3867" s="13">
        <v>48</v>
      </c>
      <c r="E3867" t="s">
        <v>25</v>
      </c>
      <c r="F3867" t="s">
        <v>20</v>
      </c>
      <c r="G3867" t="str">
        <f>IF(VentasC15[[#This Row],[Tipo de pago]]='Tablas auxiliares'!$B$6,"Venta física","Venta Online")</f>
        <v>Venta física</v>
      </c>
      <c r="H3867" t="s">
        <v>30</v>
      </c>
      <c r="I3867" s="37">
        <v>72375</v>
      </c>
      <c r="J3867" s="37">
        <v>53119</v>
      </c>
      <c r="K3867" s="37">
        <v>54779</v>
      </c>
      <c r="L3867" s="37">
        <v>56157</v>
      </c>
      <c r="M3867" s="37">
        <v>48159</v>
      </c>
      <c r="N3867" s="37">
        <f>SUM(VentasC15[[#This Row],[Maquillaje]:[Perfumería]])</f>
        <v>284589</v>
      </c>
      <c r="O3867" s="14">
        <f>AVERAGE(VentasC15[[#This Row],[Maquillaje]:[Perfumería]])</f>
        <v>56917.8</v>
      </c>
      <c r="P3867" t="str">
        <f>INDEX(VentasC15[[#Headers],[Maquillaje]:[Perfumería]],MATCH(MAX(VentasC15[[#This Row],[Maquillaje]:[Perfumería]]),VentasC15[[#This Row],[Maquillaje]:[Perfumería]],0))</f>
        <v>Maquillaje</v>
      </c>
      <c r="Q3867" t="str">
        <f>INDEX(VentasC15[[#Headers],[Maquillaje]:[Perfumería]],MATCH(MIN(VentasC15[[#This Row],[Maquillaje]:[Perfumería]]),VentasC15[[#This Row],[Maquillaje]:[Perfumería]],0))</f>
        <v>Perfumería</v>
      </c>
      <c r="R3867" t="str">
        <f>IF(VentasC15[[#This Row],[Total por vendedor]]&gt;=250000,"SI","NO")</f>
        <v>SI</v>
      </c>
    </row>
    <row r="3868" spans="1:18" x14ac:dyDescent="0.3">
      <c r="A3868" s="16">
        <v>33500988</v>
      </c>
      <c r="B3868" s="13">
        <v>73</v>
      </c>
      <c r="C3868" s="13">
        <v>8</v>
      </c>
      <c r="D3868" s="13">
        <v>78</v>
      </c>
      <c r="E3868" t="s">
        <v>23</v>
      </c>
      <c r="F3868" t="s">
        <v>21</v>
      </c>
      <c r="G3868" t="str">
        <f>IF(VentasC15[[#This Row],[Tipo de pago]]='Tablas auxiliares'!$B$6,"Venta física","Venta Online")</f>
        <v>Venta Online</v>
      </c>
      <c r="H3868" t="s">
        <v>30</v>
      </c>
      <c r="I3868" s="37">
        <v>56598</v>
      </c>
      <c r="J3868" s="37">
        <v>13297</v>
      </c>
      <c r="K3868" s="37">
        <v>39639</v>
      </c>
      <c r="L3868" s="37">
        <v>89121</v>
      </c>
      <c r="M3868" s="37">
        <v>70798</v>
      </c>
      <c r="N3868" s="37">
        <f>SUM(VentasC15[[#This Row],[Maquillaje]:[Perfumería]])</f>
        <v>269453</v>
      </c>
      <c r="O3868" s="14">
        <f>AVERAGE(VentasC15[[#This Row],[Maquillaje]:[Perfumería]])</f>
        <v>53890.6</v>
      </c>
      <c r="P3868" t="str">
        <f>INDEX(VentasC15[[#Headers],[Maquillaje]:[Perfumería]],MATCH(MAX(VentasC15[[#This Row],[Maquillaje]:[Perfumería]]),VentasC15[[#This Row],[Maquillaje]:[Perfumería]],0))</f>
        <v>Cuerpo</v>
      </c>
      <c r="Q3868" t="str">
        <f>INDEX(VentasC15[[#Headers],[Maquillaje]:[Perfumería]],MATCH(MIN(VentasC15[[#This Row],[Maquillaje]:[Perfumería]]),VentasC15[[#This Row],[Maquillaje]:[Perfumería]],0))</f>
        <v>Skincare</v>
      </c>
      <c r="R3868" t="str">
        <f>IF(VentasC15[[#This Row],[Total por vendedor]]&gt;=250000,"SI","NO")</f>
        <v>SI</v>
      </c>
    </row>
    <row r="3869" spans="1:18" x14ac:dyDescent="0.3">
      <c r="A3869" s="17">
        <v>33500989</v>
      </c>
      <c r="B3869" s="13">
        <v>74</v>
      </c>
      <c r="C3869" s="13">
        <v>8</v>
      </c>
      <c r="D3869" s="13">
        <v>66</v>
      </c>
      <c r="E3869" t="s">
        <v>23</v>
      </c>
      <c r="F3869" t="s">
        <v>21</v>
      </c>
      <c r="G3869" t="str">
        <f>IF(VentasC15[[#This Row],[Tipo de pago]]='Tablas auxiliares'!$B$6,"Venta física","Venta Online")</f>
        <v>Venta Online</v>
      </c>
      <c r="H3869" t="s">
        <v>29</v>
      </c>
      <c r="I3869" s="37">
        <v>20895</v>
      </c>
      <c r="J3869" s="37">
        <v>87973</v>
      </c>
      <c r="K3869" s="37">
        <v>71201</v>
      </c>
      <c r="L3869" s="37">
        <v>29695</v>
      </c>
      <c r="M3869" s="37">
        <v>64620</v>
      </c>
      <c r="N3869" s="37">
        <f>SUM(VentasC15[[#This Row],[Maquillaje]:[Perfumería]])</f>
        <v>274384</v>
      </c>
      <c r="O3869" s="14">
        <f>AVERAGE(VentasC15[[#This Row],[Maquillaje]:[Perfumería]])</f>
        <v>54876.800000000003</v>
      </c>
      <c r="P3869" t="str">
        <f>INDEX(VentasC15[[#Headers],[Maquillaje]:[Perfumería]],MATCH(MAX(VentasC15[[#This Row],[Maquillaje]:[Perfumería]]),VentasC15[[#This Row],[Maquillaje]:[Perfumería]],0))</f>
        <v>Skincare</v>
      </c>
      <c r="Q3869" t="str">
        <f>INDEX(VentasC15[[#Headers],[Maquillaje]:[Perfumería]],MATCH(MIN(VentasC15[[#This Row],[Maquillaje]:[Perfumería]]),VentasC15[[#This Row],[Maquillaje]:[Perfumería]],0))</f>
        <v>Maquillaje</v>
      </c>
      <c r="R3869" t="str">
        <f>IF(VentasC15[[#This Row],[Total por vendedor]]&gt;=250000,"SI","NO")</f>
        <v>SI</v>
      </c>
    </row>
    <row r="3870" spans="1:18" x14ac:dyDescent="0.3">
      <c r="A3870" s="16">
        <v>33500990</v>
      </c>
      <c r="B3870" s="13">
        <v>73</v>
      </c>
      <c r="C3870" s="13">
        <v>8</v>
      </c>
      <c r="D3870" s="13">
        <v>98</v>
      </c>
      <c r="E3870" t="s">
        <v>25</v>
      </c>
      <c r="F3870" t="s">
        <v>21</v>
      </c>
      <c r="G3870" t="str">
        <f>IF(VentasC15[[#This Row],[Tipo de pago]]='Tablas auxiliares'!$B$6,"Venta física","Venta Online")</f>
        <v>Venta Online</v>
      </c>
      <c r="H3870" t="s">
        <v>30</v>
      </c>
      <c r="I3870" s="37">
        <v>66684</v>
      </c>
      <c r="J3870" s="37">
        <v>80264</v>
      </c>
      <c r="K3870" s="37">
        <v>64494</v>
      </c>
      <c r="L3870" s="37">
        <v>12426</v>
      </c>
      <c r="M3870" s="37">
        <v>48385</v>
      </c>
      <c r="N3870" s="37">
        <f>SUM(VentasC15[[#This Row],[Maquillaje]:[Perfumería]])</f>
        <v>272253</v>
      </c>
      <c r="O3870" s="14">
        <f>AVERAGE(VentasC15[[#This Row],[Maquillaje]:[Perfumería]])</f>
        <v>54450.6</v>
      </c>
      <c r="P3870" t="str">
        <f>INDEX(VentasC15[[#Headers],[Maquillaje]:[Perfumería]],MATCH(MAX(VentasC15[[#This Row],[Maquillaje]:[Perfumería]]),VentasC15[[#This Row],[Maquillaje]:[Perfumería]],0))</f>
        <v>Skincare</v>
      </c>
      <c r="Q3870" t="str">
        <f>INDEX(VentasC15[[#Headers],[Maquillaje]:[Perfumería]],MATCH(MIN(VentasC15[[#This Row],[Maquillaje]:[Perfumería]]),VentasC15[[#This Row],[Maquillaje]:[Perfumería]],0))</f>
        <v>Cuerpo</v>
      </c>
      <c r="R3870" t="str">
        <f>IF(VentasC15[[#This Row],[Total por vendedor]]&gt;=250000,"SI","NO")</f>
        <v>SI</v>
      </c>
    </row>
    <row r="3871" spans="1:18" x14ac:dyDescent="0.3">
      <c r="A3871" s="17">
        <v>33500991</v>
      </c>
      <c r="B3871" s="13">
        <v>40</v>
      </c>
      <c r="C3871" s="13">
        <v>8</v>
      </c>
      <c r="D3871" s="13">
        <v>32</v>
      </c>
      <c r="E3871" t="s">
        <v>23</v>
      </c>
      <c r="F3871" t="s">
        <v>21</v>
      </c>
      <c r="G3871" t="str">
        <f>IF(VentasC15[[#This Row],[Tipo de pago]]='Tablas auxiliares'!$B$6,"Venta física","Venta Online")</f>
        <v>Venta Online</v>
      </c>
      <c r="H3871" t="s">
        <v>30</v>
      </c>
      <c r="I3871" s="37">
        <v>22339</v>
      </c>
      <c r="J3871" s="37">
        <v>52211</v>
      </c>
      <c r="K3871" s="37">
        <v>85879</v>
      </c>
      <c r="L3871" s="37">
        <v>16885</v>
      </c>
      <c r="M3871" s="37">
        <v>62340</v>
      </c>
      <c r="N3871" s="37">
        <f>SUM(VentasC15[[#This Row],[Maquillaje]:[Perfumería]])</f>
        <v>239654</v>
      </c>
      <c r="O3871" s="14">
        <f>AVERAGE(VentasC15[[#This Row],[Maquillaje]:[Perfumería]])</f>
        <v>47930.8</v>
      </c>
      <c r="P3871" t="str">
        <f>INDEX(VentasC15[[#Headers],[Maquillaje]:[Perfumería]],MATCH(MAX(VentasC15[[#This Row],[Maquillaje]:[Perfumería]]),VentasC15[[#This Row],[Maquillaje]:[Perfumería]],0))</f>
        <v>Cabello</v>
      </c>
      <c r="Q3871" t="str">
        <f>INDEX(VentasC15[[#Headers],[Maquillaje]:[Perfumería]],MATCH(MIN(VentasC15[[#This Row],[Maquillaje]:[Perfumería]]),VentasC15[[#This Row],[Maquillaje]:[Perfumería]],0))</f>
        <v>Cuerpo</v>
      </c>
      <c r="R3871" t="str">
        <f>IF(VentasC15[[#This Row],[Total por vendedor]]&gt;=250000,"SI","NO")</f>
        <v>NO</v>
      </c>
    </row>
    <row r="3872" spans="1:18" x14ac:dyDescent="0.3">
      <c r="A3872" s="16">
        <v>33500992</v>
      </c>
      <c r="B3872" s="13">
        <v>38</v>
      </c>
      <c r="C3872" s="13">
        <v>8</v>
      </c>
      <c r="D3872" s="13">
        <v>60</v>
      </c>
      <c r="E3872" t="s">
        <v>24</v>
      </c>
      <c r="F3872" t="s">
        <v>21</v>
      </c>
      <c r="G3872" t="str">
        <f>IF(VentasC15[[#This Row],[Tipo de pago]]='Tablas auxiliares'!$B$6,"Venta física","Venta Online")</f>
        <v>Venta Online</v>
      </c>
      <c r="H3872" t="s">
        <v>30</v>
      </c>
      <c r="I3872" s="37">
        <v>59293</v>
      </c>
      <c r="J3872" s="37">
        <v>96490</v>
      </c>
      <c r="K3872" s="37">
        <v>64847</v>
      </c>
      <c r="L3872" s="37">
        <v>85649</v>
      </c>
      <c r="M3872" s="37">
        <v>60897</v>
      </c>
      <c r="N3872" s="37">
        <f>SUM(VentasC15[[#This Row],[Maquillaje]:[Perfumería]])</f>
        <v>367176</v>
      </c>
      <c r="O3872" s="14">
        <f>AVERAGE(VentasC15[[#This Row],[Maquillaje]:[Perfumería]])</f>
        <v>73435.199999999997</v>
      </c>
      <c r="P3872" t="str">
        <f>INDEX(VentasC15[[#Headers],[Maquillaje]:[Perfumería]],MATCH(MAX(VentasC15[[#This Row],[Maquillaje]:[Perfumería]]),VentasC15[[#This Row],[Maquillaje]:[Perfumería]],0))</f>
        <v>Skincare</v>
      </c>
      <c r="Q3872" t="str">
        <f>INDEX(VentasC15[[#Headers],[Maquillaje]:[Perfumería]],MATCH(MIN(VentasC15[[#This Row],[Maquillaje]:[Perfumería]]),VentasC15[[#This Row],[Maquillaje]:[Perfumería]],0))</f>
        <v>Maquillaje</v>
      </c>
      <c r="R3872" t="str">
        <f>IF(VentasC15[[#This Row],[Total por vendedor]]&gt;=250000,"SI","NO")</f>
        <v>SI</v>
      </c>
    </row>
    <row r="3873" spans="1:18" x14ac:dyDescent="0.3">
      <c r="A3873" s="17">
        <v>33500993</v>
      </c>
      <c r="B3873" s="13">
        <v>41</v>
      </c>
      <c r="C3873" s="13">
        <v>8</v>
      </c>
      <c r="D3873" s="13">
        <v>26</v>
      </c>
      <c r="E3873" t="s">
        <v>25</v>
      </c>
      <c r="F3873" t="s">
        <v>21</v>
      </c>
      <c r="G3873" t="str">
        <f>IF(VentasC15[[#This Row],[Tipo de pago]]='Tablas auxiliares'!$B$6,"Venta física","Venta Online")</f>
        <v>Venta Online</v>
      </c>
      <c r="H3873" t="s">
        <v>29</v>
      </c>
      <c r="I3873" s="37">
        <v>53324</v>
      </c>
      <c r="J3873" s="37">
        <v>70068</v>
      </c>
      <c r="K3873" s="37">
        <v>31058</v>
      </c>
      <c r="L3873" s="37">
        <v>61078</v>
      </c>
      <c r="M3873" s="37">
        <v>69219</v>
      </c>
      <c r="N3873" s="37">
        <f>SUM(VentasC15[[#This Row],[Maquillaje]:[Perfumería]])</f>
        <v>284747</v>
      </c>
      <c r="O3873" s="14">
        <f>AVERAGE(VentasC15[[#This Row],[Maquillaje]:[Perfumería]])</f>
        <v>56949.4</v>
      </c>
      <c r="P3873" t="str">
        <f>INDEX(VentasC15[[#Headers],[Maquillaje]:[Perfumería]],MATCH(MAX(VentasC15[[#This Row],[Maquillaje]:[Perfumería]]),VentasC15[[#This Row],[Maquillaje]:[Perfumería]],0))</f>
        <v>Skincare</v>
      </c>
      <c r="Q3873" t="str">
        <f>INDEX(VentasC15[[#Headers],[Maquillaje]:[Perfumería]],MATCH(MIN(VentasC15[[#This Row],[Maquillaje]:[Perfumería]]),VentasC15[[#This Row],[Maquillaje]:[Perfumería]],0))</f>
        <v>Cabello</v>
      </c>
      <c r="R3873" t="str">
        <f>IF(VentasC15[[#This Row],[Total por vendedor]]&gt;=250000,"SI","NO")</f>
        <v>SI</v>
      </c>
    </row>
    <row r="3874" spans="1:18" x14ac:dyDescent="0.3">
      <c r="A3874" s="16">
        <v>33500994</v>
      </c>
      <c r="B3874" s="13">
        <v>50</v>
      </c>
      <c r="C3874" s="13">
        <v>8</v>
      </c>
      <c r="D3874" s="13">
        <v>25</v>
      </c>
      <c r="E3874" t="s">
        <v>22</v>
      </c>
      <c r="F3874" t="s">
        <v>21</v>
      </c>
      <c r="G3874" t="str">
        <f>IF(VentasC15[[#This Row],[Tipo de pago]]='Tablas auxiliares'!$B$6,"Venta física","Venta Online")</f>
        <v>Venta Online</v>
      </c>
      <c r="H3874" t="s">
        <v>29</v>
      </c>
      <c r="I3874" s="37">
        <v>48726</v>
      </c>
      <c r="J3874" s="37">
        <v>94246</v>
      </c>
      <c r="K3874" s="37">
        <v>16631</v>
      </c>
      <c r="L3874" s="37">
        <v>99953</v>
      </c>
      <c r="M3874" s="37">
        <v>19829</v>
      </c>
      <c r="N3874" s="37">
        <f>SUM(VentasC15[[#This Row],[Maquillaje]:[Perfumería]])</f>
        <v>279385</v>
      </c>
      <c r="O3874" s="14">
        <f>AVERAGE(VentasC15[[#This Row],[Maquillaje]:[Perfumería]])</f>
        <v>55877</v>
      </c>
      <c r="P3874" t="str">
        <f>INDEX(VentasC15[[#Headers],[Maquillaje]:[Perfumería]],MATCH(MAX(VentasC15[[#This Row],[Maquillaje]:[Perfumería]]),VentasC15[[#This Row],[Maquillaje]:[Perfumería]],0))</f>
        <v>Cuerpo</v>
      </c>
      <c r="Q3874" t="str">
        <f>INDEX(VentasC15[[#Headers],[Maquillaje]:[Perfumería]],MATCH(MIN(VentasC15[[#This Row],[Maquillaje]:[Perfumería]]),VentasC15[[#This Row],[Maquillaje]:[Perfumería]],0))</f>
        <v>Cabello</v>
      </c>
      <c r="R3874" t="str">
        <f>IF(VentasC15[[#This Row],[Total por vendedor]]&gt;=250000,"SI","NO")</f>
        <v>SI</v>
      </c>
    </row>
    <row r="3875" spans="1:18" x14ac:dyDescent="0.3">
      <c r="A3875" s="17">
        <v>33500995</v>
      </c>
      <c r="B3875" s="13">
        <v>67</v>
      </c>
      <c r="C3875" s="13">
        <v>8</v>
      </c>
      <c r="D3875" s="13">
        <v>42</v>
      </c>
      <c r="E3875" t="s">
        <v>23</v>
      </c>
      <c r="F3875" t="s">
        <v>20</v>
      </c>
      <c r="G3875" t="str">
        <f>IF(VentasC15[[#This Row],[Tipo de pago]]='Tablas auxiliares'!$B$6,"Venta física","Venta Online")</f>
        <v>Venta física</v>
      </c>
      <c r="H3875" t="s">
        <v>29</v>
      </c>
      <c r="I3875" s="37">
        <v>61981</v>
      </c>
      <c r="J3875" s="37">
        <v>74637</v>
      </c>
      <c r="K3875" s="37">
        <v>46080</v>
      </c>
      <c r="L3875" s="37">
        <v>98183</v>
      </c>
      <c r="M3875" s="37">
        <v>12912</v>
      </c>
      <c r="N3875" s="37">
        <f>SUM(VentasC15[[#This Row],[Maquillaje]:[Perfumería]])</f>
        <v>293793</v>
      </c>
      <c r="O3875" s="14">
        <f>AVERAGE(VentasC15[[#This Row],[Maquillaje]:[Perfumería]])</f>
        <v>58758.6</v>
      </c>
      <c r="P3875" t="str">
        <f>INDEX(VentasC15[[#Headers],[Maquillaje]:[Perfumería]],MATCH(MAX(VentasC15[[#This Row],[Maquillaje]:[Perfumería]]),VentasC15[[#This Row],[Maquillaje]:[Perfumería]],0))</f>
        <v>Cuerpo</v>
      </c>
      <c r="Q3875" t="str">
        <f>INDEX(VentasC15[[#Headers],[Maquillaje]:[Perfumería]],MATCH(MIN(VentasC15[[#This Row],[Maquillaje]:[Perfumería]]),VentasC15[[#This Row],[Maquillaje]:[Perfumería]],0))</f>
        <v>Perfumería</v>
      </c>
      <c r="R3875" t="str">
        <f>IF(VentasC15[[#This Row],[Total por vendedor]]&gt;=250000,"SI","NO")</f>
        <v>SI</v>
      </c>
    </row>
    <row r="3876" spans="1:18" x14ac:dyDescent="0.3">
      <c r="A3876" s="16">
        <v>33500996</v>
      </c>
      <c r="B3876" s="13">
        <v>34</v>
      </c>
      <c r="C3876" s="13">
        <v>8</v>
      </c>
      <c r="D3876" s="13">
        <v>62</v>
      </c>
      <c r="E3876" t="s">
        <v>23</v>
      </c>
      <c r="F3876" t="s">
        <v>20</v>
      </c>
      <c r="G3876" t="str">
        <f>IF(VentasC15[[#This Row],[Tipo de pago]]='Tablas auxiliares'!$B$6,"Venta física","Venta Online")</f>
        <v>Venta física</v>
      </c>
      <c r="H3876" t="s">
        <v>30</v>
      </c>
      <c r="I3876" s="37">
        <v>33371</v>
      </c>
      <c r="J3876" s="37">
        <v>17055</v>
      </c>
      <c r="K3876" s="37">
        <v>74916</v>
      </c>
      <c r="L3876" s="37">
        <v>74224</v>
      </c>
      <c r="M3876" s="37">
        <v>95164</v>
      </c>
      <c r="N3876" s="37">
        <f>SUM(VentasC15[[#This Row],[Maquillaje]:[Perfumería]])</f>
        <v>294730</v>
      </c>
      <c r="O3876" s="14">
        <f>AVERAGE(VentasC15[[#This Row],[Maquillaje]:[Perfumería]])</f>
        <v>58946</v>
      </c>
      <c r="P3876" t="str">
        <f>INDEX(VentasC15[[#Headers],[Maquillaje]:[Perfumería]],MATCH(MAX(VentasC15[[#This Row],[Maquillaje]:[Perfumería]]),VentasC15[[#This Row],[Maquillaje]:[Perfumería]],0))</f>
        <v>Perfumería</v>
      </c>
      <c r="Q3876" t="str">
        <f>INDEX(VentasC15[[#Headers],[Maquillaje]:[Perfumería]],MATCH(MIN(VentasC15[[#This Row],[Maquillaje]:[Perfumería]]),VentasC15[[#This Row],[Maquillaje]:[Perfumería]],0))</f>
        <v>Skincare</v>
      </c>
      <c r="R3876" t="str">
        <f>IF(VentasC15[[#This Row],[Total por vendedor]]&gt;=250000,"SI","NO")</f>
        <v>SI</v>
      </c>
    </row>
    <row r="3877" spans="1:18" x14ac:dyDescent="0.3">
      <c r="A3877" s="17">
        <v>33500997</v>
      </c>
      <c r="B3877" s="13">
        <v>30</v>
      </c>
      <c r="C3877" s="13">
        <v>8</v>
      </c>
      <c r="D3877" s="13">
        <v>88</v>
      </c>
      <c r="E3877" t="s">
        <v>22</v>
      </c>
      <c r="F3877" t="s">
        <v>20</v>
      </c>
      <c r="G3877" t="str">
        <f>IF(VentasC15[[#This Row],[Tipo de pago]]='Tablas auxiliares'!$B$6,"Venta física","Venta Online")</f>
        <v>Venta física</v>
      </c>
      <c r="H3877" t="s">
        <v>29</v>
      </c>
      <c r="I3877" s="37">
        <v>2201</v>
      </c>
      <c r="J3877" s="37">
        <v>44754</v>
      </c>
      <c r="K3877" s="37">
        <v>22566</v>
      </c>
      <c r="L3877" s="37">
        <v>48737</v>
      </c>
      <c r="M3877" s="37">
        <v>84733</v>
      </c>
      <c r="N3877" s="37">
        <f>SUM(VentasC15[[#This Row],[Maquillaje]:[Perfumería]])</f>
        <v>202991</v>
      </c>
      <c r="O3877" s="14">
        <f>AVERAGE(VentasC15[[#This Row],[Maquillaje]:[Perfumería]])</f>
        <v>40598.199999999997</v>
      </c>
      <c r="P3877" t="str">
        <f>INDEX(VentasC15[[#Headers],[Maquillaje]:[Perfumería]],MATCH(MAX(VentasC15[[#This Row],[Maquillaje]:[Perfumería]]),VentasC15[[#This Row],[Maquillaje]:[Perfumería]],0))</f>
        <v>Perfumería</v>
      </c>
      <c r="Q3877" t="str">
        <f>INDEX(VentasC15[[#Headers],[Maquillaje]:[Perfumería]],MATCH(MIN(VentasC15[[#This Row],[Maquillaje]:[Perfumería]]),VentasC15[[#This Row],[Maquillaje]:[Perfumería]],0))</f>
        <v>Maquillaje</v>
      </c>
      <c r="R3877" t="str">
        <f>IF(VentasC15[[#This Row],[Total por vendedor]]&gt;=250000,"SI","NO")</f>
        <v>NO</v>
      </c>
    </row>
    <row r="3878" spans="1:18" x14ac:dyDescent="0.3">
      <c r="A3878" s="16">
        <v>33500998</v>
      </c>
      <c r="B3878" s="13">
        <v>73</v>
      </c>
      <c r="C3878" s="13">
        <v>8</v>
      </c>
      <c r="D3878" s="13">
        <v>61</v>
      </c>
      <c r="E3878" t="s">
        <v>22</v>
      </c>
      <c r="F3878" t="s">
        <v>21</v>
      </c>
      <c r="G3878" t="str">
        <f>IF(VentasC15[[#This Row],[Tipo de pago]]='Tablas auxiliares'!$B$6,"Venta física","Venta Online")</f>
        <v>Venta Online</v>
      </c>
      <c r="H3878" t="s">
        <v>29</v>
      </c>
      <c r="I3878" s="37">
        <v>1184</v>
      </c>
      <c r="J3878" s="37">
        <v>16619</v>
      </c>
      <c r="K3878" s="37">
        <v>44428</v>
      </c>
      <c r="L3878" s="37">
        <v>90002</v>
      </c>
      <c r="M3878" s="37">
        <v>91435</v>
      </c>
      <c r="N3878" s="37">
        <f>SUM(VentasC15[[#This Row],[Maquillaje]:[Perfumería]])</f>
        <v>243668</v>
      </c>
      <c r="O3878" s="14">
        <f>AVERAGE(VentasC15[[#This Row],[Maquillaje]:[Perfumería]])</f>
        <v>48733.599999999999</v>
      </c>
      <c r="P3878" t="str">
        <f>INDEX(VentasC15[[#Headers],[Maquillaje]:[Perfumería]],MATCH(MAX(VentasC15[[#This Row],[Maquillaje]:[Perfumería]]),VentasC15[[#This Row],[Maquillaje]:[Perfumería]],0))</f>
        <v>Perfumería</v>
      </c>
      <c r="Q3878" t="str">
        <f>INDEX(VentasC15[[#Headers],[Maquillaje]:[Perfumería]],MATCH(MIN(VentasC15[[#This Row],[Maquillaje]:[Perfumería]]),VentasC15[[#This Row],[Maquillaje]:[Perfumería]],0))</f>
        <v>Maquillaje</v>
      </c>
      <c r="R3878" t="str">
        <f>IF(VentasC15[[#This Row],[Total por vendedor]]&gt;=250000,"SI","NO")</f>
        <v>NO</v>
      </c>
    </row>
    <row r="3879" spans="1:18" x14ac:dyDescent="0.3">
      <c r="A3879" s="17">
        <v>33500999</v>
      </c>
      <c r="B3879" s="13">
        <v>69</v>
      </c>
      <c r="C3879" s="13">
        <v>8</v>
      </c>
      <c r="D3879" s="13">
        <v>19</v>
      </c>
      <c r="E3879" t="s">
        <v>23</v>
      </c>
      <c r="F3879" t="s">
        <v>20</v>
      </c>
      <c r="G3879" t="str">
        <f>IF(VentasC15[[#This Row],[Tipo de pago]]='Tablas auxiliares'!$B$6,"Venta física","Venta Online")</f>
        <v>Venta física</v>
      </c>
      <c r="H3879" t="s">
        <v>29</v>
      </c>
      <c r="I3879" s="37">
        <v>25146</v>
      </c>
      <c r="J3879" s="37">
        <v>37842</v>
      </c>
      <c r="K3879" s="37">
        <v>83312</v>
      </c>
      <c r="L3879" s="37">
        <v>38752</v>
      </c>
      <c r="M3879" s="37">
        <v>57691</v>
      </c>
      <c r="N3879" s="37">
        <f>SUM(VentasC15[[#This Row],[Maquillaje]:[Perfumería]])</f>
        <v>242743</v>
      </c>
      <c r="O3879" s="14">
        <f>AVERAGE(VentasC15[[#This Row],[Maquillaje]:[Perfumería]])</f>
        <v>48548.6</v>
      </c>
      <c r="P3879" t="str">
        <f>INDEX(VentasC15[[#Headers],[Maquillaje]:[Perfumería]],MATCH(MAX(VentasC15[[#This Row],[Maquillaje]:[Perfumería]]),VentasC15[[#This Row],[Maquillaje]:[Perfumería]],0))</f>
        <v>Cabello</v>
      </c>
      <c r="Q3879" t="str">
        <f>INDEX(VentasC15[[#Headers],[Maquillaje]:[Perfumería]],MATCH(MIN(VentasC15[[#This Row],[Maquillaje]:[Perfumería]]),VentasC15[[#This Row],[Maquillaje]:[Perfumería]],0))</f>
        <v>Maquillaje</v>
      </c>
      <c r="R3879" t="str">
        <f>IF(VentasC15[[#This Row],[Total por vendedor]]&gt;=250000,"SI","NO")</f>
        <v>NO</v>
      </c>
    </row>
    <row r="3880" spans="1:18" x14ac:dyDescent="0.3">
      <c r="A3880" s="16">
        <v>33501000</v>
      </c>
      <c r="B3880" s="13">
        <v>63</v>
      </c>
      <c r="C3880" s="13">
        <v>8</v>
      </c>
      <c r="D3880" s="13">
        <v>62</v>
      </c>
      <c r="E3880" t="s">
        <v>22</v>
      </c>
      <c r="F3880" t="s">
        <v>21</v>
      </c>
      <c r="G3880" t="str">
        <f>IF(VentasC15[[#This Row],[Tipo de pago]]='Tablas auxiliares'!$B$6,"Venta física","Venta Online")</f>
        <v>Venta Online</v>
      </c>
      <c r="H3880" t="s">
        <v>30</v>
      </c>
      <c r="I3880" s="37">
        <v>98796</v>
      </c>
      <c r="J3880" s="37">
        <v>47948</v>
      </c>
      <c r="K3880" s="37">
        <v>79282</v>
      </c>
      <c r="L3880" s="37">
        <v>42838</v>
      </c>
      <c r="M3880" s="37">
        <v>15856</v>
      </c>
      <c r="N3880" s="37">
        <f>SUM(VentasC15[[#This Row],[Maquillaje]:[Perfumería]])</f>
        <v>284720</v>
      </c>
      <c r="O3880" s="14">
        <f>AVERAGE(VentasC15[[#This Row],[Maquillaje]:[Perfumería]])</f>
        <v>56944</v>
      </c>
      <c r="P3880" t="str">
        <f>INDEX(VentasC15[[#Headers],[Maquillaje]:[Perfumería]],MATCH(MAX(VentasC15[[#This Row],[Maquillaje]:[Perfumería]]),VentasC15[[#This Row],[Maquillaje]:[Perfumería]],0))</f>
        <v>Maquillaje</v>
      </c>
      <c r="Q3880" t="str">
        <f>INDEX(VentasC15[[#Headers],[Maquillaje]:[Perfumería]],MATCH(MIN(VentasC15[[#This Row],[Maquillaje]:[Perfumería]]),VentasC15[[#This Row],[Maquillaje]:[Perfumería]],0))</f>
        <v>Perfumería</v>
      </c>
      <c r="R3880" t="str">
        <f>IF(VentasC15[[#This Row],[Total por vendedor]]&gt;=250000,"SI","NO")</f>
        <v>SI</v>
      </c>
    </row>
    <row r="3881" spans="1:18" x14ac:dyDescent="0.3">
      <c r="A3881" s="17">
        <v>33501001</v>
      </c>
      <c r="B3881" s="13">
        <v>51</v>
      </c>
      <c r="C3881" s="13">
        <v>8</v>
      </c>
      <c r="D3881" s="13">
        <v>29</v>
      </c>
      <c r="E3881" t="s">
        <v>23</v>
      </c>
      <c r="F3881" t="s">
        <v>21</v>
      </c>
      <c r="G3881" t="str">
        <f>IF(VentasC15[[#This Row],[Tipo de pago]]='Tablas auxiliares'!$B$6,"Venta física","Venta Online")</f>
        <v>Venta Online</v>
      </c>
      <c r="H3881" t="s">
        <v>29</v>
      </c>
      <c r="I3881" s="37">
        <v>68561</v>
      </c>
      <c r="J3881" s="37">
        <v>42193</v>
      </c>
      <c r="K3881" s="37">
        <v>91629</v>
      </c>
      <c r="L3881" s="37">
        <v>40241</v>
      </c>
      <c r="M3881" s="37">
        <v>24722</v>
      </c>
      <c r="N3881" s="37">
        <f>SUM(VentasC15[[#This Row],[Maquillaje]:[Perfumería]])</f>
        <v>267346</v>
      </c>
      <c r="O3881" s="14">
        <f>AVERAGE(VentasC15[[#This Row],[Maquillaje]:[Perfumería]])</f>
        <v>53469.2</v>
      </c>
      <c r="P3881" t="str">
        <f>INDEX(VentasC15[[#Headers],[Maquillaje]:[Perfumería]],MATCH(MAX(VentasC15[[#This Row],[Maquillaje]:[Perfumería]]),VentasC15[[#This Row],[Maquillaje]:[Perfumería]],0))</f>
        <v>Cabello</v>
      </c>
      <c r="Q3881" t="str">
        <f>INDEX(VentasC15[[#Headers],[Maquillaje]:[Perfumería]],MATCH(MIN(VentasC15[[#This Row],[Maquillaje]:[Perfumería]]),VentasC15[[#This Row],[Maquillaje]:[Perfumería]],0))</f>
        <v>Perfumería</v>
      </c>
      <c r="R3881" t="str">
        <f>IF(VentasC15[[#This Row],[Total por vendedor]]&gt;=250000,"SI","NO")</f>
        <v>SI</v>
      </c>
    </row>
    <row r="3882" spans="1:18" x14ac:dyDescent="0.3">
      <c r="A3882" s="16">
        <v>33501002</v>
      </c>
      <c r="B3882" s="13">
        <v>68</v>
      </c>
      <c r="C3882" s="13">
        <v>8</v>
      </c>
      <c r="D3882" s="13">
        <v>31</v>
      </c>
      <c r="E3882" t="s">
        <v>25</v>
      </c>
      <c r="F3882" t="s">
        <v>21</v>
      </c>
      <c r="G3882" t="str">
        <f>IF(VentasC15[[#This Row],[Tipo de pago]]='Tablas auxiliares'!$B$6,"Venta física","Venta Online")</f>
        <v>Venta Online</v>
      </c>
      <c r="H3882" t="s">
        <v>30</v>
      </c>
      <c r="I3882" s="37">
        <v>38967</v>
      </c>
      <c r="J3882" s="37">
        <v>27836</v>
      </c>
      <c r="K3882" s="37">
        <v>6967</v>
      </c>
      <c r="L3882" s="37">
        <v>46504</v>
      </c>
      <c r="M3882" s="37">
        <v>64706</v>
      </c>
      <c r="N3882" s="37">
        <f>SUM(VentasC15[[#This Row],[Maquillaje]:[Perfumería]])</f>
        <v>184980</v>
      </c>
      <c r="O3882" s="14">
        <f>AVERAGE(VentasC15[[#This Row],[Maquillaje]:[Perfumería]])</f>
        <v>36996</v>
      </c>
      <c r="P3882" t="str">
        <f>INDEX(VentasC15[[#Headers],[Maquillaje]:[Perfumería]],MATCH(MAX(VentasC15[[#This Row],[Maquillaje]:[Perfumería]]),VentasC15[[#This Row],[Maquillaje]:[Perfumería]],0))</f>
        <v>Perfumería</v>
      </c>
      <c r="Q3882" t="str">
        <f>INDEX(VentasC15[[#Headers],[Maquillaje]:[Perfumería]],MATCH(MIN(VentasC15[[#This Row],[Maquillaje]:[Perfumería]]),VentasC15[[#This Row],[Maquillaje]:[Perfumería]],0))</f>
        <v>Cabello</v>
      </c>
      <c r="R3882" t="str">
        <f>IF(VentasC15[[#This Row],[Total por vendedor]]&gt;=250000,"SI","NO")</f>
        <v>NO</v>
      </c>
    </row>
    <row r="3883" spans="1:18" x14ac:dyDescent="0.3">
      <c r="A3883" s="17">
        <v>33501003</v>
      </c>
      <c r="B3883" s="13">
        <v>36</v>
      </c>
      <c r="C3883" s="13">
        <v>8</v>
      </c>
      <c r="D3883" s="13">
        <v>59</v>
      </c>
      <c r="E3883" t="s">
        <v>23</v>
      </c>
      <c r="F3883" t="s">
        <v>20</v>
      </c>
      <c r="G3883" t="str">
        <f>IF(VentasC15[[#This Row],[Tipo de pago]]='Tablas auxiliares'!$B$6,"Venta física","Venta Online")</f>
        <v>Venta física</v>
      </c>
      <c r="H3883" t="s">
        <v>29</v>
      </c>
      <c r="I3883" s="37">
        <v>39139</v>
      </c>
      <c r="J3883" s="37">
        <v>5095</v>
      </c>
      <c r="K3883" s="37">
        <v>26645</v>
      </c>
      <c r="L3883" s="37">
        <v>52164</v>
      </c>
      <c r="M3883" s="37">
        <v>78658</v>
      </c>
      <c r="N3883" s="37">
        <f>SUM(VentasC15[[#This Row],[Maquillaje]:[Perfumería]])</f>
        <v>201701</v>
      </c>
      <c r="O3883" s="14">
        <f>AVERAGE(VentasC15[[#This Row],[Maquillaje]:[Perfumería]])</f>
        <v>40340.199999999997</v>
      </c>
      <c r="P3883" t="str">
        <f>INDEX(VentasC15[[#Headers],[Maquillaje]:[Perfumería]],MATCH(MAX(VentasC15[[#This Row],[Maquillaje]:[Perfumería]]),VentasC15[[#This Row],[Maquillaje]:[Perfumería]],0))</f>
        <v>Perfumería</v>
      </c>
      <c r="Q3883" t="str">
        <f>INDEX(VentasC15[[#Headers],[Maquillaje]:[Perfumería]],MATCH(MIN(VentasC15[[#This Row],[Maquillaje]:[Perfumería]]),VentasC15[[#This Row],[Maquillaje]:[Perfumería]],0))</f>
        <v>Skincare</v>
      </c>
      <c r="R3883" t="str">
        <f>IF(VentasC15[[#This Row],[Total por vendedor]]&gt;=250000,"SI","NO")</f>
        <v>NO</v>
      </c>
    </row>
    <row r="3884" spans="1:18" x14ac:dyDescent="0.3">
      <c r="A3884" s="16">
        <v>33501004</v>
      </c>
      <c r="B3884" s="13">
        <v>32</v>
      </c>
      <c r="C3884" s="13">
        <v>8</v>
      </c>
      <c r="D3884" s="13">
        <v>29</v>
      </c>
      <c r="E3884" t="s">
        <v>22</v>
      </c>
      <c r="F3884" t="s">
        <v>21</v>
      </c>
      <c r="G3884" t="str">
        <f>IF(VentasC15[[#This Row],[Tipo de pago]]='Tablas auxiliares'!$B$6,"Venta física","Venta Online")</f>
        <v>Venta Online</v>
      </c>
      <c r="H3884" t="s">
        <v>30</v>
      </c>
      <c r="I3884" s="37">
        <v>2071</v>
      </c>
      <c r="J3884" s="37">
        <v>58004</v>
      </c>
      <c r="K3884" s="37">
        <v>27193</v>
      </c>
      <c r="L3884" s="37">
        <v>87020</v>
      </c>
      <c r="M3884" s="37">
        <v>31121</v>
      </c>
      <c r="N3884" s="37">
        <f>SUM(VentasC15[[#This Row],[Maquillaje]:[Perfumería]])</f>
        <v>205409</v>
      </c>
      <c r="O3884" s="14">
        <f>AVERAGE(VentasC15[[#This Row],[Maquillaje]:[Perfumería]])</f>
        <v>41081.800000000003</v>
      </c>
      <c r="P3884" t="str">
        <f>INDEX(VentasC15[[#Headers],[Maquillaje]:[Perfumería]],MATCH(MAX(VentasC15[[#This Row],[Maquillaje]:[Perfumería]]),VentasC15[[#This Row],[Maquillaje]:[Perfumería]],0))</f>
        <v>Cuerpo</v>
      </c>
      <c r="Q3884" t="str">
        <f>INDEX(VentasC15[[#Headers],[Maquillaje]:[Perfumería]],MATCH(MIN(VentasC15[[#This Row],[Maquillaje]:[Perfumería]]),VentasC15[[#This Row],[Maquillaje]:[Perfumería]],0))</f>
        <v>Maquillaje</v>
      </c>
      <c r="R3884" t="str">
        <f>IF(VentasC15[[#This Row],[Total por vendedor]]&gt;=250000,"SI","NO")</f>
        <v>NO</v>
      </c>
    </row>
    <row r="3885" spans="1:18" x14ac:dyDescent="0.3">
      <c r="A3885" s="17">
        <v>33501005</v>
      </c>
      <c r="B3885" s="13">
        <v>42</v>
      </c>
      <c r="C3885" s="13">
        <v>8</v>
      </c>
      <c r="D3885" s="13">
        <v>38</v>
      </c>
      <c r="E3885" t="s">
        <v>24</v>
      </c>
      <c r="F3885" t="s">
        <v>20</v>
      </c>
      <c r="G3885" t="str">
        <f>IF(VentasC15[[#This Row],[Tipo de pago]]='Tablas auxiliares'!$B$6,"Venta física","Venta Online")</f>
        <v>Venta física</v>
      </c>
      <c r="H3885" t="s">
        <v>29</v>
      </c>
      <c r="I3885" s="37">
        <v>18930</v>
      </c>
      <c r="J3885" s="37">
        <v>76448</v>
      </c>
      <c r="K3885" s="37">
        <v>75057</v>
      </c>
      <c r="L3885" s="37">
        <v>36842</v>
      </c>
      <c r="M3885" s="37">
        <v>90482</v>
      </c>
      <c r="N3885" s="37">
        <f>SUM(VentasC15[[#This Row],[Maquillaje]:[Perfumería]])</f>
        <v>297759</v>
      </c>
      <c r="O3885" s="14">
        <f>AVERAGE(VentasC15[[#This Row],[Maquillaje]:[Perfumería]])</f>
        <v>59551.8</v>
      </c>
      <c r="P3885" t="str">
        <f>INDEX(VentasC15[[#Headers],[Maquillaje]:[Perfumería]],MATCH(MAX(VentasC15[[#This Row],[Maquillaje]:[Perfumería]]),VentasC15[[#This Row],[Maquillaje]:[Perfumería]],0))</f>
        <v>Perfumería</v>
      </c>
      <c r="Q3885" t="str">
        <f>INDEX(VentasC15[[#Headers],[Maquillaje]:[Perfumería]],MATCH(MIN(VentasC15[[#This Row],[Maquillaje]:[Perfumería]]),VentasC15[[#This Row],[Maquillaje]:[Perfumería]],0))</f>
        <v>Maquillaje</v>
      </c>
      <c r="R3885" t="str">
        <f>IF(VentasC15[[#This Row],[Total por vendedor]]&gt;=250000,"SI","NO")</f>
        <v>SI</v>
      </c>
    </row>
    <row r="3886" spans="1:18" x14ac:dyDescent="0.3">
      <c r="A3886" s="16">
        <v>33501006</v>
      </c>
      <c r="B3886" s="13">
        <v>68</v>
      </c>
      <c r="C3886" s="13">
        <v>8</v>
      </c>
      <c r="D3886" s="13">
        <v>57</v>
      </c>
      <c r="E3886" t="s">
        <v>24</v>
      </c>
      <c r="F3886" t="s">
        <v>20</v>
      </c>
      <c r="G3886" t="str">
        <f>IF(VentasC15[[#This Row],[Tipo de pago]]='Tablas auxiliares'!$B$6,"Venta física","Venta Online")</f>
        <v>Venta física</v>
      </c>
      <c r="H3886" t="s">
        <v>30</v>
      </c>
      <c r="I3886" s="37">
        <v>77360</v>
      </c>
      <c r="J3886" s="37">
        <v>49023</v>
      </c>
      <c r="K3886" s="37">
        <v>21353</v>
      </c>
      <c r="L3886" s="37">
        <v>50828</v>
      </c>
      <c r="M3886" s="37">
        <v>49364</v>
      </c>
      <c r="N3886" s="37">
        <f>SUM(VentasC15[[#This Row],[Maquillaje]:[Perfumería]])</f>
        <v>247928</v>
      </c>
      <c r="O3886" s="14">
        <f>AVERAGE(VentasC15[[#This Row],[Maquillaje]:[Perfumería]])</f>
        <v>49585.599999999999</v>
      </c>
      <c r="P3886" t="str">
        <f>INDEX(VentasC15[[#Headers],[Maquillaje]:[Perfumería]],MATCH(MAX(VentasC15[[#This Row],[Maquillaje]:[Perfumería]]),VentasC15[[#This Row],[Maquillaje]:[Perfumería]],0))</f>
        <v>Maquillaje</v>
      </c>
      <c r="Q3886" t="str">
        <f>INDEX(VentasC15[[#Headers],[Maquillaje]:[Perfumería]],MATCH(MIN(VentasC15[[#This Row],[Maquillaje]:[Perfumería]]),VentasC15[[#This Row],[Maquillaje]:[Perfumería]],0))</f>
        <v>Cabello</v>
      </c>
      <c r="R3886" t="str">
        <f>IF(VentasC15[[#This Row],[Total por vendedor]]&gt;=250000,"SI","NO")</f>
        <v>NO</v>
      </c>
    </row>
    <row r="3887" spans="1:18" x14ac:dyDescent="0.3">
      <c r="A3887" s="17">
        <v>33501007</v>
      </c>
      <c r="B3887" s="13">
        <v>43</v>
      </c>
      <c r="C3887" s="13">
        <v>8</v>
      </c>
      <c r="D3887" s="13">
        <v>60</v>
      </c>
      <c r="E3887" t="s">
        <v>22</v>
      </c>
      <c r="F3887" t="s">
        <v>20</v>
      </c>
      <c r="G3887" t="str">
        <f>IF(VentasC15[[#This Row],[Tipo de pago]]='Tablas auxiliares'!$B$6,"Venta física","Venta Online")</f>
        <v>Venta física</v>
      </c>
      <c r="H3887" t="s">
        <v>30</v>
      </c>
      <c r="I3887" s="37">
        <v>95237</v>
      </c>
      <c r="J3887" s="37">
        <v>55453</v>
      </c>
      <c r="K3887" s="37">
        <v>73112</v>
      </c>
      <c r="L3887" s="37">
        <v>56004</v>
      </c>
      <c r="M3887" s="37">
        <v>15166</v>
      </c>
      <c r="N3887" s="37">
        <f>SUM(VentasC15[[#This Row],[Maquillaje]:[Perfumería]])</f>
        <v>294972</v>
      </c>
      <c r="O3887" s="14">
        <f>AVERAGE(VentasC15[[#This Row],[Maquillaje]:[Perfumería]])</f>
        <v>58994.400000000001</v>
      </c>
      <c r="P3887" t="str">
        <f>INDEX(VentasC15[[#Headers],[Maquillaje]:[Perfumería]],MATCH(MAX(VentasC15[[#This Row],[Maquillaje]:[Perfumería]]),VentasC15[[#This Row],[Maquillaje]:[Perfumería]],0))</f>
        <v>Maquillaje</v>
      </c>
      <c r="Q3887" t="str">
        <f>INDEX(VentasC15[[#Headers],[Maquillaje]:[Perfumería]],MATCH(MIN(VentasC15[[#This Row],[Maquillaje]:[Perfumería]]),VentasC15[[#This Row],[Maquillaje]:[Perfumería]],0))</f>
        <v>Perfumería</v>
      </c>
      <c r="R3887" t="str">
        <f>IF(VentasC15[[#This Row],[Total por vendedor]]&gt;=250000,"SI","NO")</f>
        <v>SI</v>
      </c>
    </row>
    <row r="3888" spans="1:18" x14ac:dyDescent="0.3">
      <c r="A3888" s="16">
        <v>33501008</v>
      </c>
      <c r="B3888" s="13">
        <v>49</v>
      </c>
      <c r="C3888" s="13">
        <v>8</v>
      </c>
      <c r="D3888" s="13">
        <v>43</v>
      </c>
      <c r="E3888" t="s">
        <v>24</v>
      </c>
      <c r="F3888" t="s">
        <v>21</v>
      </c>
      <c r="G3888" t="str">
        <f>IF(VentasC15[[#This Row],[Tipo de pago]]='Tablas auxiliares'!$B$6,"Venta física","Venta Online")</f>
        <v>Venta Online</v>
      </c>
      <c r="H3888" t="s">
        <v>30</v>
      </c>
      <c r="I3888" s="37">
        <v>76361</v>
      </c>
      <c r="J3888" s="37">
        <v>48472</v>
      </c>
      <c r="K3888" s="37">
        <v>32692</v>
      </c>
      <c r="L3888" s="37">
        <v>13115</v>
      </c>
      <c r="M3888" s="37">
        <v>32053</v>
      </c>
      <c r="N3888" s="37">
        <f>SUM(VentasC15[[#This Row],[Maquillaje]:[Perfumería]])</f>
        <v>202693</v>
      </c>
      <c r="O3888" s="14">
        <f>AVERAGE(VentasC15[[#This Row],[Maquillaje]:[Perfumería]])</f>
        <v>40538.6</v>
      </c>
      <c r="P3888" t="str">
        <f>INDEX(VentasC15[[#Headers],[Maquillaje]:[Perfumería]],MATCH(MAX(VentasC15[[#This Row],[Maquillaje]:[Perfumería]]),VentasC15[[#This Row],[Maquillaje]:[Perfumería]],0))</f>
        <v>Maquillaje</v>
      </c>
      <c r="Q3888" t="str">
        <f>INDEX(VentasC15[[#Headers],[Maquillaje]:[Perfumería]],MATCH(MIN(VentasC15[[#This Row],[Maquillaje]:[Perfumería]]),VentasC15[[#This Row],[Maquillaje]:[Perfumería]],0))</f>
        <v>Cuerpo</v>
      </c>
      <c r="R3888" t="str">
        <f>IF(VentasC15[[#This Row],[Total por vendedor]]&gt;=250000,"SI","NO")</f>
        <v>NO</v>
      </c>
    </row>
    <row r="3889" spans="1:18" x14ac:dyDescent="0.3">
      <c r="A3889" s="17">
        <v>33501009</v>
      </c>
      <c r="B3889" s="13">
        <v>44</v>
      </c>
      <c r="C3889" s="13">
        <v>8</v>
      </c>
      <c r="D3889" s="13">
        <v>9</v>
      </c>
      <c r="E3889" t="s">
        <v>23</v>
      </c>
      <c r="F3889" t="s">
        <v>21</v>
      </c>
      <c r="G3889" t="str">
        <f>IF(VentasC15[[#This Row],[Tipo de pago]]='Tablas auxiliares'!$B$6,"Venta física","Venta Online")</f>
        <v>Venta Online</v>
      </c>
      <c r="H3889" t="s">
        <v>30</v>
      </c>
      <c r="I3889" s="37">
        <v>78746</v>
      </c>
      <c r="J3889" s="37">
        <v>96239</v>
      </c>
      <c r="K3889" s="37">
        <v>22862</v>
      </c>
      <c r="L3889" s="37">
        <v>21477</v>
      </c>
      <c r="M3889" s="37">
        <v>63726</v>
      </c>
      <c r="N3889" s="37">
        <f>SUM(VentasC15[[#This Row],[Maquillaje]:[Perfumería]])</f>
        <v>283050</v>
      </c>
      <c r="O3889" s="14">
        <f>AVERAGE(VentasC15[[#This Row],[Maquillaje]:[Perfumería]])</f>
        <v>56610</v>
      </c>
      <c r="P3889" t="str">
        <f>INDEX(VentasC15[[#Headers],[Maquillaje]:[Perfumería]],MATCH(MAX(VentasC15[[#This Row],[Maquillaje]:[Perfumería]]),VentasC15[[#This Row],[Maquillaje]:[Perfumería]],0))</f>
        <v>Skincare</v>
      </c>
      <c r="Q3889" t="str">
        <f>INDEX(VentasC15[[#Headers],[Maquillaje]:[Perfumería]],MATCH(MIN(VentasC15[[#This Row],[Maquillaje]:[Perfumería]]),VentasC15[[#This Row],[Maquillaje]:[Perfumería]],0))</f>
        <v>Cuerpo</v>
      </c>
      <c r="R3889" t="str">
        <f>IF(VentasC15[[#This Row],[Total por vendedor]]&gt;=250000,"SI","NO")</f>
        <v>SI</v>
      </c>
    </row>
    <row r="3890" spans="1:18" x14ac:dyDescent="0.3">
      <c r="A3890" s="16">
        <v>33501010</v>
      </c>
      <c r="B3890" s="13">
        <v>27</v>
      </c>
      <c r="C3890" s="13">
        <v>8</v>
      </c>
      <c r="D3890" s="13">
        <v>46</v>
      </c>
      <c r="E3890" t="s">
        <v>22</v>
      </c>
      <c r="F3890" t="s">
        <v>21</v>
      </c>
      <c r="G3890" t="str">
        <f>IF(VentasC15[[#This Row],[Tipo de pago]]='Tablas auxiliares'!$B$6,"Venta física","Venta Online")</f>
        <v>Venta Online</v>
      </c>
      <c r="H3890" t="s">
        <v>29</v>
      </c>
      <c r="I3890" s="37">
        <v>68898</v>
      </c>
      <c r="J3890" s="37">
        <v>13710</v>
      </c>
      <c r="K3890" s="37">
        <v>83560</v>
      </c>
      <c r="L3890" s="37">
        <v>41688</v>
      </c>
      <c r="M3890" s="37">
        <v>81325</v>
      </c>
      <c r="N3890" s="37">
        <f>SUM(VentasC15[[#This Row],[Maquillaje]:[Perfumería]])</f>
        <v>289181</v>
      </c>
      <c r="O3890" s="14">
        <f>AVERAGE(VentasC15[[#This Row],[Maquillaje]:[Perfumería]])</f>
        <v>57836.2</v>
      </c>
      <c r="P3890" t="str">
        <f>INDEX(VentasC15[[#Headers],[Maquillaje]:[Perfumería]],MATCH(MAX(VentasC15[[#This Row],[Maquillaje]:[Perfumería]]),VentasC15[[#This Row],[Maquillaje]:[Perfumería]],0))</f>
        <v>Cabello</v>
      </c>
      <c r="Q3890" t="str">
        <f>INDEX(VentasC15[[#Headers],[Maquillaje]:[Perfumería]],MATCH(MIN(VentasC15[[#This Row],[Maquillaje]:[Perfumería]]),VentasC15[[#This Row],[Maquillaje]:[Perfumería]],0))</f>
        <v>Skincare</v>
      </c>
      <c r="R3890" t="str">
        <f>IF(VentasC15[[#This Row],[Total por vendedor]]&gt;=250000,"SI","NO")</f>
        <v>SI</v>
      </c>
    </row>
    <row r="3891" spans="1:18" x14ac:dyDescent="0.3">
      <c r="A3891" s="17">
        <v>33501011</v>
      </c>
      <c r="B3891" s="13">
        <v>66</v>
      </c>
      <c r="C3891" s="13">
        <v>8</v>
      </c>
      <c r="D3891" s="13">
        <v>52</v>
      </c>
      <c r="E3891" t="s">
        <v>25</v>
      </c>
      <c r="F3891" t="s">
        <v>21</v>
      </c>
      <c r="G3891" t="str">
        <f>IF(VentasC15[[#This Row],[Tipo de pago]]='Tablas auxiliares'!$B$6,"Venta física","Venta Online")</f>
        <v>Venta Online</v>
      </c>
      <c r="H3891" t="s">
        <v>29</v>
      </c>
      <c r="I3891" s="37">
        <v>19555</v>
      </c>
      <c r="J3891" s="37">
        <v>96955</v>
      </c>
      <c r="K3891" s="37">
        <v>88265</v>
      </c>
      <c r="L3891" s="37">
        <v>78266</v>
      </c>
      <c r="M3891" s="37">
        <v>68167</v>
      </c>
      <c r="N3891" s="37">
        <f>SUM(VentasC15[[#This Row],[Maquillaje]:[Perfumería]])</f>
        <v>351208</v>
      </c>
      <c r="O3891" s="14">
        <f>AVERAGE(VentasC15[[#This Row],[Maquillaje]:[Perfumería]])</f>
        <v>70241.600000000006</v>
      </c>
      <c r="P3891" t="str">
        <f>INDEX(VentasC15[[#Headers],[Maquillaje]:[Perfumería]],MATCH(MAX(VentasC15[[#This Row],[Maquillaje]:[Perfumería]]),VentasC15[[#This Row],[Maquillaje]:[Perfumería]],0))</f>
        <v>Skincare</v>
      </c>
      <c r="Q3891" t="str">
        <f>INDEX(VentasC15[[#Headers],[Maquillaje]:[Perfumería]],MATCH(MIN(VentasC15[[#This Row],[Maquillaje]:[Perfumería]]),VentasC15[[#This Row],[Maquillaje]:[Perfumería]],0))</f>
        <v>Maquillaje</v>
      </c>
      <c r="R3891" t="str">
        <f>IF(VentasC15[[#This Row],[Total por vendedor]]&gt;=250000,"SI","NO")</f>
        <v>SI</v>
      </c>
    </row>
    <row r="3892" spans="1:18" x14ac:dyDescent="0.3">
      <c r="A3892" s="16">
        <v>33501012</v>
      </c>
      <c r="B3892" s="13">
        <v>27</v>
      </c>
      <c r="C3892" s="13">
        <v>8</v>
      </c>
      <c r="D3892" s="13">
        <v>77</v>
      </c>
      <c r="E3892" t="s">
        <v>25</v>
      </c>
      <c r="F3892" t="s">
        <v>21</v>
      </c>
      <c r="G3892" t="str">
        <f>IF(VentasC15[[#This Row],[Tipo de pago]]='Tablas auxiliares'!$B$6,"Venta física","Venta Online")</f>
        <v>Venta Online</v>
      </c>
      <c r="H3892" t="s">
        <v>30</v>
      </c>
      <c r="I3892" s="37">
        <v>50046</v>
      </c>
      <c r="J3892" s="37">
        <v>48264</v>
      </c>
      <c r="K3892" s="37">
        <v>64339</v>
      </c>
      <c r="L3892" s="37">
        <v>32341</v>
      </c>
      <c r="M3892" s="37">
        <v>97682</v>
      </c>
      <c r="N3892" s="37">
        <f>SUM(VentasC15[[#This Row],[Maquillaje]:[Perfumería]])</f>
        <v>292672</v>
      </c>
      <c r="O3892" s="14">
        <f>AVERAGE(VentasC15[[#This Row],[Maquillaje]:[Perfumería]])</f>
        <v>58534.400000000001</v>
      </c>
      <c r="P3892" t="str">
        <f>INDEX(VentasC15[[#Headers],[Maquillaje]:[Perfumería]],MATCH(MAX(VentasC15[[#This Row],[Maquillaje]:[Perfumería]]),VentasC15[[#This Row],[Maquillaje]:[Perfumería]],0))</f>
        <v>Perfumería</v>
      </c>
      <c r="Q3892" t="str">
        <f>INDEX(VentasC15[[#Headers],[Maquillaje]:[Perfumería]],MATCH(MIN(VentasC15[[#This Row],[Maquillaje]:[Perfumería]]),VentasC15[[#This Row],[Maquillaje]:[Perfumería]],0))</f>
        <v>Cuerpo</v>
      </c>
      <c r="R3892" t="str">
        <f>IF(VentasC15[[#This Row],[Total por vendedor]]&gt;=250000,"SI","NO")</f>
        <v>SI</v>
      </c>
    </row>
    <row r="3893" spans="1:18" x14ac:dyDescent="0.3">
      <c r="A3893" s="17">
        <v>33501013</v>
      </c>
      <c r="B3893" s="13">
        <v>33</v>
      </c>
      <c r="C3893" s="13">
        <v>8</v>
      </c>
      <c r="D3893" s="13">
        <v>68</v>
      </c>
      <c r="E3893" t="s">
        <v>25</v>
      </c>
      <c r="F3893" t="s">
        <v>20</v>
      </c>
      <c r="G3893" t="str">
        <f>IF(VentasC15[[#This Row],[Tipo de pago]]='Tablas auxiliares'!$B$6,"Venta física","Venta Online")</f>
        <v>Venta física</v>
      </c>
      <c r="H3893" t="s">
        <v>30</v>
      </c>
      <c r="I3893" s="37">
        <v>95259</v>
      </c>
      <c r="J3893" s="37">
        <v>18316</v>
      </c>
      <c r="K3893" s="37">
        <v>80389</v>
      </c>
      <c r="L3893" s="37">
        <v>63864</v>
      </c>
      <c r="M3893" s="37">
        <v>93867</v>
      </c>
      <c r="N3893" s="37">
        <f>SUM(VentasC15[[#This Row],[Maquillaje]:[Perfumería]])</f>
        <v>351695</v>
      </c>
      <c r="O3893" s="14">
        <f>AVERAGE(VentasC15[[#This Row],[Maquillaje]:[Perfumería]])</f>
        <v>70339</v>
      </c>
      <c r="P3893" t="str">
        <f>INDEX(VentasC15[[#Headers],[Maquillaje]:[Perfumería]],MATCH(MAX(VentasC15[[#This Row],[Maquillaje]:[Perfumería]]),VentasC15[[#This Row],[Maquillaje]:[Perfumería]],0))</f>
        <v>Maquillaje</v>
      </c>
      <c r="Q3893" t="str">
        <f>INDEX(VentasC15[[#Headers],[Maquillaje]:[Perfumería]],MATCH(MIN(VentasC15[[#This Row],[Maquillaje]:[Perfumería]]),VentasC15[[#This Row],[Maquillaje]:[Perfumería]],0))</f>
        <v>Skincare</v>
      </c>
      <c r="R3893" t="str">
        <f>IF(VentasC15[[#This Row],[Total por vendedor]]&gt;=250000,"SI","NO")</f>
        <v>SI</v>
      </c>
    </row>
    <row r="3894" spans="1:18" x14ac:dyDescent="0.3">
      <c r="A3894" s="16">
        <v>33501014</v>
      </c>
      <c r="B3894" s="13">
        <v>54</v>
      </c>
      <c r="C3894" s="13">
        <v>8</v>
      </c>
      <c r="D3894" s="13">
        <v>23</v>
      </c>
      <c r="E3894" t="s">
        <v>23</v>
      </c>
      <c r="F3894" t="s">
        <v>20</v>
      </c>
      <c r="G3894" t="str">
        <f>IF(VentasC15[[#This Row],[Tipo de pago]]='Tablas auxiliares'!$B$6,"Venta física","Venta Online")</f>
        <v>Venta física</v>
      </c>
      <c r="H3894" t="s">
        <v>30</v>
      </c>
      <c r="I3894" s="37">
        <v>81419</v>
      </c>
      <c r="J3894" s="37">
        <v>56871</v>
      </c>
      <c r="K3894" s="37">
        <v>67994</v>
      </c>
      <c r="L3894" s="37">
        <v>71436</v>
      </c>
      <c r="M3894" s="37">
        <v>83805</v>
      </c>
      <c r="N3894" s="37">
        <f>SUM(VentasC15[[#This Row],[Maquillaje]:[Perfumería]])</f>
        <v>361525</v>
      </c>
      <c r="O3894" s="14">
        <f>AVERAGE(VentasC15[[#This Row],[Maquillaje]:[Perfumería]])</f>
        <v>72305</v>
      </c>
      <c r="P3894" t="str">
        <f>INDEX(VentasC15[[#Headers],[Maquillaje]:[Perfumería]],MATCH(MAX(VentasC15[[#This Row],[Maquillaje]:[Perfumería]]),VentasC15[[#This Row],[Maquillaje]:[Perfumería]],0))</f>
        <v>Perfumería</v>
      </c>
      <c r="Q3894" t="str">
        <f>INDEX(VentasC15[[#Headers],[Maquillaje]:[Perfumería]],MATCH(MIN(VentasC15[[#This Row],[Maquillaje]:[Perfumería]]),VentasC15[[#This Row],[Maquillaje]:[Perfumería]],0))</f>
        <v>Skincare</v>
      </c>
      <c r="R3894" t="str">
        <f>IF(VentasC15[[#This Row],[Total por vendedor]]&gt;=250000,"SI","NO")</f>
        <v>SI</v>
      </c>
    </row>
    <row r="3895" spans="1:18" x14ac:dyDescent="0.3">
      <c r="A3895" s="17">
        <v>33501015</v>
      </c>
      <c r="B3895" s="13">
        <v>31</v>
      </c>
      <c r="C3895" s="13">
        <v>8</v>
      </c>
      <c r="D3895" s="13">
        <v>55</v>
      </c>
      <c r="E3895" t="s">
        <v>22</v>
      </c>
      <c r="F3895" t="s">
        <v>21</v>
      </c>
      <c r="G3895" t="str">
        <f>IF(VentasC15[[#This Row],[Tipo de pago]]='Tablas auxiliares'!$B$6,"Venta física","Venta Online")</f>
        <v>Venta Online</v>
      </c>
      <c r="H3895" t="s">
        <v>29</v>
      </c>
      <c r="I3895" s="37">
        <v>55830</v>
      </c>
      <c r="J3895" s="37">
        <v>66366</v>
      </c>
      <c r="K3895" s="37">
        <v>25946</v>
      </c>
      <c r="L3895" s="37">
        <v>75370</v>
      </c>
      <c r="M3895" s="37">
        <v>49816</v>
      </c>
      <c r="N3895" s="37">
        <f>SUM(VentasC15[[#This Row],[Maquillaje]:[Perfumería]])</f>
        <v>273328</v>
      </c>
      <c r="O3895" s="14">
        <f>AVERAGE(VentasC15[[#This Row],[Maquillaje]:[Perfumería]])</f>
        <v>54665.599999999999</v>
      </c>
      <c r="P3895" t="str">
        <f>INDEX(VentasC15[[#Headers],[Maquillaje]:[Perfumería]],MATCH(MAX(VentasC15[[#This Row],[Maquillaje]:[Perfumería]]),VentasC15[[#This Row],[Maquillaje]:[Perfumería]],0))</f>
        <v>Cuerpo</v>
      </c>
      <c r="Q3895" t="str">
        <f>INDEX(VentasC15[[#Headers],[Maquillaje]:[Perfumería]],MATCH(MIN(VentasC15[[#This Row],[Maquillaje]:[Perfumería]]),VentasC15[[#This Row],[Maquillaje]:[Perfumería]],0))</f>
        <v>Cabello</v>
      </c>
      <c r="R3895" t="str">
        <f>IF(VentasC15[[#This Row],[Total por vendedor]]&gt;=250000,"SI","NO")</f>
        <v>SI</v>
      </c>
    </row>
    <row r="3896" spans="1:18" x14ac:dyDescent="0.3">
      <c r="A3896" s="16">
        <v>33501016</v>
      </c>
      <c r="B3896" s="13">
        <v>70</v>
      </c>
      <c r="C3896" s="13">
        <v>8</v>
      </c>
      <c r="D3896" s="13">
        <v>59</v>
      </c>
      <c r="E3896" t="s">
        <v>24</v>
      </c>
      <c r="F3896" t="s">
        <v>21</v>
      </c>
      <c r="G3896" t="str">
        <f>IF(VentasC15[[#This Row],[Tipo de pago]]='Tablas auxiliares'!$B$6,"Venta física","Venta Online")</f>
        <v>Venta Online</v>
      </c>
      <c r="H3896" t="s">
        <v>29</v>
      </c>
      <c r="I3896" s="37">
        <v>71124</v>
      </c>
      <c r="J3896" s="37">
        <v>76703</v>
      </c>
      <c r="K3896" s="37">
        <v>82251</v>
      </c>
      <c r="L3896" s="37">
        <v>79553</v>
      </c>
      <c r="M3896" s="37">
        <v>5609</v>
      </c>
      <c r="N3896" s="37">
        <f>SUM(VentasC15[[#This Row],[Maquillaje]:[Perfumería]])</f>
        <v>315240</v>
      </c>
      <c r="O3896" s="14">
        <f>AVERAGE(VentasC15[[#This Row],[Maquillaje]:[Perfumería]])</f>
        <v>63048</v>
      </c>
      <c r="P3896" t="str">
        <f>INDEX(VentasC15[[#Headers],[Maquillaje]:[Perfumería]],MATCH(MAX(VentasC15[[#This Row],[Maquillaje]:[Perfumería]]),VentasC15[[#This Row],[Maquillaje]:[Perfumería]],0))</f>
        <v>Cabello</v>
      </c>
      <c r="Q3896" t="str">
        <f>INDEX(VentasC15[[#Headers],[Maquillaje]:[Perfumería]],MATCH(MIN(VentasC15[[#This Row],[Maquillaje]:[Perfumería]]),VentasC15[[#This Row],[Maquillaje]:[Perfumería]],0))</f>
        <v>Perfumería</v>
      </c>
      <c r="R3896" t="str">
        <f>IF(VentasC15[[#This Row],[Total por vendedor]]&gt;=250000,"SI","NO")</f>
        <v>SI</v>
      </c>
    </row>
    <row r="3897" spans="1:18" x14ac:dyDescent="0.3">
      <c r="A3897" s="17">
        <v>33501017</v>
      </c>
      <c r="B3897" s="13">
        <v>48</v>
      </c>
      <c r="C3897" s="13">
        <v>8</v>
      </c>
      <c r="D3897" s="13">
        <v>89</v>
      </c>
      <c r="E3897" t="s">
        <v>23</v>
      </c>
      <c r="F3897" t="s">
        <v>20</v>
      </c>
      <c r="G3897" t="str">
        <f>IF(VentasC15[[#This Row],[Tipo de pago]]='Tablas auxiliares'!$B$6,"Venta física","Venta Online")</f>
        <v>Venta física</v>
      </c>
      <c r="H3897" t="s">
        <v>29</v>
      </c>
      <c r="I3897" s="37">
        <v>20201</v>
      </c>
      <c r="J3897" s="37">
        <v>66825</v>
      </c>
      <c r="K3897" s="37">
        <v>65552</v>
      </c>
      <c r="L3897" s="37">
        <v>77696</v>
      </c>
      <c r="M3897" s="37">
        <v>21691</v>
      </c>
      <c r="N3897" s="37">
        <f>SUM(VentasC15[[#This Row],[Maquillaje]:[Perfumería]])</f>
        <v>251965</v>
      </c>
      <c r="O3897" s="14">
        <f>AVERAGE(VentasC15[[#This Row],[Maquillaje]:[Perfumería]])</f>
        <v>50393</v>
      </c>
      <c r="P3897" t="str">
        <f>INDEX(VentasC15[[#Headers],[Maquillaje]:[Perfumería]],MATCH(MAX(VentasC15[[#This Row],[Maquillaje]:[Perfumería]]),VentasC15[[#This Row],[Maquillaje]:[Perfumería]],0))</f>
        <v>Cuerpo</v>
      </c>
      <c r="Q3897" t="str">
        <f>INDEX(VentasC15[[#Headers],[Maquillaje]:[Perfumería]],MATCH(MIN(VentasC15[[#This Row],[Maquillaje]:[Perfumería]]),VentasC15[[#This Row],[Maquillaje]:[Perfumería]],0))</f>
        <v>Maquillaje</v>
      </c>
      <c r="R3897" t="str">
        <f>IF(VentasC15[[#This Row],[Total por vendedor]]&gt;=250000,"SI","NO")</f>
        <v>SI</v>
      </c>
    </row>
    <row r="3898" spans="1:18" x14ac:dyDescent="0.3">
      <c r="A3898" s="16">
        <v>33501018</v>
      </c>
      <c r="B3898" s="13">
        <v>40</v>
      </c>
      <c r="C3898" s="13">
        <v>8</v>
      </c>
      <c r="D3898" s="13">
        <v>19</v>
      </c>
      <c r="E3898" t="s">
        <v>23</v>
      </c>
      <c r="F3898" t="s">
        <v>20</v>
      </c>
      <c r="G3898" t="str">
        <f>IF(VentasC15[[#This Row],[Tipo de pago]]='Tablas auxiliares'!$B$6,"Venta física","Venta Online")</f>
        <v>Venta física</v>
      </c>
      <c r="H3898" t="s">
        <v>30</v>
      </c>
      <c r="I3898" s="37">
        <v>9766</v>
      </c>
      <c r="J3898" s="37">
        <v>66091</v>
      </c>
      <c r="K3898" s="37">
        <v>31390</v>
      </c>
      <c r="L3898" s="37">
        <v>17763</v>
      </c>
      <c r="M3898" s="37">
        <v>35453</v>
      </c>
      <c r="N3898" s="37">
        <f>SUM(VentasC15[[#This Row],[Maquillaje]:[Perfumería]])</f>
        <v>160463</v>
      </c>
      <c r="O3898" s="14">
        <f>AVERAGE(VentasC15[[#This Row],[Maquillaje]:[Perfumería]])</f>
        <v>32092.6</v>
      </c>
      <c r="P3898" t="str">
        <f>INDEX(VentasC15[[#Headers],[Maquillaje]:[Perfumería]],MATCH(MAX(VentasC15[[#This Row],[Maquillaje]:[Perfumería]]),VentasC15[[#This Row],[Maquillaje]:[Perfumería]],0))</f>
        <v>Skincare</v>
      </c>
      <c r="Q3898" t="str">
        <f>INDEX(VentasC15[[#Headers],[Maquillaje]:[Perfumería]],MATCH(MIN(VentasC15[[#This Row],[Maquillaje]:[Perfumería]]),VentasC15[[#This Row],[Maquillaje]:[Perfumería]],0))</f>
        <v>Maquillaje</v>
      </c>
      <c r="R3898" t="str">
        <f>IF(VentasC15[[#This Row],[Total por vendedor]]&gt;=250000,"SI","NO")</f>
        <v>NO</v>
      </c>
    </row>
    <row r="3899" spans="1:18" x14ac:dyDescent="0.3">
      <c r="A3899" s="17">
        <v>33501019</v>
      </c>
      <c r="B3899" s="13">
        <v>60</v>
      </c>
      <c r="C3899" s="13">
        <v>8</v>
      </c>
      <c r="D3899" s="13">
        <v>82</v>
      </c>
      <c r="E3899" t="s">
        <v>24</v>
      </c>
      <c r="F3899" t="s">
        <v>20</v>
      </c>
      <c r="G3899" t="str">
        <f>IF(VentasC15[[#This Row],[Tipo de pago]]='Tablas auxiliares'!$B$6,"Venta física","Venta Online")</f>
        <v>Venta física</v>
      </c>
      <c r="H3899" t="s">
        <v>29</v>
      </c>
      <c r="I3899" s="37">
        <v>90791</v>
      </c>
      <c r="J3899" s="37">
        <v>69237</v>
      </c>
      <c r="K3899" s="37">
        <v>198</v>
      </c>
      <c r="L3899" s="37">
        <v>22043</v>
      </c>
      <c r="M3899" s="37">
        <v>11760</v>
      </c>
      <c r="N3899" s="37">
        <f>SUM(VentasC15[[#This Row],[Maquillaje]:[Perfumería]])</f>
        <v>194029</v>
      </c>
      <c r="O3899" s="14">
        <f>AVERAGE(VentasC15[[#This Row],[Maquillaje]:[Perfumería]])</f>
        <v>38805.800000000003</v>
      </c>
      <c r="P3899" t="str">
        <f>INDEX(VentasC15[[#Headers],[Maquillaje]:[Perfumería]],MATCH(MAX(VentasC15[[#This Row],[Maquillaje]:[Perfumería]]),VentasC15[[#This Row],[Maquillaje]:[Perfumería]],0))</f>
        <v>Maquillaje</v>
      </c>
      <c r="Q3899" t="str">
        <f>INDEX(VentasC15[[#Headers],[Maquillaje]:[Perfumería]],MATCH(MIN(VentasC15[[#This Row],[Maquillaje]:[Perfumería]]),VentasC15[[#This Row],[Maquillaje]:[Perfumería]],0))</f>
        <v>Cabello</v>
      </c>
      <c r="R3899" t="str">
        <f>IF(VentasC15[[#This Row],[Total por vendedor]]&gt;=250000,"SI","NO")</f>
        <v>NO</v>
      </c>
    </row>
    <row r="3900" spans="1:18" x14ac:dyDescent="0.3">
      <c r="A3900" s="16">
        <v>33501020</v>
      </c>
      <c r="B3900" s="13">
        <v>70</v>
      </c>
      <c r="C3900" s="13">
        <v>8</v>
      </c>
      <c r="D3900" s="13">
        <v>64</v>
      </c>
      <c r="E3900" t="s">
        <v>23</v>
      </c>
      <c r="F3900" t="s">
        <v>21</v>
      </c>
      <c r="G3900" t="str">
        <f>IF(VentasC15[[#This Row],[Tipo de pago]]='Tablas auxiliares'!$B$6,"Venta física","Venta Online")</f>
        <v>Venta Online</v>
      </c>
      <c r="H3900" t="s">
        <v>30</v>
      </c>
      <c r="I3900" s="37">
        <v>1091</v>
      </c>
      <c r="J3900" s="37">
        <v>97697</v>
      </c>
      <c r="K3900" s="37">
        <v>70166</v>
      </c>
      <c r="L3900" s="37">
        <v>6265</v>
      </c>
      <c r="M3900" s="37">
        <v>51243</v>
      </c>
      <c r="N3900" s="37">
        <f>SUM(VentasC15[[#This Row],[Maquillaje]:[Perfumería]])</f>
        <v>226462</v>
      </c>
      <c r="O3900" s="14">
        <f>AVERAGE(VentasC15[[#This Row],[Maquillaje]:[Perfumería]])</f>
        <v>45292.4</v>
      </c>
      <c r="P3900" t="str">
        <f>INDEX(VentasC15[[#Headers],[Maquillaje]:[Perfumería]],MATCH(MAX(VentasC15[[#This Row],[Maquillaje]:[Perfumería]]),VentasC15[[#This Row],[Maquillaje]:[Perfumería]],0))</f>
        <v>Skincare</v>
      </c>
      <c r="Q3900" t="str">
        <f>INDEX(VentasC15[[#Headers],[Maquillaje]:[Perfumería]],MATCH(MIN(VentasC15[[#This Row],[Maquillaje]:[Perfumería]]),VentasC15[[#This Row],[Maquillaje]:[Perfumería]],0))</f>
        <v>Maquillaje</v>
      </c>
      <c r="R3900" t="str">
        <f>IF(VentasC15[[#This Row],[Total por vendedor]]&gt;=250000,"SI","NO")</f>
        <v>NO</v>
      </c>
    </row>
    <row r="3901" spans="1:18" x14ac:dyDescent="0.3">
      <c r="A3901" s="17">
        <v>33501021</v>
      </c>
      <c r="B3901" s="13">
        <v>45</v>
      </c>
      <c r="C3901" s="13">
        <v>8</v>
      </c>
      <c r="D3901" s="13">
        <v>63</v>
      </c>
      <c r="E3901" t="s">
        <v>25</v>
      </c>
      <c r="F3901" t="s">
        <v>21</v>
      </c>
      <c r="G3901" t="str">
        <f>IF(VentasC15[[#This Row],[Tipo de pago]]='Tablas auxiliares'!$B$6,"Venta física","Venta Online")</f>
        <v>Venta Online</v>
      </c>
      <c r="H3901" t="s">
        <v>29</v>
      </c>
      <c r="I3901" s="37">
        <v>91532</v>
      </c>
      <c r="J3901" s="37">
        <v>56846</v>
      </c>
      <c r="K3901" s="37">
        <v>50229</v>
      </c>
      <c r="L3901" s="37">
        <v>77562</v>
      </c>
      <c r="M3901" s="37">
        <v>77756</v>
      </c>
      <c r="N3901" s="37">
        <f>SUM(VentasC15[[#This Row],[Maquillaje]:[Perfumería]])</f>
        <v>353925</v>
      </c>
      <c r="O3901" s="14">
        <f>AVERAGE(VentasC15[[#This Row],[Maquillaje]:[Perfumería]])</f>
        <v>70785</v>
      </c>
      <c r="P3901" t="str">
        <f>INDEX(VentasC15[[#Headers],[Maquillaje]:[Perfumería]],MATCH(MAX(VentasC15[[#This Row],[Maquillaje]:[Perfumería]]),VentasC15[[#This Row],[Maquillaje]:[Perfumería]],0))</f>
        <v>Maquillaje</v>
      </c>
      <c r="Q3901" t="str">
        <f>INDEX(VentasC15[[#Headers],[Maquillaje]:[Perfumería]],MATCH(MIN(VentasC15[[#This Row],[Maquillaje]:[Perfumería]]),VentasC15[[#This Row],[Maquillaje]:[Perfumería]],0))</f>
        <v>Cabello</v>
      </c>
      <c r="R3901" t="str">
        <f>IF(VentasC15[[#This Row],[Total por vendedor]]&gt;=250000,"SI","NO")</f>
        <v>SI</v>
      </c>
    </row>
    <row r="3902" spans="1:18" x14ac:dyDescent="0.3">
      <c r="A3902" s="16">
        <v>33501022</v>
      </c>
      <c r="B3902" s="13">
        <v>62</v>
      </c>
      <c r="C3902" s="13">
        <v>8</v>
      </c>
      <c r="D3902" s="13">
        <v>47</v>
      </c>
      <c r="E3902" t="s">
        <v>25</v>
      </c>
      <c r="F3902" t="s">
        <v>20</v>
      </c>
      <c r="G3902" t="str">
        <f>IF(VentasC15[[#This Row],[Tipo de pago]]='Tablas auxiliares'!$B$6,"Venta física","Venta Online")</f>
        <v>Venta física</v>
      </c>
      <c r="H3902" t="s">
        <v>29</v>
      </c>
      <c r="I3902" s="37">
        <v>18535</v>
      </c>
      <c r="J3902" s="37">
        <v>19670</v>
      </c>
      <c r="K3902" s="37">
        <v>22950</v>
      </c>
      <c r="L3902" s="37">
        <v>64696</v>
      </c>
      <c r="M3902" s="37">
        <v>37166</v>
      </c>
      <c r="N3902" s="37">
        <f>SUM(VentasC15[[#This Row],[Maquillaje]:[Perfumería]])</f>
        <v>163017</v>
      </c>
      <c r="O3902" s="14">
        <f>AVERAGE(VentasC15[[#This Row],[Maquillaje]:[Perfumería]])</f>
        <v>32603.4</v>
      </c>
      <c r="P3902" t="str">
        <f>INDEX(VentasC15[[#Headers],[Maquillaje]:[Perfumería]],MATCH(MAX(VentasC15[[#This Row],[Maquillaje]:[Perfumería]]),VentasC15[[#This Row],[Maquillaje]:[Perfumería]],0))</f>
        <v>Cuerpo</v>
      </c>
      <c r="Q3902" t="str">
        <f>INDEX(VentasC15[[#Headers],[Maquillaje]:[Perfumería]],MATCH(MIN(VentasC15[[#This Row],[Maquillaje]:[Perfumería]]),VentasC15[[#This Row],[Maquillaje]:[Perfumería]],0))</f>
        <v>Maquillaje</v>
      </c>
      <c r="R3902" t="str">
        <f>IF(VentasC15[[#This Row],[Total por vendedor]]&gt;=250000,"SI","NO")</f>
        <v>NO</v>
      </c>
    </row>
    <row r="3903" spans="1:18" x14ac:dyDescent="0.3">
      <c r="A3903" s="17">
        <v>33501023</v>
      </c>
      <c r="B3903" s="13">
        <v>72</v>
      </c>
      <c r="C3903" s="13">
        <v>8</v>
      </c>
      <c r="D3903" s="13">
        <v>11</v>
      </c>
      <c r="E3903" t="s">
        <v>23</v>
      </c>
      <c r="F3903" t="s">
        <v>20</v>
      </c>
      <c r="G3903" t="str">
        <f>IF(VentasC15[[#This Row],[Tipo de pago]]='Tablas auxiliares'!$B$6,"Venta física","Venta Online")</f>
        <v>Venta física</v>
      </c>
      <c r="H3903" t="s">
        <v>30</v>
      </c>
      <c r="I3903" s="37">
        <v>83592</v>
      </c>
      <c r="J3903" s="37">
        <v>20354</v>
      </c>
      <c r="K3903" s="37">
        <v>99665</v>
      </c>
      <c r="L3903" s="37">
        <v>78298</v>
      </c>
      <c r="M3903" s="37">
        <v>27369</v>
      </c>
      <c r="N3903" s="37">
        <f>SUM(VentasC15[[#This Row],[Maquillaje]:[Perfumería]])</f>
        <v>309278</v>
      </c>
      <c r="O3903" s="14">
        <f>AVERAGE(VentasC15[[#This Row],[Maquillaje]:[Perfumería]])</f>
        <v>61855.6</v>
      </c>
      <c r="P3903" t="str">
        <f>INDEX(VentasC15[[#Headers],[Maquillaje]:[Perfumería]],MATCH(MAX(VentasC15[[#This Row],[Maquillaje]:[Perfumería]]),VentasC15[[#This Row],[Maquillaje]:[Perfumería]],0))</f>
        <v>Cabello</v>
      </c>
      <c r="Q3903" t="str">
        <f>INDEX(VentasC15[[#Headers],[Maquillaje]:[Perfumería]],MATCH(MIN(VentasC15[[#This Row],[Maquillaje]:[Perfumería]]),VentasC15[[#This Row],[Maquillaje]:[Perfumería]],0))</f>
        <v>Skincare</v>
      </c>
      <c r="R3903" t="str">
        <f>IF(VentasC15[[#This Row],[Total por vendedor]]&gt;=250000,"SI","NO")</f>
        <v>SI</v>
      </c>
    </row>
    <row r="3904" spans="1:18" x14ac:dyDescent="0.3">
      <c r="A3904" s="16">
        <v>33501024</v>
      </c>
      <c r="B3904" s="13">
        <v>44</v>
      </c>
      <c r="C3904" s="13">
        <v>8</v>
      </c>
      <c r="D3904" s="13">
        <v>74</v>
      </c>
      <c r="E3904" t="s">
        <v>24</v>
      </c>
      <c r="F3904" t="s">
        <v>20</v>
      </c>
      <c r="G3904" t="str">
        <f>IF(VentasC15[[#This Row],[Tipo de pago]]='Tablas auxiliares'!$B$6,"Venta física","Venta Online")</f>
        <v>Venta física</v>
      </c>
      <c r="H3904" t="s">
        <v>30</v>
      </c>
      <c r="I3904" s="37">
        <v>37917</v>
      </c>
      <c r="J3904" s="37">
        <v>60600</v>
      </c>
      <c r="K3904" s="37">
        <v>65170</v>
      </c>
      <c r="L3904" s="37">
        <v>28407</v>
      </c>
      <c r="M3904" s="37">
        <v>94069</v>
      </c>
      <c r="N3904" s="37">
        <f>SUM(VentasC15[[#This Row],[Maquillaje]:[Perfumería]])</f>
        <v>286163</v>
      </c>
      <c r="O3904" s="14">
        <f>AVERAGE(VentasC15[[#This Row],[Maquillaje]:[Perfumería]])</f>
        <v>57232.6</v>
      </c>
      <c r="P3904" t="str">
        <f>INDEX(VentasC15[[#Headers],[Maquillaje]:[Perfumería]],MATCH(MAX(VentasC15[[#This Row],[Maquillaje]:[Perfumería]]),VentasC15[[#This Row],[Maquillaje]:[Perfumería]],0))</f>
        <v>Perfumería</v>
      </c>
      <c r="Q3904" t="str">
        <f>INDEX(VentasC15[[#Headers],[Maquillaje]:[Perfumería]],MATCH(MIN(VentasC15[[#This Row],[Maquillaje]:[Perfumería]]),VentasC15[[#This Row],[Maquillaje]:[Perfumería]],0))</f>
        <v>Cuerpo</v>
      </c>
      <c r="R3904" t="str">
        <f>IF(VentasC15[[#This Row],[Total por vendedor]]&gt;=250000,"SI","NO")</f>
        <v>SI</v>
      </c>
    </row>
    <row r="3905" spans="1:18" x14ac:dyDescent="0.3">
      <c r="A3905" s="17">
        <v>33501025</v>
      </c>
      <c r="B3905" s="13">
        <v>38</v>
      </c>
      <c r="C3905" s="13">
        <v>8</v>
      </c>
      <c r="D3905" s="13">
        <v>77</v>
      </c>
      <c r="E3905" t="s">
        <v>23</v>
      </c>
      <c r="F3905" t="s">
        <v>20</v>
      </c>
      <c r="G3905" t="str">
        <f>IF(VentasC15[[#This Row],[Tipo de pago]]='Tablas auxiliares'!$B$6,"Venta física","Venta Online")</f>
        <v>Venta física</v>
      </c>
      <c r="H3905" t="s">
        <v>30</v>
      </c>
      <c r="I3905" s="37">
        <v>64257</v>
      </c>
      <c r="J3905" s="37">
        <v>61946</v>
      </c>
      <c r="K3905" s="37">
        <v>46554</v>
      </c>
      <c r="L3905" s="37">
        <v>82360</v>
      </c>
      <c r="M3905" s="37">
        <v>87527</v>
      </c>
      <c r="N3905" s="37">
        <f>SUM(VentasC15[[#This Row],[Maquillaje]:[Perfumería]])</f>
        <v>342644</v>
      </c>
      <c r="O3905" s="14">
        <f>AVERAGE(VentasC15[[#This Row],[Maquillaje]:[Perfumería]])</f>
        <v>68528.800000000003</v>
      </c>
      <c r="P3905" t="str">
        <f>INDEX(VentasC15[[#Headers],[Maquillaje]:[Perfumería]],MATCH(MAX(VentasC15[[#This Row],[Maquillaje]:[Perfumería]]),VentasC15[[#This Row],[Maquillaje]:[Perfumería]],0))</f>
        <v>Perfumería</v>
      </c>
      <c r="Q3905" t="str">
        <f>INDEX(VentasC15[[#Headers],[Maquillaje]:[Perfumería]],MATCH(MIN(VentasC15[[#This Row],[Maquillaje]:[Perfumería]]),VentasC15[[#This Row],[Maquillaje]:[Perfumería]],0))</f>
        <v>Cabello</v>
      </c>
      <c r="R3905" t="str">
        <f>IF(VentasC15[[#This Row],[Total por vendedor]]&gt;=250000,"SI","NO")</f>
        <v>SI</v>
      </c>
    </row>
    <row r="3906" spans="1:18" x14ac:dyDescent="0.3">
      <c r="A3906" s="16">
        <v>33501026</v>
      </c>
      <c r="B3906" s="13">
        <v>55</v>
      </c>
      <c r="C3906" s="13">
        <v>8</v>
      </c>
      <c r="D3906" s="13">
        <v>55</v>
      </c>
      <c r="E3906" t="s">
        <v>24</v>
      </c>
      <c r="F3906" t="s">
        <v>21</v>
      </c>
      <c r="G3906" t="str">
        <f>IF(VentasC15[[#This Row],[Tipo de pago]]='Tablas auxiliares'!$B$6,"Venta física","Venta Online")</f>
        <v>Venta Online</v>
      </c>
      <c r="H3906" t="s">
        <v>29</v>
      </c>
      <c r="I3906" s="37">
        <v>42081</v>
      </c>
      <c r="J3906" s="37">
        <v>28932</v>
      </c>
      <c r="K3906" s="37">
        <v>91748</v>
      </c>
      <c r="L3906" s="37">
        <v>89817</v>
      </c>
      <c r="M3906" s="37">
        <v>10944</v>
      </c>
      <c r="N3906" s="37">
        <f>SUM(VentasC15[[#This Row],[Maquillaje]:[Perfumería]])</f>
        <v>263522</v>
      </c>
      <c r="O3906" s="14">
        <f>AVERAGE(VentasC15[[#This Row],[Maquillaje]:[Perfumería]])</f>
        <v>52704.4</v>
      </c>
      <c r="P3906" t="str">
        <f>INDEX(VentasC15[[#Headers],[Maquillaje]:[Perfumería]],MATCH(MAX(VentasC15[[#This Row],[Maquillaje]:[Perfumería]]),VentasC15[[#This Row],[Maquillaje]:[Perfumería]],0))</f>
        <v>Cabello</v>
      </c>
      <c r="Q3906" t="str">
        <f>INDEX(VentasC15[[#Headers],[Maquillaje]:[Perfumería]],MATCH(MIN(VentasC15[[#This Row],[Maquillaje]:[Perfumería]]),VentasC15[[#This Row],[Maquillaje]:[Perfumería]],0))</f>
        <v>Perfumería</v>
      </c>
      <c r="R3906" t="str">
        <f>IF(VentasC15[[#This Row],[Total por vendedor]]&gt;=250000,"SI","NO")</f>
        <v>SI</v>
      </c>
    </row>
    <row r="3907" spans="1:18" x14ac:dyDescent="0.3">
      <c r="A3907" s="17">
        <v>33501027</v>
      </c>
      <c r="B3907" s="13">
        <v>56</v>
      </c>
      <c r="C3907" s="13">
        <v>8</v>
      </c>
      <c r="D3907" s="13">
        <v>58</v>
      </c>
      <c r="E3907" t="s">
        <v>23</v>
      </c>
      <c r="F3907" t="s">
        <v>20</v>
      </c>
      <c r="G3907" t="str">
        <f>IF(VentasC15[[#This Row],[Tipo de pago]]='Tablas auxiliares'!$B$6,"Venta física","Venta Online")</f>
        <v>Venta física</v>
      </c>
      <c r="H3907" t="s">
        <v>30</v>
      </c>
      <c r="I3907" s="37">
        <v>66467</v>
      </c>
      <c r="J3907" s="37">
        <v>49220</v>
      </c>
      <c r="K3907" s="37">
        <v>81907</v>
      </c>
      <c r="L3907" s="37">
        <v>76438</v>
      </c>
      <c r="M3907" s="37">
        <v>34608</v>
      </c>
      <c r="N3907" s="37">
        <f>SUM(VentasC15[[#This Row],[Maquillaje]:[Perfumería]])</f>
        <v>308640</v>
      </c>
      <c r="O3907" s="14">
        <f>AVERAGE(VentasC15[[#This Row],[Maquillaje]:[Perfumería]])</f>
        <v>61728</v>
      </c>
      <c r="P3907" t="str">
        <f>INDEX(VentasC15[[#Headers],[Maquillaje]:[Perfumería]],MATCH(MAX(VentasC15[[#This Row],[Maquillaje]:[Perfumería]]),VentasC15[[#This Row],[Maquillaje]:[Perfumería]],0))</f>
        <v>Cabello</v>
      </c>
      <c r="Q3907" t="str">
        <f>INDEX(VentasC15[[#Headers],[Maquillaje]:[Perfumería]],MATCH(MIN(VentasC15[[#This Row],[Maquillaje]:[Perfumería]]),VentasC15[[#This Row],[Maquillaje]:[Perfumería]],0))</f>
        <v>Perfumería</v>
      </c>
      <c r="R3907" t="str">
        <f>IF(VentasC15[[#This Row],[Total por vendedor]]&gt;=250000,"SI","NO")</f>
        <v>SI</v>
      </c>
    </row>
    <row r="3908" spans="1:18" x14ac:dyDescent="0.3">
      <c r="A3908" s="16">
        <v>33501028</v>
      </c>
      <c r="B3908" s="13">
        <v>51</v>
      </c>
      <c r="C3908" s="13">
        <v>8</v>
      </c>
      <c r="D3908" s="13">
        <v>83</v>
      </c>
      <c r="E3908" t="s">
        <v>23</v>
      </c>
      <c r="F3908" t="s">
        <v>21</v>
      </c>
      <c r="G3908" t="str">
        <f>IF(VentasC15[[#This Row],[Tipo de pago]]='Tablas auxiliares'!$B$6,"Venta física","Venta Online")</f>
        <v>Venta Online</v>
      </c>
      <c r="H3908" t="s">
        <v>30</v>
      </c>
      <c r="I3908" s="37">
        <v>32216</v>
      </c>
      <c r="J3908" s="37">
        <v>22530</v>
      </c>
      <c r="K3908" s="37">
        <v>85695</v>
      </c>
      <c r="L3908" s="37">
        <v>74912</v>
      </c>
      <c r="M3908" s="37">
        <v>37708</v>
      </c>
      <c r="N3908" s="37">
        <f>SUM(VentasC15[[#This Row],[Maquillaje]:[Perfumería]])</f>
        <v>253061</v>
      </c>
      <c r="O3908" s="14">
        <f>AVERAGE(VentasC15[[#This Row],[Maquillaje]:[Perfumería]])</f>
        <v>50612.2</v>
      </c>
      <c r="P3908" t="str">
        <f>INDEX(VentasC15[[#Headers],[Maquillaje]:[Perfumería]],MATCH(MAX(VentasC15[[#This Row],[Maquillaje]:[Perfumería]]),VentasC15[[#This Row],[Maquillaje]:[Perfumería]],0))</f>
        <v>Cabello</v>
      </c>
      <c r="Q3908" t="str">
        <f>INDEX(VentasC15[[#Headers],[Maquillaje]:[Perfumería]],MATCH(MIN(VentasC15[[#This Row],[Maquillaje]:[Perfumería]]),VentasC15[[#This Row],[Maquillaje]:[Perfumería]],0))</f>
        <v>Skincare</v>
      </c>
      <c r="R3908" t="str">
        <f>IF(VentasC15[[#This Row],[Total por vendedor]]&gt;=250000,"SI","NO")</f>
        <v>SI</v>
      </c>
    </row>
    <row r="3909" spans="1:18" x14ac:dyDescent="0.3">
      <c r="A3909" s="17">
        <v>33501029</v>
      </c>
      <c r="B3909" s="13">
        <v>47</v>
      </c>
      <c r="C3909" s="13">
        <v>8</v>
      </c>
      <c r="D3909" s="13">
        <v>50</v>
      </c>
      <c r="E3909" t="s">
        <v>24</v>
      </c>
      <c r="F3909" t="s">
        <v>20</v>
      </c>
      <c r="G3909" t="str">
        <f>IF(VentasC15[[#This Row],[Tipo de pago]]='Tablas auxiliares'!$B$6,"Venta física","Venta Online")</f>
        <v>Venta física</v>
      </c>
      <c r="H3909" t="s">
        <v>30</v>
      </c>
      <c r="I3909" s="37">
        <v>57098</v>
      </c>
      <c r="J3909" s="37">
        <v>84519</v>
      </c>
      <c r="K3909" s="37">
        <v>40294</v>
      </c>
      <c r="L3909" s="37">
        <v>18883</v>
      </c>
      <c r="M3909" s="37">
        <v>35472</v>
      </c>
      <c r="N3909" s="37">
        <f>SUM(VentasC15[[#This Row],[Maquillaje]:[Perfumería]])</f>
        <v>236266</v>
      </c>
      <c r="O3909" s="14">
        <f>AVERAGE(VentasC15[[#This Row],[Maquillaje]:[Perfumería]])</f>
        <v>47253.2</v>
      </c>
      <c r="P3909" t="str">
        <f>INDEX(VentasC15[[#Headers],[Maquillaje]:[Perfumería]],MATCH(MAX(VentasC15[[#This Row],[Maquillaje]:[Perfumería]]),VentasC15[[#This Row],[Maquillaje]:[Perfumería]],0))</f>
        <v>Skincare</v>
      </c>
      <c r="Q3909" t="str">
        <f>INDEX(VentasC15[[#Headers],[Maquillaje]:[Perfumería]],MATCH(MIN(VentasC15[[#This Row],[Maquillaje]:[Perfumería]]),VentasC15[[#This Row],[Maquillaje]:[Perfumería]],0))</f>
        <v>Cuerpo</v>
      </c>
      <c r="R3909" t="str">
        <f>IF(VentasC15[[#This Row],[Total por vendedor]]&gt;=250000,"SI","NO")</f>
        <v>NO</v>
      </c>
    </row>
    <row r="3910" spans="1:18" x14ac:dyDescent="0.3">
      <c r="A3910" s="16">
        <v>33501030</v>
      </c>
      <c r="B3910" s="13">
        <v>35</v>
      </c>
      <c r="C3910" s="13">
        <v>8</v>
      </c>
      <c r="D3910" s="13">
        <v>34</v>
      </c>
      <c r="E3910" t="s">
        <v>24</v>
      </c>
      <c r="F3910" t="s">
        <v>21</v>
      </c>
      <c r="G3910" t="str">
        <f>IF(VentasC15[[#This Row],[Tipo de pago]]='Tablas auxiliares'!$B$6,"Venta física","Venta Online")</f>
        <v>Venta Online</v>
      </c>
      <c r="H3910" t="s">
        <v>29</v>
      </c>
      <c r="I3910" s="37">
        <v>53999</v>
      </c>
      <c r="J3910" s="37">
        <v>4414</v>
      </c>
      <c r="K3910" s="37">
        <v>8129</v>
      </c>
      <c r="L3910" s="37">
        <v>651</v>
      </c>
      <c r="M3910" s="37">
        <v>17679</v>
      </c>
      <c r="N3910" s="37">
        <f>SUM(VentasC15[[#This Row],[Maquillaje]:[Perfumería]])</f>
        <v>84872</v>
      </c>
      <c r="O3910" s="14">
        <f>AVERAGE(VentasC15[[#This Row],[Maquillaje]:[Perfumería]])</f>
        <v>16974.400000000001</v>
      </c>
      <c r="P3910" t="str">
        <f>INDEX(VentasC15[[#Headers],[Maquillaje]:[Perfumería]],MATCH(MAX(VentasC15[[#This Row],[Maquillaje]:[Perfumería]]),VentasC15[[#This Row],[Maquillaje]:[Perfumería]],0))</f>
        <v>Maquillaje</v>
      </c>
      <c r="Q3910" t="str">
        <f>INDEX(VentasC15[[#Headers],[Maquillaje]:[Perfumería]],MATCH(MIN(VentasC15[[#This Row],[Maquillaje]:[Perfumería]]),VentasC15[[#This Row],[Maquillaje]:[Perfumería]],0))</f>
        <v>Cuerpo</v>
      </c>
      <c r="R3910" t="str">
        <f>IF(VentasC15[[#This Row],[Total por vendedor]]&gt;=250000,"SI","NO")</f>
        <v>NO</v>
      </c>
    </row>
    <row r="3911" spans="1:18" x14ac:dyDescent="0.3">
      <c r="A3911" s="17">
        <v>33501031</v>
      </c>
      <c r="B3911" s="13">
        <v>43</v>
      </c>
      <c r="C3911" s="13">
        <v>8</v>
      </c>
      <c r="D3911" s="13">
        <v>39</v>
      </c>
      <c r="E3911" t="s">
        <v>22</v>
      </c>
      <c r="F3911" t="s">
        <v>20</v>
      </c>
      <c r="G3911" t="str">
        <f>IF(VentasC15[[#This Row],[Tipo de pago]]='Tablas auxiliares'!$B$6,"Venta física","Venta Online")</f>
        <v>Venta física</v>
      </c>
      <c r="H3911" t="s">
        <v>30</v>
      </c>
      <c r="I3911" s="37">
        <v>75871</v>
      </c>
      <c r="J3911" s="37">
        <v>66085</v>
      </c>
      <c r="K3911" s="37">
        <v>44548</v>
      </c>
      <c r="L3911" s="37">
        <v>27088</v>
      </c>
      <c r="M3911" s="37">
        <v>92982</v>
      </c>
      <c r="N3911" s="37">
        <f>SUM(VentasC15[[#This Row],[Maquillaje]:[Perfumería]])</f>
        <v>306574</v>
      </c>
      <c r="O3911" s="14">
        <f>AVERAGE(VentasC15[[#This Row],[Maquillaje]:[Perfumería]])</f>
        <v>61314.8</v>
      </c>
      <c r="P3911" t="str">
        <f>INDEX(VentasC15[[#Headers],[Maquillaje]:[Perfumería]],MATCH(MAX(VentasC15[[#This Row],[Maquillaje]:[Perfumería]]),VentasC15[[#This Row],[Maquillaje]:[Perfumería]],0))</f>
        <v>Perfumería</v>
      </c>
      <c r="Q3911" t="str">
        <f>INDEX(VentasC15[[#Headers],[Maquillaje]:[Perfumería]],MATCH(MIN(VentasC15[[#This Row],[Maquillaje]:[Perfumería]]),VentasC15[[#This Row],[Maquillaje]:[Perfumería]],0))</f>
        <v>Cuerpo</v>
      </c>
      <c r="R3911" t="str">
        <f>IF(VentasC15[[#This Row],[Total por vendedor]]&gt;=250000,"SI","NO")</f>
        <v>SI</v>
      </c>
    </row>
    <row r="3912" spans="1:18" x14ac:dyDescent="0.3">
      <c r="A3912" s="16">
        <v>33501032</v>
      </c>
      <c r="B3912" s="13">
        <v>42</v>
      </c>
      <c r="C3912" s="13">
        <v>8</v>
      </c>
      <c r="D3912" s="13">
        <v>5</v>
      </c>
      <c r="E3912" t="s">
        <v>25</v>
      </c>
      <c r="F3912" t="s">
        <v>21</v>
      </c>
      <c r="G3912" t="str">
        <f>IF(VentasC15[[#This Row],[Tipo de pago]]='Tablas auxiliares'!$B$6,"Venta física","Venta Online")</f>
        <v>Venta Online</v>
      </c>
      <c r="H3912" t="s">
        <v>29</v>
      </c>
      <c r="I3912" s="37">
        <v>38786</v>
      </c>
      <c r="J3912" s="37">
        <v>25951</v>
      </c>
      <c r="K3912" s="37">
        <v>49133</v>
      </c>
      <c r="L3912" s="37">
        <v>96713</v>
      </c>
      <c r="M3912" s="37">
        <v>82998</v>
      </c>
      <c r="N3912" s="37">
        <f>SUM(VentasC15[[#This Row],[Maquillaje]:[Perfumería]])</f>
        <v>293581</v>
      </c>
      <c r="O3912" s="14">
        <f>AVERAGE(VentasC15[[#This Row],[Maquillaje]:[Perfumería]])</f>
        <v>58716.2</v>
      </c>
      <c r="P3912" t="str">
        <f>INDEX(VentasC15[[#Headers],[Maquillaje]:[Perfumería]],MATCH(MAX(VentasC15[[#This Row],[Maquillaje]:[Perfumería]]),VentasC15[[#This Row],[Maquillaje]:[Perfumería]],0))</f>
        <v>Cuerpo</v>
      </c>
      <c r="Q3912" t="str">
        <f>INDEX(VentasC15[[#Headers],[Maquillaje]:[Perfumería]],MATCH(MIN(VentasC15[[#This Row],[Maquillaje]:[Perfumería]]),VentasC15[[#This Row],[Maquillaje]:[Perfumería]],0))</f>
        <v>Skincare</v>
      </c>
      <c r="R3912" t="str">
        <f>IF(VentasC15[[#This Row],[Total por vendedor]]&gt;=250000,"SI","NO")</f>
        <v>SI</v>
      </c>
    </row>
    <row r="3913" spans="1:18" x14ac:dyDescent="0.3">
      <c r="A3913" s="17">
        <v>33501033</v>
      </c>
      <c r="B3913" s="13">
        <v>26</v>
      </c>
      <c r="C3913" s="13">
        <v>8</v>
      </c>
      <c r="D3913" s="13">
        <v>91</v>
      </c>
      <c r="E3913" t="s">
        <v>23</v>
      </c>
      <c r="F3913" t="s">
        <v>21</v>
      </c>
      <c r="G3913" t="str">
        <f>IF(VentasC15[[#This Row],[Tipo de pago]]='Tablas auxiliares'!$B$6,"Venta física","Venta Online")</f>
        <v>Venta Online</v>
      </c>
      <c r="H3913" t="s">
        <v>30</v>
      </c>
      <c r="I3913" s="37">
        <v>90824</v>
      </c>
      <c r="J3913" s="37">
        <v>41978</v>
      </c>
      <c r="K3913" s="37">
        <v>40906</v>
      </c>
      <c r="L3913" s="37">
        <v>94298</v>
      </c>
      <c r="M3913" s="37">
        <v>65768</v>
      </c>
      <c r="N3913" s="37">
        <f>SUM(VentasC15[[#This Row],[Maquillaje]:[Perfumería]])</f>
        <v>333774</v>
      </c>
      <c r="O3913" s="14">
        <f>AVERAGE(VentasC15[[#This Row],[Maquillaje]:[Perfumería]])</f>
        <v>66754.8</v>
      </c>
      <c r="P3913" t="str">
        <f>INDEX(VentasC15[[#Headers],[Maquillaje]:[Perfumería]],MATCH(MAX(VentasC15[[#This Row],[Maquillaje]:[Perfumería]]),VentasC15[[#This Row],[Maquillaje]:[Perfumería]],0))</f>
        <v>Cuerpo</v>
      </c>
      <c r="Q3913" t="str">
        <f>INDEX(VentasC15[[#Headers],[Maquillaje]:[Perfumería]],MATCH(MIN(VentasC15[[#This Row],[Maquillaje]:[Perfumería]]),VentasC15[[#This Row],[Maquillaje]:[Perfumería]],0))</f>
        <v>Cabello</v>
      </c>
      <c r="R3913" t="str">
        <f>IF(VentasC15[[#This Row],[Total por vendedor]]&gt;=250000,"SI","NO")</f>
        <v>SI</v>
      </c>
    </row>
    <row r="3914" spans="1:18" x14ac:dyDescent="0.3">
      <c r="A3914" s="16">
        <v>33501034</v>
      </c>
      <c r="B3914" s="13">
        <v>62</v>
      </c>
      <c r="C3914" s="13">
        <v>8</v>
      </c>
      <c r="D3914" s="13">
        <v>71</v>
      </c>
      <c r="E3914" t="s">
        <v>25</v>
      </c>
      <c r="F3914" t="s">
        <v>21</v>
      </c>
      <c r="G3914" t="str">
        <f>IF(VentasC15[[#This Row],[Tipo de pago]]='Tablas auxiliares'!$B$6,"Venta física","Venta Online")</f>
        <v>Venta Online</v>
      </c>
      <c r="H3914" t="s">
        <v>29</v>
      </c>
      <c r="I3914" s="37">
        <v>25619</v>
      </c>
      <c r="J3914" s="37">
        <v>28469</v>
      </c>
      <c r="K3914" s="37">
        <v>9712</v>
      </c>
      <c r="L3914" s="37">
        <v>40284</v>
      </c>
      <c r="M3914" s="37">
        <v>9764</v>
      </c>
      <c r="N3914" s="37">
        <f>SUM(VentasC15[[#This Row],[Maquillaje]:[Perfumería]])</f>
        <v>113848</v>
      </c>
      <c r="O3914" s="14">
        <f>AVERAGE(VentasC15[[#This Row],[Maquillaje]:[Perfumería]])</f>
        <v>22769.599999999999</v>
      </c>
      <c r="P3914" t="str">
        <f>INDEX(VentasC15[[#Headers],[Maquillaje]:[Perfumería]],MATCH(MAX(VentasC15[[#This Row],[Maquillaje]:[Perfumería]]),VentasC15[[#This Row],[Maquillaje]:[Perfumería]],0))</f>
        <v>Cuerpo</v>
      </c>
      <c r="Q3914" t="str">
        <f>INDEX(VentasC15[[#Headers],[Maquillaje]:[Perfumería]],MATCH(MIN(VentasC15[[#This Row],[Maquillaje]:[Perfumería]]),VentasC15[[#This Row],[Maquillaje]:[Perfumería]],0))</f>
        <v>Cabello</v>
      </c>
      <c r="R3914" t="str">
        <f>IF(VentasC15[[#This Row],[Total por vendedor]]&gt;=250000,"SI","NO")</f>
        <v>NO</v>
      </c>
    </row>
    <row r="3915" spans="1:18" x14ac:dyDescent="0.3">
      <c r="A3915" s="17">
        <v>33501035</v>
      </c>
      <c r="B3915" s="13">
        <v>57</v>
      </c>
      <c r="C3915" s="13">
        <v>8</v>
      </c>
      <c r="D3915" s="13">
        <v>78</v>
      </c>
      <c r="E3915" t="s">
        <v>24</v>
      </c>
      <c r="F3915" t="s">
        <v>20</v>
      </c>
      <c r="G3915" t="str">
        <f>IF(VentasC15[[#This Row],[Tipo de pago]]='Tablas auxiliares'!$B$6,"Venta física","Venta Online")</f>
        <v>Venta física</v>
      </c>
      <c r="H3915" t="s">
        <v>29</v>
      </c>
      <c r="I3915" s="37">
        <v>8678</v>
      </c>
      <c r="J3915" s="37">
        <v>74138</v>
      </c>
      <c r="K3915" s="37">
        <v>90725</v>
      </c>
      <c r="L3915" s="37">
        <v>20133</v>
      </c>
      <c r="M3915" s="37">
        <v>8399</v>
      </c>
      <c r="N3915" s="37">
        <f>SUM(VentasC15[[#This Row],[Maquillaje]:[Perfumería]])</f>
        <v>202073</v>
      </c>
      <c r="O3915" s="14">
        <f>AVERAGE(VentasC15[[#This Row],[Maquillaje]:[Perfumería]])</f>
        <v>40414.6</v>
      </c>
      <c r="P3915" t="str">
        <f>INDEX(VentasC15[[#Headers],[Maquillaje]:[Perfumería]],MATCH(MAX(VentasC15[[#This Row],[Maquillaje]:[Perfumería]]),VentasC15[[#This Row],[Maquillaje]:[Perfumería]],0))</f>
        <v>Cabello</v>
      </c>
      <c r="Q3915" t="str">
        <f>INDEX(VentasC15[[#Headers],[Maquillaje]:[Perfumería]],MATCH(MIN(VentasC15[[#This Row],[Maquillaje]:[Perfumería]]),VentasC15[[#This Row],[Maquillaje]:[Perfumería]],0))</f>
        <v>Perfumería</v>
      </c>
      <c r="R3915" t="str">
        <f>IF(VentasC15[[#This Row],[Total por vendedor]]&gt;=250000,"SI","NO")</f>
        <v>NO</v>
      </c>
    </row>
    <row r="3916" spans="1:18" x14ac:dyDescent="0.3">
      <c r="A3916" s="16">
        <v>33501036</v>
      </c>
      <c r="B3916" s="13">
        <v>50</v>
      </c>
      <c r="C3916" s="13">
        <v>8</v>
      </c>
      <c r="D3916" s="13">
        <v>35</v>
      </c>
      <c r="E3916" t="s">
        <v>22</v>
      </c>
      <c r="F3916" t="s">
        <v>21</v>
      </c>
      <c r="G3916" t="str">
        <f>IF(VentasC15[[#This Row],[Tipo de pago]]='Tablas auxiliares'!$B$6,"Venta física","Venta Online")</f>
        <v>Venta Online</v>
      </c>
      <c r="H3916" t="s">
        <v>29</v>
      </c>
      <c r="I3916" s="37">
        <v>41975</v>
      </c>
      <c r="J3916" s="37">
        <v>52950</v>
      </c>
      <c r="K3916" s="37">
        <v>86210</v>
      </c>
      <c r="L3916" s="37">
        <v>29806</v>
      </c>
      <c r="M3916" s="37">
        <v>13749</v>
      </c>
      <c r="N3916" s="37">
        <f>SUM(VentasC15[[#This Row],[Maquillaje]:[Perfumería]])</f>
        <v>224690</v>
      </c>
      <c r="O3916" s="14">
        <f>AVERAGE(VentasC15[[#This Row],[Maquillaje]:[Perfumería]])</f>
        <v>44938</v>
      </c>
      <c r="P3916" t="str">
        <f>INDEX(VentasC15[[#Headers],[Maquillaje]:[Perfumería]],MATCH(MAX(VentasC15[[#This Row],[Maquillaje]:[Perfumería]]),VentasC15[[#This Row],[Maquillaje]:[Perfumería]],0))</f>
        <v>Cabello</v>
      </c>
      <c r="Q3916" t="str">
        <f>INDEX(VentasC15[[#Headers],[Maquillaje]:[Perfumería]],MATCH(MIN(VentasC15[[#This Row],[Maquillaje]:[Perfumería]]),VentasC15[[#This Row],[Maquillaje]:[Perfumería]],0))</f>
        <v>Perfumería</v>
      </c>
      <c r="R3916" t="str">
        <f>IF(VentasC15[[#This Row],[Total por vendedor]]&gt;=250000,"SI","NO")</f>
        <v>NO</v>
      </c>
    </row>
    <row r="3917" spans="1:18" x14ac:dyDescent="0.3">
      <c r="A3917" s="17">
        <v>33501037</v>
      </c>
      <c r="B3917" s="13">
        <v>31</v>
      </c>
      <c r="C3917" s="13">
        <v>8</v>
      </c>
      <c r="D3917" s="13">
        <v>37</v>
      </c>
      <c r="E3917" t="s">
        <v>25</v>
      </c>
      <c r="F3917" t="s">
        <v>21</v>
      </c>
      <c r="G3917" t="str">
        <f>IF(VentasC15[[#This Row],[Tipo de pago]]='Tablas auxiliares'!$B$6,"Venta física","Venta Online")</f>
        <v>Venta Online</v>
      </c>
      <c r="H3917" t="s">
        <v>29</v>
      </c>
      <c r="I3917" s="37">
        <v>24881</v>
      </c>
      <c r="J3917" s="37">
        <v>10859</v>
      </c>
      <c r="K3917" s="37">
        <v>75528</v>
      </c>
      <c r="L3917" s="37">
        <v>15026</v>
      </c>
      <c r="M3917" s="37">
        <v>43010</v>
      </c>
      <c r="N3917" s="37">
        <f>SUM(VentasC15[[#This Row],[Maquillaje]:[Perfumería]])</f>
        <v>169304</v>
      </c>
      <c r="O3917" s="14">
        <f>AVERAGE(VentasC15[[#This Row],[Maquillaje]:[Perfumería]])</f>
        <v>33860.800000000003</v>
      </c>
      <c r="P3917" t="str">
        <f>INDEX(VentasC15[[#Headers],[Maquillaje]:[Perfumería]],MATCH(MAX(VentasC15[[#This Row],[Maquillaje]:[Perfumería]]),VentasC15[[#This Row],[Maquillaje]:[Perfumería]],0))</f>
        <v>Cabello</v>
      </c>
      <c r="Q3917" t="str">
        <f>INDEX(VentasC15[[#Headers],[Maquillaje]:[Perfumería]],MATCH(MIN(VentasC15[[#This Row],[Maquillaje]:[Perfumería]]),VentasC15[[#This Row],[Maquillaje]:[Perfumería]],0))</f>
        <v>Skincare</v>
      </c>
      <c r="R3917" t="str">
        <f>IF(VentasC15[[#This Row],[Total por vendedor]]&gt;=250000,"SI","NO")</f>
        <v>NO</v>
      </c>
    </row>
    <row r="3918" spans="1:18" x14ac:dyDescent="0.3">
      <c r="A3918" s="16">
        <v>33501038</v>
      </c>
      <c r="B3918" s="13">
        <v>41</v>
      </c>
      <c r="C3918" s="13">
        <v>8</v>
      </c>
      <c r="D3918" s="13">
        <v>82</v>
      </c>
      <c r="E3918" t="s">
        <v>23</v>
      </c>
      <c r="F3918" t="s">
        <v>20</v>
      </c>
      <c r="G3918" t="str">
        <f>IF(VentasC15[[#This Row],[Tipo de pago]]='Tablas auxiliares'!$B$6,"Venta física","Venta Online")</f>
        <v>Venta física</v>
      </c>
      <c r="H3918" t="s">
        <v>30</v>
      </c>
      <c r="I3918" s="37">
        <v>65710</v>
      </c>
      <c r="J3918" s="37">
        <v>68777</v>
      </c>
      <c r="K3918" s="37">
        <v>82733</v>
      </c>
      <c r="L3918" s="37">
        <v>64164</v>
      </c>
      <c r="M3918" s="37">
        <v>80629</v>
      </c>
      <c r="N3918" s="37">
        <f>SUM(VentasC15[[#This Row],[Maquillaje]:[Perfumería]])</f>
        <v>362013</v>
      </c>
      <c r="O3918" s="14">
        <f>AVERAGE(VentasC15[[#This Row],[Maquillaje]:[Perfumería]])</f>
        <v>72402.600000000006</v>
      </c>
      <c r="P3918" t="str">
        <f>INDEX(VentasC15[[#Headers],[Maquillaje]:[Perfumería]],MATCH(MAX(VentasC15[[#This Row],[Maquillaje]:[Perfumería]]),VentasC15[[#This Row],[Maquillaje]:[Perfumería]],0))</f>
        <v>Cabello</v>
      </c>
      <c r="Q3918" t="str">
        <f>INDEX(VentasC15[[#Headers],[Maquillaje]:[Perfumería]],MATCH(MIN(VentasC15[[#This Row],[Maquillaje]:[Perfumería]]),VentasC15[[#This Row],[Maquillaje]:[Perfumería]],0))</f>
        <v>Cuerpo</v>
      </c>
      <c r="R3918" t="str">
        <f>IF(VentasC15[[#This Row],[Total por vendedor]]&gt;=250000,"SI","NO")</f>
        <v>SI</v>
      </c>
    </row>
    <row r="3919" spans="1:18" x14ac:dyDescent="0.3">
      <c r="A3919" s="17">
        <v>33501039</v>
      </c>
      <c r="B3919" s="13">
        <v>46</v>
      </c>
      <c r="C3919" s="13">
        <v>8</v>
      </c>
      <c r="D3919" s="13">
        <v>78</v>
      </c>
      <c r="E3919" t="s">
        <v>23</v>
      </c>
      <c r="F3919" t="s">
        <v>20</v>
      </c>
      <c r="G3919" t="str">
        <f>IF(VentasC15[[#This Row],[Tipo de pago]]='Tablas auxiliares'!$B$6,"Venta física","Venta Online")</f>
        <v>Venta física</v>
      </c>
      <c r="H3919" t="s">
        <v>29</v>
      </c>
      <c r="I3919" s="37">
        <v>3640</v>
      </c>
      <c r="J3919" s="37">
        <v>38455</v>
      </c>
      <c r="K3919" s="37">
        <v>52253</v>
      </c>
      <c r="L3919" s="37">
        <v>59103</v>
      </c>
      <c r="M3919" s="37">
        <v>88306</v>
      </c>
      <c r="N3919" s="37">
        <f>SUM(VentasC15[[#This Row],[Maquillaje]:[Perfumería]])</f>
        <v>241757</v>
      </c>
      <c r="O3919" s="14">
        <f>AVERAGE(VentasC15[[#This Row],[Maquillaje]:[Perfumería]])</f>
        <v>48351.4</v>
      </c>
      <c r="P3919" t="str">
        <f>INDEX(VentasC15[[#Headers],[Maquillaje]:[Perfumería]],MATCH(MAX(VentasC15[[#This Row],[Maquillaje]:[Perfumería]]),VentasC15[[#This Row],[Maquillaje]:[Perfumería]],0))</f>
        <v>Perfumería</v>
      </c>
      <c r="Q3919" t="str">
        <f>INDEX(VentasC15[[#Headers],[Maquillaje]:[Perfumería]],MATCH(MIN(VentasC15[[#This Row],[Maquillaje]:[Perfumería]]),VentasC15[[#This Row],[Maquillaje]:[Perfumería]],0))</f>
        <v>Maquillaje</v>
      </c>
      <c r="R3919" t="str">
        <f>IF(VentasC15[[#This Row],[Total por vendedor]]&gt;=250000,"SI","NO")</f>
        <v>NO</v>
      </c>
    </row>
    <row r="3920" spans="1:18" x14ac:dyDescent="0.3">
      <c r="A3920" s="16">
        <v>33501040</v>
      </c>
      <c r="B3920" s="13">
        <v>74</v>
      </c>
      <c r="C3920" s="13">
        <v>8</v>
      </c>
      <c r="D3920" s="13">
        <v>32</v>
      </c>
      <c r="E3920" t="s">
        <v>22</v>
      </c>
      <c r="F3920" t="s">
        <v>21</v>
      </c>
      <c r="G3920" t="str">
        <f>IF(VentasC15[[#This Row],[Tipo de pago]]='Tablas auxiliares'!$B$6,"Venta física","Venta Online")</f>
        <v>Venta Online</v>
      </c>
      <c r="H3920" t="s">
        <v>30</v>
      </c>
      <c r="I3920" s="37">
        <v>7629</v>
      </c>
      <c r="J3920" s="37">
        <v>4298</v>
      </c>
      <c r="K3920" s="37">
        <v>1292</v>
      </c>
      <c r="L3920" s="37">
        <v>55582</v>
      </c>
      <c r="M3920" s="37">
        <v>79225</v>
      </c>
      <c r="N3920" s="37">
        <f>SUM(VentasC15[[#This Row],[Maquillaje]:[Perfumería]])</f>
        <v>148026</v>
      </c>
      <c r="O3920" s="14">
        <f>AVERAGE(VentasC15[[#This Row],[Maquillaje]:[Perfumería]])</f>
        <v>29605.200000000001</v>
      </c>
      <c r="P3920" t="str">
        <f>INDEX(VentasC15[[#Headers],[Maquillaje]:[Perfumería]],MATCH(MAX(VentasC15[[#This Row],[Maquillaje]:[Perfumería]]),VentasC15[[#This Row],[Maquillaje]:[Perfumería]],0))</f>
        <v>Perfumería</v>
      </c>
      <c r="Q3920" t="str">
        <f>INDEX(VentasC15[[#Headers],[Maquillaje]:[Perfumería]],MATCH(MIN(VentasC15[[#This Row],[Maquillaje]:[Perfumería]]),VentasC15[[#This Row],[Maquillaje]:[Perfumería]],0))</f>
        <v>Cabello</v>
      </c>
      <c r="R3920" t="str">
        <f>IF(VentasC15[[#This Row],[Total por vendedor]]&gt;=250000,"SI","NO")</f>
        <v>NO</v>
      </c>
    </row>
    <row r="3921" spans="1:18" x14ac:dyDescent="0.3">
      <c r="A3921" s="17">
        <v>33501041</v>
      </c>
      <c r="B3921" s="13">
        <v>34</v>
      </c>
      <c r="C3921" s="13">
        <v>8</v>
      </c>
      <c r="D3921" s="13">
        <v>97</v>
      </c>
      <c r="E3921" t="s">
        <v>24</v>
      </c>
      <c r="F3921" t="s">
        <v>20</v>
      </c>
      <c r="G3921" t="str">
        <f>IF(VentasC15[[#This Row],[Tipo de pago]]='Tablas auxiliares'!$B$6,"Venta física","Venta Online")</f>
        <v>Venta física</v>
      </c>
      <c r="H3921" t="s">
        <v>29</v>
      </c>
      <c r="I3921" s="37">
        <v>13197</v>
      </c>
      <c r="J3921" s="37">
        <v>56763</v>
      </c>
      <c r="K3921" s="37">
        <v>80508</v>
      </c>
      <c r="L3921" s="37">
        <v>23681</v>
      </c>
      <c r="M3921" s="37">
        <v>57036</v>
      </c>
      <c r="N3921" s="37">
        <f>SUM(VentasC15[[#This Row],[Maquillaje]:[Perfumería]])</f>
        <v>231185</v>
      </c>
      <c r="O3921" s="14">
        <f>AVERAGE(VentasC15[[#This Row],[Maquillaje]:[Perfumería]])</f>
        <v>46237</v>
      </c>
      <c r="P3921" t="str">
        <f>INDEX(VentasC15[[#Headers],[Maquillaje]:[Perfumería]],MATCH(MAX(VentasC15[[#This Row],[Maquillaje]:[Perfumería]]),VentasC15[[#This Row],[Maquillaje]:[Perfumería]],0))</f>
        <v>Cabello</v>
      </c>
      <c r="Q3921" t="str">
        <f>INDEX(VentasC15[[#Headers],[Maquillaje]:[Perfumería]],MATCH(MIN(VentasC15[[#This Row],[Maquillaje]:[Perfumería]]),VentasC15[[#This Row],[Maquillaje]:[Perfumería]],0))</f>
        <v>Maquillaje</v>
      </c>
      <c r="R3921" t="str">
        <f>IF(VentasC15[[#This Row],[Total por vendedor]]&gt;=250000,"SI","NO")</f>
        <v>NO</v>
      </c>
    </row>
    <row r="3922" spans="1:18" x14ac:dyDescent="0.3">
      <c r="A3922" s="16">
        <v>33501042</v>
      </c>
      <c r="B3922" s="13">
        <v>28</v>
      </c>
      <c r="C3922" s="13">
        <v>8</v>
      </c>
      <c r="D3922" s="13">
        <v>19</v>
      </c>
      <c r="E3922" t="s">
        <v>23</v>
      </c>
      <c r="F3922" t="s">
        <v>20</v>
      </c>
      <c r="G3922" t="str">
        <f>IF(VentasC15[[#This Row],[Tipo de pago]]='Tablas auxiliares'!$B$6,"Venta física","Venta Online")</f>
        <v>Venta física</v>
      </c>
      <c r="H3922" t="s">
        <v>29</v>
      </c>
      <c r="I3922" s="37">
        <v>29509</v>
      </c>
      <c r="J3922" s="37">
        <v>24251</v>
      </c>
      <c r="K3922" s="37">
        <v>43357</v>
      </c>
      <c r="L3922" s="37">
        <v>7506</v>
      </c>
      <c r="M3922" s="37">
        <v>14510</v>
      </c>
      <c r="N3922" s="37">
        <f>SUM(VentasC15[[#This Row],[Maquillaje]:[Perfumería]])</f>
        <v>119133</v>
      </c>
      <c r="O3922" s="14">
        <f>AVERAGE(VentasC15[[#This Row],[Maquillaje]:[Perfumería]])</f>
        <v>23826.6</v>
      </c>
      <c r="P3922" t="str">
        <f>INDEX(VentasC15[[#Headers],[Maquillaje]:[Perfumería]],MATCH(MAX(VentasC15[[#This Row],[Maquillaje]:[Perfumería]]),VentasC15[[#This Row],[Maquillaje]:[Perfumería]],0))</f>
        <v>Cabello</v>
      </c>
      <c r="Q3922" t="str">
        <f>INDEX(VentasC15[[#Headers],[Maquillaje]:[Perfumería]],MATCH(MIN(VentasC15[[#This Row],[Maquillaje]:[Perfumería]]),VentasC15[[#This Row],[Maquillaje]:[Perfumería]],0))</f>
        <v>Cuerpo</v>
      </c>
      <c r="R3922" t="str">
        <f>IF(VentasC15[[#This Row],[Total por vendedor]]&gt;=250000,"SI","NO")</f>
        <v>NO</v>
      </c>
    </row>
    <row r="3923" spans="1:18" x14ac:dyDescent="0.3">
      <c r="A3923" s="17">
        <v>33501043</v>
      </c>
      <c r="B3923" s="13">
        <v>35</v>
      </c>
      <c r="C3923" s="13">
        <v>8</v>
      </c>
      <c r="D3923" s="13">
        <v>16</v>
      </c>
      <c r="E3923" t="s">
        <v>25</v>
      </c>
      <c r="F3923" t="s">
        <v>21</v>
      </c>
      <c r="G3923" t="str">
        <f>IF(VentasC15[[#This Row],[Tipo de pago]]='Tablas auxiliares'!$B$6,"Venta física","Venta Online")</f>
        <v>Venta Online</v>
      </c>
      <c r="H3923" t="s">
        <v>30</v>
      </c>
      <c r="I3923" s="37">
        <v>41364</v>
      </c>
      <c r="J3923" s="37">
        <v>66056</v>
      </c>
      <c r="K3923" s="37">
        <v>59961</v>
      </c>
      <c r="L3923" s="37">
        <v>69154</v>
      </c>
      <c r="M3923" s="37">
        <v>53594</v>
      </c>
      <c r="N3923" s="37">
        <f>SUM(VentasC15[[#This Row],[Maquillaje]:[Perfumería]])</f>
        <v>290129</v>
      </c>
      <c r="O3923" s="14">
        <f>AVERAGE(VentasC15[[#This Row],[Maquillaje]:[Perfumería]])</f>
        <v>58025.8</v>
      </c>
      <c r="P3923" t="str">
        <f>INDEX(VentasC15[[#Headers],[Maquillaje]:[Perfumería]],MATCH(MAX(VentasC15[[#This Row],[Maquillaje]:[Perfumería]]),VentasC15[[#This Row],[Maquillaje]:[Perfumería]],0))</f>
        <v>Cuerpo</v>
      </c>
      <c r="Q3923" t="str">
        <f>INDEX(VentasC15[[#Headers],[Maquillaje]:[Perfumería]],MATCH(MIN(VentasC15[[#This Row],[Maquillaje]:[Perfumería]]),VentasC15[[#This Row],[Maquillaje]:[Perfumería]],0))</f>
        <v>Maquillaje</v>
      </c>
      <c r="R3923" t="str">
        <f>IF(VentasC15[[#This Row],[Total por vendedor]]&gt;=250000,"SI","NO")</f>
        <v>SI</v>
      </c>
    </row>
    <row r="3924" spans="1:18" x14ac:dyDescent="0.3">
      <c r="A3924" s="16">
        <v>33501044</v>
      </c>
      <c r="B3924" s="13">
        <v>60</v>
      </c>
      <c r="C3924" s="13">
        <v>8</v>
      </c>
      <c r="D3924" s="13">
        <v>41</v>
      </c>
      <c r="E3924" t="s">
        <v>24</v>
      </c>
      <c r="F3924" t="s">
        <v>20</v>
      </c>
      <c r="G3924" t="str">
        <f>IF(VentasC15[[#This Row],[Tipo de pago]]='Tablas auxiliares'!$B$6,"Venta física","Venta Online")</f>
        <v>Venta física</v>
      </c>
      <c r="H3924" t="s">
        <v>29</v>
      </c>
      <c r="I3924" s="37">
        <v>6466</v>
      </c>
      <c r="J3924" s="37">
        <v>76958</v>
      </c>
      <c r="K3924" s="37">
        <v>63929</v>
      </c>
      <c r="L3924" s="37">
        <v>41131</v>
      </c>
      <c r="M3924" s="37">
        <v>21294</v>
      </c>
      <c r="N3924" s="37">
        <f>SUM(VentasC15[[#This Row],[Maquillaje]:[Perfumería]])</f>
        <v>209778</v>
      </c>
      <c r="O3924" s="14">
        <f>AVERAGE(VentasC15[[#This Row],[Maquillaje]:[Perfumería]])</f>
        <v>41955.6</v>
      </c>
      <c r="P3924" t="str">
        <f>INDEX(VentasC15[[#Headers],[Maquillaje]:[Perfumería]],MATCH(MAX(VentasC15[[#This Row],[Maquillaje]:[Perfumería]]),VentasC15[[#This Row],[Maquillaje]:[Perfumería]],0))</f>
        <v>Skincare</v>
      </c>
      <c r="Q3924" t="str">
        <f>INDEX(VentasC15[[#Headers],[Maquillaje]:[Perfumería]],MATCH(MIN(VentasC15[[#This Row],[Maquillaje]:[Perfumería]]),VentasC15[[#This Row],[Maquillaje]:[Perfumería]],0))</f>
        <v>Maquillaje</v>
      </c>
      <c r="R3924" t="str">
        <f>IF(VentasC15[[#This Row],[Total por vendedor]]&gt;=250000,"SI","NO")</f>
        <v>NO</v>
      </c>
    </row>
    <row r="3925" spans="1:18" x14ac:dyDescent="0.3">
      <c r="A3925" s="17">
        <v>33501045</v>
      </c>
      <c r="B3925" s="13">
        <v>25</v>
      </c>
      <c r="C3925" s="13">
        <v>8</v>
      </c>
      <c r="D3925" s="13">
        <v>83</v>
      </c>
      <c r="E3925" t="s">
        <v>25</v>
      </c>
      <c r="F3925" t="s">
        <v>20</v>
      </c>
      <c r="G3925" t="str">
        <f>IF(VentasC15[[#This Row],[Tipo de pago]]='Tablas auxiliares'!$B$6,"Venta física","Venta Online")</f>
        <v>Venta física</v>
      </c>
      <c r="H3925" t="s">
        <v>30</v>
      </c>
      <c r="I3925" s="37">
        <v>53047</v>
      </c>
      <c r="J3925" s="37">
        <v>8663</v>
      </c>
      <c r="K3925" s="37">
        <v>37840</v>
      </c>
      <c r="L3925" s="37">
        <v>5773</v>
      </c>
      <c r="M3925" s="37">
        <v>60389</v>
      </c>
      <c r="N3925" s="37">
        <f>SUM(VentasC15[[#This Row],[Maquillaje]:[Perfumería]])</f>
        <v>165712</v>
      </c>
      <c r="O3925" s="14">
        <f>AVERAGE(VentasC15[[#This Row],[Maquillaje]:[Perfumería]])</f>
        <v>33142.400000000001</v>
      </c>
      <c r="P3925" t="str">
        <f>INDEX(VentasC15[[#Headers],[Maquillaje]:[Perfumería]],MATCH(MAX(VentasC15[[#This Row],[Maquillaje]:[Perfumería]]),VentasC15[[#This Row],[Maquillaje]:[Perfumería]],0))</f>
        <v>Perfumería</v>
      </c>
      <c r="Q3925" t="str">
        <f>INDEX(VentasC15[[#Headers],[Maquillaje]:[Perfumería]],MATCH(MIN(VentasC15[[#This Row],[Maquillaje]:[Perfumería]]),VentasC15[[#This Row],[Maquillaje]:[Perfumería]],0))</f>
        <v>Cuerpo</v>
      </c>
      <c r="R3925" t="str">
        <f>IF(VentasC15[[#This Row],[Total por vendedor]]&gt;=250000,"SI","NO")</f>
        <v>NO</v>
      </c>
    </row>
    <row r="3926" spans="1:18" x14ac:dyDescent="0.3">
      <c r="A3926" s="16">
        <v>33501046</v>
      </c>
      <c r="B3926" s="13">
        <v>50</v>
      </c>
      <c r="C3926" s="13">
        <v>8</v>
      </c>
      <c r="D3926" s="13">
        <v>49</v>
      </c>
      <c r="E3926" t="s">
        <v>25</v>
      </c>
      <c r="F3926" t="s">
        <v>21</v>
      </c>
      <c r="G3926" t="str">
        <f>IF(VentasC15[[#This Row],[Tipo de pago]]='Tablas auxiliares'!$B$6,"Venta física","Venta Online")</f>
        <v>Venta Online</v>
      </c>
      <c r="H3926" t="s">
        <v>30</v>
      </c>
      <c r="I3926" s="37">
        <v>55746</v>
      </c>
      <c r="J3926" s="37">
        <v>15566</v>
      </c>
      <c r="K3926" s="37">
        <v>85282</v>
      </c>
      <c r="L3926" s="37">
        <v>22557</v>
      </c>
      <c r="M3926" s="37">
        <v>23010</v>
      </c>
      <c r="N3926" s="37">
        <f>SUM(VentasC15[[#This Row],[Maquillaje]:[Perfumería]])</f>
        <v>202161</v>
      </c>
      <c r="O3926" s="14">
        <f>AVERAGE(VentasC15[[#This Row],[Maquillaje]:[Perfumería]])</f>
        <v>40432.199999999997</v>
      </c>
      <c r="P3926" t="str">
        <f>INDEX(VentasC15[[#Headers],[Maquillaje]:[Perfumería]],MATCH(MAX(VentasC15[[#This Row],[Maquillaje]:[Perfumería]]),VentasC15[[#This Row],[Maquillaje]:[Perfumería]],0))</f>
        <v>Cabello</v>
      </c>
      <c r="Q3926" t="str">
        <f>INDEX(VentasC15[[#Headers],[Maquillaje]:[Perfumería]],MATCH(MIN(VentasC15[[#This Row],[Maquillaje]:[Perfumería]]),VentasC15[[#This Row],[Maquillaje]:[Perfumería]],0))</f>
        <v>Skincare</v>
      </c>
      <c r="R3926" t="str">
        <f>IF(VentasC15[[#This Row],[Total por vendedor]]&gt;=250000,"SI","NO")</f>
        <v>NO</v>
      </c>
    </row>
    <row r="3927" spans="1:18" x14ac:dyDescent="0.3">
      <c r="A3927" s="17">
        <v>33501047</v>
      </c>
      <c r="B3927" s="13">
        <v>48</v>
      </c>
      <c r="C3927" s="13">
        <v>8</v>
      </c>
      <c r="D3927" s="13">
        <v>94</v>
      </c>
      <c r="E3927" t="s">
        <v>23</v>
      </c>
      <c r="F3927" t="s">
        <v>21</v>
      </c>
      <c r="G3927" t="str">
        <f>IF(VentasC15[[#This Row],[Tipo de pago]]='Tablas auxiliares'!$B$6,"Venta física","Venta Online")</f>
        <v>Venta Online</v>
      </c>
      <c r="H3927" t="s">
        <v>29</v>
      </c>
      <c r="I3927" s="37">
        <v>60805</v>
      </c>
      <c r="J3927" s="37">
        <v>88081</v>
      </c>
      <c r="K3927" s="37">
        <v>88315</v>
      </c>
      <c r="L3927" s="37">
        <v>84395</v>
      </c>
      <c r="M3927" s="37">
        <v>12166</v>
      </c>
      <c r="N3927" s="37">
        <f>SUM(VentasC15[[#This Row],[Maquillaje]:[Perfumería]])</f>
        <v>333762</v>
      </c>
      <c r="O3927" s="14">
        <f>AVERAGE(VentasC15[[#This Row],[Maquillaje]:[Perfumería]])</f>
        <v>66752.399999999994</v>
      </c>
      <c r="P3927" t="str">
        <f>INDEX(VentasC15[[#Headers],[Maquillaje]:[Perfumería]],MATCH(MAX(VentasC15[[#This Row],[Maquillaje]:[Perfumería]]),VentasC15[[#This Row],[Maquillaje]:[Perfumería]],0))</f>
        <v>Cabello</v>
      </c>
      <c r="Q3927" t="str">
        <f>INDEX(VentasC15[[#Headers],[Maquillaje]:[Perfumería]],MATCH(MIN(VentasC15[[#This Row],[Maquillaje]:[Perfumería]]),VentasC15[[#This Row],[Maquillaje]:[Perfumería]],0))</f>
        <v>Perfumería</v>
      </c>
      <c r="R3927" t="str">
        <f>IF(VentasC15[[#This Row],[Total por vendedor]]&gt;=250000,"SI","NO")</f>
        <v>SI</v>
      </c>
    </row>
    <row r="3928" spans="1:18" x14ac:dyDescent="0.3">
      <c r="A3928" s="16">
        <v>33501048</v>
      </c>
      <c r="B3928" s="13">
        <v>35</v>
      </c>
      <c r="C3928" s="13">
        <v>8</v>
      </c>
      <c r="D3928" s="13">
        <v>89</v>
      </c>
      <c r="E3928" t="s">
        <v>25</v>
      </c>
      <c r="F3928" t="s">
        <v>21</v>
      </c>
      <c r="G3928" t="str">
        <f>IF(VentasC15[[#This Row],[Tipo de pago]]='Tablas auxiliares'!$B$6,"Venta física","Venta Online")</f>
        <v>Venta Online</v>
      </c>
      <c r="H3928" t="s">
        <v>30</v>
      </c>
      <c r="I3928" s="37">
        <v>55097</v>
      </c>
      <c r="J3928" s="37">
        <v>25883</v>
      </c>
      <c r="K3928" s="37">
        <v>37156</v>
      </c>
      <c r="L3928" s="37">
        <v>34287</v>
      </c>
      <c r="M3928" s="37">
        <v>44762</v>
      </c>
      <c r="N3928" s="37">
        <f>SUM(VentasC15[[#This Row],[Maquillaje]:[Perfumería]])</f>
        <v>197185</v>
      </c>
      <c r="O3928" s="14">
        <f>AVERAGE(VentasC15[[#This Row],[Maquillaje]:[Perfumería]])</f>
        <v>39437</v>
      </c>
      <c r="P3928" t="str">
        <f>INDEX(VentasC15[[#Headers],[Maquillaje]:[Perfumería]],MATCH(MAX(VentasC15[[#This Row],[Maquillaje]:[Perfumería]]),VentasC15[[#This Row],[Maquillaje]:[Perfumería]],0))</f>
        <v>Maquillaje</v>
      </c>
      <c r="Q3928" t="str">
        <f>INDEX(VentasC15[[#Headers],[Maquillaje]:[Perfumería]],MATCH(MIN(VentasC15[[#This Row],[Maquillaje]:[Perfumería]]),VentasC15[[#This Row],[Maquillaje]:[Perfumería]],0))</f>
        <v>Skincare</v>
      </c>
      <c r="R3928" t="str">
        <f>IF(VentasC15[[#This Row],[Total por vendedor]]&gt;=250000,"SI","NO")</f>
        <v>NO</v>
      </c>
    </row>
    <row r="3929" spans="1:18" x14ac:dyDescent="0.3">
      <c r="A3929" s="17">
        <v>33501049</v>
      </c>
      <c r="B3929" s="13">
        <v>65</v>
      </c>
      <c r="C3929" s="13">
        <v>8</v>
      </c>
      <c r="D3929" s="13">
        <v>86</v>
      </c>
      <c r="E3929" t="s">
        <v>25</v>
      </c>
      <c r="F3929" t="s">
        <v>20</v>
      </c>
      <c r="G3929" t="str">
        <f>IF(VentasC15[[#This Row],[Tipo de pago]]='Tablas auxiliares'!$B$6,"Venta física","Venta Online")</f>
        <v>Venta física</v>
      </c>
      <c r="H3929" t="s">
        <v>30</v>
      </c>
      <c r="I3929" s="37">
        <v>50159</v>
      </c>
      <c r="J3929" s="37">
        <v>38759</v>
      </c>
      <c r="K3929" s="37">
        <v>65041</v>
      </c>
      <c r="L3929" s="37">
        <v>84008</v>
      </c>
      <c r="M3929" s="37">
        <v>99969</v>
      </c>
      <c r="N3929" s="37">
        <f>SUM(VentasC15[[#This Row],[Maquillaje]:[Perfumería]])</f>
        <v>337936</v>
      </c>
      <c r="O3929" s="14">
        <f>AVERAGE(VentasC15[[#This Row],[Maquillaje]:[Perfumería]])</f>
        <v>67587.199999999997</v>
      </c>
      <c r="P3929" t="str">
        <f>INDEX(VentasC15[[#Headers],[Maquillaje]:[Perfumería]],MATCH(MAX(VentasC15[[#This Row],[Maquillaje]:[Perfumería]]),VentasC15[[#This Row],[Maquillaje]:[Perfumería]],0))</f>
        <v>Perfumería</v>
      </c>
      <c r="Q3929" t="str">
        <f>INDEX(VentasC15[[#Headers],[Maquillaje]:[Perfumería]],MATCH(MIN(VentasC15[[#This Row],[Maquillaje]:[Perfumería]]),VentasC15[[#This Row],[Maquillaje]:[Perfumería]],0))</f>
        <v>Skincare</v>
      </c>
      <c r="R3929" t="str">
        <f>IF(VentasC15[[#This Row],[Total por vendedor]]&gt;=250000,"SI","NO")</f>
        <v>SI</v>
      </c>
    </row>
    <row r="3930" spans="1:18" x14ac:dyDescent="0.3">
      <c r="A3930" s="16">
        <v>33501050</v>
      </c>
      <c r="B3930" s="13">
        <v>30</v>
      </c>
      <c r="C3930" s="13">
        <v>8</v>
      </c>
      <c r="D3930" s="13">
        <v>6</v>
      </c>
      <c r="E3930" t="s">
        <v>24</v>
      </c>
      <c r="F3930" t="s">
        <v>21</v>
      </c>
      <c r="G3930" t="str">
        <f>IF(VentasC15[[#This Row],[Tipo de pago]]='Tablas auxiliares'!$B$6,"Venta física","Venta Online")</f>
        <v>Venta Online</v>
      </c>
      <c r="H3930" t="s">
        <v>29</v>
      </c>
      <c r="I3930" s="37">
        <v>5541</v>
      </c>
      <c r="J3930" s="37">
        <v>63830</v>
      </c>
      <c r="K3930" s="37">
        <v>20848</v>
      </c>
      <c r="L3930" s="37">
        <v>78464</v>
      </c>
      <c r="M3930" s="37">
        <v>86715</v>
      </c>
      <c r="N3930" s="37">
        <f>SUM(VentasC15[[#This Row],[Maquillaje]:[Perfumería]])</f>
        <v>255398</v>
      </c>
      <c r="O3930" s="14">
        <f>AVERAGE(VentasC15[[#This Row],[Maquillaje]:[Perfumería]])</f>
        <v>51079.6</v>
      </c>
      <c r="P3930" t="str">
        <f>INDEX(VentasC15[[#Headers],[Maquillaje]:[Perfumería]],MATCH(MAX(VentasC15[[#This Row],[Maquillaje]:[Perfumería]]),VentasC15[[#This Row],[Maquillaje]:[Perfumería]],0))</f>
        <v>Perfumería</v>
      </c>
      <c r="Q3930" t="str">
        <f>INDEX(VentasC15[[#Headers],[Maquillaje]:[Perfumería]],MATCH(MIN(VentasC15[[#This Row],[Maquillaje]:[Perfumería]]),VentasC15[[#This Row],[Maquillaje]:[Perfumería]],0))</f>
        <v>Maquillaje</v>
      </c>
      <c r="R3930" t="str">
        <f>IF(VentasC15[[#This Row],[Total por vendedor]]&gt;=250000,"SI","NO")</f>
        <v>SI</v>
      </c>
    </row>
    <row r="3931" spans="1:18" x14ac:dyDescent="0.3">
      <c r="A3931" s="17">
        <v>33501051</v>
      </c>
      <c r="B3931" s="13">
        <v>38</v>
      </c>
      <c r="C3931" s="13">
        <v>8</v>
      </c>
      <c r="D3931" s="13">
        <v>74</v>
      </c>
      <c r="E3931" t="s">
        <v>23</v>
      </c>
      <c r="F3931" t="s">
        <v>20</v>
      </c>
      <c r="G3931" t="str">
        <f>IF(VentasC15[[#This Row],[Tipo de pago]]='Tablas auxiliares'!$B$6,"Venta física","Venta Online")</f>
        <v>Venta física</v>
      </c>
      <c r="H3931" t="s">
        <v>30</v>
      </c>
      <c r="I3931" s="37">
        <v>80756</v>
      </c>
      <c r="J3931" s="37">
        <v>21385</v>
      </c>
      <c r="K3931" s="37">
        <v>8839</v>
      </c>
      <c r="L3931" s="37">
        <v>98158</v>
      </c>
      <c r="M3931" s="37">
        <v>75248</v>
      </c>
      <c r="N3931" s="37">
        <f>SUM(VentasC15[[#This Row],[Maquillaje]:[Perfumería]])</f>
        <v>284386</v>
      </c>
      <c r="O3931" s="14">
        <f>AVERAGE(VentasC15[[#This Row],[Maquillaje]:[Perfumería]])</f>
        <v>56877.2</v>
      </c>
      <c r="P3931" t="str">
        <f>INDEX(VentasC15[[#Headers],[Maquillaje]:[Perfumería]],MATCH(MAX(VentasC15[[#This Row],[Maquillaje]:[Perfumería]]),VentasC15[[#This Row],[Maquillaje]:[Perfumería]],0))</f>
        <v>Cuerpo</v>
      </c>
      <c r="Q3931" t="str">
        <f>INDEX(VentasC15[[#Headers],[Maquillaje]:[Perfumería]],MATCH(MIN(VentasC15[[#This Row],[Maquillaje]:[Perfumería]]),VentasC15[[#This Row],[Maquillaje]:[Perfumería]],0))</f>
        <v>Cabello</v>
      </c>
      <c r="R3931" t="str">
        <f>IF(VentasC15[[#This Row],[Total por vendedor]]&gt;=250000,"SI","NO")</f>
        <v>SI</v>
      </c>
    </row>
    <row r="3932" spans="1:18" x14ac:dyDescent="0.3">
      <c r="A3932" s="16">
        <v>33501052</v>
      </c>
      <c r="B3932" s="13">
        <v>48</v>
      </c>
      <c r="C3932" s="13">
        <v>8</v>
      </c>
      <c r="D3932" s="13">
        <v>30</v>
      </c>
      <c r="E3932" t="s">
        <v>23</v>
      </c>
      <c r="F3932" t="s">
        <v>20</v>
      </c>
      <c r="G3932" t="str">
        <f>IF(VentasC15[[#This Row],[Tipo de pago]]='Tablas auxiliares'!$B$6,"Venta física","Venta Online")</f>
        <v>Venta física</v>
      </c>
      <c r="H3932" t="s">
        <v>29</v>
      </c>
      <c r="I3932" s="37">
        <v>92612</v>
      </c>
      <c r="J3932" s="37">
        <v>8311</v>
      </c>
      <c r="K3932" s="37">
        <v>9140</v>
      </c>
      <c r="L3932" s="37">
        <v>38086</v>
      </c>
      <c r="M3932" s="37">
        <v>50431</v>
      </c>
      <c r="N3932" s="37">
        <f>SUM(VentasC15[[#This Row],[Maquillaje]:[Perfumería]])</f>
        <v>198580</v>
      </c>
      <c r="O3932" s="14">
        <f>AVERAGE(VentasC15[[#This Row],[Maquillaje]:[Perfumería]])</f>
        <v>39716</v>
      </c>
      <c r="P3932" t="str">
        <f>INDEX(VentasC15[[#Headers],[Maquillaje]:[Perfumería]],MATCH(MAX(VentasC15[[#This Row],[Maquillaje]:[Perfumería]]),VentasC15[[#This Row],[Maquillaje]:[Perfumería]],0))</f>
        <v>Maquillaje</v>
      </c>
      <c r="Q3932" t="str">
        <f>INDEX(VentasC15[[#Headers],[Maquillaje]:[Perfumería]],MATCH(MIN(VentasC15[[#This Row],[Maquillaje]:[Perfumería]]),VentasC15[[#This Row],[Maquillaje]:[Perfumería]],0))</f>
        <v>Skincare</v>
      </c>
      <c r="R3932" t="str">
        <f>IF(VentasC15[[#This Row],[Total por vendedor]]&gt;=250000,"SI","NO")</f>
        <v>NO</v>
      </c>
    </row>
    <row r="3933" spans="1:18" x14ac:dyDescent="0.3">
      <c r="A3933" s="17">
        <v>33501053</v>
      </c>
      <c r="B3933" s="13">
        <v>57</v>
      </c>
      <c r="C3933" s="13">
        <v>8</v>
      </c>
      <c r="D3933" s="13">
        <v>91</v>
      </c>
      <c r="E3933" t="s">
        <v>24</v>
      </c>
      <c r="F3933" t="s">
        <v>21</v>
      </c>
      <c r="G3933" t="str">
        <f>IF(VentasC15[[#This Row],[Tipo de pago]]='Tablas auxiliares'!$B$6,"Venta física","Venta Online")</f>
        <v>Venta Online</v>
      </c>
      <c r="H3933" t="s">
        <v>29</v>
      </c>
      <c r="I3933" s="37">
        <v>12000</v>
      </c>
      <c r="J3933" s="37">
        <v>35166</v>
      </c>
      <c r="K3933" s="37">
        <v>60745</v>
      </c>
      <c r="L3933" s="37">
        <v>1048</v>
      </c>
      <c r="M3933" s="37">
        <v>76882</v>
      </c>
      <c r="N3933" s="37">
        <f>SUM(VentasC15[[#This Row],[Maquillaje]:[Perfumería]])</f>
        <v>185841</v>
      </c>
      <c r="O3933" s="14">
        <f>AVERAGE(VentasC15[[#This Row],[Maquillaje]:[Perfumería]])</f>
        <v>37168.199999999997</v>
      </c>
      <c r="P3933" t="str">
        <f>INDEX(VentasC15[[#Headers],[Maquillaje]:[Perfumería]],MATCH(MAX(VentasC15[[#This Row],[Maquillaje]:[Perfumería]]),VentasC15[[#This Row],[Maquillaje]:[Perfumería]],0))</f>
        <v>Perfumería</v>
      </c>
      <c r="Q3933" t="str">
        <f>INDEX(VentasC15[[#Headers],[Maquillaje]:[Perfumería]],MATCH(MIN(VentasC15[[#This Row],[Maquillaje]:[Perfumería]]),VentasC15[[#This Row],[Maquillaje]:[Perfumería]],0))</f>
        <v>Cuerpo</v>
      </c>
      <c r="R3933" t="str">
        <f>IF(VentasC15[[#This Row],[Total por vendedor]]&gt;=250000,"SI","NO")</f>
        <v>NO</v>
      </c>
    </row>
    <row r="3934" spans="1:18" x14ac:dyDescent="0.3">
      <c r="A3934" s="16">
        <v>33501054</v>
      </c>
      <c r="B3934" s="13">
        <v>33</v>
      </c>
      <c r="C3934" s="13">
        <v>8</v>
      </c>
      <c r="D3934" s="13">
        <v>92</v>
      </c>
      <c r="E3934" t="s">
        <v>23</v>
      </c>
      <c r="F3934" t="s">
        <v>20</v>
      </c>
      <c r="G3934" t="str">
        <f>IF(VentasC15[[#This Row],[Tipo de pago]]='Tablas auxiliares'!$B$6,"Venta física","Venta Online")</f>
        <v>Venta física</v>
      </c>
      <c r="H3934" t="s">
        <v>29</v>
      </c>
      <c r="I3934" s="37">
        <v>74815</v>
      </c>
      <c r="J3934" s="37">
        <v>3409</v>
      </c>
      <c r="K3934" s="37">
        <v>80238</v>
      </c>
      <c r="L3934" s="37">
        <v>75385</v>
      </c>
      <c r="M3934" s="37">
        <v>39528</v>
      </c>
      <c r="N3934" s="37">
        <f>SUM(VentasC15[[#This Row],[Maquillaje]:[Perfumería]])</f>
        <v>273375</v>
      </c>
      <c r="O3934" s="14">
        <f>AVERAGE(VentasC15[[#This Row],[Maquillaje]:[Perfumería]])</f>
        <v>54675</v>
      </c>
      <c r="P3934" t="str">
        <f>INDEX(VentasC15[[#Headers],[Maquillaje]:[Perfumería]],MATCH(MAX(VentasC15[[#This Row],[Maquillaje]:[Perfumería]]),VentasC15[[#This Row],[Maquillaje]:[Perfumería]],0))</f>
        <v>Cabello</v>
      </c>
      <c r="Q3934" t="str">
        <f>INDEX(VentasC15[[#Headers],[Maquillaje]:[Perfumería]],MATCH(MIN(VentasC15[[#This Row],[Maquillaje]:[Perfumería]]),VentasC15[[#This Row],[Maquillaje]:[Perfumería]],0))</f>
        <v>Skincare</v>
      </c>
      <c r="R3934" t="str">
        <f>IF(VentasC15[[#This Row],[Total por vendedor]]&gt;=250000,"SI","NO")</f>
        <v>SI</v>
      </c>
    </row>
    <row r="3935" spans="1:18" x14ac:dyDescent="0.3">
      <c r="A3935" s="17">
        <v>33501055</v>
      </c>
      <c r="B3935" s="13">
        <v>41</v>
      </c>
      <c r="C3935" s="13">
        <v>8</v>
      </c>
      <c r="D3935" s="13">
        <v>79</v>
      </c>
      <c r="E3935" t="s">
        <v>25</v>
      </c>
      <c r="F3935" t="s">
        <v>21</v>
      </c>
      <c r="G3935" t="str">
        <f>IF(VentasC15[[#This Row],[Tipo de pago]]='Tablas auxiliares'!$B$6,"Venta física","Venta Online")</f>
        <v>Venta Online</v>
      </c>
      <c r="H3935" t="s">
        <v>29</v>
      </c>
      <c r="I3935" s="37">
        <v>51769</v>
      </c>
      <c r="J3935" s="37">
        <v>74822</v>
      </c>
      <c r="K3935" s="37">
        <v>54556</v>
      </c>
      <c r="L3935" s="37">
        <v>22417</v>
      </c>
      <c r="M3935" s="37">
        <v>75843</v>
      </c>
      <c r="N3935" s="37">
        <f>SUM(VentasC15[[#This Row],[Maquillaje]:[Perfumería]])</f>
        <v>279407</v>
      </c>
      <c r="O3935" s="14">
        <f>AVERAGE(VentasC15[[#This Row],[Maquillaje]:[Perfumería]])</f>
        <v>55881.4</v>
      </c>
      <c r="P3935" t="str">
        <f>INDEX(VentasC15[[#Headers],[Maquillaje]:[Perfumería]],MATCH(MAX(VentasC15[[#This Row],[Maquillaje]:[Perfumería]]),VentasC15[[#This Row],[Maquillaje]:[Perfumería]],0))</f>
        <v>Perfumería</v>
      </c>
      <c r="Q3935" t="str">
        <f>INDEX(VentasC15[[#Headers],[Maquillaje]:[Perfumería]],MATCH(MIN(VentasC15[[#This Row],[Maquillaje]:[Perfumería]]),VentasC15[[#This Row],[Maquillaje]:[Perfumería]],0))</f>
        <v>Cuerpo</v>
      </c>
      <c r="R3935" t="str">
        <f>IF(VentasC15[[#This Row],[Total por vendedor]]&gt;=250000,"SI","NO")</f>
        <v>SI</v>
      </c>
    </row>
    <row r="3936" spans="1:18" x14ac:dyDescent="0.3">
      <c r="A3936" s="16">
        <v>33501056</v>
      </c>
      <c r="B3936" s="13">
        <v>57</v>
      </c>
      <c r="C3936" s="13">
        <v>8</v>
      </c>
      <c r="D3936" s="13">
        <v>80</v>
      </c>
      <c r="E3936" t="s">
        <v>24</v>
      </c>
      <c r="F3936" t="s">
        <v>21</v>
      </c>
      <c r="G3936" t="str">
        <f>IF(VentasC15[[#This Row],[Tipo de pago]]='Tablas auxiliares'!$B$6,"Venta física","Venta Online")</f>
        <v>Venta Online</v>
      </c>
      <c r="H3936" t="s">
        <v>30</v>
      </c>
      <c r="I3936" s="37">
        <v>98930</v>
      </c>
      <c r="J3936" s="37">
        <v>64304</v>
      </c>
      <c r="K3936" s="37">
        <v>90793</v>
      </c>
      <c r="L3936" s="37">
        <v>52047</v>
      </c>
      <c r="M3936" s="37">
        <v>57538</v>
      </c>
      <c r="N3936" s="37">
        <f>SUM(VentasC15[[#This Row],[Maquillaje]:[Perfumería]])</f>
        <v>363612</v>
      </c>
      <c r="O3936" s="14">
        <f>AVERAGE(VentasC15[[#This Row],[Maquillaje]:[Perfumería]])</f>
        <v>72722.399999999994</v>
      </c>
      <c r="P3936" t="str">
        <f>INDEX(VentasC15[[#Headers],[Maquillaje]:[Perfumería]],MATCH(MAX(VentasC15[[#This Row],[Maquillaje]:[Perfumería]]),VentasC15[[#This Row],[Maquillaje]:[Perfumería]],0))</f>
        <v>Maquillaje</v>
      </c>
      <c r="Q3936" t="str">
        <f>INDEX(VentasC15[[#Headers],[Maquillaje]:[Perfumería]],MATCH(MIN(VentasC15[[#This Row],[Maquillaje]:[Perfumería]]),VentasC15[[#This Row],[Maquillaje]:[Perfumería]],0))</f>
        <v>Cuerpo</v>
      </c>
      <c r="R3936" t="str">
        <f>IF(VentasC15[[#This Row],[Total por vendedor]]&gt;=250000,"SI","NO")</f>
        <v>SI</v>
      </c>
    </row>
    <row r="3937" spans="1:18" x14ac:dyDescent="0.3">
      <c r="A3937" s="17">
        <v>33501057</v>
      </c>
      <c r="B3937" s="13">
        <v>25</v>
      </c>
      <c r="C3937" s="13">
        <v>8</v>
      </c>
      <c r="D3937" s="13">
        <v>81</v>
      </c>
      <c r="E3937" t="s">
        <v>25</v>
      </c>
      <c r="F3937" t="s">
        <v>20</v>
      </c>
      <c r="G3937" t="str">
        <f>IF(VentasC15[[#This Row],[Tipo de pago]]='Tablas auxiliares'!$B$6,"Venta física","Venta Online")</f>
        <v>Venta física</v>
      </c>
      <c r="H3937" t="s">
        <v>29</v>
      </c>
      <c r="I3937" s="37">
        <v>89381</v>
      </c>
      <c r="J3937" s="37">
        <v>65344</v>
      </c>
      <c r="K3937" s="37">
        <v>2056</v>
      </c>
      <c r="L3937" s="37">
        <v>49776</v>
      </c>
      <c r="M3937" s="37">
        <v>32369</v>
      </c>
      <c r="N3937" s="37">
        <f>SUM(VentasC15[[#This Row],[Maquillaje]:[Perfumería]])</f>
        <v>238926</v>
      </c>
      <c r="O3937" s="14">
        <f>AVERAGE(VentasC15[[#This Row],[Maquillaje]:[Perfumería]])</f>
        <v>47785.2</v>
      </c>
      <c r="P3937" t="str">
        <f>INDEX(VentasC15[[#Headers],[Maquillaje]:[Perfumería]],MATCH(MAX(VentasC15[[#This Row],[Maquillaje]:[Perfumería]]),VentasC15[[#This Row],[Maquillaje]:[Perfumería]],0))</f>
        <v>Maquillaje</v>
      </c>
      <c r="Q3937" t="str">
        <f>INDEX(VentasC15[[#Headers],[Maquillaje]:[Perfumería]],MATCH(MIN(VentasC15[[#This Row],[Maquillaje]:[Perfumería]]),VentasC15[[#This Row],[Maquillaje]:[Perfumería]],0))</f>
        <v>Cabello</v>
      </c>
      <c r="R3937" t="str">
        <f>IF(VentasC15[[#This Row],[Total por vendedor]]&gt;=250000,"SI","NO")</f>
        <v>NO</v>
      </c>
    </row>
    <row r="3938" spans="1:18" x14ac:dyDescent="0.3">
      <c r="A3938" s="16">
        <v>33501058</v>
      </c>
      <c r="B3938" s="13">
        <v>62</v>
      </c>
      <c r="C3938" s="13">
        <v>8</v>
      </c>
      <c r="D3938" s="13">
        <v>53</v>
      </c>
      <c r="E3938" t="s">
        <v>24</v>
      </c>
      <c r="F3938" t="s">
        <v>20</v>
      </c>
      <c r="G3938" t="str">
        <f>IF(VentasC15[[#This Row],[Tipo de pago]]='Tablas auxiliares'!$B$6,"Venta física","Venta Online")</f>
        <v>Venta física</v>
      </c>
      <c r="H3938" t="s">
        <v>30</v>
      </c>
      <c r="I3938" s="37">
        <v>86793</v>
      </c>
      <c r="J3938" s="37">
        <v>88037</v>
      </c>
      <c r="K3938" s="37">
        <v>71881</v>
      </c>
      <c r="L3938" s="37">
        <v>42045</v>
      </c>
      <c r="M3938" s="37">
        <v>30287</v>
      </c>
      <c r="N3938" s="37">
        <f>SUM(VentasC15[[#This Row],[Maquillaje]:[Perfumería]])</f>
        <v>319043</v>
      </c>
      <c r="O3938" s="14">
        <f>AVERAGE(VentasC15[[#This Row],[Maquillaje]:[Perfumería]])</f>
        <v>63808.6</v>
      </c>
      <c r="P3938" t="str">
        <f>INDEX(VentasC15[[#Headers],[Maquillaje]:[Perfumería]],MATCH(MAX(VentasC15[[#This Row],[Maquillaje]:[Perfumería]]),VentasC15[[#This Row],[Maquillaje]:[Perfumería]],0))</f>
        <v>Skincare</v>
      </c>
      <c r="Q3938" t="str">
        <f>INDEX(VentasC15[[#Headers],[Maquillaje]:[Perfumería]],MATCH(MIN(VentasC15[[#This Row],[Maquillaje]:[Perfumería]]),VentasC15[[#This Row],[Maquillaje]:[Perfumería]],0))</f>
        <v>Perfumería</v>
      </c>
      <c r="R3938" t="str">
        <f>IF(VentasC15[[#This Row],[Total por vendedor]]&gt;=250000,"SI","NO")</f>
        <v>SI</v>
      </c>
    </row>
    <row r="3939" spans="1:18" x14ac:dyDescent="0.3">
      <c r="A3939" s="17">
        <v>33501059</v>
      </c>
      <c r="B3939" s="13">
        <v>65</v>
      </c>
      <c r="C3939" s="13">
        <v>8</v>
      </c>
      <c r="D3939" s="13">
        <v>73</v>
      </c>
      <c r="E3939" t="s">
        <v>25</v>
      </c>
      <c r="F3939" t="s">
        <v>21</v>
      </c>
      <c r="G3939" t="str">
        <f>IF(VentasC15[[#This Row],[Tipo de pago]]='Tablas auxiliares'!$B$6,"Venta física","Venta Online")</f>
        <v>Venta Online</v>
      </c>
      <c r="H3939" t="s">
        <v>29</v>
      </c>
      <c r="I3939" s="37">
        <v>45166</v>
      </c>
      <c r="J3939" s="37">
        <v>53290</v>
      </c>
      <c r="K3939" s="37">
        <v>33304</v>
      </c>
      <c r="L3939" s="37">
        <v>83218</v>
      </c>
      <c r="M3939" s="37">
        <v>70973</v>
      </c>
      <c r="N3939" s="37">
        <f>SUM(VentasC15[[#This Row],[Maquillaje]:[Perfumería]])</f>
        <v>285951</v>
      </c>
      <c r="O3939" s="14">
        <f>AVERAGE(VentasC15[[#This Row],[Maquillaje]:[Perfumería]])</f>
        <v>57190.2</v>
      </c>
      <c r="P3939" t="str">
        <f>INDEX(VentasC15[[#Headers],[Maquillaje]:[Perfumería]],MATCH(MAX(VentasC15[[#This Row],[Maquillaje]:[Perfumería]]),VentasC15[[#This Row],[Maquillaje]:[Perfumería]],0))</f>
        <v>Cuerpo</v>
      </c>
      <c r="Q3939" t="str">
        <f>INDEX(VentasC15[[#Headers],[Maquillaje]:[Perfumería]],MATCH(MIN(VentasC15[[#This Row],[Maquillaje]:[Perfumería]]),VentasC15[[#This Row],[Maquillaje]:[Perfumería]],0))</f>
        <v>Cabello</v>
      </c>
      <c r="R3939" t="str">
        <f>IF(VentasC15[[#This Row],[Total por vendedor]]&gt;=250000,"SI","NO")</f>
        <v>SI</v>
      </c>
    </row>
    <row r="3940" spans="1:18" x14ac:dyDescent="0.3">
      <c r="A3940" s="16">
        <v>33501060</v>
      </c>
      <c r="B3940" s="13">
        <v>73</v>
      </c>
      <c r="C3940" s="13">
        <v>8</v>
      </c>
      <c r="D3940" s="13">
        <v>28</v>
      </c>
      <c r="E3940" t="s">
        <v>22</v>
      </c>
      <c r="F3940" t="s">
        <v>21</v>
      </c>
      <c r="G3940" t="str">
        <f>IF(VentasC15[[#This Row],[Tipo de pago]]='Tablas auxiliares'!$B$6,"Venta física","Venta Online")</f>
        <v>Venta Online</v>
      </c>
      <c r="H3940" t="s">
        <v>29</v>
      </c>
      <c r="I3940" s="37">
        <v>92998</v>
      </c>
      <c r="J3940" s="37">
        <v>42525</v>
      </c>
      <c r="K3940" s="37">
        <v>59386</v>
      </c>
      <c r="L3940" s="37">
        <v>67884</v>
      </c>
      <c r="M3940" s="37">
        <v>25711</v>
      </c>
      <c r="N3940" s="37">
        <f>SUM(VentasC15[[#This Row],[Maquillaje]:[Perfumería]])</f>
        <v>288504</v>
      </c>
      <c r="O3940" s="14">
        <f>AVERAGE(VentasC15[[#This Row],[Maquillaje]:[Perfumería]])</f>
        <v>57700.800000000003</v>
      </c>
      <c r="P3940" t="str">
        <f>INDEX(VentasC15[[#Headers],[Maquillaje]:[Perfumería]],MATCH(MAX(VentasC15[[#This Row],[Maquillaje]:[Perfumería]]),VentasC15[[#This Row],[Maquillaje]:[Perfumería]],0))</f>
        <v>Maquillaje</v>
      </c>
      <c r="Q3940" t="str">
        <f>INDEX(VentasC15[[#Headers],[Maquillaje]:[Perfumería]],MATCH(MIN(VentasC15[[#This Row],[Maquillaje]:[Perfumería]]),VentasC15[[#This Row],[Maquillaje]:[Perfumería]],0))</f>
        <v>Perfumería</v>
      </c>
      <c r="R3940" t="str">
        <f>IF(VentasC15[[#This Row],[Total por vendedor]]&gt;=250000,"SI","NO")</f>
        <v>SI</v>
      </c>
    </row>
    <row r="3941" spans="1:18" x14ac:dyDescent="0.3">
      <c r="A3941" s="17">
        <v>33501061</v>
      </c>
      <c r="B3941" s="13">
        <v>41</v>
      </c>
      <c r="C3941" s="13">
        <v>8</v>
      </c>
      <c r="D3941" s="13">
        <v>32</v>
      </c>
      <c r="E3941" t="s">
        <v>22</v>
      </c>
      <c r="F3941" t="s">
        <v>21</v>
      </c>
      <c r="G3941" t="str">
        <f>IF(VentasC15[[#This Row],[Tipo de pago]]='Tablas auxiliares'!$B$6,"Venta física","Venta Online")</f>
        <v>Venta Online</v>
      </c>
      <c r="H3941" t="s">
        <v>30</v>
      </c>
      <c r="I3941" s="37">
        <v>79927</v>
      </c>
      <c r="J3941" s="37">
        <v>55665</v>
      </c>
      <c r="K3941" s="37">
        <v>88863</v>
      </c>
      <c r="L3941" s="37">
        <v>45733</v>
      </c>
      <c r="M3941" s="37">
        <v>7005</v>
      </c>
      <c r="N3941" s="37">
        <f>SUM(VentasC15[[#This Row],[Maquillaje]:[Perfumería]])</f>
        <v>277193</v>
      </c>
      <c r="O3941" s="14">
        <f>AVERAGE(VentasC15[[#This Row],[Maquillaje]:[Perfumería]])</f>
        <v>55438.6</v>
      </c>
      <c r="P3941" t="str">
        <f>INDEX(VentasC15[[#Headers],[Maquillaje]:[Perfumería]],MATCH(MAX(VentasC15[[#This Row],[Maquillaje]:[Perfumería]]),VentasC15[[#This Row],[Maquillaje]:[Perfumería]],0))</f>
        <v>Cabello</v>
      </c>
      <c r="Q3941" t="str">
        <f>INDEX(VentasC15[[#Headers],[Maquillaje]:[Perfumería]],MATCH(MIN(VentasC15[[#This Row],[Maquillaje]:[Perfumería]]),VentasC15[[#This Row],[Maquillaje]:[Perfumería]],0))</f>
        <v>Perfumería</v>
      </c>
      <c r="R3941" t="str">
        <f>IF(VentasC15[[#This Row],[Total por vendedor]]&gt;=250000,"SI","NO")</f>
        <v>SI</v>
      </c>
    </row>
    <row r="3942" spans="1:18" x14ac:dyDescent="0.3">
      <c r="A3942" s="16">
        <v>33501062</v>
      </c>
      <c r="B3942" s="13">
        <v>74</v>
      </c>
      <c r="C3942" s="13">
        <v>8</v>
      </c>
      <c r="D3942" s="13">
        <v>43</v>
      </c>
      <c r="E3942" t="s">
        <v>24</v>
      </c>
      <c r="F3942" t="s">
        <v>21</v>
      </c>
      <c r="G3942" t="str">
        <f>IF(VentasC15[[#This Row],[Tipo de pago]]='Tablas auxiliares'!$B$6,"Venta física","Venta Online")</f>
        <v>Venta Online</v>
      </c>
      <c r="H3942" t="s">
        <v>29</v>
      </c>
      <c r="I3942" s="37">
        <v>305</v>
      </c>
      <c r="J3942" s="37">
        <v>54220</v>
      </c>
      <c r="K3942" s="37">
        <v>74872</v>
      </c>
      <c r="L3942" s="37">
        <v>9549</v>
      </c>
      <c r="M3942" s="37">
        <v>80643</v>
      </c>
      <c r="N3942" s="37">
        <f>SUM(VentasC15[[#This Row],[Maquillaje]:[Perfumería]])</f>
        <v>219589</v>
      </c>
      <c r="O3942" s="14">
        <f>AVERAGE(VentasC15[[#This Row],[Maquillaje]:[Perfumería]])</f>
        <v>43917.8</v>
      </c>
      <c r="P3942" t="str">
        <f>INDEX(VentasC15[[#Headers],[Maquillaje]:[Perfumería]],MATCH(MAX(VentasC15[[#This Row],[Maquillaje]:[Perfumería]]),VentasC15[[#This Row],[Maquillaje]:[Perfumería]],0))</f>
        <v>Perfumería</v>
      </c>
      <c r="Q3942" t="str">
        <f>INDEX(VentasC15[[#Headers],[Maquillaje]:[Perfumería]],MATCH(MIN(VentasC15[[#This Row],[Maquillaje]:[Perfumería]]),VentasC15[[#This Row],[Maquillaje]:[Perfumería]],0))</f>
        <v>Maquillaje</v>
      </c>
      <c r="R3942" t="str">
        <f>IF(VentasC15[[#This Row],[Total por vendedor]]&gt;=250000,"SI","NO")</f>
        <v>NO</v>
      </c>
    </row>
    <row r="3943" spans="1:18" x14ac:dyDescent="0.3">
      <c r="A3943" s="17">
        <v>33501063</v>
      </c>
      <c r="B3943" s="13">
        <v>74</v>
      </c>
      <c r="C3943" s="13">
        <v>8</v>
      </c>
      <c r="D3943" s="13">
        <v>62</v>
      </c>
      <c r="E3943" t="s">
        <v>24</v>
      </c>
      <c r="F3943" t="s">
        <v>21</v>
      </c>
      <c r="G3943" t="str">
        <f>IF(VentasC15[[#This Row],[Tipo de pago]]='Tablas auxiliares'!$B$6,"Venta física","Venta Online")</f>
        <v>Venta Online</v>
      </c>
      <c r="H3943" t="s">
        <v>29</v>
      </c>
      <c r="I3943" s="37">
        <v>43736</v>
      </c>
      <c r="J3943" s="37">
        <v>14446</v>
      </c>
      <c r="K3943" s="37">
        <v>29901</v>
      </c>
      <c r="L3943" s="37">
        <v>4717</v>
      </c>
      <c r="M3943" s="37">
        <v>9030</v>
      </c>
      <c r="N3943" s="37">
        <f>SUM(VentasC15[[#This Row],[Maquillaje]:[Perfumería]])</f>
        <v>101830</v>
      </c>
      <c r="O3943" s="14">
        <f>AVERAGE(VentasC15[[#This Row],[Maquillaje]:[Perfumería]])</f>
        <v>20366</v>
      </c>
      <c r="P3943" t="str">
        <f>INDEX(VentasC15[[#Headers],[Maquillaje]:[Perfumería]],MATCH(MAX(VentasC15[[#This Row],[Maquillaje]:[Perfumería]]),VentasC15[[#This Row],[Maquillaje]:[Perfumería]],0))</f>
        <v>Maquillaje</v>
      </c>
      <c r="Q3943" t="str">
        <f>INDEX(VentasC15[[#Headers],[Maquillaje]:[Perfumería]],MATCH(MIN(VentasC15[[#This Row],[Maquillaje]:[Perfumería]]),VentasC15[[#This Row],[Maquillaje]:[Perfumería]],0))</f>
        <v>Cuerpo</v>
      </c>
      <c r="R3943" t="str">
        <f>IF(VentasC15[[#This Row],[Total por vendedor]]&gt;=250000,"SI","NO")</f>
        <v>NO</v>
      </c>
    </row>
    <row r="3944" spans="1:18" x14ac:dyDescent="0.3">
      <c r="A3944" s="16">
        <v>33501064</v>
      </c>
      <c r="B3944" s="13">
        <v>59</v>
      </c>
      <c r="C3944" s="13">
        <v>8</v>
      </c>
      <c r="D3944" s="13">
        <v>93</v>
      </c>
      <c r="E3944" t="s">
        <v>22</v>
      </c>
      <c r="F3944" t="s">
        <v>21</v>
      </c>
      <c r="G3944" t="str">
        <f>IF(VentasC15[[#This Row],[Tipo de pago]]='Tablas auxiliares'!$B$6,"Venta física","Venta Online")</f>
        <v>Venta Online</v>
      </c>
      <c r="H3944" t="s">
        <v>30</v>
      </c>
      <c r="I3944" s="37">
        <v>83061</v>
      </c>
      <c r="J3944" s="37">
        <v>64642</v>
      </c>
      <c r="K3944" s="37">
        <v>78513</v>
      </c>
      <c r="L3944" s="37">
        <v>47390</v>
      </c>
      <c r="M3944" s="37">
        <v>19488</v>
      </c>
      <c r="N3944" s="37">
        <f>SUM(VentasC15[[#This Row],[Maquillaje]:[Perfumería]])</f>
        <v>293094</v>
      </c>
      <c r="O3944" s="14">
        <f>AVERAGE(VentasC15[[#This Row],[Maquillaje]:[Perfumería]])</f>
        <v>58618.8</v>
      </c>
      <c r="P3944" t="str">
        <f>INDEX(VentasC15[[#Headers],[Maquillaje]:[Perfumería]],MATCH(MAX(VentasC15[[#This Row],[Maquillaje]:[Perfumería]]),VentasC15[[#This Row],[Maquillaje]:[Perfumería]],0))</f>
        <v>Maquillaje</v>
      </c>
      <c r="Q3944" t="str">
        <f>INDEX(VentasC15[[#Headers],[Maquillaje]:[Perfumería]],MATCH(MIN(VentasC15[[#This Row],[Maquillaje]:[Perfumería]]),VentasC15[[#This Row],[Maquillaje]:[Perfumería]],0))</f>
        <v>Perfumería</v>
      </c>
      <c r="R3944" t="str">
        <f>IF(VentasC15[[#This Row],[Total por vendedor]]&gt;=250000,"SI","NO")</f>
        <v>SI</v>
      </c>
    </row>
    <row r="3945" spans="1:18" x14ac:dyDescent="0.3">
      <c r="A3945" s="17">
        <v>33501065</v>
      </c>
      <c r="B3945" s="13">
        <v>62</v>
      </c>
      <c r="C3945" s="13">
        <v>8</v>
      </c>
      <c r="D3945" s="13">
        <v>83</v>
      </c>
      <c r="E3945" t="s">
        <v>24</v>
      </c>
      <c r="F3945" t="s">
        <v>20</v>
      </c>
      <c r="G3945" t="str">
        <f>IF(VentasC15[[#This Row],[Tipo de pago]]='Tablas auxiliares'!$B$6,"Venta física","Venta Online")</f>
        <v>Venta física</v>
      </c>
      <c r="H3945" t="s">
        <v>29</v>
      </c>
      <c r="I3945" s="37">
        <v>43086</v>
      </c>
      <c r="J3945" s="37">
        <v>19796</v>
      </c>
      <c r="K3945" s="37">
        <v>96293</v>
      </c>
      <c r="L3945" s="37">
        <v>29525</v>
      </c>
      <c r="M3945" s="37">
        <v>15003</v>
      </c>
      <c r="N3945" s="37">
        <f>SUM(VentasC15[[#This Row],[Maquillaje]:[Perfumería]])</f>
        <v>203703</v>
      </c>
      <c r="O3945" s="14">
        <f>AVERAGE(VentasC15[[#This Row],[Maquillaje]:[Perfumería]])</f>
        <v>40740.6</v>
      </c>
      <c r="P3945" t="str">
        <f>INDEX(VentasC15[[#Headers],[Maquillaje]:[Perfumería]],MATCH(MAX(VentasC15[[#This Row],[Maquillaje]:[Perfumería]]),VentasC15[[#This Row],[Maquillaje]:[Perfumería]],0))</f>
        <v>Cabello</v>
      </c>
      <c r="Q3945" t="str">
        <f>INDEX(VentasC15[[#Headers],[Maquillaje]:[Perfumería]],MATCH(MIN(VentasC15[[#This Row],[Maquillaje]:[Perfumería]]),VentasC15[[#This Row],[Maquillaje]:[Perfumería]],0))</f>
        <v>Perfumería</v>
      </c>
      <c r="R3945" t="str">
        <f>IF(VentasC15[[#This Row],[Total por vendedor]]&gt;=250000,"SI","NO")</f>
        <v>NO</v>
      </c>
    </row>
    <row r="3946" spans="1:18" x14ac:dyDescent="0.3">
      <c r="A3946" s="16">
        <v>33501066</v>
      </c>
      <c r="B3946" s="13">
        <v>44</v>
      </c>
      <c r="C3946" s="13">
        <v>8</v>
      </c>
      <c r="D3946" s="13">
        <v>59</v>
      </c>
      <c r="E3946" t="s">
        <v>22</v>
      </c>
      <c r="F3946" t="s">
        <v>21</v>
      </c>
      <c r="G3946" t="str">
        <f>IF(VentasC15[[#This Row],[Tipo de pago]]='Tablas auxiliares'!$B$6,"Venta física","Venta Online")</f>
        <v>Venta Online</v>
      </c>
      <c r="H3946" t="s">
        <v>29</v>
      </c>
      <c r="I3946" s="37">
        <v>68270</v>
      </c>
      <c r="J3946" s="37">
        <v>58726</v>
      </c>
      <c r="K3946" s="37">
        <v>46966</v>
      </c>
      <c r="L3946" s="37">
        <v>13159</v>
      </c>
      <c r="M3946" s="37">
        <v>37094</v>
      </c>
      <c r="N3946" s="37">
        <f>SUM(VentasC15[[#This Row],[Maquillaje]:[Perfumería]])</f>
        <v>224215</v>
      </c>
      <c r="O3946" s="14">
        <f>AVERAGE(VentasC15[[#This Row],[Maquillaje]:[Perfumería]])</f>
        <v>44843</v>
      </c>
      <c r="P3946" t="str">
        <f>INDEX(VentasC15[[#Headers],[Maquillaje]:[Perfumería]],MATCH(MAX(VentasC15[[#This Row],[Maquillaje]:[Perfumería]]),VentasC15[[#This Row],[Maquillaje]:[Perfumería]],0))</f>
        <v>Maquillaje</v>
      </c>
      <c r="Q3946" t="str">
        <f>INDEX(VentasC15[[#Headers],[Maquillaje]:[Perfumería]],MATCH(MIN(VentasC15[[#This Row],[Maquillaje]:[Perfumería]]),VentasC15[[#This Row],[Maquillaje]:[Perfumería]],0))</f>
        <v>Cuerpo</v>
      </c>
      <c r="R3946" t="str">
        <f>IF(VentasC15[[#This Row],[Total por vendedor]]&gt;=250000,"SI","NO")</f>
        <v>NO</v>
      </c>
    </row>
    <row r="3947" spans="1:18" x14ac:dyDescent="0.3">
      <c r="A3947" s="17">
        <v>33501067</v>
      </c>
      <c r="B3947" s="13">
        <v>33</v>
      </c>
      <c r="C3947" s="13">
        <v>8</v>
      </c>
      <c r="D3947" s="13">
        <v>49</v>
      </c>
      <c r="E3947" t="s">
        <v>25</v>
      </c>
      <c r="F3947" t="s">
        <v>21</v>
      </c>
      <c r="G3947" t="str">
        <f>IF(VentasC15[[#This Row],[Tipo de pago]]='Tablas auxiliares'!$B$6,"Venta física","Venta Online")</f>
        <v>Venta Online</v>
      </c>
      <c r="H3947" t="s">
        <v>29</v>
      </c>
      <c r="I3947" s="37">
        <v>66420</v>
      </c>
      <c r="J3947" s="37">
        <v>2726</v>
      </c>
      <c r="K3947" s="37">
        <v>51076</v>
      </c>
      <c r="L3947" s="37">
        <v>76546</v>
      </c>
      <c r="M3947" s="37">
        <v>72512</v>
      </c>
      <c r="N3947" s="37">
        <f>SUM(VentasC15[[#This Row],[Maquillaje]:[Perfumería]])</f>
        <v>269280</v>
      </c>
      <c r="O3947" s="14">
        <f>AVERAGE(VentasC15[[#This Row],[Maquillaje]:[Perfumería]])</f>
        <v>53856</v>
      </c>
      <c r="P3947" t="str">
        <f>INDEX(VentasC15[[#Headers],[Maquillaje]:[Perfumería]],MATCH(MAX(VentasC15[[#This Row],[Maquillaje]:[Perfumería]]),VentasC15[[#This Row],[Maquillaje]:[Perfumería]],0))</f>
        <v>Cuerpo</v>
      </c>
      <c r="Q3947" t="str">
        <f>INDEX(VentasC15[[#Headers],[Maquillaje]:[Perfumería]],MATCH(MIN(VentasC15[[#This Row],[Maquillaje]:[Perfumería]]),VentasC15[[#This Row],[Maquillaje]:[Perfumería]],0))</f>
        <v>Skincare</v>
      </c>
      <c r="R3947" t="str">
        <f>IF(VentasC15[[#This Row],[Total por vendedor]]&gt;=250000,"SI","NO")</f>
        <v>SI</v>
      </c>
    </row>
    <row r="3948" spans="1:18" x14ac:dyDescent="0.3">
      <c r="A3948" s="16">
        <v>33501068</v>
      </c>
      <c r="B3948" s="13">
        <v>66</v>
      </c>
      <c r="C3948" s="13">
        <v>8</v>
      </c>
      <c r="D3948" s="13">
        <v>15</v>
      </c>
      <c r="E3948" t="s">
        <v>25</v>
      </c>
      <c r="F3948" t="s">
        <v>21</v>
      </c>
      <c r="G3948" t="str">
        <f>IF(VentasC15[[#This Row],[Tipo de pago]]='Tablas auxiliares'!$B$6,"Venta física","Venta Online")</f>
        <v>Venta Online</v>
      </c>
      <c r="H3948" t="s">
        <v>30</v>
      </c>
      <c r="I3948" s="37">
        <v>51421</v>
      </c>
      <c r="J3948" s="37">
        <v>72766</v>
      </c>
      <c r="K3948" s="37">
        <v>76664</v>
      </c>
      <c r="L3948" s="37">
        <v>3510</v>
      </c>
      <c r="M3948" s="37">
        <v>51443</v>
      </c>
      <c r="N3948" s="37">
        <f>SUM(VentasC15[[#This Row],[Maquillaje]:[Perfumería]])</f>
        <v>255804</v>
      </c>
      <c r="O3948" s="14">
        <f>AVERAGE(VentasC15[[#This Row],[Maquillaje]:[Perfumería]])</f>
        <v>51160.800000000003</v>
      </c>
      <c r="P3948" t="str">
        <f>INDEX(VentasC15[[#Headers],[Maquillaje]:[Perfumería]],MATCH(MAX(VentasC15[[#This Row],[Maquillaje]:[Perfumería]]),VentasC15[[#This Row],[Maquillaje]:[Perfumería]],0))</f>
        <v>Cabello</v>
      </c>
      <c r="Q3948" t="str">
        <f>INDEX(VentasC15[[#Headers],[Maquillaje]:[Perfumería]],MATCH(MIN(VentasC15[[#This Row],[Maquillaje]:[Perfumería]]),VentasC15[[#This Row],[Maquillaje]:[Perfumería]],0))</f>
        <v>Cuerpo</v>
      </c>
      <c r="R3948" t="str">
        <f>IF(VentasC15[[#This Row],[Total por vendedor]]&gt;=250000,"SI","NO")</f>
        <v>SI</v>
      </c>
    </row>
    <row r="3949" spans="1:18" x14ac:dyDescent="0.3">
      <c r="A3949" s="17">
        <v>33501069</v>
      </c>
      <c r="B3949" s="13">
        <v>67</v>
      </c>
      <c r="C3949" s="13">
        <v>8</v>
      </c>
      <c r="D3949" s="13">
        <v>36</v>
      </c>
      <c r="E3949" t="s">
        <v>23</v>
      </c>
      <c r="F3949" t="s">
        <v>20</v>
      </c>
      <c r="G3949" t="str">
        <f>IF(VentasC15[[#This Row],[Tipo de pago]]='Tablas auxiliares'!$B$6,"Venta física","Venta Online")</f>
        <v>Venta física</v>
      </c>
      <c r="H3949" t="s">
        <v>29</v>
      </c>
      <c r="I3949" s="37">
        <v>31357</v>
      </c>
      <c r="J3949" s="37">
        <v>9320</v>
      </c>
      <c r="K3949" s="37">
        <v>40798</v>
      </c>
      <c r="L3949" s="37">
        <v>46655</v>
      </c>
      <c r="M3949" s="37">
        <v>91977</v>
      </c>
      <c r="N3949" s="37">
        <f>SUM(VentasC15[[#This Row],[Maquillaje]:[Perfumería]])</f>
        <v>220107</v>
      </c>
      <c r="O3949" s="14">
        <f>AVERAGE(VentasC15[[#This Row],[Maquillaje]:[Perfumería]])</f>
        <v>44021.4</v>
      </c>
      <c r="P3949" t="str">
        <f>INDEX(VentasC15[[#Headers],[Maquillaje]:[Perfumería]],MATCH(MAX(VentasC15[[#This Row],[Maquillaje]:[Perfumería]]),VentasC15[[#This Row],[Maquillaje]:[Perfumería]],0))</f>
        <v>Perfumería</v>
      </c>
      <c r="Q3949" t="str">
        <f>INDEX(VentasC15[[#Headers],[Maquillaje]:[Perfumería]],MATCH(MIN(VentasC15[[#This Row],[Maquillaje]:[Perfumería]]),VentasC15[[#This Row],[Maquillaje]:[Perfumería]],0))</f>
        <v>Skincare</v>
      </c>
      <c r="R3949" t="str">
        <f>IF(VentasC15[[#This Row],[Total por vendedor]]&gt;=250000,"SI","NO")</f>
        <v>NO</v>
      </c>
    </row>
    <row r="3950" spans="1:18" x14ac:dyDescent="0.3">
      <c r="A3950" s="16">
        <v>33501070</v>
      </c>
      <c r="B3950" s="13">
        <v>59</v>
      </c>
      <c r="C3950" s="13">
        <v>8</v>
      </c>
      <c r="D3950" s="13">
        <v>86</v>
      </c>
      <c r="E3950" t="s">
        <v>23</v>
      </c>
      <c r="F3950" t="s">
        <v>20</v>
      </c>
      <c r="G3950" t="str">
        <f>IF(VentasC15[[#This Row],[Tipo de pago]]='Tablas auxiliares'!$B$6,"Venta física","Venta Online")</f>
        <v>Venta física</v>
      </c>
      <c r="H3950" t="s">
        <v>30</v>
      </c>
      <c r="I3950" s="37">
        <v>61332</v>
      </c>
      <c r="J3950" s="37">
        <v>17219</v>
      </c>
      <c r="K3950" s="37">
        <v>46055</v>
      </c>
      <c r="L3950" s="37">
        <v>4388</v>
      </c>
      <c r="M3950" s="37">
        <v>13197</v>
      </c>
      <c r="N3950" s="37">
        <f>SUM(VentasC15[[#This Row],[Maquillaje]:[Perfumería]])</f>
        <v>142191</v>
      </c>
      <c r="O3950" s="14">
        <f>AVERAGE(VentasC15[[#This Row],[Maquillaje]:[Perfumería]])</f>
        <v>28438.2</v>
      </c>
      <c r="P3950" t="str">
        <f>INDEX(VentasC15[[#Headers],[Maquillaje]:[Perfumería]],MATCH(MAX(VentasC15[[#This Row],[Maquillaje]:[Perfumería]]),VentasC15[[#This Row],[Maquillaje]:[Perfumería]],0))</f>
        <v>Maquillaje</v>
      </c>
      <c r="Q3950" t="str">
        <f>INDEX(VentasC15[[#Headers],[Maquillaje]:[Perfumería]],MATCH(MIN(VentasC15[[#This Row],[Maquillaje]:[Perfumería]]),VentasC15[[#This Row],[Maquillaje]:[Perfumería]],0))</f>
        <v>Cuerpo</v>
      </c>
      <c r="R3950" t="str">
        <f>IF(VentasC15[[#This Row],[Total por vendedor]]&gt;=250000,"SI","NO")</f>
        <v>NO</v>
      </c>
    </row>
    <row r="3951" spans="1:18" x14ac:dyDescent="0.3">
      <c r="A3951" s="17">
        <v>33501071</v>
      </c>
      <c r="B3951" s="13">
        <v>71</v>
      </c>
      <c r="C3951" s="13">
        <v>8</v>
      </c>
      <c r="D3951" s="13">
        <v>96</v>
      </c>
      <c r="E3951" t="s">
        <v>23</v>
      </c>
      <c r="F3951" t="s">
        <v>21</v>
      </c>
      <c r="G3951" t="str">
        <f>IF(VentasC15[[#This Row],[Tipo de pago]]='Tablas auxiliares'!$B$6,"Venta física","Venta Online")</f>
        <v>Venta Online</v>
      </c>
      <c r="H3951" t="s">
        <v>29</v>
      </c>
      <c r="I3951" s="37">
        <v>38487</v>
      </c>
      <c r="J3951" s="37">
        <v>50553</v>
      </c>
      <c r="K3951" s="37">
        <v>3236</v>
      </c>
      <c r="L3951" s="37">
        <v>48447</v>
      </c>
      <c r="M3951" s="37">
        <v>37596</v>
      </c>
      <c r="N3951" s="37">
        <f>SUM(VentasC15[[#This Row],[Maquillaje]:[Perfumería]])</f>
        <v>178319</v>
      </c>
      <c r="O3951" s="14">
        <f>AVERAGE(VentasC15[[#This Row],[Maquillaje]:[Perfumería]])</f>
        <v>35663.800000000003</v>
      </c>
      <c r="P3951" t="str">
        <f>INDEX(VentasC15[[#Headers],[Maquillaje]:[Perfumería]],MATCH(MAX(VentasC15[[#This Row],[Maquillaje]:[Perfumería]]),VentasC15[[#This Row],[Maquillaje]:[Perfumería]],0))</f>
        <v>Skincare</v>
      </c>
      <c r="Q3951" t="str">
        <f>INDEX(VentasC15[[#Headers],[Maquillaje]:[Perfumería]],MATCH(MIN(VentasC15[[#This Row],[Maquillaje]:[Perfumería]]),VentasC15[[#This Row],[Maquillaje]:[Perfumería]],0))</f>
        <v>Cabello</v>
      </c>
      <c r="R3951" t="str">
        <f>IF(VentasC15[[#This Row],[Total por vendedor]]&gt;=250000,"SI","NO")</f>
        <v>NO</v>
      </c>
    </row>
    <row r="3952" spans="1:18" x14ac:dyDescent="0.3">
      <c r="A3952" s="16">
        <v>33501072</v>
      </c>
      <c r="B3952" s="13">
        <v>25</v>
      </c>
      <c r="C3952" s="13">
        <v>8</v>
      </c>
      <c r="D3952" s="13">
        <v>61</v>
      </c>
      <c r="E3952" t="s">
        <v>23</v>
      </c>
      <c r="F3952" t="s">
        <v>21</v>
      </c>
      <c r="G3952" t="str">
        <f>IF(VentasC15[[#This Row],[Tipo de pago]]='Tablas auxiliares'!$B$6,"Venta física","Venta Online")</f>
        <v>Venta Online</v>
      </c>
      <c r="H3952" t="s">
        <v>30</v>
      </c>
      <c r="I3952" s="37">
        <v>59921</v>
      </c>
      <c r="J3952" s="37">
        <v>25100</v>
      </c>
      <c r="K3952" s="37">
        <v>67916</v>
      </c>
      <c r="L3952" s="37">
        <v>49177</v>
      </c>
      <c r="M3952" s="37">
        <v>50164</v>
      </c>
      <c r="N3952" s="37">
        <f>SUM(VentasC15[[#This Row],[Maquillaje]:[Perfumería]])</f>
        <v>252278</v>
      </c>
      <c r="O3952" s="14">
        <f>AVERAGE(VentasC15[[#This Row],[Maquillaje]:[Perfumería]])</f>
        <v>50455.6</v>
      </c>
      <c r="P3952" t="str">
        <f>INDEX(VentasC15[[#Headers],[Maquillaje]:[Perfumería]],MATCH(MAX(VentasC15[[#This Row],[Maquillaje]:[Perfumería]]),VentasC15[[#This Row],[Maquillaje]:[Perfumería]],0))</f>
        <v>Cabello</v>
      </c>
      <c r="Q3952" t="str">
        <f>INDEX(VentasC15[[#Headers],[Maquillaje]:[Perfumería]],MATCH(MIN(VentasC15[[#This Row],[Maquillaje]:[Perfumería]]),VentasC15[[#This Row],[Maquillaje]:[Perfumería]],0))</f>
        <v>Skincare</v>
      </c>
      <c r="R3952" t="str">
        <f>IF(VentasC15[[#This Row],[Total por vendedor]]&gt;=250000,"SI","NO")</f>
        <v>SI</v>
      </c>
    </row>
    <row r="3953" spans="1:18" x14ac:dyDescent="0.3">
      <c r="A3953" s="17">
        <v>33501073</v>
      </c>
      <c r="B3953" s="13">
        <v>58</v>
      </c>
      <c r="C3953" s="13">
        <v>8</v>
      </c>
      <c r="D3953" s="13">
        <v>29</v>
      </c>
      <c r="E3953" t="s">
        <v>24</v>
      </c>
      <c r="F3953" t="s">
        <v>20</v>
      </c>
      <c r="G3953" t="str">
        <f>IF(VentasC15[[#This Row],[Tipo de pago]]='Tablas auxiliares'!$B$6,"Venta física","Venta Online")</f>
        <v>Venta física</v>
      </c>
      <c r="H3953" t="s">
        <v>30</v>
      </c>
      <c r="I3953" s="37">
        <v>2704</v>
      </c>
      <c r="J3953" s="37">
        <v>52199</v>
      </c>
      <c r="K3953" s="37">
        <v>10896</v>
      </c>
      <c r="L3953" s="37">
        <v>69204</v>
      </c>
      <c r="M3953" s="37">
        <v>25524</v>
      </c>
      <c r="N3953" s="37">
        <f>SUM(VentasC15[[#This Row],[Maquillaje]:[Perfumería]])</f>
        <v>160527</v>
      </c>
      <c r="O3953" s="14">
        <f>AVERAGE(VentasC15[[#This Row],[Maquillaje]:[Perfumería]])</f>
        <v>32105.4</v>
      </c>
      <c r="P3953" t="str">
        <f>INDEX(VentasC15[[#Headers],[Maquillaje]:[Perfumería]],MATCH(MAX(VentasC15[[#This Row],[Maquillaje]:[Perfumería]]),VentasC15[[#This Row],[Maquillaje]:[Perfumería]],0))</f>
        <v>Cuerpo</v>
      </c>
      <c r="Q3953" t="str">
        <f>INDEX(VentasC15[[#Headers],[Maquillaje]:[Perfumería]],MATCH(MIN(VentasC15[[#This Row],[Maquillaje]:[Perfumería]]),VentasC15[[#This Row],[Maquillaje]:[Perfumería]],0))</f>
        <v>Maquillaje</v>
      </c>
      <c r="R3953" t="str">
        <f>IF(VentasC15[[#This Row],[Total por vendedor]]&gt;=250000,"SI","NO")</f>
        <v>NO</v>
      </c>
    </row>
    <row r="3954" spans="1:18" x14ac:dyDescent="0.3">
      <c r="A3954" s="16">
        <v>33501074</v>
      </c>
      <c r="B3954" s="13">
        <v>31</v>
      </c>
      <c r="C3954" s="13">
        <v>8</v>
      </c>
      <c r="D3954" s="13">
        <v>17</v>
      </c>
      <c r="E3954" t="s">
        <v>24</v>
      </c>
      <c r="F3954" t="s">
        <v>20</v>
      </c>
      <c r="G3954" t="str">
        <f>IF(VentasC15[[#This Row],[Tipo de pago]]='Tablas auxiliares'!$B$6,"Venta física","Venta Online")</f>
        <v>Venta física</v>
      </c>
      <c r="H3954" t="s">
        <v>29</v>
      </c>
      <c r="I3954" s="37">
        <v>39242</v>
      </c>
      <c r="J3954" s="37">
        <v>57245</v>
      </c>
      <c r="K3954" s="37">
        <v>36222</v>
      </c>
      <c r="L3954" s="37">
        <v>47219</v>
      </c>
      <c r="M3954" s="37">
        <v>61041</v>
      </c>
      <c r="N3954" s="37">
        <f>SUM(VentasC15[[#This Row],[Maquillaje]:[Perfumería]])</f>
        <v>240969</v>
      </c>
      <c r="O3954" s="14">
        <f>AVERAGE(VentasC15[[#This Row],[Maquillaje]:[Perfumería]])</f>
        <v>48193.8</v>
      </c>
      <c r="P3954" t="str">
        <f>INDEX(VentasC15[[#Headers],[Maquillaje]:[Perfumería]],MATCH(MAX(VentasC15[[#This Row],[Maquillaje]:[Perfumería]]),VentasC15[[#This Row],[Maquillaje]:[Perfumería]],0))</f>
        <v>Perfumería</v>
      </c>
      <c r="Q3954" t="str">
        <f>INDEX(VentasC15[[#Headers],[Maquillaje]:[Perfumería]],MATCH(MIN(VentasC15[[#This Row],[Maquillaje]:[Perfumería]]),VentasC15[[#This Row],[Maquillaje]:[Perfumería]],0))</f>
        <v>Cabello</v>
      </c>
      <c r="R3954" t="str">
        <f>IF(VentasC15[[#This Row],[Total por vendedor]]&gt;=250000,"SI","NO")</f>
        <v>NO</v>
      </c>
    </row>
    <row r="3955" spans="1:18" x14ac:dyDescent="0.3">
      <c r="A3955" s="17">
        <v>33501075</v>
      </c>
      <c r="B3955" s="13">
        <v>36</v>
      </c>
      <c r="C3955" s="13">
        <v>8</v>
      </c>
      <c r="D3955" s="13">
        <v>27</v>
      </c>
      <c r="E3955" t="s">
        <v>23</v>
      </c>
      <c r="F3955" t="s">
        <v>20</v>
      </c>
      <c r="G3955" t="str">
        <f>IF(VentasC15[[#This Row],[Tipo de pago]]='Tablas auxiliares'!$B$6,"Venta física","Venta Online")</f>
        <v>Venta física</v>
      </c>
      <c r="H3955" t="s">
        <v>29</v>
      </c>
      <c r="I3955" s="37">
        <v>56822</v>
      </c>
      <c r="J3955" s="37">
        <v>99859</v>
      </c>
      <c r="K3955" s="37">
        <v>70562</v>
      </c>
      <c r="L3955" s="37">
        <v>42529</v>
      </c>
      <c r="M3955" s="37">
        <v>13611</v>
      </c>
      <c r="N3955" s="37">
        <f>SUM(VentasC15[[#This Row],[Maquillaje]:[Perfumería]])</f>
        <v>283383</v>
      </c>
      <c r="O3955" s="14">
        <f>AVERAGE(VentasC15[[#This Row],[Maquillaje]:[Perfumería]])</f>
        <v>56676.6</v>
      </c>
      <c r="P3955" t="str">
        <f>INDEX(VentasC15[[#Headers],[Maquillaje]:[Perfumería]],MATCH(MAX(VentasC15[[#This Row],[Maquillaje]:[Perfumería]]),VentasC15[[#This Row],[Maquillaje]:[Perfumería]],0))</f>
        <v>Skincare</v>
      </c>
      <c r="Q3955" t="str">
        <f>INDEX(VentasC15[[#Headers],[Maquillaje]:[Perfumería]],MATCH(MIN(VentasC15[[#This Row],[Maquillaje]:[Perfumería]]),VentasC15[[#This Row],[Maquillaje]:[Perfumería]],0))</f>
        <v>Perfumería</v>
      </c>
      <c r="R3955" t="str">
        <f>IF(VentasC15[[#This Row],[Total por vendedor]]&gt;=250000,"SI","NO")</f>
        <v>SI</v>
      </c>
    </row>
    <row r="3956" spans="1:18" x14ac:dyDescent="0.3">
      <c r="A3956" s="16">
        <v>33501076</v>
      </c>
      <c r="B3956" s="13">
        <v>47</v>
      </c>
      <c r="C3956" s="13">
        <v>8</v>
      </c>
      <c r="D3956" s="13">
        <v>86</v>
      </c>
      <c r="E3956" t="s">
        <v>23</v>
      </c>
      <c r="F3956" t="s">
        <v>21</v>
      </c>
      <c r="G3956" t="str">
        <f>IF(VentasC15[[#This Row],[Tipo de pago]]='Tablas auxiliares'!$B$6,"Venta física","Venta Online")</f>
        <v>Venta Online</v>
      </c>
      <c r="H3956" t="s">
        <v>29</v>
      </c>
      <c r="I3956" s="37">
        <v>54800</v>
      </c>
      <c r="J3956" s="37">
        <v>25147</v>
      </c>
      <c r="K3956" s="37">
        <v>86830</v>
      </c>
      <c r="L3956" s="37">
        <v>68288</v>
      </c>
      <c r="M3956" s="37">
        <v>25436</v>
      </c>
      <c r="N3956" s="37">
        <f>SUM(VentasC15[[#This Row],[Maquillaje]:[Perfumería]])</f>
        <v>260501</v>
      </c>
      <c r="O3956" s="14">
        <f>AVERAGE(VentasC15[[#This Row],[Maquillaje]:[Perfumería]])</f>
        <v>52100.2</v>
      </c>
      <c r="P3956" t="str">
        <f>INDEX(VentasC15[[#Headers],[Maquillaje]:[Perfumería]],MATCH(MAX(VentasC15[[#This Row],[Maquillaje]:[Perfumería]]),VentasC15[[#This Row],[Maquillaje]:[Perfumería]],0))</f>
        <v>Cabello</v>
      </c>
      <c r="Q3956" t="str">
        <f>INDEX(VentasC15[[#Headers],[Maquillaje]:[Perfumería]],MATCH(MIN(VentasC15[[#This Row],[Maquillaje]:[Perfumería]]),VentasC15[[#This Row],[Maquillaje]:[Perfumería]],0))</f>
        <v>Skincare</v>
      </c>
      <c r="R3956" t="str">
        <f>IF(VentasC15[[#This Row],[Total por vendedor]]&gt;=250000,"SI","NO")</f>
        <v>SI</v>
      </c>
    </row>
    <row r="3957" spans="1:18" x14ac:dyDescent="0.3">
      <c r="A3957" s="17">
        <v>33501077</v>
      </c>
      <c r="B3957" s="13">
        <v>37</v>
      </c>
      <c r="C3957" s="13">
        <v>8</v>
      </c>
      <c r="D3957" s="13">
        <v>55</v>
      </c>
      <c r="E3957" t="s">
        <v>23</v>
      </c>
      <c r="F3957" t="s">
        <v>20</v>
      </c>
      <c r="G3957" t="str">
        <f>IF(VentasC15[[#This Row],[Tipo de pago]]='Tablas auxiliares'!$B$6,"Venta física","Venta Online")</f>
        <v>Venta física</v>
      </c>
      <c r="H3957" t="s">
        <v>29</v>
      </c>
      <c r="I3957" s="37">
        <v>23096</v>
      </c>
      <c r="J3957" s="37">
        <v>83758</v>
      </c>
      <c r="K3957" s="37">
        <v>10581</v>
      </c>
      <c r="L3957" s="37">
        <v>56963</v>
      </c>
      <c r="M3957" s="37">
        <v>65405</v>
      </c>
      <c r="N3957" s="37">
        <f>SUM(VentasC15[[#This Row],[Maquillaje]:[Perfumería]])</f>
        <v>239803</v>
      </c>
      <c r="O3957" s="14">
        <f>AVERAGE(VentasC15[[#This Row],[Maquillaje]:[Perfumería]])</f>
        <v>47960.6</v>
      </c>
      <c r="P3957" t="str">
        <f>INDEX(VentasC15[[#Headers],[Maquillaje]:[Perfumería]],MATCH(MAX(VentasC15[[#This Row],[Maquillaje]:[Perfumería]]),VentasC15[[#This Row],[Maquillaje]:[Perfumería]],0))</f>
        <v>Skincare</v>
      </c>
      <c r="Q3957" t="str">
        <f>INDEX(VentasC15[[#Headers],[Maquillaje]:[Perfumería]],MATCH(MIN(VentasC15[[#This Row],[Maquillaje]:[Perfumería]]),VentasC15[[#This Row],[Maquillaje]:[Perfumería]],0))</f>
        <v>Cabello</v>
      </c>
      <c r="R3957" t="str">
        <f>IF(VentasC15[[#This Row],[Total por vendedor]]&gt;=250000,"SI","NO")</f>
        <v>NO</v>
      </c>
    </row>
    <row r="3958" spans="1:18" x14ac:dyDescent="0.3">
      <c r="A3958" s="16">
        <v>33501078</v>
      </c>
      <c r="B3958" s="13">
        <v>65</v>
      </c>
      <c r="C3958" s="13">
        <v>8</v>
      </c>
      <c r="D3958" s="13">
        <v>82</v>
      </c>
      <c r="E3958" t="s">
        <v>23</v>
      </c>
      <c r="F3958" t="s">
        <v>21</v>
      </c>
      <c r="G3958" t="str">
        <f>IF(VentasC15[[#This Row],[Tipo de pago]]='Tablas auxiliares'!$B$6,"Venta física","Venta Online")</f>
        <v>Venta Online</v>
      </c>
      <c r="H3958" t="s">
        <v>30</v>
      </c>
      <c r="I3958" s="37">
        <v>99413</v>
      </c>
      <c r="J3958" s="37">
        <v>49981</v>
      </c>
      <c r="K3958" s="37">
        <v>11814</v>
      </c>
      <c r="L3958" s="37">
        <v>65443</v>
      </c>
      <c r="M3958" s="37">
        <v>68174</v>
      </c>
      <c r="N3958" s="37">
        <f>SUM(VentasC15[[#This Row],[Maquillaje]:[Perfumería]])</f>
        <v>294825</v>
      </c>
      <c r="O3958" s="14">
        <f>AVERAGE(VentasC15[[#This Row],[Maquillaje]:[Perfumería]])</f>
        <v>58965</v>
      </c>
      <c r="P3958" t="str">
        <f>INDEX(VentasC15[[#Headers],[Maquillaje]:[Perfumería]],MATCH(MAX(VentasC15[[#This Row],[Maquillaje]:[Perfumería]]),VentasC15[[#This Row],[Maquillaje]:[Perfumería]],0))</f>
        <v>Maquillaje</v>
      </c>
      <c r="Q3958" t="str">
        <f>INDEX(VentasC15[[#Headers],[Maquillaje]:[Perfumería]],MATCH(MIN(VentasC15[[#This Row],[Maquillaje]:[Perfumería]]),VentasC15[[#This Row],[Maquillaje]:[Perfumería]],0))</f>
        <v>Cabello</v>
      </c>
      <c r="R3958" t="str">
        <f>IF(VentasC15[[#This Row],[Total por vendedor]]&gt;=250000,"SI","NO")</f>
        <v>SI</v>
      </c>
    </row>
    <row r="3959" spans="1:18" x14ac:dyDescent="0.3">
      <c r="A3959" s="17">
        <v>33501079</v>
      </c>
      <c r="B3959" s="13">
        <v>70</v>
      </c>
      <c r="C3959" s="13">
        <v>8</v>
      </c>
      <c r="D3959" s="13">
        <v>54</v>
      </c>
      <c r="E3959" t="s">
        <v>22</v>
      </c>
      <c r="F3959" t="s">
        <v>20</v>
      </c>
      <c r="G3959" t="str">
        <f>IF(VentasC15[[#This Row],[Tipo de pago]]='Tablas auxiliares'!$B$6,"Venta física","Venta Online")</f>
        <v>Venta física</v>
      </c>
      <c r="H3959" t="s">
        <v>29</v>
      </c>
      <c r="I3959" s="37">
        <v>67974</v>
      </c>
      <c r="J3959" s="37">
        <v>63131</v>
      </c>
      <c r="K3959" s="37">
        <v>9227</v>
      </c>
      <c r="L3959" s="37">
        <v>3774</v>
      </c>
      <c r="M3959" s="37">
        <v>3104</v>
      </c>
      <c r="N3959" s="37">
        <f>SUM(VentasC15[[#This Row],[Maquillaje]:[Perfumería]])</f>
        <v>147210</v>
      </c>
      <c r="O3959" s="14">
        <f>AVERAGE(VentasC15[[#This Row],[Maquillaje]:[Perfumería]])</f>
        <v>29442</v>
      </c>
      <c r="P3959" t="str">
        <f>INDEX(VentasC15[[#Headers],[Maquillaje]:[Perfumería]],MATCH(MAX(VentasC15[[#This Row],[Maquillaje]:[Perfumería]]),VentasC15[[#This Row],[Maquillaje]:[Perfumería]],0))</f>
        <v>Maquillaje</v>
      </c>
      <c r="Q3959" t="str">
        <f>INDEX(VentasC15[[#Headers],[Maquillaje]:[Perfumería]],MATCH(MIN(VentasC15[[#This Row],[Maquillaje]:[Perfumería]]),VentasC15[[#This Row],[Maquillaje]:[Perfumería]],0))</f>
        <v>Perfumería</v>
      </c>
      <c r="R3959" t="str">
        <f>IF(VentasC15[[#This Row],[Total por vendedor]]&gt;=250000,"SI","NO")</f>
        <v>NO</v>
      </c>
    </row>
    <row r="3960" spans="1:18" x14ac:dyDescent="0.3">
      <c r="A3960" s="16">
        <v>33501080</v>
      </c>
      <c r="B3960" s="13">
        <v>68</v>
      </c>
      <c r="C3960" s="13">
        <v>8</v>
      </c>
      <c r="D3960" s="13">
        <v>98</v>
      </c>
      <c r="E3960" t="s">
        <v>23</v>
      </c>
      <c r="F3960" t="s">
        <v>20</v>
      </c>
      <c r="G3960" t="str">
        <f>IF(VentasC15[[#This Row],[Tipo de pago]]='Tablas auxiliares'!$B$6,"Venta física","Venta Online")</f>
        <v>Venta física</v>
      </c>
      <c r="H3960" t="s">
        <v>29</v>
      </c>
      <c r="I3960" s="37">
        <v>19401</v>
      </c>
      <c r="J3960" s="37">
        <v>67004</v>
      </c>
      <c r="K3960" s="37">
        <v>40165</v>
      </c>
      <c r="L3960" s="37">
        <v>71579</v>
      </c>
      <c r="M3960" s="37">
        <v>44478</v>
      </c>
      <c r="N3960" s="37">
        <f>SUM(VentasC15[[#This Row],[Maquillaje]:[Perfumería]])</f>
        <v>242627</v>
      </c>
      <c r="O3960" s="14">
        <f>AVERAGE(VentasC15[[#This Row],[Maquillaje]:[Perfumería]])</f>
        <v>48525.4</v>
      </c>
      <c r="P3960" t="str">
        <f>INDEX(VentasC15[[#Headers],[Maquillaje]:[Perfumería]],MATCH(MAX(VentasC15[[#This Row],[Maquillaje]:[Perfumería]]),VentasC15[[#This Row],[Maquillaje]:[Perfumería]],0))</f>
        <v>Cuerpo</v>
      </c>
      <c r="Q3960" t="str">
        <f>INDEX(VentasC15[[#Headers],[Maquillaje]:[Perfumería]],MATCH(MIN(VentasC15[[#This Row],[Maquillaje]:[Perfumería]]),VentasC15[[#This Row],[Maquillaje]:[Perfumería]],0))</f>
        <v>Maquillaje</v>
      </c>
      <c r="R3960" t="str">
        <f>IF(VentasC15[[#This Row],[Total por vendedor]]&gt;=250000,"SI","NO")</f>
        <v>NO</v>
      </c>
    </row>
    <row r="3961" spans="1:18" x14ac:dyDescent="0.3">
      <c r="A3961" s="17">
        <v>33501081</v>
      </c>
      <c r="B3961" s="13">
        <v>70</v>
      </c>
      <c r="C3961" s="13">
        <v>8</v>
      </c>
      <c r="D3961" s="13">
        <v>30</v>
      </c>
      <c r="E3961" t="s">
        <v>24</v>
      </c>
      <c r="F3961" t="s">
        <v>20</v>
      </c>
      <c r="G3961" t="str">
        <f>IF(VentasC15[[#This Row],[Tipo de pago]]='Tablas auxiliares'!$B$6,"Venta física","Venta Online")</f>
        <v>Venta física</v>
      </c>
      <c r="H3961" t="s">
        <v>30</v>
      </c>
      <c r="I3961" s="37">
        <v>13773</v>
      </c>
      <c r="J3961" s="37">
        <v>33366</v>
      </c>
      <c r="K3961" s="37">
        <v>61262</v>
      </c>
      <c r="L3961" s="37">
        <v>31918</v>
      </c>
      <c r="M3961" s="37">
        <v>56732</v>
      </c>
      <c r="N3961" s="37">
        <f>SUM(VentasC15[[#This Row],[Maquillaje]:[Perfumería]])</f>
        <v>197051</v>
      </c>
      <c r="O3961" s="14">
        <f>AVERAGE(VentasC15[[#This Row],[Maquillaje]:[Perfumería]])</f>
        <v>39410.199999999997</v>
      </c>
      <c r="P3961" t="str">
        <f>INDEX(VentasC15[[#Headers],[Maquillaje]:[Perfumería]],MATCH(MAX(VentasC15[[#This Row],[Maquillaje]:[Perfumería]]),VentasC15[[#This Row],[Maquillaje]:[Perfumería]],0))</f>
        <v>Cabello</v>
      </c>
      <c r="Q3961" t="str">
        <f>INDEX(VentasC15[[#Headers],[Maquillaje]:[Perfumería]],MATCH(MIN(VentasC15[[#This Row],[Maquillaje]:[Perfumería]]),VentasC15[[#This Row],[Maquillaje]:[Perfumería]],0))</f>
        <v>Maquillaje</v>
      </c>
      <c r="R3961" t="str">
        <f>IF(VentasC15[[#This Row],[Total por vendedor]]&gt;=250000,"SI","NO")</f>
        <v>NO</v>
      </c>
    </row>
    <row r="3962" spans="1:18" x14ac:dyDescent="0.3">
      <c r="A3962" s="16">
        <v>33501082</v>
      </c>
      <c r="B3962" s="13">
        <v>60</v>
      </c>
      <c r="C3962" s="13">
        <v>8</v>
      </c>
      <c r="D3962" s="13">
        <v>27</v>
      </c>
      <c r="E3962" t="s">
        <v>24</v>
      </c>
      <c r="F3962" t="s">
        <v>21</v>
      </c>
      <c r="G3962" t="str">
        <f>IF(VentasC15[[#This Row],[Tipo de pago]]='Tablas auxiliares'!$B$6,"Venta física","Venta Online")</f>
        <v>Venta Online</v>
      </c>
      <c r="H3962" t="s">
        <v>29</v>
      </c>
      <c r="I3962" s="37">
        <v>33264</v>
      </c>
      <c r="J3962" s="37">
        <v>63246</v>
      </c>
      <c r="K3962" s="37">
        <v>53169</v>
      </c>
      <c r="L3962" s="37">
        <v>3283</v>
      </c>
      <c r="M3962" s="37">
        <v>18868</v>
      </c>
      <c r="N3962" s="37">
        <f>SUM(VentasC15[[#This Row],[Maquillaje]:[Perfumería]])</f>
        <v>171830</v>
      </c>
      <c r="O3962" s="14">
        <f>AVERAGE(VentasC15[[#This Row],[Maquillaje]:[Perfumería]])</f>
        <v>34366</v>
      </c>
      <c r="P3962" t="str">
        <f>INDEX(VentasC15[[#Headers],[Maquillaje]:[Perfumería]],MATCH(MAX(VentasC15[[#This Row],[Maquillaje]:[Perfumería]]),VentasC15[[#This Row],[Maquillaje]:[Perfumería]],0))</f>
        <v>Skincare</v>
      </c>
      <c r="Q3962" t="str">
        <f>INDEX(VentasC15[[#Headers],[Maquillaje]:[Perfumería]],MATCH(MIN(VentasC15[[#This Row],[Maquillaje]:[Perfumería]]),VentasC15[[#This Row],[Maquillaje]:[Perfumería]],0))</f>
        <v>Cuerpo</v>
      </c>
      <c r="R3962" t="str">
        <f>IF(VentasC15[[#This Row],[Total por vendedor]]&gt;=250000,"SI","NO")</f>
        <v>NO</v>
      </c>
    </row>
    <row r="3963" spans="1:18" x14ac:dyDescent="0.3">
      <c r="A3963" s="17">
        <v>33501083</v>
      </c>
      <c r="B3963" s="13">
        <v>38</v>
      </c>
      <c r="C3963" s="13">
        <v>8</v>
      </c>
      <c r="D3963" s="13">
        <v>99</v>
      </c>
      <c r="E3963" t="s">
        <v>23</v>
      </c>
      <c r="F3963" t="s">
        <v>20</v>
      </c>
      <c r="G3963" t="str">
        <f>IF(VentasC15[[#This Row],[Tipo de pago]]='Tablas auxiliares'!$B$6,"Venta física","Venta Online")</f>
        <v>Venta física</v>
      </c>
      <c r="H3963" t="s">
        <v>29</v>
      </c>
      <c r="I3963" s="37">
        <v>87897</v>
      </c>
      <c r="J3963" s="37">
        <v>15629</v>
      </c>
      <c r="K3963" s="37">
        <v>15765</v>
      </c>
      <c r="L3963" s="37">
        <v>18667</v>
      </c>
      <c r="M3963" s="37">
        <v>75854</v>
      </c>
      <c r="N3963" s="37">
        <f>SUM(VentasC15[[#This Row],[Maquillaje]:[Perfumería]])</f>
        <v>213812</v>
      </c>
      <c r="O3963" s="14">
        <f>AVERAGE(VentasC15[[#This Row],[Maquillaje]:[Perfumería]])</f>
        <v>42762.400000000001</v>
      </c>
      <c r="P3963" t="str">
        <f>INDEX(VentasC15[[#Headers],[Maquillaje]:[Perfumería]],MATCH(MAX(VentasC15[[#This Row],[Maquillaje]:[Perfumería]]),VentasC15[[#This Row],[Maquillaje]:[Perfumería]],0))</f>
        <v>Maquillaje</v>
      </c>
      <c r="Q3963" t="str">
        <f>INDEX(VentasC15[[#Headers],[Maquillaje]:[Perfumería]],MATCH(MIN(VentasC15[[#This Row],[Maquillaje]:[Perfumería]]),VentasC15[[#This Row],[Maquillaje]:[Perfumería]],0))</f>
        <v>Skincare</v>
      </c>
      <c r="R3963" t="str">
        <f>IF(VentasC15[[#This Row],[Total por vendedor]]&gt;=250000,"SI","NO")</f>
        <v>NO</v>
      </c>
    </row>
    <row r="3964" spans="1:18" x14ac:dyDescent="0.3">
      <c r="A3964" s="16">
        <v>33501084</v>
      </c>
      <c r="B3964" s="13">
        <v>42</v>
      </c>
      <c r="C3964" s="13">
        <v>8</v>
      </c>
      <c r="D3964" s="13">
        <v>67</v>
      </c>
      <c r="E3964" t="s">
        <v>25</v>
      </c>
      <c r="F3964" t="s">
        <v>20</v>
      </c>
      <c r="G3964" t="str">
        <f>IF(VentasC15[[#This Row],[Tipo de pago]]='Tablas auxiliares'!$B$6,"Venta física","Venta Online")</f>
        <v>Venta física</v>
      </c>
      <c r="H3964" t="s">
        <v>29</v>
      </c>
      <c r="I3964" s="37">
        <v>22934</v>
      </c>
      <c r="J3964" s="37">
        <v>25697</v>
      </c>
      <c r="K3964" s="37">
        <v>65592</v>
      </c>
      <c r="L3964" s="37">
        <v>10846</v>
      </c>
      <c r="M3964" s="37">
        <v>78715</v>
      </c>
      <c r="N3964" s="37">
        <f>SUM(VentasC15[[#This Row],[Maquillaje]:[Perfumería]])</f>
        <v>203784</v>
      </c>
      <c r="O3964" s="14">
        <f>AVERAGE(VentasC15[[#This Row],[Maquillaje]:[Perfumería]])</f>
        <v>40756.800000000003</v>
      </c>
      <c r="P3964" t="str">
        <f>INDEX(VentasC15[[#Headers],[Maquillaje]:[Perfumería]],MATCH(MAX(VentasC15[[#This Row],[Maquillaje]:[Perfumería]]),VentasC15[[#This Row],[Maquillaje]:[Perfumería]],0))</f>
        <v>Perfumería</v>
      </c>
      <c r="Q3964" t="str">
        <f>INDEX(VentasC15[[#Headers],[Maquillaje]:[Perfumería]],MATCH(MIN(VentasC15[[#This Row],[Maquillaje]:[Perfumería]]),VentasC15[[#This Row],[Maquillaje]:[Perfumería]],0))</f>
        <v>Cuerpo</v>
      </c>
      <c r="R3964" t="str">
        <f>IF(VentasC15[[#This Row],[Total por vendedor]]&gt;=250000,"SI","NO")</f>
        <v>NO</v>
      </c>
    </row>
    <row r="3965" spans="1:18" x14ac:dyDescent="0.3">
      <c r="A3965" s="17">
        <v>33501085</v>
      </c>
      <c r="B3965" s="13">
        <v>67</v>
      </c>
      <c r="C3965" s="13">
        <v>8</v>
      </c>
      <c r="D3965" s="13">
        <v>30</v>
      </c>
      <c r="E3965" t="s">
        <v>23</v>
      </c>
      <c r="F3965" t="s">
        <v>21</v>
      </c>
      <c r="G3965" t="str">
        <f>IF(VentasC15[[#This Row],[Tipo de pago]]='Tablas auxiliares'!$B$6,"Venta física","Venta Online")</f>
        <v>Venta Online</v>
      </c>
      <c r="H3965" t="s">
        <v>29</v>
      </c>
      <c r="I3965" s="37">
        <v>77965</v>
      </c>
      <c r="J3965" s="37">
        <v>31447</v>
      </c>
      <c r="K3965" s="37">
        <v>36003</v>
      </c>
      <c r="L3965" s="37">
        <v>9903</v>
      </c>
      <c r="M3965" s="37">
        <v>29035</v>
      </c>
      <c r="N3965" s="37">
        <f>SUM(VentasC15[[#This Row],[Maquillaje]:[Perfumería]])</f>
        <v>184353</v>
      </c>
      <c r="O3965" s="14">
        <f>AVERAGE(VentasC15[[#This Row],[Maquillaje]:[Perfumería]])</f>
        <v>36870.6</v>
      </c>
      <c r="P3965" t="str">
        <f>INDEX(VentasC15[[#Headers],[Maquillaje]:[Perfumería]],MATCH(MAX(VentasC15[[#This Row],[Maquillaje]:[Perfumería]]),VentasC15[[#This Row],[Maquillaje]:[Perfumería]],0))</f>
        <v>Maquillaje</v>
      </c>
      <c r="Q3965" t="str">
        <f>INDEX(VentasC15[[#Headers],[Maquillaje]:[Perfumería]],MATCH(MIN(VentasC15[[#This Row],[Maquillaje]:[Perfumería]]),VentasC15[[#This Row],[Maquillaje]:[Perfumería]],0))</f>
        <v>Cuerpo</v>
      </c>
      <c r="R3965" t="str">
        <f>IF(VentasC15[[#This Row],[Total por vendedor]]&gt;=250000,"SI","NO")</f>
        <v>NO</v>
      </c>
    </row>
    <row r="3966" spans="1:18" x14ac:dyDescent="0.3">
      <c r="A3966" s="16">
        <v>33501086</v>
      </c>
      <c r="B3966" s="13">
        <v>62</v>
      </c>
      <c r="C3966" s="13">
        <v>8</v>
      </c>
      <c r="D3966" s="13">
        <v>38</v>
      </c>
      <c r="E3966" t="s">
        <v>23</v>
      </c>
      <c r="F3966" t="s">
        <v>20</v>
      </c>
      <c r="G3966" t="str">
        <f>IF(VentasC15[[#This Row],[Tipo de pago]]='Tablas auxiliares'!$B$6,"Venta física","Venta Online")</f>
        <v>Venta física</v>
      </c>
      <c r="H3966" t="s">
        <v>30</v>
      </c>
      <c r="I3966" s="37">
        <v>4063</v>
      </c>
      <c r="J3966" s="37">
        <v>70019</v>
      </c>
      <c r="K3966" s="37">
        <v>76473</v>
      </c>
      <c r="L3966" s="37">
        <v>20834</v>
      </c>
      <c r="M3966" s="37">
        <v>44277</v>
      </c>
      <c r="N3966" s="37">
        <f>SUM(VentasC15[[#This Row],[Maquillaje]:[Perfumería]])</f>
        <v>215666</v>
      </c>
      <c r="O3966" s="14">
        <f>AVERAGE(VentasC15[[#This Row],[Maquillaje]:[Perfumería]])</f>
        <v>43133.2</v>
      </c>
      <c r="P3966" t="str">
        <f>INDEX(VentasC15[[#Headers],[Maquillaje]:[Perfumería]],MATCH(MAX(VentasC15[[#This Row],[Maquillaje]:[Perfumería]]),VentasC15[[#This Row],[Maquillaje]:[Perfumería]],0))</f>
        <v>Cabello</v>
      </c>
      <c r="Q3966" t="str">
        <f>INDEX(VentasC15[[#Headers],[Maquillaje]:[Perfumería]],MATCH(MIN(VentasC15[[#This Row],[Maquillaje]:[Perfumería]]),VentasC15[[#This Row],[Maquillaje]:[Perfumería]],0))</f>
        <v>Maquillaje</v>
      </c>
      <c r="R3966" t="str">
        <f>IF(VentasC15[[#This Row],[Total por vendedor]]&gt;=250000,"SI","NO")</f>
        <v>NO</v>
      </c>
    </row>
    <row r="3967" spans="1:18" x14ac:dyDescent="0.3">
      <c r="A3967" s="17">
        <v>33501087</v>
      </c>
      <c r="B3967" s="13">
        <v>74</v>
      </c>
      <c r="C3967" s="13">
        <v>8</v>
      </c>
      <c r="D3967" s="13">
        <v>38</v>
      </c>
      <c r="E3967" t="s">
        <v>23</v>
      </c>
      <c r="F3967" t="s">
        <v>21</v>
      </c>
      <c r="G3967" t="str">
        <f>IF(VentasC15[[#This Row],[Tipo de pago]]='Tablas auxiliares'!$B$6,"Venta física","Venta Online")</f>
        <v>Venta Online</v>
      </c>
      <c r="H3967" t="s">
        <v>30</v>
      </c>
      <c r="I3967" s="37">
        <v>67680</v>
      </c>
      <c r="J3967" s="37">
        <v>35594</v>
      </c>
      <c r="K3967" s="37">
        <v>70157</v>
      </c>
      <c r="L3967" s="37">
        <v>33904</v>
      </c>
      <c r="M3967" s="37">
        <v>86696</v>
      </c>
      <c r="N3967" s="37">
        <f>SUM(VentasC15[[#This Row],[Maquillaje]:[Perfumería]])</f>
        <v>294031</v>
      </c>
      <c r="O3967" s="14">
        <f>AVERAGE(VentasC15[[#This Row],[Maquillaje]:[Perfumería]])</f>
        <v>58806.2</v>
      </c>
      <c r="P3967" t="str">
        <f>INDEX(VentasC15[[#Headers],[Maquillaje]:[Perfumería]],MATCH(MAX(VentasC15[[#This Row],[Maquillaje]:[Perfumería]]),VentasC15[[#This Row],[Maquillaje]:[Perfumería]],0))</f>
        <v>Perfumería</v>
      </c>
      <c r="Q3967" t="str">
        <f>INDEX(VentasC15[[#Headers],[Maquillaje]:[Perfumería]],MATCH(MIN(VentasC15[[#This Row],[Maquillaje]:[Perfumería]]),VentasC15[[#This Row],[Maquillaje]:[Perfumería]],0))</f>
        <v>Cuerpo</v>
      </c>
      <c r="R3967" t="str">
        <f>IF(VentasC15[[#This Row],[Total por vendedor]]&gt;=250000,"SI","NO")</f>
        <v>SI</v>
      </c>
    </row>
    <row r="3968" spans="1:18" x14ac:dyDescent="0.3">
      <c r="A3968" s="16">
        <v>33501088</v>
      </c>
      <c r="B3968" s="13">
        <v>54</v>
      </c>
      <c r="C3968" s="13">
        <v>8</v>
      </c>
      <c r="D3968" s="13">
        <v>16</v>
      </c>
      <c r="E3968" t="s">
        <v>22</v>
      </c>
      <c r="F3968" t="s">
        <v>21</v>
      </c>
      <c r="G3968" t="str">
        <f>IF(VentasC15[[#This Row],[Tipo de pago]]='Tablas auxiliares'!$B$6,"Venta física","Venta Online")</f>
        <v>Venta Online</v>
      </c>
      <c r="H3968" t="s">
        <v>30</v>
      </c>
      <c r="I3968" s="37">
        <v>40539</v>
      </c>
      <c r="J3968" s="37">
        <v>43943</v>
      </c>
      <c r="K3968" s="37">
        <v>67097</v>
      </c>
      <c r="L3968" s="37">
        <v>65234</v>
      </c>
      <c r="M3968" s="37">
        <v>83798</v>
      </c>
      <c r="N3968" s="37">
        <f>SUM(VentasC15[[#This Row],[Maquillaje]:[Perfumería]])</f>
        <v>300611</v>
      </c>
      <c r="O3968" s="14">
        <f>AVERAGE(VentasC15[[#This Row],[Maquillaje]:[Perfumería]])</f>
        <v>60122.2</v>
      </c>
      <c r="P3968" t="str">
        <f>INDEX(VentasC15[[#Headers],[Maquillaje]:[Perfumería]],MATCH(MAX(VentasC15[[#This Row],[Maquillaje]:[Perfumería]]),VentasC15[[#This Row],[Maquillaje]:[Perfumería]],0))</f>
        <v>Perfumería</v>
      </c>
      <c r="Q3968" t="str">
        <f>INDEX(VentasC15[[#Headers],[Maquillaje]:[Perfumería]],MATCH(MIN(VentasC15[[#This Row],[Maquillaje]:[Perfumería]]),VentasC15[[#This Row],[Maquillaje]:[Perfumería]],0))</f>
        <v>Maquillaje</v>
      </c>
      <c r="R3968" t="str">
        <f>IF(VentasC15[[#This Row],[Total por vendedor]]&gt;=250000,"SI","NO")</f>
        <v>SI</v>
      </c>
    </row>
    <row r="3969" spans="1:18" x14ac:dyDescent="0.3">
      <c r="A3969" s="17">
        <v>33501089</v>
      </c>
      <c r="B3969" s="13">
        <v>69</v>
      </c>
      <c r="C3969" s="13">
        <v>8</v>
      </c>
      <c r="D3969" s="13">
        <v>46</v>
      </c>
      <c r="E3969" t="s">
        <v>22</v>
      </c>
      <c r="F3969" t="s">
        <v>21</v>
      </c>
      <c r="G3969" t="str">
        <f>IF(VentasC15[[#This Row],[Tipo de pago]]='Tablas auxiliares'!$B$6,"Venta física","Venta Online")</f>
        <v>Venta Online</v>
      </c>
      <c r="H3969" t="s">
        <v>30</v>
      </c>
      <c r="I3969" s="37">
        <v>90504</v>
      </c>
      <c r="J3969" s="37">
        <v>15409</v>
      </c>
      <c r="K3969" s="37">
        <v>58645</v>
      </c>
      <c r="L3969" s="37">
        <v>69616</v>
      </c>
      <c r="M3969" s="37">
        <v>31854</v>
      </c>
      <c r="N3969" s="37">
        <f>SUM(VentasC15[[#This Row],[Maquillaje]:[Perfumería]])</f>
        <v>266028</v>
      </c>
      <c r="O3969" s="14">
        <f>AVERAGE(VentasC15[[#This Row],[Maquillaje]:[Perfumería]])</f>
        <v>53205.599999999999</v>
      </c>
      <c r="P3969" t="str">
        <f>INDEX(VentasC15[[#Headers],[Maquillaje]:[Perfumería]],MATCH(MAX(VentasC15[[#This Row],[Maquillaje]:[Perfumería]]),VentasC15[[#This Row],[Maquillaje]:[Perfumería]],0))</f>
        <v>Maquillaje</v>
      </c>
      <c r="Q3969" t="str">
        <f>INDEX(VentasC15[[#Headers],[Maquillaje]:[Perfumería]],MATCH(MIN(VentasC15[[#This Row],[Maquillaje]:[Perfumería]]),VentasC15[[#This Row],[Maquillaje]:[Perfumería]],0))</f>
        <v>Skincare</v>
      </c>
      <c r="R3969" t="str">
        <f>IF(VentasC15[[#This Row],[Total por vendedor]]&gt;=250000,"SI","NO")</f>
        <v>SI</v>
      </c>
    </row>
    <row r="3970" spans="1:18" x14ac:dyDescent="0.3">
      <c r="A3970" s="16">
        <v>33501090</v>
      </c>
      <c r="B3970" s="13">
        <v>33</v>
      </c>
      <c r="C3970" s="13">
        <v>8</v>
      </c>
      <c r="D3970" s="13">
        <v>52</v>
      </c>
      <c r="E3970" t="s">
        <v>23</v>
      </c>
      <c r="F3970" t="s">
        <v>20</v>
      </c>
      <c r="G3970" t="str">
        <f>IF(VentasC15[[#This Row],[Tipo de pago]]='Tablas auxiliares'!$B$6,"Venta física","Venta Online")</f>
        <v>Venta física</v>
      </c>
      <c r="H3970" t="s">
        <v>29</v>
      </c>
      <c r="I3970" s="37">
        <v>65250</v>
      </c>
      <c r="J3970" s="37">
        <v>46082</v>
      </c>
      <c r="K3970" s="37">
        <v>54486</v>
      </c>
      <c r="L3970" s="37">
        <v>26077</v>
      </c>
      <c r="M3970" s="37">
        <v>39499</v>
      </c>
      <c r="N3970" s="37">
        <f>SUM(VentasC15[[#This Row],[Maquillaje]:[Perfumería]])</f>
        <v>231394</v>
      </c>
      <c r="O3970" s="14">
        <f>AVERAGE(VentasC15[[#This Row],[Maquillaje]:[Perfumería]])</f>
        <v>46278.8</v>
      </c>
      <c r="P3970" t="str">
        <f>INDEX(VentasC15[[#Headers],[Maquillaje]:[Perfumería]],MATCH(MAX(VentasC15[[#This Row],[Maquillaje]:[Perfumería]]),VentasC15[[#This Row],[Maquillaje]:[Perfumería]],0))</f>
        <v>Maquillaje</v>
      </c>
      <c r="Q3970" t="str">
        <f>INDEX(VentasC15[[#Headers],[Maquillaje]:[Perfumería]],MATCH(MIN(VentasC15[[#This Row],[Maquillaje]:[Perfumería]]),VentasC15[[#This Row],[Maquillaje]:[Perfumería]],0))</f>
        <v>Cuerpo</v>
      </c>
      <c r="R3970" t="str">
        <f>IF(VentasC15[[#This Row],[Total por vendedor]]&gt;=250000,"SI","NO")</f>
        <v>NO</v>
      </c>
    </row>
    <row r="3971" spans="1:18" x14ac:dyDescent="0.3">
      <c r="A3971" s="17">
        <v>33501091</v>
      </c>
      <c r="B3971" s="13">
        <v>63</v>
      </c>
      <c r="C3971" s="13">
        <v>8</v>
      </c>
      <c r="D3971" s="13">
        <v>69</v>
      </c>
      <c r="E3971" t="s">
        <v>24</v>
      </c>
      <c r="F3971" t="s">
        <v>20</v>
      </c>
      <c r="G3971" t="str">
        <f>IF(VentasC15[[#This Row],[Tipo de pago]]='Tablas auxiliares'!$B$6,"Venta física","Venta Online")</f>
        <v>Venta física</v>
      </c>
      <c r="H3971" t="s">
        <v>30</v>
      </c>
      <c r="I3971" s="37">
        <v>74682</v>
      </c>
      <c r="J3971" s="37">
        <v>2760</v>
      </c>
      <c r="K3971" s="37">
        <v>46698</v>
      </c>
      <c r="L3971" s="37">
        <v>62727</v>
      </c>
      <c r="M3971" s="37">
        <v>43945</v>
      </c>
      <c r="N3971" s="37">
        <f>SUM(VentasC15[[#This Row],[Maquillaje]:[Perfumería]])</f>
        <v>230812</v>
      </c>
      <c r="O3971" s="14">
        <f>AVERAGE(VentasC15[[#This Row],[Maquillaje]:[Perfumería]])</f>
        <v>46162.400000000001</v>
      </c>
      <c r="P3971" t="str">
        <f>INDEX(VentasC15[[#Headers],[Maquillaje]:[Perfumería]],MATCH(MAX(VentasC15[[#This Row],[Maquillaje]:[Perfumería]]),VentasC15[[#This Row],[Maquillaje]:[Perfumería]],0))</f>
        <v>Maquillaje</v>
      </c>
      <c r="Q3971" t="str">
        <f>INDEX(VentasC15[[#Headers],[Maquillaje]:[Perfumería]],MATCH(MIN(VentasC15[[#This Row],[Maquillaje]:[Perfumería]]),VentasC15[[#This Row],[Maquillaje]:[Perfumería]],0))</f>
        <v>Skincare</v>
      </c>
      <c r="R3971" t="str">
        <f>IF(VentasC15[[#This Row],[Total por vendedor]]&gt;=250000,"SI","NO")</f>
        <v>NO</v>
      </c>
    </row>
    <row r="3972" spans="1:18" x14ac:dyDescent="0.3">
      <c r="A3972" s="16">
        <v>33501092</v>
      </c>
      <c r="B3972" s="13">
        <v>48</v>
      </c>
      <c r="C3972" s="13">
        <v>8</v>
      </c>
      <c r="D3972" s="13">
        <v>61</v>
      </c>
      <c r="E3972" t="s">
        <v>22</v>
      </c>
      <c r="F3972" t="s">
        <v>21</v>
      </c>
      <c r="G3972" t="str">
        <f>IF(VentasC15[[#This Row],[Tipo de pago]]='Tablas auxiliares'!$B$6,"Venta física","Venta Online")</f>
        <v>Venta Online</v>
      </c>
      <c r="H3972" t="s">
        <v>30</v>
      </c>
      <c r="I3972" s="37">
        <v>67665</v>
      </c>
      <c r="J3972" s="37">
        <v>11243</v>
      </c>
      <c r="K3972" s="37">
        <v>92163</v>
      </c>
      <c r="L3972" s="37">
        <v>6077</v>
      </c>
      <c r="M3972" s="37">
        <v>75684</v>
      </c>
      <c r="N3972" s="37">
        <f>SUM(VentasC15[[#This Row],[Maquillaje]:[Perfumería]])</f>
        <v>252832</v>
      </c>
      <c r="O3972" s="14">
        <f>AVERAGE(VentasC15[[#This Row],[Maquillaje]:[Perfumería]])</f>
        <v>50566.400000000001</v>
      </c>
      <c r="P3972" t="str">
        <f>INDEX(VentasC15[[#Headers],[Maquillaje]:[Perfumería]],MATCH(MAX(VentasC15[[#This Row],[Maquillaje]:[Perfumería]]),VentasC15[[#This Row],[Maquillaje]:[Perfumería]],0))</f>
        <v>Cabello</v>
      </c>
      <c r="Q3972" t="str">
        <f>INDEX(VentasC15[[#Headers],[Maquillaje]:[Perfumería]],MATCH(MIN(VentasC15[[#This Row],[Maquillaje]:[Perfumería]]),VentasC15[[#This Row],[Maquillaje]:[Perfumería]],0))</f>
        <v>Cuerpo</v>
      </c>
      <c r="R3972" t="str">
        <f>IF(VentasC15[[#This Row],[Total por vendedor]]&gt;=250000,"SI","NO")</f>
        <v>SI</v>
      </c>
    </row>
    <row r="3973" spans="1:18" x14ac:dyDescent="0.3">
      <c r="A3973" s="17">
        <v>33501093</v>
      </c>
      <c r="B3973" s="13">
        <v>66</v>
      </c>
      <c r="C3973" s="13">
        <v>8</v>
      </c>
      <c r="D3973" s="13">
        <v>51</v>
      </c>
      <c r="E3973" t="s">
        <v>23</v>
      </c>
      <c r="F3973" t="s">
        <v>21</v>
      </c>
      <c r="G3973" t="str">
        <f>IF(VentasC15[[#This Row],[Tipo de pago]]='Tablas auxiliares'!$B$6,"Venta física","Venta Online")</f>
        <v>Venta Online</v>
      </c>
      <c r="H3973" t="s">
        <v>29</v>
      </c>
      <c r="I3973" s="37">
        <v>14844</v>
      </c>
      <c r="J3973" s="37">
        <v>42174</v>
      </c>
      <c r="K3973" s="37">
        <v>86191</v>
      </c>
      <c r="L3973" s="37">
        <v>63376</v>
      </c>
      <c r="M3973" s="37">
        <v>82998</v>
      </c>
      <c r="N3973" s="37">
        <f>SUM(VentasC15[[#This Row],[Maquillaje]:[Perfumería]])</f>
        <v>289583</v>
      </c>
      <c r="O3973" s="14">
        <f>AVERAGE(VentasC15[[#This Row],[Maquillaje]:[Perfumería]])</f>
        <v>57916.6</v>
      </c>
      <c r="P3973" t="str">
        <f>INDEX(VentasC15[[#Headers],[Maquillaje]:[Perfumería]],MATCH(MAX(VentasC15[[#This Row],[Maquillaje]:[Perfumería]]),VentasC15[[#This Row],[Maquillaje]:[Perfumería]],0))</f>
        <v>Cabello</v>
      </c>
      <c r="Q3973" t="str">
        <f>INDEX(VentasC15[[#Headers],[Maquillaje]:[Perfumería]],MATCH(MIN(VentasC15[[#This Row],[Maquillaje]:[Perfumería]]),VentasC15[[#This Row],[Maquillaje]:[Perfumería]],0))</f>
        <v>Maquillaje</v>
      </c>
      <c r="R3973" t="str">
        <f>IF(VentasC15[[#This Row],[Total por vendedor]]&gt;=250000,"SI","NO")</f>
        <v>SI</v>
      </c>
    </row>
    <row r="3974" spans="1:18" x14ac:dyDescent="0.3">
      <c r="A3974" s="16">
        <v>33501094</v>
      </c>
      <c r="B3974" s="13">
        <v>28</v>
      </c>
      <c r="C3974" s="13">
        <v>8</v>
      </c>
      <c r="D3974" s="13">
        <v>32</v>
      </c>
      <c r="E3974" t="s">
        <v>23</v>
      </c>
      <c r="F3974" t="s">
        <v>20</v>
      </c>
      <c r="G3974" t="str">
        <f>IF(VentasC15[[#This Row],[Tipo de pago]]='Tablas auxiliares'!$B$6,"Venta física","Venta Online")</f>
        <v>Venta física</v>
      </c>
      <c r="H3974" t="s">
        <v>29</v>
      </c>
      <c r="I3974" s="37">
        <v>80659</v>
      </c>
      <c r="J3974" s="37">
        <v>1800</v>
      </c>
      <c r="K3974" s="37">
        <v>9293</v>
      </c>
      <c r="L3974" s="37">
        <v>38210</v>
      </c>
      <c r="M3974" s="37">
        <v>18001</v>
      </c>
      <c r="N3974" s="37">
        <f>SUM(VentasC15[[#This Row],[Maquillaje]:[Perfumería]])</f>
        <v>147963</v>
      </c>
      <c r="O3974" s="14">
        <f>AVERAGE(VentasC15[[#This Row],[Maquillaje]:[Perfumería]])</f>
        <v>29592.6</v>
      </c>
      <c r="P3974" t="str">
        <f>INDEX(VentasC15[[#Headers],[Maquillaje]:[Perfumería]],MATCH(MAX(VentasC15[[#This Row],[Maquillaje]:[Perfumería]]),VentasC15[[#This Row],[Maquillaje]:[Perfumería]],0))</f>
        <v>Maquillaje</v>
      </c>
      <c r="Q3974" t="str">
        <f>INDEX(VentasC15[[#Headers],[Maquillaje]:[Perfumería]],MATCH(MIN(VentasC15[[#This Row],[Maquillaje]:[Perfumería]]),VentasC15[[#This Row],[Maquillaje]:[Perfumería]],0))</f>
        <v>Skincare</v>
      </c>
      <c r="R3974" t="str">
        <f>IF(VentasC15[[#This Row],[Total por vendedor]]&gt;=250000,"SI","NO")</f>
        <v>NO</v>
      </c>
    </row>
    <row r="3975" spans="1:18" x14ac:dyDescent="0.3">
      <c r="A3975" s="17">
        <v>33501095</v>
      </c>
      <c r="B3975" s="13">
        <v>36</v>
      </c>
      <c r="C3975" s="13">
        <v>8</v>
      </c>
      <c r="D3975" s="13">
        <v>38</v>
      </c>
      <c r="E3975" t="s">
        <v>23</v>
      </c>
      <c r="F3975" t="s">
        <v>21</v>
      </c>
      <c r="G3975" t="str">
        <f>IF(VentasC15[[#This Row],[Tipo de pago]]='Tablas auxiliares'!$B$6,"Venta física","Venta Online")</f>
        <v>Venta Online</v>
      </c>
      <c r="H3975" t="s">
        <v>30</v>
      </c>
      <c r="I3975" s="37">
        <v>78190</v>
      </c>
      <c r="J3975" s="37">
        <v>53481</v>
      </c>
      <c r="K3975" s="37">
        <v>33462</v>
      </c>
      <c r="L3975" s="37">
        <v>65279</v>
      </c>
      <c r="M3975" s="37">
        <v>72330</v>
      </c>
      <c r="N3975" s="37">
        <f>SUM(VentasC15[[#This Row],[Maquillaje]:[Perfumería]])</f>
        <v>302742</v>
      </c>
      <c r="O3975" s="14">
        <f>AVERAGE(VentasC15[[#This Row],[Maquillaje]:[Perfumería]])</f>
        <v>60548.4</v>
      </c>
      <c r="P3975" t="str">
        <f>INDEX(VentasC15[[#Headers],[Maquillaje]:[Perfumería]],MATCH(MAX(VentasC15[[#This Row],[Maquillaje]:[Perfumería]]),VentasC15[[#This Row],[Maquillaje]:[Perfumería]],0))</f>
        <v>Maquillaje</v>
      </c>
      <c r="Q3975" t="str">
        <f>INDEX(VentasC15[[#Headers],[Maquillaje]:[Perfumería]],MATCH(MIN(VentasC15[[#This Row],[Maquillaje]:[Perfumería]]),VentasC15[[#This Row],[Maquillaje]:[Perfumería]],0))</f>
        <v>Cabello</v>
      </c>
      <c r="R3975" t="str">
        <f>IF(VentasC15[[#This Row],[Total por vendedor]]&gt;=250000,"SI","NO")</f>
        <v>SI</v>
      </c>
    </row>
    <row r="3976" spans="1:18" x14ac:dyDescent="0.3">
      <c r="A3976" s="16">
        <v>33501096</v>
      </c>
      <c r="B3976" s="13">
        <v>73</v>
      </c>
      <c r="C3976" s="13">
        <v>8</v>
      </c>
      <c r="D3976" s="13">
        <v>15</v>
      </c>
      <c r="E3976" t="s">
        <v>24</v>
      </c>
      <c r="F3976" t="s">
        <v>21</v>
      </c>
      <c r="G3976" t="str">
        <f>IF(VentasC15[[#This Row],[Tipo de pago]]='Tablas auxiliares'!$B$6,"Venta física","Venta Online")</f>
        <v>Venta Online</v>
      </c>
      <c r="H3976" t="s">
        <v>29</v>
      </c>
      <c r="I3976" s="37">
        <v>71200</v>
      </c>
      <c r="J3976" s="37">
        <v>16801</v>
      </c>
      <c r="K3976" s="37">
        <v>81146</v>
      </c>
      <c r="L3976" s="37">
        <v>60537</v>
      </c>
      <c r="M3976" s="37">
        <v>60879</v>
      </c>
      <c r="N3976" s="37">
        <f>SUM(VentasC15[[#This Row],[Maquillaje]:[Perfumería]])</f>
        <v>290563</v>
      </c>
      <c r="O3976" s="14">
        <f>AVERAGE(VentasC15[[#This Row],[Maquillaje]:[Perfumería]])</f>
        <v>58112.6</v>
      </c>
      <c r="P3976" t="str">
        <f>INDEX(VentasC15[[#Headers],[Maquillaje]:[Perfumería]],MATCH(MAX(VentasC15[[#This Row],[Maquillaje]:[Perfumería]]),VentasC15[[#This Row],[Maquillaje]:[Perfumería]],0))</f>
        <v>Cabello</v>
      </c>
      <c r="Q3976" t="str">
        <f>INDEX(VentasC15[[#Headers],[Maquillaje]:[Perfumería]],MATCH(MIN(VentasC15[[#This Row],[Maquillaje]:[Perfumería]]),VentasC15[[#This Row],[Maquillaje]:[Perfumería]],0))</f>
        <v>Skincare</v>
      </c>
      <c r="R3976" t="str">
        <f>IF(VentasC15[[#This Row],[Total por vendedor]]&gt;=250000,"SI","NO")</f>
        <v>SI</v>
      </c>
    </row>
    <row r="3977" spans="1:18" x14ac:dyDescent="0.3">
      <c r="A3977" s="17">
        <v>33501097</v>
      </c>
      <c r="B3977" s="13">
        <v>35</v>
      </c>
      <c r="C3977" s="13">
        <v>8</v>
      </c>
      <c r="D3977" s="13">
        <v>50</v>
      </c>
      <c r="E3977" t="s">
        <v>24</v>
      </c>
      <c r="F3977" t="s">
        <v>21</v>
      </c>
      <c r="G3977" t="str">
        <f>IF(VentasC15[[#This Row],[Tipo de pago]]='Tablas auxiliares'!$B$6,"Venta física","Venta Online")</f>
        <v>Venta Online</v>
      </c>
      <c r="H3977" t="s">
        <v>30</v>
      </c>
      <c r="I3977" s="37">
        <v>90718</v>
      </c>
      <c r="J3977" s="37">
        <v>54989</v>
      </c>
      <c r="K3977" s="37">
        <v>39596</v>
      </c>
      <c r="L3977" s="37">
        <v>19252</v>
      </c>
      <c r="M3977" s="37">
        <v>45167</v>
      </c>
      <c r="N3977" s="37">
        <f>SUM(VentasC15[[#This Row],[Maquillaje]:[Perfumería]])</f>
        <v>249722</v>
      </c>
      <c r="O3977" s="14">
        <f>AVERAGE(VentasC15[[#This Row],[Maquillaje]:[Perfumería]])</f>
        <v>49944.4</v>
      </c>
      <c r="P3977" t="str">
        <f>INDEX(VentasC15[[#Headers],[Maquillaje]:[Perfumería]],MATCH(MAX(VentasC15[[#This Row],[Maquillaje]:[Perfumería]]),VentasC15[[#This Row],[Maquillaje]:[Perfumería]],0))</f>
        <v>Maquillaje</v>
      </c>
      <c r="Q3977" t="str">
        <f>INDEX(VentasC15[[#Headers],[Maquillaje]:[Perfumería]],MATCH(MIN(VentasC15[[#This Row],[Maquillaje]:[Perfumería]]),VentasC15[[#This Row],[Maquillaje]:[Perfumería]],0))</f>
        <v>Cuerpo</v>
      </c>
      <c r="R3977" t="str">
        <f>IF(VentasC15[[#This Row],[Total por vendedor]]&gt;=250000,"SI","NO")</f>
        <v>NO</v>
      </c>
    </row>
    <row r="3978" spans="1:18" x14ac:dyDescent="0.3">
      <c r="A3978" s="16">
        <v>33501098</v>
      </c>
      <c r="B3978" s="13">
        <v>69</v>
      </c>
      <c r="C3978" s="13">
        <v>8</v>
      </c>
      <c r="D3978" s="13">
        <v>13</v>
      </c>
      <c r="E3978" t="s">
        <v>23</v>
      </c>
      <c r="F3978" t="s">
        <v>21</v>
      </c>
      <c r="G3978" t="str">
        <f>IF(VentasC15[[#This Row],[Tipo de pago]]='Tablas auxiliares'!$B$6,"Venta física","Venta Online")</f>
        <v>Venta Online</v>
      </c>
      <c r="H3978" t="s">
        <v>30</v>
      </c>
      <c r="I3978" s="37">
        <v>18346</v>
      </c>
      <c r="J3978" s="37">
        <v>17398</v>
      </c>
      <c r="K3978" s="37">
        <v>46683</v>
      </c>
      <c r="L3978" s="37">
        <v>16195</v>
      </c>
      <c r="M3978" s="37">
        <v>92098</v>
      </c>
      <c r="N3978" s="37">
        <f>SUM(VentasC15[[#This Row],[Maquillaje]:[Perfumería]])</f>
        <v>190720</v>
      </c>
      <c r="O3978" s="14">
        <f>AVERAGE(VentasC15[[#This Row],[Maquillaje]:[Perfumería]])</f>
        <v>38144</v>
      </c>
      <c r="P3978" t="str">
        <f>INDEX(VentasC15[[#Headers],[Maquillaje]:[Perfumería]],MATCH(MAX(VentasC15[[#This Row],[Maquillaje]:[Perfumería]]),VentasC15[[#This Row],[Maquillaje]:[Perfumería]],0))</f>
        <v>Perfumería</v>
      </c>
      <c r="Q3978" t="str">
        <f>INDEX(VentasC15[[#Headers],[Maquillaje]:[Perfumería]],MATCH(MIN(VentasC15[[#This Row],[Maquillaje]:[Perfumería]]),VentasC15[[#This Row],[Maquillaje]:[Perfumería]],0))</f>
        <v>Cuerpo</v>
      </c>
      <c r="R3978" t="str">
        <f>IF(VentasC15[[#This Row],[Total por vendedor]]&gt;=250000,"SI","NO")</f>
        <v>NO</v>
      </c>
    </row>
    <row r="3979" spans="1:18" x14ac:dyDescent="0.3">
      <c r="A3979" s="17">
        <v>33501099</v>
      </c>
      <c r="B3979" s="13">
        <v>66</v>
      </c>
      <c r="C3979" s="13">
        <v>8</v>
      </c>
      <c r="D3979" s="13">
        <v>86</v>
      </c>
      <c r="E3979" t="s">
        <v>24</v>
      </c>
      <c r="F3979" t="s">
        <v>21</v>
      </c>
      <c r="G3979" t="str">
        <f>IF(VentasC15[[#This Row],[Tipo de pago]]='Tablas auxiliares'!$B$6,"Venta física","Venta Online")</f>
        <v>Venta Online</v>
      </c>
      <c r="H3979" t="s">
        <v>29</v>
      </c>
      <c r="I3979" s="37">
        <v>80854</v>
      </c>
      <c r="J3979" s="37">
        <v>11404</v>
      </c>
      <c r="K3979" s="37">
        <v>4199</v>
      </c>
      <c r="L3979" s="37">
        <v>28982</v>
      </c>
      <c r="M3979" s="37">
        <v>93277</v>
      </c>
      <c r="N3979" s="37">
        <f>SUM(VentasC15[[#This Row],[Maquillaje]:[Perfumería]])</f>
        <v>218716</v>
      </c>
      <c r="O3979" s="14">
        <f>AVERAGE(VentasC15[[#This Row],[Maquillaje]:[Perfumería]])</f>
        <v>43743.199999999997</v>
      </c>
      <c r="P3979" t="str">
        <f>INDEX(VentasC15[[#Headers],[Maquillaje]:[Perfumería]],MATCH(MAX(VentasC15[[#This Row],[Maquillaje]:[Perfumería]]),VentasC15[[#This Row],[Maquillaje]:[Perfumería]],0))</f>
        <v>Perfumería</v>
      </c>
      <c r="Q3979" t="str">
        <f>INDEX(VentasC15[[#Headers],[Maquillaje]:[Perfumería]],MATCH(MIN(VentasC15[[#This Row],[Maquillaje]:[Perfumería]]),VentasC15[[#This Row],[Maquillaje]:[Perfumería]],0))</f>
        <v>Cabello</v>
      </c>
      <c r="R3979" t="str">
        <f>IF(VentasC15[[#This Row],[Total por vendedor]]&gt;=250000,"SI","NO")</f>
        <v>NO</v>
      </c>
    </row>
    <row r="3980" spans="1:18" x14ac:dyDescent="0.3">
      <c r="A3980" s="16">
        <v>33501100</v>
      </c>
      <c r="B3980" s="13">
        <v>41</v>
      </c>
      <c r="C3980" s="13">
        <v>8</v>
      </c>
      <c r="D3980" s="13">
        <v>88</v>
      </c>
      <c r="E3980" t="s">
        <v>22</v>
      </c>
      <c r="F3980" t="s">
        <v>21</v>
      </c>
      <c r="G3980" t="str">
        <f>IF(VentasC15[[#This Row],[Tipo de pago]]='Tablas auxiliares'!$B$6,"Venta física","Venta Online")</f>
        <v>Venta Online</v>
      </c>
      <c r="H3980" t="s">
        <v>30</v>
      </c>
      <c r="I3980" s="37">
        <v>67386</v>
      </c>
      <c r="J3980" s="37">
        <v>51870</v>
      </c>
      <c r="K3980" s="37">
        <v>85350</v>
      </c>
      <c r="L3980" s="37">
        <v>4232</v>
      </c>
      <c r="M3980" s="37">
        <v>8778</v>
      </c>
      <c r="N3980" s="37">
        <f>SUM(VentasC15[[#This Row],[Maquillaje]:[Perfumería]])</f>
        <v>217616</v>
      </c>
      <c r="O3980" s="14">
        <f>AVERAGE(VentasC15[[#This Row],[Maquillaje]:[Perfumería]])</f>
        <v>43523.199999999997</v>
      </c>
      <c r="P3980" t="str">
        <f>INDEX(VentasC15[[#Headers],[Maquillaje]:[Perfumería]],MATCH(MAX(VentasC15[[#This Row],[Maquillaje]:[Perfumería]]),VentasC15[[#This Row],[Maquillaje]:[Perfumería]],0))</f>
        <v>Cabello</v>
      </c>
      <c r="Q3980" t="str">
        <f>INDEX(VentasC15[[#Headers],[Maquillaje]:[Perfumería]],MATCH(MIN(VentasC15[[#This Row],[Maquillaje]:[Perfumería]]),VentasC15[[#This Row],[Maquillaje]:[Perfumería]],0))</f>
        <v>Cuerpo</v>
      </c>
      <c r="R3980" t="str">
        <f>IF(VentasC15[[#This Row],[Total por vendedor]]&gt;=250000,"SI","NO")</f>
        <v>NO</v>
      </c>
    </row>
    <row r="3981" spans="1:18" x14ac:dyDescent="0.3">
      <c r="A3981" s="17">
        <v>33501101</v>
      </c>
      <c r="B3981" s="13">
        <v>67</v>
      </c>
      <c r="C3981" s="13">
        <v>8</v>
      </c>
      <c r="D3981" s="13">
        <v>67</v>
      </c>
      <c r="E3981" t="s">
        <v>23</v>
      </c>
      <c r="F3981" t="s">
        <v>20</v>
      </c>
      <c r="G3981" t="str">
        <f>IF(VentasC15[[#This Row],[Tipo de pago]]='Tablas auxiliares'!$B$6,"Venta física","Venta Online")</f>
        <v>Venta física</v>
      </c>
      <c r="H3981" t="s">
        <v>30</v>
      </c>
      <c r="I3981" s="37">
        <v>46428</v>
      </c>
      <c r="J3981" s="37">
        <v>68717</v>
      </c>
      <c r="K3981" s="37">
        <v>32522</v>
      </c>
      <c r="L3981" s="37">
        <v>7627</v>
      </c>
      <c r="M3981" s="37">
        <v>37912</v>
      </c>
      <c r="N3981" s="37">
        <f>SUM(VentasC15[[#This Row],[Maquillaje]:[Perfumería]])</f>
        <v>193206</v>
      </c>
      <c r="O3981" s="14">
        <f>AVERAGE(VentasC15[[#This Row],[Maquillaje]:[Perfumería]])</f>
        <v>38641.199999999997</v>
      </c>
      <c r="P3981" t="str">
        <f>INDEX(VentasC15[[#Headers],[Maquillaje]:[Perfumería]],MATCH(MAX(VentasC15[[#This Row],[Maquillaje]:[Perfumería]]),VentasC15[[#This Row],[Maquillaje]:[Perfumería]],0))</f>
        <v>Skincare</v>
      </c>
      <c r="Q3981" t="str">
        <f>INDEX(VentasC15[[#Headers],[Maquillaje]:[Perfumería]],MATCH(MIN(VentasC15[[#This Row],[Maquillaje]:[Perfumería]]),VentasC15[[#This Row],[Maquillaje]:[Perfumería]],0))</f>
        <v>Cuerpo</v>
      </c>
      <c r="R3981" t="str">
        <f>IF(VentasC15[[#This Row],[Total por vendedor]]&gt;=250000,"SI","NO")</f>
        <v>NO</v>
      </c>
    </row>
    <row r="3982" spans="1:18" x14ac:dyDescent="0.3">
      <c r="A3982" s="16">
        <v>33501102</v>
      </c>
      <c r="B3982" s="13">
        <v>39</v>
      </c>
      <c r="C3982" s="13">
        <v>8</v>
      </c>
      <c r="D3982" s="13">
        <v>69</v>
      </c>
      <c r="E3982" t="s">
        <v>23</v>
      </c>
      <c r="F3982" t="s">
        <v>20</v>
      </c>
      <c r="G3982" t="str">
        <f>IF(VentasC15[[#This Row],[Tipo de pago]]='Tablas auxiliares'!$B$6,"Venta física","Venta Online")</f>
        <v>Venta física</v>
      </c>
      <c r="H3982" t="s">
        <v>30</v>
      </c>
      <c r="I3982" s="37">
        <v>67524</v>
      </c>
      <c r="J3982" s="37">
        <v>27072</v>
      </c>
      <c r="K3982" s="37">
        <v>95197</v>
      </c>
      <c r="L3982" s="37">
        <v>63769</v>
      </c>
      <c r="M3982" s="37">
        <v>57467</v>
      </c>
      <c r="N3982" s="37">
        <f>SUM(VentasC15[[#This Row],[Maquillaje]:[Perfumería]])</f>
        <v>311029</v>
      </c>
      <c r="O3982" s="14">
        <f>AVERAGE(VentasC15[[#This Row],[Maquillaje]:[Perfumería]])</f>
        <v>62205.8</v>
      </c>
      <c r="P3982" t="str">
        <f>INDEX(VentasC15[[#Headers],[Maquillaje]:[Perfumería]],MATCH(MAX(VentasC15[[#This Row],[Maquillaje]:[Perfumería]]),VentasC15[[#This Row],[Maquillaje]:[Perfumería]],0))</f>
        <v>Cabello</v>
      </c>
      <c r="Q3982" t="str">
        <f>INDEX(VentasC15[[#Headers],[Maquillaje]:[Perfumería]],MATCH(MIN(VentasC15[[#This Row],[Maquillaje]:[Perfumería]]),VentasC15[[#This Row],[Maquillaje]:[Perfumería]],0))</f>
        <v>Skincare</v>
      </c>
      <c r="R3982" t="str">
        <f>IF(VentasC15[[#This Row],[Total por vendedor]]&gt;=250000,"SI","NO")</f>
        <v>SI</v>
      </c>
    </row>
    <row r="3983" spans="1:18" x14ac:dyDescent="0.3">
      <c r="A3983" s="17">
        <v>33501103</v>
      </c>
      <c r="B3983" s="13">
        <v>50</v>
      </c>
      <c r="C3983" s="13">
        <v>8</v>
      </c>
      <c r="D3983" s="13">
        <v>17</v>
      </c>
      <c r="E3983" t="s">
        <v>23</v>
      </c>
      <c r="F3983" t="s">
        <v>20</v>
      </c>
      <c r="G3983" t="str">
        <f>IF(VentasC15[[#This Row],[Tipo de pago]]='Tablas auxiliares'!$B$6,"Venta física","Venta Online")</f>
        <v>Venta física</v>
      </c>
      <c r="H3983" t="s">
        <v>29</v>
      </c>
      <c r="I3983" s="37">
        <v>75192</v>
      </c>
      <c r="J3983" s="37">
        <v>24315</v>
      </c>
      <c r="K3983" s="37">
        <v>47934</v>
      </c>
      <c r="L3983" s="37">
        <v>71530</v>
      </c>
      <c r="M3983" s="37">
        <v>76358</v>
      </c>
      <c r="N3983" s="37">
        <f>SUM(VentasC15[[#This Row],[Maquillaje]:[Perfumería]])</f>
        <v>295329</v>
      </c>
      <c r="O3983" s="14">
        <f>AVERAGE(VentasC15[[#This Row],[Maquillaje]:[Perfumería]])</f>
        <v>59065.8</v>
      </c>
      <c r="P3983" t="str">
        <f>INDEX(VentasC15[[#Headers],[Maquillaje]:[Perfumería]],MATCH(MAX(VentasC15[[#This Row],[Maquillaje]:[Perfumería]]),VentasC15[[#This Row],[Maquillaje]:[Perfumería]],0))</f>
        <v>Perfumería</v>
      </c>
      <c r="Q3983" t="str">
        <f>INDEX(VentasC15[[#Headers],[Maquillaje]:[Perfumería]],MATCH(MIN(VentasC15[[#This Row],[Maquillaje]:[Perfumería]]),VentasC15[[#This Row],[Maquillaje]:[Perfumería]],0))</f>
        <v>Skincare</v>
      </c>
      <c r="R3983" t="str">
        <f>IF(VentasC15[[#This Row],[Total por vendedor]]&gt;=250000,"SI","NO")</f>
        <v>SI</v>
      </c>
    </row>
    <row r="3984" spans="1:18" x14ac:dyDescent="0.3">
      <c r="A3984" s="16">
        <v>33501104</v>
      </c>
      <c r="B3984" s="13">
        <v>55</v>
      </c>
      <c r="C3984" s="13">
        <v>8</v>
      </c>
      <c r="D3984" s="13">
        <v>96</v>
      </c>
      <c r="E3984" t="s">
        <v>23</v>
      </c>
      <c r="F3984" t="s">
        <v>20</v>
      </c>
      <c r="G3984" t="str">
        <f>IF(VentasC15[[#This Row],[Tipo de pago]]='Tablas auxiliares'!$B$6,"Venta física","Venta Online")</f>
        <v>Venta física</v>
      </c>
      <c r="H3984" t="s">
        <v>29</v>
      </c>
      <c r="I3984" s="37">
        <v>83063</v>
      </c>
      <c r="J3984" s="37">
        <v>68243</v>
      </c>
      <c r="K3984" s="37">
        <v>65497</v>
      </c>
      <c r="L3984" s="37">
        <v>21317</v>
      </c>
      <c r="M3984" s="37">
        <v>63284</v>
      </c>
      <c r="N3984" s="37">
        <f>SUM(VentasC15[[#This Row],[Maquillaje]:[Perfumería]])</f>
        <v>301404</v>
      </c>
      <c r="O3984" s="14">
        <f>AVERAGE(VentasC15[[#This Row],[Maquillaje]:[Perfumería]])</f>
        <v>60280.800000000003</v>
      </c>
      <c r="P3984" t="str">
        <f>INDEX(VentasC15[[#Headers],[Maquillaje]:[Perfumería]],MATCH(MAX(VentasC15[[#This Row],[Maquillaje]:[Perfumería]]),VentasC15[[#This Row],[Maquillaje]:[Perfumería]],0))</f>
        <v>Maquillaje</v>
      </c>
      <c r="Q3984" t="str">
        <f>INDEX(VentasC15[[#Headers],[Maquillaje]:[Perfumería]],MATCH(MIN(VentasC15[[#This Row],[Maquillaje]:[Perfumería]]),VentasC15[[#This Row],[Maquillaje]:[Perfumería]],0))</f>
        <v>Cuerpo</v>
      </c>
      <c r="R3984" t="str">
        <f>IF(VentasC15[[#This Row],[Total por vendedor]]&gt;=250000,"SI","NO")</f>
        <v>SI</v>
      </c>
    </row>
    <row r="3985" spans="1:18" x14ac:dyDescent="0.3">
      <c r="A3985" s="17">
        <v>33501105</v>
      </c>
      <c r="B3985" s="13">
        <v>34</v>
      </c>
      <c r="C3985" s="13">
        <v>8</v>
      </c>
      <c r="D3985" s="13">
        <v>58</v>
      </c>
      <c r="E3985" t="s">
        <v>22</v>
      </c>
      <c r="F3985" t="s">
        <v>21</v>
      </c>
      <c r="G3985" t="str">
        <f>IF(VentasC15[[#This Row],[Tipo de pago]]='Tablas auxiliares'!$B$6,"Venta física","Venta Online")</f>
        <v>Venta Online</v>
      </c>
      <c r="H3985" t="s">
        <v>30</v>
      </c>
      <c r="I3985" s="37">
        <v>25934</v>
      </c>
      <c r="J3985" s="37">
        <v>10406</v>
      </c>
      <c r="K3985" s="37">
        <v>39768</v>
      </c>
      <c r="L3985" s="37">
        <v>682</v>
      </c>
      <c r="M3985" s="37">
        <v>93544</v>
      </c>
      <c r="N3985" s="37">
        <f>SUM(VentasC15[[#This Row],[Maquillaje]:[Perfumería]])</f>
        <v>170334</v>
      </c>
      <c r="O3985" s="14">
        <f>AVERAGE(VentasC15[[#This Row],[Maquillaje]:[Perfumería]])</f>
        <v>34066.800000000003</v>
      </c>
      <c r="P3985" t="str">
        <f>INDEX(VentasC15[[#Headers],[Maquillaje]:[Perfumería]],MATCH(MAX(VentasC15[[#This Row],[Maquillaje]:[Perfumería]]),VentasC15[[#This Row],[Maquillaje]:[Perfumería]],0))</f>
        <v>Perfumería</v>
      </c>
      <c r="Q3985" t="str">
        <f>INDEX(VentasC15[[#Headers],[Maquillaje]:[Perfumería]],MATCH(MIN(VentasC15[[#This Row],[Maquillaje]:[Perfumería]]),VentasC15[[#This Row],[Maquillaje]:[Perfumería]],0))</f>
        <v>Cuerpo</v>
      </c>
      <c r="R3985" t="str">
        <f>IF(VentasC15[[#This Row],[Total por vendedor]]&gt;=250000,"SI","NO")</f>
        <v>NO</v>
      </c>
    </row>
    <row r="3986" spans="1:18" x14ac:dyDescent="0.3">
      <c r="A3986" s="16">
        <v>33501106</v>
      </c>
      <c r="B3986" s="13">
        <v>52</v>
      </c>
      <c r="C3986" s="13">
        <v>8</v>
      </c>
      <c r="D3986" s="13">
        <v>28</v>
      </c>
      <c r="E3986" t="s">
        <v>25</v>
      </c>
      <c r="F3986" t="s">
        <v>21</v>
      </c>
      <c r="G3986" t="str">
        <f>IF(VentasC15[[#This Row],[Tipo de pago]]='Tablas auxiliares'!$B$6,"Venta física","Venta Online")</f>
        <v>Venta Online</v>
      </c>
      <c r="H3986" t="s">
        <v>30</v>
      </c>
      <c r="I3986" s="37">
        <v>24982</v>
      </c>
      <c r="J3986" s="37">
        <v>63745</v>
      </c>
      <c r="K3986" s="37">
        <v>99411</v>
      </c>
      <c r="L3986" s="37">
        <v>3797</v>
      </c>
      <c r="M3986" s="37">
        <v>23656</v>
      </c>
      <c r="N3986" s="37">
        <f>SUM(VentasC15[[#This Row],[Maquillaje]:[Perfumería]])</f>
        <v>215591</v>
      </c>
      <c r="O3986" s="14">
        <f>AVERAGE(VentasC15[[#This Row],[Maquillaje]:[Perfumería]])</f>
        <v>43118.2</v>
      </c>
      <c r="P3986" t="str">
        <f>INDEX(VentasC15[[#Headers],[Maquillaje]:[Perfumería]],MATCH(MAX(VentasC15[[#This Row],[Maquillaje]:[Perfumería]]),VentasC15[[#This Row],[Maquillaje]:[Perfumería]],0))</f>
        <v>Cabello</v>
      </c>
      <c r="Q3986" t="str">
        <f>INDEX(VentasC15[[#Headers],[Maquillaje]:[Perfumería]],MATCH(MIN(VentasC15[[#This Row],[Maquillaje]:[Perfumería]]),VentasC15[[#This Row],[Maquillaje]:[Perfumería]],0))</f>
        <v>Cuerpo</v>
      </c>
      <c r="R3986" t="str">
        <f>IF(VentasC15[[#This Row],[Total por vendedor]]&gt;=250000,"SI","NO")</f>
        <v>NO</v>
      </c>
    </row>
    <row r="3987" spans="1:18" x14ac:dyDescent="0.3">
      <c r="A3987" s="17">
        <v>33501107</v>
      </c>
      <c r="B3987" s="13">
        <v>51</v>
      </c>
      <c r="C3987" s="13">
        <v>8</v>
      </c>
      <c r="D3987" s="13">
        <v>38</v>
      </c>
      <c r="E3987" t="s">
        <v>24</v>
      </c>
      <c r="F3987" t="s">
        <v>21</v>
      </c>
      <c r="G3987" t="str">
        <f>IF(VentasC15[[#This Row],[Tipo de pago]]='Tablas auxiliares'!$B$6,"Venta física","Venta Online")</f>
        <v>Venta Online</v>
      </c>
      <c r="H3987" t="s">
        <v>29</v>
      </c>
      <c r="I3987" s="37">
        <v>67597</v>
      </c>
      <c r="J3987" s="37">
        <v>28125</v>
      </c>
      <c r="K3987" s="37">
        <v>9940</v>
      </c>
      <c r="L3987" s="37">
        <v>26243</v>
      </c>
      <c r="M3987" s="37">
        <v>79684</v>
      </c>
      <c r="N3987" s="37">
        <f>SUM(VentasC15[[#This Row],[Maquillaje]:[Perfumería]])</f>
        <v>211589</v>
      </c>
      <c r="O3987" s="14">
        <f>AVERAGE(VentasC15[[#This Row],[Maquillaje]:[Perfumería]])</f>
        <v>42317.8</v>
      </c>
      <c r="P3987" t="str">
        <f>INDEX(VentasC15[[#Headers],[Maquillaje]:[Perfumería]],MATCH(MAX(VentasC15[[#This Row],[Maquillaje]:[Perfumería]]),VentasC15[[#This Row],[Maquillaje]:[Perfumería]],0))</f>
        <v>Perfumería</v>
      </c>
      <c r="Q3987" t="str">
        <f>INDEX(VentasC15[[#Headers],[Maquillaje]:[Perfumería]],MATCH(MIN(VentasC15[[#This Row],[Maquillaje]:[Perfumería]]),VentasC15[[#This Row],[Maquillaje]:[Perfumería]],0))</f>
        <v>Cabello</v>
      </c>
      <c r="R3987" t="str">
        <f>IF(VentasC15[[#This Row],[Total por vendedor]]&gt;=250000,"SI","NO")</f>
        <v>NO</v>
      </c>
    </row>
    <row r="3988" spans="1:18" x14ac:dyDescent="0.3">
      <c r="A3988" s="16">
        <v>33501108</v>
      </c>
      <c r="B3988" s="13">
        <v>55</v>
      </c>
      <c r="C3988" s="13">
        <v>8</v>
      </c>
      <c r="D3988" s="13">
        <v>48</v>
      </c>
      <c r="E3988" t="s">
        <v>23</v>
      </c>
      <c r="F3988" t="s">
        <v>21</v>
      </c>
      <c r="G3988" t="str">
        <f>IF(VentasC15[[#This Row],[Tipo de pago]]='Tablas auxiliares'!$B$6,"Venta física","Venta Online")</f>
        <v>Venta Online</v>
      </c>
      <c r="H3988" t="s">
        <v>29</v>
      </c>
      <c r="I3988" s="37">
        <v>3578</v>
      </c>
      <c r="J3988" s="37">
        <v>52905</v>
      </c>
      <c r="K3988" s="37">
        <v>74169</v>
      </c>
      <c r="L3988" s="37">
        <v>97659</v>
      </c>
      <c r="M3988" s="37">
        <v>20626</v>
      </c>
      <c r="N3988" s="37">
        <f>SUM(VentasC15[[#This Row],[Maquillaje]:[Perfumería]])</f>
        <v>248937</v>
      </c>
      <c r="O3988" s="14">
        <f>AVERAGE(VentasC15[[#This Row],[Maquillaje]:[Perfumería]])</f>
        <v>49787.4</v>
      </c>
      <c r="P3988" t="str">
        <f>INDEX(VentasC15[[#Headers],[Maquillaje]:[Perfumería]],MATCH(MAX(VentasC15[[#This Row],[Maquillaje]:[Perfumería]]),VentasC15[[#This Row],[Maquillaje]:[Perfumería]],0))</f>
        <v>Cuerpo</v>
      </c>
      <c r="Q3988" t="str">
        <f>INDEX(VentasC15[[#Headers],[Maquillaje]:[Perfumería]],MATCH(MIN(VentasC15[[#This Row],[Maquillaje]:[Perfumería]]),VentasC15[[#This Row],[Maquillaje]:[Perfumería]],0))</f>
        <v>Maquillaje</v>
      </c>
      <c r="R3988" t="str">
        <f>IF(VentasC15[[#This Row],[Total por vendedor]]&gt;=250000,"SI","NO")</f>
        <v>NO</v>
      </c>
    </row>
    <row r="3989" spans="1:18" x14ac:dyDescent="0.3">
      <c r="A3989" s="17">
        <v>33501109</v>
      </c>
      <c r="B3989" s="13">
        <v>31</v>
      </c>
      <c r="C3989" s="13">
        <v>8</v>
      </c>
      <c r="D3989" s="13">
        <v>16</v>
      </c>
      <c r="E3989" t="s">
        <v>22</v>
      </c>
      <c r="F3989" t="s">
        <v>21</v>
      </c>
      <c r="G3989" t="str">
        <f>IF(VentasC15[[#This Row],[Tipo de pago]]='Tablas auxiliares'!$B$6,"Venta física","Venta Online")</f>
        <v>Venta Online</v>
      </c>
      <c r="H3989" t="s">
        <v>29</v>
      </c>
      <c r="I3989" s="37">
        <v>40221</v>
      </c>
      <c r="J3989" s="37">
        <v>2205</v>
      </c>
      <c r="K3989" s="37">
        <v>93633</v>
      </c>
      <c r="L3989" s="37">
        <v>42166</v>
      </c>
      <c r="M3989" s="37">
        <v>96945</v>
      </c>
      <c r="N3989" s="37">
        <f>SUM(VentasC15[[#This Row],[Maquillaje]:[Perfumería]])</f>
        <v>275170</v>
      </c>
      <c r="O3989" s="14">
        <f>AVERAGE(VentasC15[[#This Row],[Maquillaje]:[Perfumería]])</f>
        <v>55034</v>
      </c>
      <c r="P3989" t="str">
        <f>INDEX(VentasC15[[#Headers],[Maquillaje]:[Perfumería]],MATCH(MAX(VentasC15[[#This Row],[Maquillaje]:[Perfumería]]),VentasC15[[#This Row],[Maquillaje]:[Perfumería]],0))</f>
        <v>Perfumería</v>
      </c>
      <c r="Q3989" t="str">
        <f>INDEX(VentasC15[[#Headers],[Maquillaje]:[Perfumería]],MATCH(MIN(VentasC15[[#This Row],[Maquillaje]:[Perfumería]]),VentasC15[[#This Row],[Maquillaje]:[Perfumería]],0))</f>
        <v>Skincare</v>
      </c>
      <c r="R3989" t="str">
        <f>IF(VentasC15[[#This Row],[Total por vendedor]]&gt;=250000,"SI","NO")</f>
        <v>SI</v>
      </c>
    </row>
    <row r="3990" spans="1:18" x14ac:dyDescent="0.3">
      <c r="A3990" s="16">
        <v>33501110</v>
      </c>
      <c r="B3990" s="13">
        <v>26</v>
      </c>
      <c r="C3990" s="13">
        <v>8</v>
      </c>
      <c r="D3990" s="13">
        <v>29</v>
      </c>
      <c r="E3990" t="s">
        <v>24</v>
      </c>
      <c r="F3990" t="s">
        <v>20</v>
      </c>
      <c r="G3990" t="str">
        <f>IF(VentasC15[[#This Row],[Tipo de pago]]='Tablas auxiliares'!$B$6,"Venta física","Venta Online")</f>
        <v>Venta física</v>
      </c>
      <c r="H3990" t="s">
        <v>29</v>
      </c>
      <c r="I3990" s="37">
        <v>64676</v>
      </c>
      <c r="J3990" s="37">
        <v>22059</v>
      </c>
      <c r="K3990" s="37">
        <v>41422</v>
      </c>
      <c r="L3990" s="37">
        <v>43246</v>
      </c>
      <c r="M3990" s="37">
        <v>29560</v>
      </c>
      <c r="N3990" s="37">
        <f>SUM(VentasC15[[#This Row],[Maquillaje]:[Perfumería]])</f>
        <v>200963</v>
      </c>
      <c r="O3990" s="14">
        <f>AVERAGE(VentasC15[[#This Row],[Maquillaje]:[Perfumería]])</f>
        <v>40192.6</v>
      </c>
      <c r="P3990" t="str">
        <f>INDEX(VentasC15[[#Headers],[Maquillaje]:[Perfumería]],MATCH(MAX(VentasC15[[#This Row],[Maquillaje]:[Perfumería]]),VentasC15[[#This Row],[Maquillaje]:[Perfumería]],0))</f>
        <v>Maquillaje</v>
      </c>
      <c r="Q3990" t="str">
        <f>INDEX(VentasC15[[#Headers],[Maquillaje]:[Perfumería]],MATCH(MIN(VentasC15[[#This Row],[Maquillaje]:[Perfumería]]),VentasC15[[#This Row],[Maquillaje]:[Perfumería]],0))</f>
        <v>Skincare</v>
      </c>
      <c r="R3990" t="str">
        <f>IF(VentasC15[[#This Row],[Total por vendedor]]&gt;=250000,"SI","NO")</f>
        <v>NO</v>
      </c>
    </row>
    <row r="3991" spans="1:18" x14ac:dyDescent="0.3">
      <c r="A3991" s="17">
        <v>33501111</v>
      </c>
      <c r="B3991" s="13">
        <v>63</v>
      </c>
      <c r="C3991" s="13">
        <v>8</v>
      </c>
      <c r="D3991" s="13">
        <v>69</v>
      </c>
      <c r="E3991" t="s">
        <v>22</v>
      </c>
      <c r="F3991" t="s">
        <v>21</v>
      </c>
      <c r="G3991" t="str">
        <f>IF(VentasC15[[#This Row],[Tipo de pago]]='Tablas auxiliares'!$B$6,"Venta física","Venta Online")</f>
        <v>Venta Online</v>
      </c>
      <c r="H3991" t="s">
        <v>29</v>
      </c>
      <c r="I3991" s="37">
        <v>60990</v>
      </c>
      <c r="J3991" s="37">
        <v>18059</v>
      </c>
      <c r="K3991" s="37">
        <v>36191</v>
      </c>
      <c r="L3991" s="37">
        <v>11045</v>
      </c>
      <c r="M3991" s="37">
        <v>6730</v>
      </c>
      <c r="N3991" s="37">
        <f>SUM(VentasC15[[#This Row],[Maquillaje]:[Perfumería]])</f>
        <v>133015</v>
      </c>
      <c r="O3991" s="14">
        <f>AVERAGE(VentasC15[[#This Row],[Maquillaje]:[Perfumería]])</f>
        <v>26603</v>
      </c>
      <c r="P3991" t="str">
        <f>INDEX(VentasC15[[#Headers],[Maquillaje]:[Perfumería]],MATCH(MAX(VentasC15[[#This Row],[Maquillaje]:[Perfumería]]),VentasC15[[#This Row],[Maquillaje]:[Perfumería]],0))</f>
        <v>Maquillaje</v>
      </c>
      <c r="Q3991" t="str">
        <f>INDEX(VentasC15[[#Headers],[Maquillaje]:[Perfumería]],MATCH(MIN(VentasC15[[#This Row],[Maquillaje]:[Perfumería]]),VentasC15[[#This Row],[Maquillaje]:[Perfumería]],0))</f>
        <v>Perfumería</v>
      </c>
      <c r="R3991" t="str">
        <f>IF(VentasC15[[#This Row],[Total por vendedor]]&gt;=250000,"SI","NO")</f>
        <v>NO</v>
      </c>
    </row>
    <row r="3992" spans="1:18" x14ac:dyDescent="0.3">
      <c r="A3992" s="16">
        <v>33501112</v>
      </c>
      <c r="B3992" s="13">
        <v>31</v>
      </c>
      <c r="C3992" s="13">
        <v>8</v>
      </c>
      <c r="D3992" s="13">
        <v>69</v>
      </c>
      <c r="E3992" t="s">
        <v>22</v>
      </c>
      <c r="F3992" t="s">
        <v>20</v>
      </c>
      <c r="G3992" t="str">
        <f>IF(VentasC15[[#This Row],[Tipo de pago]]='Tablas auxiliares'!$B$6,"Venta física","Venta Online")</f>
        <v>Venta física</v>
      </c>
      <c r="H3992" t="s">
        <v>29</v>
      </c>
      <c r="I3992" s="37">
        <v>23475</v>
      </c>
      <c r="J3992" s="37">
        <v>37900</v>
      </c>
      <c r="K3992" s="37">
        <v>91255</v>
      </c>
      <c r="L3992" s="37">
        <v>2461</v>
      </c>
      <c r="M3992" s="37">
        <v>43459</v>
      </c>
      <c r="N3992" s="37">
        <f>SUM(VentasC15[[#This Row],[Maquillaje]:[Perfumería]])</f>
        <v>198550</v>
      </c>
      <c r="O3992" s="14">
        <f>AVERAGE(VentasC15[[#This Row],[Maquillaje]:[Perfumería]])</f>
        <v>39710</v>
      </c>
      <c r="P3992" t="str">
        <f>INDEX(VentasC15[[#Headers],[Maquillaje]:[Perfumería]],MATCH(MAX(VentasC15[[#This Row],[Maquillaje]:[Perfumería]]),VentasC15[[#This Row],[Maquillaje]:[Perfumería]],0))</f>
        <v>Cabello</v>
      </c>
      <c r="Q3992" t="str">
        <f>INDEX(VentasC15[[#Headers],[Maquillaje]:[Perfumería]],MATCH(MIN(VentasC15[[#This Row],[Maquillaje]:[Perfumería]]),VentasC15[[#This Row],[Maquillaje]:[Perfumería]],0))</f>
        <v>Cuerpo</v>
      </c>
      <c r="R3992" t="str">
        <f>IF(VentasC15[[#This Row],[Total por vendedor]]&gt;=250000,"SI","NO")</f>
        <v>NO</v>
      </c>
    </row>
    <row r="3993" spans="1:18" x14ac:dyDescent="0.3">
      <c r="A3993" s="17">
        <v>33501113</v>
      </c>
      <c r="B3993" s="13">
        <v>45</v>
      </c>
      <c r="C3993" s="13">
        <v>8</v>
      </c>
      <c r="D3993" s="13">
        <v>11</v>
      </c>
      <c r="E3993" t="s">
        <v>24</v>
      </c>
      <c r="F3993" t="s">
        <v>21</v>
      </c>
      <c r="G3993" t="str">
        <f>IF(VentasC15[[#This Row],[Tipo de pago]]='Tablas auxiliares'!$B$6,"Venta física","Venta Online")</f>
        <v>Venta Online</v>
      </c>
      <c r="H3993" t="s">
        <v>29</v>
      </c>
      <c r="I3993" s="37">
        <v>88756</v>
      </c>
      <c r="J3993" s="37">
        <v>78636</v>
      </c>
      <c r="K3993" s="37">
        <v>28049</v>
      </c>
      <c r="L3993" s="37">
        <v>78736</v>
      </c>
      <c r="M3993" s="37">
        <v>70322</v>
      </c>
      <c r="N3993" s="37">
        <f>SUM(VentasC15[[#This Row],[Maquillaje]:[Perfumería]])</f>
        <v>344499</v>
      </c>
      <c r="O3993" s="14">
        <f>AVERAGE(VentasC15[[#This Row],[Maquillaje]:[Perfumería]])</f>
        <v>68899.8</v>
      </c>
      <c r="P3993" t="str">
        <f>INDEX(VentasC15[[#Headers],[Maquillaje]:[Perfumería]],MATCH(MAX(VentasC15[[#This Row],[Maquillaje]:[Perfumería]]),VentasC15[[#This Row],[Maquillaje]:[Perfumería]],0))</f>
        <v>Maquillaje</v>
      </c>
      <c r="Q3993" t="str">
        <f>INDEX(VentasC15[[#Headers],[Maquillaje]:[Perfumería]],MATCH(MIN(VentasC15[[#This Row],[Maquillaje]:[Perfumería]]),VentasC15[[#This Row],[Maquillaje]:[Perfumería]],0))</f>
        <v>Cabello</v>
      </c>
      <c r="R3993" t="str">
        <f>IF(VentasC15[[#This Row],[Total por vendedor]]&gt;=250000,"SI","NO")</f>
        <v>SI</v>
      </c>
    </row>
    <row r="3994" spans="1:18" x14ac:dyDescent="0.3">
      <c r="A3994" s="16">
        <v>33501114</v>
      </c>
      <c r="B3994" s="13">
        <v>44</v>
      </c>
      <c r="C3994" s="13">
        <v>8</v>
      </c>
      <c r="D3994" s="13">
        <v>5</v>
      </c>
      <c r="E3994" t="s">
        <v>23</v>
      </c>
      <c r="F3994" t="s">
        <v>20</v>
      </c>
      <c r="G3994" t="str">
        <f>IF(VentasC15[[#This Row],[Tipo de pago]]='Tablas auxiliares'!$B$6,"Venta física","Venta Online")</f>
        <v>Venta física</v>
      </c>
      <c r="H3994" t="s">
        <v>30</v>
      </c>
      <c r="I3994" s="37">
        <v>15605</v>
      </c>
      <c r="J3994" s="37">
        <v>92186</v>
      </c>
      <c r="K3994" s="37">
        <v>64253</v>
      </c>
      <c r="L3994" s="37">
        <v>10986</v>
      </c>
      <c r="M3994" s="37">
        <v>22125</v>
      </c>
      <c r="N3994" s="37">
        <f>SUM(VentasC15[[#This Row],[Maquillaje]:[Perfumería]])</f>
        <v>205155</v>
      </c>
      <c r="O3994" s="14">
        <f>AVERAGE(VentasC15[[#This Row],[Maquillaje]:[Perfumería]])</f>
        <v>41031</v>
      </c>
      <c r="P3994" t="str">
        <f>INDEX(VentasC15[[#Headers],[Maquillaje]:[Perfumería]],MATCH(MAX(VentasC15[[#This Row],[Maquillaje]:[Perfumería]]),VentasC15[[#This Row],[Maquillaje]:[Perfumería]],0))</f>
        <v>Skincare</v>
      </c>
      <c r="Q3994" t="str">
        <f>INDEX(VentasC15[[#Headers],[Maquillaje]:[Perfumería]],MATCH(MIN(VentasC15[[#This Row],[Maquillaje]:[Perfumería]]),VentasC15[[#This Row],[Maquillaje]:[Perfumería]],0))</f>
        <v>Cuerpo</v>
      </c>
      <c r="R3994" t="str">
        <f>IF(VentasC15[[#This Row],[Total por vendedor]]&gt;=250000,"SI","NO")</f>
        <v>NO</v>
      </c>
    </row>
    <row r="3995" spans="1:18" x14ac:dyDescent="0.3">
      <c r="A3995" s="17">
        <v>33501115</v>
      </c>
      <c r="B3995" s="13">
        <v>44</v>
      </c>
      <c r="C3995" s="13">
        <v>8</v>
      </c>
      <c r="D3995" s="13">
        <v>65</v>
      </c>
      <c r="E3995" t="s">
        <v>22</v>
      </c>
      <c r="F3995" t="s">
        <v>20</v>
      </c>
      <c r="G3995" t="str">
        <f>IF(VentasC15[[#This Row],[Tipo de pago]]='Tablas auxiliares'!$B$6,"Venta física","Venta Online")</f>
        <v>Venta física</v>
      </c>
      <c r="H3995" t="s">
        <v>30</v>
      </c>
      <c r="I3995" s="37">
        <v>36641</v>
      </c>
      <c r="J3995" s="37">
        <v>65908</v>
      </c>
      <c r="K3995" s="37">
        <v>7067</v>
      </c>
      <c r="L3995" s="37">
        <v>11837</v>
      </c>
      <c r="M3995" s="37">
        <v>35151</v>
      </c>
      <c r="N3995" s="37">
        <f>SUM(VentasC15[[#This Row],[Maquillaje]:[Perfumería]])</f>
        <v>156604</v>
      </c>
      <c r="O3995" s="14">
        <f>AVERAGE(VentasC15[[#This Row],[Maquillaje]:[Perfumería]])</f>
        <v>31320.799999999999</v>
      </c>
      <c r="P3995" t="str">
        <f>INDEX(VentasC15[[#Headers],[Maquillaje]:[Perfumería]],MATCH(MAX(VentasC15[[#This Row],[Maquillaje]:[Perfumería]]),VentasC15[[#This Row],[Maquillaje]:[Perfumería]],0))</f>
        <v>Skincare</v>
      </c>
      <c r="Q3995" t="str">
        <f>INDEX(VentasC15[[#Headers],[Maquillaje]:[Perfumería]],MATCH(MIN(VentasC15[[#This Row],[Maquillaje]:[Perfumería]]),VentasC15[[#This Row],[Maquillaje]:[Perfumería]],0))</f>
        <v>Cabello</v>
      </c>
      <c r="R3995" t="str">
        <f>IF(VentasC15[[#This Row],[Total por vendedor]]&gt;=250000,"SI","NO")</f>
        <v>NO</v>
      </c>
    </row>
    <row r="3996" spans="1:18" x14ac:dyDescent="0.3">
      <c r="A3996" s="16">
        <v>33501116</v>
      </c>
      <c r="B3996" s="13">
        <v>61</v>
      </c>
      <c r="C3996" s="13">
        <v>8</v>
      </c>
      <c r="D3996" s="13">
        <v>47</v>
      </c>
      <c r="E3996" t="s">
        <v>23</v>
      </c>
      <c r="F3996" t="s">
        <v>21</v>
      </c>
      <c r="G3996" t="str">
        <f>IF(VentasC15[[#This Row],[Tipo de pago]]='Tablas auxiliares'!$B$6,"Venta física","Venta Online")</f>
        <v>Venta Online</v>
      </c>
      <c r="H3996" t="s">
        <v>30</v>
      </c>
      <c r="I3996" s="37">
        <v>83583</v>
      </c>
      <c r="J3996" s="37">
        <v>67356</v>
      </c>
      <c r="K3996" s="37">
        <v>95838</v>
      </c>
      <c r="L3996" s="37">
        <v>67924</v>
      </c>
      <c r="M3996" s="37">
        <v>68741</v>
      </c>
      <c r="N3996" s="37">
        <f>SUM(VentasC15[[#This Row],[Maquillaje]:[Perfumería]])</f>
        <v>383442</v>
      </c>
      <c r="O3996" s="14">
        <f>AVERAGE(VentasC15[[#This Row],[Maquillaje]:[Perfumería]])</f>
        <v>76688.399999999994</v>
      </c>
      <c r="P3996" t="str">
        <f>INDEX(VentasC15[[#Headers],[Maquillaje]:[Perfumería]],MATCH(MAX(VentasC15[[#This Row],[Maquillaje]:[Perfumería]]),VentasC15[[#This Row],[Maquillaje]:[Perfumería]],0))</f>
        <v>Cabello</v>
      </c>
      <c r="Q3996" t="str">
        <f>INDEX(VentasC15[[#Headers],[Maquillaje]:[Perfumería]],MATCH(MIN(VentasC15[[#This Row],[Maquillaje]:[Perfumería]]),VentasC15[[#This Row],[Maquillaje]:[Perfumería]],0))</f>
        <v>Skincare</v>
      </c>
      <c r="R3996" t="str">
        <f>IF(VentasC15[[#This Row],[Total por vendedor]]&gt;=250000,"SI","NO")</f>
        <v>SI</v>
      </c>
    </row>
    <row r="3997" spans="1:18" x14ac:dyDescent="0.3">
      <c r="A3997" s="17">
        <v>33501117</v>
      </c>
      <c r="B3997" s="13">
        <v>27</v>
      </c>
      <c r="C3997" s="13">
        <v>8</v>
      </c>
      <c r="D3997" s="13">
        <v>76</v>
      </c>
      <c r="E3997" t="s">
        <v>24</v>
      </c>
      <c r="F3997" t="s">
        <v>21</v>
      </c>
      <c r="G3997" t="str">
        <f>IF(VentasC15[[#This Row],[Tipo de pago]]='Tablas auxiliares'!$B$6,"Venta física","Venta Online")</f>
        <v>Venta Online</v>
      </c>
      <c r="H3997" t="s">
        <v>30</v>
      </c>
      <c r="I3997" s="37">
        <v>62242</v>
      </c>
      <c r="J3997" s="37">
        <v>20160</v>
      </c>
      <c r="K3997" s="37">
        <v>96043</v>
      </c>
      <c r="L3997" s="37">
        <v>61736</v>
      </c>
      <c r="M3997" s="37">
        <v>77300</v>
      </c>
      <c r="N3997" s="37">
        <f>SUM(VentasC15[[#This Row],[Maquillaje]:[Perfumería]])</f>
        <v>317481</v>
      </c>
      <c r="O3997" s="14">
        <f>AVERAGE(VentasC15[[#This Row],[Maquillaje]:[Perfumería]])</f>
        <v>63496.2</v>
      </c>
      <c r="P3997" t="str">
        <f>INDEX(VentasC15[[#Headers],[Maquillaje]:[Perfumería]],MATCH(MAX(VentasC15[[#This Row],[Maquillaje]:[Perfumería]]),VentasC15[[#This Row],[Maquillaje]:[Perfumería]],0))</f>
        <v>Cabello</v>
      </c>
      <c r="Q3997" t="str">
        <f>INDEX(VentasC15[[#Headers],[Maquillaje]:[Perfumería]],MATCH(MIN(VentasC15[[#This Row],[Maquillaje]:[Perfumería]]),VentasC15[[#This Row],[Maquillaje]:[Perfumería]],0))</f>
        <v>Skincare</v>
      </c>
      <c r="R3997" t="str">
        <f>IF(VentasC15[[#This Row],[Total por vendedor]]&gt;=250000,"SI","NO")</f>
        <v>SI</v>
      </c>
    </row>
    <row r="3998" spans="1:18" x14ac:dyDescent="0.3">
      <c r="A3998" s="16">
        <v>33501118</v>
      </c>
      <c r="B3998" s="13">
        <v>60</v>
      </c>
      <c r="C3998" s="13">
        <v>8</v>
      </c>
      <c r="D3998" s="13">
        <v>41</v>
      </c>
      <c r="E3998" t="s">
        <v>24</v>
      </c>
      <c r="F3998" t="s">
        <v>20</v>
      </c>
      <c r="G3998" t="str">
        <f>IF(VentasC15[[#This Row],[Tipo de pago]]='Tablas auxiliares'!$B$6,"Venta física","Venta Online")</f>
        <v>Venta física</v>
      </c>
      <c r="H3998" t="s">
        <v>29</v>
      </c>
      <c r="I3998" s="37">
        <v>88893</v>
      </c>
      <c r="J3998" s="37">
        <v>89572</v>
      </c>
      <c r="K3998" s="37">
        <v>74557</v>
      </c>
      <c r="L3998" s="37">
        <v>33214</v>
      </c>
      <c r="M3998" s="37">
        <v>73508</v>
      </c>
      <c r="N3998" s="37">
        <f>SUM(VentasC15[[#This Row],[Maquillaje]:[Perfumería]])</f>
        <v>359744</v>
      </c>
      <c r="O3998" s="14">
        <f>AVERAGE(VentasC15[[#This Row],[Maquillaje]:[Perfumería]])</f>
        <v>71948.800000000003</v>
      </c>
      <c r="P3998" t="str">
        <f>INDEX(VentasC15[[#Headers],[Maquillaje]:[Perfumería]],MATCH(MAX(VentasC15[[#This Row],[Maquillaje]:[Perfumería]]),VentasC15[[#This Row],[Maquillaje]:[Perfumería]],0))</f>
        <v>Skincare</v>
      </c>
      <c r="Q3998" t="str">
        <f>INDEX(VentasC15[[#Headers],[Maquillaje]:[Perfumería]],MATCH(MIN(VentasC15[[#This Row],[Maquillaje]:[Perfumería]]),VentasC15[[#This Row],[Maquillaje]:[Perfumería]],0))</f>
        <v>Cuerpo</v>
      </c>
      <c r="R3998" t="str">
        <f>IF(VentasC15[[#This Row],[Total por vendedor]]&gt;=250000,"SI","NO")</f>
        <v>SI</v>
      </c>
    </row>
    <row r="3999" spans="1:18" x14ac:dyDescent="0.3">
      <c r="A3999" s="17">
        <v>33501119</v>
      </c>
      <c r="B3999" s="13">
        <v>74</v>
      </c>
      <c r="C3999" s="13">
        <v>8</v>
      </c>
      <c r="D3999" s="13">
        <v>7</v>
      </c>
      <c r="E3999" t="s">
        <v>24</v>
      </c>
      <c r="F3999" t="s">
        <v>20</v>
      </c>
      <c r="G3999" t="str">
        <f>IF(VentasC15[[#This Row],[Tipo de pago]]='Tablas auxiliares'!$B$6,"Venta física","Venta Online")</f>
        <v>Venta física</v>
      </c>
      <c r="H3999" t="s">
        <v>30</v>
      </c>
      <c r="I3999" s="37">
        <v>23971</v>
      </c>
      <c r="J3999" s="37">
        <v>55956</v>
      </c>
      <c r="K3999" s="37">
        <v>73703</v>
      </c>
      <c r="L3999" s="37">
        <v>92601</v>
      </c>
      <c r="M3999" s="37">
        <v>80006</v>
      </c>
      <c r="N3999" s="37">
        <f>SUM(VentasC15[[#This Row],[Maquillaje]:[Perfumería]])</f>
        <v>326237</v>
      </c>
      <c r="O3999" s="14">
        <f>AVERAGE(VentasC15[[#This Row],[Maquillaje]:[Perfumería]])</f>
        <v>65247.4</v>
      </c>
      <c r="P3999" t="str">
        <f>INDEX(VentasC15[[#Headers],[Maquillaje]:[Perfumería]],MATCH(MAX(VentasC15[[#This Row],[Maquillaje]:[Perfumería]]),VentasC15[[#This Row],[Maquillaje]:[Perfumería]],0))</f>
        <v>Cuerpo</v>
      </c>
      <c r="Q3999" t="str">
        <f>INDEX(VentasC15[[#Headers],[Maquillaje]:[Perfumería]],MATCH(MIN(VentasC15[[#This Row],[Maquillaje]:[Perfumería]]),VentasC15[[#This Row],[Maquillaje]:[Perfumería]],0))</f>
        <v>Maquillaje</v>
      </c>
      <c r="R3999" t="str">
        <f>IF(VentasC15[[#This Row],[Total por vendedor]]&gt;=250000,"SI","NO")</f>
        <v>SI</v>
      </c>
    </row>
    <row r="4000" spans="1:18" x14ac:dyDescent="0.3">
      <c r="A4000" s="16">
        <v>33501120</v>
      </c>
      <c r="B4000" s="13">
        <v>64</v>
      </c>
      <c r="C4000" s="13">
        <v>8</v>
      </c>
      <c r="D4000" s="13">
        <v>90</v>
      </c>
      <c r="E4000" t="s">
        <v>22</v>
      </c>
      <c r="F4000" t="s">
        <v>21</v>
      </c>
      <c r="G4000" t="str">
        <f>IF(VentasC15[[#This Row],[Tipo de pago]]='Tablas auxiliares'!$B$6,"Venta física","Venta Online")</f>
        <v>Venta Online</v>
      </c>
      <c r="H4000" t="s">
        <v>29</v>
      </c>
      <c r="I4000" s="37">
        <v>99720</v>
      </c>
      <c r="J4000" s="37">
        <v>63990</v>
      </c>
      <c r="K4000" s="37">
        <v>39130</v>
      </c>
      <c r="L4000" s="37">
        <v>93336</v>
      </c>
      <c r="M4000" s="37">
        <v>59522</v>
      </c>
      <c r="N4000" s="37">
        <f>SUM(VentasC15[[#This Row],[Maquillaje]:[Perfumería]])</f>
        <v>355698</v>
      </c>
      <c r="O4000" s="14">
        <f>AVERAGE(VentasC15[[#This Row],[Maquillaje]:[Perfumería]])</f>
        <v>71139.600000000006</v>
      </c>
      <c r="P4000" t="str">
        <f>INDEX(VentasC15[[#Headers],[Maquillaje]:[Perfumería]],MATCH(MAX(VentasC15[[#This Row],[Maquillaje]:[Perfumería]]),VentasC15[[#This Row],[Maquillaje]:[Perfumería]],0))</f>
        <v>Maquillaje</v>
      </c>
      <c r="Q4000" t="str">
        <f>INDEX(VentasC15[[#Headers],[Maquillaje]:[Perfumería]],MATCH(MIN(VentasC15[[#This Row],[Maquillaje]:[Perfumería]]),VentasC15[[#This Row],[Maquillaje]:[Perfumería]],0))</f>
        <v>Cabello</v>
      </c>
      <c r="R4000" t="str">
        <f>IF(VentasC15[[#This Row],[Total por vendedor]]&gt;=250000,"SI","NO")</f>
        <v>SI</v>
      </c>
    </row>
    <row r="4001" spans="1:18" x14ac:dyDescent="0.3">
      <c r="A4001" s="17">
        <v>33501121</v>
      </c>
      <c r="B4001" s="13">
        <v>74</v>
      </c>
      <c r="C4001" s="13">
        <v>8</v>
      </c>
      <c r="D4001" s="13">
        <v>54</v>
      </c>
      <c r="E4001" t="s">
        <v>22</v>
      </c>
      <c r="F4001" t="s">
        <v>21</v>
      </c>
      <c r="G4001" t="str">
        <f>IF(VentasC15[[#This Row],[Tipo de pago]]='Tablas auxiliares'!$B$6,"Venta física","Venta Online")</f>
        <v>Venta Online</v>
      </c>
      <c r="H4001" t="s">
        <v>30</v>
      </c>
      <c r="I4001" s="37">
        <v>58671</v>
      </c>
      <c r="J4001" s="37">
        <v>56156</v>
      </c>
      <c r="K4001" s="37">
        <v>22936</v>
      </c>
      <c r="L4001" s="37">
        <v>96495</v>
      </c>
      <c r="M4001" s="37">
        <v>40233</v>
      </c>
      <c r="N4001" s="37">
        <f>SUM(VentasC15[[#This Row],[Maquillaje]:[Perfumería]])</f>
        <v>274491</v>
      </c>
      <c r="O4001" s="14">
        <f>AVERAGE(VentasC15[[#This Row],[Maquillaje]:[Perfumería]])</f>
        <v>54898.2</v>
      </c>
      <c r="P4001" t="str">
        <f>INDEX(VentasC15[[#Headers],[Maquillaje]:[Perfumería]],MATCH(MAX(VentasC15[[#This Row],[Maquillaje]:[Perfumería]]),VentasC15[[#This Row],[Maquillaje]:[Perfumería]],0))</f>
        <v>Cuerpo</v>
      </c>
      <c r="Q4001" t="str">
        <f>INDEX(VentasC15[[#Headers],[Maquillaje]:[Perfumería]],MATCH(MIN(VentasC15[[#This Row],[Maquillaje]:[Perfumería]]),VentasC15[[#This Row],[Maquillaje]:[Perfumería]],0))</f>
        <v>Cabello</v>
      </c>
      <c r="R4001" t="str">
        <f>IF(VentasC15[[#This Row],[Total por vendedor]]&gt;=250000,"SI","NO")</f>
        <v>SI</v>
      </c>
    </row>
    <row r="4002" spans="1:18" x14ac:dyDescent="0.3">
      <c r="A4002" s="16">
        <v>33501122</v>
      </c>
      <c r="B4002" s="13">
        <v>57</v>
      </c>
      <c r="C4002" s="13">
        <v>8</v>
      </c>
      <c r="D4002" s="13">
        <v>83</v>
      </c>
      <c r="E4002" t="s">
        <v>24</v>
      </c>
      <c r="F4002" t="s">
        <v>21</v>
      </c>
      <c r="G4002" t="str">
        <f>IF(VentasC15[[#This Row],[Tipo de pago]]='Tablas auxiliares'!$B$6,"Venta física","Venta Online")</f>
        <v>Venta Online</v>
      </c>
      <c r="H4002" t="s">
        <v>30</v>
      </c>
      <c r="I4002" s="37">
        <v>26486</v>
      </c>
      <c r="J4002" s="37">
        <v>90745</v>
      </c>
      <c r="K4002" s="37">
        <v>41529</v>
      </c>
      <c r="L4002" s="37">
        <v>71462</v>
      </c>
      <c r="M4002" s="37">
        <v>42660</v>
      </c>
      <c r="N4002" s="37">
        <f>SUM(VentasC15[[#This Row],[Maquillaje]:[Perfumería]])</f>
        <v>272882</v>
      </c>
      <c r="O4002" s="14">
        <f>AVERAGE(VentasC15[[#This Row],[Maquillaje]:[Perfumería]])</f>
        <v>54576.4</v>
      </c>
      <c r="P4002" t="str">
        <f>INDEX(VentasC15[[#Headers],[Maquillaje]:[Perfumería]],MATCH(MAX(VentasC15[[#This Row],[Maquillaje]:[Perfumería]]),VentasC15[[#This Row],[Maquillaje]:[Perfumería]],0))</f>
        <v>Skincare</v>
      </c>
      <c r="Q4002" t="str">
        <f>INDEX(VentasC15[[#Headers],[Maquillaje]:[Perfumería]],MATCH(MIN(VentasC15[[#This Row],[Maquillaje]:[Perfumería]]),VentasC15[[#This Row],[Maquillaje]:[Perfumería]],0))</f>
        <v>Maquillaje</v>
      </c>
      <c r="R4002" t="str">
        <f>IF(VentasC15[[#This Row],[Total por vendedor]]&gt;=250000,"SI","NO")</f>
        <v>SI</v>
      </c>
    </row>
    <row r="4003" spans="1:18" x14ac:dyDescent="0.3">
      <c r="A4003" s="17">
        <v>33501123</v>
      </c>
      <c r="B4003" s="13">
        <v>47</v>
      </c>
      <c r="C4003" s="13">
        <v>8</v>
      </c>
      <c r="D4003" s="13">
        <v>30</v>
      </c>
      <c r="E4003" t="s">
        <v>23</v>
      </c>
      <c r="F4003" t="s">
        <v>20</v>
      </c>
      <c r="G4003" t="str">
        <f>IF(VentasC15[[#This Row],[Tipo de pago]]='Tablas auxiliares'!$B$6,"Venta física","Venta Online")</f>
        <v>Venta física</v>
      </c>
      <c r="H4003" t="s">
        <v>30</v>
      </c>
      <c r="I4003" s="37">
        <v>23829</v>
      </c>
      <c r="J4003" s="37">
        <v>63277</v>
      </c>
      <c r="K4003" s="37">
        <v>81259</v>
      </c>
      <c r="L4003" s="37">
        <v>70924</v>
      </c>
      <c r="M4003" s="37">
        <v>70390</v>
      </c>
      <c r="N4003" s="37">
        <f>SUM(VentasC15[[#This Row],[Maquillaje]:[Perfumería]])</f>
        <v>309679</v>
      </c>
      <c r="O4003" s="14">
        <f>AVERAGE(VentasC15[[#This Row],[Maquillaje]:[Perfumería]])</f>
        <v>61935.8</v>
      </c>
      <c r="P4003" t="str">
        <f>INDEX(VentasC15[[#Headers],[Maquillaje]:[Perfumería]],MATCH(MAX(VentasC15[[#This Row],[Maquillaje]:[Perfumería]]),VentasC15[[#This Row],[Maquillaje]:[Perfumería]],0))</f>
        <v>Cabello</v>
      </c>
      <c r="Q4003" t="str">
        <f>INDEX(VentasC15[[#Headers],[Maquillaje]:[Perfumería]],MATCH(MIN(VentasC15[[#This Row],[Maquillaje]:[Perfumería]]),VentasC15[[#This Row],[Maquillaje]:[Perfumería]],0))</f>
        <v>Maquillaje</v>
      </c>
      <c r="R4003" t="str">
        <f>IF(VentasC15[[#This Row],[Total por vendedor]]&gt;=250000,"SI","NO")</f>
        <v>SI</v>
      </c>
    </row>
    <row r="4004" spans="1:18" x14ac:dyDescent="0.3">
      <c r="A4004" s="16">
        <v>33501124</v>
      </c>
      <c r="B4004" s="13">
        <v>49</v>
      </c>
      <c r="C4004" s="13">
        <v>8</v>
      </c>
      <c r="D4004" s="13">
        <v>78</v>
      </c>
      <c r="E4004" t="s">
        <v>22</v>
      </c>
      <c r="F4004" t="s">
        <v>21</v>
      </c>
      <c r="G4004" t="str">
        <f>IF(VentasC15[[#This Row],[Tipo de pago]]='Tablas auxiliares'!$B$6,"Venta física","Venta Online")</f>
        <v>Venta Online</v>
      </c>
      <c r="H4004" t="s">
        <v>29</v>
      </c>
      <c r="I4004" s="37">
        <v>32285</v>
      </c>
      <c r="J4004" s="37">
        <v>3546</v>
      </c>
      <c r="K4004" s="37">
        <v>6490</v>
      </c>
      <c r="L4004" s="37">
        <v>25823</v>
      </c>
      <c r="M4004" s="37">
        <v>29875</v>
      </c>
      <c r="N4004" s="37">
        <f>SUM(VentasC15[[#This Row],[Maquillaje]:[Perfumería]])</f>
        <v>98019</v>
      </c>
      <c r="O4004" s="14">
        <f>AVERAGE(VentasC15[[#This Row],[Maquillaje]:[Perfumería]])</f>
        <v>19603.8</v>
      </c>
      <c r="P4004" t="str">
        <f>INDEX(VentasC15[[#Headers],[Maquillaje]:[Perfumería]],MATCH(MAX(VentasC15[[#This Row],[Maquillaje]:[Perfumería]]),VentasC15[[#This Row],[Maquillaje]:[Perfumería]],0))</f>
        <v>Maquillaje</v>
      </c>
      <c r="Q4004" t="str">
        <f>INDEX(VentasC15[[#Headers],[Maquillaje]:[Perfumería]],MATCH(MIN(VentasC15[[#This Row],[Maquillaje]:[Perfumería]]),VentasC15[[#This Row],[Maquillaje]:[Perfumería]],0))</f>
        <v>Skincare</v>
      </c>
      <c r="R4004" t="str">
        <f>IF(VentasC15[[#This Row],[Total por vendedor]]&gt;=250000,"SI","NO")</f>
        <v>NO</v>
      </c>
    </row>
    <row r="4005" spans="1:18" x14ac:dyDescent="0.3">
      <c r="A4005" s="17">
        <v>33501125</v>
      </c>
      <c r="B4005" s="13">
        <v>32</v>
      </c>
      <c r="C4005" s="13">
        <v>8</v>
      </c>
      <c r="D4005" s="13">
        <v>12</v>
      </c>
      <c r="E4005" t="s">
        <v>23</v>
      </c>
      <c r="F4005" t="s">
        <v>20</v>
      </c>
      <c r="G4005" t="str">
        <f>IF(VentasC15[[#This Row],[Tipo de pago]]='Tablas auxiliares'!$B$6,"Venta física","Venta Online")</f>
        <v>Venta física</v>
      </c>
      <c r="H4005" t="s">
        <v>30</v>
      </c>
      <c r="I4005" s="37">
        <v>95928</v>
      </c>
      <c r="J4005" s="37">
        <v>9838</v>
      </c>
      <c r="K4005" s="37">
        <v>50041</v>
      </c>
      <c r="L4005" s="37">
        <v>92803</v>
      </c>
      <c r="M4005" s="37">
        <v>24783</v>
      </c>
      <c r="N4005" s="37">
        <f>SUM(VentasC15[[#This Row],[Maquillaje]:[Perfumería]])</f>
        <v>273393</v>
      </c>
      <c r="O4005" s="14">
        <f>AVERAGE(VentasC15[[#This Row],[Maquillaje]:[Perfumería]])</f>
        <v>54678.6</v>
      </c>
      <c r="P4005" t="str">
        <f>INDEX(VentasC15[[#Headers],[Maquillaje]:[Perfumería]],MATCH(MAX(VentasC15[[#This Row],[Maquillaje]:[Perfumería]]),VentasC15[[#This Row],[Maquillaje]:[Perfumería]],0))</f>
        <v>Maquillaje</v>
      </c>
      <c r="Q4005" t="str">
        <f>INDEX(VentasC15[[#Headers],[Maquillaje]:[Perfumería]],MATCH(MIN(VentasC15[[#This Row],[Maquillaje]:[Perfumería]]),VentasC15[[#This Row],[Maquillaje]:[Perfumería]],0))</f>
        <v>Skincare</v>
      </c>
      <c r="R4005" t="str">
        <f>IF(VentasC15[[#This Row],[Total por vendedor]]&gt;=250000,"SI","NO")</f>
        <v>SI</v>
      </c>
    </row>
    <row r="4006" spans="1:18" x14ac:dyDescent="0.3">
      <c r="A4006" s="16">
        <v>33501126</v>
      </c>
      <c r="B4006" s="13">
        <v>38</v>
      </c>
      <c r="C4006" s="13">
        <v>8</v>
      </c>
      <c r="D4006" s="13">
        <v>93</v>
      </c>
      <c r="E4006" t="s">
        <v>24</v>
      </c>
      <c r="F4006" t="s">
        <v>20</v>
      </c>
      <c r="G4006" t="str">
        <f>IF(VentasC15[[#This Row],[Tipo de pago]]='Tablas auxiliares'!$B$6,"Venta física","Venta Online")</f>
        <v>Venta física</v>
      </c>
      <c r="H4006" t="s">
        <v>30</v>
      </c>
      <c r="I4006" s="37">
        <v>19956</v>
      </c>
      <c r="J4006" s="37">
        <v>54701</v>
      </c>
      <c r="K4006" s="37">
        <v>34978</v>
      </c>
      <c r="L4006" s="37">
        <v>39419</v>
      </c>
      <c r="M4006" s="37">
        <v>62055</v>
      </c>
      <c r="N4006" s="37">
        <f>SUM(VentasC15[[#This Row],[Maquillaje]:[Perfumería]])</f>
        <v>211109</v>
      </c>
      <c r="O4006" s="14">
        <f>AVERAGE(VentasC15[[#This Row],[Maquillaje]:[Perfumería]])</f>
        <v>42221.8</v>
      </c>
      <c r="P4006" t="str">
        <f>INDEX(VentasC15[[#Headers],[Maquillaje]:[Perfumería]],MATCH(MAX(VentasC15[[#This Row],[Maquillaje]:[Perfumería]]),VentasC15[[#This Row],[Maquillaje]:[Perfumería]],0))</f>
        <v>Perfumería</v>
      </c>
      <c r="Q4006" t="str">
        <f>INDEX(VentasC15[[#Headers],[Maquillaje]:[Perfumería]],MATCH(MIN(VentasC15[[#This Row],[Maquillaje]:[Perfumería]]),VentasC15[[#This Row],[Maquillaje]:[Perfumería]],0))</f>
        <v>Maquillaje</v>
      </c>
      <c r="R4006" t="str">
        <f>IF(VentasC15[[#This Row],[Total por vendedor]]&gt;=250000,"SI","NO")</f>
        <v>NO</v>
      </c>
    </row>
    <row r="4007" spans="1:18" x14ac:dyDescent="0.3">
      <c r="A4007" s="17">
        <v>33501127</v>
      </c>
      <c r="B4007" s="13">
        <v>65</v>
      </c>
      <c r="C4007" s="13">
        <v>8</v>
      </c>
      <c r="D4007" s="13">
        <v>99</v>
      </c>
      <c r="E4007" t="s">
        <v>22</v>
      </c>
      <c r="F4007" t="s">
        <v>20</v>
      </c>
      <c r="G4007" t="str">
        <f>IF(VentasC15[[#This Row],[Tipo de pago]]='Tablas auxiliares'!$B$6,"Venta física","Venta Online")</f>
        <v>Venta física</v>
      </c>
      <c r="H4007" t="s">
        <v>29</v>
      </c>
      <c r="I4007" s="37">
        <v>27641</v>
      </c>
      <c r="J4007" s="37">
        <v>89585</v>
      </c>
      <c r="K4007" s="37">
        <v>40369</v>
      </c>
      <c r="L4007" s="37">
        <v>51549</v>
      </c>
      <c r="M4007" s="37">
        <v>91458</v>
      </c>
      <c r="N4007" s="37">
        <f>SUM(VentasC15[[#This Row],[Maquillaje]:[Perfumería]])</f>
        <v>300602</v>
      </c>
      <c r="O4007" s="14">
        <f>AVERAGE(VentasC15[[#This Row],[Maquillaje]:[Perfumería]])</f>
        <v>60120.4</v>
      </c>
      <c r="P4007" t="str">
        <f>INDEX(VentasC15[[#Headers],[Maquillaje]:[Perfumería]],MATCH(MAX(VentasC15[[#This Row],[Maquillaje]:[Perfumería]]),VentasC15[[#This Row],[Maquillaje]:[Perfumería]],0))</f>
        <v>Perfumería</v>
      </c>
      <c r="Q4007" t="str">
        <f>INDEX(VentasC15[[#Headers],[Maquillaje]:[Perfumería]],MATCH(MIN(VentasC15[[#This Row],[Maquillaje]:[Perfumería]]),VentasC15[[#This Row],[Maquillaje]:[Perfumería]],0))</f>
        <v>Maquillaje</v>
      </c>
      <c r="R4007" t="str">
        <f>IF(VentasC15[[#This Row],[Total por vendedor]]&gt;=250000,"SI","NO")</f>
        <v>SI</v>
      </c>
    </row>
    <row r="4008" spans="1:18" x14ac:dyDescent="0.3">
      <c r="A4008" s="16">
        <v>33501128</v>
      </c>
      <c r="B4008" s="13">
        <v>27</v>
      </c>
      <c r="C4008" s="13">
        <v>8</v>
      </c>
      <c r="D4008" s="13">
        <v>69</v>
      </c>
      <c r="E4008" t="s">
        <v>23</v>
      </c>
      <c r="F4008" t="s">
        <v>20</v>
      </c>
      <c r="G4008" t="str">
        <f>IF(VentasC15[[#This Row],[Tipo de pago]]='Tablas auxiliares'!$B$6,"Venta física","Venta Online")</f>
        <v>Venta física</v>
      </c>
      <c r="H4008" t="s">
        <v>30</v>
      </c>
      <c r="I4008" s="37">
        <v>51077</v>
      </c>
      <c r="J4008" s="37">
        <v>78562</v>
      </c>
      <c r="K4008" s="37">
        <v>62548</v>
      </c>
      <c r="L4008" s="37">
        <v>24144</v>
      </c>
      <c r="M4008" s="37">
        <v>74563</v>
      </c>
      <c r="N4008" s="37">
        <f>SUM(VentasC15[[#This Row],[Maquillaje]:[Perfumería]])</f>
        <v>290894</v>
      </c>
      <c r="O4008" s="14">
        <f>AVERAGE(VentasC15[[#This Row],[Maquillaje]:[Perfumería]])</f>
        <v>58178.8</v>
      </c>
      <c r="P4008" t="str">
        <f>INDEX(VentasC15[[#Headers],[Maquillaje]:[Perfumería]],MATCH(MAX(VentasC15[[#This Row],[Maquillaje]:[Perfumería]]),VentasC15[[#This Row],[Maquillaje]:[Perfumería]],0))</f>
        <v>Skincare</v>
      </c>
      <c r="Q4008" t="str">
        <f>INDEX(VentasC15[[#Headers],[Maquillaje]:[Perfumería]],MATCH(MIN(VentasC15[[#This Row],[Maquillaje]:[Perfumería]]),VentasC15[[#This Row],[Maquillaje]:[Perfumería]],0))</f>
        <v>Cuerpo</v>
      </c>
      <c r="R4008" t="str">
        <f>IF(VentasC15[[#This Row],[Total por vendedor]]&gt;=250000,"SI","NO")</f>
        <v>SI</v>
      </c>
    </row>
    <row r="4009" spans="1:18" x14ac:dyDescent="0.3">
      <c r="A4009" s="17">
        <v>33501129</v>
      </c>
      <c r="B4009" s="13">
        <v>37</v>
      </c>
      <c r="C4009" s="13">
        <v>8</v>
      </c>
      <c r="D4009" s="13">
        <v>71</v>
      </c>
      <c r="E4009" t="s">
        <v>23</v>
      </c>
      <c r="F4009" t="s">
        <v>20</v>
      </c>
      <c r="G4009" t="str">
        <f>IF(VentasC15[[#This Row],[Tipo de pago]]='Tablas auxiliares'!$B$6,"Venta física","Venta Online")</f>
        <v>Venta física</v>
      </c>
      <c r="H4009" t="s">
        <v>30</v>
      </c>
      <c r="I4009" s="37">
        <v>9808</v>
      </c>
      <c r="J4009" s="37">
        <v>13868</v>
      </c>
      <c r="K4009" s="37">
        <v>63261</v>
      </c>
      <c r="L4009" s="37">
        <v>87206</v>
      </c>
      <c r="M4009" s="37">
        <v>53250</v>
      </c>
      <c r="N4009" s="37">
        <f>SUM(VentasC15[[#This Row],[Maquillaje]:[Perfumería]])</f>
        <v>227393</v>
      </c>
      <c r="O4009" s="14">
        <f>AVERAGE(VentasC15[[#This Row],[Maquillaje]:[Perfumería]])</f>
        <v>45478.6</v>
      </c>
      <c r="P4009" t="str">
        <f>INDEX(VentasC15[[#Headers],[Maquillaje]:[Perfumería]],MATCH(MAX(VentasC15[[#This Row],[Maquillaje]:[Perfumería]]),VentasC15[[#This Row],[Maquillaje]:[Perfumería]],0))</f>
        <v>Cuerpo</v>
      </c>
      <c r="Q4009" t="str">
        <f>INDEX(VentasC15[[#Headers],[Maquillaje]:[Perfumería]],MATCH(MIN(VentasC15[[#This Row],[Maquillaje]:[Perfumería]]),VentasC15[[#This Row],[Maquillaje]:[Perfumería]],0))</f>
        <v>Maquillaje</v>
      </c>
      <c r="R4009" t="str">
        <f>IF(VentasC15[[#This Row],[Total por vendedor]]&gt;=250000,"SI","NO")</f>
        <v>NO</v>
      </c>
    </row>
    <row r="4010" spans="1:18" x14ac:dyDescent="0.3">
      <c r="A4010" s="16">
        <v>33501130</v>
      </c>
      <c r="B4010" s="13">
        <v>30</v>
      </c>
      <c r="C4010" s="13">
        <v>8</v>
      </c>
      <c r="D4010" s="13">
        <v>38</v>
      </c>
      <c r="E4010" t="s">
        <v>23</v>
      </c>
      <c r="F4010" t="s">
        <v>21</v>
      </c>
      <c r="G4010" t="str">
        <f>IF(VentasC15[[#This Row],[Tipo de pago]]='Tablas auxiliares'!$B$6,"Venta física","Venta Online")</f>
        <v>Venta Online</v>
      </c>
      <c r="H4010" t="s">
        <v>30</v>
      </c>
      <c r="I4010" s="37">
        <v>80318</v>
      </c>
      <c r="J4010" s="37">
        <v>38550</v>
      </c>
      <c r="K4010" s="37">
        <v>23417</v>
      </c>
      <c r="L4010" s="37">
        <v>84370</v>
      </c>
      <c r="M4010" s="37">
        <v>63453</v>
      </c>
      <c r="N4010" s="37">
        <f>SUM(VentasC15[[#This Row],[Maquillaje]:[Perfumería]])</f>
        <v>290108</v>
      </c>
      <c r="O4010" s="14">
        <f>AVERAGE(VentasC15[[#This Row],[Maquillaje]:[Perfumería]])</f>
        <v>58021.599999999999</v>
      </c>
      <c r="P4010" t="str">
        <f>INDEX(VentasC15[[#Headers],[Maquillaje]:[Perfumería]],MATCH(MAX(VentasC15[[#This Row],[Maquillaje]:[Perfumería]]),VentasC15[[#This Row],[Maquillaje]:[Perfumería]],0))</f>
        <v>Cuerpo</v>
      </c>
      <c r="Q4010" t="str">
        <f>INDEX(VentasC15[[#Headers],[Maquillaje]:[Perfumería]],MATCH(MIN(VentasC15[[#This Row],[Maquillaje]:[Perfumería]]),VentasC15[[#This Row],[Maquillaje]:[Perfumería]],0))</f>
        <v>Cabello</v>
      </c>
      <c r="R4010" t="str">
        <f>IF(VentasC15[[#This Row],[Total por vendedor]]&gt;=250000,"SI","NO")</f>
        <v>SI</v>
      </c>
    </row>
    <row r="4011" spans="1:18" x14ac:dyDescent="0.3">
      <c r="A4011" s="17">
        <v>33501131</v>
      </c>
      <c r="B4011" s="13">
        <v>38</v>
      </c>
      <c r="C4011" s="13">
        <v>8</v>
      </c>
      <c r="D4011" s="13">
        <v>33</v>
      </c>
      <c r="E4011" t="s">
        <v>25</v>
      </c>
      <c r="F4011" t="s">
        <v>20</v>
      </c>
      <c r="G4011" t="str">
        <f>IF(VentasC15[[#This Row],[Tipo de pago]]='Tablas auxiliares'!$B$6,"Venta física","Venta Online")</f>
        <v>Venta física</v>
      </c>
      <c r="H4011" t="s">
        <v>29</v>
      </c>
      <c r="I4011" s="37">
        <v>28024</v>
      </c>
      <c r="J4011" s="37">
        <v>97239</v>
      </c>
      <c r="K4011" s="37">
        <v>20548</v>
      </c>
      <c r="L4011" s="37">
        <v>41022</v>
      </c>
      <c r="M4011" s="37">
        <v>99476</v>
      </c>
      <c r="N4011" s="37">
        <f>SUM(VentasC15[[#This Row],[Maquillaje]:[Perfumería]])</f>
        <v>286309</v>
      </c>
      <c r="O4011" s="14">
        <f>AVERAGE(VentasC15[[#This Row],[Maquillaje]:[Perfumería]])</f>
        <v>57261.8</v>
      </c>
      <c r="P4011" t="str">
        <f>INDEX(VentasC15[[#Headers],[Maquillaje]:[Perfumería]],MATCH(MAX(VentasC15[[#This Row],[Maquillaje]:[Perfumería]]),VentasC15[[#This Row],[Maquillaje]:[Perfumería]],0))</f>
        <v>Perfumería</v>
      </c>
      <c r="Q4011" t="str">
        <f>INDEX(VentasC15[[#Headers],[Maquillaje]:[Perfumería]],MATCH(MIN(VentasC15[[#This Row],[Maquillaje]:[Perfumería]]),VentasC15[[#This Row],[Maquillaje]:[Perfumería]],0))</f>
        <v>Cabello</v>
      </c>
      <c r="R4011" t="str">
        <f>IF(VentasC15[[#This Row],[Total por vendedor]]&gt;=250000,"SI","NO")</f>
        <v>SI</v>
      </c>
    </row>
    <row r="4012" spans="1:18" x14ac:dyDescent="0.3">
      <c r="A4012" s="16">
        <v>33501132</v>
      </c>
      <c r="B4012" s="13">
        <v>40</v>
      </c>
      <c r="C4012" s="13">
        <v>8</v>
      </c>
      <c r="D4012" s="13">
        <v>51</v>
      </c>
      <c r="E4012" t="s">
        <v>22</v>
      </c>
      <c r="F4012" t="s">
        <v>20</v>
      </c>
      <c r="G4012" t="str">
        <f>IF(VentasC15[[#This Row],[Tipo de pago]]='Tablas auxiliares'!$B$6,"Venta física","Venta Online")</f>
        <v>Venta física</v>
      </c>
      <c r="H4012" t="s">
        <v>30</v>
      </c>
      <c r="I4012" s="37">
        <v>33551</v>
      </c>
      <c r="J4012" s="37">
        <v>45301</v>
      </c>
      <c r="K4012" s="37">
        <v>82122</v>
      </c>
      <c r="L4012" s="37">
        <v>60492</v>
      </c>
      <c r="M4012" s="37">
        <v>48875</v>
      </c>
      <c r="N4012" s="37">
        <f>SUM(VentasC15[[#This Row],[Maquillaje]:[Perfumería]])</f>
        <v>270341</v>
      </c>
      <c r="O4012" s="14">
        <f>AVERAGE(VentasC15[[#This Row],[Maquillaje]:[Perfumería]])</f>
        <v>54068.2</v>
      </c>
      <c r="P4012" t="str">
        <f>INDEX(VentasC15[[#Headers],[Maquillaje]:[Perfumería]],MATCH(MAX(VentasC15[[#This Row],[Maquillaje]:[Perfumería]]),VentasC15[[#This Row],[Maquillaje]:[Perfumería]],0))</f>
        <v>Cabello</v>
      </c>
      <c r="Q4012" t="str">
        <f>INDEX(VentasC15[[#Headers],[Maquillaje]:[Perfumería]],MATCH(MIN(VentasC15[[#This Row],[Maquillaje]:[Perfumería]]),VentasC15[[#This Row],[Maquillaje]:[Perfumería]],0))</f>
        <v>Maquillaje</v>
      </c>
      <c r="R4012" t="str">
        <f>IF(VentasC15[[#This Row],[Total por vendedor]]&gt;=250000,"SI","NO")</f>
        <v>SI</v>
      </c>
    </row>
    <row r="4013" spans="1:18" x14ac:dyDescent="0.3">
      <c r="A4013" s="17">
        <v>33501133</v>
      </c>
      <c r="B4013" s="13">
        <v>73</v>
      </c>
      <c r="C4013" s="13">
        <v>8</v>
      </c>
      <c r="D4013" s="13">
        <v>94</v>
      </c>
      <c r="E4013" t="s">
        <v>22</v>
      </c>
      <c r="F4013" t="s">
        <v>20</v>
      </c>
      <c r="G4013" t="str">
        <f>IF(VentasC15[[#This Row],[Tipo de pago]]='Tablas auxiliares'!$B$6,"Venta física","Venta Online")</f>
        <v>Venta física</v>
      </c>
      <c r="H4013" t="s">
        <v>29</v>
      </c>
      <c r="I4013" s="37">
        <v>91745</v>
      </c>
      <c r="J4013" s="37">
        <v>59359</v>
      </c>
      <c r="K4013" s="37">
        <v>16647</v>
      </c>
      <c r="L4013" s="37">
        <v>46864</v>
      </c>
      <c r="M4013" s="37">
        <v>70325</v>
      </c>
      <c r="N4013" s="37">
        <f>SUM(VentasC15[[#This Row],[Maquillaje]:[Perfumería]])</f>
        <v>284940</v>
      </c>
      <c r="O4013" s="14">
        <f>AVERAGE(VentasC15[[#This Row],[Maquillaje]:[Perfumería]])</f>
        <v>56988</v>
      </c>
      <c r="P4013" t="str">
        <f>INDEX(VentasC15[[#Headers],[Maquillaje]:[Perfumería]],MATCH(MAX(VentasC15[[#This Row],[Maquillaje]:[Perfumería]]),VentasC15[[#This Row],[Maquillaje]:[Perfumería]],0))</f>
        <v>Maquillaje</v>
      </c>
      <c r="Q4013" t="str">
        <f>INDEX(VentasC15[[#Headers],[Maquillaje]:[Perfumería]],MATCH(MIN(VentasC15[[#This Row],[Maquillaje]:[Perfumería]]),VentasC15[[#This Row],[Maquillaje]:[Perfumería]],0))</f>
        <v>Cabello</v>
      </c>
      <c r="R4013" t="str">
        <f>IF(VentasC15[[#This Row],[Total por vendedor]]&gt;=250000,"SI","NO")</f>
        <v>SI</v>
      </c>
    </row>
    <row r="4014" spans="1:18" x14ac:dyDescent="0.3">
      <c r="A4014" s="16">
        <v>33501134</v>
      </c>
      <c r="B4014" s="13">
        <v>46</v>
      </c>
      <c r="C4014" s="13">
        <v>9</v>
      </c>
      <c r="D4014" s="13">
        <v>77</v>
      </c>
      <c r="E4014" t="s">
        <v>24</v>
      </c>
      <c r="F4014" t="s">
        <v>20</v>
      </c>
      <c r="G4014" t="str">
        <f>IF(VentasC15[[#This Row],[Tipo de pago]]='Tablas auxiliares'!$B$6,"Venta física","Venta Online")</f>
        <v>Venta física</v>
      </c>
      <c r="H4014" t="s">
        <v>30</v>
      </c>
      <c r="I4014" s="37">
        <v>33747</v>
      </c>
      <c r="J4014" s="37">
        <v>60447</v>
      </c>
      <c r="K4014" s="37">
        <v>50226</v>
      </c>
      <c r="L4014" s="37">
        <v>1454</v>
      </c>
      <c r="M4014" s="37">
        <v>57930</v>
      </c>
      <c r="N4014" s="37">
        <f>SUM(VentasC15[[#This Row],[Maquillaje]:[Perfumería]])</f>
        <v>203804</v>
      </c>
      <c r="O4014" s="14">
        <f>AVERAGE(VentasC15[[#This Row],[Maquillaje]:[Perfumería]])</f>
        <v>40760.800000000003</v>
      </c>
      <c r="P4014" t="str">
        <f>INDEX(VentasC15[[#Headers],[Maquillaje]:[Perfumería]],MATCH(MAX(VentasC15[[#This Row],[Maquillaje]:[Perfumería]]),VentasC15[[#This Row],[Maquillaje]:[Perfumería]],0))</f>
        <v>Skincare</v>
      </c>
      <c r="Q4014" t="str">
        <f>INDEX(VentasC15[[#Headers],[Maquillaje]:[Perfumería]],MATCH(MIN(VentasC15[[#This Row],[Maquillaje]:[Perfumería]]),VentasC15[[#This Row],[Maquillaje]:[Perfumería]],0))</f>
        <v>Cuerpo</v>
      </c>
      <c r="R4014" t="str">
        <f>IF(VentasC15[[#This Row],[Total por vendedor]]&gt;=250000,"SI","NO")</f>
        <v>NO</v>
      </c>
    </row>
    <row r="4015" spans="1:18" x14ac:dyDescent="0.3">
      <c r="A4015" s="17">
        <v>33501135</v>
      </c>
      <c r="B4015" s="13">
        <v>52</v>
      </c>
      <c r="C4015" s="13">
        <v>9</v>
      </c>
      <c r="D4015" s="13">
        <v>88</v>
      </c>
      <c r="E4015" t="s">
        <v>23</v>
      </c>
      <c r="F4015" t="s">
        <v>21</v>
      </c>
      <c r="G4015" t="str">
        <f>IF(VentasC15[[#This Row],[Tipo de pago]]='Tablas auxiliares'!$B$6,"Venta física","Venta Online")</f>
        <v>Venta Online</v>
      </c>
      <c r="H4015" t="s">
        <v>29</v>
      </c>
      <c r="I4015" s="37">
        <v>58719</v>
      </c>
      <c r="J4015" s="37">
        <v>85519</v>
      </c>
      <c r="K4015" s="37">
        <v>3198</v>
      </c>
      <c r="L4015" s="37">
        <v>75963</v>
      </c>
      <c r="M4015" s="37">
        <v>18127</v>
      </c>
      <c r="N4015" s="37">
        <f>SUM(VentasC15[[#This Row],[Maquillaje]:[Perfumería]])</f>
        <v>241526</v>
      </c>
      <c r="O4015" s="14">
        <f>AVERAGE(VentasC15[[#This Row],[Maquillaje]:[Perfumería]])</f>
        <v>48305.2</v>
      </c>
      <c r="P4015" t="str">
        <f>INDEX(VentasC15[[#Headers],[Maquillaje]:[Perfumería]],MATCH(MAX(VentasC15[[#This Row],[Maquillaje]:[Perfumería]]),VentasC15[[#This Row],[Maquillaje]:[Perfumería]],0))</f>
        <v>Skincare</v>
      </c>
      <c r="Q4015" t="str">
        <f>INDEX(VentasC15[[#Headers],[Maquillaje]:[Perfumería]],MATCH(MIN(VentasC15[[#This Row],[Maquillaje]:[Perfumería]]),VentasC15[[#This Row],[Maquillaje]:[Perfumería]],0))</f>
        <v>Cabello</v>
      </c>
      <c r="R4015" t="str">
        <f>IF(VentasC15[[#This Row],[Total por vendedor]]&gt;=250000,"SI","NO")</f>
        <v>NO</v>
      </c>
    </row>
    <row r="4016" spans="1:18" x14ac:dyDescent="0.3">
      <c r="A4016" s="16">
        <v>33501136</v>
      </c>
      <c r="B4016" s="13">
        <v>75</v>
      </c>
      <c r="C4016" s="13">
        <v>9</v>
      </c>
      <c r="D4016" s="13">
        <v>49</v>
      </c>
      <c r="E4016" t="s">
        <v>23</v>
      </c>
      <c r="F4016" t="s">
        <v>21</v>
      </c>
      <c r="G4016" t="str">
        <f>IF(VentasC15[[#This Row],[Tipo de pago]]='Tablas auxiliares'!$B$6,"Venta física","Venta Online")</f>
        <v>Venta Online</v>
      </c>
      <c r="H4016" t="s">
        <v>29</v>
      </c>
      <c r="I4016" s="37">
        <v>38023</v>
      </c>
      <c r="J4016" s="37">
        <v>20423</v>
      </c>
      <c r="K4016" s="37">
        <v>28363</v>
      </c>
      <c r="L4016" s="37">
        <v>54122</v>
      </c>
      <c r="M4016" s="37">
        <v>18481</v>
      </c>
      <c r="N4016" s="37">
        <f>SUM(VentasC15[[#This Row],[Maquillaje]:[Perfumería]])</f>
        <v>159412</v>
      </c>
      <c r="O4016" s="14">
        <f>AVERAGE(VentasC15[[#This Row],[Maquillaje]:[Perfumería]])</f>
        <v>31882.400000000001</v>
      </c>
      <c r="P4016" t="str">
        <f>INDEX(VentasC15[[#Headers],[Maquillaje]:[Perfumería]],MATCH(MAX(VentasC15[[#This Row],[Maquillaje]:[Perfumería]]),VentasC15[[#This Row],[Maquillaje]:[Perfumería]],0))</f>
        <v>Cuerpo</v>
      </c>
      <c r="Q4016" t="str">
        <f>INDEX(VentasC15[[#Headers],[Maquillaje]:[Perfumería]],MATCH(MIN(VentasC15[[#This Row],[Maquillaje]:[Perfumería]]),VentasC15[[#This Row],[Maquillaje]:[Perfumería]],0))</f>
        <v>Perfumería</v>
      </c>
      <c r="R4016" t="str">
        <f>IF(VentasC15[[#This Row],[Total por vendedor]]&gt;=250000,"SI","NO")</f>
        <v>NO</v>
      </c>
    </row>
    <row r="4017" spans="1:18" x14ac:dyDescent="0.3">
      <c r="A4017" s="17">
        <v>33501137</v>
      </c>
      <c r="B4017" s="13">
        <v>41</v>
      </c>
      <c r="C4017" s="13">
        <v>9</v>
      </c>
      <c r="D4017" s="13">
        <v>14</v>
      </c>
      <c r="E4017" t="s">
        <v>23</v>
      </c>
      <c r="F4017" t="s">
        <v>20</v>
      </c>
      <c r="G4017" t="str">
        <f>IF(VentasC15[[#This Row],[Tipo de pago]]='Tablas auxiliares'!$B$6,"Venta física","Venta Online")</f>
        <v>Venta física</v>
      </c>
      <c r="H4017" t="s">
        <v>30</v>
      </c>
      <c r="I4017" s="37">
        <v>3731</v>
      </c>
      <c r="J4017" s="37">
        <v>11755</v>
      </c>
      <c r="K4017" s="37">
        <v>8547</v>
      </c>
      <c r="L4017" s="37">
        <v>57769</v>
      </c>
      <c r="M4017" s="37">
        <v>12153</v>
      </c>
      <c r="N4017" s="37">
        <f>SUM(VentasC15[[#This Row],[Maquillaje]:[Perfumería]])</f>
        <v>93955</v>
      </c>
      <c r="O4017" s="14">
        <f>AVERAGE(VentasC15[[#This Row],[Maquillaje]:[Perfumería]])</f>
        <v>18791</v>
      </c>
      <c r="P4017" t="str">
        <f>INDEX(VentasC15[[#Headers],[Maquillaje]:[Perfumería]],MATCH(MAX(VentasC15[[#This Row],[Maquillaje]:[Perfumería]]),VentasC15[[#This Row],[Maquillaje]:[Perfumería]],0))</f>
        <v>Cuerpo</v>
      </c>
      <c r="Q4017" t="str">
        <f>INDEX(VentasC15[[#Headers],[Maquillaje]:[Perfumería]],MATCH(MIN(VentasC15[[#This Row],[Maquillaje]:[Perfumería]]),VentasC15[[#This Row],[Maquillaje]:[Perfumería]],0))</f>
        <v>Maquillaje</v>
      </c>
      <c r="R4017" t="str">
        <f>IF(VentasC15[[#This Row],[Total por vendedor]]&gt;=250000,"SI","NO")</f>
        <v>NO</v>
      </c>
    </row>
    <row r="4018" spans="1:18" x14ac:dyDescent="0.3">
      <c r="A4018" s="16">
        <v>33501138</v>
      </c>
      <c r="B4018" s="13">
        <v>33</v>
      </c>
      <c r="C4018" s="13">
        <v>9</v>
      </c>
      <c r="D4018" s="13">
        <v>76</v>
      </c>
      <c r="E4018" t="s">
        <v>24</v>
      </c>
      <c r="F4018" t="s">
        <v>20</v>
      </c>
      <c r="G4018" t="str">
        <f>IF(VentasC15[[#This Row],[Tipo de pago]]='Tablas auxiliares'!$B$6,"Venta física","Venta Online")</f>
        <v>Venta física</v>
      </c>
      <c r="H4018" t="s">
        <v>29</v>
      </c>
      <c r="I4018" s="37">
        <v>65786</v>
      </c>
      <c r="J4018" s="37">
        <v>89726</v>
      </c>
      <c r="K4018" s="37">
        <v>1812</v>
      </c>
      <c r="L4018" s="37">
        <v>43370</v>
      </c>
      <c r="M4018" s="37">
        <v>3270</v>
      </c>
      <c r="N4018" s="37">
        <f>SUM(VentasC15[[#This Row],[Maquillaje]:[Perfumería]])</f>
        <v>203964</v>
      </c>
      <c r="O4018" s="14">
        <f>AVERAGE(VentasC15[[#This Row],[Maquillaje]:[Perfumería]])</f>
        <v>40792.800000000003</v>
      </c>
      <c r="P4018" t="str">
        <f>INDEX(VentasC15[[#Headers],[Maquillaje]:[Perfumería]],MATCH(MAX(VentasC15[[#This Row],[Maquillaje]:[Perfumería]]),VentasC15[[#This Row],[Maquillaje]:[Perfumería]],0))</f>
        <v>Skincare</v>
      </c>
      <c r="Q4018" t="str">
        <f>INDEX(VentasC15[[#Headers],[Maquillaje]:[Perfumería]],MATCH(MIN(VentasC15[[#This Row],[Maquillaje]:[Perfumería]]),VentasC15[[#This Row],[Maquillaje]:[Perfumería]],0))</f>
        <v>Cabello</v>
      </c>
      <c r="R4018" t="str">
        <f>IF(VentasC15[[#This Row],[Total por vendedor]]&gt;=250000,"SI","NO")</f>
        <v>NO</v>
      </c>
    </row>
    <row r="4019" spans="1:18" x14ac:dyDescent="0.3">
      <c r="A4019" s="17">
        <v>33501139</v>
      </c>
      <c r="B4019" s="13">
        <v>34</v>
      </c>
      <c r="C4019" s="13">
        <v>9</v>
      </c>
      <c r="D4019" s="13">
        <v>21</v>
      </c>
      <c r="E4019" t="s">
        <v>24</v>
      </c>
      <c r="F4019" t="s">
        <v>21</v>
      </c>
      <c r="G4019" t="str">
        <f>IF(VentasC15[[#This Row],[Tipo de pago]]='Tablas auxiliares'!$B$6,"Venta física","Venta Online")</f>
        <v>Venta Online</v>
      </c>
      <c r="H4019" t="s">
        <v>29</v>
      </c>
      <c r="I4019" s="37">
        <v>1229</v>
      </c>
      <c r="J4019" s="37">
        <v>90246</v>
      </c>
      <c r="K4019" s="37">
        <v>52526</v>
      </c>
      <c r="L4019" s="37">
        <v>95843</v>
      </c>
      <c r="M4019" s="37">
        <v>69980</v>
      </c>
      <c r="N4019" s="37">
        <f>SUM(VentasC15[[#This Row],[Maquillaje]:[Perfumería]])</f>
        <v>309824</v>
      </c>
      <c r="O4019" s="14">
        <f>AVERAGE(VentasC15[[#This Row],[Maquillaje]:[Perfumería]])</f>
        <v>61964.800000000003</v>
      </c>
      <c r="P4019" t="str">
        <f>INDEX(VentasC15[[#Headers],[Maquillaje]:[Perfumería]],MATCH(MAX(VentasC15[[#This Row],[Maquillaje]:[Perfumería]]),VentasC15[[#This Row],[Maquillaje]:[Perfumería]],0))</f>
        <v>Cuerpo</v>
      </c>
      <c r="Q4019" t="str">
        <f>INDEX(VentasC15[[#Headers],[Maquillaje]:[Perfumería]],MATCH(MIN(VentasC15[[#This Row],[Maquillaje]:[Perfumería]]),VentasC15[[#This Row],[Maquillaje]:[Perfumería]],0))</f>
        <v>Maquillaje</v>
      </c>
      <c r="R4019" t="str">
        <f>IF(VentasC15[[#This Row],[Total por vendedor]]&gt;=250000,"SI","NO")</f>
        <v>SI</v>
      </c>
    </row>
    <row r="4020" spans="1:18" x14ac:dyDescent="0.3">
      <c r="A4020" s="16">
        <v>33501140</v>
      </c>
      <c r="B4020" s="13">
        <v>59</v>
      </c>
      <c r="C4020" s="13">
        <v>9</v>
      </c>
      <c r="D4020" s="13">
        <v>93</v>
      </c>
      <c r="E4020" t="s">
        <v>23</v>
      </c>
      <c r="F4020" t="s">
        <v>21</v>
      </c>
      <c r="G4020" t="str">
        <f>IF(VentasC15[[#This Row],[Tipo de pago]]='Tablas auxiliares'!$B$6,"Venta física","Venta Online")</f>
        <v>Venta Online</v>
      </c>
      <c r="H4020" t="s">
        <v>30</v>
      </c>
      <c r="I4020" s="37">
        <v>79997</v>
      </c>
      <c r="J4020" s="37">
        <v>37332</v>
      </c>
      <c r="K4020" s="37">
        <v>60572</v>
      </c>
      <c r="L4020" s="37">
        <v>36909</v>
      </c>
      <c r="M4020" s="37">
        <v>11313</v>
      </c>
      <c r="N4020" s="37">
        <f>SUM(VentasC15[[#This Row],[Maquillaje]:[Perfumería]])</f>
        <v>226123</v>
      </c>
      <c r="O4020" s="14">
        <f>AVERAGE(VentasC15[[#This Row],[Maquillaje]:[Perfumería]])</f>
        <v>45224.6</v>
      </c>
      <c r="P4020" t="str">
        <f>INDEX(VentasC15[[#Headers],[Maquillaje]:[Perfumería]],MATCH(MAX(VentasC15[[#This Row],[Maquillaje]:[Perfumería]]),VentasC15[[#This Row],[Maquillaje]:[Perfumería]],0))</f>
        <v>Maquillaje</v>
      </c>
      <c r="Q4020" t="str">
        <f>INDEX(VentasC15[[#Headers],[Maquillaje]:[Perfumería]],MATCH(MIN(VentasC15[[#This Row],[Maquillaje]:[Perfumería]]),VentasC15[[#This Row],[Maquillaje]:[Perfumería]],0))</f>
        <v>Perfumería</v>
      </c>
      <c r="R4020" t="str">
        <f>IF(VentasC15[[#This Row],[Total por vendedor]]&gt;=250000,"SI","NO")</f>
        <v>NO</v>
      </c>
    </row>
    <row r="4021" spans="1:18" x14ac:dyDescent="0.3">
      <c r="A4021" s="17">
        <v>33501141</v>
      </c>
      <c r="B4021" s="13">
        <v>63</v>
      </c>
      <c r="C4021" s="13">
        <v>9</v>
      </c>
      <c r="D4021" s="13">
        <v>84</v>
      </c>
      <c r="E4021" t="s">
        <v>22</v>
      </c>
      <c r="F4021" t="s">
        <v>20</v>
      </c>
      <c r="G4021" t="str">
        <f>IF(VentasC15[[#This Row],[Tipo de pago]]='Tablas auxiliares'!$B$6,"Venta física","Venta Online")</f>
        <v>Venta física</v>
      </c>
      <c r="H4021" t="s">
        <v>29</v>
      </c>
      <c r="I4021" s="37">
        <v>9730</v>
      </c>
      <c r="J4021" s="37">
        <v>97950</v>
      </c>
      <c r="K4021" s="37">
        <v>3267</v>
      </c>
      <c r="L4021" s="37">
        <v>43044</v>
      </c>
      <c r="M4021" s="37">
        <v>68147</v>
      </c>
      <c r="N4021" s="37">
        <f>SUM(VentasC15[[#This Row],[Maquillaje]:[Perfumería]])</f>
        <v>222138</v>
      </c>
      <c r="O4021" s="14">
        <f>AVERAGE(VentasC15[[#This Row],[Maquillaje]:[Perfumería]])</f>
        <v>44427.6</v>
      </c>
      <c r="P4021" t="str">
        <f>INDEX(VentasC15[[#Headers],[Maquillaje]:[Perfumería]],MATCH(MAX(VentasC15[[#This Row],[Maquillaje]:[Perfumería]]),VentasC15[[#This Row],[Maquillaje]:[Perfumería]],0))</f>
        <v>Skincare</v>
      </c>
      <c r="Q4021" t="str">
        <f>INDEX(VentasC15[[#Headers],[Maquillaje]:[Perfumería]],MATCH(MIN(VentasC15[[#This Row],[Maquillaje]:[Perfumería]]),VentasC15[[#This Row],[Maquillaje]:[Perfumería]],0))</f>
        <v>Cabello</v>
      </c>
      <c r="R4021" t="str">
        <f>IF(VentasC15[[#This Row],[Total por vendedor]]&gt;=250000,"SI","NO")</f>
        <v>NO</v>
      </c>
    </row>
    <row r="4022" spans="1:18" x14ac:dyDescent="0.3">
      <c r="A4022" s="16">
        <v>33501142</v>
      </c>
      <c r="B4022" s="13">
        <v>48</v>
      </c>
      <c r="C4022" s="13">
        <v>9</v>
      </c>
      <c r="D4022" s="13">
        <v>86</v>
      </c>
      <c r="E4022" t="s">
        <v>22</v>
      </c>
      <c r="F4022" t="s">
        <v>20</v>
      </c>
      <c r="G4022" t="str">
        <f>IF(VentasC15[[#This Row],[Tipo de pago]]='Tablas auxiliares'!$B$6,"Venta física","Venta Online")</f>
        <v>Venta física</v>
      </c>
      <c r="H4022" t="s">
        <v>30</v>
      </c>
      <c r="I4022" s="37">
        <v>95216</v>
      </c>
      <c r="J4022" s="37">
        <v>30949</v>
      </c>
      <c r="K4022" s="37">
        <v>7322</v>
      </c>
      <c r="L4022" s="37">
        <v>53721</v>
      </c>
      <c r="M4022" s="37">
        <v>45546</v>
      </c>
      <c r="N4022" s="37">
        <f>SUM(VentasC15[[#This Row],[Maquillaje]:[Perfumería]])</f>
        <v>232754</v>
      </c>
      <c r="O4022" s="14">
        <f>AVERAGE(VentasC15[[#This Row],[Maquillaje]:[Perfumería]])</f>
        <v>46550.8</v>
      </c>
      <c r="P4022" t="str">
        <f>INDEX(VentasC15[[#Headers],[Maquillaje]:[Perfumería]],MATCH(MAX(VentasC15[[#This Row],[Maquillaje]:[Perfumería]]),VentasC15[[#This Row],[Maquillaje]:[Perfumería]],0))</f>
        <v>Maquillaje</v>
      </c>
      <c r="Q4022" t="str">
        <f>INDEX(VentasC15[[#Headers],[Maquillaje]:[Perfumería]],MATCH(MIN(VentasC15[[#This Row],[Maquillaje]:[Perfumería]]),VentasC15[[#This Row],[Maquillaje]:[Perfumería]],0))</f>
        <v>Cabello</v>
      </c>
      <c r="R4022" t="str">
        <f>IF(VentasC15[[#This Row],[Total por vendedor]]&gt;=250000,"SI","NO")</f>
        <v>NO</v>
      </c>
    </row>
    <row r="4023" spans="1:18" x14ac:dyDescent="0.3">
      <c r="A4023" s="17">
        <v>33501143</v>
      </c>
      <c r="B4023" s="13">
        <v>32</v>
      </c>
      <c r="C4023" s="13">
        <v>9</v>
      </c>
      <c r="D4023" s="13">
        <v>73</v>
      </c>
      <c r="E4023" t="s">
        <v>25</v>
      </c>
      <c r="F4023" t="s">
        <v>21</v>
      </c>
      <c r="G4023" t="str">
        <f>IF(VentasC15[[#This Row],[Tipo de pago]]='Tablas auxiliares'!$B$6,"Venta física","Venta Online")</f>
        <v>Venta Online</v>
      </c>
      <c r="H4023" t="s">
        <v>30</v>
      </c>
      <c r="I4023" s="37">
        <v>32556</v>
      </c>
      <c r="J4023" s="37">
        <v>2174</v>
      </c>
      <c r="K4023" s="37">
        <v>3344</v>
      </c>
      <c r="L4023" s="37">
        <v>8916</v>
      </c>
      <c r="M4023" s="37">
        <v>28617</v>
      </c>
      <c r="N4023" s="37">
        <f>SUM(VentasC15[[#This Row],[Maquillaje]:[Perfumería]])</f>
        <v>75607</v>
      </c>
      <c r="O4023" s="14">
        <f>AVERAGE(VentasC15[[#This Row],[Maquillaje]:[Perfumería]])</f>
        <v>15121.4</v>
      </c>
      <c r="P4023" t="str">
        <f>INDEX(VentasC15[[#Headers],[Maquillaje]:[Perfumería]],MATCH(MAX(VentasC15[[#This Row],[Maquillaje]:[Perfumería]]),VentasC15[[#This Row],[Maquillaje]:[Perfumería]],0))</f>
        <v>Maquillaje</v>
      </c>
      <c r="Q4023" t="str">
        <f>INDEX(VentasC15[[#Headers],[Maquillaje]:[Perfumería]],MATCH(MIN(VentasC15[[#This Row],[Maquillaje]:[Perfumería]]),VentasC15[[#This Row],[Maquillaje]:[Perfumería]],0))</f>
        <v>Skincare</v>
      </c>
      <c r="R4023" t="str">
        <f>IF(VentasC15[[#This Row],[Total por vendedor]]&gt;=250000,"SI","NO")</f>
        <v>NO</v>
      </c>
    </row>
    <row r="4024" spans="1:18" x14ac:dyDescent="0.3">
      <c r="A4024" s="16">
        <v>33501144</v>
      </c>
      <c r="B4024" s="13">
        <v>61</v>
      </c>
      <c r="C4024" s="13">
        <v>9</v>
      </c>
      <c r="D4024" s="13">
        <v>28</v>
      </c>
      <c r="E4024" t="s">
        <v>23</v>
      </c>
      <c r="F4024" t="s">
        <v>20</v>
      </c>
      <c r="G4024" t="str">
        <f>IF(VentasC15[[#This Row],[Tipo de pago]]='Tablas auxiliares'!$B$6,"Venta física","Venta Online")</f>
        <v>Venta física</v>
      </c>
      <c r="H4024" t="s">
        <v>29</v>
      </c>
      <c r="I4024" s="37">
        <v>57591</v>
      </c>
      <c r="J4024" s="37">
        <v>24613</v>
      </c>
      <c r="K4024" s="37">
        <v>34512</v>
      </c>
      <c r="L4024" s="37">
        <v>59621</v>
      </c>
      <c r="M4024" s="37">
        <v>90175</v>
      </c>
      <c r="N4024" s="37">
        <f>SUM(VentasC15[[#This Row],[Maquillaje]:[Perfumería]])</f>
        <v>266512</v>
      </c>
      <c r="O4024" s="14">
        <f>AVERAGE(VentasC15[[#This Row],[Maquillaje]:[Perfumería]])</f>
        <v>53302.400000000001</v>
      </c>
      <c r="P4024" t="str">
        <f>INDEX(VentasC15[[#Headers],[Maquillaje]:[Perfumería]],MATCH(MAX(VentasC15[[#This Row],[Maquillaje]:[Perfumería]]),VentasC15[[#This Row],[Maquillaje]:[Perfumería]],0))</f>
        <v>Perfumería</v>
      </c>
      <c r="Q4024" t="str">
        <f>INDEX(VentasC15[[#Headers],[Maquillaje]:[Perfumería]],MATCH(MIN(VentasC15[[#This Row],[Maquillaje]:[Perfumería]]),VentasC15[[#This Row],[Maquillaje]:[Perfumería]],0))</f>
        <v>Skincare</v>
      </c>
      <c r="R4024" t="str">
        <f>IF(VentasC15[[#This Row],[Total por vendedor]]&gt;=250000,"SI","NO")</f>
        <v>SI</v>
      </c>
    </row>
    <row r="4025" spans="1:18" x14ac:dyDescent="0.3">
      <c r="A4025" s="17">
        <v>33501145</v>
      </c>
      <c r="B4025" s="13">
        <v>74</v>
      </c>
      <c r="C4025" s="13">
        <v>9</v>
      </c>
      <c r="D4025" s="13">
        <v>53</v>
      </c>
      <c r="E4025" t="s">
        <v>23</v>
      </c>
      <c r="F4025" t="s">
        <v>20</v>
      </c>
      <c r="G4025" t="str">
        <f>IF(VentasC15[[#This Row],[Tipo de pago]]='Tablas auxiliares'!$B$6,"Venta física","Venta Online")</f>
        <v>Venta física</v>
      </c>
      <c r="H4025" t="s">
        <v>30</v>
      </c>
      <c r="I4025" s="37">
        <v>73176</v>
      </c>
      <c r="J4025" s="37">
        <v>50318</v>
      </c>
      <c r="K4025" s="37">
        <v>62661</v>
      </c>
      <c r="L4025" s="37">
        <v>99523</v>
      </c>
      <c r="M4025" s="37">
        <v>88746</v>
      </c>
      <c r="N4025" s="37">
        <f>SUM(VentasC15[[#This Row],[Maquillaje]:[Perfumería]])</f>
        <v>374424</v>
      </c>
      <c r="O4025" s="14">
        <f>AVERAGE(VentasC15[[#This Row],[Maquillaje]:[Perfumería]])</f>
        <v>74884.800000000003</v>
      </c>
      <c r="P4025" t="str">
        <f>INDEX(VentasC15[[#Headers],[Maquillaje]:[Perfumería]],MATCH(MAX(VentasC15[[#This Row],[Maquillaje]:[Perfumería]]),VentasC15[[#This Row],[Maquillaje]:[Perfumería]],0))</f>
        <v>Cuerpo</v>
      </c>
      <c r="Q4025" t="str">
        <f>INDEX(VentasC15[[#Headers],[Maquillaje]:[Perfumería]],MATCH(MIN(VentasC15[[#This Row],[Maquillaje]:[Perfumería]]),VentasC15[[#This Row],[Maquillaje]:[Perfumería]],0))</f>
        <v>Skincare</v>
      </c>
      <c r="R4025" t="str">
        <f>IF(VentasC15[[#This Row],[Total por vendedor]]&gt;=250000,"SI","NO")</f>
        <v>SI</v>
      </c>
    </row>
    <row r="4026" spans="1:18" x14ac:dyDescent="0.3">
      <c r="A4026" s="16">
        <v>33501146</v>
      </c>
      <c r="B4026" s="13">
        <v>36</v>
      </c>
      <c r="C4026" s="13">
        <v>9</v>
      </c>
      <c r="D4026" s="13">
        <v>12</v>
      </c>
      <c r="E4026" t="s">
        <v>24</v>
      </c>
      <c r="F4026" t="s">
        <v>20</v>
      </c>
      <c r="G4026" t="str">
        <f>IF(VentasC15[[#This Row],[Tipo de pago]]='Tablas auxiliares'!$B$6,"Venta física","Venta Online")</f>
        <v>Venta física</v>
      </c>
      <c r="H4026" t="s">
        <v>30</v>
      </c>
      <c r="I4026" s="37">
        <v>64760</v>
      </c>
      <c r="J4026" s="37">
        <v>65392</v>
      </c>
      <c r="K4026" s="37">
        <v>84760</v>
      </c>
      <c r="L4026" s="37">
        <v>4709</v>
      </c>
      <c r="M4026" s="37">
        <v>84481</v>
      </c>
      <c r="N4026" s="37">
        <f>SUM(VentasC15[[#This Row],[Maquillaje]:[Perfumería]])</f>
        <v>304102</v>
      </c>
      <c r="O4026" s="14">
        <f>AVERAGE(VentasC15[[#This Row],[Maquillaje]:[Perfumería]])</f>
        <v>60820.4</v>
      </c>
      <c r="P4026" t="str">
        <f>INDEX(VentasC15[[#Headers],[Maquillaje]:[Perfumería]],MATCH(MAX(VentasC15[[#This Row],[Maquillaje]:[Perfumería]]),VentasC15[[#This Row],[Maquillaje]:[Perfumería]],0))</f>
        <v>Cabello</v>
      </c>
      <c r="Q4026" t="str">
        <f>INDEX(VentasC15[[#Headers],[Maquillaje]:[Perfumería]],MATCH(MIN(VentasC15[[#This Row],[Maquillaje]:[Perfumería]]),VentasC15[[#This Row],[Maquillaje]:[Perfumería]],0))</f>
        <v>Cuerpo</v>
      </c>
      <c r="R4026" t="str">
        <f>IF(VentasC15[[#This Row],[Total por vendedor]]&gt;=250000,"SI","NO")</f>
        <v>SI</v>
      </c>
    </row>
    <row r="4027" spans="1:18" x14ac:dyDescent="0.3">
      <c r="A4027" s="17">
        <v>33501147</v>
      </c>
      <c r="B4027" s="13">
        <v>47</v>
      </c>
      <c r="C4027" s="13">
        <v>9</v>
      </c>
      <c r="D4027" s="13">
        <v>61</v>
      </c>
      <c r="E4027" t="s">
        <v>25</v>
      </c>
      <c r="F4027" t="s">
        <v>20</v>
      </c>
      <c r="G4027" t="str">
        <f>IF(VentasC15[[#This Row],[Tipo de pago]]='Tablas auxiliares'!$B$6,"Venta física","Venta Online")</f>
        <v>Venta física</v>
      </c>
      <c r="H4027" t="s">
        <v>29</v>
      </c>
      <c r="I4027" s="37">
        <v>34705</v>
      </c>
      <c r="J4027" s="37">
        <v>89632</v>
      </c>
      <c r="K4027" s="37">
        <v>20211</v>
      </c>
      <c r="L4027" s="37">
        <v>31472</v>
      </c>
      <c r="M4027" s="37">
        <v>54549</v>
      </c>
      <c r="N4027" s="37">
        <f>SUM(VentasC15[[#This Row],[Maquillaje]:[Perfumería]])</f>
        <v>230569</v>
      </c>
      <c r="O4027" s="14">
        <f>AVERAGE(VentasC15[[#This Row],[Maquillaje]:[Perfumería]])</f>
        <v>46113.8</v>
      </c>
      <c r="P4027" t="str">
        <f>INDEX(VentasC15[[#Headers],[Maquillaje]:[Perfumería]],MATCH(MAX(VentasC15[[#This Row],[Maquillaje]:[Perfumería]]),VentasC15[[#This Row],[Maquillaje]:[Perfumería]],0))</f>
        <v>Skincare</v>
      </c>
      <c r="Q4027" t="str">
        <f>INDEX(VentasC15[[#Headers],[Maquillaje]:[Perfumería]],MATCH(MIN(VentasC15[[#This Row],[Maquillaje]:[Perfumería]]),VentasC15[[#This Row],[Maquillaje]:[Perfumería]],0))</f>
        <v>Cabello</v>
      </c>
      <c r="R4027" t="str">
        <f>IF(VentasC15[[#This Row],[Total por vendedor]]&gt;=250000,"SI","NO")</f>
        <v>NO</v>
      </c>
    </row>
    <row r="4028" spans="1:18" x14ac:dyDescent="0.3">
      <c r="A4028" s="16">
        <v>33501148</v>
      </c>
      <c r="B4028" s="13">
        <v>58</v>
      </c>
      <c r="C4028" s="13">
        <v>9</v>
      </c>
      <c r="D4028" s="13">
        <v>30</v>
      </c>
      <c r="E4028" t="s">
        <v>23</v>
      </c>
      <c r="F4028" t="s">
        <v>21</v>
      </c>
      <c r="G4028" t="str">
        <f>IF(VentasC15[[#This Row],[Tipo de pago]]='Tablas auxiliares'!$B$6,"Venta física","Venta Online")</f>
        <v>Venta Online</v>
      </c>
      <c r="H4028" t="s">
        <v>29</v>
      </c>
      <c r="I4028" s="37">
        <v>67455</v>
      </c>
      <c r="J4028" s="37">
        <v>69437</v>
      </c>
      <c r="K4028" s="37">
        <v>19989</v>
      </c>
      <c r="L4028" s="37">
        <v>69451</v>
      </c>
      <c r="M4028" s="37">
        <v>46947</v>
      </c>
      <c r="N4028" s="37">
        <f>SUM(VentasC15[[#This Row],[Maquillaje]:[Perfumería]])</f>
        <v>273279</v>
      </c>
      <c r="O4028" s="14">
        <f>AVERAGE(VentasC15[[#This Row],[Maquillaje]:[Perfumería]])</f>
        <v>54655.8</v>
      </c>
      <c r="P4028" t="str">
        <f>INDEX(VentasC15[[#Headers],[Maquillaje]:[Perfumería]],MATCH(MAX(VentasC15[[#This Row],[Maquillaje]:[Perfumería]]),VentasC15[[#This Row],[Maquillaje]:[Perfumería]],0))</f>
        <v>Cuerpo</v>
      </c>
      <c r="Q4028" t="str">
        <f>INDEX(VentasC15[[#Headers],[Maquillaje]:[Perfumería]],MATCH(MIN(VentasC15[[#This Row],[Maquillaje]:[Perfumería]]),VentasC15[[#This Row],[Maquillaje]:[Perfumería]],0))</f>
        <v>Cabello</v>
      </c>
      <c r="R4028" t="str">
        <f>IF(VentasC15[[#This Row],[Total por vendedor]]&gt;=250000,"SI","NO")</f>
        <v>SI</v>
      </c>
    </row>
    <row r="4029" spans="1:18" x14ac:dyDescent="0.3">
      <c r="A4029" s="17">
        <v>33501149</v>
      </c>
      <c r="B4029" s="13">
        <v>40</v>
      </c>
      <c r="C4029" s="13">
        <v>9</v>
      </c>
      <c r="D4029" s="13">
        <v>67</v>
      </c>
      <c r="E4029" t="s">
        <v>24</v>
      </c>
      <c r="F4029" t="s">
        <v>21</v>
      </c>
      <c r="G4029" t="str">
        <f>IF(VentasC15[[#This Row],[Tipo de pago]]='Tablas auxiliares'!$B$6,"Venta física","Venta Online")</f>
        <v>Venta Online</v>
      </c>
      <c r="H4029" t="s">
        <v>29</v>
      </c>
      <c r="I4029" s="37">
        <v>9670</v>
      </c>
      <c r="J4029" s="37">
        <v>39341</v>
      </c>
      <c r="K4029" s="37">
        <v>31766</v>
      </c>
      <c r="L4029" s="37">
        <v>85539</v>
      </c>
      <c r="M4029" s="37">
        <v>16974</v>
      </c>
      <c r="N4029" s="37">
        <f>SUM(VentasC15[[#This Row],[Maquillaje]:[Perfumería]])</f>
        <v>183290</v>
      </c>
      <c r="O4029" s="14">
        <f>AVERAGE(VentasC15[[#This Row],[Maquillaje]:[Perfumería]])</f>
        <v>36658</v>
      </c>
      <c r="P4029" t="str">
        <f>INDEX(VentasC15[[#Headers],[Maquillaje]:[Perfumería]],MATCH(MAX(VentasC15[[#This Row],[Maquillaje]:[Perfumería]]),VentasC15[[#This Row],[Maquillaje]:[Perfumería]],0))</f>
        <v>Cuerpo</v>
      </c>
      <c r="Q4029" t="str">
        <f>INDEX(VentasC15[[#Headers],[Maquillaje]:[Perfumería]],MATCH(MIN(VentasC15[[#This Row],[Maquillaje]:[Perfumería]]),VentasC15[[#This Row],[Maquillaje]:[Perfumería]],0))</f>
        <v>Maquillaje</v>
      </c>
      <c r="R4029" t="str">
        <f>IF(VentasC15[[#This Row],[Total por vendedor]]&gt;=250000,"SI","NO")</f>
        <v>NO</v>
      </c>
    </row>
    <row r="4030" spans="1:18" x14ac:dyDescent="0.3">
      <c r="A4030" s="16">
        <v>33501150</v>
      </c>
      <c r="B4030" s="13">
        <v>37</v>
      </c>
      <c r="C4030" s="13">
        <v>9</v>
      </c>
      <c r="D4030" s="13">
        <v>48</v>
      </c>
      <c r="E4030" t="s">
        <v>24</v>
      </c>
      <c r="F4030" t="s">
        <v>20</v>
      </c>
      <c r="G4030" t="str">
        <f>IF(VentasC15[[#This Row],[Tipo de pago]]='Tablas auxiliares'!$B$6,"Venta física","Venta Online")</f>
        <v>Venta física</v>
      </c>
      <c r="H4030" t="s">
        <v>30</v>
      </c>
      <c r="I4030" s="37">
        <v>96580</v>
      </c>
      <c r="J4030" s="37">
        <v>76358</v>
      </c>
      <c r="K4030" s="37">
        <v>15065</v>
      </c>
      <c r="L4030" s="37">
        <v>99296</v>
      </c>
      <c r="M4030" s="37">
        <v>29025</v>
      </c>
      <c r="N4030" s="37">
        <f>SUM(VentasC15[[#This Row],[Maquillaje]:[Perfumería]])</f>
        <v>316324</v>
      </c>
      <c r="O4030" s="14">
        <f>AVERAGE(VentasC15[[#This Row],[Maquillaje]:[Perfumería]])</f>
        <v>63264.800000000003</v>
      </c>
      <c r="P4030" t="str">
        <f>INDEX(VentasC15[[#Headers],[Maquillaje]:[Perfumería]],MATCH(MAX(VentasC15[[#This Row],[Maquillaje]:[Perfumería]]),VentasC15[[#This Row],[Maquillaje]:[Perfumería]],0))</f>
        <v>Cuerpo</v>
      </c>
      <c r="Q4030" t="str">
        <f>INDEX(VentasC15[[#Headers],[Maquillaje]:[Perfumería]],MATCH(MIN(VentasC15[[#This Row],[Maquillaje]:[Perfumería]]),VentasC15[[#This Row],[Maquillaje]:[Perfumería]],0))</f>
        <v>Cabello</v>
      </c>
      <c r="R4030" t="str">
        <f>IF(VentasC15[[#This Row],[Total por vendedor]]&gt;=250000,"SI","NO")</f>
        <v>SI</v>
      </c>
    </row>
    <row r="4031" spans="1:18" x14ac:dyDescent="0.3">
      <c r="A4031" s="17">
        <v>33501151</v>
      </c>
      <c r="B4031" s="13">
        <v>57</v>
      </c>
      <c r="C4031" s="13">
        <v>9</v>
      </c>
      <c r="D4031" s="13">
        <v>29</v>
      </c>
      <c r="E4031" t="s">
        <v>22</v>
      </c>
      <c r="F4031" t="s">
        <v>21</v>
      </c>
      <c r="G4031" t="str">
        <f>IF(VentasC15[[#This Row],[Tipo de pago]]='Tablas auxiliares'!$B$6,"Venta física","Venta Online")</f>
        <v>Venta Online</v>
      </c>
      <c r="H4031" t="s">
        <v>30</v>
      </c>
      <c r="I4031" s="37">
        <v>63020</v>
      </c>
      <c r="J4031" s="37">
        <v>50109</v>
      </c>
      <c r="K4031" s="37">
        <v>17400</v>
      </c>
      <c r="L4031" s="37">
        <v>5236</v>
      </c>
      <c r="M4031" s="37">
        <v>67576</v>
      </c>
      <c r="N4031" s="37">
        <f>SUM(VentasC15[[#This Row],[Maquillaje]:[Perfumería]])</f>
        <v>203341</v>
      </c>
      <c r="O4031" s="14">
        <f>AVERAGE(VentasC15[[#This Row],[Maquillaje]:[Perfumería]])</f>
        <v>40668.199999999997</v>
      </c>
      <c r="P4031" t="str">
        <f>INDEX(VentasC15[[#Headers],[Maquillaje]:[Perfumería]],MATCH(MAX(VentasC15[[#This Row],[Maquillaje]:[Perfumería]]),VentasC15[[#This Row],[Maquillaje]:[Perfumería]],0))</f>
        <v>Perfumería</v>
      </c>
      <c r="Q4031" t="str">
        <f>INDEX(VentasC15[[#Headers],[Maquillaje]:[Perfumería]],MATCH(MIN(VentasC15[[#This Row],[Maquillaje]:[Perfumería]]),VentasC15[[#This Row],[Maquillaje]:[Perfumería]],0))</f>
        <v>Cuerpo</v>
      </c>
      <c r="R4031" t="str">
        <f>IF(VentasC15[[#This Row],[Total por vendedor]]&gt;=250000,"SI","NO")</f>
        <v>NO</v>
      </c>
    </row>
    <row r="4032" spans="1:18" x14ac:dyDescent="0.3">
      <c r="A4032" s="16">
        <v>33501152</v>
      </c>
      <c r="B4032" s="13">
        <v>72</v>
      </c>
      <c r="C4032" s="13">
        <v>9</v>
      </c>
      <c r="D4032" s="13">
        <v>72</v>
      </c>
      <c r="E4032" t="s">
        <v>24</v>
      </c>
      <c r="F4032" t="s">
        <v>20</v>
      </c>
      <c r="G4032" t="str">
        <f>IF(VentasC15[[#This Row],[Tipo de pago]]='Tablas auxiliares'!$B$6,"Venta física","Venta Online")</f>
        <v>Venta física</v>
      </c>
      <c r="H4032" t="s">
        <v>29</v>
      </c>
      <c r="I4032" s="37">
        <v>76042</v>
      </c>
      <c r="J4032" s="37">
        <v>24052</v>
      </c>
      <c r="K4032" s="37">
        <v>26680</v>
      </c>
      <c r="L4032" s="37">
        <v>14103</v>
      </c>
      <c r="M4032" s="37">
        <v>76263</v>
      </c>
      <c r="N4032" s="37">
        <f>SUM(VentasC15[[#This Row],[Maquillaje]:[Perfumería]])</f>
        <v>217140</v>
      </c>
      <c r="O4032" s="14">
        <f>AVERAGE(VentasC15[[#This Row],[Maquillaje]:[Perfumería]])</f>
        <v>43428</v>
      </c>
      <c r="P4032" t="str">
        <f>INDEX(VentasC15[[#Headers],[Maquillaje]:[Perfumería]],MATCH(MAX(VentasC15[[#This Row],[Maquillaje]:[Perfumería]]),VentasC15[[#This Row],[Maquillaje]:[Perfumería]],0))</f>
        <v>Perfumería</v>
      </c>
      <c r="Q4032" t="str">
        <f>INDEX(VentasC15[[#Headers],[Maquillaje]:[Perfumería]],MATCH(MIN(VentasC15[[#This Row],[Maquillaje]:[Perfumería]]),VentasC15[[#This Row],[Maquillaje]:[Perfumería]],0))</f>
        <v>Cuerpo</v>
      </c>
      <c r="R4032" t="str">
        <f>IF(VentasC15[[#This Row],[Total por vendedor]]&gt;=250000,"SI","NO")</f>
        <v>NO</v>
      </c>
    </row>
    <row r="4033" spans="1:18" x14ac:dyDescent="0.3">
      <c r="A4033" s="17">
        <v>33501153</v>
      </c>
      <c r="B4033" s="13">
        <v>43</v>
      </c>
      <c r="C4033" s="13">
        <v>9</v>
      </c>
      <c r="D4033" s="13">
        <v>98</v>
      </c>
      <c r="E4033" t="s">
        <v>25</v>
      </c>
      <c r="F4033" t="s">
        <v>21</v>
      </c>
      <c r="G4033" t="str">
        <f>IF(VentasC15[[#This Row],[Tipo de pago]]='Tablas auxiliares'!$B$6,"Venta física","Venta Online")</f>
        <v>Venta Online</v>
      </c>
      <c r="H4033" t="s">
        <v>30</v>
      </c>
      <c r="I4033" s="37">
        <v>34328</v>
      </c>
      <c r="J4033" s="37">
        <v>39381</v>
      </c>
      <c r="K4033" s="37">
        <v>44836</v>
      </c>
      <c r="L4033" s="37">
        <v>53226</v>
      </c>
      <c r="M4033" s="37">
        <v>52706</v>
      </c>
      <c r="N4033" s="37">
        <f>SUM(VentasC15[[#This Row],[Maquillaje]:[Perfumería]])</f>
        <v>224477</v>
      </c>
      <c r="O4033" s="14">
        <f>AVERAGE(VentasC15[[#This Row],[Maquillaje]:[Perfumería]])</f>
        <v>44895.4</v>
      </c>
      <c r="P4033" t="str">
        <f>INDEX(VentasC15[[#Headers],[Maquillaje]:[Perfumería]],MATCH(MAX(VentasC15[[#This Row],[Maquillaje]:[Perfumería]]),VentasC15[[#This Row],[Maquillaje]:[Perfumería]],0))</f>
        <v>Cuerpo</v>
      </c>
      <c r="Q4033" t="str">
        <f>INDEX(VentasC15[[#Headers],[Maquillaje]:[Perfumería]],MATCH(MIN(VentasC15[[#This Row],[Maquillaje]:[Perfumería]]),VentasC15[[#This Row],[Maquillaje]:[Perfumería]],0))</f>
        <v>Maquillaje</v>
      </c>
      <c r="R4033" t="str">
        <f>IF(VentasC15[[#This Row],[Total por vendedor]]&gt;=250000,"SI","NO")</f>
        <v>NO</v>
      </c>
    </row>
    <row r="4034" spans="1:18" x14ac:dyDescent="0.3">
      <c r="A4034" s="16">
        <v>33501154</v>
      </c>
      <c r="B4034" s="13">
        <v>45</v>
      </c>
      <c r="C4034" s="13">
        <v>9</v>
      </c>
      <c r="D4034" s="13">
        <v>76</v>
      </c>
      <c r="E4034" t="s">
        <v>24</v>
      </c>
      <c r="F4034" t="s">
        <v>21</v>
      </c>
      <c r="G4034" t="str">
        <f>IF(VentasC15[[#This Row],[Tipo de pago]]='Tablas auxiliares'!$B$6,"Venta física","Venta Online")</f>
        <v>Venta Online</v>
      </c>
      <c r="H4034" t="s">
        <v>30</v>
      </c>
      <c r="I4034" s="37">
        <v>60021</v>
      </c>
      <c r="J4034" s="37">
        <v>57009</v>
      </c>
      <c r="K4034" s="37">
        <v>98170</v>
      </c>
      <c r="L4034" s="37">
        <v>24288</v>
      </c>
      <c r="M4034" s="37">
        <v>86901</v>
      </c>
      <c r="N4034" s="37">
        <f>SUM(VentasC15[[#This Row],[Maquillaje]:[Perfumería]])</f>
        <v>326389</v>
      </c>
      <c r="O4034" s="14">
        <f>AVERAGE(VentasC15[[#This Row],[Maquillaje]:[Perfumería]])</f>
        <v>65277.8</v>
      </c>
      <c r="P4034" t="str">
        <f>INDEX(VentasC15[[#Headers],[Maquillaje]:[Perfumería]],MATCH(MAX(VentasC15[[#This Row],[Maquillaje]:[Perfumería]]),VentasC15[[#This Row],[Maquillaje]:[Perfumería]],0))</f>
        <v>Cabello</v>
      </c>
      <c r="Q4034" t="str">
        <f>INDEX(VentasC15[[#Headers],[Maquillaje]:[Perfumería]],MATCH(MIN(VentasC15[[#This Row],[Maquillaje]:[Perfumería]]),VentasC15[[#This Row],[Maquillaje]:[Perfumería]],0))</f>
        <v>Cuerpo</v>
      </c>
      <c r="R4034" t="str">
        <f>IF(VentasC15[[#This Row],[Total por vendedor]]&gt;=250000,"SI","NO")</f>
        <v>SI</v>
      </c>
    </row>
    <row r="4035" spans="1:18" x14ac:dyDescent="0.3">
      <c r="A4035" s="17">
        <v>33501155</v>
      </c>
      <c r="B4035" s="13">
        <v>65</v>
      </c>
      <c r="C4035" s="13">
        <v>9</v>
      </c>
      <c r="D4035" s="13">
        <v>97</v>
      </c>
      <c r="E4035" t="s">
        <v>23</v>
      </c>
      <c r="F4035" t="s">
        <v>20</v>
      </c>
      <c r="G4035" t="str">
        <f>IF(VentasC15[[#This Row],[Tipo de pago]]='Tablas auxiliares'!$B$6,"Venta física","Venta Online")</f>
        <v>Venta física</v>
      </c>
      <c r="H4035" t="s">
        <v>29</v>
      </c>
      <c r="I4035" s="37">
        <v>15743</v>
      </c>
      <c r="J4035" s="37">
        <v>85517</v>
      </c>
      <c r="K4035" s="37">
        <v>27228</v>
      </c>
      <c r="L4035" s="37">
        <v>13197</v>
      </c>
      <c r="M4035" s="37">
        <v>81677</v>
      </c>
      <c r="N4035" s="37">
        <f>SUM(VentasC15[[#This Row],[Maquillaje]:[Perfumería]])</f>
        <v>223362</v>
      </c>
      <c r="O4035" s="14">
        <f>AVERAGE(VentasC15[[#This Row],[Maquillaje]:[Perfumería]])</f>
        <v>44672.4</v>
      </c>
      <c r="P4035" t="str">
        <f>INDEX(VentasC15[[#Headers],[Maquillaje]:[Perfumería]],MATCH(MAX(VentasC15[[#This Row],[Maquillaje]:[Perfumería]]),VentasC15[[#This Row],[Maquillaje]:[Perfumería]],0))</f>
        <v>Skincare</v>
      </c>
      <c r="Q4035" t="str">
        <f>INDEX(VentasC15[[#Headers],[Maquillaje]:[Perfumería]],MATCH(MIN(VentasC15[[#This Row],[Maquillaje]:[Perfumería]]),VentasC15[[#This Row],[Maquillaje]:[Perfumería]],0))</f>
        <v>Cuerpo</v>
      </c>
      <c r="R4035" t="str">
        <f>IF(VentasC15[[#This Row],[Total por vendedor]]&gt;=250000,"SI","NO")</f>
        <v>NO</v>
      </c>
    </row>
    <row r="4036" spans="1:18" x14ac:dyDescent="0.3">
      <c r="A4036" s="16">
        <v>33501156</v>
      </c>
      <c r="B4036" s="13">
        <v>57</v>
      </c>
      <c r="C4036" s="13">
        <v>9</v>
      </c>
      <c r="D4036" s="13">
        <v>98</v>
      </c>
      <c r="E4036" t="s">
        <v>22</v>
      </c>
      <c r="F4036" t="s">
        <v>20</v>
      </c>
      <c r="G4036" t="str">
        <f>IF(VentasC15[[#This Row],[Tipo de pago]]='Tablas auxiliares'!$B$6,"Venta física","Venta Online")</f>
        <v>Venta física</v>
      </c>
      <c r="H4036" t="s">
        <v>30</v>
      </c>
      <c r="I4036" s="37">
        <v>18451</v>
      </c>
      <c r="J4036" s="37">
        <v>78859</v>
      </c>
      <c r="K4036" s="37">
        <v>60172</v>
      </c>
      <c r="L4036" s="37">
        <v>97642</v>
      </c>
      <c r="M4036" s="37">
        <v>80870</v>
      </c>
      <c r="N4036" s="37">
        <f>SUM(VentasC15[[#This Row],[Maquillaje]:[Perfumería]])</f>
        <v>335994</v>
      </c>
      <c r="O4036" s="14">
        <f>AVERAGE(VentasC15[[#This Row],[Maquillaje]:[Perfumería]])</f>
        <v>67198.8</v>
      </c>
      <c r="P4036" t="str">
        <f>INDEX(VentasC15[[#Headers],[Maquillaje]:[Perfumería]],MATCH(MAX(VentasC15[[#This Row],[Maquillaje]:[Perfumería]]),VentasC15[[#This Row],[Maquillaje]:[Perfumería]],0))</f>
        <v>Cuerpo</v>
      </c>
      <c r="Q4036" t="str">
        <f>INDEX(VentasC15[[#Headers],[Maquillaje]:[Perfumería]],MATCH(MIN(VentasC15[[#This Row],[Maquillaje]:[Perfumería]]),VentasC15[[#This Row],[Maquillaje]:[Perfumería]],0))</f>
        <v>Maquillaje</v>
      </c>
      <c r="R4036" t="str">
        <f>IF(VentasC15[[#This Row],[Total por vendedor]]&gt;=250000,"SI","NO")</f>
        <v>SI</v>
      </c>
    </row>
    <row r="4037" spans="1:18" x14ac:dyDescent="0.3">
      <c r="A4037" s="17">
        <v>33501157</v>
      </c>
      <c r="B4037" s="13">
        <v>66</v>
      </c>
      <c r="C4037" s="13">
        <v>9</v>
      </c>
      <c r="D4037" s="13">
        <v>77</v>
      </c>
      <c r="E4037" t="s">
        <v>23</v>
      </c>
      <c r="F4037" t="s">
        <v>20</v>
      </c>
      <c r="G4037" t="str">
        <f>IF(VentasC15[[#This Row],[Tipo de pago]]='Tablas auxiliares'!$B$6,"Venta física","Venta Online")</f>
        <v>Venta física</v>
      </c>
      <c r="H4037" t="s">
        <v>30</v>
      </c>
      <c r="I4037" s="37">
        <v>72261</v>
      </c>
      <c r="J4037" s="37">
        <v>10128</v>
      </c>
      <c r="K4037" s="37">
        <v>84472</v>
      </c>
      <c r="L4037" s="37">
        <v>41682</v>
      </c>
      <c r="M4037" s="37">
        <v>47491</v>
      </c>
      <c r="N4037" s="37">
        <f>SUM(VentasC15[[#This Row],[Maquillaje]:[Perfumería]])</f>
        <v>256034</v>
      </c>
      <c r="O4037" s="14">
        <f>AVERAGE(VentasC15[[#This Row],[Maquillaje]:[Perfumería]])</f>
        <v>51206.8</v>
      </c>
      <c r="P4037" t="str">
        <f>INDEX(VentasC15[[#Headers],[Maquillaje]:[Perfumería]],MATCH(MAX(VentasC15[[#This Row],[Maquillaje]:[Perfumería]]),VentasC15[[#This Row],[Maquillaje]:[Perfumería]],0))</f>
        <v>Cabello</v>
      </c>
      <c r="Q4037" t="str">
        <f>INDEX(VentasC15[[#Headers],[Maquillaje]:[Perfumería]],MATCH(MIN(VentasC15[[#This Row],[Maquillaje]:[Perfumería]]),VentasC15[[#This Row],[Maquillaje]:[Perfumería]],0))</f>
        <v>Skincare</v>
      </c>
      <c r="R4037" t="str">
        <f>IF(VentasC15[[#This Row],[Total por vendedor]]&gt;=250000,"SI","NO")</f>
        <v>SI</v>
      </c>
    </row>
    <row r="4038" spans="1:18" x14ac:dyDescent="0.3">
      <c r="A4038" s="16">
        <v>33501158</v>
      </c>
      <c r="B4038" s="13">
        <v>29</v>
      </c>
      <c r="C4038" s="13">
        <v>9</v>
      </c>
      <c r="D4038" s="13">
        <v>72</v>
      </c>
      <c r="E4038" t="s">
        <v>24</v>
      </c>
      <c r="F4038" t="s">
        <v>20</v>
      </c>
      <c r="G4038" t="str">
        <f>IF(VentasC15[[#This Row],[Tipo de pago]]='Tablas auxiliares'!$B$6,"Venta física","Venta Online")</f>
        <v>Venta física</v>
      </c>
      <c r="H4038" t="s">
        <v>30</v>
      </c>
      <c r="I4038" s="37">
        <v>193</v>
      </c>
      <c r="J4038" s="37">
        <v>63695</v>
      </c>
      <c r="K4038" s="37">
        <v>24742</v>
      </c>
      <c r="L4038" s="37">
        <v>64577</v>
      </c>
      <c r="M4038" s="37">
        <v>44212</v>
      </c>
      <c r="N4038" s="37">
        <f>SUM(VentasC15[[#This Row],[Maquillaje]:[Perfumería]])</f>
        <v>197419</v>
      </c>
      <c r="O4038" s="14">
        <f>AVERAGE(VentasC15[[#This Row],[Maquillaje]:[Perfumería]])</f>
        <v>39483.800000000003</v>
      </c>
      <c r="P4038" t="str">
        <f>INDEX(VentasC15[[#Headers],[Maquillaje]:[Perfumería]],MATCH(MAX(VentasC15[[#This Row],[Maquillaje]:[Perfumería]]),VentasC15[[#This Row],[Maquillaje]:[Perfumería]],0))</f>
        <v>Cuerpo</v>
      </c>
      <c r="Q4038" t="str">
        <f>INDEX(VentasC15[[#Headers],[Maquillaje]:[Perfumería]],MATCH(MIN(VentasC15[[#This Row],[Maquillaje]:[Perfumería]]),VentasC15[[#This Row],[Maquillaje]:[Perfumería]],0))</f>
        <v>Maquillaje</v>
      </c>
      <c r="R4038" t="str">
        <f>IF(VentasC15[[#This Row],[Total por vendedor]]&gt;=250000,"SI","NO")</f>
        <v>NO</v>
      </c>
    </row>
    <row r="4039" spans="1:18" x14ac:dyDescent="0.3">
      <c r="A4039" s="17">
        <v>33501159</v>
      </c>
      <c r="B4039" s="13">
        <v>33</v>
      </c>
      <c r="C4039" s="13">
        <v>9</v>
      </c>
      <c r="D4039" s="13">
        <v>76</v>
      </c>
      <c r="E4039" t="s">
        <v>24</v>
      </c>
      <c r="F4039" t="s">
        <v>20</v>
      </c>
      <c r="G4039" t="str">
        <f>IF(VentasC15[[#This Row],[Tipo de pago]]='Tablas auxiliares'!$B$6,"Venta física","Venta Online")</f>
        <v>Venta física</v>
      </c>
      <c r="H4039" t="s">
        <v>30</v>
      </c>
      <c r="I4039" s="37">
        <v>30224</v>
      </c>
      <c r="J4039" s="37">
        <v>33550</v>
      </c>
      <c r="K4039" s="37">
        <v>4250</v>
      </c>
      <c r="L4039" s="37">
        <v>10484</v>
      </c>
      <c r="M4039" s="37">
        <v>28779</v>
      </c>
      <c r="N4039" s="37">
        <f>SUM(VentasC15[[#This Row],[Maquillaje]:[Perfumería]])</f>
        <v>107287</v>
      </c>
      <c r="O4039" s="14">
        <f>AVERAGE(VentasC15[[#This Row],[Maquillaje]:[Perfumería]])</f>
        <v>21457.4</v>
      </c>
      <c r="P4039" t="str">
        <f>INDEX(VentasC15[[#Headers],[Maquillaje]:[Perfumería]],MATCH(MAX(VentasC15[[#This Row],[Maquillaje]:[Perfumería]]),VentasC15[[#This Row],[Maquillaje]:[Perfumería]],0))</f>
        <v>Skincare</v>
      </c>
      <c r="Q4039" t="str">
        <f>INDEX(VentasC15[[#Headers],[Maquillaje]:[Perfumería]],MATCH(MIN(VentasC15[[#This Row],[Maquillaje]:[Perfumería]]),VentasC15[[#This Row],[Maquillaje]:[Perfumería]],0))</f>
        <v>Cabello</v>
      </c>
      <c r="R4039" t="str">
        <f>IF(VentasC15[[#This Row],[Total por vendedor]]&gt;=250000,"SI","NO")</f>
        <v>NO</v>
      </c>
    </row>
    <row r="4040" spans="1:18" x14ac:dyDescent="0.3">
      <c r="A4040" s="16">
        <v>33501160</v>
      </c>
      <c r="B4040" s="13">
        <v>25</v>
      </c>
      <c r="C4040" s="13">
        <v>9</v>
      </c>
      <c r="D4040" s="13">
        <v>70</v>
      </c>
      <c r="E4040" t="s">
        <v>24</v>
      </c>
      <c r="F4040" t="s">
        <v>21</v>
      </c>
      <c r="G4040" t="str">
        <f>IF(VentasC15[[#This Row],[Tipo de pago]]='Tablas auxiliares'!$B$6,"Venta física","Venta Online")</f>
        <v>Venta Online</v>
      </c>
      <c r="H4040" t="s">
        <v>29</v>
      </c>
      <c r="I4040" s="37">
        <v>37313</v>
      </c>
      <c r="J4040" s="37">
        <v>97343</v>
      </c>
      <c r="K4040" s="37">
        <v>56614</v>
      </c>
      <c r="L4040" s="37">
        <v>15444</v>
      </c>
      <c r="M4040" s="37">
        <v>88962</v>
      </c>
      <c r="N4040" s="37">
        <f>SUM(VentasC15[[#This Row],[Maquillaje]:[Perfumería]])</f>
        <v>295676</v>
      </c>
      <c r="O4040" s="14">
        <f>AVERAGE(VentasC15[[#This Row],[Maquillaje]:[Perfumería]])</f>
        <v>59135.199999999997</v>
      </c>
      <c r="P4040" t="str">
        <f>INDEX(VentasC15[[#Headers],[Maquillaje]:[Perfumería]],MATCH(MAX(VentasC15[[#This Row],[Maquillaje]:[Perfumería]]),VentasC15[[#This Row],[Maquillaje]:[Perfumería]],0))</f>
        <v>Skincare</v>
      </c>
      <c r="Q4040" t="str">
        <f>INDEX(VentasC15[[#Headers],[Maquillaje]:[Perfumería]],MATCH(MIN(VentasC15[[#This Row],[Maquillaje]:[Perfumería]]),VentasC15[[#This Row],[Maquillaje]:[Perfumería]],0))</f>
        <v>Cuerpo</v>
      </c>
      <c r="R4040" t="str">
        <f>IF(VentasC15[[#This Row],[Total por vendedor]]&gt;=250000,"SI","NO")</f>
        <v>SI</v>
      </c>
    </row>
    <row r="4041" spans="1:18" x14ac:dyDescent="0.3">
      <c r="A4041" s="17">
        <v>33501161</v>
      </c>
      <c r="B4041" s="13">
        <v>35</v>
      </c>
      <c r="C4041" s="13">
        <v>9</v>
      </c>
      <c r="D4041" s="13">
        <v>33</v>
      </c>
      <c r="E4041" t="s">
        <v>22</v>
      </c>
      <c r="F4041" t="s">
        <v>20</v>
      </c>
      <c r="G4041" t="str">
        <f>IF(VentasC15[[#This Row],[Tipo de pago]]='Tablas auxiliares'!$B$6,"Venta física","Venta Online")</f>
        <v>Venta física</v>
      </c>
      <c r="H4041" t="s">
        <v>30</v>
      </c>
      <c r="I4041" s="37">
        <v>97214</v>
      </c>
      <c r="J4041" s="37">
        <v>18209</v>
      </c>
      <c r="K4041" s="37">
        <v>68645</v>
      </c>
      <c r="L4041" s="37">
        <v>40911</v>
      </c>
      <c r="M4041" s="37">
        <v>66081</v>
      </c>
      <c r="N4041" s="37">
        <f>SUM(VentasC15[[#This Row],[Maquillaje]:[Perfumería]])</f>
        <v>291060</v>
      </c>
      <c r="O4041" s="14">
        <f>AVERAGE(VentasC15[[#This Row],[Maquillaje]:[Perfumería]])</f>
        <v>58212</v>
      </c>
      <c r="P4041" t="str">
        <f>INDEX(VentasC15[[#Headers],[Maquillaje]:[Perfumería]],MATCH(MAX(VentasC15[[#This Row],[Maquillaje]:[Perfumería]]),VentasC15[[#This Row],[Maquillaje]:[Perfumería]],0))</f>
        <v>Maquillaje</v>
      </c>
      <c r="Q4041" t="str">
        <f>INDEX(VentasC15[[#Headers],[Maquillaje]:[Perfumería]],MATCH(MIN(VentasC15[[#This Row],[Maquillaje]:[Perfumería]]),VentasC15[[#This Row],[Maquillaje]:[Perfumería]],0))</f>
        <v>Skincare</v>
      </c>
      <c r="R4041" t="str">
        <f>IF(VentasC15[[#This Row],[Total por vendedor]]&gt;=250000,"SI","NO")</f>
        <v>SI</v>
      </c>
    </row>
    <row r="4042" spans="1:18" x14ac:dyDescent="0.3">
      <c r="A4042" s="16">
        <v>33501162</v>
      </c>
      <c r="B4042" s="13">
        <v>39</v>
      </c>
      <c r="C4042" s="13">
        <v>9</v>
      </c>
      <c r="D4042" s="13">
        <v>56</v>
      </c>
      <c r="E4042" t="s">
        <v>23</v>
      </c>
      <c r="F4042" t="s">
        <v>20</v>
      </c>
      <c r="G4042" t="str">
        <f>IF(VentasC15[[#This Row],[Tipo de pago]]='Tablas auxiliares'!$B$6,"Venta física","Venta Online")</f>
        <v>Venta física</v>
      </c>
      <c r="H4042" t="s">
        <v>30</v>
      </c>
      <c r="I4042" s="37">
        <v>94935</v>
      </c>
      <c r="J4042" s="37">
        <v>47995</v>
      </c>
      <c r="K4042" s="37">
        <v>47360</v>
      </c>
      <c r="L4042" s="37">
        <v>626</v>
      </c>
      <c r="M4042" s="37">
        <v>63559</v>
      </c>
      <c r="N4042" s="37">
        <f>SUM(VentasC15[[#This Row],[Maquillaje]:[Perfumería]])</f>
        <v>254475</v>
      </c>
      <c r="O4042" s="14">
        <f>AVERAGE(VentasC15[[#This Row],[Maquillaje]:[Perfumería]])</f>
        <v>50895</v>
      </c>
      <c r="P4042" t="str">
        <f>INDEX(VentasC15[[#Headers],[Maquillaje]:[Perfumería]],MATCH(MAX(VentasC15[[#This Row],[Maquillaje]:[Perfumería]]),VentasC15[[#This Row],[Maquillaje]:[Perfumería]],0))</f>
        <v>Maquillaje</v>
      </c>
      <c r="Q4042" t="str">
        <f>INDEX(VentasC15[[#Headers],[Maquillaje]:[Perfumería]],MATCH(MIN(VentasC15[[#This Row],[Maquillaje]:[Perfumería]]),VentasC15[[#This Row],[Maquillaje]:[Perfumería]],0))</f>
        <v>Cuerpo</v>
      </c>
      <c r="R4042" t="str">
        <f>IF(VentasC15[[#This Row],[Total por vendedor]]&gt;=250000,"SI","NO")</f>
        <v>SI</v>
      </c>
    </row>
    <row r="4043" spans="1:18" x14ac:dyDescent="0.3">
      <c r="A4043" s="17">
        <v>33501163</v>
      </c>
      <c r="B4043" s="13">
        <v>42</v>
      </c>
      <c r="C4043" s="13">
        <v>9</v>
      </c>
      <c r="D4043" s="13">
        <v>29</v>
      </c>
      <c r="E4043" t="s">
        <v>24</v>
      </c>
      <c r="F4043" t="s">
        <v>20</v>
      </c>
      <c r="G4043" t="str">
        <f>IF(VentasC15[[#This Row],[Tipo de pago]]='Tablas auxiliares'!$B$6,"Venta física","Venta Online")</f>
        <v>Venta física</v>
      </c>
      <c r="H4043" t="s">
        <v>29</v>
      </c>
      <c r="I4043" s="37">
        <v>3687</v>
      </c>
      <c r="J4043" s="37">
        <v>43153</v>
      </c>
      <c r="K4043" s="37">
        <v>37122</v>
      </c>
      <c r="L4043" s="37">
        <v>38730</v>
      </c>
      <c r="M4043" s="37">
        <v>7110</v>
      </c>
      <c r="N4043" s="37">
        <f>SUM(VentasC15[[#This Row],[Maquillaje]:[Perfumería]])</f>
        <v>129802</v>
      </c>
      <c r="O4043" s="14">
        <f>AVERAGE(VentasC15[[#This Row],[Maquillaje]:[Perfumería]])</f>
        <v>25960.400000000001</v>
      </c>
      <c r="P4043" t="str">
        <f>INDEX(VentasC15[[#Headers],[Maquillaje]:[Perfumería]],MATCH(MAX(VentasC15[[#This Row],[Maquillaje]:[Perfumería]]),VentasC15[[#This Row],[Maquillaje]:[Perfumería]],0))</f>
        <v>Skincare</v>
      </c>
      <c r="Q4043" t="str">
        <f>INDEX(VentasC15[[#Headers],[Maquillaje]:[Perfumería]],MATCH(MIN(VentasC15[[#This Row],[Maquillaje]:[Perfumería]]),VentasC15[[#This Row],[Maquillaje]:[Perfumería]],0))</f>
        <v>Maquillaje</v>
      </c>
      <c r="R4043" t="str">
        <f>IF(VentasC15[[#This Row],[Total por vendedor]]&gt;=250000,"SI","NO")</f>
        <v>NO</v>
      </c>
    </row>
    <row r="4044" spans="1:18" x14ac:dyDescent="0.3">
      <c r="A4044" s="16">
        <v>33501164</v>
      </c>
      <c r="B4044" s="13">
        <v>57</v>
      </c>
      <c r="C4044" s="13">
        <v>9</v>
      </c>
      <c r="D4044" s="13">
        <v>21</v>
      </c>
      <c r="E4044" t="s">
        <v>23</v>
      </c>
      <c r="F4044" t="s">
        <v>20</v>
      </c>
      <c r="G4044" t="str">
        <f>IF(VentasC15[[#This Row],[Tipo de pago]]='Tablas auxiliares'!$B$6,"Venta física","Venta Online")</f>
        <v>Venta física</v>
      </c>
      <c r="H4044" t="s">
        <v>30</v>
      </c>
      <c r="I4044" s="37">
        <v>8279</v>
      </c>
      <c r="J4044" s="37">
        <v>10666</v>
      </c>
      <c r="K4044" s="37">
        <v>69727</v>
      </c>
      <c r="L4044" s="37">
        <v>22119</v>
      </c>
      <c r="M4044" s="37">
        <v>12526</v>
      </c>
      <c r="N4044" s="37">
        <f>SUM(VentasC15[[#This Row],[Maquillaje]:[Perfumería]])</f>
        <v>123317</v>
      </c>
      <c r="O4044" s="14">
        <f>AVERAGE(VentasC15[[#This Row],[Maquillaje]:[Perfumería]])</f>
        <v>24663.4</v>
      </c>
      <c r="P4044" t="str">
        <f>INDEX(VentasC15[[#Headers],[Maquillaje]:[Perfumería]],MATCH(MAX(VentasC15[[#This Row],[Maquillaje]:[Perfumería]]),VentasC15[[#This Row],[Maquillaje]:[Perfumería]],0))</f>
        <v>Cabello</v>
      </c>
      <c r="Q4044" t="str">
        <f>INDEX(VentasC15[[#Headers],[Maquillaje]:[Perfumería]],MATCH(MIN(VentasC15[[#This Row],[Maquillaje]:[Perfumería]]),VentasC15[[#This Row],[Maquillaje]:[Perfumería]],0))</f>
        <v>Maquillaje</v>
      </c>
      <c r="R4044" t="str">
        <f>IF(VentasC15[[#This Row],[Total por vendedor]]&gt;=250000,"SI","NO")</f>
        <v>NO</v>
      </c>
    </row>
    <row r="4045" spans="1:18" x14ac:dyDescent="0.3">
      <c r="A4045" s="17">
        <v>33501165</v>
      </c>
      <c r="B4045" s="13">
        <v>59</v>
      </c>
      <c r="C4045" s="13">
        <v>9</v>
      </c>
      <c r="D4045" s="13">
        <v>72</v>
      </c>
      <c r="E4045" t="s">
        <v>25</v>
      </c>
      <c r="F4045" t="s">
        <v>21</v>
      </c>
      <c r="G4045" t="str">
        <f>IF(VentasC15[[#This Row],[Tipo de pago]]='Tablas auxiliares'!$B$6,"Venta física","Venta Online")</f>
        <v>Venta Online</v>
      </c>
      <c r="H4045" t="s">
        <v>29</v>
      </c>
      <c r="I4045" s="37">
        <v>4269</v>
      </c>
      <c r="J4045" s="37">
        <v>56320</v>
      </c>
      <c r="K4045" s="37">
        <v>82002</v>
      </c>
      <c r="L4045" s="37">
        <v>75348</v>
      </c>
      <c r="M4045" s="37">
        <v>62605</v>
      </c>
      <c r="N4045" s="37">
        <f>SUM(VentasC15[[#This Row],[Maquillaje]:[Perfumería]])</f>
        <v>280544</v>
      </c>
      <c r="O4045" s="14">
        <f>AVERAGE(VentasC15[[#This Row],[Maquillaje]:[Perfumería]])</f>
        <v>56108.800000000003</v>
      </c>
      <c r="P4045" t="str">
        <f>INDEX(VentasC15[[#Headers],[Maquillaje]:[Perfumería]],MATCH(MAX(VentasC15[[#This Row],[Maquillaje]:[Perfumería]]),VentasC15[[#This Row],[Maquillaje]:[Perfumería]],0))</f>
        <v>Cabello</v>
      </c>
      <c r="Q4045" t="str">
        <f>INDEX(VentasC15[[#Headers],[Maquillaje]:[Perfumería]],MATCH(MIN(VentasC15[[#This Row],[Maquillaje]:[Perfumería]]),VentasC15[[#This Row],[Maquillaje]:[Perfumería]],0))</f>
        <v>Maquillaje</v>
      </c>
      <c r="R4045" t="str">
        <f>IF(VentasC15[[#This Row],[Total por vendedor]]&gt;=250000,"SI","NO")</f>
        <v>SI</v>
      </c>
    </row>
    <row r="4046" spans="1:18" x14ac:dyDescent="0.3">
      <c r="A4046" s="16">
        <v>33501166</v>
      </c>
      <c r="B4046" s="13">
        <v>68</v>
      </c>
      <c r="C4046" s="13">
        <v>9</v>
      </c>
      <c r="D4046" s="13">
        <v>100</v>
      </c>
      <c r="E4046" t="s">
        <v>25</v>
      </c>
      <c r="F4046" t="s">
        <v>20</v>
      </c>
      <c r="G4046" t="str">
        <f>IF(VentasC15[[#This Row],[Tipo de pago]]='Tablas auxiliares'!$B$6,"Venta física","Venta Online")</f>
        <v>Venta física</v>
      </c>
      <c r="H4046" t="s">
        <v>29</v>
      </c>
      <c r="I4046" s="37">
        <v>47765</v>
      </c>
      <c r="J4046" s="37">
        <v>55767</v>
      </c>
      <c r="K4046" s="37">
        <v>38235</v>
      </c>
      <c r="L4046" s="37">
        <v>87341</v>
      </c>
      <c r="M4046" s="37">
        <v>53695</v>
      </c>
      <c r="N4046" s="37">
        <f>SUM(VentasC15[[#This Row],[Maquillaje]:[Perfumería]])</f>
        <v>282803</v>
      </c>
      <c r="O4046" s="14">
        <f>AVERAGE(VentasC15[[#This Row],[Maquillaje]:[Perfumería]])</f>
        <v>56560.6</v>
      </c>
      <c r="P4046" t="str">
        <f>INDEX(VentasC15[[#Headers],[Maquillaje]:[Perfumería]],MATCH(MAX(VentasC15[[#This Row],[Maquillaje]:[Perfumería]]),VentasC15[[#This Row],[Maquillaje]:[Perfumería]],0))</f>
        <v>Cuerpo</v>
      </c>
      <c r="Q4046" t="str">
        <f>INDEX(VentasC15[[#Headers],[Maquillaje]:[Perfumería]],MATCH(MIN(VentasC15[[#This Row],[Maquillaje]:[Perfumería]]),VentasC15[[#This Row],[Maquillaje]:[Perfumería]],0))</f>
        <v>Cabello</v>
      </c>
      <c r="R4046" t="str">
        <f>IF(VentasC15[[#This Row],[Total por vendedor]]&gt;=250000,"SI","NO")</f>
        <v>SI</v>
      </c>
    </row>
    <row r="4047" spans="1:18" x14ac:dyDescent="0.3">
      <c r="A4047" s="17">
        <v>33501167</v>
      </c>
      <c r="B4047" s="13">
        <v>40</v>
      </c>
      <c r="C4047" s="13">
        <v>9</v>
      </c>
      <c r="D4047" s="13">
        <v>11</v>
      </c>
      <c r="E4047" t="s">
        <v>22</v>
      </c>
      <c r="F4047" t="s">
        <v>20</v>
      </c>
      <c r="G4047" t="str">
        <f>IF(VentasC15[[#This Row],[Tipo de pago]]='Tablas auxiliares'!$B$6,"Venta física","Venta Online")</f>
        <v>Venta física</v>
      </c>
      <c r="H4047" t="s">
        <v>29</v>
      </c>
      <c r="I4047" s="37">
        <v>7164</v>
      </c>
      <c r="J4047" s="37">
        <v>83877</v>
      </c>
      <c r="K4047" s="37">
        <v>21755</v>
      </c>
      <c r="L4047" s="37">
        <v>30216</v>
      </c>
      <c r="M4047" s="37">
        <v>55557</v>
      </c>
      <c r="N4047" s="37">
        <f>SUM(VentasC15[[#This Row],[Maquillaje]:[Perfumería]])</f>
        <v>198569</v>
      </c>
      <c r="O4047" s="14">
        <f>AVERAGE(VentasC15[[#This Row],[Maquillaje]:[Perfumería]])</f>
        <v>39713.800000000003</v>
      </c>
      <c r="P4047" t="str">
        <f>INDEX(VentasC15[[#Headers],[Maquillaje]:[Perfumería]],MATCH(MAX(VentasC15[[#This Row],[Maquillaje]:[Perfumería]]),VentasC15[[#This Row],[Maquillaje]:[Perfumería]],0))</f>
        <v>Skincare</v>
      </c>
      <c r="Q4047" t="str">
        <f>INDEX(VentasC15[[#Headers],[Maquillaje]:[Perfumería]],MATCH(MIN(VentasC15[[#This Row],[Maquillaje]:[Perfumería]]),VentasC15[[#This Row],[Maquillaje]:[Perfumería]],0))</f>
        <v>Maquillaje</v>
      </c>
      <c r="R4047" t="str">
        <f>IF(VentasC15[[#This Row],[Total por vendedor]]&gt;=250000,"SI","NO")</f>
        <v>NO</v>
      </c>
    </row>
    <row r="4048" spans="1:18" x14ac:dyDescent="0.3">
      <c r="A4048" s="16">
        <v>33501168</v>
      </c>
      <c r="B4048" s="13">
        <v>62</v>
      </c>
      <c r="C4048" s="13">
        <v>9</v>
      </c>
      <c r="D4048" s="13">
        <v>66</v>
      </c>
      <c r="E4048" t="s">
        <v>25</v>
      </c>
      <c r="F4048" t="s">
        <v>21</v>
      </c>
      <c r="G4048" t="str">
        <f>IF(VentasC15[[#This Row],[Tipo de pago]]='Tablas auxiliares'!$B$6,"Venta física","Venta Online")</f>
        <v>Venta Online</v>
      </c>
      <c r="H4048" t="s">
        <v>30</v>
      </c>
      <c r="I4048" s="37">
        <v>78273</v>
      </c>
      <c r="J4048" s="37">
        <v>70744</v>
      </c>
      <c r="K4048" s="37">
        <v>18938</v>
      </c>
      <c r="L4048" s="37">
        <v>53943</v>
      </c>
      <c r="M4048" s="37">
        <v>9116</v>
      </c>
      <c r="N4048" s="37">
        <f>SUM(VentasC15[[#This Row],[Maquillaje]:[Perfumería]])</f>
        <v>231014</v>
      </c>
      <c r="O4048" s="14">
        <f>AVERAGE(VentasC15[[#This Row],[Maquillaje]:[Perfumería]])</f>
        <v>46202.8</v>
      </c>
      <c r="P4048" t="str">
        <f>INDEX(VentasC15[[#Headers],[Maquillaje]:[Perfumería]],MATCH(MAX(VentasC15[[#This Row],[Maquillaje]:[Perfumería]]),VentasC15[[#This Row],[Maquillaje]:[Perfumería]],0))</f>
        <v>Maquillaje</v>
      </c>
      <c r="Q4048" t="str">
        <f>INDEX(VentasC15[[#Headers],[Maquillaje]:[Perfumería]],MATCH(MIN(VentasC15[[#This Row],[Maquillaje]:[Perfumería]]),VentasC15[[#This Row],[Maquillaje]:[Perfumería]],0))</f>
        <v>Perfumería</v>
      </c>
      <c r="R4048" t="str">
        <f>IF(VentasC15[[#This Row],[Total por vendedor]]&gt;=250000,"SI","NO")</f>
        <v>NO</v>
      </c>
    </row>
    <row r="4049" spans="1:18" x14ac:dyDescent="0.3">
      <c r="A4049" s="17">
        <v>33501169</v>
      </c>
      <c r="B4049" s="13">
        <v>25</v>
      </c>
      <c r="C4049" s="13">
        <v>9</v>
      </c>
      <c r="D4049" s="13">
        <v>77</v>
      </c>
      <c r="E4049" t="s">
        <v>23</v>
      </c>
      <c r="F4049" t="s">
        <v>21</v>
      </c>
      <c r="G4049" t="str">
        <f>IF(VentasC15[[#This Row],[Tipo de pago]]='Tablas auxiliares'!$B$6,"Venta física","Venta Online")</f>
        <v>Venta Online</v>
      </c>
      <c r="H4049" t="s">
        <v>29</v>
      </c>
      <c r="I4049" s="37">
        <v>69563</v>
      </c>
      <c r="J4049" s="37">
        <v>54219</v>
      </c>
      <c r="K4049" s="37">
        <v>33122</v>
      </c>
      <c r="L4049" s="37">
        <v>55503</v>
      </c>
      <c r="M4049" s="37">
        <v>10890</v>
      </c>
      <c r="N4049" s="37">
        <f>SUM(VentasC15[[#This Row],[Maquillaje]:[Perfumería]])</f>
        <v>223297</v>
      </c>
      <c r="O4049" s="14">
        <f>AVERAGE(VentasC15[[#This Row],[Maquillaje]:[Perfumería]])</f>
        <v>44659.4</v>
      </c>
      <c r="P4049" t="str">
        <f>INDEX(VentasC15[[#Headers],[Maquillaje]:[Perfumería]],MATCH(MAX(VentasC15[[#This Row],[Maquillaje]:[Perfumería]]),VentasC15[[#This Row],[Maquillaje]:[Perfumería]],0))</f>
        <v>Maquillaje</v>
      </c>
      <c r="Q4049" t="str">
        <f>INDEX(VentasC15[[#Headers],[Maquillaje]:[Perfumería]],MATCH(MIN(VentasC15[[#This Row],[Maquillaje]:[Perfumería]]),VentasC15[[#This Row],[Maquillaje]:[Perfumería]],0))</f>
        <v>Perfumería</v>
      </c>
      <c r="R4049" t="str">
        <f>IF(VentasC15[[#This Row],[Total por vendedor]]&gt;=250000,"SI","NO")</f>
        <v>NO</v>
      </c>
    </row>
    <row r="4050" spans="1:18" x14ac:dyDescent="0.3">
      <c r="A4050" s="16">
        <v>33501170</v>
      </c>
      <c r="B4050" s="13">
        <v>35</v>
      </c>
      <c r="C4050" s="13">
        <v>9</v>
      </c>
      <c r="D4050" s="13">
        <v>94</v>
      </c>
      <c r="E4050" t="s">
        <v>23</v>
      </c>
      <c r="F4050" t="s">
        <v>21</v>
      </c>
      <c r="G4050" t="str">
        <f>IF(VentasC15[[#This Row],[Tipo de pago]]='Tablas auxiliares'!$B$6,"Venta física","Venta Online")</f>
        <v>Venta Online</v>
      </c>
      <c r="H4050" t="s">
        <v>29</v>
      </c>
      <c r="I4050" s="37">
        <v>50024</v>
      </c>
      <c r="J4050" s="37">
        <v>21951</v>
      </c>
      <c r="K4050" s="37">
        <v>12200</v>
      </c>
      <c r="L4050" s="37">
        <v>68871</v>
      </c>
      <c r="M4050" s="37">
        <v>69243</v>
      </c>
      <c r="N4050" s="37">
        <f>SUM(VentasC15[[#This Row],[Maquillaje]:[Perfumería]])</f>
        <v>222289</v>
      </c>
      <c r="O4050" s="14">
        <f>AVERAGE(VentasC15[[#This Row],[Maquillaje]:[Perfumería]])</f>
        <v>44457.8</v>
      </c>
      <c r="P4050" t="str">
        <f>INDEX(VentasC15[[#Headers],[Maquillaje]:[Perfumería]],MATCH(MAX(VentasC15[[#This Row],[Maquillaje]:[Perfumería]]),VentasC15[[#This Row],[Maquillaje]:[Perfumería]],0))</f>
        <v>Perfumería</v>
      </c>
      <c r="Q4050" t="str">
        <f>INDEX(VentasC15[[#Headers],[Maquillaje]:[Perfumería]],MATCH(MIN(VentasC15[[#This Row],[Maquillaje]:[Perfumería]]),VentasC15[[#This Row],[Maquillaje]:[Perfumería]],0))</f>
        <v>Cabello</v>
      </c>
      <c r="R4050" t="str">
        <f>IF(VentasC15[[#This Row],[Total por vendedor]]&gt;=250000,"SI","NO")</f>
        <v>NO</v>
      </c>
    </row>
    <row r="4051" spans="1:18" x14ac:dyDescent="0.3">
      <c r="A4051" s="17">
        <v>33501171</v>
      </c>
      <c r="B4051" s="13">
        <v>72</v>
      </c>
      <c r="C4051" s="13">
        <v>9</v>
      </c>
      <c r="D4051" s="13">
        <v>59</v>
      </c>
      <c r="E4051" t="s">
        <v>22</v>
      </c>
      <c r="F4051" t="s">
        <v>20</v>
      </c>
      <c r="G4051" t="str">
        <f>IF(VentasC15[[#This Row],[Tipo de pago]]='Tablas auxiliares'!$B$6,"Venta física","Venta Online")</f>
        <v>Venta física</v>
      </c>
      <c r="H4051" t="s">
        <v>30</v>
      </c>
      <c r="I4051" s="37">
        <v>14177</v>
      </c>
      <c r="J4051" s="37">
        <v>28882</v>
      </c>
      <c r="K4051" s="37">
        <v>45639</v>
      </c>
      <c r="L4051" s="37">
        <v>45863</v>
      </c>
      <c r="M4051" s="37">
        <v>41127</v>
      </c>
      <c r="N4051" s="37">
        <f>SUM(VentasC15[[#This Row],[Maquillaje]:[Perfumería]])</f>
        <v>175688</v>
      </c>
      <c r="O4051" s="14">
        <f>AVERAGE(VentasC15[[#This Row],[Maquillaje]:[Perfumería]])</f>
        <v>35137.599999999999</v>
      </c>
      <c r="P4051" t="str">
        <f>INDEX(VentasC15[[#Headers],[Maquillaje]:[Perfumería]],MATCH(MAX(VentasC15[[#This Row],[Maquillaje]:[Perfumería]]),VentasC15[[#This Row],[Maquillaje]:[Perfumería]],0))</f>
        <v>Cuerpo</v>
      </c>
      <c r="Q4051" t="str">
        <f>INDEX(VentasC15[[#Headers],[Maquillaje]:[Perfumería]],MATCH(MIN(VentasC15[[#This Row],[Maquillaje]:[Perfumería]]),VentasC15[[#This Row],[Maquillaje]:[Perfumería]],0))</f>
        <v>Maquillaje</v>
      </c>
      <c r="R4051" t="str">
        <f>IF(VentasC15[[#This Row],[Total por vendedor]]&gt;=250000,"SI","NO")</f>
        <v>NO</v>
      </c>
    </row>
    <row r="4052" spans="1:18" x14ac:dyDescent="0.3">
      <c r="A4052" s="16">
        <v>33501172</v>
      </c>
      <c r="B4052" s="13">
        <v>33</v>
      </c>
      <c r="C4052" s="13">
        <v>9</v>
      </c>
      <c r="D4052" s="13">
        <v>67</v>
      </c>
      <c r="E4052" t="s">
        <v>22</v>
      </c>
      <c r="F4052" t="s">
        <v>20</v>
      </c>
      <c r="G4052" t="str">
        <f>IF(VentasC15[[#This Row],[Tipo de pago]]='Tablas auxiliares'!$B$6,"Venta física","Venta Online")</f>
        <v>Venta física</v>
      </c>
      <c r="H4052" t="s">
        <v>29</v>
      </c>
      <c r="I4052" s="37">
        <v>88271</v>
      </c>
      <c r="J4052" s="37">
        <v>20898</v>
      </c>
      <c r="K4052" s="37">
        <v>69993</v>
      </c>
      <c r="L4052" s="37">
        <v>6297</v>
      </c>
      <c r="M4052" s="37">
        <v>10833</v>
      </c>
      <c r="N4052" s="37">
        <f>SUM(VentasC15[[#This Row],[Maquillaje]:[Perfumería]])</f>
        <v>196292</v>
      </c>
      <c r="O4052" s="14">
        <f>AVERAGE(VentasC15[[#This Row],[Maquillaje]:[Perfumería]])</f>
        <v>39258.400000000001</v>
      </c>
      <c r="P4052" t="str">
        <f>INDEX(VentasC15[[#Headers],[Maquillaje]:[Perfumería]],MATCH(MAX(VentasC15[[#This Row],[Maquillaje]:[Perfumería]]),VentasC15[[#This Row],[Maquillaje]:[Perfumería]],0))</f>
        <v>Maquillaje</v>
      </c>
      <c r="Q4052" t="str">
        <f>INDEX(VentasC15[[#Headers],[Maquillaje]:[Perfumería]],MATCH(MIN(VentasC15[[#This Row],[Maquillaje]:[Perfumería]]),VentasC15[[#This Row],[Maquillaje]:[Perfumería]],0))</f>
        <v>Cuerpo</v>
      </c>
      <c r="R4052" t="str">
        <f>IF(VentasC15[[#This Row],[Total por vendedor]]&gt;=250000,"SI","NO")</f>
        <v>NO</v>
      </c>
    </row>
    <row r="4053" spans="1:18" x14ac:dyDescent="0.3">
      <c r="A4053" s="17">
        <v>33501173</v>
      </c>
      <c r="B4053" s="13">
        <v>29</v>
      </c>
      <c r="C4053" s="13">
        <v>9</v>
      </c>
      <c r="D4053" s="13">
        <v>16</v>
      </c>
      <c r="E4053" t="s">
        <v>23</v>
      </c>
      <c r="F4053" t="s">
        <v>21</v>
      </c>
      <c r="G4053" t="str">
        <f>IF(VentasC15[[#This Row],[Tipo de pago]]='Tablas auxiliares'!$B$6,"Venta física","Venta Online")</f>
        <v>Venta Online</v>
      </c>
      <c r="H4053" t="s">
        <v>29</v>
      </c>
      <c r="I4053" s="37">
        <v>65924</v>
      </c>
      <c r="J4053" s="37">
        <v>18894</v>
      </c>
      <c r="K4053" s="37">
        <v>22035</v>
      </c>
      <c r="L4053" s="37">
        <v>18541</v>
      </c>
      <c r="M4053" s="37">
        <v>63890</v>
      </c>
      <c r="N4053" s="37">
        <f>SUM(VentasC15[[#This Row],[Maquillaje]:[Perfumería]])</f>
        <v>189284</v>
      </c>
      <c r="O4053" s="14">
        <f>AVERAGE(VentasC15[[#This Row],[Maquillaje]:[Perfumería]])</f>
        <v>37856.800000000003</v>
      </c>
      <c r="P4053" t="str">
        <f>INDEX(VentasC15[[#Headers],[Maquillaje]:[Perfumería]],MATCH(MAX(VentasC15[[#This Row],[Maquillaje]:[Perfumería]]),VentasC15[[#This Row],[Maquillaje]:[Perfumería]],0))</f>
        <v>Maquillaje</v>
      </c>
      <c r="Q4053" t="str">
        <f>INDEX(VentasC15[[#Headers],[Maquillaje]:[Perfumería]],MATCH(MIN(VentasC15[[#This Row],[Maquillaje]:[Perfumería]]),VentasC15[[#This Row],[Maquillaje]:[Perfumería]],0))</f>
        <v>Cuerpo</v>
      </c>
      <c r="R4053" t="str">
        <f>IF(VentasC15[[#This Row],[Total por vendedor]]&gt;=250000,"SI","NO")</f>
        <v>NO</v>
      </c>
    </row>
    <row r="4054" spans="1:18" x14ac:dyDescent="0.3">
      <c r="A4054" s="16">
        <v>33501174</v>
      </c>
      <c r="B4054" s="13">
        <v>66</v>
      </c>
      <c r="C4054" s="13">
        <v>9</v>
      </c>
      <c r="D4054" s="13">
        <v>60</v>
      </c>
      <c r="E4054" t="s">
        <v>24</v>
      </c>
      <c r="F4054" t="s">
        <v>21</v>
      </c>
      <c r="G4054" t="str">
        <f>IF(VentasC15[[#This Row],[Tipo de pago]]='Tablas auxiliares'!$B$6,"Venta física","Venta Online")</f>
        <v>Venta Online</v>
      </c>
      <c r="H4054" t="s">
        <v>29</v>
      </c>
      <c r="I4054" s="37">
        <v>29109</v>
      </c>
      <c r="J4054" s="37">
        <v>56974</v>
      </c>
      <c r="K4054" s="37">
        <v>32228</v>
      </c>
      <c r="L4054" s="37">
        <v>61781</v>
      </c>
      <c r="M4054" s="37">
        <v>31688</v>
      </c>
      <c r="N4054" s="37">
        <f>SUM(VentasC15[[#This Row],[Maquillaje]:[Perfumería]])</f>
        <v>211780</v>
      </c>
      <c r="O4054" s="14">
        <f>AVERAGE(VentasC15[[#This Row],[Maquillaje]:[Perfumería]])</f>
        <v>42356</v>
      </c>
      <c r="P4054" t="str">
        <f>INDEX(VentasC15[[#Headers],[Maquillaje]:[Perfumería]],MATCH(MAX(VentasC15[[#This Row],[Maquillaje]:[Perfumería]]),VentasC15[[#This Row],[Maquillaje]:[Perfumería]],0))</f>
        <v>Cuerpo</v>
      </c>
      <c r="Q4054" t="str">
        <f>INDEX(VentasC15[[#Headers],[Maquillaje]:[Perfumería]],MATCH(MIN(VentasC15[[#This Row],[Maquillaje]:[Perfumería]]),VentasC15[[#This Row],[Maquillaje]:[Perfumería]],0))</f>
        <v>Maquillaje</v>
      </c>
      <c r="R4054" t="str">
        <f>IF(VentasC15[[#This Row],[Total por vendedor]]&gt;=250000,"SI","NO")</f>
        <v>NO</v>
      </c>
    </row>
    <row r="4055" spans="1:18" x14ac:dyDescent="0.3">
      <c r="A4055" s="17">
        <v>33501175</v>
      </c>
      <c r="B4055" s="13">
        <v>64</v>
      </c>
      <c r="C4055" s="13">
        <v>9</v>
      </c>
      <c r="D4055" s="13">
        <v>51</v>
      </c>
      <c r="E4055" t="s">
        <v>23</v>
      </c>
      <c r="F4055" t="s">
        <v>20</v>
      </c>
      <c r="G4055" t="str">
        <f>IF(VentasC15[[#This Row],[Tipo de pago]]='Tablas auxiliares'!$B$6,"Venta física","Venta Online")</f>
        <v>Venta física</v>
      </c>
      <c r="H4055" t="s">
        <v>30</v>
      </c>
      <c r="I4055" s="37">
        <v>96329</v>
      </c>
      <c r="J4055" s="37">
        <v>31524</v>
      </c>
      <c r="K4055" s="37">
        <v>34745</v>
      </c>
      <c r="L4055" s="37">
        <v>58840</v>
      </c>
      <c r="M4055" s="37">
        <v>2092</v>
      </c>
      <c r="N4055" s="37">
        <f>SUM(VentasC15[[#This Row],[Maquillaje]:[Perfumería]])</f>
        <v>223530</v>
      </c>
      <c r="O4055" s="14">
        <f>AVERAGE(VentasC15[[#This Row],[Maquillaje]:[Perfumería]])</f>
        <v>44706</v>
      </c>
      <c r="P4055" t="str">
        <f>INDEX(VentasC15[[#Headers],[Maquillaje]:[Perfumería]],MATCH(MAX(VentasC15[[#This Row],[Maquillaje]:[Perfumería]]),VentasC15[[#This Row],[Maquillaje]:[Perfumería]],0))</f>
        <v>Maquillaje</v>
      </c>
      <c r="Q4055" t="str">
        <f>INDEX(VentasC15[[#Headers],[Maquillaje]:[Perfumería]],MATCH(MIN(VentasC15[[#This Row],[Maquillaje]:[Perfumería]]),VentasC15[[#This Row],[Maquillaje]:[Perfumería]],0))</f>
        <v>Perfumería</v>
      </c>
      <c r="R4055" t="str">
        <f>IF(VentasC15[[#This Row],[Total por vendedor]]&gt;=250000,"SI","NO")</f>
        <v>NO</v>
      </c>
    </row>
    <row r="4056" spans="1:18" x14ac:dyDescent="0.3">
      <c r="A4056" s="16">
        <v>33501176</v>
      </c>
      <c r="B4056" s="13">
        <v>69</v>
      </c>
      <c r="C4056" s="13">
        <v>9</v>
      </c>
      <c r="D4056" s="13">
        <v>87</v>
      </c>
      <c r="E4056" t="s">
        <v>23</v>
      </c>
      <c r="F4056" t="s">
        <v>20</v>
      </c>
      <c r="G4056" t="str">
        <f>IF(VentasC15[[#This Row],[Tipo de pago]]='Tablas auxiliares'!$B$6,"Venta física","Venta Online")</f>
        <v>Venta física</v>
      </c>
      <c r="H4056" t="s">
        <v>29</v>
      </c>
      <c r="I4056" s="37">
        <v>80912</v>
      </c>
      <c r="J4056" s="37">
        <v>29883</v>
      </c>
      <c r="K4056" s="37">
        <v>58673</v>
      </c>
      <c r="L4056" s="37">
        <v>45926</v>
      </c>
      <c r="M4056" s="37">
        <v>2985</v>
      </c>
      <c r="N4056" s="37">
        <f>SUM(VentasC15[[#This Row],[Maquillaje]:[Perfumería]])</f>
        <v>218379</v>
      </c>
      <c r="O4056" s="14">
        <f>AVERAGE(VentasC15[[#This Row],[Maquillaje]:[Perfumería]])</f>
        <v>43675.8</v>
      </c>
      <c r="P4056" t="str">
        <f>INDEX(VentasC15[[#Headers],[Maquillaje]:[Perfumería]],MATCH(MAX(VentasC15[[#This Row],[Maquillaje]:[Perfumería]]),VentasC15[[#This Row],[Maquillaje]:[Perfumería]],0))</f>
        <v>Maquillaje</v>
      </c>
      <c r="Q4056" t="str">
        <f>INDEX(VentasC15[[#Headers],[Maquillaje]:[Perfumería]],MATCH(MIN(VentasC15[[#This Row],[Maquillaje]:[Perfumería]]),VentasC15[[#This Row],[Maquillaje]:[Perfumería]],0))</f>
        <v>Perfumería</v>
      </c>
      <c r="R4056" t="str">
        <f>IF(VentasC15[[#This Row],[Total por vendedor]]&gt;=250000,"SI","NO")</f>
        <v>NO</v>
      </c>
    </row>
    <row r="4057" spans="1:18" x14ac:dyDescent="0.3">
      <c r="A4057" s="17">
        <v>33501177</v>
      </c>
      <c r="B4057" s="13">
        <v>56</v>
      </c>
      <c r="C4057" s="13">
        <v>9</v>
      </c>
      <c r="D4057" s="13">
        <v>26</v>
      </c>
      <c r="E4057" t="s">
        <v>22</v>
      </c>
      <c r="F4057" t="s">
        <v>20</v>
      </c>
      <c r="G4057" t="str">
        <f>IF(VentasC15[[#This Row],[Tipo de pago]]='Tablas auxiliares'!$B$6,"Venta física","Venta Online")</f>
        <v>Venta física</v>
      </c>
      <c r="H4057" t="s">
        <v>30</v>
      </c>
      <c r="I4057" s="37">
        <v>61033</v>
      </c>
      <c r="J4057" s="37">
        <v>84776</v>
      </c>
      <c r="K4057" s="37">
        <v>48916</v>
      </c>
      <c r="L4057" s="37">
        <v>10650</v>
      </c>
      <c r="M4057" s="37">
        <v>14422</v>
      </c>
      <c r="N4057" s="37">
        <f>SUM(VentasC15[[#This Row],[Maquillaje]:[Perfumería]])</f>
        <v>219797</v>
      </c>
      <c r="O4057" s="14">
        <f>AVERAGE(VentasC15[[#This Row],[Maquillaje]:[Perfumería]])</f>
        <v>43959.4</v>
      </c>
      <c r="P4057" t="str">
        <f>INDEX(VentasC15[[#Headers],[Maquillaje]:[Perfumería]],MATCH(MAX(VentasC15[[#This Row],[Maquillaje]:[Perfumería]]),VentasC15[[#This Row],[Maquillaje]:[Perfumería]],0))</f>
        <v>Skincare</v>
      </c>
      <c r="Q4057" t="str">
        <f>INDEX(VentasC15[[#Headers],[Maquillaje]:[Perfumería]],MATCH(MIN(VentasC15[[#This Row],[Maquillaje]:[Perfumería]]),VentasC15[[#This Row],[Maquillaje]:[Perfumería]],0))</f>
        <v>Cuerpo</v>
      </c>
      <c r="R4057" t="str">
        <f>IF(VentasC15[[#This Row],[Total por vendedor]]&gt;=250000,"SI","NO")</f>
        <v>NO</v>
      </c>
    </row>
    <row r="4058" spans="1:18" x14ac:dyDescent="0.3">
      <c r="A4058" s="16">
        <v>33501178</v>
      </c>
      <c r="B4058" s="13">
        <v>34</v>
      </c>
      <c r="C4058" s="13">
        <v>9</v>
      </c>
      <c r="D4058" s="13">
        <v>86</v>
      </c>
      <c r="E4058" t="s">
        <v>24</v>
      </c>
      <c r="F4058" t="s">
        <v>21</v>
      </c>
      <c r="G4058" t="str">
        <f>IF(VentasC15[[#This Row],[Tipo de pago]]='Tablas auxiliares'!$B$6,"Venta física","Venta Online")</f>
        <v>Venta Online</v>
      </c>
      <c r="H4058" t="s">
        <v>30</v>
      </c>
      <c r="I4058" s="37">
        <v>79457</v>
      </c>
      <c r="J4058" s="37">
        <v>80151</v>
      </c>
      <c r="K4058" s="37">
        <v>68709</v>
      </c>
      <c r="L4058" s="37">
        <v>92784</v>
      </c>
      <c r="M4058" s="37">
        <v>89832</v>
      </c>
      <c r="N4058" s="37">
        <f>SUM(VentasC15[[#This Row],[Maquillaje]:[Perfumería]])</f>
        <v>410933</v>
      </c>
      <c r="O4058" s="14">
        <f>AVERAGE(VentasC15[[#This Row],[Maquillaje]:[Perfumería]])</f>
        <v>82186.600000000006</v>
      </c>
      <c r="P4058" t="str">
        <f>INDEX(VentasC15[[#Headers],[Maquillaje]:[Perfumería]],MATCH(MAX(VentasC15[[#This Row],[Maquillaje]:[Perfumería]]),VentasC15[[#This Row],[Maquillaje]:[Perfumería]],0))</f>
        <v>Cuerpo</v>
      </c>
      <c r="Q4058" t="str">
        <f>INDEX(VentasC15[[#Headers],[Maquillaje]:[Perfumería]],MATCH(MIN(VentasC15[[#This Row],[Maquillaje]:[Perfumería]]),VentasC15[[#This Row],[Maquillaje]:[Perfumería]],0))</f>
        <v>Cabello</v>
      </c>
      <c r="R4058" t="str">
        <f>IF(VentasC15[[#This Row],[Total por vendedor]]&gt;=250000,"SI","NO")</f>
        <v>SI</v>
      </c>
    </row>
    <row r="4059" spans="1:18" x14ac:dyDescent="0.3">
      <c r="A4059" s="17">
        <v>33501179</v>
      </c>
      <c r="B4059" s="13">
        <v>25</v>
      </c>
      <c r="C4059" s="13">
        <v>9</v>
      </c>
      <c r="D4059" s="13">
        <v>39</v>
      </c>
      <c r="E4059" t="s">
        <v>23</v>
      </c>
      <c r="F4059" t="s">
        <v>21</v>
      </c>
      <c r="G4059" t="str">
        <f>IF(VentasC15[[#This Row],[Tipo de pago]]='Tablas auxiliares'!$B$6,"Venta física","Venta Online")</f>
        <v>Venta Online</v>
      </c>
      <c r="H4059" t="s">
        <v>30</v>
      </c>
      <c r="I4059" s="37">
        <v>89836</v>
      </c>
      <c r="J4059" s="37">
        <v>77153</v>
      </c>
      <c r="K4059" s="37">
        <v>80712</v>
      </c>
      <c r="L4059" s="37">
        <v>20324</v>
      </c>
      <c r="M4059" s="37">
        <v>66012</v>
      </c>
      <c r="N4059" s="37">
        <f>SUM(VentasC15[[#This Row],[Maquillaje]:[Perfumería]])</f>
        <v>334037</v>
      </c>
      <c r="O4059" s="14">
        <f>AVERAGE(VentasC15[[#This Row],[Maquillaje]:[Perfumería]])</f>
        <v>66807.399999999994</v>
      </c>
      <c r="P4059" t="str">
        <f>INDEX(VentasC15[[#Headers],[Maquillaje]:[Perfumería]],MATCH(MAX(VentasC15[[#This Row],[Maquillaje]:[Perfumería]]),VentasC15[[#This Row],[Maquillaje]:[Perfumería]],0))</f>
        <v>Maquillaje</v>
      </c>
      <c r="Q4059" t="str">
        <f>INDEX(VentasC15[[#Headers],[Maquillaje]:[Perfumería]],MATCH(MIN(VentasC15[[#This Row],[Maquillaje]:[Perfumería]]),VentasC15[[#This Row],[Maquillaje]:[Perfumería]],0))</f>
        <v>Cuerpo</v>
      </c>
      <c r="R4059" t="str">
        <f>IF(VentasC15[[#This Row],[Total por vendedor]]&gt;=250000,"SI","NO")</f>
        <v>SI</v>
      </c>
    </row>
    <row r="4060" spans="1:18" x14ac:dyDescent="0.3">
      <c r="A4060" s="16">
        <v>33501180</v>
      </c>
      <c r="B4060" s="13">
        <v>63</v>
      </c>
      <c r="C4060" s="13">
        <v>9</v>
      </c>
      <c r="D4060" s="13">
        <v>79</v>
      </c>
      <c r="E4060" t="s">
        <v>25</v>
      </c>
      <c r="F4060" t="s">
        <v>20</v>
      </c>
      <c r="G4060" t="str">
        <f>IF(VentasC15[[#This Row],[Tipo de pago]]='Tablas auxiliares'!$B$6,"Venta física","Venta Online")</f>
        <v>Venta física</v>
      </c>
      <c r="H4060" t="s">
        <v>29</v>
      </c>
      <c r="I4060" s="37">
        <v>54588</v>
      </c>
      <c r="J4060" s="37">
        <v>29333</v>
      </c>
      <c r="K4060" s="37">
        <v>77088</v>
      </c>
      <c r="L4060" s="37">
        <v>23805</v>
      </c>
      <c r="M4060" s="37">
        <v>70646</v>
      </c>
      <c r="N4060" s="37">
        <f>SUM(VentasC15[[#This Row],[Maquillaje]:[Perfumería]])</f>
        <v>255460</v>
      </c>
      <c r="O4060" s="14">
        <f>AVERAGE(VentasC15[[#This Row],[Maquillaje]:[Perfumería]])</f>
        <v>51092</v>
      </c>
      <c r="P4060" t="str">
        <f>INDEX(VentasC15[[#Headers],[Maquillaje]:[Perfumería]],MATCH(MAX(VentasC15[[#This Row],[Maquillaje]:[Perfumería]]),VentasC15[[#This Row],[Maquillaje]:[Perfumería]],0))</f>
        <v>Cabello</v>
      </c>
      <c r="Q4060" t="str">
        <f>INDEX(VentasC15[[#Headers],[Maquillaje]:[Perfumería]],MATCH(MIN(VentasC15[[#This Row],[Maquillaje]:[Perfumería]]),VentasC15[[#This Row],[Maquillaje]:[Perfumería]],0))</f>
        <v>Cuerpo</v>
      </c>
      <c r="R4060" t="str">
        <f>IF(VentasC15[[#This Row],[Total por vendedor]]&gt;=250000,"SI","NO")</f>
        <v>SI</v>
      </c>
    </row>
    <row r="4061" spans="1:18" x14ac:dyDescent="0.3">
      <c r="A4061" s="17">
        <v>33501181</v>
      </c>
      <c r="B4061" s="13">
        <v>69</v>
      </c>
      <c r="C4061" s="13">
        <v>9</v>
      </c>
      <c r="D4061" s="13">
        <v>88</v>
      </c>
      <c r="E4061" t="s">
        <v>25</v>
      </c>
      <c r="F4061" t="s">
        <v>20</v>
      </c>
      <c r="G4061" t="str">
        <f>IF(VentasC15[[#This Row],[Tipo de pago]]='Tablas auxiliares'!$B$6,"Venta física","Venta Online")</f>
        <v>Venta física</v>
      </c>
      <c r="H4061" t="s">
        <v>30</v>
      </c>
      <c r="I4061" s="37">
        <v>41466</v>
      </c>
      <c r="J4061" s="37">
        <v>52750</v>
      </c>
      <c r="K4061" s="37">
        <v>89442</v>
      </c>
      <c r="L4061" s="37">
        <v>59502</v>
      </c>
      <c r="M4061" s="37">
        <v>10304</v>
      </c>
      <c r="N4061" s="37">
        <f>SUM(VentasC15[[#This Row],[Maquillaje]:[Perfumería]])</f>
        <v>253464</v>
      </c>
      <c r="O4061" s="14">
        <f>AVERAGE(VentasC15[[#This Row],[Maquillaje]:[Perfumería]])</f>
        <v>50692.800000000003</v>
      </c>
      <c r="P4061" t="str">
        <f>INDEX(VentasC15[[#Headers],[Maquillaje]:[Perfumería]],MATCH(MAX(VentasC15[[#This Row],[Maquillaje]:[Perfumería]]),VentasC15[[#This Row],[Maquillaje]:[Perfumería]],0))</f>
        <v>Cabello</v>
      </c>
      <c r="Q4061" t="str">
        <f>INDEX(VentasC15[[#Headers],[Maquillaje]:[Perfumería]],MATCH(MIN(VentasC15[[#This Row],[Maquillaje]:[Perfumería]]),VentasC15[[#This Row],[Maquillaje]:[Perfumería]],0))</f>
        <v>Perfumería</v>
      </c>
      <c r="R4061" t="str">
        <f>IF(VentasC15[[#This Row],[Total por vendedor]]&gt;=250000,"SI","NO")</f>
        <v>SI</v>
      </c>
    </row>
    <row r="4062" spans="1:18" x14ac:dyDescent="0.3">
      <c r="A4062" s="16">
        <v>33501182</v>
      </c>
      <c r="B4062" s="13">
        <v>73</v>
      </c>
      <c r="C4062" s="13">
        <v>9</v>
      </c>
      <c r="D4062" s="13">
        <v>43</v>
      </c>
      <c r="E4062" t="s">
        <v>23</v>
      </c>
      <c r="F4062" t="s">
        <v>21</v>
      </c>
      <c r="G4062" t="str">
        <f>IF(VentasC15[[#This Row],[Tipo de pago]]='Tablas auxiliares'!$B$6,"Venta física","Venta Online")</f>
        <v>Venta Online</v>
      </c>
      <c r="H4062" t="s">
        <v>30</v>
      </c>
      <c r="I4062" s="37">
        <v>8193</v>
      </c>
      <c r="J4062" s="37">
        <v>52470</v>
      </c>
      <c r="K4062" s="37">
        <v>26217</v>
      </c>
      <c r="L4062" s="37">
        <v>92730</v>
      </c>
      <c r="M4062" s="37">
        <v>98332</v>
      </c>
      <c r="N4062" s="37">
        <f>SUM(VentasC15[[#This Row],[Maquillaje]:[Perfumería]])</f>
        <v>277942</v>
      </c>
      <c r="O4062" s="14">
        <f>AVERAGE(VentasC15[[#This Row],[Maquillaje]:[Perfumería]])</f>
        <v>55588.4</v>
      </c>
      <c r="P4062" t="str">
        <f>INDEX(VentasC15[[#Headers],[Maquillaje]:[Perfumería]],MATCH(MAX(VentasC15[[#This Row],[Maquillaje]:[Perfumería]]),VentasC15[[#This Row],[Maquillaje]:[Perfumería]],0))</f>
        <v>Perfumería</v>
      </c>
      <c r="Q4062" t="str">
        <f>INDEX(VentasC15[[#Headers],[Maquillaje]:[Perfumería]],MATCH(MIN(VentasC15[[#This Row],[Maquillaje]:[Perfumería]]),VentasC15[[#This Row],[Maquillaje]:[Perfumería]],0))</f>
        <v>Maquillaje</v>
      </c>
      <c r="R4062" t="str">
        <f>IF(VentasC15[[#This Row],[Total por vendedor]]&gt;=250000,"SI","NO")</f>
        <v>SI</v>
      </c>
    </row>
    <row r="4063" spans="1:18" x14ac:dyDescent="0.3">
      <c r="A4063" s="17">
        <v>33501183</v>
      </c>
      <c r="B4063" s="13">
        <v>69</v>
      </c>
      <c r="C4063" s="13">
        <v>9</v>
      </c>
      <c r="D4063" s="13">
        <v>36</v>
      </c>
      <c r="E4063" t="s">
        <v>25</v>
      </c>
      <c r="F4063" t="s">
        <v>20</v>
      </c>
      <c r="G4063" t="str">
        <f>IF(VentasC15[[#This Row],[Tipo de pago]]='Tablas auxiliares'!$B$6,"Venta física","Venta Online")</f>
        <v>Venta física</v>
      </c>
      <c r="H4063" t="s">
        <v>29</v>
      </c>
      <c r="I4063" s="37">
        <v>99094</v>
      </c>
      <c r="J4063" s="37">
        <v>22964</v>
      </c>
      <c r="K4063" s="37">
        <v>27602</v>
      </c>
      <c r="L4063" s="37">
        <v>24873</v>
      </c>
      <c r="M4063" s="37">
        <v>67942</v>
      </c>
      <c r="N4063" s="37">
        <f>SUM(VentasC15[[#This Row],[Maquillaje]:[Perfumería]])</f>
        <v>242475</v>
      </c>
      <c r="O4063" s="14">
        <f>AVERAGE(VentasC15[[#This Row],[Maquillaje]:[Perfumería]])</f>
        <v>48495</v>
      </c>
      <c r="P4063" t="str">
        <f>INDEX(VentasC15[[#Headers],[Maquillaje]:[Perfumería]],MATCH(MAX(VentasC15[[#This Row],[Maquillaje]:[Perfumería]]),VentasC15[[#This Row],[Maquillaje]:[Perfumería]],0))</f>
        <v>Maquillaje</v>
      </c>
      <c r="Q4063" t="str">
        <f>INDEX(VentasC15[[#Headers],[Maquillaje]:[Perfumería]],MATCH(MIN(VentasC15[[#This Row],[Maquillaje]:[Perfumería]]),VentasC15[[#This Row],[Maquillaje]:[Perfumería]],0))</f>
        <v>Skincare</v>
      </c>
      <c r="R4063" t="str">
        <f>IF(VentasC15[[#This Row],[Total por vendedor]]&gt;=250000,"SI","NO")</f>
        <v>NO</v>
      </c>
    </row>
    <row r="4064" spans="1:18" x14ac:dyDescent="0.3">
      <c r="A4064" s="16">
        <v>33501184</v>
      </c>
      <c r="B4064" s="13">
        <v>25</v>
      </c>
      <c r="C4064" s="13">
        <v>9</v>
      </c>
      <c r="D4064" s="13">
        <v>77</v>
      </c>
      <c r="E4064" t="s">
        <v>22</v>
      </c>
      <c r="F4064" t="s">
        <v>20</v>
      </c>
      <c r="G4064" t="str">
        <f>IF(VentasC15[[#This Row],[Tipo de pago]]='Tablas auxiliares'!$B$6,"Venta física","Venta Online")</f>
        <v>Venta física</v>
      </c>
      <c r="H4064" t="s">
        <v>29</v>
      </c>
      <c r="I4064" s="37">
        <v>54264</v>
      </c>
      <c r="J4064" s="37">
        <v>72723</v>
      </c>
      <c r="K4064" s="37">
        <v>56849</v>
      </c>
      <c r="L4064" s="37">
        <v>93044</v>
      </c>
      <c r="M4064" s="37">
        <v>22148</v>
      </c>
      <c r="N4064" s="37">
        <f>SUM(VentasC15[[#This Row],[Maquillaje]:[Perfumería]])</f>
        <v>299028</v>
      </c>
      <c r="O4064" s="14">
        <f>AVERAGE(VentasC15[[#This Row],[Maquillaje]:[Perfumería]])</f>
        <v>59805.599999999999</v>
      </c>
      <c r="P4064" t="str">
        <f>INDEX(VentasC15[[#Headers],[Maquillaje]:[Perfumería]],MATCH(MAX(VentasC15[[#This Row],[Maquillaje]:[Perfumería]]),VentasC15[[#This Row],[Maquillaje]:[Perfumería]],0))</f>
        <v>Cuerpo</v>
      </c>
      <c r="Q4064" t="str">
        <f>INDEX(VentasC15[[#Headers],[Maquillaje]:[Perfumería]],MATCH(MIN(VentasC15[[#This Row],[Maquillaje]:[Perfumería]]),VentasC15[[#This Row],[Maquillaje]:[Perfumería]],0))</f>
        <v>Perfumería</v>
      </c>
      <c r="R4064" t="str">
        <f>IF(VentasC15[[#This Row],[Total por vendedor]]&gt;=250000,"SI","NO")</f>
        <v>SI</v>
      </c>
    </row>
    <row r="4065" spans="1:18" x14ac:dyDescent="0.3">
      <c r="A4065" s="17">
        <v>33501185</v>
      </c>
      <c r="B4065" s="13">
        <v>44</v>
      </c>
      <c r="C4065" s="13">
        <v>9</v>
      </c>
      <c r="D4065" s="13">
        <v>86</v>
      </c>
      <c r="E4065" t="s">
        <v>23</v>
      </c>
      <c r="F4065" t="s">
        <v>20</v>
      </c>
      <c r="G4065" t="str">
        <f>IF(VentasC15[[#This Row],[Tipo de pago]]='Tablas auxiliares'!$B$6,"Venta física","Venta Online")</f>
        <v>Venta física</v>
      </c>
      <c r="H4065" t="s">
        <v>30</v>
      </c>
      <c r="I4065" s="37">
        <v>52666</v>
      </c>
      <c r="J4065" s="37">
        <v>22239</v>
      </c>
      <c r="K4065" s="37">
        <v>73988</v>
      </c>
      <c r="L4065" s="37">
        <v>62972</v>
      </c>
      <c r="M4065" s="37">
        <v>44132</v>
      </c>
      <c r="N4065" s="37">
        <f>SUM(VentasC15[[#This Row],[Maquillaje]:[Perfumería]])</f>
        <v>255997</v>
      </c>
      <c r="O4065" s="14">
        <f>AVERAGE(VentasC15[[#This Row],[Maquillaje]:[Perfumería]])</f>
        <v>51199.4</v>
      </c>
      <c r="P4065" t="str">
        <f>INDEX(VentasC15[[#Headers],[Maquillaje]:[Perfumería]],MATCH(MAX(VentasC15[[#This Row],[Maquillaje]:[Perfumería]]),VentasC15[[#This Row],[Maquillaje]:[Perfumería]],0))</f>
        <v>Cabello</v>
      </c>
      <c r="Q4065" t="str">
        <f>INDEX(VentasC15[[#Headers],[Maquillaje]:[Perfumería]],MATCH(MIN(VentasC15[[#This Row],[Maquillaje]:[Perfumería]]),VentasC15[[#This Row],[Maquillaje]:[Perfumería]],0))</f>
        <v>Skincare</v>
      </c>
      <c r="R4065" t="str">
        <f>IF(VentasC15[[#This Row],[Total por vendedor]]&gt;=250000,"SI","NO")</f>
        <v>SI</v>
      </c>
    </row>
    <row r="4066" spans="1:18" x14ac:dyDescent="0.3">
      <c r="A4066" s="16">
        <v>33501186</v>
      </c>
      <c r="B4066" s="13">
        <v>30</v>
      </c>
      <c r="C4066" s="13">
        <v>9</v>
      </c>
      <c r="D4066" s="13">
        <v>98</v>
      </c>
      <c r="E4066" t="s">
        <v>23</v>
      </c>
      <c r="F4066" t="s">
        <v>21</v>
      </c>
      <c r="G4066" t="str">
        <f>IF(VentasC15[[#This Row],[Tipo de pago]]='Tablas auxiliares'!$B$6,"Venta física","Venta Online")</f>
        <v>Venta Online</v>
      </c>
      <c r="H4066" t="s">
        <v>29</v>
      </c>
      <c r="I4066" s="37">
        <v>40030</v>
      </c>
      <c r="J4066" s="37">
        <v>1727</v>
      </c>
      <c r="K4066" s="37">
        <v>92451</v>
      </c>
      <c r="L4066" s="37">
        <v>14243</v>
      </c>
      <c r="M4066" s="37">
        <v>38183</v>
      </c>
      <c r="N4066" s="37">
        <f>SUM(VentasC15[[#This Row],[Maquillaje]:[Perfumería]])</f>
        <v>186634</v>
      </c>
      <c r="O4066" s="14">
        <f>AVERAGE(VentasC15[[#This Row],[Maquillaje]:[Perfumería]])</f>
        <v>37326.800000000003</v>
      </c>
      <c r="P4066" t="str">
        <f>INDEX(VentasC15[[#Headers],[Maquillaje]:[Perfumería]],MATCH(MAX(VentasC15[[#This Row],[Maquillaje]:[Perfumería]]),VentasC15[[#This Row],[Maquillaje]:[Perfumería]],0))</f>
        <v>Cabello</v>
      </c>
      <c r="Q4066" t="str">
        <f>INDEX(VentasC15[[#Headers],[Maquillaje]:[Perfumería]],MATCH(MIN(VentasC15[[#This Row],[Maquillaje]:[Perfumería]]),VentasC15[[#This Row],[Maquillaje]:[Perfumería]],0))</f>
        <v>Skincare</v>
      </c>
      <c r="R4066" t="str">
        <f>IF(VentasC15[[#This Row],[Total por vendedor]]&gt;=250000,"SI","NO")</f>
        <v>NO</v>
      </c>
    </row>
    <row r="4067" spans="1:18" x14ac:dyDescent="0.3">
      <c r="A4067" s="17">
        <v>33501187</v>
      </c>
      <c r="B4067" s="13">
        <v>64</v>
      </c>
      <c r="C4067" s="13">
        <v>9</v>
      </c>
      <c r="D4067" s="13">
        <v>76</v>
      </c>
      <c r="E4067" t="s">
        <v>23</v>
      </c>
      <c r="F4067" t="s">
        <v>21</v>
      </c>
      <c r="G4067" t="str">
        <f>IF(VentasC15[[#This Row],[Tipo de pago]]='Tablas auxiliares'!$B$6,"Venta física","Venta Online")</f>
        <v>Venta Online</v>
      </c>
      <c r="H4067" t="s">
        <v>29</v>
      </c>
      <c r="I4067" s="37">
        <v>59928</v>
      </c>
      <c r="J4067" s="37">
        <v>25919</v>
      </c>
      <c r="K4067" s="37">
        <v>26886</v>
      </c>
      <c r="L4067" s="37">
        <v>46127</v>
      </c>
      <c r="M4067" s="37">
        <v>76013</v>
      </c>
      <c r="N4067" s="37">
        <f>SUM(VentasC15[[#This Row],[Maquillaje]:[Perfumería]])</f>
        <v>234873</v>
      </c>
      <c r="O4067" s="14">
        <f>AVERAGE(VentasC15[[#This Row],[Maquillaje]:[Perfumería]])</f>
        <v>46974.6</v>
      </c>
      <c r="P4067" t="str">
        <f>INDEX(VentasC15[[#Headers],[Maquillaje]:[Perfumería]],MATCH(MAX(VentasC15[[#This Row],[Maquillaje]:[Perfumería]]),VentasC15[[#This Row],[Maquillaje]:[Perfumería]],0))</f>
        <v>Perfumería</v>
      </c>
      <c r="Q4067" t="str">
        <f>INDEX(VentasC15[[#Headers],[Maquillaje]:[Perfumería]],MATCH(MIN(VentasC15[[#This Row],[Maquillaje]:[Perfumería]]),VentasC15[[#This Row],[Maquillaje]:[Perfumería]],0))</f>
        <v>Skincare</v>
      </c>
      <c r="R4067" t="str">
        <f>IF(VentasC15[[#This Row],[Total por vendedor]]&gt;=250000,"SI","NO")</f>
        <v>NO</v>
      </c>
    </row>
    <row r="4068" spans="1:18" x14ac:dyDescent="0.3">
      <c r="A4068" s="16">
        <v>33501188</v>
      </c>
      <c r="B4068" s="13">
        <v>39</v>
      </c>
      <c r="C4068" s="13">
        <v>9</v>
      </c>
      <c r="D4068" s="13">
        <v>42</v>
      </c>
      <c r="E4068" t="s">
        <v>23</v>
      </c>
      <c r="F4068" t="s">
        <v>21</v>
      </c>
      <c r="G4068" t="str">
        <f>IF(VentasC15[[#This Row],[Tipo de pago]]='Tablas auxiliares'!$B$6,"Venta física","Venta Online")</f>
        <v>Venta Online</v>
      </c>
      <c r="H4068" t="s">
        <v>29</v>
      </c>
      <c r="I4068" s="37">
        <v>40925</v>
      </c>
      <c r="J4068" s="37">
        <v>62541</v>
      </c>
      <c r="K4068" s="37">
        <v>63477</v>
      </c>
      <c r="L4068" s="37">
        <v>76718</v>
      </c>
      <c r="M4068" s="37">
        <v>88916</v>
      </c>
      <c r="N4068" s="37">
        <f>SUM(VentasC15[[#This Row],[Maquillaje]:[Perfumería]])</f>
        <v>332577</v>
      </c>
      <c r="O4068" s="14">
        <f>AVERAGE(VentasC15[[#This Row],[Maquillaje]:[Perfumería]])</f>
        <v>66515.399999999994</v>
      </c>
      <c r="P4068" t="str">
        <f>INDEX(VentasC15[[#Headers],[Maquillaje]:[Perfumería]],MATCH(MAX(VentasC15[[#This Row],[Maquillaje]:[Perfumería]]),VentasC15[[#This Row],[Maquillaje]:[Perfumería]],0))</f>
        <v>Perfumería</v>
      </c>
      <c r="Q4068" t="str">
        <f>INDEX(VentasC15[[#Headers],[Maquillaje]:[Perfumería]],MATCH(MIN(VentasC15[[#This Row],[Maquillaje]:[Perfumería]]),VentasC15[[#This Row],[Maquillaje]:[Perfumería]],0))</f>
        <v>Maquillaje</v>
      </c>
      <c r="R4068" t="str">
        <f>IF(VentasC15[[#This Row],[Total por vendedor]]&gt;=250000,"SI","NO")</f>
        <v>SI</v>
      </c>
    </row>
    <row r="4069" spans="1:18" x14ac:dyDescent="0.3">
      <c r="A4069" s="17">
        <v>33501189</v>
      </c>
      <c r="B4069" s="13">
        <v>50</v>
      </c>
      <c r="C4069" s="13">
        <v>9</v>
      </c>
      <c r="D4069" s="13">
        <v>8</v>
      </c>
      <c r="E4069" t="s">
        <v>23</v>
      </c>
      <c r="F4069" t="s">
        <v>20</v>
      </c>
      <c r="G4069" t="str">
        <f>IF(VentasC15[[#This Row],[Tipo de pago]]='Tablas auxiliares'!$B$6,"Venta física","Venta Online")</f>
        <v>Venta física</v>
      </c>
      <c r="H4069" t="s">
        <v>30</v>
      </c>
      <c r="I4069" s="37">
        <v>86897</v>
      </c>
      <c r="J4069" s="37">
        <v>14408</v>
      </c>
      <c r="K4069" s="37">
        <v>82609</v>
      </c>
      <c r="L4069" s="37">
        <v>81336</v>
      </c>
      <c r="M4069" s="37">
        <v>88430</v>
      </c>
      <c r="N4069" s="37">
        <f>SUM(VentasC15[[#This Row],[Maquillaje]:[Perfumería]])</f>
        <v>353680</v>
      </c>
      <c r="O4069" s="14">
        <f>AVERAGE(VentasC15[[#This Row],[Maquillaje]:[Perfumería]])</f>
        <v>70736</v>
      </c>
      <c r="P4069" t="str">
        <f>INDEX(VentasC15[[#Headers],[Maquillaje]:[Perfumería]],MATCH(MAX(VentasC15[[#This Row],[Maquillaje]:[Perfumería]]),VentasC15[[#This Row],[Maquillaje]:[Perfumería]],0))</f>
        <v>Perfumería</v>
      </c>
      <c r="Q4069" t="str">
        <f>INDEX(VentasC15[[#Headers],[Maquillaje]:[Perfumería]],MATCH(MIN(VentasC15[[#This Row],[Maquillaje]:[Perfumería]]),VentasC15[[#This Row],[Maquillaje]:[Perfumería]],0))</f>
        <v>Skincare</v>
      </c>
      <c r="R4069" t="str">
        <f>IF(VentasC15[[#This Row],[Total por vendedor]]&gt;=250000,"SI","NO")</f>
        <v>SI</v>
      </c>
    </row>
    <row r="4070" spans="1:18" x14ac:dyDescent="0.3">
      <c r="A4070" s="16">
        <v>33501190</v>
      </c>
      <c r="B4070" s="13">
        <v>50</v>
      </c>
      <c r="C4070" s="13">
        <v>9</v>
      </c>
      <c r="D4070" s="13">
        <v>94</v>
      </c>
      <c r="E4070" t="s">
        <v>23</v>
      </c>
      <c r="F4070" t="s">
        <v>20</v>
      </c>
      <c r="G4070" t="str">
        <f>IF(VentasC15[[#This Row],[Tipo de pago]]='Tablas auxiliares'!$B$6,"Venta física","Venta Online")</f>
        <v>Venta física</v>
      </c>
      <c r="H4070" t="s">
        <v>30</v>
      </c>
      <c r="I4070" s="37">
        <v>22891</v>
      </c>
      <c r="J4070" s="37">
        <v>51761</v>
      </c>
      <c r="K4070" s="37">
        <v>62463</v>
      </c>
      <c r="L4070" s="37">
        <v>21823</v>
      </c>
      <c r="M4070" s="37">
        <v>5957</v>
      </c>
      <c r="N4070" s="37">
        <f>SUM(VentasC15[[#This Row],[Maquillaje]:[Perfumería]])</f>
        <v>164895</v>
      </c>
      <c r="O4070" s="14">
        <f>AVERAGE(VentasC15[[#This Row],[Maquillaje]:[Perfumería]])</f>
        <v>32979</v>
      </c>
      <c r="P4070" t="str">
        <f>INDEX(VentasC15[[#Headers],[Maquillaje]:[Perfumería]],MATCH(MAX(VentasC15[[#This Row],[Maquillaje]:[Perfumería]]),VentasC15[[#This Row],[Maquillaje]:[Perfumería]],0))</f>
        <v>Cabello</v>
      </c>
      <c r="Q4070" t="str">
        <f>INDEX(VentasC15[[#Headers],[Maquillaje]:[Perfumería]],MATCH(MIN(VentasC15[[#This Row],[Maquillaje]:[Perfumería]]),VentasC15[[#This Row],[Maquillaje]:[Perfumería]],0))</f>
        <v>Perfumería</v>
      </c>
      <c r="R4070" t="str">
        <f>IF(VentasC15[[#This Row],[Total por vendedor]]&gt;=250000,"SI","NO")</f>
        <v>NO</v>
      </c>
    </row>
    <row r="4071" spans="1:18" x14ac:dyDescent="0.3">
      <c r="A4071" s="17">
        <v>33501191</v>
      </c>
      <c r="B4071" s="13">
        <v>56</v>
      </c>
      <c r="C4071" s="13">
        <v>9</v>
      </c>
      <c r="D4071" s="13">
        <v>88</v>
      </c>
      <c r="E4071" t="s">
        <v>25</v>
      </c>
      <c r="F4071" t="s">
        <v>21</v>
      </c>
      <c r="G4071" t="str">
        <f>IF(VentasC15[[#This Row],[Tipo de pago]]='Tablas auxiliares'!$B$6,"Venta física","Venta Online")</f>
        <v>Venta Online</v>
      </c>
      <c r="H4071" t="s">
        <v>29</v>
      </c>
      <c r="I4071" s="37">
        <v>11203</v>
      </c>
      <c r="J4071" s="37">
        <v>32242</v>
      </c>
      <c r="K4071" s="37">
        <v>74080</v>
      </c>
      <c r="L4071" s="37">
        <v>82661</v>
      </c>
      <c r="M4071" s="37">
        <v>55735</v>
      </c>
      <c r="N4071" s="37">
        <f>SUM(VentasC15[[#This Row],[Maquillaje]:[Perfumería]])</f>
        <v>255921</v>
      </c>
      <c r="O4071" s="14">
        <f>AVERAGE(VentasC15[[#This Row],[Maquillaje]:[Perfumería]])</f>
        <v>51184.2</v>
      </c>
      <c r="P4071" t="str">
        <f>INDEX(VentasC15[[#Headers],[Maquillaje]:[Perfumería]],MATCH(MAX(VentasC15[[#This Row],[Maquillaje]:[Perfumería]]),VentasC15[[#This Row],[Maquillaje]:[Perfumería]],0))</f>
        <v>Cuerpo</v>
      </c>
      <c r="Q4071" t="str">
        <f>INDEX(VentasC15[[#Headers],[Maquillaje]:[Perfumería]],MATCH(MIN(VentasC15[[#This Row],[Maquillaje]:[Perfumería]]),VentasC15[[#This Row],[Maquillaje]:[Perfumería]],0))</f>
        <v>Maquillaje</v>
      </c>
      <c r="R4071" t="str">
        <f>IF(VentasC15[[#This Row],[Total por vendedor]]&gt;=250000,"SI","NO")</f>
        <v>SI</v>
      </c>
    </row>
    <row r="4072" spans="1:18" x14ac:dyDescent="0.3">
      <c r="A4072" s="16">
        <v>33501192</v>
      </c>
      <c r="B4072" s="13">
        <v>35</v>
      </c>
      <c r="C4072" s="13">
        <v>9</v>
      </c>
      <c r="D4072" s="13">
        <v>92</v>
      </c>
      <c r="E4072" t="s">
        <v>24</v>
      </c>
      <c r="F4072" t="s">
        <v>21</v>
      </c>
      <c r="G4072" t="str">
        <f>IF(VentasC15[[#This Row],[Tipo de pago]]='Tablas auxiliares'!$B$6,"Venta física","Venta Online")</f>
        <v>Venta Online</v>
      </c>
      <c r="H4072" t="s">
        <v>30</v>
      </c>
      <c r="I4072" s="37">
        <v>40483</v>
      </c>
      <c r="J4072" s="37">
        <v>2803</v>
      </c>
      <c r="K4072" s="37">
        <v>90751</v>
      </c>
      <c r="L4072" s="37">
        <v>88124</v>
      </c>
      <c r="M4072" s="37">
        <v>19156</v>
      </c>
      <c r="N4072" s="37">
        <f>SUM(VentasC15[[#This Row],[Maquillaje]:[Perfumería]])</f>
        <v>241317</v>
      </c>
      <c r="O4072" s="14">
        <f>AVERAGE(VentasC15[[#This Row],[Maquillaje]:[Perfumería]])</f>
        <v>48263.4</v>
      </c>
      <c r="P4072" t="str">
        <f>INDEX(VentasC15[[#Headers],[Maquillaje]:[Perfumería]],MATCH(MAX(VentasC15[[#This Row],[Maquillaje]:[Perfumería]]),VentasC15[[#This Row],[Maquillaje]:[Perfumería]],0))</f>
        <v>Cabello</v>
      </c>
      <c r="Q4072" t="str">
        <f>INDEX(VentasC15[[#Headers],[Maquillaje]:[Perfumería]],MATCH(MIN(VentasC15[[#This Row],[Maquillaje]:[Perfumería]]),VentasC15[[#This Row],[Maquillaje]:[Perfumería]],0))</f>
        <v>Skincare</v>
      </c>
      <c r="R4072" t="str">
        <f>IF(VentasC15[[#This Row],[Total por vendedor]]&gt;=250000,"SI","NO")</f>
        <v>NO</v>
      </c>
    </row>
    <row r="4073" spans="1:18" x14ac:dyDescent="0.3">
      <c r="A4073" s="17">
        <v>33501193</v>
      </c>
      <c r="B4073" s="13">
        <v>64</v>
      </c>
      <c r="C4073" s="13">
        <v>9</v>
      </c>
      <c r="D4073" s="13">
        <v>99</v>
      </c>
      <c r="E4073" t="s">
        <v>23</v>
      </c>
      <c r="F4073" t="s">
        <v>21</v>
      </c>
      <c r="G4073" t="str">
        <f>IF(VentasC15[[#This Row],[Tipo de pago]]='Tablas auxiliares'!$B$6,"Venta física","Venta Online")</f>
        <v>Venta Online</v>
      </c>
      <c r="H4073" t="s">
        <v>29</v>
      </c>
      <c r="I4073" s="37">
        <v>71098</v>
      </c>
      <c r="J4073" s="37">
        <v>89060</v>
      </c>
      <c r="K4073" s="37">
        <v>92292</v>
      </c>
      <c r="L4073" s="37">
        <v>48244</v>
      </c>
      <c r="M4073" s="37">
        <v>5478</v>
      </c>
      <c r="N4073" s="37">
        <f>SUM(VentasC15[[#This Row],[Maquillaje]:[Perfumería]])</f>
        <v>306172</v>
      </c>
      <c r="O4073" s="14">
        <f>AVERAGE(VentasC15[[#This Row],[Maquillaje]:[Perfumería]])</f>
        <v>61234.400000000001</v>
      </c>
      <c r="P4073" t="str">
        <f>INDEX(VentasC15[[#Headers],[Maquillaje]:[Perfumería]],MATCH(MAX(VentasC15[[#This Row],[Maquillaje]:[Perfumería]]),VentasC15[[#This Row],[Maquillaje]:[Perfumería]],0))</f>
        <v>Cabello</v>
      </c>
      <c r="Q4073" t="str">
        <f>INDEX(VentasC15[[#Headers],[Maquillaje]:[Perfumería]],MATCH(MIN(VentasC15[[#This Row],[Maquillaje]:[Perfumería]]),VentasC15[[#This Row],[Maquillaje]:[Perfumería]],0))</f>
        <v>Perfumería</v>
      </c>
      <c r="R4073" t="str">
        <f>IF(VentasC15[[#This Row],[Total por vendedor]]&gt;=250000,"SI","NO")</f>
        <v>SI</v>
      </c>
    </row>
    <row r="4074" spans="1:18" x14ac:dyDescent="0.3">
      <c r="A4074" s="16">
        <v>33501194</v>
      </c>
      <c r="B4074" s="13">
        <v>49</v>
      </c>
      <c r="C4074" s="13">
        <v>9</v>
      </c>
      <c r="D4074" s="13">
        <v>88</v>
      </c>
      <c r="E4074" t="s">
        <v>23</v>
      </c>
      <c r="F4074" t="s">
        <v>20</v>
      </c>
      <c r="G4074" t="str">
        <f>IF(VentasC15[[#This Row],[Tipo de pago]]='Tablas auxiliares'!$B$6,"Venta física","Venta Online")</f>
        <v>Venta física</v>
      </c>
      <c r="H4074" t="s">
        <v>29</v>
      </c>
      <c r="I4074" s="37">
        <v>37209</v>
      </c>
      <c r="J4074" s="37">
        <v>47017</v>
      </c>
      <c r="K4074" s="37">
        <v>12386</v>
      </c>
      <c r="L4074" s="37">
        <v>64854</v>
      </c>
      <c r="M4074" s="37">
        <v>52726</v>
      </c>
      <c r="N4074" s="37">
        <f>SUM(VentasC15[[#This Row],[Maquillaje]:[Perfumería]])</f>
        <v>214192</v>
      </c>
      <c r="O4074" s="14">
        <f>AVERAGE(VentasC15[[#This Row],[Maquillaje]:[Perfumería]])</f>
        <v>42838.400000000001</v>
      </c>
      <c r="P4074" t="str">
        <f>INDEX(VentasC15[[#Headers],[Maquillaje]:[Perfumería]],MATCH(MAX(VentasC15[[#This Row],[Maquillaje]:[Perfumería]]),VentasC15[[#This Row],[Maquillaje]:[Perfumería]],0))</f>
        <v>Cuerpo</v>
      </c>
      <c r="Q4074" t="str">
        <f>INDEX(VentasC15[[#Headers],[Maquillaje]:[Perfumería]],MATCH(MIN(VentasC15[[#This Row],[Maquillaje]:[Perfumería]]),VentasC15[[#This Row],[Maquillaje]:[Perfumería]],0))</f>
        <v>Cabello</v>
      </c>
      <c r="R4074" t="str">
        <f>IF(VentasC15[[#This Row],[Total por vendedor]]&gt;=250000,"SI","NO")</f>
        <v>NO</v>
      </c>
    </row>
    <row r="4075" spans="1:18" x14ac:dyDescent="0.3">
      <c r="A4075" s="17">
        <v>33501195</v>
      </c>
      <c r="B4075" s="13">
        <v>40</v>
      </c>
      <c r="C4075" s="13">
        <v>9</v>
      </c>
      <c r="D4075" s="13">
        <v>50</v>
      </c>
      <c r="E4075" t="s">
        <v>22</v>
      </c>
      <c r="F4075" t="s">
        <v>21</v>
      </c>
      <c r="G4075" t="str">
        <f>IF(VentasC15[[#This Row],[Tipo de pago]]='Tablas auxiliares'!$B$6,"Venta física","Venta Online")</f>
        <v>Venta Online</v>
      </c>
      <c r="H4075" t="s">
        <v>30</v>
      </c>
      <c r="I4075" s="37">
        <v>86403</v>
      </c>
      <c r="J4075" s="37">
        <v>94634</v>
      </c>
      <c r="K4075" s="37">
        <v>10730</v>
      </c>
      <c r="L4075" s="37">
        <v>64087</v>
      </c>
      <c r="M4075" s="37">
        <v>74924</v>
      </c>
      <c r="N4075" s="37">
        <f>SUM(VentasC15[[#This Row],[Maquillaje]:[Perfumería]])</f>
        <v>330778</v>
      </c>
      <c r="O4075" s="14">
        <f>AVERAGE(VentasC15[[#This Row],[Maquillaje]:[Perfumería]])</f>
        <v>66155.600000000006</v>
      </c>
      <c r="P4075" t="str">
        <f>INDEX(VentasC15[[#Headers],[Maquillaje]:[Perfumería]],MATCH(MAX(VentasC15[[#This Row],[Maquillaje]:[Perfumería]]),VentasC15[[#This Row],[Maquillaje]:[Perfumería]],0))</f>
        <v>Skincare</v>
      </c>
      <c r="Q4075" t="str">
        <f>INDEX(VentasC15[[#Headers],[Maquillaje]:[Perfumería]],MATCH(MIN(VentasC15[[#This Row],[Maquillaje]:[Perfumería]]),VentasC15[[#This Row],[Maquillaje]:[Perfumería]],0))</f>
        <v>Cabello</v>
      </c>
      <c r="R4075" t="str">
        <f>IF(VentasC15[[#This Row],[Total por vendedor]]&gt;=250000,"SI","NO")</f>
        <v>SI</v>
      </c>
    </row>
    <row r="4076" spans="1:18" x14ac:dyDescent="0.3">
      <c r="A4076" s="16">
        <v>33501196</v>
      </c>
      <c r="B4076" s="13">
        <v>54</v>
      </c>
      <c r="C4076" s="13">
        <v>9</v>
      </c>
      <c r="D4076" s="13">
        <v>27</v>
      </c>
      <c r="E4076" t="s">
        <v>24</v>
      </c>
      <c r="F4076" t="s">
        <v>20</v>
      </c>
      <c r="G4076" t="str">
        <f>IF(VentasC15[[#This Row],[Tipo de pago]]='Tablas auxiliares'!$B$6,"Venta física","Venta Online")</f>
        <v>Venta física</v>
      </c>
      <c r="H4076" t="s">
        <v>30</v>
      </c>
      <c r="I4076" s="37">
        <v>54988</v>
      </c>
      <c r="J4076" s="37">
        <v>91199</v>
      </c>
      <c r="K4076" s="37">
        <v>69648</v>
      </c>
      <c r="L4076" s="37">
        <v>47398</v>
      </c>
      <c r="M4076" s="37">
        <v>36060</v>
      </c>
      <c r="N4076" s="37">
        <f>SUM(VentasC15[[#This Row],[Maquillaje]:[Perfumería]])</f>
        <v>299293</v>
      </c>
      <c r="O4076" s="14">
        <f>AVERAGE(VentasC15[[#This Row],[Maquillaje]:[Perfumería]])</f>
        <v>59858.6</v>
      </c>
      <c r="P4076" t="str">
        <f>INDEX(VentasC15[[#Headers],[Maquillaje]:[Perfumería]],MATCH(MAX(VentasC15[[#This Row],[Maquillaje]:[Perfumería]]),VentasC15[[#This Row],[Maquillaje]:[Perfumería]],0))</f>
        <v>Skincare</v>
      </c>
      <c r="Q4076" t="str">
        <f>INDEX(VentasC15[[#Headers],[Maquillaje]:[Perfumería]],MATCH(MIN(VentasC15[[#This Row],[Maquillaje]:[Perfumería]]),VentasC15[[#This Row],[Maquillaje]:[Perfumería]],0))</f>
        <v>Perfumería</v>
      </c>
      <c r="R4076" t="str">
        <f>IF(VentasC15[[#This Row],[Total por vendedor]]&gt;=250000,"SI","NO")</f>
        <v>SI</v>
      </c>
    </row>
    <row r="4077" spans="1:18" x14ac:dyDescent="0.3">
      <c r="A4077" s="17">
        <v>33501197</v>
      </c>
      <c r="B4077" s="13">
        <v>71</v>
      </c>
      <c r="C4077" s="13">
        <v>9</v>
      </c>
      <c r="D4077" s="13">
        <v>97</v>
      </c>
      <c r="E4077" t="s">
        <v>24</v>
      </c>
      <c r="F4077" t="s">
        <v>20</v>
      </c>
      <c r="G4077" t="str">
        <f>IF(VentasC15[[#This Row],[Tipo de pago]]='Tablas auxiliares'!$B$6,"Venta física","Venta Online")</f>
        <v>Venta física</v>
      </c>
      <c r="H4077" t="s">
        <v>30</v>
      </c>
      <c r="I4077" s="37">
        <v>11044</v>
      </c>
      <c r="J4077" s="37">
        <v>1634</v>
      </c>
      <c r="K4077" s="37">
        <v>66189</v>
      </c>
      <c r="L4077" s="37">
        <v>40348</v>
      </c>
      <c r="M4077" s="37">
        <v>15530</v>
      </c>
      <c r="N4077" s="37">
        <f>SUM(VentasC15[[#This Row],[Maquillaje]:[Perfumería]])</f>
        <v>134745</v>
      </c>
      <c r="O4077" s="14">
        <f>AVERAGE(VentasC15[[#This Row],[Maquillaje]:[Perfumería]])</f>
        <v>26949</v>
      </c>
      <c r="P4077" t="str">
        <f>INDEX(VentasC15[[#Headers],[Maquillaje]:[Perfumería]],MATCH(MAX(VentasC15[[#This Row],[Maquillaje]:[Perfumería]]),VentasC15[[#This Row],[Maquillaje]:[Perfumería]],0))</f>
        <v>Cabello</v>
      </c>
      <c r="Q4077" t="str">
        <f>INDEX(VentasC15[[#Headers],[Maquillaje]:[Perfumería]],MATCH(MIN(VentasC15[[#This Row],[Maquillaje]:[Perfumería]]),VentasC15[[#This Row],[Maquillaje]:[Perfumería]],0))</f>
        <v>Skincare</v>
      </c>
      <c r="R4077" t="str">
        <f>IF(VentasC15[[#This Row],[Total por vendedor]]&gt;=250000,"SI","NO")</f>
        <v>NO</v>
      </c>
    </row>
    <row r="4078" spans="1:18" x14ac:dyDescent="0.3">
      <c r="A4078" s="16">
        <v>33501198</v>
      </c>
      <c r="B4078" s="13">
        <v>28</v>
      </c>
      <c r="C4078" s="13">
        <v>9</v>
      </c>
      <c r="D4078" s="13">
        <v>55</v>
      </c>
      <c r="E4078" t="s">
        <v>25</v>
      </c>
      <c r="F4078" t="s">
        <v>21</v>
      </c>
      <c r="G4078" t="str">
        <f>IF(VentasC15[[#This Row],[Tipo de pago]]='Tablas auxiliares'!$B$6,"Venta física","Venta Online")</f>
        <v>Venta Online</v>
      </c>
      <c r="H4078" t="s">
        <v>29</v>
      </c>
      <c r="I4078" s="37">
        <v>48970</v>
      </c>
      <c r="J4078" s="37">
        <v>98505</v>
      </c>
      <c r="K4078" s="37">
        <v>28850</v>
      </c>
      <c r="L4078" s="37">
        <v>31362</v>
      </c>
      <c r="M4078" s="37">
        <v>66630</v>
      </c>
      <c r="N4078" s="37">
        <f>SUM(VentasC15[[#This Row],[Maquillaje]:[Perfumería]])</f>
        <v>274317</v>
      </c>
      <c r="O4078" s="14">
        <f>AVERAGE(VentasC15[[#This Row],[Maquillaje]:[Perfumería]])</f>
        <v>54863.4</v>
      </c>
      <c r="P4078" t="str">
        <f>INDEX(VentasC15[[#Headers],[Maquillaje]:[Perfumería]],MATCH(MAX(VentasC15[[#This Row],[Maquillaje]:[Perfumería]]),VentasC15[[#This Row],[Maquillaje]:[Perfumería]],0))</f>
        <v>Skincare</v>
      </c>
      <c r="Q4078" t="str">
        <f>INDEX(VentasC15[[#Headers],[Maquillaje]:[Perfumería]],MATCH(MIN(VentasC15[[#This Row],[Maquillaje]:[Perfumería]]),VentasC15[[#This Row],[Maquillaje]:[Perfumería]],0))</f>
        <v>Cabello</v>
      </c>
      <c r="R4078" t="str">
        <f>IF(VentasC15[[#This Row],[Total por vendedor]]&gt;=250000,"SI","NO")</f>
        <v>SI</v>
      </c>
    </row>
    <row r="4079" spans="1:18" x14ac:dyDescent="0.3">
      <c r="A4079" s="17">
        <v>33501199</v>
      </c>
      <c r="B4079" s="13">
        <v>50</v>
      </c>
      <c r="C4079" s="13">
        <v>9</v>
      </c>
      <c r="D4079" s="13">
        <v>86</v>
      </c>
      <c r="E4079" t="s">
        <v>23</v>
      </c>
      <c r="F4079" t="s">
        <v>20</v>
      </c>
      <c r="G4079" t="str">
        <f>IF(VentasC15[[#This Row],[Tipo de pago]]='Tablas auxiliares'!$B$6,"Venta física","Venta Online")</f>
        <v>Venta física</v>
      </c>
      <c r="H4079" t="s">
        <v>30</v>
      </c>
      <c r="I4079" s="37">
        <v>21336</v>
      </c>
      <c r="J4079" s="37">
        <v>63408</v>
      </c>
      <c r="K4079" s="37">
        <v>82399</v>
      </c>
      <c r="L4079" s="37">
        <v>57971</v>
      </c>
      <c r="M4079" s="37">
        <v>82608</v>
      </c>
      <c r="N4079" s="37">
        <f>SUM(VentasC15[[#This Row],[Maquillaje]:[Perfumería]])</f>
        <v>307722</v>
      </c>
      <c r="O4079" s="14">
        <f>AVERAGE(VentasC15[[#This Row],[Maquillaje]:[Perfumería]])</f>
        <v>61544.4</v>
      </c>
      <c r="P4079" t="str">
        <f>INDEX(VentasC15[[#Headers],[Maquillaje]:[Perfumería]],MATCH(MAX(VentasC15[[#This Row],[Maquillaje]:[Perfumería]]),VentasC15[[#This Row],[Maquillaje]:[Perfumería]],0))</f>
        <v>Perfumería</v>
      </c>
      <c r="Q4079" t="str">
        <f>INDEX(VentasC15[[#Headers],[Maquillaje]:[Perfumería]],MATCH(MIN(VentasC15[[#This Row],[Maquillaje]:[Perfumería]]),VentasC15[[#This Row],[Maquillaje]:[Perfumería]],0))</f>
        <v>Maquillaje</v>
      </c>
      <c r="R4079" t="str">
        <f>IF(VentasC15[[#This Row],[Total por vendedor]]&gt;=250000,"SI","NO")</f>
        <v>SI</v>
      </c>
    </row>
    <row r="4080" spans="1:18" x14ac:dyDescent="0.3">
      <c r="A4080" s="16">
        <v>33501200</v>
      </c>
      <c r="B4080" s="13">
        <v>72</v>
      </c>
      <c r="C4080" s="13">
        <v>9</v>
      </c>
      <c r="D4080" s="13">
        <v>30</v>
      </c>
      <c r="E4080" t="s">
        <v>24</v>
      </c>
      <c r="F4080" t="s">
        <v>21</v>
      </c>
      <c r="G4080" t="str">
        <f>IF(VentasC15[[#This Row],[Tipo de pago]]='Tablas auxiliares'!$B$6,"Venta física","Venta Online")</f>
        <v>Venta Online</v>
      </c>
      <c r="H4080" t="s">
        <v>30</v>
      </c>
      <c r="I4080" s="37">
        <v>17896</v>
      </c>
      <c r="J4080" s="37">
        <v>66077</v>
      </c>
      <c r="K4080" s="37">
        <v>77071</v>
      </c>
      <c r="L4080" s="37">
        <v>50038</v>
      </c>
      <c r="M4080" s="37">
        <v>13336</v>
      </c>
      <c r="N4080" s="37">
        <f>SUM(VentasC15[[#This Row],[Maquillaje]:[Perfumería]])</f>
        <v>224418</v>
      </c>
      <c r="O4080" s="14">
        <f>AVERAGE(VentasC15[[#This Row],[Maquillaje]:[Perfumería]])</f>
        <v>44883.6</v>
      </c>
      <c r="P4080" t="str">
        <f>INDEX(VentasC15[[#Headers],[Maquillaje]:[Perfumería]],MATCH(MAX(VentasC15[[#This Row],[Maquillaje]:[Perfumería]]),VentasC15[[#This Row],[Maquillaje]:[Perfumería]],0))</f>
        <v>Cabello</v>
      </c>
      <c r="Q4080" t="str">
        <f>INDEX(VentasC15[[#Headers],[Maquillaje]:[Perfumería]],MATCH(MIN(VentasC15[[#This Row],[Maquillaje]:[Perfumería]]),VentasC15[[#This Row],[Maquillaje]:[Perfumería]],0))</f>
        <v>Perfumería</v>
      </c>
      <c r="R4080" t="str">
        <f>IF(VentasC15[[#This Row],[Total por vendedor]]&gt;=250000,"SI","NO")</f>
        <v>NO</v>
      </c>
    </row>
    <row r="4081" spans="1:18" x14ac:dyDescent="0.3">
      <c r="A4081" s="17">
        <v>33501201</v>
      </c>
      <c r="B4081" s="13">
        <v>69</v>
      </c>
      <c r="C4081" s="13">
        <v>9</v>
      </c>
      <c r="D4081" s="13">
        <v>95</v>
      </c>
      <c r="E4081" t="s">
        <v>23</v>
      </c>
      <c r="F4081" t="s">
        <v>21</v>
      </c>
      <c r="G4081" t="str">
        <f>IF(VentasC15[[#This Row],[Tipo de pago]]='Tablas auxiliares'!$B$6,"Venta física","Venta Online")</f>
        <v>Venta Online</v>
      </c>
      <c r="H4081" t="s">
        <v>29</v>
      </c>
      <c r="I4081" s="37">
        <v>70381</v>
      </c>
      <c r="J4081" s="37">
        <v>92018</v>
      </c>
      <c r="K4081" s="37">
        <v>53147</v>
      </c>
      <c r="L4081" s="37">
        <v>38070</v>
      </c>
      <c r="M4081" s="37">
        <v>66284</v>
      </c>
      <c r="N4081" s="37">
        <f>SUM(VentasC15[[#This Row],[Maquillaje]:[Perfumería]])</f>
        <v>319900</v>
      </c>
      <c r="O4081" s="14">
        <f>AVERAGE(VentasC15[[#This Row],[Maquillaje]:[Perfumería]])</f>
        <v>63980</v>
      </c>
      <c r="P4081" t="str">
        <f>INDEX(VentasC15[[#Headers],[Maquillaje]:[Perfumería]],MATCH(MAX(VentasC15[[#This Row],[Maquillaje]:[Perfumería]]),VentasC15[[#This Row],[Maquillaje]:[Perfumería]],0))</f>
        <v>Skincare</v>
      </c>
      <c r="Q4081" t="str">
        <f>INDEX(VentasC15[[#Headers],[Maquillaje]:[Perfumería]],MATCH(MIN(VentasC15[[#This Row],[Maquillaje]:[Perfumería]]),VentasC15[[#This Row],[Maquillaje]:[Perfumería]],0))</f>
        <v>Cuerpo</v>
      </c>
      <c r="R4081" t="str">
        <f>IF(VentasC15[[#This Row],[Total por vendedor]]&gt;=250000,"SI","NO")</f>
        <v>SI</v>
      </c>
    </row>
    <row r="4082" spans="1:18" x14ac:dyDescent="0.3">
      <c r="A4082" s="16">
        <v>33501202</v>
      </c>
      <c r="B4082" s="13">
        <v>65</v>
      </c>
      <c r="C4082" s="13">
        <v>9</v>
      </c>
      <c r="D4082" s="13">
        <v>20</v>
      </c>
      <c r="E4082" t="s">
        <v>24</v>
      </c>
      <c r="F4082" t="s">
        <v>21</v>
      </c>
      <c r="G4082" t="str">
        <f>IF(VentasC15[[#This Row],[Tipo de pago]]='Tablas auxiliares'!$B$6,"Venta física","Venta Online")</f>
        <v>Venta Online</v>
      </c>
      <c r="H4082" t="s">
        <v>30</v>
      </c>
      <c r="I4082" s="37">
        <v>26366</v>
      </c>
      <c r="J4082" s="37">
        <v>84646</v>
      </c>
      <c r="K4082" s="37">
        <v>81654</v>
      </c>
      <c r="L4082" s="37">
        <v>63072</v>
      </c>
      <c r="M4082" s="37">
        <v>81447</v>
      </c>
      <c r="N4082" s="37">
        <f>SUM(VentasC15[[#This Row],[Maquillaje]:[Perfumería]])</f>
        <v>337185</v>
      </c>
      <c r="O4082" s="14">
        <f>AVERAGE(VentasC15[[#This Row],[Maquillaje]:[Perfumería]])</f>
        <v>67437</v>
      </c>
      <c r="P4082" t="str">
        <f>INDEX(VentasC15[[#Headers],[Maquillaje]:[Perfumería]],MATCH(MAX(VentasC15[[#This Row],[Maquillaje]:[Perfumería]]),VentasC15[[#This Row],[Maquillaje]:[Perfumería]],0))</f>
        <v>Skincare</v>
      </c>
      <c r="Q4082" t="str">
        <f>INDEX(VentasC15[[#Headers],[Maquillaje]:[Perfumería]],MATCH(MIN(VentasC15[[#This Row],[Maquillaje]:[Perfumería]]),VentasC15[[#This Row],[Maquillaje]:[Perfumería]],0))</f>
        <v>Maquillaje</v>
      </c>
      <c r="R4082" t="str">
        <f>IF(VentasC15[[#This Row],[Total por vendedor]]&gt;=250000,"SI","NO")</f>
        <v>SI</v>
      </c>
    </row>
    <row r="4083" spans="1:18" x14ac:dyDescent="0.3">
      <c r="A4083" s="17">
        <v>33501203</v>
      </c>
      <c r="B4083" s="13">
        <v>48</v>
      </c>
      <c r="C4083" s="13">
        <v>9</v>
      </c>
      <c r="D4083" s="13">
        <v>19</v>
      </c>
      <c r="E4083" t="s">
        <v>25</v>
      </c>
      <c r="F4083" t="s">
        <v>21</v>
      </c>
      <c r="G4083" t="str">
        <f>IF(VentasC15[[#This Row],[Tipo de pago]]='Tablas auxiliares'!$B$6,"Venta física","Venta Online")</f>
        <v>Venta Online</v>
      </c>
      <c r="H4083" t="s">
        <v>29</v>
      </c>
      <c r="I4083" s="37">
        <v>74242</v>
      </c>
      <c r="J4083" s="37">
        <v>75106</v>
      </c>
      <c r="K4083" s="37">
        <v>2690</v>
      </c>
      <c r="L4083" s="37">
        <v>63990</v>
      </c>
      <c r="M4083" s="37">
        <v>76814</v>
      </c>
      <c r="N4083" s="37">
        <f>SUM(VentasC15[[#This Row],[Maquillaje]:[Perfumería]])</f>
        <v>292842</v>
      </c>
      <c r="O4083" s="14">
        <f>AVERAGE(VentasC15[[#This Row],[Maquillaje]:[Perfumería]])</f>
        <v>58568.4</v>
      </c>
      <c r="P4083" t="str">
        <f>INDEX(VentasC15[[#Headers],[Maquillaje]:[Perfumería]],MATCH(MAX(VentasC15[[#This Row],[Maquillaje]:[Perfumería]]),VentasC15[[#This Row],[Maquillaje]:[Perfumería]],0))</f>
        <v>Perfumería</v>
      </c>
      <c r="Q4083" t="str">
        <f>INDEX(VentasC15[[#Headers],[Maquillaje]:[Perfumería]],MATCH(MIN(VentasC15[[#This Row],[Maquillaje]:[Perfumería]]),VentasC15[[#This Row],[Maquillaje]:[Perfumería]],0))</f>
        <v>Cabello</v>
      </c>
      <c r="R4083" t="str">
        <f>IF(VentasC15[[#This Row],[Total por vendedor]]&gt;=250000,"SI","NO")</f>
        <v>SI</v>
      </c>
    </row>
    <row r="4084" spans="1:18" x14ac:dyDescent="0.3">
      <c r="A4084" s="16">
        <v>33501204</v>
      </c>
      <c r="B4084" s="13">
        <v>68</v>
      </c>
      <c r="C4084" s="13">
        <v>9</v>
      </c>
      <c r="D4084" s="13">
        <v>94</v>
      </c>
      <c r="E4084" t="s">
        <v>23</v>
      </c>
      <c r="F4084" t="s">
        <v>20</v>
      </c>
      <c r="G4084" t="str">
        <f>IF(VentasC15[[#This Row],[Tipo de pago]]='Tablas auxiliares'!$B$6,"Venta física","Venta Online")</f>
        <v>Venta física</v>
      </c>
      <c r="H4084" t="s">
        <v>30</v>
      </c>
      <c r="I4084" s="37">
        <v>30796</v>
      </c>
      <c r="J4084" s="37">
        <v>81276</v>
      </c>
      <c r="K4084" s="37">
        <v>26150</v>
      </c>
      <c r="L4084" s="37">
        <v>87387</v>
      </c>
      <c r="M4084" s="37">
        <v>49887</v>
      </c>
      <c r="N4084" s="37">
        <f>SUM(VentasC15[[#This Row],[Maquillaje]:[Perfumería]])</f>
        <v>275496</v>
      </c>
      <c r="O4084" s="14">
        <f>AVERAGE(VentasC15[[#This Row],[Maquillaje]:[Perfumería]])</f>
        <v>55099.199999999997</v>
      </c>
      <c r="P4084" t="str">
        <f>INDEX(VentasC15[[#Headers],[Maquillaje]:[Perfumería]],MATCH(MAX(VentasC15[[#This Row],[Maquillaje]:[Perfumería]]),VentasC15[[#This Row],[Maquillaje]:[Perfumería]],0))</f>
        <v>Cuerpo</v>
      </c>
      <c r="Q4084" t="str">
        <f>INDEX(VentasC15[[#Headers],[Maquillaje]:[Perfumería]],MATCH(MIN(VentasC15[[#This Row],[Maquillaje]:[Perfumería]]),VentasC15[[#This Row],[Maquillaje]:[Perfumería]],0))</f>
        <v>Cabello</v>
      </c>
      <c r="R4084" t="str">
        <f>IF(VentasC15[[#This Row],[Total por vendedor]]&gt;=250000,"SI","NO")</f>
        <v>SI</v>
      </c>
    </row>
    <row r="4085" spans="1:18" x14ac:dyDescent="0.3">
      <c r="A4085" s="17">
        <v>33501205</v>
      </c>
      <c r="B4085" s="13">
        <v>44</v>
      </c>
      <c r="C4085" s="13">
        <v>9</v>
      </c>
      <c r="D4085" s="13">
        <v>77</v>
      </c>
      <c r="E4085" t="s">
        <v>24</v>
      </c>
      <c r="F4085" t="s">
        <v>20</v>
      </c>
      <c r="G4085" t="str">
        <f>IF(VentasC15[[#This Row],[Tipo de pago]]='Tablas auxiliares'!$B$6,"Venta física","Venta Online")</f>
        <v>Venta física</v>
      </c>
      <c r="H4085" t="s">
        <v>29</v>
      </c>
      <c r="I4085" s="37">
        <v>18600</v>
      </c>
      <c r="J4085" s="37">
        <v>62646</v>
      </c>
      <c r="K4085" s="37">
        <v>25077</v>
      </c>
      <c r="L4085" s="37">
        <v>90986</v>
      </c>
      <c r="M4085" s="37">
        <v>10657</v>
      </c>
      <c r="N4085" s="37">
        <f>SUM(VentasC15[[#This Row],[Maquillaje]:[Perfumería]])</f>
        <v>207966</v>
      </c>
      <c r="O4085" s="14">
        <f>AVERAGE(VentasC15[[#This Row],[Maquillaje]:[Perfumería]])</f>
        <v>41593.199999999997</v>
      </c>
      <c r="P4085" t="str">
        <f>INDEX(VentasC15[[#Headers],[Maquillaje]:[Perfumería]],MATCH(MAX(VentasC15[[#This Row],[Maquillaje]:[Perfumería]]),VentasC15[[#This Row],[Maquillaje]:[Perfumería]],0))</f>
        <v>Cuerpo</v>
      </c>
      <c r="Q4085" t="str">
        <f>INDEX(VentasC15[[#Headers],[Maquillaje]:[Perfumería]],MATCH(MIN(VentasC15[[#This Row],[Maquillaje]:[Perfumería]]),VentasC15[[#This Row],[Maquillaje]:[Perfumería]],0))</f>
        <v>Perfumería</v>
      </c>
      <c r="R4085" t="str">
        <f>IF(VentasC15[[#This Row],[Total por vendedor]]&gt;=250000,"SI","NO")</f>
        <v>NO</v>
      </c>
    </row>
    <row r="4086" spans="1:18" x14ac:dyDescent="0.3">
      <c r="A4086" s="16">
        <v>33501206</v>
      </c>
      <c r="B4086" s="13">
        <v>61</v>
      </c>
      <c r="C4086" s="13">
        <v>9</v>
      </c>
      <c r="D4086" s="13">
        <v>96</v>
      </c>
      <c r="E4086" t="s">
        <v>23</v>
      </c>
      <c r="F4086" t="s">
        <v>21</v>
      </c>
      <c r="G4086" t="str">
        <f>IF(VentasC15[[#This Row],[Tipo de pago]]='Tablas auxiliares'!$B$6,"Venta física","Venta Online")</f>
        <v>Venta Online</v>
      </c>
      <c r="H4086" t="s">
        <v>29</v>
      </c>
      <c r="I4086" s="37">
        <v>77116</v>
      </c>
      <c r="J4086" s="37">
        <v>75039</v>
      </c>
      <c r="K4086" s="37">
        <v>56948</v>
      </c>
      <c r="L4086" s="37">
        <v>8279</v>
      </c>
      <c r="M4086" s="37">
        <v>89541</v>
      </c>
      <c r="N4086" s="37">
        <f>SUM(VentasC15[[#This Row],[Maquillaje]:[Perfumería]])</f>
        <v>306923</v>
      </c>
      <c r="O4086" s="14">
        <f>AVERAGE(VentasC15[[#This Row],[Maquillaje]:[Perfumería]])</f>
        <v>61384.6</v>
      </c>
      <c r="P4086" t="str">
        <f>INDEX(VentasC15[[#Headers],[Maquillaje]:[Perfumería]],MATCH(MAX(VentasC15[[#This Row],[Maquillaje]:[Perfumería]]),VentasC15[[#This Row],[Maquillaje]:[Perfumería]],0))</f>
        <v>Perfumería</v>
      </c>
      <c r="Q4086" t="str">
        <f>INDEX(VentasC15[[#Headers],[Maquillaje]:[Perfumería]],MATCH(MIN(VentasC15[[#This Row],[Maquillaje]:[Perfumería]]),VentasC15[[#This Row],[Maquillaje]:[Perfumería]],0))</f>
        <v>Cuerpo</v>
      </c>
      <c r="R4086" t="str">
        <f>IF(VentasC15[[#This Row],[Total por vendedor]]&gt;=250000,"SI","NO")</f>
        <v>SI</v>
      </c>
    </row>
    <row r="4087" spans="1:18" x14ac:dyDescent="0.3">
      <c r="A4087" s="17">
        <v>33501207</v>
      </c>
      <c r="B4087" s="13">
        <v>71</v>
      </c>
      <c r="C4087" s="13">
        <v>9</v>
      </c>
      <c r="D4087" s="13">
        <v>71</v>
      </c>
      <c r="E4087" t="s">
        <v>24</v>
      </c>
      <c r="F4087" t="s">
        <v>21</v>
      </c>
      <c r="G4087" t="str">
        <f>IF(VentasC15[[#This Row],[Tipo de pago]]='Tablas auxiliares'!$B$6,"Venta física","Venta Online")</f>
        <v>Venta Online</v>
      </c>
      <c r="H4087" t="s">
        <v>29</v>
      </c>
      <c r="I4087" s="37">
        <v>47371</v>
      </c>
      <c r="J4087" s="37">
        <v>51375</v>
      </c>
      <c r="K4087" s="37">
        <v>17444</v>
      </c>
      <c r="L4087" s="37">
        <v>17432</v>
      </c>
      <c r="M4087" s="37">
        <v>84134</v>
      </c>
      <c r="N4087" s="37">
        <f>SUM(VentasC15[[#This Row],[Maquillaje]:[Perfumería]])</f>
        <v>217756</v>
      </c>
      <c r="O4087" s="14">
        <f>AVERAGE(VentasC15[[#This Row],[Maquillaje]:[Perfumería]])</f>
        <v>43551.199999999997</v>
      </c>
      <c r="P4087" t="str">
        <f>INDEX(VentasC15[[#Headers],[Maquillaje]:[Perfumería]],MATCH(MAX(VentasC15[[#This Row],[Maquillaje]:[Perfumería]]),VentasC15[[#This Row],[Maquillaje]:[Perfumería]],0))</f>
        <v>Perfumería</v>
      </c>
      <c r="Q4087" t="str">
        <f>INDEX(VentasC15[[#Headers],[Maquillaje]:[Perfumería]],MATCH(MIN(VentasC15[[#This Row],[Maquillaje]:[Perfumería]]),VentasC15[[#This Row],[Maquillaje]:[Perfumería]],0))</f>
        <v>Cuerpo</v>
      </c>
      <c r="R4087" t="str">
        <f>IF(VentasC15[[#This Row],[Total por vendedor]]&gt;=250000,"SI","NO")</f>
        <v>NO</v>
      </c>
    </row>
    <row r="4088" spans="1:18" x14ac:dyDescent="0.3">
      <c r="A4088" s="16">
        <v>33501208</v>
      </c>
      <c r="B4088" s="13">
        <v>74</v>
      </c>
      <c r="C4088" s="13">
        <v>9</v>
      </c>
      <c r="D4088" s="13">
        <v>76</v>
      </c>
      <c r="E4088" t="s">
        <v>23</v>
      </c>
      <c r="F4088" t="s">
        <v>21</v>
      </c>
      <c r="G4088" t="str">
        <f>IF(VentasC15[[#This Row],[Tipo de pago]]='Tablas auxiliares'!$B$6,"Venta física","Venta Online")</f>
        <v>Venta Online</v>
      </c>
      <c r="H4088" t="s">
        <v>29</v>
      </c>
      <c r="I4088" s="37">
        <v>55339</v>
      </c>
      <c r="J4088" s="37">
        <v>20969</v>
      </c>
      <c r="K4088" s="37">
        <v>18477</v>
      </c>
      <c r="L4088" s="37">
        <v>51115</v>
      </c>
      <c r="M4088" s="37">
        <v>75758</v>
      </c>
      <c r="N4088" s="37">
        <f>SUM(VentasC15[[#This Row],[Maquillaje]:[Perfumería]])</f>
        <v>221658</v>
      </c>
      <c r="O4088" s="14">
        <f>AVERAGE(VentasC15[[#This Row],[Maquillaje]:[Perfumería]])</f>
        <v>44331.6</v>
      </c>
      <c r="P4088" t="str">
        <f>INDEX(VentasC15[[#Headers],[Maquillaje]:[Perfumería]],MATCH(MAX(VentasC15[[#This Row],[Maquillaje]:[Perfumería]]),VentasC15[[#This Row],[Maquillaje]:[Perfumería]],0))</f>
        <v>Perfumería</v>
      </c>
      <c r="Q4088" t="str">
        <f>INDEX(VentasC15[[#Headers],[Maquillaje]:[Perfumería]],MATCH(MIN(VentasC15[[#This Row],[Maquillaje]:[Perfumería]]),VentasC15[[#This Row],[Maquillaje]:[Perfumería]],0))</f>
        <v>Cabello</v>
      </c>
      <c r="R4088" t="str">
        <f>IF(VentasC15[[#This Row],[Total por vendedor]]&gt;=250000,"SI","NO")</f>
        <v>NO</v>
      </c>
    </row>
    <row r="4089" spans="1:18" x14ac:dyDescent="0.3">
      <c r="A4089" s="17">
        <v>33501209</v>
      </c>
      <c r="B4089" s="13">
        <v>56</v>
      </c>
      <c r="C4089" s="13">
        <v>9</v>
      </c>
      <c r="D4089" s="13">
        <v>51</v>
      </c>
      <c r="E4089" t="s">
        <v>23</v>
      </c>
      <c r="F4089" t="s">
        <v>21</v>
      </c>
      <c r="G4089" t="str">
        <f>IF(VentasC15[[#This Row],[Tipo de pago]]='Tablas auxiliares'!$B$6,"Venta física","Venta Online")</f>
        <v>Venta Online</v>
      </c>
      <c r="H4089" t="s">
        <v>30</v>
      </c>
      <c r="I4089" s="37">
        <v>27633</v>
      </c>
      <c r="J4089" s="37">
        <v>84710</v>
      </c>
      <c r="K4089" s="37">
        <v>73393</v>
      </c>
      <c r="L4089" s="37">
        <v>74034</v>
      </c>
      <c r="M4089" s="37">
        <v>58044</v>
      </c>
      <c r="N4089" s="37">
        <f>SUM(VentasC15[[#This Row],[Maquillaje]:[Perfumería]])</f>
        <v>317814</v>
      </c>
      <c r="O4089" s="14">
        <f>AVERAGE(VentasC15[[#This Row],[Maquillaje]:[Perfumería]])</f>
        <v>63562.8</v>
      </c>
      <c r="P4089" t="str">
        <f>INDEX(VentasC15[[#Headers],[Maquillaje]:[Perfumería]],MATCH(MAX(VentasC15[[#This Row],[Maquillaje]:[Perfumería]]),VentasC15[[#This Row],[Maquillaje]:[Perfumería]],0))</f>
        <v>Skincare</v>
      </c>
      <c r="Q4089" t="str">
        <f>INDEX(VentasC15[[#Headers],[Maquillaje]:[Perfumería]],MATCH(MIN(VentasC15[[#This Row],[Maquillaje]:[Perfumería]]),VentasC15[[#This Row],[Maquillaje]:[Perfumería]],0))</f>
        <v>Maquillaje</v>
      </c>
      <c r="R4089" t="str">
        <f>IF(VentasC15[[#This Row],[Total por vendedor]]&gt;=250000,"SI","NO")</f>
        <v>SI</v>
      </c>
    </row>
    <row r="4090" spans="1:18" x14ac:dyDescent="0.3">
      <c r="A4090" s="16">
        <v>33501210</v>
      </c>
      <c r="B4090" s="13">
        <v>30</v>
      </c>
      <c r="C4090" s="13">
        <v>9</v>
      </c>
      <c r="D4090" s="13">
        <v>56</v>
      </c>
      <c r="E4090" t="s">
        <v>23</v>
      </c>
      <c r="F4090" t="s">
        <v>21</v>
      </c>
      <c r="G4090" t="str">
        <f>IF(VentasC15[[#This Row],[Tipo de pago]]='Tablas auxiliares'!$B$6,"Venta física","Venta Online")</f>
        <v>Venta Online</v>
      </c>
      <c r="H4090" t="s">
        <v>30</v>
      </c>
      <c r="I4090" s="37">
        <v>1221</v>
      </c>
      <c r="J4090" s="37">
        <v>70231</v>
      </c>
      <c r="K4090" s="37">
        <v>92116</v>
      </c>
      <c r="L4090" s="37">
        <v>38083</v>
      </c>
      <c r="M4090" s="37">
        <v>44717</v>
      </c>
      <c r="N4090" s="37">
        <f>SUM(VentasC15[[#This Row],[Maquillaje]:[Perfumería]])</f>
        <v>246368</v>
      </c>
      <c r="O4090" s="14">
        <f>AVERAGE(VentasC15[[#This Row],[Maquillaje]:[Perfumería]])</f>
        <v>49273.599999999999</v>
      </c>
      <c r="P4090" t="str">
        <f>INDEX(VentasC15[[#Headers],[Maquillaje]:[Perfumería]],MATCH(MAX(VentasC15[[#This Row],[Maquillaje]:[Perfumería]]),VentasC15[[#This Row],[Maquillaje]:[Perfumería]],0))</f>
        <v>Cabello</v>
      </c>
      <c r="Q4090" t="str">
        <f>INDEX(VentasC15[[#Headers],[Maquillaje]:[Perfumería]],MATCH(MIN(VentasC15[[#This Row],[Maquillaje]:[Perfumería]]),VentasC15[[#This Row],[Maquillaje]:[Perfumería]],0))</f>
        <v>Maquillaje</v>
      </c>
      <c r="R4090" t="str">
        <f>IF(VentasC15[[#This Row],[Total por vendedor]]&gt;=250000,"SI","NO")</f>
        <v>NO</v>
      </c>
    </row>
    <row r="4091" spans="1:18" x14ac:dyDescent="0.3">
      <c r="A4091" s="17">
        <v>33501211</v>
      </c>
      <c r="B4091" s="13">
        <v>25</v>
      </c>
      <c r="C4091" s="13">
        <v>9</v>
      </c>
      <c r="D4091" s="13">
        <v>92</v>
      </c>
      <c r="E4091" t="s">
        <v>22</v>
      </c>
      <c r="F4091" t="s">
        <v>21</v>
      </c>
      <c r="G4091" t="str">
        <f>IF(VentasC15[[#This Row],[Tipo de pago]]='Tablas auxiliares'!$B$6,"Venta física","Venta Online")</f>
        <v>Venta Online</v>
      </c>
      <c r="H4091" t="s">
        <v>29</v>
      </c>
      <c r="I4091" s="37">
        <v>9468</v>
      </c>
      <c r="J4091" s="37">
        <v>3119</v>
      </c>
      <c r="K4091" s="37">
        <v>31147</v>
      </c>
      <c r="L4091" s="37">
        <v>6380</v>
      </c>
      <c r="M4091" s="37">
        <v>8902</v>
      </c>
      <c r="N4091" s="37">
        <f>SUM(VentasC15[[#This Row],[Maquillaje]:[Perfumería]])</f>
        <v>59016</v>
      </c>
      <c r="O4091" s="14">
        <f>AVERAGE(VentasC15[[#This Row],[Maquillaje]:[Perfumería]])</f>
        <v>11803.2</v>
      </c>
      <c r="P4091" t="str">
        <f>INDEX(VentasC15[[#Headers],[Maquillaje]:[Perfumería]],MATCH(MAX(VentasC15[[#This Row],[Maquillaje]:[Perfumería]]),VentasC15[[#This Row],[Maquillaje]:[Perfumería]],0))</f>
        <v>Cabello</v>
      </c>
      <c r="Q4091" t="str">
        <f>INDEX(VentasC15[[#Headers],[Maquillaje]:[Perfumería]],MATCH(MIN(VentasC15[[#This Row],[Maquillaje]:[Perfumería]]),VentasC15[[#This Row],[Maquillaje]:[Perfumería]],0))</f>
        <v>Skincare</v>
      </c>
      <c r="R4091" t="str">
        <f>IF(VentasC15[[#This Row],[Total por vendedor]]&gt;=250000,"SI","NO")</f>
        <v>NO</v>
      </c>
    </row>
    <row r="4092" spans="1:18" x14ac:dyDescent="0.3">
      <c r="A4092" s="16">
        <v>33501212</v>
      </c>
      <c r="B4092" s="13">
        <v>38</v>
      </c>
      <c r="C4092" s="13">
        <v>9</v>
      </c>
      <c r="D4092" s="13">
        <v>59</v>
      </c>
      <c r="E4092" t="s">
        <v>23</v>
      </c>
      <c r="F4092" t="s">
        <v>20</v>
      </c>
      <c r="G4092" t="str">
        <f>IF(VentasC15[[#This Row],[Tipo de pago]]='Tablas auxiliares'!$B$6,"Venta física","Venta Online")</f>
        <v>Venta física</v>
      </c>
      <c r="H4092" t="s">
        <v>30</v>
      </c>
      <c r="I4092" s="37">
        <v>99307</v>
      </c>
      <c r="J4092" s="37">
        <v>71669</v>
      </c>
      <c r="K4092" s="37">
        <v>6434</v>
      </c>
      <c r="L4092" s="37">
        <v>66910</v>
      </c>
      <c r="M4092" s="37">
        <v>5491</v>
      </c>
      <c r="N4092" s="37">
        <f>SUM(VentasC15[[#This Row],[Maquillaje]:[Perfumería]])</f>
        <v>249811</v>
      </c>
      <c r="O4092" s="14">
        <f>AVERAGE(VentasC15[[#This Row],[Maquillaje]:[Perfumería]])</f>
        <v>49962.2</v>
      </c>
      <c r="P4092" t="str">
        <f>INDEX(VentasC15[[#Headers],[Maquillaje]:[Perfumería]],MATCH(MAX(VentasC15[[#This Row],[Maquillaje]:[Perfumería]]),VentasC15[[#This Row],[Maquillaje]:[Perfumería]],0))</f>
        <v>Maquillaje</v>
      </c>
      <c r="Q4092" t="str">
        <f>INDEX(VentasC15[[#Headers],[Maquillaje]:[Perfumería]],MATCH(MIN(VentasC15[[#This Row],[Maquillaje]:[Perfumería]]),VentasC15[[#This Row],[Maquillaje]:[Perfumería]],0))</f>
        <v>Perfumería</v>
      </c>
      <c r="R4092" t="str">
        <f>IF(VentasC15[[#This Row],[Total por vendedor]]&gt;=250000,"SI","NO")</f>
        <v>NO</v>
      </c>
    </row>
    <row r="4093" spans="1:18" x14ac:dyDescent="0.3">
      <c r="A4093" s="17">
        <v>33501213</v>
      </c>
      <c r="B4093" s="13">
        <v>47</v>
      </c>
      <c r="C4093" s="13">
        <v>9</v>
      </c>
      <c r="D4093" s="13">
        <v>70</v>
      </c>
      <c r="E4093" t="s">
        <v>22</v>
      </c>
      <c r="F4093" t="s">
        <v>20</v>
      </c>
      <c r="G4093" t="str">
        <f>IF(VentasC15[[#This Row],[Tipo de pago]]='Tablas auxiliares'!$B$6,"Venta física","Venta Online")</f>
        <v>Venta física</v>
      </c>
      <c r="H4093" t="s">
        <v>30</v>
      </c>
      <c r="I4093" s="37">
        <v>89772</v>
      </c>
      <c r="J4093" s="37">
        <v>9675</v>
      </c>
      <c r="K4093" s="37">
        <v>82705</v>
      </c>
      <c r="L4093" s="37">
        <v>3299</v>
      </c>
      <c r="M4093" s="37">
        <v>715</v>
      </c>
      <c r="N4093" s="37">
        <f>SUM(VentasC15[[#This Row],[Maquillaje]:[Perfumería]])</f>
        <v>186166</v>
      </c>
      <c r="O4093" s="14">
        <f>AVERAGE(VentasC15[[#This Row],[Maquillaje]:[Perfumería]])</f>
        <v>37233.199999999997</v>
      </c>
      <c r="P4093" t="str">
        <f>INDEX(VentasC15[[#Headers],[Maquillaje]:[Perfumería]],MATCH(MAX(VentasC15[[#This Row],[Maquillaje]:[Perfumería]]),VentasC15[[#This Row],[Maquillaje]:[Perfumería]],0))</f>
        <v>Maquillaje</v>
      </c>
      <c r="Q4093" t="str">
        <f>INDEX(VentasC15[[#Headers],[Maquillaje]:[Perfumería]],MATCH(MIN(VentasC15[[#This Row],[Maquillaje]:[Perfumería]]),VentasC15[[#This Row],[Maquillaje]:[Perfumería]],0))</f>
        <v>Perfumería</v>
      </c>
      <c r="R4093" t="str">
        <f>IF(VentasC15[[#This Row],[Total por vendedor]]&gt;=250000,"SI","NO")</f>
        <v>NO</v>
      </c>
    </row>
    <row r="4094" spans="1:18" x14ac:dyDescent="0.3">
      <c r="A4094" s="16">
        <v>33501214</v>
      </c>
      <c r="B4094" s="13">
        <v>31</v>
      </c>
      <c r="C4094" s="13">
        <v>9</v>
      </c>
      <c r="D4094" s="13">
        <v>96</v>
      </c>
      <c r="E4094" t="s">
        <v>25</v>
      </c>
      <c r="F4094" t="s">
        <v>21</v>
      </c>
      <c r="G4094" t="str">
        <f>IF(VentasC15[[#This Row],[Tipo de pago]]='Tablas auxiliares'!$B$6,"Venta física","Venta Online")</f>
        <v>Venta Online</v>
      </c>
      <c r="H4094" t="s">
        <v>30</v>
      </c>
      <c r="I4094" s="37">
        <v>55646</v>
      </c>
      <c r="J4094" s="37">
        <v>57078</v>
      </c>
      <c r="K4094" s="37">
        <v>55193</v>
      </c>
      <c r="L4094" s="37">
        <v>25200</v>
      </c>
      <c r="M4094" s="37">
        <v>62642</v>
      </c>
      <c r="N4094" s="37">
        <f>SUM(VentasC15[[#This Row],[Maquillaje]:[Perfumería]])</f>
        <v>255759</v>
      </c>
      <c r="O4094" s="14">
        <f>AVERAGE(VentasC15[[#This Row],[Maquillaje]:[Perfumería]])</f>
        <v>51151.8</v>
      </c>
      <c r="P4094" t="str">
        <f>INDEX(VentasC15[[#Headers],[Maquillaje]:[Perfumería]],MATCH(MAX(VentasC15[[#This Row],[Maquillaje]:[Perfumería]]),VentasC15[[#This Row],[Maquillaje]:[Perfumería]],0))</f>
        <v>Perfumería</v>
      </c>
      <c r="Q4094" t="str">
        <f>INDEX(VentasC15[[#Headers],[Maquillaje]:[Perfumería]],MATCH(MIN(VentasC15[[#This Row],[Maquillaje]:[Perfumería]]),VentasC15[[#This Row],[Maquillaje]:[Perfumería]],0))</f>
        <v>Cuerpo</v>
      </c>
      <c r="R4094" t="str">
        <f>IF(VentasC15[[#This Row],[Total por vendedor]]&gt;=250000,"SI","NO")</f>
        <v>SI</v>
      </c>
    </row>
    <row r="4095" spans="1:18" x14ac:dyDescent="0.3">
      <c r="A4095" s="17">
        <v>33501215</v>
      </c>
      <c r="B4095" s="13">
        <v>50</v>
      </c>
      <c r="C4095" s="13">
        <v>9</v>
      </c>
      <c r="D4095" s="13">
        <v>67</v>
      </c>
      <c r="E4095" t="s">
        <v>22</v>
      </c>
      <c r="F4095" t="s">
        <v>20</v>
      </c>
      <c r="G4095" t="str">
        <f>IF(VentasC15[[#This Row],[Tipo de pago]]='Tablas auxiliares'!$B$6,"Venta física","Venta Online")</f>
        <v>Venta física</v>
      </c>
      <c r="H4095" t="s">
        <v>30</v>
      </c>
      <c r="I4095" s="37">
        <v>17976</v>
      </c>
      <c r="J4095" s="37">
        <v>29539</v>
      </c>
      <c r="K4095" s="37">
        <v>64566</v>
      </c>
      <c r="L4095" s="37">
        <v>96997</v>
      </c>
      <c r="M4095" s="37">
        <v>33399</v>
      </c>
      <c r="N4095" s="37">
        <f>SUM(VentasC15[[#This Row],[Maquillaje]:[Perfumería]])</f>
        <v>242477</v>
      </c>
      <c r="O4095" s="14">
        <f>AVERAGE(VentasC15[[#This Row],[Maquillaje]:[Perfumería]])</f>
        <v>48495.4</v>
      </c>
      <c r="P4095" t="str">
        <f>INDEX(VentasC15[[#Headers],[Maquillaje]:[Perfumería]],MATCH(MAX(VentasC15[[#This Row],[Maquillaje]:[Perfumería]]),VentasC15[[#This Row],[Maquillaje]:[Perfumería]],0))</f>
        <v>Cuerpo</v>
      </c>
      <c r="Q4095" t="str">
        <f>INDEX(VentasC15[[#Headers],[Maquillaje]:[Perfumería]],MATCH(MIN(VentasC15[[#This Row],[Maquillaje]:[Perfumería]]),VentasC15[[#This Row],[Maquillaje]:[Perfumería]],0))</f>
        <v>Maquillaje</v>
      </c>
      <c r="R4095" t="str">
        <f>IF(VentasC15[[#This Row],[Total por vendedor]]&gt;=250000,"SI","NO")</f>
        <v>NO</v>
      </c>
    </row>
    <row r="4096" spans="1:18" x14ac:dyDescent="0.3">
      <c r="A4096" s="16">
        <v>33501216</v>
      </c>
      <c r="B4096" s="13">
        <v>52</v>
      </c>
      <c r="C4096" s="13">
        <v>9</v>
      </c>
      <c r="D4096" s="13">
        <v>27</v>
      </c>
      <c r="E4096" t="s">
        <v>23</v>
      </c>
      <c r="F4096" t="s">
        <v>21</v>
      </c>
      <c r="G4096" t="str">
        <f>IF(VentasC15[[#This Row],[Tipo de pago]]='Tablas auxiliares'!$B$6,"Venta física","Venta Online")</f>
        <v>Venta Online</v>
      </c>
      <c r="H4096" t="s">
        <v>29</v>
      </c>
      <c r="I4096" s="37">
        <v>23677</v>
      </c>
      <c r="J4096" s="37">
        <v>49649</v>
      </c>
      <c r="K4096" s="37">
        <v>61369</v>
      </c>
      <c r="L4096" s="37">
        <v>17990</v>
      </c>
      <c r="M4096" s="37">
        <v>52514</v>
      </c>
      <c r="N4096" s="37">
        <f>SUM(VentasC15[[#This Row],[Maquillaje]:[Perfumería]])</f>
        <v>205199</v>
      </c>
      <c r="O4096" s="14">
        <f>AVERAGE(VentasC15[[#This Row],[Maquillaje]:[Perfumería]])</f>
        <v>41039.800000000003</v>
      </c>
      <c r="P4096" t="str">
        <f>INDEX(VentasC15[[#Headers],[Maquillaje]:[Perfumería]],MATCH(MAX(VentasC15[[#This Row],[Maquillaje]:[Perfumería]]),VentasC15[[#This Row],[Maquillaje]:[Perfumería]],0))</f>
        <v>Cabello</v>
      </c>
      <c r="Q4096" t="str">
        <f>INDEX(VentasC15[[#Headers],[Maquillaje]:[Perfumería]],MATCH(MIN(VentasC15[[#This Row],[Maquillaje]:[Perfumería]]),VentasC15[[#This Row],[Maquillaje]:[Perfumería]],0))</f>
        <v>Cuerpo</v>
      </c>
      <c r="R4096" t="str">
        <f>IF(VentasC15[[#This Row],[Total por vendedor]]&gt;=250000,"SI","NO")</f>
        <v>NO</v>
      </c>
    </row>
    <row r="4097" spans="1:18" x14ac:dyDescent="0.3">
      <c r="A4097" s="17">
        <v>33501217</v>
      </c>
      <c r="B4097" s="13">
        <v>27</v>
      </c>
      <c r="C4097" s="13">
        <v>9</v>
      </c>
      <c r="D4097" s="13">
        <v>91</v>
      </c>
      <c r="E4097" t="s">
        <v>24</v>
      </c>
      <c r="F4097" t="s">
        <v>20</v>
      </c>
      <c r="G4097" t="str">
        <f>IF(VentasC15[[#This Row],[Tipo de pago]]='Tablas auxiliares'!$B$6,"Venta física","Venta Online")</f>
        <v>Venta física</v>
      </c>
      <c r="H4097" t="s">
        <v>30</v>
      </c>
      <c r="I4097" s="37">
        <v>39881</v>
      </c>
      <c r="J4097" s="37">
        <v>385</v>
      </c>
      <c r="K4097" s="37">
        <v>38905</v>
      </c>
      <c r="L4097" s="37">
        <v>76642</v>
      </c>
      <c r="M4097" s="37">
        <v>12788</v>
      </c>
      <c r="N4097" s="37">
        <f>SUM(VentasC15[[#This Row],[Maquillaje]:[Perfumería]])</f>
        <v>168601</v>
      </c>
      <c r="O4097" s="14">
        <f>AVERAGE(VentasC15[[#This Row],[Maquillaje]:[Perfumería]])</f>
        <v>33720.199999999997</v>
      </c>
      <c r="P4097" t="str">
        <f>INDEX(VentasC15[[#Headers],[Maquillaje]:[Perfumería]],MATCH(MAX(VentasC15[[#This Row],[Maquillaje]:[Perfumería]]),VentasC15[[#This Row],[Maquillaje]:[Perfumería]],0))</f>
        <v>Cuerpo</v>
      </c>
      <c r="Q4097" t="str">
        <f>INDEX(VentasC15[[#Headers],[Maquillaje]:[Perfumería]],MATCH(MIN(VentasC15[[#This Row],[Maquillaje]:[Perfumería]]),VentasC15[[#This Row],[Maquillaje]:[Perfumería]],0))</f>
        <v>Skincare</v>
      </c>
      <c r="R4097" t="str">
        <f>IF(VentasC15[[#This Row],[Total por vendedor]]&gt;=250000,"SI","NO")</f>
        <v>NO</v>
      </c>
    </row>
    <row r="4098" spans="1:18" x14ac:dyDescent="0.3">
      <c r="A4098" s="16">
        <v>33501218</v>
      </c>
      <c r="B4098" s="13">
        <v>58</v>
      </c>
      <c r="C4098" s="13">
        <v>9</v>
      </c>
      <c r="D4098" s="13">
        <v>87</v>
      </c>
      <c r="E4098" t="s">
        <v>24</v>
      </c>
      <c r="F4098" t="s">
        <v>21</v>
      </c>
      <c r="G4098" t="str">
        <f>IF(VentasC15[[#This Row],[Tipo de pago]]='Tablas auxiliares'!$B$6,"Venta física","Venta Online")</f>
        <v>Venta Online</v>
      </c>
      <c r="H4098" t="s">
        <v>30</v>
      </c>
      <c r="I4098" s="37">
        <v>74147</v>
      </c>
      <c r="J4098" s="37">
        <v>40157</v>
      </c>
      <c r="K4098" s="37">
        <v>44624</v>
      </c>
      <c r="L4098" s="37">
        <v>41912</v>
      </c>
      <c r="M4098" s="37">
        <v>3357</v>
      </c>
      <c r="N4098" s="37">
        <f>SUM(VentasC15[[#This Row],[Maquillaje]:[Perfumería]])</f>
        <v>204197</v>
      </c>
      <c r="O4098" s="14">
        <f>AVERAGE(VentasC15[[#This Row],[Maquillaje]:[Perfumería]])</f>
        <v>40839.4</v>
      </c>
      <c r="P4098" t="str">
        <f>INDEX(VentasC15[[#Headers],[Maquillaje]:[Perfumería]],MATCH(MAX(VentasC15[[#This Row],[Maquillaje]:[Perfumería]]),VentasC15[[#This Row],[Maquillaje]:[Perfumería]],0))</f>
        <v>Maquillaje</v>
      </c>
      <c r="Q4098" t="str">
        <f>INDEX(VentasC15[[#Headers],[Maquillaje]:[Perfumería]],MATCH(MIN(VentasC15[[#This Row],[Maquillaje]:[Perfumería]]),VentasC15[[#This Row],[Maquillaje]:[Perfumería]],0))</f>
        <v>Perfumería</v>
      </c>
      <c r="R4098" t="str">
        <f>IF(VentasC15[[#This Row],[Total por vendedor]]&gt;=250000,"SI","NO")</f>
        <v>NO</v>
      </c>
    </row>
    <row r="4099" spans="1:18" x14ac:dyDescent="0.3">
      <c r="A4099" s="17">
        <v>33501219</v>
      </c>
      <c r="B4099" s="13">
        <v>38</v>
      </c>
      <c r="C4099" s="13">
        <v>9</v>
      </c>
      <c r="D4099" s="13">
        <v>95</v>
      </c>
      <c r="E4099" t="s">
        <v>24</v>
      </c>
      <c r="F4099" t="s">
        <v>20</v>
      </c>
      <c r="G4099" t="str">
        <f>IF(VentasC15[[#This Row],[Tipo de pago]]='Tablas auxiliares'!$B$6,"Venta física","Venta Online")</f>
        <v>Venta física</v>
      </c>
      <c r="H4099" t="s">
        <v>29</v>
      </c>
      <c r="I4099" s="37">
        <v>89879</v>
      </c>
      <c r="J4099" s="37">
        <v>94905</v>
      </c>
      <c r="K4099" s="37">
        <v>91799</v>
      </c>
      <c r="L4099" s="37">
        <v>73428</v>
      </c>
      <c r="M4099" s="37">
        <v>93755</v>
      </c>
      <c r="N4099" s="37">
        <f>SUM(VentasC15[[#This Row],[Maquillaje]:[Perfumería]])</f>
        <v>443766</v>
      </c>
      <c r="O4099" s="14">
        <f>AVERAGE(VentasC15[[#This Row],[Maquillaje]:[Perfumería]])</f>
        <v>88753.2</v>
      </c>
      <c r="P4099" t="str">
        <f>INDEX(VentasC15[[#Headers],[Maquillaje]:[Perfumería]],MATCH(MAX(VentasC15[[#This Row],[Maquillaje]:[Perfumería]]),VentasC15[[#This Row],[Maquillaje]:[Perfumería]],0))</f>
        <v>Skincare</v>
      </c>
      <c r="Q4099" t="str">
        <f>INDEX(VentasC15[[#Headers],[Maquillaje]:[Perfumería]],MATCH(MIN(VentasC15[[#This Row],[Maquillaje]:[Perfumería]]),VentasC15[[#This Row],[Maquillaje]:[Perfumería]],0))</f>
        <v>Cuerpo</v>
      </c>
      <c r="R4099" t="str">
        <f>IF(VentasC15[[#This Row],[Total por vendedor]]&gt;=250000,"SI","NO")</f>
        <v>SI</v>
      </c>
    </row>
    <row r="4100" spans="1:18" x14ac:dyDescent="0.3">
      <c r="A4100" s="16">
        <v>33501220</v>
      </c>
      <c r="B4100" s="13">
        <v>48</v>
      </c>
      <c r="C4100" s="13">
        <v>9</v>
      </c>
      <c r="D4100" s="13">
        <v>67</v>
      </c>
      <c r="E4100" t="s">
        <v>23</v>
      </c>
      <c r="F4100" t="s">
        <v>21</v>
      </c>
      <c r="G4100" t="str">
        <f>IF(VentasC15[[#This Row],[Tipo de pago]]='Tablas auxiliares'!$B$6,"Venta física","Venta Online")</f>
        <v>Venta Online</v>
      </c>
      <c r="H4100" t="s">
        <v>30</v>
      </c>
      <c r="I4100" s="37">
        <v>84581</v>
      </c>
      <c r="J4100" s="37">
        <v>22324</v>
      </c>
      <c r="K4100" s="37">
        <v>97151</v>
      </c>
      <c r="L4100" s="37">
        <v>84553</v>
      </c>
      <c r="M4100" s="37">
        <v>61404</v>
      </c>
      <c r="N4100" s="37">
        <f>SUM(VentasC15[[#This Row],[Maquillaje]:[Perfumería]])</f>
        <v>350013</v>
      </c>
      <c r="O4100" s="14">
        <f>AVERAGE(VentasC15[[#This Row],[Maquillaje]:[Perfumería]])</f>
        <v>70002.600000000006</v>
      </c>
      <c r="P4100" t="str">
        <f>INDEX(VentasC15[[#Headers],[Maquillaje]:[Perfumería]],MATCH(MAX(VentasC15[[#This Row],[Maquillaje]:[Perfumería]]),VentasC15[[#This Row],[Maquillaje]:[Perfumería]],0))</f>
        <v>Cabello</v>
      </c>
      <c r="Q4100" t="str">
        <f>INDEX(VentasC15[[#Headers],[Maquillaje]:[Perfumería]],MATCH(MIN(VentasC15[[#This Row],[Maquillaje]:[Perfumería]]),VentasC15[[#This Row],[Maquillaje]:[Perfumería]],0))</f>
        <v>Skincare</v>
      </c>
      <c r="R4100" t="str">
        <f>IF(VentasC15[[#This Row],[Total por vendedor]]&gt;=250000,"SI","NO")</f>
        <v>SI</v>
      </c>
    </row>
    <row r="4101" spans="1:18" x14ac:dyDescent="0.3">
      <c r="A4101" s="17">
        <v>33501221</v>
      </c>
      <c r="B4101" s="13">
        <v>75</v>
      </c>
      <c r="C4101" s="13">
        <v>9</v>
      </c>
      <c r="D4101" s="13">
        <v>44</v>
      </c>
      <c r="E4101" t="s">
        <v>23</v>
      </c>
      <c r="F4101" t="s">
        <v>21</v>
      </c>
      <c r="G4101" t="str">
        <f>IF(VentasC15[[#This Row],[Tipo de pago]]='Tablas auxiliares'!$B$6,"Venta física","Venta Online")</f>
        <v>Venta Online</v>
      </c>
      <c r="H4101" t="s">
        <v>29</v>
      </c>
      <c r="I4101" s="37">
        <v>72721</v>
      </c>
      <c r="J4101" s="37">
        <v>71080</v>
      </c>
      <c r="K4101" s="37">
        <v>59129</v>
      </c>
      <c r="L4101" s="37">
        <v>56521</v>
      </c>
      <c r="M4101" s="37">
        <v>17941</v>
      </c>
      <c r="N4101" s="37">
        <f>SUM(VentasC15[[#This Row],[Maquillaje]:[Perfumería]])</f>
        <v>277392</v>
      </c>
      <c r="O4101" s="14">
        <f>AVERAGE(VentasC15[[#This Row],[Maquillaje]:[Perfumería]])</f>
        <v>55478.400000000001</v>
      </c>
      <c r="P4101" t="str">
        <f>INDEX(VentasC15[[#Headers],[Maquillaje]:[Perfumería]],MATCH(MAX(VentasC15[[#This Row],[Maquillaje]:[Perfumería]]),VentasC15[[#This Row],[Maquillaje]:[Perfumería]],0))</f>
        <v>Maquillaje</v>
      </c>
      <c r="Q4101" t="str">
        <f>INDEX(VentasC15[[#Headers],[Maquillaje]:[Perfumería]],MATCH(MIN(VentasC15[[#This Row],[Maquillaje]:[Perfumería]]),VentasC15[[#This Row],[Maquillaje]:[Perfumería]],0))</f>
        <v>Perfumería</v>
      </c>
      <c r="R4101" t="str">
        <f>IF(VentasC15[[#This Row],[Total por vendedor]]&gt;=250000,"SI","NO")</f>
        <v>SI</v>
      </c>
    </row>
    <row r="4102" spans="1:18" x14ac:dyDescent="0.3">
      <c r="A4102" s="16">
        <v>33501222</v>
      </c>
      <c r="B4102" s="13">
        <v>69</v>
      </c>
      <c r="C4102" s="13">
        <v>9</v>
      </c>
      <c r="D4102" s="13">
        <v>36</v>
      </c>
      <c r="E4102" t="s">
        <v>25</v>
      </c>
      <c r="F4102" t="s">
        <v>20</v>
      </c>
      <c r="G4102" t="str">
        <f>IF(VentasC15[[#This Row],[Tipo de pago]]='Tablas auxiliares'!$B$6,"Venta física","Venta Online")</f>
        <v>Venta física</v>
      </c>
      <c r="H4102" t="s">
        <v>30</v>
      </c>
      <c r="I4102" s="37">
        <v>57629</v>
      </c>
      <c r="J4102" s="37">
        <v>32802</v>
      </c>
      <c r="K4102" s="37">
        <v>38235</v>
      </c>
      <c r="L4102" s="37">
        <v>48571</v>
      </c>
      <c r="M4102" s="37">
        <v>43884</v>
      </c>
      <c r="N4102" s="37">
        <f>SUM(VentasC15[[#This Row],[Maquillaje]:[Perfumería]])</f>
        <v>221121</v>
      </c>
      <c r="O4102" s="14">
        <f>AVERAGE(VentasC15[[#This Row],[Maquillaje]:[Perfumería]])</f>
        <v>44224.2</v>
      </c>
      <c r="P4102" t="str">
        <f>INDEX(VentasC15[[#Headers],[Maquillaje]:[Perfumería]],MATCH(MAX(VentasC15[[#This Row],[Maquillaje]:[Perfumería]]),VentasC15[[#This Row],[Maquillaje]:[Perfumería]],0))</f>
        <v>Maquillaje</v>
      </c>
      <c r="Q4102" t="str">
        <f>INDEX(VentasC15[[#Headers],[Maquillaje]:[Perfumería]],MATCH(MIN(VentasC15[[#This Row],[Maquillaje]:[Perfumería]]),VentasC15[[#This Row],[Maquillaje]:[Perfumería]],0))</f>
        <v>Skincare</v>
      </c>
      <c r="R4102" t="str">
        <f>IF(VentasC15[[#This Row],[Total por vendedor]]&gt;=250000,"SI","NO")</f>
        <v>NO</v>
      </c>
    </row>
    <row r="4103" spans="1:18" x14ac:dyDescent="0.3">
      <c r="A4103" s="17">
        <v>33501223</v>
      </c>
      <c r="B4103" s="13">
        <v>33</v>
      </c>
      <c r="C4103" s="13">
        <v>9</v>
      </c>
      <c r="D4103" s="13">
        <v>91</v>
      </c>
      <c r="E4103" t="s">
        <v>22</v>
      </c>
      <c r="F4103" t="s">
        <v>21</v>
      </c>
      <c r="G4103" t="str">
        <f>IF(VentasC15[[#This Row],[Tipo de pago]]='Tablas auxiliares'!$B$6,"Venta física","Venta Online")</f>
        <v>Venta Online</v>
      </c>
      <c r="H4103" t="s">
        <v>30</v>
      </c>
      <c r="I4103" s="37">
        <v>34344</v>
      </c>
      <c r="J4103" s="37">
        <v>85375</v>
      </c>
      <c r="K4103" s="37">
        <v>7976</v>
      </c>
      <c r="L4103" s="37">
        <v>90216</v>
      </c>
      <c r="M4103" s="37">
        <v>1819</v>
      </c>
      <c r="N4103" s="37">
        <f>SUM(VentasC15[[#This Row],[Maquillaje]:[Perfumería]])</f>
        <v>219730</v>
      </c>
      <c r="O4103" s="14">
        <f>AVERAGE(VentasC15[[#This Row],[Maquillaje]:[Perfumería]])</f>
        <v>43946</v>
      </c>
      <c r="P4103" t="str">
        <f>INDEX(VentasC15[[#Headers],[Maquillaje]:[Perfumería]],MATCH(MAX(VentasC15[[#This Row],[Maquillaje]:[Perfumería]]),VentasC15[[#This Row],[Maquillaje]:[Perfumería]],0))</f>
        <v>Cuerpo</v>
      </c>
      <c r="Q4103" t="str">
        <f>INDEX(VentasC15[[#Headers],[Maquillaje]:[Perfumería]],MATCH(MIN(VentasC15[[#This Row],[Maquillaje]:[Perfumería]]),VentasC15[[#This Row],[Maquillaje]:[Perfumería]],0))</f>
        <v>Perfumería</v>
      </c>
      <c r="R4103" t="str">
        <f>IF(VentasC15[[#This Row],[Total por vendedor]]&gt;=250000,"SI","NO")</f>
        <v>NO</v>
      </c>
    </row>
    <row r="4104" spans="1:18" x14ac:dyDescent="0.3">
      <c r="A4104" s="16">
        <v>33501224</v>
      </c>
      <c r="B4104" s="13">
        <v>35</v>
      </c>
      <c r="C4104" s="13">
        <v>9</v>
      </c>
      <c r="D4104" s="13">
        <v>96</v>
      </c>
      <c r="E4104" t="s">
        <v>23</v>
      </c>
      <c r="F4104" t="s">
        <v>21</v>
      </c>
      <c r="G4104" t="str">
        <f>IF(VentasC15[[#This Row],[Tipo de pago]]='Tablas auxiliares'!$B$6,"Venta física","Venta Online")</f>
        <v>Venta Online</v>
      </c>
      <c r="H4104" t="s">
        <v>29</v>
      </c>
      <c r="I4104" s="37">
        <v>50308</v>
      </c>
      <c r="J4104" s="37">
        <v>19103</v>
      </c>
      <c r="K4104" s="37">
        <v>834</v>
      </c>
      <c r="L4104" s="37">
        <v>54472</v>
      </c>
      <c r="M4104" s="37">
        <v>18486</v>
      </c>
      <c r="N4104" s="37">
        <f>SUM(VentasC15[[#This Row],[Maquillaje]:[Perfumería]])</f>
        <v>143203</v>
      </c>
      <c r="O4104" s="14">
        <f>AVERAGE(VentasC15[[#This Row],[Maquillaje]:[Perfumería]])</f>
        <v>28640.6</v>
      </c>
      <c r="P4104" t="str">
        <f>INDEX(VentasC15[[#Headers],[Maquillaje]:[Perfumería]],MATCH(MAX(VentasC15[[#This Row],[Maquillaje]:[Perfumería]]),VentasC15[[#This Row],[Maquillaje]:[Perfumería]],0))</f>
        <v>Cuerpo</v>
      </c>
      <c r="Q4104" t="str">
        <f>INDEX(VentasC15[[#Headers],[Maquillaje]:[Perfumería]],MATCH(MIN(VentasC15[[#This Row],[Maquillaje]:[Perfumería]]),VentasC15[[#This Row],[Maquillaje]:[Perfumería]],0))</f>
        <v>Cabello</v>
      </c>
      <c r="R4104" t="str">
        <f>IF(VentasC15[[#This Row],[Total por vendedor]]&gt;=250000,"SI","NO")</f>
        <v>NO</v>
      </c>
    </row>
    <row r="4105" spans="1:18" x14ac:dyDescent="0.3">
      <c r="A4105" s="17">
        <v>33501225</v>
      </c>
      <c r="B4105" s="13">
        <v>25</v>
      </c>
      <c r="C4105" s="13">
        <v>9</v>
      </c>
      <c r="D4105" s="13">
        <v>64</v>
      </c>
      <c r="E4105" t="s">
        <v>24</v>
      </c>
      <c r="F4105" t="s">
        <v>20</v>
      </c>
      <c r="G4105" t="str">
        <f>IF(VentasC15[[#This Row],[Tipo de pago]]='Tablas auxiliares'!$B$6,"Venta física","Venta Online")</f>
        <v>Venta física</v>
      </c>
      <c r="H4105" t="s">
        <v>30</v>
      </c>
      <c r="I4105" s="37">
        <v>16208</v>
      </c>
      <c r="J4105" s="37">
        <v>18698</v>
      </c>
      <c r="K4105" s="37">
        <v>26669</v>
      </c>
      <c r="L4105" s="37">
        <v>99021</v>
      </c>
      <c r="M4105" s="37">
        <v>13194</v>
      </c>
      <c r="N4105" s="37">
        <f>SUM(VentasC15[[#This Row],[Maquillaje]:[Perfumería]])</f>
        <v>173790</v>
      </c>
      <c r="O4105" s="14">
        <f>AVERAGE(VentasC15[[#This Row],[Maquillaje]:[Perfumería]])</f>
        <v>34758</v>
      </c>
      <c r="P4105" t="str">
        <f>INDEX(VentasC15[[#Headers],[Maquillaje]:[Perfumería]],MATCH(MAX(VentasC15[[#This Row],[Maquillaje]:[Perfumería]]),VentasC15[[#This Row],[Maquillaje]:[Perfumería]],0))</f>
        <v>Cuerpo</v>
      </c>
      <c r="Q4105" t="str">
        <f>INDEX(VentasC15[[#Headers],[Maquillaje]:[Perfumería]],MATCH(MIN(VentasC15[[#This Row],[Maquillaje]:[Perfumería]]),VentasC15[[#This Row],[Maquillaje]:[Perfumería]],0))</f>
        <v>Perfumería</v>
      </c>
      <c r="R4105" t="str">
        <f>IF(VentasC15[[#This Row],[Total por vendedor]]&gt;=250000,"SI","NO")</f>
        <v>NO</v>
      </c>
    </row>
    <row r="4106" spans="1:18" x14ac:dyDescent="0.3">
      <c r="A4106" s="16">
        <v>33501226</v>
      </c>
      <c r="B4106" s="13">
        <v>26</v>
      </c>
      <c r="C4106" s="13">
        <v>9</v>
      </c>
      <c r="D4106" s="13">
        <v>61</v>
      </c>
      <c r="E4106" t="s">
        <v>22</v>
      </c>
      <c r="F4106" t="s">
        <v>21</v>
      </c>
      <c r="G4106" t="str">
        <f>IF(VentasC15[[#This Row],[Tipo de pago]]='Tablas auxiliares'!$B$6,"Venta física","Venta Online")</f>
        <v>Venta Online</v>
      </c>
      <c r="H4106" t="s">
        <v>30</v>
      </c>
      <c r="I4106" s="37">
        <v>23721</v>
      </c>
      <c r="J4106" s="37">
        <v>96912</v>
      </c>
      <c r="K4106" s="37">
        <v>52941</v>
      </c>
      <c r="L4106" s="37">
        <v>10626</v>
      </c>
      <c r="M4106" s="37">
        <v>69730</v>
      </c>
      <c r="N4106" s="37">
        <f>SUM(VentasC15[[#This Row],[Maquillaje]:[Perfumería]])</f>
        <v>253930</v>
      </c>
      <c r="O4106" s="14">
        <f>AVERAGE(VentasC15[[#This Row],[Maquillaje]:[Perfumería]])</f>
        <v>50786</v>
      </c>
      <c r="P4106" t="str">
        <f>INDEX(VentasC15[[#Headers],[Maquillaje]:[Perfumería]],MATCH(MAX(VentasC15[[#This Row],[Maquillaje]:[Perfumería]]),VentasC15[[#This Row],[Maquillaje]:[Perfumería]],0))</f>
        <v>Skincare</v>
      </c>
      <c r="Q4106" t="str">
        <f>INDEX(VentasC15[[#Headers],[Maquillaje]:[Perfumería]],MATCH(MIN(VentasC15[[#This Row],[Maquillaje]:[Perfumería]]),VentasC15[[#This Row],[Maquillaje]:[Perfumería]],0))</f>
        <v>Cuerpo</v>
      </c>
      <c r="R4106" t="str">
        <f>IF(VentasC15[[#This Row],[Total por vendedor]]&gt;=250000,"SI","NO")</f>
        <v>SI</v>
      </c>
    </row>
    <row r="4107" spans="1:18" x14ac:dyDescent="0.3">
      <c r="A4107" s="17">
        <v>33501227</v>
      </c>
      <c r="B4107" s="13">
        <v>51</v>
      </c>
      <c r="C4107" s="13">
        <v>9</v>
      </c>
      <c r="D4107" s="13">
        <v>6</v>
      </c>
      <c r="E4107" t="s">
        <v>23</v>
      </c>
      <c r="F4107" t="s">
        <v>20</v>
      </c>
      <c r="G4107" t="str">
        <f>IF(VentasC15[[#This Row],[Tipo de pago]]='Tablas auxiliares'!$B$6,"Venta física","Venta Online")</f>
        <v>Venta física</v>
      </c>
      <c r="H4107" t="s">
        <v>30</v>
      </c>
      <c r="I4107" s="37">
        <v>22368</v>
      </c>
      <c r="J4107" s="37">
        <v>53256</v>
      </c>
      <c r="K4107" s="37">
        <v>82519</v>
      </c>
      <c r="L4107" s="37">
        <v>21187</v>
      </c>
      <c r="M4107" s="37">
        <v>4457</v>
      </c>
      <c r="N4107" s="37">
        <f>SUM(VentasC15[[#This Row],[Maquillaje]:[Perfumería]])</f>
        <v>183787</v>
      </c>
      <c r="O4107" s="14">
        <f>AVERAGE(VentasC15[[#This Row],[Maquillaje]:[Perfumería]])</f>
        <v>36757.4</v>
      </c>
      <c r="P4107" t="str">
        <f>INDEX(VentasC15[[#Headers],[Maquillaje]:[Perfumería]],MATCH(MAX(VentasC15[[#This Row],[Maquillaje]:[Perfumería]]),VentasC15[[#This Row],[Maquillaje]:[Perfumería]],0))</f>
        <v>Cabello</v>
      </c>
      <c r="Q4107" t="str">
        <f>INDEX(VentasC15[[#Headers],[Maquillaje]:[Perfumería]],MATCH(MIN(VentasC15[[#This Row],[Maquillaje]:[Perfumería]]),VentasC15[[#This Row],[Maquillaje]:[Perfumería]],0))</f>
        <v>Perfumería</v>
      </c>
      <c r="R4107" t="str">
        <f>IF(VentasC15[[#This Row],[Total por vendedor]]&gt;=250000,"SI","NO")</f>
        <v>NO</v>
      </c>
    </row>
    <row r="4108" spans="1:18" x14ac:dyDescent="0.3">
      <c r="A4108" s="16">
        <v>33501228</v>
      </c>
      <c r="B4108" s="13">
        <v>47</v>
      </c>
      <c r="C4108" s="13">
        <v>9</v>
      </c>
      <c r="D4108" s="13">
        <v>91</v>
      </c>
      <c r="E4108" t="s">
        <v>22</v>
      </c>
      <c r="F4108" t="s">
        <v>21</v>
      </c>
      <c r="G4108" t="str">
        <f>IF(VentasC15[[#This Row],[Tipo de pago]]='Tablas auxiliares'!$B$6,"Venta física","Venta Online")</f>
        <v>Venta Online</v>
      </c>
      <c r="H4108" t="s">
        <v>29</v>
      </c>
      <c r="I4108" s="37">
        <v>58436</v>
      </c>
      <c r="J4108" s="37">
        <v>33970</v>
      </c>
      <c r="K4108" s="37">
        <v>6516</v>
      </c>
      <c r="L4108" s="37">
        <v>21414</v>
      </c>
      <c r="M4108" s="37">
        <v>47896</v>
      </c>
      <c r="N4108" s="37">
        <f>SUM(VentasC15[[#This Row],[Maquillaje]:[Perfumería]])</f>
        <v>168232</v>
      </c>
      <c r="O4108" s="14">
        <f>AVERAGE(VentasC15[[#This Row],[Maquillaje]:[Perfumería]])</f>
        <v>33646.400000000001</v>
      </c>
      <c r="P4108" t="str">
        <f>INDEX(VentasC15[[#Headers],[Maquillaje]:[Perfumería]],MATCH(MAX(VentasC15[[#This Row],[Maquillaje]:[Perfumería]]),VentasC15[[#This Row],[Maquillaje]:[Perfumería]],0))</f>
        <v>Maquillaje</v>
      </c>
      <c r="Q4108" t="str">
        <f>INDEX(VentasC15[[#Headers],[Maquillaje]:[Perfumería]],MATCH(MIN(VentasC15[[#This Row],[Maquillaje]:[Perfumería]]),VentasC15[[#This Row],[Maquillaje]:[Perfumería]],0))</f>
        <v>Cabello</v>
      </c>
      <c r="R4108" t="str">
        <f>IF(VentasC15[[#This Row],[Total por vendedor]]&gt;=250000,"SI","NO")</f>
        <v>NO</v>
      </c>
    </row>
    <row r="4109" spans="1:18" x14ac:dyDescent="0.3">
      <c r="A4109" s="17">
        <v>33501229</v>
      </c>
      <c r="B4109" s="13">
        <v>54</v>
      </c>
      <c r="C4109" s="13">
        <v>9</v>
      </c>
      <c r="D4109" s="13">
        <v>36</v>
      </c>
      <c r="E4109" t="s">
        <v>22</v>
      </c>
      <c r="F4109" t="s">
        <v>20</v>
      </c>
      <c r="G4109" t="str">
        <f>IF(VentasC15[[#This Row],[Tipo de pago]]='Tablas auxiliares'!$B$6,"Venta física","Venta Online")</f>
        <v>Venta física</v>
      </c>
      <c r="H4109" t="s">
        <v>30</v>
      </c>
      <c r="I4109" s="37">
        <v>79991</v>
      </c>
      <c r="J4109" s="37">
        <v>11587</v>
      </c>
      <c r="K4109" s="37">
        <v>28469</v>
      </c>
      <c r="L4109" s="37">
        <v>52310</v>
      </c>
      <c r="M4109" s="37">
        <v>12728</v>
      </c>
      <c r="N4109" s="37">
        <f>SUM(VentasC15[[#This Row],[Maquillaje]:[Perfumería]])</f>
        <v>185085</v>
      </c>
      <c r="O4109" s="14">
        <f>AVERAGE(VentasC15[[#This Row],[Maquillaje]:[Perfumería]])</f>
        <v>37017</v>
      </c>
      <c r="P4109" t="str">
        <f>INDEX(VentasC15[[#Headers],[Maquillaje]:[Perfumería]],MATCH(MAX(VentasC15[[#This Row],[Maquillaje]:[Perfumería]]),VentasC15[[#This Row],[Maquillaje]:[Perfumería]],0))</f>
        <v>Maquillaje</v>
      </c>
      <c r="Q4109" t="str">
        <f>INDEX(VentasC15[[#Headers],[Maquillaje]:[Perfumería]],MATCH(MIN(VentasC15[[#This Row],[Maquillaje]:[Perfumería]]),VentasC15[[#This Row],[Maquillaje]:[Perfumería]],0))</f>
        <v>Skincare</v>
      </c>
      <c r="R4109" t="str">
        <f>IF(VentasC15[[#This Row],[Total por vendedor]]&gt;=250000,"SI","NO")</f>
        <v>NO</v>
      </c>
    </row>
    <row r="4110" spans="1:18" x14ac:dyDescent="0.3">
      <c r="A4110" s="16">
        <v>33501230</v>
      </c>
      <c r="B4110" s="13">
        <v>33</v>
      </c>
      <c r="C4110" s="13">
        <v>9</v>
      </c>
      <c r="D4110" s="13">
        <v>92</v>
      </c>
      <c r="E4110" t="s">
        <v>24</v>
      </c>
      <c r="F4110" t="s">
        <v>21</v>
      </c>
      <c r="G4110" t="str">
        <f>IF(VentasC15[[#This Row],[Tipo de pago]]='Tablas auxiliares'!$B$6,"Venta física","Venta Online")</f>
        <v>Venta Online</v>
      </c>
      <c r="H4110" t="s">
        <v>29</v>
      </c>
      <c r="I4110" s="37">
        <v>88217</v>
      </c>
      <c r="J4110" s="37">
        <v>89704</v>
      </c>
      <c r="K4110" s="37">
        <v>11175</v>
      </c>
      <c r="L4110" s="37">
        <v>92070</v>
      </c>
      <c r="M4110" s="37">
        <v>1815</v>
      </c>
      <c r="N4110" s="37">
        <f>SUM(VentasC15[[#This Row],[Maquillaje]:[Perfumería]])</f>
        <v>282981</v>
      </c>
      <c r="O4110" s="14">
        <f>AVERAGE(VentasC15[[#This Row],[Maquillaje]:[Perfumería]])</f>
        <v>56596.2</v>
      </c>
      <c r="P4110" t="str">
        <f>INDEX(VentasC15[[#Headers],[Maquillaje]:[Perfumería]],MATCH(MAX(VentasC15[[#This Row],[Maquillaje]:[Perfumería]]),VentasC15[[#This Row],[Maquillaje]:[Perfumería]],0))</f>
        <v>Cuerpo</v>
      </c>
      <c r="Q4110" t="str">
        <f>INDEX(VentasC15[[#Headers],[Maquillaje]:[Perfumería]],MATCH(MIN(VentasC15[[#This Row],[Maquillaje]:[Perfumería]]),VentasC15[[#This Row],[Maquillaje]:[Perfumería]],0))</f>
        <v>Perfumería</v>
      </c>
      <c r="R4110" t="str">
        <f>IF(VentasC15[[#This Row],[Total por vendedor]]&gt;=250000,"SI","NO")</f>
        <v>SI</v>
      </c>
    </row>
    <row r="4111" spans="1:18" x14ac:dyDescent="0.3">
      <c r="A4111" s="17">
        <v>33501231</v>
      </c>
      <c r="B4111" s="13">
        <v>26</v>
      </c>
      <c r="C4111" s="13">
        <v>9</v>
      </c>
      <c r="D4111" s="13">
        <v>34</v>
      </c>
      <c r="E4111" t="s">
        <v>25</v>
      </c>
      <c r="F4111" t="s">
        <v>20</v>
      </c>
      <c r="G4111" t="str">
        <f>IF(VentasC15[[#This Row],[Tipo de pago]]='Tablas auxiliares'!$B$6,"Venta física","Venta Online")</f>
        <v>Venta física</v>
      </c>
      <c r="H4111" t="s">
        <v>29</v>
      </c>
      <c r="I4111" s="37">
        <v>17030</v>
      </c>
      <c r="J4111" s="37">
        <v>28926</v>
      </c>
      <c r="K4111" s="37">
        <v>40217</v>
      </c>
      <c r="L4111" s="37">
        <v>55454</v>
      </c>
      <c r="M4111" s="37">
        <v>4863</v>
      </c>
      <c r="N4111" s="37">
        <f>SUM(VentasC15[[#This Row],[Maquillaje]:[Perfumería]])</f>
        <v>146490</v>
      </c>
      <c r="O4111" s="14">
        <f>AVERAGE(VentasC15[[#This Row],[Maquillaje]:[Perfumería]])</f>
        <v>29298</v>
      </c>
      <c r="P4111" t="str">
        <f>INDEX(VentasC15[[#Headers],[Maquillaje]:[Perfumería]],MATCH(MAX(VentasC15[[#This Row],[Maquillaje]:[Perfumería]]),VentasC15[[#This Row],[Maquillaje]:[Perfumería]],0))</f>
        <v>Cuerpo</v>
      </c>
      <c r="Q4111" t="str">
        <f>INDEX(VentasC15[[#Headers],[Maquillaje]:[Perfumería]],MATCH(MIN(VentasC15[[#This Row],[Maquillaje]:[Perfumería]]),VentasC15[[#This Row],[Maquillaje]:[Perfumería]],0))</f>
        <v>Perfumería</v>
      </c>
      <c r="R4111" t="str">
        <f>IF(VentasC15[[#This Row],[Total por vendedor]]&gt;=250000,"SI","NO")</f>
        <v>NO</v>
      </c>
    </row>
    <row r="4112" spans="1:18" x14ac:dyDescent="0.3">
      <c r="A4112" s="16">
        <v>33501232</v>
      </c>
      <c r="B4112" s="13">
        <v>30</v>
      </c>
      <c r="C4112" s="13">
        <v>9</v>
      </c>
      <c r="D4112" s="13">
        <v>24</v>
      </c>
      <c r="E4112" t="s">
        <v>24</v>
      </c>
      <c r="F4112" t="s">
        <v>21</v>
      </c>
      <c r="G4112" t="str">
        <f>IF(VentasC15[[#This Row],[Tipo de pago]]='Tablas auxiliares'!$B$6,"Venta física","Venta Online")</f>
        <v>Venta Online</v>
      </c>
      <c r="H4112" t="s">
        <v>29</v>
      </c>
      <c r="I4112" s="37">
        <v>72779</v>
      </c>
      <c r="J4112" s="37">
        <v>92336</v>
      </c>
      <c r="K4112" s="37">
        <v>33732</v>
      </c>
      <c r="L4112" s="37">
        <v>87054</v>
      </c>
      <c r="M4112" s="37">
        <v>2320</v>
      </c>
      <c r="N4112" s="37">
        <f>SUM(VentasC15[[#This Row],[Maquillaje]:[Perfumería]])</f>
        <v>288221</v>
      </c>
      <c r="O4112" s="14">
        <f>AVERAGE(VentasC15[[#This Row],[Maquillaje]:[Perfumería]])</f>
        <v>57644.2</v>
      </c>
      <c r="P4112" t="str">
        <f>INDEX(VentasC15[[#Headers],[Maquillaje]:[Perfumería]],MATCH(MAX(VentasC15[[#This Row],[Maquillaje]:[Perfumería]]),VentasC15[[#This Row],[Maquillaje]:[Perfumería]],0))</f>
        <v>Skincare</v>
      </c>
      <c r="Q4112" t="str">
        <f>INDEX(VentasC15[[#Headers],[Maquillaje]:[Perfumería]],MATCH(MIN(VentasC15[[#This Row],[Maquillaje]:[Perfumería]]),VentasC15[[#This Row],[Maquillaje]:[Perfumería]],0))</f>
        <v>Perfumería</v>
      </c>
      <c r="R4112" t="str">
        <f>IF(VentasC15[[#This Row],[Total por vendedor]]&gt;=250000,"SI","NO")</f>
        <v>SI</v>
      </c>
    </row>
    <row r="4113" spans="1:18" x14ac:dyDescent="0.3">
      <c r="A4113" s="17">
        <v>33501233</v>
      </c>
      <c r="B4113" s="13">
        <v>64</v>
      </c>
      <c r="C4113" s="13">
        <v>9</v>
      </c>
      <c r="D4113" s="13">
        <v>9</v>
      </c>
      <c r="E4113" t="s">
        <v>24</v>
      </c>
      <c r="F4113" t="s">
        <v>20</v>
      </c>
      <c r="G4113" t="str">
        <f>IF(VentasC15[[#This Row],[Tipo de pago]]='Tablas auxiliares'!$B$6,"Venta física","Venta Online")</f>
        <v>Venta física</v>
      </c>
      <c r="H4113" t="s">
        <v>29</v>
      </c>
      <c r="I4113" s="37">
        <v>93082</v>
      </c>
      <c r="J4113" s="37">
        <v>19956</v>
      </c>
      <c r="K4113" s="37">
        <v>6393</v>
      </c>
      <c r="L4113" s="37">
        <v>16866</v>
      </c>
      <c r="M4113" s="37">
        <v>6443</v>
      </c>
      <c r="N4113" s="37">
        <f>SUM(VentasC15[[#This Row],[Maquillaje]:[Perfumería]])</f>
        <v>142740</v>
      </c>
      <c r="O4113" s="14">
        <f>AVERAGE(VentasC15[[#This Row],[Maquillaje]:[Perfumería]])</f>
        <v>28548</v>
      </c>
      <c r="P4113" t="str">
        <f>INDEX(VentasC15[[#Headers],[Maquillaje]:[Perfumería]],MATCH(MAX(VentasC15[[#This Row],[Maquillaje]:[Perfumería]]),VentasC15[[#This Row],[Maquillaje]:[Perfumería]],0))</f>
        <v>Maquillaje</v>
      </c>
      <c r="Q4113" t="str">
        <f>INDEX(VentasC15[[#Headers],[Maquillaje]:[Perfumería]],MATCH(MIN(VentasC15[[#This Row],[Maquillaje]:[Perfumería]]),VentasC15[[#This Row],[Maquillaje]:[Perfumería]],0))</f>
        <v>Cabello</v>
      </c>
      <c r="R4113" t="str">
        <f>IF(VentasC15[[#This Row],[Total por vendedor]]&gt;=250000,"SI","NO")</f>
        <v>NO</v>
      </c>
    </row>
    <row r="4114" spans="1:18" x14ac:dyDescent="0.3">
      <c r="A4114" s="16">
        <v>33501234</v>
      </c>
      <c r="B4114" s="13">
        <v>48</v>
      </c>
      <c r="C4114" s="13">
        <v>9</v>
      </c>
      <c r="D4114" s="13">
        <v>61</v>
      </c>
      <c r="E4114" t="s">
        <v>23</v>
      </c>
      <c r="F4114" t="s">
        <v>20</v>
      </c>
      <c r="G4114" t="str">
        <f>IF(VentasC15[[#This Row],[Tipo de pago]]='Tablas auxiliares'!$B$6,"Venta física","Venta Online")</f>
        <v>Venta física</v>
      </c>
      <c r="H4114" t="s">
        <v>30</v>
      </c>
      <c r="I4114" s="37">
        <v>13244</v>
      </c>
      <c r="J4114" s="37">
        <v>44486</v>
      </c>
      <c r="K4114" s="37">
        <v>86407</v>
      </c>
      <c r="L4114" s="37">
        <v>69088</v>
      </c>
      <c r="M4114" s="37">
        <v>90690</v>
      </c>
      <c r="N4114" s="37">
        <f>SUM(VentasC15[[#This Row],[Maquillaje]:[Perfumería]])</f>
        <v>303915</v>
      </c>
      <c r="O4114" s="14">
        <f>AVERAGE(VentasC15[[#This Row],[Maquillaje]:[Perfumería]])</f>
        <v>60783</v>
      </c>
      <c r="P4114" t="str">
        <f>INDEX(VentasC15[[#Headers],[Maquillaje]:[Perfumería]],MATCH(MAX(VentasC15[[#This Row],[Maquillaje]:[Perfumería]]),VentasC15[[#This Row],[Maquillaje]:[Perfumería]],0))</f>
        <v>Perfumería</v>
      </c>
      <c r="Q4114" t="str">
        <f>INDEX(VentasC15[[#Headers],[Maquillaje]:[Perfumería]],MATCH(MIN(VentasC15[[#This Row],[Maquillaje]:[Perfumería]]),VentasC15[[#This Row],[Maquillaje]:[Perfumería]],0))</f>
        <v>Maquillaje</v>
      </c>
      <c r="R4114" t="str">
        <f>IF(VentasC15[[#This Row],[Total por vendedor]]&gt;=250000,"SI","NO")</f>
        <v>SI</v>
      </c>
    </row>
    <row r="4115" spans="1:18" x14ac:dyDescent="0.3">
      <c r="A4115" s="17">
        <v>33501235</v>
      </c>
      <c r="B4115" s="13">
        <v>52</v>
      </c>
      <c r="C4115" s="13">
        <v>9</v>
      </c>
      <c r="D4115" s="13">
        <v>57</v>
      </c>
      <c r="E4115" t="s">
        <v>23</v>
      </c>
      <c r="F4115" t="s">
        <v>20</v>
      </c>
      <c r="G4115" t="str">
        <f>IF(VentasC15[[#This Row],[Tipo de pago]]='Tablas auxiliares'!$B$6,"Venta física","Venta Online")</f>
        <v>Venta física</v>
      </c>
      <c r="H4115" t="s">
        <v>30</v>
      </c>
      <c r="I4115" s="37">
        <v>77794</v>
      </c>
      <c r="J4115" s="37">
        <v>90408</v>
      </c>
      <c r="K4115" s="37">
        <v>77828</v>
      </c>
      <c r="L4115" s="37">
        <v>80488</v>
      </c>
      <c r="M4115" s="37">
        <v>66898</v>
      </c>
      <c r="N4115" s="37">
        <f>SUM(VentasC15[[#This Row],[Maquillaje]:[Perfumería]])</f>
        <v>393416</v>
      </c>
      <c r="O4115" s="14">
        <f>AVERAGE(VentasC15[[#This Row],[Maquillaje]:[Perfumería]])</f>
        <v>78683.199999999997</v>
      </c>
      <c r="P4115" t="str">
        <f>INDEX(VentasC15[[#Headers],[Maquillaje]:[Perfumería]],MATCH(MAX(VentasC15[[#This Row],[Maquillaje]:[Perfumería]]),VentasC15[[#This Row],[Maquillaje]:[Perfumería]],0))</f>
        <v>Skincare</v>
      </c>
      <c r="Q4115" t="str">
        <f>INDEX(VentasC15[[#Headers],[Maquillaje]:[Perfumería]],MATCH(MIN(VentasC15[[#This Row],[Maquillaje]:[Perfumería]]),VentasC15[[#This Row],[Maquillaje]:[Perfumería]],0))</f>
        <v>Perfumería</v>
      </c>
      <c r="R4115" t="str">
        <f>IF(VentasC15[[#This Row],[Total por vendedor]]&gt;=250000,"SI","NO")</f>
        <v>SI</v>
      </c>
    </row>
    <row r="4116" spans="1:18" x14ac:dyDescent="0.3">
      <c r="A4116" s="16">
        <v>33501236</v>
      </c>
      <c r="B4116" s="13">
        <v>48</v>
      </c>
      <c r="C4116" s="13">
        <v>9</v>
      </c>
      <c r="D4116" s="13">
        <v>82</v>
      </c>
      <c r="E4116" t="s">
        <v>23</v>
      </c>
      <c r="F4116" t="s">
        <v>21</v>
      </c>
      <c r="G4116" t="str">
        <f>IF(VentasC15[[#This Row],[Tipo de pago]]='Tablas auxiliares'!$B$6,"Venta física","Venta Online")</f>
        <v>Venta Online</v>
      </c>
      <c r="H4116" t="s">
        <v>29</v>
      </c>
      <c r="I4116" s="37">
        <v>21237</v>
      </c>
      <c r="J4116" s="37">
        <v>8431</v>
      </c>
      <c r="K4116" s="37">
        <v>89208</v>
      </c>
      <c r="L4116" s="37">
        <v>82872</v>
      </c>
      <c r="M4116" s="37">
        <v>67901</v>
      </c>
      <c r="N4116" s="37">
        <f>SUM(VentasC15[[#This Row],[Maquillaje]:[Perfumería]])</f>
        <v>269649</v>
      </c>
      <c r="O4116" s="14">
        <f>AVERAGE(VentasC15[[#This Row],[Maquillaje]:[Perfumería]])</f>
        <v>53929.8</v>
      </c>
      <c r="P4116" t="str">
        <f>INDEX(VentasC15[[#Headers],[Maquillaje]:[Perfumería]],MATCH(MAX(VentasC15[[#This Row],[Maquillaje]:[Perfumería]]),VentasC15[[#This Row],[Maquillaje]:[Perfumería]],0))</f>
        <v>Cabello</v>
      </c>
      <c r="Q4116" t="str">
        <f>INDEX(VentasC15[[#Headers],[Maquillaje]:[Perfumería]],MATCH(MIN(VentasC15[[#This Row],[Maquillaje]:[Perfumería]]),VentasC15[[#This Row],[Maquillaje]:[Perfumería]],0))</f>
        <v>Skincare</v>
      </c>
      <c r="R4116" t="str">
        <f>IF(VentasC15[[#This Row],[Total por vendedor]]&gt;=250000,"SI","NO")</f>
        <v>SI</v>
      </c>
    </row>
    <row r="4117" spans="1:18" x14ac:dyDescent="0.3">
      <c r="A4117" s="17">
        <v>33501237</v>
      </c>
      <c r="B4117" s="13">
        <v>55</v>
      </c>
      <c r="C4117" s="13">
        <v>9</v>
      </c>
      <c r="D4117" s="13">
        <v>92</v>
      </c>
      <c r="E4117" t="s">
        <v>22</v>
      </c>
      <c r="F4117" t="s">
        <v>21</v>
      </c>
      <c r="G4117" t="str">
        <f>IF(VentasC15[[#This Row],[Tipo de pago]]='Tablas auxiliares'!$B$6,"Venta física","Venta Online")</f>
        <v>Venta Online</v>
      </c>
      <c r="H4117" t="s">
        <v>30</v>
      </c>
      <c r="I4117" s="37">
        <v>31961</v>
      </c>
      <c r="J4117" s="37">
        <v>53754</v>
      </c>
      <c r="K4117" s="37">
        <v>52023</v>
      </c>
      <c r="L4117" s="37">
        <v>16847</v>
      </c>
      <c r="M4117" s="37">
        <v>87382</v>
      </c>
      <c r="N4117" s="37">
        <f>SUM(VentasC15[[#This Row],[Maquillaje]:[Perfumería]])</f>
        <v>241967</v>
      </c>
      <c r="O4117" s="14">
        <f>AVERAGE(VentasC15[[#This Row],[Maquillaje]:[Perfumería]])</f>
        <v>48393.4</v>
      </c>
      <c r="P4117" t="str">
        <f>INDEX(VentasC15[[#Headers],[Maquillaje]:[Perfumería]],MATCH(MAX(VentasC15[[#This Row],[Maquillaje]:[Perfumería]]),VentasC15[[#This Row],[Maquillaje]:[Perfumería]],0))</f>
        <v>Perfumería</v>
      </c>
      <c r="Q4117" t="str">
        <f>INDEX(VentasC15[[#Headers],[Maquillaje]:[Perfumería]],MATCH(MIN(VentasC15[[#This Row],[Maquillaje]:[Perfumería]]),VentasC15[[#This Row],[Maquillaje]:[Perfumería]],0))</f>
        <v>Cuerpo</v>
      </c>
      <c r="R4117" t="str">
        <f>IF(VentasC15[[#This Row],[Total por vendedor]]&gt;=250000,"SI","NO")</f>
        <v>NO</v>
      </c>
    </row>
    <row r="4118" spans="1:18" x14ac:dyDescent="0.3">
      <c r="A4118" s="16">
        <v>33501238</v>
      </c>
      <c r="B4118" s="13">
        <v>43</v>
      </c>
      <c r="C4118" s="13">
        <v>9</v>
      </c>
      <c r="D4118" s="13">
        <v>94</v>
      </c>
      <c r="E4118" t="s">
        <v>22</v>
      </c>
      <c r="F4118" t="s">
        <v>20</v>
      </c>
      <c r="G4118" t="str">
        <f>IF(VentasC15[[#This Row],[Tipo de pago]]='Tablas auxiliares'!$B$6,"Venta física","Venta Online")</f>
        <v>Venta física</v>
      </c>
      <c r="H4118" t="s">
        <v>30</v>
      </c>
      <c r="I4118" s="37">
        <v>50020</v>
      </c>
      <c r="J4118" s="37">
        <v>54255</v>
      </c>
      <c r="K4118" s="37">
        <v>69411</v>
      </c>
      <c r="L4118" s="37">
        <v>68086</v>
      </c>
      <c r="M4118" s="37">
        <v>73033</v>
      </c>
      <c r="N4118" s="37">
        <f>SUM(VentasC15[[#This Row],[Maquillaje]:[Perfumería]])</f>
        <v>314805</v>
      </c>
      <c r="O4118" s="14">
        <f>AVERAGE(VentasC15[[#This Row],[Maquillaje]:[Perfumería]])</f>
        <v>62961</v>
      </c>
      <c r="P4118" t="str">
        <f>INDEX(VentasC15[[#Headers],[Maquillaje]:[Perfumería]],MATCH(MAX(VentasC15[[#This Row],[Maquillaje]:[Perfumería]]),VentasC15[[#This Row],[Maquillaje]:[Perfumería]],0))</f>
        <v>Perfumería</v>
      </c>
      <c r="Q4118" t="str">
        <f>INDEX(VentasC15[[#Headers],[Maquillaje]:[Perfumería]],MATCH(MIN(VentasC15[[#This Row],[Maquillaje]:[Perfumería]]),VentasC15[[#This Row],[Maquillaje]:[Perfumería]],0))</f>
        <v>Maquillaje</v>
      </c>
      <c r="R4118" t="str">
        <f>IF(VentasC15[[#This Row],[Total por vendedor]]&gt;=250000,"SI","NO")</f>
        <v>SI</v>
      </c>
    </row>
    <row r="4119" spans="1:18" x14ac:dyDescent="0.3">
      <c r="A4119" s="17">
        <v>33501239</v>
      </c>
      <c r="B4119" s="13">
        <v>32</v>
      </c>
      <c r="C4119" s="13">
        <v>9</v>
      </c>
      <c r="D4119" s="13">
        <v>16</v>
      </c>
      <c r="E4119" t="s">
        <v>22</v>
      </c>
      <c r="F4119" t="s">
        <v>20</v>
      </c>
      <c r="G4119" t="str">
        <f>IF(VentasC15[[#This Row],[Tipo de pago]]='Tablas auxiliares'!$B$6,"Venta física","Venta Online")</f>
        <v>Venta física</v>
      </c>
      <c r="H4119" t="s">
        <v>29</v>
      </c>
      <c r="I4119" s="37">
        <v>91021</v>
      </c>
      <c r="J4119" s="37">
        <v>96738</v>
      </c>
      <c r="K4119" s="37">
        <v>54445</v>
      </c>
      <c r="L4119" s="37">
        <v>45615</v>
      </c>
      <c r="M4119" s="37">
        <v>45857</v>
      </c>
      <c r="N4119" s="37">
        <f>SUM(VentasC15[[#This Row],[Maquillaje]:[Perfumería]])</f>
        <v>333676</v>
      </c>
      <c r="O4119" s="14">
        <f>AVERAGE(VentasC15[[#This Row],[Maquillaje]:[Perfumería]])</f>
        <v>66735.199999999997</v>
      </c>
      <c r="P4119" t="str">
        <f>INDEX(VentasC15[[#Headers],[Maquillaje]:[Perfumería]],MATCH(MAX(VentasC15[[#This Row],[Maquillaje]:[Perfumería]]),VentasC15[[#This Row],[Maquillaje]:[Perfumería]],0))</f>
        <v>Skincare</v>
      </c>
      <c r="Q4119" t="str">
        <f>INDEX(VentasC15[[#Headers],[Maquillaje]:[Perfumería]],MATCH(MIN(VentasC15[[#This Row],[Maquillaje]:[Perfumería]]),VentasC15[[#This Row],[Maquillaje]:[Perfumería]],0))</f>
        <v>Cuerpo</v>
      </c>
      <c r="R4119" t="str">
        <f>IF(VentasC15[[#This Row],[Total por vendedor]]&gt;=250000,"SI","NO")</f>
        <v>SI</v>
      </c>
    </row>
    <row r="4120" spans="1:18" x14ac:dyDescent="0.3">
      <c r="A4120" s="16">
        <v>33501240</v>
      </c>
      <c r="B4120" s="13">
        <v>56</v>
      </c>
      <c r="C4120" s="13">
        <v>9</v>
      </c>
      <c r="D4120" s="13">
        <v>8</v>
      </c>
      <c r="E4120" t="s">
        <v>23</v>
      </c>
      <c r="F4120" t="s">
        <v>21</v>
      </c>
      <c r="G4120" t="str">
        <f>IF(VentasC15[[#This Row],[Tipo de pago]]='Tablas auxiliares'!$B$6,"Venta física","Venta Online")</f>
        <v>Venta Online</v>
      </c>
      <c r="H4120" t="s">
        <v>29</v>
      </c>
      <c r="I4120" s="37">
        <v>79897</v>
      </c>
      <c r="J4120" s="37">
        <v>53189</v>
      </c>
      <c r="K4120" s="37">
        <v>98376</v>
      </c>
      <c r="L4120" s="37">
        <v>59894</v>
      </c>
      <c r="M4120" s="37">
        <v>22453</v>
      </c>
      <c r="N4120" s="37">
        <f>SUM(VentasC15[[#This Row],[Maquillaje]:[Perfumería]])</f>
        <v>313809</v>
      </c>
      <c r="O4120" s="14">
        <f>AVERAGE(VentasC15[[#This Row],[Maquillaje]:[Perfumería]])</f>
        <v>62761.8</v>
      </c>
      <c r="P4120" t="str">
        <f>INDEX(VentasC15[[#Headers],[Maquillaje]:[Perfumería]],MATCH(MAX(VentasC15[[#This Row],[Maquillaje]:[Perfumería]]),VentasC15[[#This Row],[Maquillaje]:[Perfumería]],0))</f>
        <v>Cabello</v>
      </c>
      <c r="Q4120" t="str">
        <f>INDEX(VentasC15[[#Headers],[Maquillaje]:[Perfumería]],MATCH(MIN(VentasC15[[#This Row],[Maquillaje]:[Perfumería]]),VentasC15[[#This Row],[Maquillaje]:[Perfumería]],0))</f>
        <v>Perfumería</v>
      </c>
      <c r="R4120" t="str">
        <f>IF(VentasC15[[#This Row],[Total por vendedor]]&gt;=250000,"SI","NO")</f>
        <v>SI</v>
      </c>
    </row>
    <row r="4121" spans="1:18" x14ac:dyDescent="0.3">
      <c r="A4121" s="17">
        <v>33501241</v>
      </c>
      <c r="B4121" s="13">
        <v>42</v>
      </c>
      <c r="C4121" s="13">
        <v>9</v>
      </c>
      <c r="D4121" s="13">
        <v>61</v>
      </c>
      <c r="E4121" t="s">
        <v>24</v>
      </c>
      <c r="F4121" t="s">
        <v>21</v>
      </c>
      <c r="G4121" t="str">
        <f>IF(VentasC15[[#This Row],[Tipo de pago]]='Tablas auxiliares'!$B$6,"Venta física","Venta Online")</f>
        <v>Venta Online</v>
      </c>
      <c r="H4121" t="s">
        <v>30</v>
      </c>
      <c r="I4121" s="37">
        <v>22032</v>
      </c>
      <c r="J4121" s="37">
        <v>23588</v>
      </c>
      <c r="K4121" s="37">
        <v>73796</v>
      </c>
      <c r="L4121" s="37">
        <v>48403</v>
      </c>
      <c r="M4121" s="37">
        <v>49949</v>
      </c>
      <c r="N4121" s="37">
        <f>SUM(VentasC15[[#This Row],[Maquillaje]:[Perfumería]])</f>
        <v>217768</v>
      </c>
      <c r="O4121" s="14">
        <f>AVERAGE(VentasC15[[#This Row],[Maquillaje]:[Perfumería]])</f>
        <v>43553.599999999999</v>
      </c>
      <c r="P4121" t="str">
        <f>INDEX(VentasC15[[#Headers],[Maquillaje]:[Perfumería]],MATCH(MAX(VentasC15[[#This Row],[Maquillaje]:[Perfumería]]),VentasC15[[#This Row],[Maquillaje]:[Perfumería]],0))</f>
        <v>Cabello</v>
      </c>
      <c r="Q4121" t="str">
        <f>INDEX(VentasC15[[#Headers],[Maquillaje]:[Perfumería]],MATCH(MIN(VentasC15[[#This Row],[Maquillaje]:[Perfumería]]),VentasC15[[#This Row],[Maquillaje]:[Perfumería]],0))</f>
        <v>Maquillaje</v>
      </c>
      <c r="R4121" t="str">
        <f>IF(VentasC15[[#This Row],[Total por vendedor]]&gt;=250000,"SI","NO")</f>
        <v>NO</v>
      </c>
    </row>
    <row r="4122" spans="1:18" x14ac:dyDescent="0.3">
      <c r="A4122" s="16">
        <v>33501242</v>
      </c>
      <c r="B4122" s="13">
        <v>72</v>
      </c>
      <c r="C4122" s="13">
        <v>9</v>
      </c>
      <c r="D4122" s="13">
        <v>5</v>
      </c>
      <c r="E4122" t="s">
        <v>24</v>
      </c>
      <c r="F4122" t="s">
        <v>21</v>
      </c>
      <c r="G4122" t="str">
        <f>IF(VentasC15[[#This Row],[Tipo de pago]]='Tablas auxiliares'!$B$6,"Venta física","Venta Online")</f>
        <v>Venta Online</v>
      </c>
      <c r="H4122" t="s">
        <v>29</v>
      </c>
      <c r="I4122" s="37">
        <v>37933</v>
      </c>
      <c r="J4122" s="37">
        <v>18862</v>
      </c>
      <c r="K4122" s="37">
        <v>43704</v>
      </c>
      <c r="L4122" s="37">
        <v>62301</v>
      </c>
      <c r="M4122" s="37">
        <v>91199</v>
      </c>
      <c r="N4122" s="37">
        <f>SUM(VentasC15[[#This Row],[Maquillaje]:[Perfumería]])</f>
        <v>253999</v>
      </c>
      <c r="O4122" s="14">
        <f>AVERAGE(VentasC15[[#This Row],[Maquillaje]:[Perfumería]])</f>
        <v>50799.8</v>
      </c>
      <c r="P4122" t="str">
        <f>INDEX(VentasC15[[#Headers],[Maquillaje]:[Perfumería]],MATCH(MAX(VentasC15[[#This Row],[Maquillaje]:[Perfumería]]),VentasC15[[#This Row],[Maquillaje]:[Perfumería]],0))</f>
        <v>Perfumería</v>
      </c>
      <c r="Q4122" t="str">
        <f>INDEX(VentasC15[[#Headers],[Maquillaje]:[Perfumería]],MATCH(MIN(VentasC15[[#This Row],[Maquillaje]:[Perfumería]]),VentasC15[[#This Row],[Maquillaje]:[Perfumería]],0))</f>
        <v>Skincare</v>
      </c>
      <c r="R4122" t="str">
        <f>IF(VentasC15[[#This Row],[Total por vendedor]]&gt;=250000,"SI","NO")</f>
        <v>SI</v>
      </c>
    </row>
    <row r="4123" spans="1:18" x14ac:dyDescent="0.3">
      <c r="A4123" s="17">
        <v>33501243</v>
      </c>
      <c r="B4123" s="13">
        <v>32</v>
      </c>
      <c r="C4123" s="13">
        <v>9</v>
      </c>
      <c r="D4123" s="13">
        <v>48</v>
      </c>
      <c r="E4123" t="s">
        <v>25</v>
      </c>
      <c r="F4123" t="s">
        <v>20</v>
      </c>
      <c r="G4123" t="str">
        <f>IF(VentasC15[[#This Row],[Tipo de pago]]='Tablas auxiliares'!$B$6,"Venta física","Venta Online")</f>
        <v>Venta física</v>
      </c>
      <c r="H4123" t="s">
        <v>30</v>
      </c>
      <c r="I4123" s="37">
        <v>80190</v>
      </c>
      <c r="J4123" s="37">
        <v>42099</v>
      </c>
      <c r="K4123" s="37">
        <v>73565</v>
      </c>
      <c r="L4123" s="37">
        <v>51023</v>
      </c>
      <c r="M4123" s="37">
        <v>15426</v>
      </c>
      <c r="N4123" s="37">
        <f>SUM(VentasC15[[#This Row],[Maquillaje]:[Perfumería]])</f>
        <v>262303</v>
      </c>
      <c r="O4123" s="14">
        <f>AVERAGE(VentasC15[[#This Row],[Maquillaje]:[Perfumería]])</f>
        <v>52460.6</v>
      </c>
      <c r="P4123" t="str">
        <f>INDEX(VentasC15[[#Headers],[Maquillaje]:[Perfumería]],MATCH(MAX(VentasC15[[#This Row],[Maquillaje]:[Perfumería]]),VentasC15[[#This Row],[Maquillaje]:[Perfumería]],0))</f>
        <v>Maquillaje</v>
      </c>
      <c r="Q4123" t="str">
        <f>INDEX(VentasC15[[#Headers],[Maquillaje]:[Perfumería]],MATCH(MIN(VentasC15[[#This Row],[Maquillaje]:[Perfumería]]),VentasC15[[#This Row],[Maquillaje]:[Perfumería]],0))</f>
        <v>Perfumería</v>
      </c>
      <c r="R4123" t="str">
        <f>IF(VentasC15[[#This Row],[Total por vendedor]]&gt;=250000,"SI","NO")</f>
        <v>SI</v>
      </c>
    </row>
    <row r="4124" spans="1:18" x14ac:dyDescent="0.3">
      <c r="A4124" s="16">
        <v>33501244</v>
      </c>
      <c r="B4124" s="13">
        <v>28</v>
      </c>
      <c r="C4124" s="13">
        <v>9</v>
      </c>
      <c r="D4124" s="13">
        <v>22</v>
      </c>
      <c r="E4124" t="s">
        <v>24</v>
      </c>
      <c r="F4124" t="s">
        <v>21</v>
      </c>
      <c r="G4124" t="str">
        <f>IF(VentasC15[[#This Row],[Tipo de pago]]='Tablas auxiliares'!$B$6,"Venta física","Venta Online")</f>
        <v>Venta Online</v>
      </c>
      <c r="H4124" t="s">
        <v>29</v>
      </c>
      <c r="I4124" s="37">
        <v>10114</v>
      </c>
      <c r="J4124" s="37">
        <v>30417</v>
      </c>
      <c r="K4124" s="37">
        <v>69564</v>
      </c>
      <c r="L4124" s="37">
        <v>3927</v>
      </c>
      <c r="M4124" s="37">
        <v>32352</v>
      </c>
      <c r="N4124" s="37">
        <f>SUM(VentasC15[[#This Row],[Maquillaje]:[Perfumería]])</f>
        <v>146374</v>
      </c>
      <c r="O4124" s="14">
        <f>AVERAGE(VentasC15[[#This Row],[Maquillaje]:[Perfumería]])</f>
        <v>29274.799999999999</v>
      </c>
      <c r="P4124" t="str">
        <f>INDEX(VentasC15[[#Headers],[Maquillaje]:[Perfumería]],MATCH(MAX(VentasC15[[#This Row],[Maquillaje]:[Perfumería]]),VentasC15[[#This Row],[Maquillaje]:[Perfumería]],0))</f>
        <v>Cabello</v>
      </c>
      <c r="Q4124" t="str">
        <f>INDEX(VentasC15[[#Headers],[Maquillaje]:[Perfumería]],MATCH(MIN(VentasC15[[#This Row],[Maquillaje]:[Perfumería]]),VentasC15[[#This Row],[Maquillaje]:[Perfumería]],0))</f>
        <v>Cuerpo</v>
      </c>
      <c r="R4124" t="str">
        <f>IF(VentasC15[[#This Row],[Total por vendedor]]&gt;=250000,"SI","NO")</f>
        <v>NO</v>
      </c>
    </row>
    <row r="4125" spans="1:18" x14ac:dyDescent="0.3">
      <c r="A4125" s="17">
        <v>33501245</v>
      </c>
      <c r="B4125" s="13">
        <v>68</v>
      </c>
      <c r="C4125" s="13">
        <v>9</v>
      </c>
      <c r="D4125" s="13">
        <v>25</v>
      </c>
      <c r="E4125" t="s">
        <v>23</v>
      </c>
      <c r="F4125" t="s">
        <v>20</v>
      </c>
      <c r="G4125" t="str">
        <f>IF(VentasC15[[#This Row],[Tipo de pago]]='Tablas auxiliares'!$B$6,"Venta física","Venta Online")</f>
        <v>Venta física</v>
      </c>
      <c r="H4125" t="s">
        <v>30</v>
      </c>
      <c r="I4125" s="37">
        <v>7809</v>
      </c>
      <c r="J4125" s="37">
        <v>14542</v>
      </c>
      <c r="K4125" s="37">
        <v>68140</v>
      </c>
      <c r="L4125" s="37">
        <v>85263</v>
      </c>
      <c r="M4125" s="37">
        <v>10835</v>
      </c>
      <c r="N4125" s="37">
        <f>SUM(VentasC15[[#This Row],[Maquillaje]:[Perfumería]])</f>
        <v>186589</v>
      </c>
      <c r="O4125" s="14">
        <f>AVERAGE(VentasC15[[#This Row],[Maquillaje]:[Perfumería]])</f>
        <v>37317.800000000003</v>
      </c>
      <c r="P4125" t="str">
        <f>INDEX(VentasC15[[#Headers],[Maquillaje]:[Perfumería]],MATCH(MAX(VentasC15[[#This Row],[Maquillaje]:[Perfumería]]),VentasC15[[#This Row],[Maquillaje]:[Perfumería]],0))</f>
        <v>Cuerpo</v>
      </c>
      <c r="Q4125" t="str">
        <f>INDEX(VentasC15[[#Headers],[Maquillaje]:[Perfumería]],MATCH(MIN(VentasC15[[#This Row],[Maquillaje]:[Perfumería]]),VentasC15[[#This Row],[Maquillaje]:[Perfumería]],0))</f>
        <v>Maquillaje</v>
      </c>
      <c r="R4125" t="str">
        <f>IF(VentasC15[[#This Row],[Total por vendedor]]&gt;=250000,"SI","NO")</f>
        <v>NO</v>
      </c>
    </row>
    <row r="4126" spans="1:18" x14ac:dyDescent="0.3">
      <c r="A4126" s="16">
        <v>33501246</v>
      </c>
      <c r="B4126" s="13">
        <v>45</v>
      </c>
      <c r="C4126" s="13">
        <v>9</v>
      </c>
      <c r="D4126" s="13">
        <v>19</v>
      </c>
      <c r="E4126" t="s">
        <v>23</v>
      </c>
      <c r="F4126" t="s">
        <v>20</v>
      </c>
      <c r="G4126" t="str">
        <f>IF(VentasC15[[#This Row],[Tipo de pago]]='Tablas auxiliares'!$B$6,"Venta física","Venta Online")</f>
        <v>Venta física</v>
      </c>
      <c r="H4126" t="s">
        <v>29</v>
      </c>
      <c r="I4126" s="37">
        <v>53494</v>
      </c>
      <c r="J4126" s="37">
        <v>16922</v>
      </c>
      <c r="K4126" s="37">
        <v>90183</v>
      </c>
      <c r="L4126" s="37">
        <v>62877</v>
      </c>
      <c r="M4126" s="37">
        <v>91828</v>
      </c>
      <c r="N4126" s="37">
        <f>SUM(VentasC15[[#This Row],[Maquillaje]:[Perfumería]])</f>
        <v>315304</v>
      </c>
      <c r="O4126" s="14">
        <f>AVERAGE(VentasC15[[#This Row],[Maquillaje]:[Perfumería]])</f>
        <v>63060.800000000003</v>
      </c>
      <c r="P4126" t="str">
        <f>INDEX(VentasC15[[#Headers],[Maquillaje]:[Perfumería]],MATCH(MAX(VentasC15[[#This Row],[Maquillaje]:[Perfumería]]),VentasC15[[#This Row],[Maquillaje]:[Perfumería]],0))</f>
        <v>Perfumería</v>
      </c>
      <c r="Q4126" t="str">
        <f>INDEX(VentasC15[[#Headers],[Maquillaje]:[Perfumería]],MATCH(MIN(VentasC15[[#This Row],[Maquillaje]:[Perfumería]]),VentasC15[[#This Row],[Maquillaje]:[Perfumería]],0))</f>
        <v>Skincare</v>
      </c>
      <c r="R4126" t="str">
        <f>IF(VentasC15[[#This Row],[Total por vendedor]]&gt;=250000,"SI","NO")</f>
        <v>SI</v>
      </c>
    </row>
    <row r="4127" spans="1:18" x14ac:dyDescent="0.3">
      <c r="A4127" s="17">
        <v>33501247</v>
      </c>
      <c r="B4127" s="13">
        <v>36</v>
      </c>
      <c r="C4127" s="13">
        <v>9</v>
      </c>
      <c r="D4127" s="13">
        <v>96</v>
      </c>
      <c r="E4127" t="s">
        <v>22</v>
      </c>
      <c r="F4127" t="s">
        <v>20</v>
      </c>
      <c r="G4127" t="str">
        <f>IF(VentasC15[[#This Row],[Tipo de pago]]='Tablas auxiliares'!$B$6,"Venta física","Venta Online")</f>
        <v>Venta física</v>
      </c>
      <c r="H4127" t="s">
        <v>29</v>
      </c>
      <c r="I4127" s="37">
        <v>90830</v>
      </c>
      <c r="J4127" s="37">
        <v>57209</v>
      </c>
      <c r="K4127" s="37">
        <v>39765</v>
      </c>
      <c r="L4127" s="37">
        <v>9733</v>
      </c>
      <c r="M4127" s="37">
        <v>11585</v>
      </c>
      <c r="N4127" s="37">
        <f>SUM(VentasC15[[#This Row],[Maquillaje]:[Perfumería]])</f>
        <v>209122</v>
      </c>
      <c r="O4127" s="14">
        <f>AVERAGE(VentasC15[[#This Row],[Maquillaje]:[Perfumería]])</f>
        <v>41824.400000000001</v>
      </c>
      <c r="P4127" t="str">
        <f>INDEX(VentasC15[[#Headers],[Maquillaje]:[Perfumería]],MATCH(MAX(VentasC15[[#This Row],[Maquillaje]:[Perfumería]]),VentasC15[[#This Row],[Maquillaje]:[Perfumería]],0))</f>
        <v>Maquillaje</v>
      </c>
      <c r="Q4127" t="str">
        <f>INDEX(VentasC15[[#Headers],[Maquillaje]:[Perfumería]],MATCH(MIN(VentasC15[[#This Row],[Maquillaje]:[Perfumería]]),VentasC15[[#This Row],[Maquillaje]:[Perfumería]],0))</f>
        <v>Cuerpo</v>
      </c>
      <c r="R4127" t="str">
        <f>IF(VentasC15[[#This Row],[Total por vendedor]]&gt;=250000,"SI","NO")</f>
        <v>NO</v>
      </c>
    </row>
    <row r="4128" spans="1:18" x14ac:dyDescent="0.3">
      <c r="A4128" s="16">
        <v>33501248</v>
      </c>
      <c r="B4128" s="13">
        <v>56</v>
      </c>
      <c r="C4128" s="13">
        <v>9</v>
      </c>
      <c r="D4128" s="13">
        <v>91</v>
      </c>
      <c r="E4128" t="s">
        <v>25</v>
      </c>
      <c r="F4128" t="s">
        <v>20</v>
      </c>
      <c r="G4128" t="str">
        <f>IF(VentasC15[[#This Row],[Tipo de pago]]='Tablas auxiliares'!$B$6,"Venta física","Venta Online")</f>
        <v>Venta física</v>
      </c>
      <c r="H4128" t="s">
        <v>30</v>
      </c>
      <c r="I4128" s="37">
        <v>81219</v>
      </c>
      <c r="J4128" s="37">
        <v>63177</v>
      </c>
      <c r="K4128" s="37">
        <v>72464</v>
      </c>
      <c r="L4128" s="37">
        <v>90233</v>
      </c>
      <c r="M4128" s="37">
        <v>44144</v>
      </c>
      <c r="N4128" s="37">
        <f>SUM(VentasC15[[#This Row],[Maquillaje]:[Perfumería]])</f>
        <v>351237</v>
      </c>
      <c r="O4128" s="14">
        <f>AVERAGE(VentasC15[[#This Row],[Maquillaje]:[Perfumería]])</f>
        <v>70247.399999999994</v>
      </c>
      <c r="P4128" t="str">
        <f>INDEX(VentasC15[[#Headers],[Maquillaje]:[Perfumería]],MATCH(MAX(VentasC15[[#This Row],[Maquillaje]:[Perfumería]]),VentasC15[[#This Row],[Maquillaje]:[Perfumería]],0))</f>
        <v>Cuerpo</v>
      </c>
      <c r="Q4128" t="str">
        <f>INDEX(VentasC15[[#Headers],[Maquillaje]:[Perfumería]],MATCH(MIN(VentasC15[[#This Row],[Maquillaje]:[Perfumería]]),VentasC15[[#This Row],[Maquillaje]:[Perfumería]],0))</f>
        <v>Perfumería</v>
      </c>
      <c r="R4128" t="str">
        <f>IF(VentasC15[[#This Row],[Total por vendedor]]&gt;=250000,"SI","NO")</f>
        <v>SI</v>
      </c>
    </row>
    <row r="4129" spans="1:18" x14ac:dyDescent="0.3">
      <c r="A4129" s="17">
        <v>33501249</v>
      </c>
      <c r="B4129" s="13">
        <v>26</v>
      </c>
      <c r="C4129" s="13">
        <v>9</v>
      </c>
      <c r="D4129" s="13">
        <v>96</v>
      </c>
      <c r="E4129" t="s">
        <v>24</v>
      </c>
      <c r="F4129" t="s">
        <v>21</v>
      </c>
      <c r="G4129" t="str">
        <f>IF(VentasC15[[#This Row],[Tipo de pago]]='Tablas auxiliares'!$B$6,"Venta física","Venta Online")</f>
        <v>Venta Online</v>
      </c>
      <c r="H4129" t="s">
        <v>30</v>
      </c>
      <c r="I4129" s="37">
        <v>88601</v>
      </c>
      <c r="J4129" s="37">
        <v>6779</v>
      </c>
      <c r="K4129" s="37">
        <v>6519</v>
      </c>
      <c r="L4129" s="37">
        <v>34602</v>
      </c>
      <c r="M4129" s="37">
        <v>16713</v>
      </c>
      <c r="N4129" s="37">
        <f>SUM(VentasC15[[#This Row],[Maquillaje]:[Perfumería]])</f>
        <v>153214</v>
      </c>
      <c r="O4129" s="14">
        <f>AVERAGE(VentasC15[[#This Row],[Maquillaje]:[Perfumería]])</f>
        <v>30642.799999999999</v>
      </c>
      <c r="P4129" t="str">
        <f>INDEX(VentasC15[[#Headers],[Maquillaje]:[Perfumería]],MATCH(MAX(VentasC15[[#This Row],[Maquillaje]:[Perfumería]]),VentasC15[[#This Row],[Maquillaje]:[Perfumería]],0))</f>
        <v>Maquillaje</v>
      </c>
      <c r="Q4129" t="str">
        <f>INDEX(VentasC15[[#Headers],[Maquillaje]:[Perfumería]],MATCH(MIN(VentasC15[[#This Row],[Maquillaje]:[Perfumería]]),VentasC15[[#This Row],[Maquillaje]:[Perfumería]],0))</f>
        <v>Cabello</v>
      </c>
      <c r="R4129" t="str">
        <f>IF(VentasC15[[#This Row],[Total por vendedor]]&gt;=250000,"SI","NO")</f>
        <v>NO</v>
      </c>
    </row>
    <row r="4130" spans="1:18" x14ac:dyDescent="0.3">
      <c r="A4130" s="16">
        <v>33501250</v>
      </c>
      <c r="B4130" s="13">
        <v>43</v>
      </c>
      <c r="C4130" s="13">
        <v>9</v>
      </c>
      <c r="D4130" s="13">
        <v>29</v>
      </c>
      <c r="E4130" t="s">
        <v>23</v>
      </c>
      <c r="F4130" t="s">
        <v>21</v>
      </c>
      <c r="G4130" t="str">
        <f>IF(VentasC15[[#This Row],[Tipo de pago]]='Tablas auxiliares'!$B$6,"Venta física","Venta Online")</f>
        <v>Venta Online</v>
      </c>
      <c r="H4130" t="s">
        <v>29</v>
      </c>
      <c r="I4130" s="37">
        <v>88684</v>
      </c>
      <c r="J4130" s="37">
        <v>54741</v>
      </c>
      <c r="K4130" s="37">
        <v>49545</v>
      </c>
      <c r="L4130" s="37">
        <v>15819</v>
      </c>
      <c r="M4130" s="37">
        <v>90345</v>
      </c>
      <c r="N4130" s="37">
        <f>SUM(VentasC15[[#This Row],[Maquillaje]:[Perfumería]])</f>
        <v>299134</v>
      </c>
      <c r="O4130" s="14">
        <f>AVERAGE(VentasC15[[#This Row],[Maquillaje]:[Perfumería]])</f>
        <v>59826.8</v>
      </c>
      <c r="P4130" t="str">
        <f>INDEX(VentasC15[[#Headers],[Maquillaje]:[Perfumería]],MATCH(MAX(VentasC15[[#This Row],[Maquillaje]:[Perfumería]]),VentasC15[[#This Row],[Maquillaje]:[Perfumería]],0))</f>
        <v>Perfumería</v>
      </c>
      <c r="Q4130" t="str">
        <f>INDEX(VentasC15[[#Headers],[Maquillaje]:[Perfumería]],MATCH(MIN(VentasC15[[#This Row],[Maquillaje]:[Perfumería]]),VentasC15[[#This Row],[Maquillaje]:[Perfumería]],0))</f>
        <v>Cuerpo</v>
      </c>
      <c r="R4130" t="str">
        <f>IF(VentasC15[[#This Row],[Total por vendedor]]&gt;=250000,"SI","NO")</f>
        <v>SI</v>
      </c>
    </row>
    <row r="4131" spans="1:18" x14ac:dyDescent="0.3">
      <c r="A4131" s="17">
        <v>33501251</v>
      </c>
      <c r="B4131" s="13">
        <v>70</v>
      </c>
      <c r="C4131" s="13">
        <v>9</v>
      </c>
      <c r="D4131" s="13">
        <v>29</v>
      </c>
      <c r="E4131" t="s">
        <v>23</v>
      </c>
      <c r="F4131" t="s">
        <v>21</v>
      </c>
      <c r="G4131" t="str">
        <f>IF(VentasC15[[#This Row],[Tipo de pago]]='Tablas auxiliares'!$B$6,"Venta física","Venta Online")</f>
        <v>Venta Online</v>
      </c>
      <c r="H4131" t="s">
        <v>30</v>
      </c>
      <c r="I4131" s="37">
        <v>92146</v>
      </c>
      <c r="J4131" s="37">
        <v>86384</v>
      </c>
      <c r="K4131" s="37">
        <v>81204</v>
      </c>
      <c r="L4131" s="37">
        <v>14195</v>
      </c>
      <c r="M4131" s="37">
        <v>89298</v>
      </c>
      <c r="N4131" s="37">
        <f>SUM(VentasC15[[#This Row],[Maquillaje]:[Perfumería]])</f>
        <v>363227</v>
      </c>
      <c r="O4131" s="14">
        <f>AVERAGE(VentasC15[[#This Row],[Maquillaje]:[Perfumería]])</f>
        <v>72645.399999999994</v>
      </c>
      <c r="P4131" t="str">
        <f>INDEX(VentasC15[[#Headers],[Maquillaje]:[Perfumería]],MATCH(MAX(VentasC15[[#This Row],[Maquillaje]:[Perfumería]]),VentasC15[[#This Row],[Maquillaje]:[Perfumería]],0))</f>
        <v>Maquillaje</v>
      </c>
      <c r="Q4131" t="str">
        <f>INDEX(VentasC15[[#Headers],[Maquillaje]:[Perfumería]],MATCH(MIN(VentasC15[[#This Row],[Maquillaje]:[Perfumería]]),VentasC15[[#This Row],[Maquillaje]:[Perfumería]],0))</f>
        <v>Cuerpo</v>
      </c>
      <c r="R4131" t="str">
        <f>IF(VentasC15[[#This Row],[Total por vendedor]]&gt;=250000,"SI","NO")</f>
        <v>SI</v>
      </c>
    </row>
    <row r="4132" spans="1:18" x14ac:dyDescent="0.3">
      <c r="A4132" s="16">
        <v>33501252</v>
      </c>
      <c r="B4132" s="13">
        <v>49</v>
      </c>
      <c r="C4132" s="13">
        <v>9</v>
      </c>
      <c r="D4132" s="13">
        <v>65</v>
      </c>
      <c r="E4132" t="s">
        <v>23</v>
      </c>
      <c r="F4132" t="s">
        <v>21</v>
      </c>
      <c r="G4132" t="str">
        <f>IF(VentasC15[[#This Row],[Tipo de pago]]='Tablas auxiliares'!$B$6,"Venta física","Venta Online")</f>
        <v>Venta Online</v>
      </c>
      <c r="H4132" t="s">
        <v>30</v>
      </c>
      <c r="I4132" s="37">
        <v>61837</v>
      </c>
      <c r="J4132" s="37">
        <v>30391</v>
      </c>
      <c r="K4132" s="37">
        <v>33179</v>
      </c>
      <c r="L4132" s="37">
        <v>54730</v>
      </c>
      <c r="M4132" s="37">
        <v>55484</v>
      </c>
      <c r="N4132" s="37">
        <f>SUM(VentasC15[[#This Row],[Maquillaje]:[Perfumería]])</f>
        <v>235621</v>
      </c>
      <c r="O4132" s="14">
        <f>AVERAGE(VentasC15[[#This Row],[Maquillaje]:[Perfumería]])</f>
        <v>47124.2</v>
      </c>
      <c r="P4132" t="str">
        <f>INDEX(VentasC15[[#Headers],[Maquillaje]:[Perfumería]],MATCH(MAX(VentasC15[[#This Row],[Maquillaje]:[Perfumería]]),VentasC15[[#This Row],[Maquillaje]:[Perfumería]],0))</f>
        <v>Maquillaje</v>
      </c>
      <c r="Q4132" t="str">
        <f>INDEX(VentasC15[[#Headers],[Maquillaje]:[Perfumería]],MATCH(MIN(VentasC15[[#This Row],[Maquillaje]:[Perfumería]]),VentasC15[[#This Row],[Maquillaje]:[Perfumería]],0))</f>
        <v>Skincare</v>
      </c>
      <c r="R4132" t="str">
        <f>IF(VentasC15[[#This Row],[Total por vendedor]]&gt;=250000,"SI","NO")</f>
        <v>NO</v>
      </c>
    </row>
    <row r="4133" spans="1:18" x14ac:dyDescent="0.3">
      <c r="A4133" s="17">
        <v>33501253</v>
      </c>
      <c r="B4133" s="13">
        <v>39</v>
      </c>
      <c r="C4133" s="13">
        <v>9</v>
      </c>
      <c r="D4133" s="13">
        <v>21</v>
      </c>
      <c r="E4133" t="s">
        <v>24</v>
      </c>
      <c r="F4133" t="s">
        <v>21</v>
      </c>
      <c r="G4133" t="str">
        <f>IF(VentasC15[[#This Row],[Tipo de pago]]='Tablas auxiliares'!$B$6,"Venta física","Venta Online")</f>
        <v>Venta Online</v>
      </c>
      <c r="H4133" t="s">
        <v>30</v>
      </c>
      <c r="I4133" s="37">
        <v>65429</v>
      </c>
      <c r="J4133" s="37">
        <v>97403</v>
      </c>
      <c r="K4133" s="37">
        <v>35907</v>
      </c>
      <c r="L4133" s="37">
        <v>35518</v>
      </c>
      <c r="M4133" s="37">
        <v>769</v>
      </c>
      <c r="N4133" s="37">
        <f>SUM(VentasC15[[#This Row],[Maquillaje]:[Perfumería]])</f>
        <v>235026</v>
      </c>
      <c r="O4133" s="14">
        <f>AVERAGE(VentasC15[[#This Row],[Maquillaje]:[Perfumería]])</f>
        <v>47005.2</v>
      </c>
      <c r="P4133" t="str">
        <f>INDEX(VentasC15[[#Headers],[Maquillaje]:[Perfumería]],MATCH(MAX(VentasC15[[#This Row],[Maquillaje]:[Perfumería]]),VentasC15[[#This Row],[Maquillaje]:[Perfumería]],0))</f>
        <v>Skincare</v>
      </c>
      <c r="Q4133" t="str">
        <f>INDEX(VentasC15[[#Headers],[Maquillaje]:[Perfumería]],MATCH(MIN(VentasC15[[#This Row],[Maquillaje]:[Perfumería]]),VentasC15[[#This Row],[Maquillaje]:[Perfumería]],0))</f>
        <v>Perfumería</v>
      </c>
      <c r="R4133" t="str">
        <f>IF(VentasC15[[#This Row],[Total por vendedor]]&gt;=250000,"SI","NO")</f>
        <v>NO</v>
      </c>
    </row>
    <row r="4134" spans="1:18" x14ac:dyDescent="0.3">
      <c r="A4134" s="16">
        <v>33501254</v>
      </c>
      <c r="B4134" s="13">
        <v>46</v>
      </c>
      <c r="C4134" s="13">
        <v>9</v>
      </c>
      <c r="D4134" s="13">
        <v>50</v>
      </c>
      <c r="E4134" t="s">
        <v>23</v>
      </c>
      <c r="F4134" t="s">
        <v>21</v>
      </c>
      <c r="G4134" t="str">
        <f>IF(VentasC15[[#This Row],[Tipo de pago]]='Tablas auxiliares'!$B$6,"Venta física","Venta Online")</f>
        <v>Venta Online</v>
      </c>
      <c r="H4134" t="s">
        <v>30</v>
      </c>
      <c r="I4134" s="37">
        <v>61268</v>
      </c>
      <c r="J4134" s="37">
        <v>38530</v>
      </c>
      <c r="K4134" s="37">
        <v>74045</v>
      </c>
      <c r="L4134" s="37">
        <v>92853</v>
      </c>
      <c r="M4134" s="37">
        <v>68868</v>
      </c>
      <c r="N4134" s="37">
        <f>SUM(VentasC15[[#This Row],[Maquillaje]:[Perfumería]])</f>
        <v>335564</v>
      </c>
      <c r="O4134" s="14">
        <f>AVERAGE(VentasC15[[#This Row],[Maquillaje]:[Perfumería]])</f>
        <v>67112.800000000003</v>
      </c>
      <c r="P4134" t="str">
        <f>INDEX(VentasC15[[#Headers],[Maquillaje]:[Perfumería]],MATCH(MAX(VentasC15[[#This Row],[Maquillaje]:[Perfumería]]),VentasC15[[#This Row],[Maquillaje]:[Perfumería]],0))</f>
        <v>Cuerpo</v>
      </c>
      <c r="Q4134" t="str">
        <f>INDEX(VentasC15[[#Headers],[Maquillaje]:[Perfumería]],MATCH(MIN(VentasC15[[#This Row],[Maquillaje]:[Perfumería]]),VentasC15[[#This Row],[Maquillaje]:[Perfumería]],0))</f>
        <v>Skincare</v>
      </c>
      <c r="R4134" t="str">
        <f>IF(VentasC15[[#This Row],[Total por vendedor]]&gt;=250000,"SI","NO")</f>
        <v>SI</v>
      </c>
    </row>
    <row r="4135" spans="1:18" x14ac:dyDescent="0.3">
      <c r="A4135" s="17">
        <v>33501255</v>
      </c>
      <c r="B4135" s="13">
        <v>58</v>
      </c>
      <c r="C4135" s="13">
        <v>9</v>
      </c>
      <c r="D4135" s="13">
        <v>49</v>
      </c>
      <c r="E4135" t="s">
        <v>23</v>
      </c>
      <c r="F4135" t="s">
        <v>21</v>
      </c>
      <c r="G4135" t="str">
        <f>IF(VentasC15[[#This Row],[Tipo de pago]]='Tablas auxiliares'!$B$6,"Venta física","Venta Online")</f>
        <v>Venta Online</v>
      </c>
      <c r="H4135" t="s">
        <v>30</v>
      </c>
      <c r="I4135" s="37">
        <v>73081</v>
      </c>
      <c r="J4135" s="37">
        <v>79509</v>
      </c>
      <c r="K4135" s="37">
        <v>66560</v>
      </c>
      <c r="L4135" s="37">
        <v>99712</v>
      </c>
      <c r="M4135" s="37">
        <v>43393</v>
      </c>
      <c r="N4135" s="37">
        <f>SUM(VentasC15[[#This Row],[Maquillaje]:[Perfumería]])</f>
        <v>362255</v>
      </c>
      <c r="O4135" s="14">
        <f>AVERAGE(VentasC15[[#This Row],[Maquillaje]:[Perfumería]])</f>
        <v>72451</v>
      </c>
      <c r="P4135" t="str">
        <f>INDEX(VentasC15[[#Headers],[Maquillaje]:[Perfumería]],MATCH(MAX(VentasC15[[#This Row],[Maquillaje]:[Perfumería]]),VentasC15[[#This Row],[Maquillaje]:[Perfumería]],0))</f>
        <v>Cuerpo</v>
      </c>
      <c r="Q4135" t="str">
        <f>INDEX(VentasC15[[#Headers],[Maquillaje]:[Perfumería]],MATCH(MIN(VentasC15[[#This Row],[Maquillaje]:[Perfumería]]),VentasC15[[#This Row],[Maquillaje]:[Perfumería]],0))</f>
        <v>Perfumería</v>
      </c>
      <c r="R4135" t="str">
        <f>IF(VentasC15[[#This Row],[Total por vendedor]]&gt;=250000,"SI","NO")</f>
        <v>SI</v>
      </c>
    </row>
    <row r="4136" spans="1:18" x14ac:dyDescent="0.3">
      <c r="A4136" s="16">
        <v>33501256</v>
      </c>
      <c r="B4136" s="13">
        <v>41</v>
      </c>
      <c r="C4136" s="13">
        <v>9</v>
      </c>
      <c r="D4136" s="13">
        <v>10</v>
      </c>
      <c r="E4136" t="s">
        <v>25</v>
      </c>
      <c r="F4136" t="s">
        <v>21</v>
      </c>
      <c r="G4136" t="str">
        <f>IF(VentasC15[[#This Row],[Tipo de pago]]='Tablas auxiliares'!$B$6,"Venta física","Venta Online")</f>
        <v>Venta Online</v>
      </c>
      <c r="H4136" t="s">
        <v>29</v>
      </c>
      <c r="I4136" s="37">
        <v>26485</v>
      </c>
      <c r="J4136" s="37">
        <v>50324</v>
      </c>
      <c r="K4136" s="37">
        <v>52908</v>
      </c>
      <c r="L4136" s="37">
        <v>41493</v>
      </c>
      <c r="M4136" s="37">
        <v>80927</v>
      </c>
      <c r="N4136" s="37">
        <f>SUM(VentasC15[[#This Row],[Maquillaje]:[Perfumería]])</f>
        <v>252137</v>
      </c>
      <c r="O4136" s="14">
        <f>AVERAGE(VentasC15[[#This Row],[Maquillaje]:[Perfumería]])</f>
        <v>50427.4</v>
      </c>
      <c r="P4136" t="str">
        <f>INDEX(VentasC15[[#Headers],[Maquillaje]:[Perfumería]],MATCH(MAX(VentasC15[[#This Row],[Maquillaje]:[Perfumería]]),VentasC15[[#This Row],[Maquillaje]:[Perfumería]],0))</f>
        <v>Perfumería</v>
      </c>
      <c r="Q4136" t="str">
        <f>INDEX(VentasC15[[#Headers],[Maquillaje]:[Perfumería]],MATCH(MIN(VentasC15[[#This Row],[Maquillaje]:[Perfumería]]),VentasC15[[#This Row],[Maquillaje]:[Perfumería]],0))</f>
        <v>Maquillaje</v>
      </c>
      <c r="R4136" t="str">
        <f>IF(VentasC15[[#This Row],[Total por vendedor]]&gt;=250000,"SI","NO")</f>
        <v>SI</v>
      </c>
    </row>
    <row r="4137" spans="1:18" x14ac:dyDescent="0.3">
      <c r="A4137" s="17">
        <v>33501257</v>
      </c>
      <c r="B4137" s="13">
        <v>47</v>
      </c>
      <c r="C4137" s="13">
        <v>9</v>
      </c>
      <c r="D4137" s="13">
        <v>30</v>
      </c>
      <c r="E4137" t="s">
        <v>23</v>
      </c>
      <c r="F4137" t="s">
        <v>20</v>
      </c>
      <c r="G4137" t="str">
        <f>IF(VentasC15[[#This Row],[Tipo de pago]]='Tablas auxiliares'!$B$6,"Venta física","Venta Online")</f>
        <v>Venta física</v>
      </c>
      <c r="H4137" t="s">
        <v>29</v>
      </c>
      <c r="I4137" s="37">
        <v>12606</v>
      </c>
      <c r="J4137" s="37">
        <v>77511</v>
      </c>
      <c r="K4137" s="37">
        <v>88095</v>
      </c>
      <c r="L4137" s="37">
        <v>18238</v>
      </c>
      <c r="M4137" s="37">
        <v>49116</v>
      </c>
      <c r="N4137" s="37">
        <f>SUM(VentasC15[[#This Row],[Maquillaje]:[Perfumería]])</f>
        <v>245566</v>
      </c>
      <c r="O4137" s="14">
        <f>AVERAGE(VentasC15[[#This Row],[Maquillaje]:[Perfumería]])</f>
        <v>49113.2</v>
      </c>
      <c r="P4137" t="str">
        <f>INDEX(VentasC15[[#Headers],[Maquillaje]:[Perfumería]],MATCH(MAX(VentasC15[[#This Row],[Maquillaje]:[Perfumería]]),VentasC15[[#This Row],[Maquillaje]:[Perfumería]],0))</f>
        <v>Cabello</v>
      </c>
      <c r="Q4137" t="str">
        <f>INDEX(VentasC15[[#Headers],[Maquillaje]:[Perfumería]],MATCH(MIN(VentasC15[[#This Row],[Maquillaje]:[Perfumería]]),VentasC15[[#This Row],[Maquillaje]:[Perfumería]],0))</f>
        <v>Maquillaje</v>
      </c>
      <c r="R4137" t="str">
        <f>IF(VentasC15[[#This Row],[Total por vendedor]]&gt;=250000,"SI","NO")</f>
        <v>NO</v>
      </c>
    </row>
    <row r="4138" spans="1:18" x14ac:dyDescent="0.3">
      <c r="A4138" s="16">
        <v>33501258</v>
      </c>
      <c r="B4138" s="13">
        <v>37</v>
      </c>
      <c r="C4138" s="13">
        <v>9</v>
      </c>
      <c r="D4138" s="13">
        <v>59</v>
      </c>
      <c r="E4138" t="s">
        <v>24</v>
      </c>
      <c r="F4138" t="s">
        <v>20</v>
      </c>
      <c r="G4138" t="str">
        <f>IF(VentasC15[[#This Row],[Tipo de pago]]='Tablas auxiliares'!$B$6,"Venta física","Venta Online")</f>
        <v>Venta física</v>
      </c>
      <c r="H4138" t="s">
        <v>30</v>
      </c>
      <c r="I4138" s="37">
        <v>34003</v>
      </c>
      <c r="J4138" s="37">
        <v>60846</v>
      </c>
      <c r="K4138" s="37">
        <v>72554</v>
      </c>
      <c r="L4138" s="37">
        <v>87296</v>
      </c>
      <c r="M4138" s="37">
        <v>96588</v>
      </c>
      <c r="N4138" s="37">
        <f>SUM(VentasC15[[#This Row],[Maquillaje]:[Perfumería]])</f>
        <v>351287</v>
      </c>
      <c r="O4138" s="14">
        <f>AVERAGE(VentasC15[[#This Row],[Maquillaje]:[Perfumería]])</f>
        <v>70257.399999999994</v>
      </c>
      <c r="P4138" t="str">
        <f>INDEX(VentasC15[[#Headers],[Maquillaje]:[Perfumería]],MATCH(MAX(VentasC15[[#This Row],[Maquillaje]:[Perfumería]]),VentasC15[[#This Row],[Maquillaje]:[Perfumería]],0))</f>
        <v>Perfumería</v>
      </c>
      <c r="Q4138" t="str">
        <f>INDEX(VentasC15[[#Headers],[Maquillaje]:[Perfumería]],MATCH(MIN(VentasC15[[#This Row],[Maquillaje]:[Perfumería]]),VentasC15[[#This Row],[Maquillaje]:[Perfumería]],0))</f>
        <v>Maquillaje</v>
      </c>
      <c r="R4138" t="str">
        <f>IF(VentasC15[[#This Row],[Total por vendedor]]&gt;=250000,"SI","NO")</f>
        <v>SI</v>
      </c>
    </row>
    <row r="4139" spans="1:18" x14ac:dyDescent="0.3">
      <c r="A4139" s="17">
        <v>33501259</v>
      </c>
      <c r="B4139" s="13">
        <v>46</v>
      </c>
      <c r="C4139" s="13">
        <v>9</v>
      </c>
      <c r="D4139" s="13">
        <v>94</v>
      </c>
      <c r="E4139" t="s">
        <v>25</v>
      </c>
      <c r="F4139" t="s">
        <v>21</v>
      </c>
      <c r="G4139" t="str">
        <f>IF(VentasC15[[#This Row],[Tipo de pago]]='Tablas auxiliares'!$B$6,"Venta física","Venta Online")</f>
        <v>Venta Online</v>
      </c>
      <c r="H4139" t="s">
        <v>30</v>
      </c>
      <c r="I4139" s="37">
        <v>69396</v>
      </c>
      <c r="J4139" s="37">
        <v>43822</v>
      </c>
      <c r="K4139" s="37">
        <v>558</v>
      </c>
      <c r="L4139" s="37">
        <v>55601</v>
      </c>
      <c r="M4139" s="37">
        <v>98423</v>
      </c>
      <c r="N4139" s="37">
        <f>SUM(VentasC15[[#This Row],[Maquillaje]:[Perfumería]])</f>
        <v>267800</v>
      </c>
      <c r="O4139" s="14">
        <f>AVERAGE(VentasC15[[#This Row],[Maquillaje]:[Perfumería]])</f>
        <v>53560</v>
      </c>
      <c r="P4139" t="str">
        <f>INDEX(VentasC15[[#Headers],[Maquillaje]:[Perfumería]],MATCH(MAX(VentasC15[[#This Row],[Maquillaje]:[Perfumería]]),VentasC15[[#This Row],[Maquillaje]:[Perfumería]],0))</f>
        <v>Perfumería</v>
      </c>
      <c r="Q4139" t="str">
        <f>INDEX(VentasC15[[#Headers],[Maquillaje]:[Perfumería]],MATCH(MIN(VentasC15[[#This Row],[Maquillaje]:[Perfumería]]),VentasC15[[#This Row],[Maquillaje]:[Perfumería]],0))</f>
        <v>Cabello</v>
      </c>
      <c r="R4139" t="str">
        <f>IF(VentasC15[[#This Row],[Total por vendedor]]&gt;=250000,"SI","NO")</f>
        <v>SI</v>
      </c>
    </row>
    <row r="4140" spans="1:18" x14ac:dyDescent="0.3">
      <c r="A4140" s="16">
        <v>33501260</v>
      </c>
      <c r="B4140" s="13">
        <v>36</v>
      </c>
      <c r="C4140" s="13">
        <v>9</v>
      </c>
      <c r="D4140" s="13">
        <v>92</v>
      </c>
      <c r="E4140" t="s">
        <v>24</v>
      </c>
      <c r="F4140" t="s">
        <v>21</v>
      </c>
      <c r="G4140" t="str">
        <f>IF(VentasC15[[#This Row],[Tipo de pago]]='Tablas auxiliares'!$B$6,"Venta física","Venta Online")</f>
        <v>Venta Online</v>
      </c>
      <c r="H4140" t="s">
        <v>29</v>
      </c>
      <c r="I4140" s="37">
        <v>31609</v>
      </c>
      <c r="J4140" s="37">
        <v>51996</v>
      </c>
      <c r="K4140" s="37">
        <v>74169</v>
      </c>
      <c r="L4140" s="37">
        <v>24672</v>
      </c>
      <c r="M4140" s="37">
        <v>15313</v>
      </c>
      <c r="N4140" s="37">
        <f>SUM(VentasC15[[#This Row],[Maquillaje]:[Perfumería]])</f>
        <v>197759</v>
      </c>
      <c r="O4140" s="14">
        <f>AVERAGE(VentasC15[[#This Row],[Maquillaje]:[Perfumería]])</f>
        <v>39551.800000000003</v>
      </c>
      <c r="P4140" t="str">
        <f>INDEX(VentasC15[[#Headers],[Maquillaje]:[Perfumería]],MATCH(MAX(VentasC15[[#This Row],[Maquillaje]:[Perfumería]]),VentasC15[[#This Row],[Maquillaje]:[Perfumería]],0))</f>
        <v>Cabello</v>
      </c>
      <c r="Q4140" t="str">
        <f>INDEX(VentasC15[[#Headers],[Maquillaje]:[Perfumería]],MATCH(MIN(VentasC15[[#This Row],[Maquillaje]:[Perfumería]]),VentasC15[[#This Row],[Maquillaje]:[Perfumería]],0))</f>
        <v>Perfumería</v>
      </c>
      <c r="R4140" t="str">
        <f>IF(VentasC15[[#This Row],[Total por vendedor]]&gt;=250000,"SI","NO")</f>
        <v>NO</v>
      </c>
    </row>
    <row r="4141" spans="1:18" x14ac:dyDescent="0.3">
      <c r="A4141" s="17">
        <v>33501261</v>
      </c>
      <c r="B4141" s="13">
        <v>52</v>
      </c>
      <c r="C4141" s="13">
        <v>9</v>
      </c>
      <c r="D4141" s="13">
        <v>72</v>
      </c>
      <c r="E4141" t="s">
        <v>25</v>
      </c>
      <c r="F4141" t="s">
        <v>20</v>
      </c>
      <c r="G4141" t="str">
        <f>IF(VentasC15[[#This Row],[Tipo de pago]]='Tablas auxiliares'!$B$6,"Venta física","Venta Online")</f>
        <v>Venta física</v>
      </c>
      <c r="H4141" t="s">
        <v>30</v>
      </c>
      <c r="I4141" s="37">
        <v>48694</v>
      </c>
      <c r="J4141" s="37">
        <v>83531</v>
      </c>
      <c r="K4141" s="37">
        <v>57914</v>
      </c>
      <c r="L4141" s="37">
        <v>31364</v>
      </c>
      <c r="M4141" s="37">
        <v>52201</v>
      </c>
      <c r="N4141" s="37">
        <f>SUM(VentasC15[[#This Row],[Maquillaje]:[Perfumería]])</f>
        <v>273704</v>
      </c>
      <c r="O4141" s="14">
        <f>AVERAGE(VentasC15[[#This Row],[Maquillaje]:[Perfumería]])</f>
        <v>54740.800000000003</v>
      </c>
      <c r="P4141" t="str">
        <f>INDEX(VentasC15[[#Headers],[Maquillaje]:[Perfumería]],MATCH(MAX(VentasC15[[#This Row],[Maquillaje]:[Perfumería]]),VentasC15[[#This Row],[Maquillaje]:[Perfumería]],0))</f>
        <v>Skincare</v>
      </c>
      <c r="Q4141" t="str">
        <f>INDEX(VentasC15[[#Headers],[Maquillaje]:[Perfumería]],MATCH(MIN(VentasC15[[#This Row],[Maquillaje]:[Perfumería]]),VentasC15[[#This Row],[Maquillaje]:[Perfumería]],0))</f>
        <v>Cuerpo</v>
      </c>
      <c r="R4141" t="str">
        <f>IF(VentasC15[[#This Row],[Total por vendedor]]&gt;=250000,"SI","NO")</f>
        <v>SI</v>
      </c>
    </row>
    <row r="4142" spans="1:18" x14ac:dyDescent="0.3">
      <c r="A4142" s="16">
        <v>33501262</v>
      </c>
      <c r="B4142" s="13">
        <v>30</v>
      </c>
      <c r="C4142" s="13">
        <v>9</v>
      </c>
      <c r="D4142" s="13">
        <v>75</v>
      </c>
      <c r="E4142" t="s">
        <v>25</v>
      </c>
      <c r="F4142" t="s">
        <v>21</v>
      </c>
      <c r="G4142" t="str">
        <f>IF(VentasC15[[#This Row],[Tipo de pago]]='Tablas auxiliares'!$B$6,"Venta física","Venta Online")</f>
        <v>Venta Online</v>
      </c>
      <c r="H4142" t="s">
        <v>30</v>
      </c>
      <c r="I4142" s="37">
        <v>78273</v>
      </c>
      <c r="J4142" s="37">
        <v>25115</v>
      </c>
      <c r="K4142" s="37">
        <v>92593</v>
      </c>
      <c r="L4142" s="37">
        <v>96399</v>
      </c>
      <c r="M4142" s="37">
        <v>57923</v>
      </c>
      <c r="N4142" s="37">
        <f>SUM(VentasC15[[#This Row],[Maquillaje]:[Perfumería]])</f>
        <v>350303</v>
      </c>
      <c r="O4142" s="14">
        <f>AVERAGE(VentasC15[[#This Row],[Maquillaje]:[Perfumería]])</f>
        <v>70060.600000000006</v>
      </c>
      <c r="P4142" t="str">
        <f>INDEX(VentasC15[[#Headers],[Maquillaje]:[Perfumería]],MATCH(MAX(VentasC15[[#This Row],[Maquillaje]:[Perfumería]]),VentasC15[[#This Row],[Maquillaje]:[Perfumería]],0))</f>
        <v>Cuerpo</v>
      </c>
      <c r="Q4142" t="str">
        <f>INDEX(VentasC15[[#Headers],[Maquillaje]:[Perfumería]],MATCH(MIN(VentasC15[[#This Row],[Maquillaje]:[Perfumería]]),VentasC15[[#This Row],[Maquillaje]:[Perfumería]],0))</f>
        <v>Skincare</v>
      </c>
      <c r="R4142" t="str">
        <f>IF(VentasC15[[#This Row],[Total por vendedor]]&gt;=250000,"SI","NO")</f>
        <v>SI</v>
      </c>
    </row>
    <row r="4143" spans="1:18" x14ac:dyDescent="0.3">
      <c r="A4143" s="17">
        <v>33501263</v>
      </c>
      <c r="B4143" s="13">
        <v>37</v>
      </c>
      <c r="C4143" s="13">
        <v>9</v>
      </c>
      <c r="D4143" s="13">
        <v>50</v>
      </c>
      <c r="E4143" t="s">
        <v>25</v>
      </c>
      <c r="F4143" t="s">
        <v>20</v>
      </c>
      <c r="G4143" t="str">
        <f>IF(VentasC15[[#This Row],[Tipo de pago]]='Tablas auxiliares'!$B$6,"Venta física","Venta Online")</f>
        <v>Venta física</v>
      </c>
      <c r="H4143" t="s">
        <v>30</v>
      </c>
      <c r="I4143" s="37">
        <v>72080</v>
      </c>
      <c r="J4143" s="37">
        <v>67347</v>
      </c>
      <c r="K4143" s="37">
        <v>13827</v>
      </c>
      <c r="L4143" s="37">
        <v>88727</v>
      </c>
      <c r="M4143" s="37">
        <v>18348</v>
      </c>
      <c r="N4143" s="37">
        <f>SUM(VentasC15[[#This Row],[Maquillaje]:[Perfumería]])</f>
        <v>260329</v>
      </c>
      <c r="O4143" s="14">
        <f>AVERAGE(VentasC15[[#This Row],[Maquillaje]:[Perfumería]])</f>
        <v>52065.8</v>
      </c>
      <c r="P4143" t="str">
        <f>INDEX(VentasC15[[#Headers],[Maquillaje]:[Perfumería]],MATCH(MAX(VentasC15[[#This Row],[Maquillaje]:[Perfumería]]),VentasC15[[#This Row],[Maquillaje]:[Perfumería]],0))</f>
        <v>Cuerpo</v>
      </c>
      <c r="Q4143" t="str">
        <f>INDEX(VentasC15[[#Headers],[Maquillaje]:[Perfumería]],MATCH(MIN(VentasC15[[#This Row],[Maquillaje]:[Perfumería]]),VentasC15[[#This Row],[Maquillaje]:[Perfumería]],0))</f>
        <v>Cabello</v>
      </c>
      <c r="R4143" t="str">
        <f>IF(VentasC15[[#This Row],[Total por vendedor]]&gt;=250000,"SI","NO")</f>
        <v>SI</v>
      </c>
    </row>
    <row r="4144" spans="1:18" x14ac:dyDescent="0.3">
      <c r="A4144" s="16">
        <v>33501264</v>
      </c>
      <c r="B4144" s="13">
        <v>66</v>
      </c>
      <c r="C4144" s="13">
        <v>9</v>
      </c>
      <c r="D4144" s="13">
        <v>67</v>
      </c>
      <c r="E4144" t="s">
        <v>22</v>
      </c>
      <c r="F4144" t="s">
        <v>21</v>
      </c>
      <c r="G4144" t="str">
        <f>IF(VentasC15[[#This Row],[Tipo de pago]]='Tablas auxiliares'!$B$6,"Venta física","Venta Online")</f>
        <v>Venta Online</v>
      </c>
      <c r="H4144" t="s">
        <v>30</v>
      </c>
      <c r="I4144" s="37">
        <v>39211</v>
      </c>
      <c r="J4144" s="37">
        <v>87503</v>
      </c>
      <c r="K4144" s="37">
        <v>68592</v>
      </c>
      <c r="L4144" s="37">
        <v>37987</v>
      </c>
      <c r="M4144" s="37">
        <v>81538</v>
      </c>
      <c r="N4144" s="37">
        <f>SUM(VentasC15[[#This Row],[Maquillaje]:[Perfumería]])</f>
        <v>314831</v>
      </c>
      <c r="O4144" s="14">
        <f>AVERAGE(VentasC15[[#This Row],[Maquillaje]:[Perfumería]])</f>
        <v>62966.2</v>
      </c>
      <c r="P4144" t="str">
        <f>INDEX(VentasC15[[#Headers],[Maquillaje]:[Perfumería]],MATCH(MAX(VentasC15[[#This Row],[Maquillaje]:[Perfumería]]),VentasC15[[#This Row],[Maquillaje]:[Perfumería]],0))</f>
        <v>Skincare</v>
      </c>
      <c r="Q4144" t="str">
        <f>INDEX(VentasC15[[#Headers],[Maquillaje]:[Perfumería]],MATCH(MIN(VentasC15[[#This Row],[Maquillaje]:[Perfumería]]),VentasC15[[#This Row],[Maquillaje]:[Perfumería]],0))</f>
        <v>Cuerpo</v>
      </c>
      <c r="R4144" t="str">
        <f>IF(VentasC15[[#This Row],[Total por vendedor]]&gt;=250000,"SI","NO")</f>
        <v>SI</v>
      </c>
    </row>
    <row r="4145" spans="1:18" x14ac:dyDescent="0.3">
      <c r="A4145" s="17">
        <v>33501265</v>
      </c>
      <c r="B4145" s="13">
        <v>52</v>
      </c>
      <c r="C4145" s="13">
        <v>9</v>
      </c>
      <c r="D4145" s="13">
        <v>45</v>
      </c>
      <c r="E4145" t="s">
        <v>25</v>
      </c>
      <c r="F4145" t="s">
        <v>21</v>
      </c>
      <c r="G4145" t="str">
        <f>IF(VentasC15[[#This Row],[Tipo de pago]]='Tablas auxiliares'!$B$6,"Venta física","Venta Online")</f>
        <v>Venta Online</v>
      </c>
      <c r="H4145" t="s">
        <v>29</v>
      </c>
      <c r="I4145" s="37">
        <v>65677</v>
      </c>
      <c r="J4145" s="37">
        <v>58163</v>
      </c>
      <c r="K4145" s="37">
        <v>84916</v>
      </c>
      <c r="L4145" s="37">
        <v>36390</v>
      </c>
      <c r="M4145" s="37">
        <v>1552</v>
      </c>
      <c r="N4145" s="37">
        <f>SUM(VentasC15[[#This Row],[Maquillaje]:[Perfumería]])</f>
        <v>246698</v>
      </c>
      <c r="O4145" s="14">
        <f>AVERAGE(VentasC15[[#This Row],[Maquillaje]:[Perfumería]])</f>
        <v>49339.6</v>
      </c>
      <c r="P4145" t="str">
        <f>INDEX(VentasC15[[#Headers],[Maquillaje]:[Perfumería]],MATCH(MAX(VentasC15[[#This Row],[Maquillaje]:[Perfumería]]),VentasC15[[#This Row],[Maquillaje]:[Perfumería]],0))</f>
        <v>Cabello</v>
      </c>
      <c r="Q4145" t="str">
        <f>INDEX(VentasC15[[#Headers],[Maquillaje]:[Perfumería]],MATCH(MIN(VentasC15[[#This Row],[Maquillaje]:[Perfumería]]),VentasC15[[#This Row],[Maquillaje]:[Perfumería]],0))</f>
        <v>Perfumería</v>
      </c>
      <c r="R4145" t="str">
        <f>IF(VentasC15[[#This Row],[Total por vendedor]]&gt;=250000,"SI","NO")</f>
        <v>NO</v>
      </c>
    </row>
    <row r="4146" spans="1:18" x14ac:dyDescent="0.3">
      <c r="A4146" s="16">
        <v>33501266</v>
      </c>
      <c r="B4146" s="13">
        <v>74</v>
      </c>
      <c r="C4146" s="13">
        <v>9</v>
      </c>
      <c r="D4146" s="13">
        <v>69</v>
      </c>
      <c r="E4146" t="s">
        <v>24</v>
      </c>
      <c r="F4146" t="s">
        <v>21</v>
      </c>
      <c r="G4146" t="str">
        <f>IF(VentasC15[[#This Row],[Tipo de pago]]='Tablas auxiliares'!$B$6,"Venta física","Venta Online")</f>
        <v>Venta Online</v>
      </c>
      <c r="H4146" t="s">
        <v>29</v>
      </c>
      <c r="I4146" s="37">
        <v>13727</v>
      </c>
      <c r="J4146" s="37">
        <v>16426</v>
      </c>
      <c r="K4146" s="37">
        <v>62703</v>
      </c>
      <c r="L4146" s="37">
        <v>20655</v>
      </c>
      <c r="M4146" s="37">
        <v>6963</v>
      </c>
      <c r="N4146" s="37">
        <f>SUM(VentasC15[[#This Row],[Maquillaje]:[Perfumería]])</f>
        <v>120474</v>
      </c>
      <c r="O4146" s="14">
        <f>AVERAGE(VentasC15[[#This Row],[Maquillaje]:[Perfumería]])</f>
        <v>24094.799999999999</v>
      </c>
      <c r="P4146" t="str">
        <f>INDEX(VentasC15[[#Headers],[Maquillaje]:[Perfumería]],MATCH(MAX(VentasC15[[#This Row],[Maquillaje]:[Perfumería]]),VentasC15[[#This Row],[Maquillaje]:[Perfumería]],0))</f>
        <v>Cabello</v>
      </c>
      <c r="Q4146" t="str">
        <f>INDEX(VentasC15[[#Headers],[Maquillaje]:[Perfumería]],MATCH(MIN(VentasC15[[#This Row],[Maquillaje]:[Perfumería]]),VentasC15[[#This Row],[Maquillaje]:[Perfumería]],0))</f>
        <v>Perfumería</v>
      </c>
      <c r="R4146" t="str">
        <f>IF(VentasC15[[#This Row],[Total por vendedor]]&gt;=250000,"SI","NO")</f>
        <v>NO</v>
      </c>
    </row>
    <row r="4147" spans="1:18" x14ac:dyDescent="0.3">
      <c r="A4147" s="17">
        <v>33501267</v>
      </c>
      <c r="B4147" s="13">
        <v>49</v>
      </c>
      <c r="C4147" s="13">
        <v>9</v>
      </c>
      <c r="D4147" s="13">
        <v>50</v>
      </c>
      <c r="E4147" t="s">
        <v>25</v>
      </c>
      <c r="F4147" t="s">
        <v>21</v>
      </c>
      <c r="G4147" t="str">
        <f>IF(VentasC15[[#This Row],[Tipo de pago]]='Tablas auxiliares'!$B$6,"Venta física","Venta Online")</f>
        <v>Venta Online</v>
      </c>
      <c r="H4147" t="s">
        <v>30</v>
      </c>
      <c r="I4147" s="37">
        <v>86911</v>
      </c>
      <c r="J4147" s="37">
        <v>6202</v>
      </c>
      <c r="K4147" s="37">
        <v>66442</v>
      </c>
      <c r="L4147" s="37">
        <v>21852</v>
      </c>
      <c r="M4147" s="37">
        <v>21463</v>
      </c>
      <c r="N4147" s="37">
        <f>SUM(VentasC15[[#This Row],[Maquillaje]:[Perfumería]])</f>
        <v>202870</v>
      </c>
      <c r="O4147" s="14">
        <f>AVERAGE(VentasC15[[#This Row],[Maquillaje]:[Perfumería]])</f>
        <v>40574</v>
      </c>
      <c r="P4147" t="str">
        <f>INDEX(VentasC15[[#Headers],[Maquillaje]:[Perfumería]],MATCH(MAX(VentasC15[[#This Row],[Maquillaje]:[Perfumería]]),VentasC15[[#This Row],[Maquillaje]:[Perfumería]],0))</f>
        <v>Maquillaje</v>
      </c>
      <c r="Q4147" t="str">
        <f>INDEX(VentasC15[[#Headers],[Maquillaje]:[Perfumería]],MATCH(MIN(VentasC15[[#This Row],[Maquillaje]:[Perfumería]]),VentasC15[[#This Row],[Maquillaje]:[Perfumería]],0))</f>
        <v>Skincare</v>
      </c>
      <c r="R4147" t="str">
        <f>IF(VentasC15[[#This Row],[Total por vendedor]]&gt;=250000,"SI","NO")</f>
        <v>NO</v>
      </c>
    </row>
    <row r="4148" spans="1:18" x14ac:dyDescent="0.3">
      <c r="A4148" s="16">
        <v>33501268</v>
      </c>
      <c r="B4148" s="13">
        <v>25</v>
      </c>
      <c r="C4148" s="13">
        <v>9</v>
      </c>
      <c r="D4148" s="13">
        <v>84</v>
      </c>
      <c r="E4148" t="s">
        <v>24</v>
      </c>
      <c r="F4148" t="s">
        <v>21</v>
      </c>
      <c r="G4148" t="str">
        <f>IF(VentasC15[[#This Row],[Tipo de pago]]='Tablas auxiliares'!$B$6,"Venta física","Venta Online")</f>
        <v>Venta Online</v>
      </c>
      <c r="H4148" t="s">
        <v>30</v>
      </c>
      <c r="I4148" s="37">
        <v>27325</v>
      </c>
      <c r="J4148" s="37">
        <v>11357</v>
      </c>
      <c r="K4148" s="37">
        <v>13362</v>
      </c>
      <c r="L4148" s="37">
        <v>91450</v>
      </c>
      <c r="M4148" s="37">
        <v>56386</v>
      </c>
      <c r="N4148" s="37">
        <f>SUM(VentasC15[[#This Row],[Maquillaje]:[Perfumería]])</f>
        <v>199880</v>
      </c>
      <c r="O4148" s="14">
        <f>AVERAGE(VentasC15[[#This Row],[Maquillaje]:[Perfumería]])</f>
        <v>39976</v>
      </c>
      <c r="P4148" t="str">
        <f>INDEX(VentasC15[[#Headers],[Maquillaje]:[Perfumería]],MATCH(MAX(VentasC15[[#This Row],[Maquillaje]:[Perfumería]]),VentasC15[[#This Row],[Maquillaje]:[Perfumería]],0))</f>
        <v>Cuerpo</v>
      </c>
      <c r="Q4148" t="str">
        <f>INDEX(VentasC15[[#Headers],[Maquillaje]:[Perfumería]],MATCH(MIN(VentasC15[[#This Row],[Maquillaje]:[Perfumería]]),VentasC15[[#This Row],[Maquillaje]:[Perfumería]],0))</f>
        <v>Skincare</v>
      </c>
      <c r="R4148" t="str">
        <f>IF(VentasC15[[#This Row],[Total por vendedor]]&gt;=250000,"SI","NO")</f>
        <v>NO</v>
      </c>
    </row>
    <row r="4149" spans="1:18" x14ac:dyDescent="0.3">
      <c r="A4149" s="17">
        <v>33501269</v>
      </c>
      <c r="B4149" s="13">
        <v>70</v>
      </c>
      <c r="C4149" s="13">
        <v>9</v>
      </c>
      <c r="D4149" s="13">
        <v>16</v>
      </c>
      <c r="E4149" t="s">
        <v>22</v>
      </c>
      <c r="F4149" t="s">
        <v>20</v>
      </c>
      <c r="G4149" t="str">
        <f>IF(VentasC15[[#This Row],[Tipo de pago]]='Tablas auxiliares'!$B$6,"Venta física","Venta Online")</f>
        <v>Venta física</v>
      </c>
      <c r="H4149" t="s">
        <v>29</v>
      </c>
      <c r="I4149" s="37">
        <v>25716</v>
      </c>
      <c r="J4149" s="37">
        <v>79700</v>
      </c>
      <c r="K4149" s="37">
        <v>14937</v>
      </c>
      <c r="L4149" s="37">
        <v>48162</v>
      </c>
      <c r="M4149" s="37">
        <v>77559</v>
      </c>
      <c r="N4149" s="37">
        <f>SUM(VentasC15[[#This Row],[Maquillaje]:[Perfumería]])</f>
        <v>246074</v>
      </c>
      <c r="O4149" s="14">
        <f>AVERAGE(VentasC15[[#This Row],[Maquillaje]:[Perfumería]])</f>
        <v>49214.8</v>
      </c>
      <c r="P4149" t="str">
        <f>INDEX(VentasC15[[#Headers],[Maquillaje]:[Perfumería]],MATCH(MAX(VentasC15[[#This Row],[Maquillaje]:[Perfumería]]),VentasC15[[#This Row],[Maquillaje]:[Perfumería]],0))</f>
        <v>Skincare</v>
      </c>
      <c r="Q4149" t="str">
        <f>INDEX(VentasC15[[#Headers],[Maquillaje]:[Perfumería]],MATCH(MIN(VentasC15[[#This Row],[Maquillaje]:[Perfumería]]),VentasC15[[#This Row],[Maquillaje]:[Perfumería]],0))</f>
        <v>Cabello</v>
      </c>
      <c r="R4149" t="str">
        <f>IF(VentasC15[[#This Row],[Total por vendedor]]&gt;=250000,"SI","NO")</f>
        <v>NO</v>
      </c>
    </row>
    <row r="4150" spans="1:18" x14ac:dyDescent="0.3">
      <c r="A4150" s="16">
        <v>33501270</v>
      </c>
      <c r="B4150" s="13">
        <v>45</v>
      </c>
      <c r="C4150" s="13">
        <v>9</v>
      </c>
      <c r="D4150" s="13">
        <v>29</v>
      </c>
      <c r="E4150" t="s">
        <v>23</v>
      </c>
      <c r="F4150" t="s">
        <v>21</v>
      </c>
      <c r="G4150" t="str">
        <f>IF(VentasC15[[#This Row],[Tipo de pago]]='Tablas auxiliares'!$B$6,"Venta física","Venta Online")</f>
        <v>Venta Online</v>
      </c>
      <c r="H4150" t="s">
        <v>30</v>
      </c>
      <c r="I4150" s="37">
        <v>93798</v>
      </c>
      <c r="J4150" s="37">
        <v>63677</v>
      </c>
      <c r="K4150" s="37">
        <v>97749</v>
      </c>
      <c r="L4150" s="37">
        <v>58501</v>
      </c>
      <c r="M4150" s="37">
        <v>23179</v>
      </c>
      <c r="N4150" s="37">
        <f>SUM(VentasC15[[#This Row],[Maquillaje]:[Perfumería]])</f>
        <v>336904</v>
      </c>
      <c r="O4150" s="14">
        <f>AVERAGE(VentasC15[[#This Row],[Maquillaje]:[Perfumería]])</f>
        <v>67380.800000000003</v>
      </c>
      <c r="P4150" t="str">
        <f>INDEX(VentasC15[[#Headers],[Maquillaje]:[Perfumería]],MATCH(MAX(VentasC15[[#This Row],[Maquillaje]:[Perfumería]]),VentasC15[[#This Row],[Maquillaje]:[Perfumería]],0))</f>
        <v>Cabello</v>
      </c>
      <c r="Q4150" t="str">
        <f>INDEX(VentasC15[[#Headers],[Maquillaje]:[Perfumería]],MATCH(MIN(VentasC15[[#This Row],[Maquillaje]:[Perfumería]]),VentasC15[[#This Row],[Maquillaje]:[Perfumería]],0))</f>
        <v>Perfumería</v>
      </c>
      <c r="R4150" t="str">
        <f>IF(VentasC15[[#This Row],[Total por vendedor]]&gt;=250000,"SI","NO")</f>
        <v>SI</v>
      </c>
    </row>
    <row r="4151" spans="1:18" x14ac:dyDescent="0.3">
      <c r="A4151" s="17">
        <v>33501271</v>
      </c>
      <c r="B4151" s="13">
        <v>53</v>
      </c>
      <c r="C4151" s="13">
        <v>9</v>
      </c>
      <c r="D4151" s="13">
        <v>20</v>
      </c>
      <c r="E4151" t="s">
        <v>23</v>
      </c>
      <c r="F4151" t="s">
        <v>21</v>
      </c>
      <c r="G4151" t="str">
        <f>IF(VentasC15[[#This Row],[Tipo de pago]]='Tablas auxiliares'!$B$6,"Venta física","Venta Online")</f>
        <v>Venta Online</v>
      </c>
      <c r="H4151" t="s">
        <v>30</v>
      </c>
      <c r="I4151" s="37">
        <v>75171</v>
      </c>
      <c r="J4151" s="37">
        <v>7800</v>
      </c>
      <c r="K4151" s="37">
        <v>2897</v>
      </c>
      <c r="L4151" s="37">
        <v>46236</v>
      </c>
      <c r="M4151" s="37">
        <v>14908</v>
      </c>
      <c r="N4151" s="37">
        <f>SUM(VentasC15[[#This Row],[Maquillaje]:[Perfumería]])</f>
        <v>147012</v>
      </c>
      <c r="O4151" s="14">
        <f>AVERAGE(VentasC15[[#This Row],[Maquillaje]:[Perfumería]])</f>
        <v>29402.400000000001</v>
      </c>
      <c r="P4151" t="str">
        <f>INDEX(VentasC15[[#Headers],[Maquillaje]:[Perfumería]],MATCH(MAX(VentasC15[[#This Row],[Maquillaje]:[Perfumería]]),VentasC15[[#This Row],[Maquillaje]:[Perfumería]],0))</f>
        <v>Maquillaje</v>
      </c>
      <c r="Q4151" t="str">
        <f>INDEX(VentasC15[[#Headers],[Maquillaje]:[Perfumería]],MATCH(MIN(VentasC15[[#This Row],[Maquillaje]:[Perfumería]]),VentasC15[[#This Row],[Maquillaje]:[Perfumería]],0))</f>
        <v>Cabello</v>
      </c>
      <c r="R4151" t="str">
        <f>IF(VentasC15[[#This Row],[Total por vendedor]]&gt;=250000,"SI","NO")</f>
        <v>NO</v>
      </c>
    </row>
    <row r="4152" spans="1:18" x14ac:dyDescent="0.3">
      <c r="A4152" s="16">
        <v>33501272</v>
      </c>
      <c r="B4152" s="13">
        <v>35</v>
      </c>
      <c r="C4152" s="13">
        <v>9</v>
      </c>
      <c r="D4152" s="13">
        <v>7</v>
      </c>
      <c r="E4152" t="s">
        <v>23</v>
      </c>
      <c r="F4152" t="s">
        <v>21</v>
      </c>
      <c r="G4152" t="str">
        <f>IF(VentasC15[[#This Row],[Tipo de pago]]='Tablas auxiliares'!$B$6,"Venta física","Venta Online")</f>
        <v>Venta Online</v>
      </c>
      <c r="H4152" t="s">
        <v>29</v>
      </c>
      <c r="I4152" s="37">
        <v>33323</v>
      </c>
      <c r="J4152" s="37">
        <v>19178</v>
      </c>
      <c r="K4152" s="37">
        <v>64299</v>
      </c>
      <c r="L4152" s="37">
        <v>19357</v>
      </c>
      <c r="M4152" s="37">
        <v>458</v>
      </c>
      <c r="N4152" s="37">
        <f>SUM(VentasC15[[#This Row],[Maquillaje]:[Perfumería]])</f>
        <v>136615</v>
      </c>
      <c r="O4152" s="14">
        <f>AVERAGE(VentasC15[[#This Row],[Maquillaje]:[Perfumería]])</f>
        <v>27323</v>
      </c>
      <c r="P4152" t="str">
        <f>INDEX(VentasC15[[#Headers],[Maquillaje]:[Perfumería]],MATCH(MAX(VentasC15[[#This Row],[Maquillaje]:[Perfumería]]),VentasC15[[#This Row],[Maquillaje]:[Perfumería]],0))</f>
        <v>Cabello</v>
      </c>
      <c r="Q4152" t="str">
        <f>INDEX(VentasC15[[#Headers],[Maquillaje]:[Perfumería]],MATCH(MIN(VentasC15[[#This Row],[Maquillaje]:[Perfumería]]),VentasC15[[#This Row],[Maquillaje]:[Perfumería]],0))</f>
        <v>Perfumería</v>
      </c>
      <c r="R4152" t="str">
        <f>IF(VentasC15[[#This Row],[Total por vendedor]]&gt;=250000,"SI","NO")</f>
        <v>NO</v>
      </c>
    </row>
    <row r="4153" spans="1:18" x14ac:dyDescent="0.3">
      <c r="A4153" s="17">
        <v>33501273</v>
      </c>
      <c r="B4153" s="13">
        <v>41</v>
      </c>
      <c r="C4153" s="13">
        <v>9</v>
      </c>
      <c r="D4153" s="13">
        <v>84</v>
      </c>
      <c r="E4153" t="s">
        <v>23</v>
      </c>
      <c r="F4153" t="s">
        <v>20</v>
      </c>
      <c r="G4153" t="str">
        <f>IF(VentasC15[[#This Row],[Tipo de pago]]='Tablas auxiliares'!$B$6,"Venta física","Venta Online")</f>
        <v>Venta física</v>
      </c>
      <c r="H4153" t="s">
        <v>30</v>
      </c>
      <c r="I4153" s="37">
        <v>98147</v>
      </c>
      <c r="J4153" s="37">
        <v>32231</v>
      </c>
      <c r="K4153" s="37">
        <v>58181</v>
      </c>
      <c r="L4153" s="37">
        <v>31455</v>
      </c>
      <c r="M4153" s="37">
        <v>66950</v>
      </c>
      <c r="N4153" s="37">
        <f>SUM(VentasC15[[#This Row],[Maquillaje]:[Perfumería]])</f>
        <v>286964</v>
      </c>
      <c r="O4153" s="14">
        <f>AVERAGE(VentasC15[[#This Row],[Maquillaje]:[Perfumería]])</f>
        <v>57392.800000000003</v>
      </c>
      <c r="P4153" t="str">
        <f>INDEX(VentasC15[[#Headers],[Maquillaje]:[Perfumería]],MATCH(MAX(VentasC15[[#This Row],[Maquillaje]:[Perfumería]]),VentasC15[[#This Row],[Maquillaje]:[Perfumería]],0))</f>
        <v>Maquillaje</v>
      </c>
      <c r="Q4153" t="str">
        <f>INDEX(VentasC15[[#Headers],[Maquillaje]:[Perfumería]],MATCH(MIN(VentasC15[[#This Row],[Maquillaje]:[Perfumería]]),VentasC15[[#This Row],[Maquillaje]:[Perfumería]],0))</f>
        <v>Cuerpo</v>
      </c>
      <c r="R4153" t="str">
        <f>IF(VentasC15[[#This Row],[Total por vendedor]]&gt;=250000,"SI","NO")</f>
        <v>SI</v>
      </c>
    </row>
    <row r="4154" spans="1:18" x14ac:dyDescent="0.3">
      <c r="A4154" s="16">
        <v>33501274</v>
      </c>
      <c r="B4154" s="13">
        <v>35</v>
      </c>
      <c r="C4154" s="13">
        <v>9</v>
      </c>
      <c r="D4154" s="13">
        <v>24</v>
      </c>
      <c r="E4154" t="s">
        <v>24</v>
      </c>
      <c r="F4154" t="s">
        <v>21</v>
      </c>
      <c r="G4154" t="str">
        <f>IF(VentasC15[[#This Row],[Tipo de pago]]='Tablas auxiliares'!$B$6,"Venta física","Venta Online")</f>
        <v>Venta Online</v>
      </c>
      <c r="H4154" t="s">
        <v>30</v>
      </c>
      <c r="I4154" s="37">
        <v>75261</v>
      </c>
      <c r="J4154" s="37">
        <v>37228</v>
      </c>
      <c r="K4154" s="37">
        <v>9119</v>
      </c>
      <c r="L4154" s="37">
        <v>25142</v>
      </c>
      <c r="M4154" s="37">
        <v>4867</v>
      </c>
      <c r="N4154" s="37">
        <f>SUM(VentasC15[[#This Row],[Maquillaje]:[Perfumería]])</f>
        <v>151617</v>
      </c>
      <c r="O4154" s="14">
        <f>AVERAGE(VentasC15[[#This Row],[Maquillaje]:[Perfumería]])</f>
        <v>30323.4</v>
      </c>
      <c r="P4154" t="str">
        <f>INDEX(VentasC15[[#Headers],[Maquillaje]:[Perfumería]],MATCH(MAX(VentasC15[[#This Row],[Maquillaje]:[Perfumería]]),VentasC15[[#This Row],[Maquillaje]:[Perfumería]],0))</f>
        <v>Maquillaje</v>
      </c>
      <c r="Q4154" t="str">
        <f>INDEX(VentasC15[[#Headers],[Maquillaje]:[Perfumería]],MATCH(MIN(VentasC15[[#This Row],[Maquillaje]:[Perfumería]]),VentasC15[[#This Row],[Maquillaje]:[Perfumería]],0))</f>
        <v>Perfumería</v>
      </c>
      <c r="R4154" t="str">
        <f>IF(VentasC15[[#This Row],[Total por vendedor]]&gt;=250000,"SI","NO")</f>
        <v>NO</v>
      </c>
    </row>
    <row r="4155" spans="1:18" x14ac:dyDescent="0.3">
      <c r="A4155" s="17">
        <v>33501275</v>
      </c>
      <c r="B4155" s="13">
        <v>61</v>
      </c>
      <c r="C4155" s="13">
        <v>9</v>
      </c>
      <c r="D4155" s="13">
        <v>86</v>
      </c>
      <c r="E4155" t="s">
        <v>24</v>
      </c>
      <c r="F4155" t="s">
        <v>21</v>
      </c>
      <c r="G4155" t="str">
        <f>IF(VentasC15[[#This Row],[Tipo de pago]]='Tablas auxiliares'!$B$6,"Venta física","Venta Online")</f>
        <v>Venta Online</v>
      </c>
      <c r="H4155" t="s">
        <v>29</v>
      </c>
      <c r="I4155" s="37">
        <v>77102</v>
      </c>
      <c r="J4155" s="37">
        <v>45012</v>
      </c>
      <c r="K4155" s="37">
        <v>54549</v>
      </c>
      <c r="L4155" s="37">
        <v>89590</v>
      </c>
      <c r="M4155" s="37">
        <v>94896</v>
      </c>
      <c r="N4155" s="37">
        <f>SUM(VentasC15[[#This Row],[Maquillaje]:[Perfumería]])</f>
        <v>361149</v>
      </c>
      <c r="O4155" s="14">
        <f>AVERAGE(VentasC15[[#This Row],[Maquillaje]:[Perfumería]])</f>
        <v>72229.8</v>
      </c>
      <c r="P4155" t="str">
        <f>INDEX(VentasC15[[#Headers],[Maquillaje]:[Perfumería]],MATCH(MAX(VentasC15[[#This Row],[Maquillaje]:[Perfumería]]),VentasC15[[#This Row],[Maquillaje]:[Perfumería]],0))</f>
        <v>Perfumería</v>
      </c>
      <c r="Q4155" t="str">
        <f>INDEX(VentasC15[[#Headers],[Maquillaje]:[Perfumería]],MATCH(MIN(VentasC15[[#This Row],[Maquillaje]:[Perfumería]]),VentasC15[[#This Row],[Maquillaje]:[Perfumería]],0))</f>
        <v>Skincare</v>
      </c>
      <c r="R4155" t="str">
        <f>IF(VentasC15[[#This Row],[Total por vendedor]]&gt;=250000,"SI","NO")</f>
        <v>SI</v>
      </c>
    </row>
    <row r="4156" spans="1:18" x14ac:dyDescent="0.3">
      <c r="A4156" s="16">
        <v>33501276</v>
      </c>
      <c r="B4156" s="13">
        <v>57</v>
      </c>
      <c r="C4156" s="13">
        <v>9</v>
      </c>
      <c r="D4156" s="13">
        <v>31</v>
      </c>
      <c r="E4156" t="s">
        <v>22</v>
      </c>
      <c r="F4156" t="s">
        <v>20</v>
      </c>
      <c r="G4156" t="str">
        <f>IF(VentasC15[[#This Row],[Tipo de pago]]='Tablas auxiliares'!$B$6,"Venta física","Venta Online")</f>
        <v>Venta física</v>
      </c>
      <c r="H4156" t="s">
        <v>30</v>
      </c>
      <c r="I4156" s="37">
        <v>80515</v>
      </c>
      <c r="J4156" s="37">
        <v>62659</v>
      </c>
      <c r="K4156" s="37">
        <v>76225</v>
      </c>
      <c r="L4156" s="37">
        <v>57300</v>
      </c>
      <c r="M4156" s="37">
        <v>67382</v>
      </c>
      <c r="N4156" s="37">
        <f>SUM(VentasC15[[#This Row],[Maquillaje]:[Perfumería]])</f>
        <v>344081</v>
      </c>
      <c r="O4156" s="14">
        <f>AVERAGE(VentasC15[[#This Row],[Maquillaje]:[Perfumería]])</f>
        <v>68816.2</v>
      </c>
      <c r="P4156" t="str">
        <f>INDEX(VentasC15[[#Headers],[Maquillaje]:[Perfumería]],MATCH(MAX(VentasC15[[#This Row],[Maquillaje]:[Perfumería]]),VentasC15[[#This Row],[Maquillaje]:[Perfumería]],0))</f>
        <v>Maquillaje</v>
      </c>
      <c r="Q4156" t="str">
        <f>INDEX(VentasC15[[#Headers],[Maquillaje]:[Perfumería]],MATCH(MIN(VentasC15[[#This Row],[Maquillaje]:[Perfumería]]),VentasC15[[#This Row],[Maquillaje]:[Perfumería]],0))</f>
        <v>Cuerpo</v>
      </c>
      <c r="R4156" t="str">
        <f>IF(VentasC15[[#This Row],[Total por vendedor]]&gt;=250000,"SI","NO")</f>
        <v>SI</v>
      </c>
    </row>
    <row r="4157" spans="1:18" x14ac:dyDescent="0.3">
      <c r="A4157" s="17">
        <v>33501277</v>
      </c>
      <c r="B4157" s="13">
        <v>50</v>
      </c>
      <c r="C4157" s="13">
        <v>9</v>
      </c>
      <c r="D4157" s="13">
        <v>36</v>
      </c>
      <c r="E4157" t="s">
        <v>23</v>
      </c>
      <c r="F4157" t="s">
        <v>21</v>
      </c>
      <c r="G4157" t="str">
        <f>IF(VentasC15[[#This Row],[Tipo de pago]]='Tablas auxiliares'!$B$6,"Venta física","Venta Online")</f>
        <v>Venta Online</v>
      </c>
      <c r="H4157" t="s">
        <v>30</v>
      </c>
      <c r="I4157" s="37">
        <v>25457</v>
      </c>
      <c r="J4157" s="37">
        <v>14703</v>
      </c>
      <c r="K4157" s="37">
        <v>70347</v>
      </c>
      <c r="L4157" s="37">
        <v>78536</v>
      </c>
      <c r="M4157" s="37">
        <v>93583</v>
      </c>
      <c r="N4157" s="37">
        <f>SUM(VentasC15[[#This Row],[Maquillaje]:[Perfumería]])</f>
        <v>282626</v>
      </c>
      <c r="O4157" s="14">
        <f>AVERAGE(VentasC15[[#This Row],[Maquillaje]:[Perfumería]])</f>
        <v>56525.2</v>
      </c>
      <c r="P4157" t="str">
        <f>INDEX(VentasC15[[#Headers],[Maquillaje]:[Perfumería]],MATCH(MAX(VentasC15[[#This Row],[Maquillaje]:[Perfumería]]),VentasC15[[#This Row],[Maquillaje]:[Perfumería]],0))</f>
        <v>Perfumería</v>
      </c>
      <c r="Q4157" t="str">
        <f>INDEX(VentasC15[[#Headers],[Maquillaje]:[Perfumería]],MATCH(MIN(VentasC15[[#This Row],[Maquillaje]:[Perfumería]]),VentasC15[[#This Row],[Maquillaje]:[Perfumería]],0))</f>
        <v>Skincare</v>
      </c>
      <c r="R4157" t="str">
        <f>IF(VentasC15[[#This Row],[Total por vendedor]]&gt;=250000,"SI","NO")</f>
        <v>SI</v>
      </c>
    </row>
    <row r="4158" spans="1:18" x14ac:dyDescent="0.3">
      <c r="A4158" s="16">
        <v>33501278</v>
      </c>
      <c r="B4158" s="13">
        <v>63</v>
      </c>
      <c r="C4158" s="13">
        <v>9</v>
      </c>
      <c r="D4158" s="13">
        <v>50</v>
      </c>
      <c r="E4158" t="s">
        <v>23</v>
      </c>
      <c r="F4158" t="s">
        <v>21</v>
      </c>
      <c r="G4158" t="str">
        <f>IF(VentasC15[[#This Row],[Tipo de pago]]='Tablas auxiliares'!$B$6,"Venta física","Venta Online")</f>
        <v>Venta Online</v>
      </c>
      <c r="H4158" t="s">
        <v>29</v>
      </c>
      <c r="I4158" s="37">
        <v>65820</v>
      </c>
      <c r="J4158" s="37">
        <v>1823</v>
      </c>
      <c r="K4158" s="37">
        <v>51445</v>
      </c>
      <c r="L4158" s="37">
        <v>28682</v>
      </c>
      <c r="M4158" s="37">
        <v>87914</v>
      </c>
      <c r="N4158" s="37">
        <f>SUM(VentasC15[[#This Row],[Maquillaje]:[Perfumería]])</f>
        <v>235684</v>
      </c>
      <c r="O4158" s="14">
        <f>AVERAGE(VentasC15[[#This Row],[Maquillaje]:[Perfumería]])</f>
        <v>47136.800000000003</v>
      </c>
      <c r="P4158" t="str">
        <f>INDEX(VentasC15[[#Headers],[Maquillaje]:[Perfumería]],MATCH(MAX(VentasC15[[#This Row],[Maquillaje]:[Perfumería]]),VentasC15[[#This Row],[Maquillaje]:[Perfumería]],0))</f>
        <v>Perfumería</v>
      </c>
      <c r="Q4158" t="str">
        <f>INDEX(VentasC15[[#Headers],[Maquillaje]:[Perfumería]],MATCH(MIN(VentasC15[[#This Row],[Maquillaje]:[Perfumería]]),VentasC15[[#This Row],[Maquillaje]:[Perfumería]],0))</f>
        <v>Skincare</v>
      </c>
      <c r="R4158" t="str">
        <f>IF(VentasC15[[#This Row],[Total por vendedor]]&gt;=250000,"SI","NO")</f>
        <v>NO</v>
      </c>
    </row>
    <row r="4159" spans="1:18" x14ac:dyDescent="0.3">
      <c r="A4159" s="17">
        <v>33501279</v>
      </c>
      <c r="B4159" s="13">
        <v>42</v>
      </c>
      <c r="C4159" s="13">
        <v>9</v>
      </c>
      <c r="D4159" s="13">
        <v>40</v>
      </c>
      <c r="E4159" t="s">
        <v>24</v>
      </c>
      <c r="F4159" t="s">
        <v>20</v>
      </c>
      <c r="G4159" t="str">
        <f>IF(VentasC15[[#This Row],[Tipo de pago]]='Tablas auxiliares'!$B$6,"Venta física","Venta Online")</f>
        <v>Venta física</v>
      </c>
      <c r="H4159" t="s">
        <v>30</v>
      </c>
      <c r="I4159" s="37">
        <v>62991</v>
      </c>
      <c r="J4159" s="37">
        <v>8506</v>
      </c>
      <c r="K4159" s="37">
        <v>55849</v>
      </c>
      <c r="L4159" s="37">
        <v>94186</v>
      </c>
      <c r="M4159" s="37">
        <v>4657</v>
      </c>
      <c r="N4159" s="37">
        <f>SUM(VentasC15[[#This Row],[Maquillaje]:[Perfumería]])</f>
        <v>226189</v>
      </c>
      <c r="O4159" s="14">
        <f>AVERAGE(VentasC15[[#This Row],[Maquillaje]:[Perfumería]])</f>
        <v>45237.8</v>
      </c>
      <c r="P4159" t="str">
        <f>INDEX(VentasC15[[#Headers],[Maquillaje]:[Perfumería]],MATCH(MAX(VentasC15[[#This Row],[Maquillaje]:[Perfumería]]),VentasC15[[#This Row],[Maquillaje]:[Perfumería]],0))</f>
        <v>Cuerpo</v>
      </c>
      <c r="Q4159" t="str">
        <f>INDEX(VentasC15[[#Headers],[Maquillaje]:[Perfumería]],MATCH(MIN(VentasC15[[#This Row],[Maquillaje]:[Perfumería]]),VentasC15[[#This Row],[Maquillaje]:[Perfumería]],0))</f>
        <v>Perfumería</v>
      </c>
      <c r="R4159" t="str">
        <f>IF(VentasC15[[#This Row],[Total por vendedor]]&gt;=250000,"SI","NO")</f>
        <v>NO</v>
      </c>
    </row>
    <row r="4160" spans="1:18" x14ac:dyDescent="0.3">
      <c r="A4160" s="16">
        <v>33501280</v>
      </c>
      <c r="B4160" s="13">
        <v>64</v>
      </c>
      <c r="C4160" s="13">
        <v>9</v>
      </c>
      <c r="D4160" s="13">
        <v>48</v>
      </c>
      <c r="E4160" t="s">
        <v>25</v>
      </c>
      <c r="F4160" t="s">
        <v>21</v>
      </c>
      <c r="G4160" t="str">
        <f>IF(VentasC15[[#This Row],[Tipo de pago]]='Tablas auxiliares'!$B$6,"Venta física","Venta Online")</f>
        <v>Venta Online</v>
      </c>
      <c r="H4160" t="s">
        <v>29</v>
      </c>
      <c r="I4160" s="37">
        <v>37038</v>
      </c>
      <c r="J4160" s="37">
        <v>17072</v>
      </c>
      <c r="K4160" s="37">
        <v>97749</v>
      </c>
      <c r="L4160" s="37">
        <v>21989</v>
      </c>
      <c r="M4160" s="37">
        <v>88223</v>
      </c>
      <c r="N4160" s="37">
        <f>SUM(VentasC15[[#This Row],[Maquillaje]:[Perfumería]])</f>
        <v>262071</v>
      </c>
      <c r="O4160" s="14">
        <f>AVERAGE(VentasC15[[#This Row],[Maquillaje]:[Perfumería]])</f>
        <v>52414.2</v>
      </c>
      <c r="P4160" t="str">
        <f>INDEX(VentasC15[[#Headers],[Maquillaje]:[Perfumería]],MATCH(MAX(VentasC15[[#This Row],[Maquillaje]:[Perfumería]]),VentasC15[[#This Row],[Maquillaje]:[Perfumería]],0))</f>
        <v>Cabello</v>
      </c>
      <c r="Q4160" t="str">
        <f>INDEX(VentasC15[[#Headers],[Maquillaje]:[Perfumería]],MATCH(MIN(VentasC15[[#This Row],[Maquillaje]:[Perfumería]]),VentasC15[[#This Row],[Maquillaje]:[Perfumería]],0))</f>
        <v>Skincare</v>
      </c>
      <c r="R4160" t="str">
        <f>IF(VentasC15[[#This Row],[Total por vendedor]]&gt;=250000,"SI","NO")</f>
        <v>SI</v>
      </c>
    </row>
    <row r="4161" spans="1:18" x14ac:dyDescent="0.3">
      <c r="A4161" s="17">
        <v>33501281</v>
      </c>
      <c r="B4161" s="13">
        <v>43</v>
      </c>
      <c r="C4161" s="13">
        <v>9</v>
      </c>
      <c r="D4161" s="13">
        <v>85</v>
      </c>
      <c r="E4161" t="s">
        <v>23</v>
      </c>
      <c r="F4161" t="s">
        <v>21</v>
      </c>
      <c r="G4161" t="str">
        <f>IF(VentasC15[[#This Row],[Tipo de pago]]='Tablas auxiliares'!$B$6,"Venta física","Venta Online")</f>
        <v>Venta Online</v>
      </c>
      <c r="H4161" t="s">
        <v>30</v>
      </c>
      <c r="I4161" s="37">
        <v>69655</v>
      </c>
      <c r="J4161" s="37">
        <v>16893</v>
      </c>
      <c r="K4161" s="37">
        <v>46833</v>
      </c>
      <c r="L4161" s="37">
        <v>58606</v>
      </c>
      <c r="M4161" s="37">
        <v>83222</v>
      </c>
      <c r="N4161" s="37">
        <f>SUM(VentasC15[[#This Row],[Maquillaje]:[Perfumería]])</f>
        <v>275209</v>
      </c>
      <c r="O4161" s="14">
        <f>AVERAGE(VentasC15[[#This Row],[Maquillaje]:[Perfumería]])</f>
        <v>55041.8</v>
      </c>
      <c r="P4161" t="str">
        <f>INDEX(VentasC15[[#Headers],[Maquillaje]:[Perfumería]],MATCH(MAX(VentasC15[[#This Row],[Maquillaje]:[Perfumería]]),VentasC15[[#This Row],[Maquillaje]:[Perfumería]],0))</f>
        <v>Perfumería</v>
      </c>
      <c r="Q4161" t="str">
        <f>INDEX(VentasC15[[#Headers],[Maquillaje]:[Perfumería]],MATCH(MIN(VentasC15[[#This Row],[Maquillaje]:[Perfumería]]),VentasC15[[#This Row],[Maquillaje]:[Perfumería]],0))</f>
        <v>Skincare</v>
      </c>
      <c r="R4161" t="str">
        <f>IF(VentasC15[[#This Row],[Total por vendedor]]&gt;=250000,"SI","NO")</f>
        <v>SI</v>
      </c>
    </row>
    <row r="4162" spans="1:18" x14ac:dyDescent="0.3">
      <c r="A4162" s="16">
        <v>33501282</v>
      </c>
      <c r="B4162" s="13">
        <v>65</v>
      </c>
      <c r="C4162" s="13">
        <v>9</v>
      </c>
      <c r="D4162" s="13">
        <v>53</v>
      </c>
      <c r="E4162" t="s">
        <v>23</v>
      </c>
      <c r="F4162" t="s">
        <v>21</v>
      </c>
      <c r="G4162" t="str">
        <f>IF(VentasC15[[#This Row],[Tipo de pago]]='Tablas auxiliares'!$B$6,"Venta física","Venta Online")</f>
        <v>Venta Online</v>
      </c>
      <c r="H4162" t="s">
        <v>29</v>
      </c>
      <c r="I4162" s="37">
        <v>6271</v>
      </c>
      <c r="J4162" s="37">
        <v>56411</v>
      </c>
      <c r="K4162" s="37">
        <v>23065</v>
      </c>
      <c r="L4162" s="37">
        <v>37429</v>
      </c>
      <c r="M4162" s="37">
        <v>66451</v>
      </c>
      <c r="N4162" s="37">
        <f>SUM(VentasC15[[#This Row],[Maquillaje]:[Perfumería]])</f>
        <v>189627</v>
      </c>
      <c r="O4162" s="14">
        <f>AVERAGE(VentasC15[[#This Row],[Maquillaje]:[Perfumería]])</f>
        <v>37925.4</v>
      </c>
      <c r="P4162" t="str">
        <f>INDEX(VentasC15[[#Headers],[Maquillaje]:[Perfumería]],MATCH(MAX(VentasC15[[#This Row],[Maquillaje]:[Perfumería]]),VentasC15[[#This Row],[Maquillaje]:[Perfumería]],0))</f>
        <v>Perfumería</v>
      </c>
      <c r="Q4162" t="str">
        <f>INDEX(VentasC15[[#Headers],[Maquillaje]:[Perfumería]],MATCH(MIN(VentasC15[[#This Row],[Maquillaje]:[Perfumería]]),VentasC15[[#This Row],[Maquillaje]:[Perfumería]],0))</f>
        <v>Maquillaje</v>
      </c>
      <c r="R4162" t="str">
        <f>IF(VentasC15[[#This Row],[Total por vendedor]]&gt;=250000,"SI","NO")</f>
        <v>NO</v>
      </c>
    </row>
    <row r="4163" spans="1:18" x14ac:dyDescent="0.3">
      <c r="A4163" s="17">
        <v>33501283</v>
      </c>
      <c r="B4163" s="13">
        <v>62</v>
      </c>
      <c r="C4163" s="13">
        <v>9</v>
      </c>
      <c r="D4163" s="13">
        <v>84</v>
      </c>
      <c r="E4163" t="s">
        <v>22</v>
      </c>
      <c r="F4163" t="s">
        <v>20</v>
      </c>
      <c r="G4163" t="str">
        <f>IF(VentasC15[[#This Row],[Tipo de pago]]='Tablas auxiliares'!$B$6,"Venta física","Venta Online")</f>
        <v>Venta física</v>
      </c>
      <c r="H4163" t="s">
        <v>29</v>
      </c>
      <c r="I4163" s="37">
        <v>393</v>
      </c>
      <c r="J4163" s="37">
        <v>93573</v>
      </c>
      <c r="K4163" s="37">
        <v>17194</v>
      </c>
      <c r="L4163" s="37">
        <v>91740</v>
      </c>
      <c r="M4163" s="37">
        <v>87377</v>
      </c>
      <c r="N4163" s="37">
        <f>SUM(VentasC15[[#This Row],[Maquillaje]:[Perfumería]])</f>
        <v>290277</v>
      </c>
      <c r="O4163" s="14">
        <f>AVERAGE(VentasC15[[#This Row],[Maquillaje]:[Perfumería]])</f>
        <v>58055.4</v>
      </c>
      <c r="P4163" t="str">
        <f>INDEX(VentasC15[[#Headers],[Maquillaje]:[Perfumería]],MATCH(MAX(VentasC15[[#This Row],[Maquillaje]:[Perfumería]]),VentasC15[[#This Row],[Maquillaje]:[Perfumería]],0))</f>
        <v>Skincare</v>
      </c>
      <c r="Q4163" t="str">
        <f>INDEX(VentasC15[[#Headers],[Maquillaje]:[Perfumería]],MATCH(MIN(VentasC15[[#This Row],[Maquillaje]:[Perfumería]]),VentasC15[[#This Row],[Maquillaje]:[Perfumería]],0))</f>
        <v>Maquillaje</v>
      </c>
      <c r="R4163" t="str">
        <f>IF(VentasC15[[#This Row],[Total por vendedor]]&gt;=250000,"SI","NO")</f>
        <v>SI</v>
      </c>
    </row>
    <row r="4164" spans="1:18" x14ac:dyDescent="0.3">
      <c r="A4164" s="16">
        <v>33501284</v>
      </c>
      <c r="B4164" s="13">
        <v>47</v>
      </c>
      <c r="C4164" s="13">
        <v>9</v>
      </c>
      <c r="D4164" s="13">
        <v>30</v>
      </c>
      <c r="E4164" t="s">
        <v>24</v>
      </c>
      <c r="F4164" t="s">
        <v>20</v>
      </c>
      <c r="G4164" t="str">
        <f>IF(VentasC15[[#This Row],[Tipo de pago]]='Tablas auxiliares'!$B$6,"Venta física","Venta Online")</f>
        <v>Venta física</v>
      </c>
      <c r="H4164" t="s">
        <v>30</v>
      </c>
      <c r="I4164" s="37">
        <v>96410</v>
      </c>
      <c r="J4164" s="37">
        <v>23121</v>
      </c>
      <c r="K4164" s="37">
        <v>68569</v>
      </c>
      <c r="L4164" s="37">
        <v>33109</v>
      </c>
      <c r="M4164" s="37">
        <v>63548</v>
      </c>
      <c r="N4164" s="37">
        <f>SUM(VentasC15[[#This Row],[Maquillaje]:[Perfumería]])</f>
        <v>284757</v>
      </c>
      <c r="O4164" s="14">
        <f>AVERAGE(VentasC15[[#This Row],[Maquillaje]:[Perfumería]])</f>
        <v>56951.4</v>
      </c>
      <c r="P4164" t="str">
        <f>INDEX(VentasC15[[#Headers],[Maquillaje]:[Perfumería]],MATCH(MAX(VentasC15[[#This Row],[Maquillaje]:[Perfumería]]),VentasC15[[#This Row],[Maquillaje]:[Perfumería]],0))</f>
        <v>Maquillaje</v>
      </c>
      <c r="Q4164" t="str">
        <f>INDEX(VentasC15[[#Headers],[Maquillaje]:[Perfumería]],MATCH(MIN(VentasC15[[#This Row],[Maquillaje]:[Perfumería]]),VentasC15[[#This Row],[Maquillaje]:[Perfumería]],0))</f>
        <v>Skincare</v>
      </c>
      <c r="R4164" t="str">
        <f>IF(VentasC15[[#This Row],[Total por vendedor]]&gt;=250000,"SI","NO")</f>
        <v>SI</v>
      </c>
    </row>
    <row r="4165" spans="1:18" x14ac:dyDescent="0.3">
      <c r="A4165" s="17">
        <v>33501285</v>
      </c>
      <c r="B4165" s="13">
        <v>70</v>
      </c>
      <c r="C4165" s="13">
        <v>9</v>
      </c>
      <c r="D4165" s="13">
        <v>37</v>
      </c>
      <c r="E4165" t="s">
        <v>23</v>
      </c>
      <c r="F4165" t="s">
        <v>20</v>
      </c>
      <c r="G4165" t="str">
        <f>IF(VentasC15[[#This Row],[Tipo de pago]]='Tablas auxiliares'!$B$6,"Venta física","Venta Online")</f>
        <v>Venta física</v>
      </c>
      <c r="H4165" t="s">
        <v>29</v>
      </c>
      <c r="I4165" s="37">
        <v>4309</v>
      </c>
      <c r="J4165" s="37">
        <v>10280</v>
      </c>
      <c r="K4165" s="37">
        <v>65939</v>
      </c>
      <c r="L4165" s="37">
        <v>99495</v>
      </c>
      <c r="M4165" s="37">
        <v>57862</v>
      </c>
      <c r="N4165" s="37">
        <f>SUM(VentasC15[[#This Row],[Maquillaje]:[Perfumería]])</f>
        <v>237885</v>
      </c>
      <c r="O4165" s="14">
        <f>AVERAGE(VentasC15[[#This Row],[Maquillaje]:[Perfumería]])</f>
        <v>47577</v>
      </c>
      <c r="P4165" t="str">
        <f>INDEX(VentasC15[[#Headers],[Maquillaje]:[Perfumería]],MATCH(MAX(VentasC15[[#This Row],[Maquillaje]:[Perfumería]]),VentasC15[[#This Row],[Maquillaje]:[Perfumería]],0))</f>
        <v>Cuerpo</v>
      </c>
      <c r="Q4165" t="str">
        <f>INDEX(VentasC15[[#Headers],[Maquillaje]:[Perfumería]],MATCH(MIN(VentasC15[[#This Row],[Maquillaje]:[Perfumería]]),VentasC15[[#This Row],[Maquillaje]:[Perfumería]],0))</f>
        <v>Maquillaje</v>
      </c>
      <c r="R4165" t="str">
        <f>IF(VentasC15[[#This Row],[Total por vendedor]]&gt;=250000,"SI","NO")</f>
        <v>NO</v>
      </c>
    </row>
    <row r="4166" spans="1:18" x14ac:dyDescent="0.3">
      <c r="A4166" s="16">
        <v>33501286</v>
      </c>
      <c r="B4166" s="13">
        <v>37</v>
      </c>
      <c r="C4166" s="13">
        <v>9</v>
      </c>
      <c r="D4166" s="13">
        <v>33</v>
      </c>
      <c r="E4166" t="s">
        <v>22</v>
      </c>
      <c r="F4166" t="s">
        <v>21</v>
      </c>
      <c r="G4166" t="str">
        <f>IF(VentasC15[[#This Row],[Tipo de pago]]='Tablas auxiliares'!$B$6,"Venta física","Venta Online")</f>
        <v>Venta Online</v>
      </c>
      <c r="H4166" t="s">
        <v>29</v>
      </c>
      <c r="I4166" s="37">
        <v>77674</v>
      </c>
      <c r="J4166" s="37">
        <v>26961</v>
      </c>
      <c r="K4166" s="37">
        <v>34290</v>
      </c>
      <c r="L4166" s="37">
        <v>8585</v>
      </c>
      <c r="M4166" s="37">
        <v>5106</v>
      </c>
      <c r="N4166" s="37">
        <f>SUM(VentasC15[[#This Row],[Maquillaje]:[Perfumería]])</f>
        <v>152616</v>
      </c>
      <c r="O4166" s="14">
        <f>AVERAGE(VentasC15[[#This Row],[Maquillaje]:[Perfumería]])</f>
        <v>30523.200000000001</v>
      </c>
      <c r="P4166" t="str">
        <f>INDEX(VentasC15[[#Headers],[Maquillaje]:[Perfumería]],MATCH(MAX(VentasC15[[#This Row],[Maquillaje]:[Perfumería]]),VentasC15[[#This Row],[Maquillaje]:[Perfumería]],0))</f>
        <v>Maquillaje</v>
      </c>
      <c r="Q4166" t="str">
        <f>INDEX(VentasC15[[#Headers],[Maquillaje]:[Perfumería]],MATCH(MIN(VentasC15[[#This Row],[Maquillaje]:[Perfumería]]),VentasC15[[#This Row],[Maquillaje]:[Perfumería]],0))</f>
        <v>Perfumería</v>
      </c>
      <c r="R4166" t="str">
        <f>IF(VentasC15[[#This Row],[Total por vendedor]]&gt;=250000,"SI","NO")</f>
        <v>NO</v>
      </c>
    </row>
    <row r="4167" spans="1:18" x14ac:dyDescent="0.3">
      <c r="A4167" s="17">
        <v>33501287</v>
      </c>
      <c r="B4167" s="13">
        <v>50</v>
      </c>
      <c r="C4167" s="13">
        <v>9</v>
      </c>
      <c r="D4167" s="13">
        <v>13</v>
      </c>
      <c r="E4167" t="s">
        <v>23</v>
      </c>
      <c r="F4167" t="s">
        <v>21</v>
      </c>
      <c r="G4167" t="str">
        <f>IF(VentasC15[[#This Row],[Tipo de pago]]='Tablas auxiliares'!$B$6,"Venta física","Venta Online")</f>
        <v>Venta Online</v>
      </c>
      <c r="H4167" t="s">
        <v>30</v>
      </c>
      <c r="I4167" s="37">
        <v>43705</v>
      </c>
      <c r="J4167" s="37">
        <v>39638</v>
      </c>
      <c r="K4167" s="37">
        <v>31291</v>
      </c>
      <c r="L4167" s="37">
        <v>6360</v>
      </c>
      <c r="M4167" s="37">
        <v>98050</v>
      </c>
      <c r="N4167" s="37">
        <f>SUM(VentasC15[[#This Row],[Maquillaje]:[Perfumería]])</f>
        <v>219044</v>
      </c>
      <c r="O4167" s="14">
        <f>AVERAGE(VentasC15[[#This Row],[Maquillaje]:[Perfumería]])</f>
        <v>43808.800000000003</v>
      </c>
      <c r="P4167" t="str">
        <f>INDEX(VentasC15[[#Headers],[Maquillaje]:[Perfumería]],MATCH(MAX(VentasC15[[#This Row],[Maquillaje]:[Perfumería]]),VentasC15[[#This Row],[Maquillaje]:[Perfumería]],0))</f>
        <v>Perfumería</v>
      </c>
      <c r="Q4167" t="str">
        <f>INDEX(VentasC15[[#Headers],[Maquillaje]:[Perfumería]],MATCH(MIN(VentasC15[[#This Row],[Maquillaje]:[Perfumería]]),VentasC15[[#This Row],[Maquillaje]:[Perfumería]],0))</f>
        <v>Cuerpo</v>
      </c>
      <c r="R4167" t="str">
        <f>IF(VentasC15[[#This Row],[Total por vendedor]]&gt;=250000,"SI","NO")</f>
        <v>NO</v>
      </c>
    </row>
    <row r="4168" spans="1:18" x14ac:dyDescent="0.3">
      <c r="A4168" s="16">
        <v>33501288</v>
      </c>
      <c r="B4168" s="13">
        <v>75</v>
      </c>
      <c r="C4168" s="13">
        <v>9</v>
      </c>
      <c r="D4168" s="13">
        <v>74</v>
      </c>
      <c r="E4168" t="s">
        <v>23</v>
      </c>
      <c r="F4168" t="s">
        <v>20</v>
      </c>
      <c r="G4168" t="str">
        <f>IF(VentasC15[[#This Row],[Tipo de pago]]='Tablas auxiliares'!$B$6,"Venta física","Venta Online")</f>
        <v>Venta física</v>
      </c>
      <c r="H4168" t="s">
        <v>30</v>
      </c>
      <c r="I4168" s="37">
        <v>73074</v>
      </c>
      <c r="J4168" s="37">
        <v>32678</v>
      </c>
      <c r="K4168" s="37">
        <v>62939</v>
      </c>
      <c r="L4168" s="37">
        <v>79817</v>
      </c>
      <c r="M4168" s="37">
        <v>87113</v>
      </c>
      <c r="N4168" s="37">
        <f>SUM(VentasC15[[#This Row],[Maquillaje]:[Perfumería]])</f>
        <v>335621</v>
      </c>
      <c r="O4168" s="14">
        <f>AVERAGE(VentasC15[[#This Row],[Maquillaje]:[Perfumería]])</f>
        <v>67124.2</v>
      </c>
      <c r="P4168" t="str">
        <f>INDEX(VentasC15[[#Headers],[Maquillaje]:[Perfumería]],MATCH(MAX(VentasC15[[#This Row],[Maquillaje]:[Perfumería]]),VentasC15[[#This Row],[Maquillaje]:[Perfumería]],0))</f>
        <v>Perfumería</v>
      </c>
      <c r="Q4168" t="str">
        <f>INDEX(VentasC15[[#Headers],[Maquillaje]:[Perfumería]],MATCH(MIN(VentasC15[[#This Row],[Maquillaje]:[Perfumería]]),VentasC15[[#This Row],[Maquillaje]:[Perfumería]],0))</f>
        <v>Skincare</v>
      </c>
      <c r="R4168" t="str">
        <f>IF(VentasC15[[#This Row],[Total por vendedor]]&gt;=250000,"SI","NO")</f>
        <v>SI</v>
      </c>
    </row>
    <row r="4169" spans="1:18" x14ac:dyDescent="0.3">
      <c r="A4169" s="17">
        <v>33501289</v>
      </c>
      <c r="B4169" s="13">
        <v>45</v>
      </c>
      <c r="C4169" s="13">
        <v>9</v>
      </c>
      <c r="D4169" s="13">
        <v>43</v>
      </c>
      <c r="E4169" t="s">
        <v>22</v>
      </c>
      <c r="F4169" t="s">
        <v>21</v>
      </c>
      <c r="G4169" t="str">
        <f>IF(VentasC15[[#This Row],[Tipo de pago]]='Tablas auxiliares'!$B$6,"Venta física","Venta Online")</f>
        <v>Venta Online</v>
      </c>
      <c r="H4169" t="s">
        <v>30</v>
      </c>
      <c r="I4169" s="37">
        <v>61973</v>
      </c>
      <c r="J4169" s="37">
        <v>67876</v>
      </c>
      <c r="K4169" s="37">
        <v>99672</v>
      </c>
      <c r="L4169" s="37">
        <v>32995</v>
      </c>
      <c r="M4169" s="37">
        <v>30870</v>
      </c>
      <c r="N4169" s="37">
        <f>SUM(VentasC15[[#This Row],[Maquillaje]:[Perfumería]])</f>
        <v>293386</v>
      </c>
      <c r="O4169" s="14">
        <f>AVERAGE(VentasC15[[#This Row],[Maquillaje]:[Perfumería]])</f>
        <v>58677.2</v>
      </c>
      <c r="P4169" t="str">
        <f>INDEX(VentasC15[[#Headers],[Maquillaje]:[Perfumería]],MATCH(MAX(VentasC15[[#This Row],[Maquillaje]:[Perfumería]]),VentasC15[[#This Row],[Maquillaje]:[Perfumería]],0))</f>
        <v>Cabello</v>
      </c>
      <c r="Q4169" t="str">
        <f>INDEX(VentasC15[[#Headers],[Maquillaje]:[Perfumería]],MATCH(MIN(VentasC15[[#This Row],[Maquillaje]:[Perfumería]]),VentasC15[[#This Row],[Maquillaje]:[Perfumería]],0))</f>
        <v>Perfumería</v>
      </c>
      <c r="R4169" t="str">
        <f>IF(VentasC15[[#This Row],[Total por vendedor]]&gt;=250000,"SI","NO")</f>
        <v>SI</v>
      </c>
    </row>
    <row r="4170" spans="1:18" x14ac:dyDescent="0.3">
      <c r="A4170" s="16">
        <v>33501290</v>
      </c>
      <c r="B4170" s="13">
        <v>40</v>
      </c>
      <c r="C4170" s="13">
        <v>9</v>
      </c>
      <c r="D4170" s="13">
        <v>55</v>
      </c>
      <c r="E4170" t="s">
        <v>23</v>
      </c>
      <c r="F4170" t="s">
        <v>21</v>
      </c>
      <c r="G4170" t="str">
        <f>IF(VentasC15[[#This Row],[Tipo de pago]]='Tablas auxiliares'!$B$6,"Venta física","Venta Online")</f>
        <v>Venta Online</v>
      </c>
      <c r="H4170" t="s">
        <v>30</v>
      </c>
      <c r="I4170" s="37">
        <v>90615</v>
      </c>
      <c r="J4170" s="37">
        <v>86724</v>
      </c>
      <c r="K4170" s="37">
        <v>20918</v>
      </c>
      <c r="L4170" s="37">
        <v>98705</v>
      </c>
      <c r="M4170" s="37">
        <v>62152</v>
      </c>
      <c r="N4170" s="37">
        <f>SUM(VentasC15[[#This Row],[Maquillaje]:[Perfumería]])</f>
        <v>359114</v>
      </c>
      <c r="O4170" s="14">
        <f>AVERAGE(VentasC15[[#This Row],[Maquillaje]:[Perfumería]])</f>
        <v>71822.8</v>
      </c>
      <c r="P4170" t="str">
        <f>INDEX(VentasC15[[#Headers],[Maquillaje]:[Perfumería]],MATCH(MAX(VentasC15[[#This Row],[Maquillaje]:[Perfumería]]),VentasC15[[#This Row],[Maquillaje]:[Perfumería]],0))</f>
        <v>Cuerpo</v>
      </c>
      <c r="Q4170" t="str">
        <f>INDEX(VentasC15[[#Headers],[Maquillaje]:[Perfumería]],MATCH(MIN(VentasC15[[#This Row],[Maquillaje]:[Perfumería]]),VentasC15[[#This Row],[Maquillaje]:[Perfumería]],0))</f>
        <v>Cabello</v>
      </c>
      <c r="R4170" t="str">
        <f>IF(VentasC15[[#This Row],[Total por vendedor]]&gt;=250000,"SI","NO")</f>
        <v>SI</v>
      </c>
    </row>
    <row r="4171" spans="1:18" x14ac:dyDescent="0.3">
      <c r="A4171" s="17">
        <v>33501291</v>
      </c>
      <c r="B4171" s="13">
        <v>75</v>
      </c>
      <c r="C4171" s="13">
        <v>9</v>
      </c>
      <c r="D4171" s="13">
        <v>62</v>
      </c>
      <c r="E4171" t="s">
        <v>25</v>
      </c>
      <c r="F4171" t="s">
        <v>20</v>
      </c>
      <c r="G4171" t="str">
        <f>IF(VentasC15[[#This Row],[Tipo de pago]]='Tablas auxiliares'!$B$6,"Venta física","Venta Online")</f>
        <v>Venta física</v>
      </c>
      <c r="H4171" t="s">
        <v>30</v>
      </c>
      <c r="I4171" s="37">
        <v>77446</v>
      </c>
      <c r="J4171" s="37">
        <v>10970</v>
      </c>
      <c r="K4171" s="37">
        <v>71260</v>
      </c>
      <c r="L4171" s="37">
        <v>53015</v>
      </c>
      <c r="M4171" s="37">
        <v>31282</v>
      </c>
      <c r="N4171" s="37">
        <f>SUM(VentasC15[[#This Row],[Maquillaje]:[Perfumería]])</f>
        <v>243973</v>
      </c>
      <c r="O4171" s="14">
        <f>AVERAGE(VentasC15[[#This Row],[Maquillaje]:[Perfumería]])</f>
        <v>48794.6</v>
      </c>
      <c r="P4171" t="str">
        <f>INDEX(VentasC15[[#Headers],[Maquillaje]:[Perfumería]],MATCH(MAX(VentasC15[[#This Row],[Maquillaje]:[Perfumería]]),VentasC15[[#This Row],[Maquillaje]:[Perfumería]],0))</f>
        <v>Maquillaje</v>
      </c>
      <c r="Q4171" t="str">
        <f>INDEX(VentasC15[[#Headers],[Maquillaje]:[Perfumería]],MATCH(MIN(VentasC15[[#This Row],[Maquillaje]:[Perfumería]]),VentasC15[[#This Row],[Maquillaje]:[Perfumería]],0))</f>
        <v>Skincare</v>
      </c>
      <c r="R4171" t="str">
        <f>IF(VentasC15[[#This Row],[Total por vendedor]]&gt;=250000,"SI","NO")</f>
        <v>NO</v>
      </c>
    </row>
    <row r="4172" spans="1:18" x14ac:dyDescent="0.3">
      <c r="A4172" s="16">
        <v>33501292</v>
      </c>
      <c r="B4172" s="13">
        <v>34</v>
      </c>
      <c r="C4172" s="13">
        <v>9</v>
      </c>
      <c r="D4172" s="13">
        <v>94</v>
      </c>
      <c r="E4172" t="s">
        <v>22</v>
      </c>
      <c r="F4172" t="s">
        <v>21</v>
      </c>
      <c r="G4172" t="str">
        <f>IF(VentasC15[[#This Row],[Tipo de pago]]='Tablas auxiliares'!$B$6,"Venta física","Venta Online")</f>
        <v>Venta Online</v>
      </c>
      <c r="H4172" t="s">
        <v>29</v>
      </c>
      <c r="I4172" s="37">
        <v>36958</v>
      </c>
      <c r="J4172" s="37">
        <v>99779</v>
      </c>
      <c r="K4172" s="37">
        <v>88204</v>
      </c>
      <c r="L4172" s="37">
        <v>60174</v>
      </c>
      <c r="M4172" s="37">
        <v>70942</v>
      </c>
      <c r="N4172" s="37">
        <f>SUM(VentasC15[[#This Row],[Maquillaje]:[Perfumería]])</f>
        <v>356057</v>
      </c>
      <c r="O4172" s="14">
        <f>AVERAGE(VentasC15[[#This Row],[Maquillaje]:[Perfumería]])</f>
        <v>71211.399999999994</v>
      </c>
      <c r="P4172" t="str">
        <f>INDEX(VentasC15[[#Headers],[Maquillaje]:[Perfumería]],MATCH(MAX(VentasC15[[#This Row],[Maquillaje]:[Perfumería]]),VentasC15[[#This Row],[Maquillaje]:[Perfumería]],0))</f>
        <v>Skincare</v>
      </c>
      <c r="Q4172" t="str">
        <f>INDEX(VentasC15[[#Headers],[Maquillaje]:[Perfumería]],MATCH(MIN(VentasC15[[#This Row],[Maquillaje]:[Perfumería]]),VentasC15[[#This Row],[Maquillaje]:[Perfumería]],0))</f>
        <v>Maquillaje</v>
      </c>
      <c r="R4172" t="str">
        <f>IF(VentasC15[[#This Row],[Total por vendedor]]&gt;=250000,"SI","NO")</f>
        <v>SI</v>
      </c>
    </row>
    <row r="4173" spans="1:18" x14ac:dyDescent="0.3">
      <c r="A4173" s="17">
        <v>33501293</v>
      </c>
      <c r="B4173" s="13">
        <v>70</v>
      </c>
      <c r="C4173" s="13">
        <v>9</v>
      </c>
      <c r="D4173" s="13">
        <v>5</v>
      </c>
      <c r="E4173" t="s">
        <v>23</v>
      </c>
      <c r="F4173" t="s">
        <v>20</v>
      </c>
      <c r="G4173" t="str">
        <f>IF(VentasC15[[#This Row],[Tipo de pago]]='Tablas auxiliares'!$B$6,"Venta física","Venta Online")</f>
        <v>Venta física</v>
      </c>
      <c r="H4173" t="s">
        <v>30</v>
      </c>
      <c r="I4173" s="37">
        <v>49150</v>
      </c>
      <c r="J4173" s="37">
        <v>7008</v>
      </c>
      <c r="K4173" s="37">
        <v>16747</v>
      </c>
      <c r="L4173" s="37">
        <v>44667</v>
      </c>
      <c r="M4173" s="37">
        <v>42821</v>
      </c>
      <c r="N4173" s="37">
        <f>SUM(VentasC15[[#This Row],[Maquillaje]:[Perfumería]])</f>
        <v>160393</v>
      </c>
      <c r="O4173" s="14">
        <f>AVERAGE(VentasC15[[#This Row],[Maquillaje]:[Perfumería]])</f>
        <v>32078.6</v>
      </c>
      <c r="P4173" t="str">
        <f>INDEX(VentasC15[[#Headers],[Maquillaje]:[Perfumería]],MATCH(MAX(VentasC15[[#This Row],[Maquillaje]:[Perfumería]]),VentasC15[[#This Row],[Maquillaje]:[Perfumería]],0))</f>
        <v>Maquillaje</v>
      </c>
      <c r="Q4173" t="str">
        <f>INDEX(VentasC15[[#Headers],[Maquillaje]:[Perfumería]],MATCH(MIN(VentasC15[[#This Row],[Maquillaje]:[Perfumería]]),VentasC15[[#This Row],[Maquillaje]:[Perfumería]],0))</f>
        <v>Skincare</v>
      </c>
      <c r="R4173" t="str">
        <f>IF(VentasC15[[#This Row],[Total por vendedor]]&gt;=250000,"SI","NO")</f>
        <v>NO</v>
      </c>
    </row>
    <row r="4174" spans="1:18" x14ac:dyDescent="0.3">
      <c r="A4174" s="16">
        <v>33501294</v>
      </c>
      <c r="B4174" s="13">
        <v>66</v>
      </c>
      <c r="C4174" s="13">
        <v>9</v>
      </c>
      <c r="D4174" s="13">
        <v>98</v>
      </c>
      <c r="E4174" t="s">
        <v>24</v>
      </c>
      <c r="F4174" t="s">
        <v>20</v>
      </c>
      <c r="G4174" t="str">
        <f>IF(VentasC15[[#This Row],[Tipo de pago]]='Tablas auxiliares'!$B$6,"Venta física","Venta Online")</f>
        <v>Venta física</v>
      </c>
      <c r="H4174" t="s">
        <v>29</v>
      </c>
      <c r="I4174" s="37">
        <v>23407</v>
      </c>
      <c r="J4174" s="37">
        <v>27443</v>
      </c>
      <c r="K4174" s="37">
        <v>15391</v>
      </c>
      <c r="L4174" s="37">
        <v>40543</v>
      </c>
      <c r="M4174" s="37">
        <v>44103</v>
      </c>
      <c r="N4174" s="37">
        <f>SUM(VentasC15[[#This Row],[Maquillaje]:[Perfumería]])</f>
        <v>150887</v>
      </c>
      <c r="O4174" s="14">
        <f>AVERAGE(VentasC15[[#This Row],[Maquillaje]:[Perfumería]])</f>
        <v>30177.4</v>
      </c>
      <c r="P4174" t="str">
        <f>INDEX(VentasC15[[#Headers],[Maquillaje]:[Perfumería]],MATCH(MAX(VentasC15[[#This Row],[Maquillaje]:[Perfumería]]),VentasC15[[#This Row],[Maquillaje]:[Perfumería]],0))</f>
        <v>Perfumería</v>
      </c>
      <c r="Q4174" t="str">
        <f>INDEX(VentasC15[[#Headers],[Maquillaje]:[Perfumería]],MATCH(MIN(VentasC15[[#This Row],[Maquillaje]:[Perfumería]]),VentasC15[[#This Row],[Maquillaje]:[Perfumería]],0))</f>
        <v>Cabello</v>
      </c>
      <c r="R4174" t="str">
        <f>IF(VentasC15[[#This Row],[Total por vendedor]]&gt;=250000,"SI","NO")</f>
        <v>NO</v>
      </c>
    </row>
    <row r="4175" spans="1:18" x14ac:dyDescent="0.3">
      <c r="A4175" s="17">
        <v>33501295</v>
      </c>
      <c r="B4175" s="13">
        <v>40</v>
      </c>
      <c r="C4175" s="13">
        <v>9</v>
      </c>
      <c r="D4175" s="13">
        <v>48</v>
      </c>
      <c r="E4175" t="s">
        <v>24</v>
      </c>
      <c r="F4175" t="s">
        <v>20</v>
      </c>
      <c r="G4175" t="str">
        <f>IF(VentasC15[[#This Row],[Tipo de pago]]='Tablas auxiliares'!$B$6,"Venta física","Venta Online")</f>
        <v>Venta física</v>
      </c>
      <c r="H4175" t="s">
        <v>30</v>
      </c>
      <c r="I4175" s="37">
        <v>40150</v>
      </c>
      <c r="J4175" s="37">
        <v>13700</v>
      </c>
      <c r="K4175" s="37">
        <v>90156</v>
      </c>
      <c r="L4175" s="37">
        <v>81217</v>
      </c>
      <c r="M4175" s="37">
        <v>46923</v>
      </c>
      <c r="N4175" s="37">
        <f>SUM(VentasC15[[#This Row],[Maquillaje]:[Perfumería]])</f>
        <v>272146</v>
      </c>
      <c r="O4175" s="14">
        <f>AVERAGE(VentasC15[[#This Row],[Maquillaje]:[Perfumería]])</f>
        <v>54429.2</v>
      </c>
      <c r="P4175" t="str">
        <f>INDEX(VentasC15[[#Headers],[Maquillaje]:[Perfumería]],MATCH(MAX(VentasC15[[#This Row],[Maquillaje]:[Perfumería]]),VentasC15[[#This Row],[Maquillaje]:[Perfumería]],0))</f>
        <v>Cabello</v>
      </c>
      <c r="Q4175" t="str">
        <f>INDEX(VentasC15[[#Headers],[Maquillaje]:[Perfumería]],MATCH(MIN(VentasC15[[#This Row],[Maquillaje]:[Perfumería]]),VentasC15[[#This Row],[Maquillaje]:[Perfumería]],0))</f>
        <v>Skincare</v>
      </c>
      <c r="R4175" t="str">
        <f>IF(VentasC15[[#This Row],[Total por vendedor]]&gt;=250000,"SI","NO")</f>
        <v>SI</v>
      </c>
    </row>
    <row r="4176" spans="1:18" x14ac:dyDescent="0.3">
      <c r="A4176" s="16">
        <v>33501296</v>
      </c>
      <c r="B4176" s="13">
        <v>68</v>
      </c>
      <c r="C4176" s="13">
        <v>9</v>
      </c>
      <c r="D4176" s="13">
        <v>83</v>
      </c>
      <c r="E4176" t="s">
        <v>25</v>
      </c>
      <c r="F4176" t="s">
        <v>21</v>
      </c>
      <c r="G4176" t="str">
        <f>IF(VentasC15[[#This Row],[Tipo de pago]]='Tablas auxiliares'!$B$6,"Venta física","Venta Online")</f>
        <v>Venta Online</v>
      </c>
      <c r="H4176" t="s">
        <v>30</v>
      </c>
      <c r="I4176" s="37">
        <v>93268</v>
      </c>
      <c r="J4176" s="37">
        <v>99509</v>
      </c>
      <c r="K4176" s="37">
        <v>68390</v>
      </c>
      <c r="L4176" s="37">
        <v>1209</v>
      </c>
      <c r="M4176" s="37">
        <v>6718</v>
      </c>
      <c r="N4176" s="37">
        <f>SUM(VentasC15[[#This Row],[Maquillaje]:[Perfumería]])</f>
        <v>269094</v>
      </c>
      <c r="O4176" s="14">
        <f>AVERAGE(VentasC15[[#This Row],[Maquillaje]:[Perfumería]])</f>
        <v>53818.8</v>
      </c>
      <c r="P4176" t="str">
        <f>INDEX(VentasC15[[#Headers],[Maquillaje]:[Perfumería]],MATCH(MAX(VentasC15[[#This Row],[Maquillaje]:[Perfumería]]),VentasC15[[#This Row],[Maquillaje]:[Perfumería]],0))</f>
        <v>Skincare</v>
      </c>
      <c r="Q4176" t="str">
        <f>INDEX(VentasC15[[#Headers],[Maquillaje]:[Perfumería]],MATCH(MIN(VentasC15[[#This Row],[Maquillaje]:[Perfumería]]),VentasC15[[#This Row],[Maquillaje]:[Perfumería]],0))</f>
        <v>Cuerpo</v>
      </c>
      <c r="R4176" t="str">
        <f>IF(VentasC15[[#This Row],[Total por vendedor]]&gt;=250000,"SI","NO")</f>
        <v>SI</v>
      </c>
    </row>
    <row r="4177" spans="1:18" x14ac:dyDescent="0.3">
      <c r="A4177" s="17">
        <v>33501297</v>
      </c>
      <c r="B4177" s="13">
        <v>67</v>
      </c>
      <c r="C4177" s="13">
        <v>9</v>
      </c>
      <c r="D4177" s="13">
        <v>11</v>
      </c>
      <c r="E4177" t="s">
        <v>25</v>
      </c>
      <c r="F4177" t="s">
        <v>20</v>
      </c>
      <c r="G4177" t="str">
        <f>IF(VentasC15[[#This Row],[Tipo de pago]]='Tablas auxiliares'!$B$6,"Venta física","Venta Online")</f>
        <v>Venta física</v>
      </c>
      <c r="H4177" t="s">
        <v>29</v>
      </c>
      <c r="I4177" s="37">
        <v>13320</v>
      </c>
      <c r="J4177" s="37">
        <v>16567</v>
      </c>
      <c r="K4177" s="37">
        <v>578</v>
      </c>
      <c r="L4177" s="37">
        <v>78273</v>
      </c>
      <c r="M4177" s="37">
        <v>61831</v>
      </c>
      <c r="N4177" s="37">
        <f>SUM(VentasC15[[#This Row],[Maquillaje]:[Perfumería]])</f>
        <v>170569</v>
      </c>
      <c r="O4177" s="14">
        <f>AVERAGE(VentasC15[[#This Row],[Maquillaje]:[Perfumería]])</f>
        <v>34113.800000000003</v>
      </c>
      <c r="P4177" t="str">
        <f>INDEX(VentasC15[[#Headers],[Maquillaje]:[Perfumería]],MATCH(MAX(VentasC15[[#This Row],[Maquillaje]:[Perfumería]]),VentasC15[[#This Row],[Maquillaje]:[Perfumería]],0))</f>
        <v>Cuerpo</v>
      </c>
      <c r="Q4177" t="str">
        <f>INDEX(VentasC15[[#Headers],[Maquillaje]:[Perfumería]],MATCH(MIN(VentasC15[[#This Row],[Maquillaje]:[Perfumería]]),VentasC15[[#This Row],[Maquillaje]:[Perfumería]],0))</f>
        <v>Cabello</v>
      </c>
      <c r="R4177" t="str">
        <f>IF(VentasC15[[#This Row],[Total por vendedor]]&gt;=250000,"SI","NO")</f>
        <v>NO</v>
      </c>
    </row>
    <row r="4178" spans="1:18" x14ac:dyDescent="0.3">
      <c r="A4178" s="16">
        <v>33501298</v>
      </c>
      <c r="B4178" s="13">
        <v>38</v>
      </c>
      <c r="C4178" s="13">
        <v>9</v>
      </c>
      <c r="D4178" s="13">
        <v>30</v>
      </c>
      <c r="E4178" t="s">
        <v>23</v>
      </c>
      <c r="F4178" t="s">
        <v>20</v>
      </c>
      <c r="G4178" t="str">
        <f>IF(VentasC15[[#This Row],[Tipo de pago]]='Tablas auxiliares'!$B$6,"Venta física","Venta Online")</f>
        <v>Venta física</v>
      </c>
      <c r="H4178" t="s">
        <v>29</v>
      </c>
      <c r="I4178" s="37">
        <v>22470</v>
      </c>
      <c r="J4178" s="37">
        <v>60095</v>
      </c>
      <c r="K4178" s="37">
        <v>37783</v>
      </c>
      <c r="L4178" s="37">
        <v>94816</v>
      </c>
      <c r="M4178" s="37">
        <v>63913</v>
      </c>
      <c r="N4178" s="37">
        <f>SUM(VentasC15[[#This Row],[Maquillaje]:[Perfumería]])</f>
        <v>279077</v>
      </c>
      <c r="O4178" s="14">
        <f>AVERAGE(VentasC15[[#This Row],[Maquillaje]:[Perfumería]])</f>
        <v>55815.4</v>
      </c>
      <c r="P4178" t="str">
        <f>INDEX(VentasC15[[#Headers],[Maquillaje]:[Perfumería]],MATCH(MAX(VentasC15[[#This Row],[Maquillaje]:[Perfumería]]),VentasC15[[#This Row],[Maquillaje]:[Perfumería]],0))</f>
        <v>Cuerpo</v>
      </c>
      <c r="Q4178" t="str">
        <f>INDEX(VentasC15[[#Headers],[Maquillaje]:[Perfumería]],MATCH(MIN(VentasC15[[#This Row],[Maquillaje]:[Perfumería]]),VentasC15[[#This Row],[Maquillaje]:[Perfumería]],0))</f>
        <v>Maquillaje</v>
      </c>
      <c r="R4178" t="str">
        <f>IF(VentasC15[[#This Row],[Total por vendedor]]&gt;=250000,"SI","NO")</f>
        <v>SI</v>
      </c>
    </row>
    <row r="4179" spans="1:18" x14ac:dyDescent="0.3">
      <c r="A4179" s="17">
        <v>33501299</v>
      </c>
      <c r="B4179" s="13">
        <v>73</v>
      </c>
      <c r="C4179" s="13">
        <v>9</v>
      </c>
      <c r="D4179" s="13">
        <v>45</v>
      </c>
      <c r="E4179" t="s">
        <v>23</v>
      </c>
      <c r="F4179" t="s">
        <v>21</v>
      </c>
      <c r="G4179" t="str">
        <f>IF(VentasC15[[#This Row],[Tipo de pago]]='Tablas auxiliares'!$B$6,"Venta física","Venta Online")</f>
        <v>Venta Online</v>
      </c>
      <c r="H4179" t="s">
        <v>30</v>
      </c>
      <c r="I4179" s="37">
        <v>97628</v>
      </c>
      <c r="J4179" s="37">
        <v>19118</v>
      </c>
      <c r="K4179" s="37">
        <v>66266</v>
      </c>
      <c r="L4179" s="37">
        <v>187</v>
      </c>
      <c r="M4179" s="37">
        <v>29602</v>
      </c>
      <c r="N4179" s="37">
        <f>SUM(VentasC15[[#This Row],[Maquillaje]:[Perfumería]])</f>
        <v>212801</v>
      </c>
      <c r="O4179" s="14">
        <f>AVERAGE(VentasC15[[#This Row],[Maquillaje]:[Perfumería]])</f>
        <v>42560.2</v>
      </c>
      <c r="P4179" t="str">
        <f>INDEX(VentasC15[[#Headers],[Maquillaje]:[Perfumería]],MATCH(MAX(VentasC15[[#This Row],[Maquillaje]:[Perfumería]]),VentasC15[[#This Row],[Maquillaje]:[Perfumería]],0))</f>
        <v>Maquillaje</v>
      </c>
      <c r="Q4179" t="str">
        <f>INDEX(VentasC15[[#Headers],[Maquillaje]:[Perfumería]],MATCH(MIN(VentasC15[[#This Row],[Maquillaje]:[Perfumería]]),VentasC15[[#This Row],[Maquillaje]:[Perfumería]],0))</f>
        <v>Cuerpo</v>
      </c>
      <c r="R4179" t="str">
        <f>IF(VentasC15[[#This Row],[Total por vendedor]]&gt;=250000,"SI","NO")</f>
        <v>NO</v>
      </c>
    </row>
    <row r="4180" spans="1:18" x14ac:dyDescent="0.3">
      <c r="A4180" s="16">
        <v>33501300</v>
      </c>
      <c r="B4180" s="13">
        <v>35</v>
      </c>
      <c r="C4180" s="13">
        <v>9</v>
      </c>
      <c r="D4180" s="13">
        <v>40</v>
      </c>
      <c r="E4180" t="s">
        <v>23</v>
      </c>
      <c r="F4180" t="s">
        <v>20</v>
      </c>
      <c r="G4180" t="str">
        <f>IF(VentasC15[[#This Row],[Tipo de pago]]='Tablas auxiliares'!$B$6,"Venta física","Venta Online")</f>
        <v>Venta física</v>
      </c>
      <c r="H4180" t="s">
        <v>30</v>
      </c>
      <c r="I4180" s="37">
        <v>13328</v>
      </c>
      <c r="J4180" s="37">
        <v>92626</v>
      </c>
      <c r="K4180" s="37">
        <v>72712</v>
      </c>
      <c r="L4180" s="37">
        <v>60605</v>
      </c>
      <c r="M4180" s="37">
        <v>62693</v>
      </c>
      <c r="N4180" s="37">
        <f>SUM(VentasC15[[#This Row],[Maquillaje]:[Perfumería]])</f>
        <v>301964</v>
      </c>
      <c r="O4180" s="14">
        <f>AVERAGE(VentasC15[[#This Row],[Maquillaje]:[Perfumería]])</f>
        <v>60392.800000000003</v>
      </c>
      <c r="P4180" t="str">
        <f>INDEX(VentasC15[[#Headers],[Maquillaje]:[Perfumería]],MATCH(MAX(VentasC15[[#This Row],[Maquillaje]:[Perfumería]]),VentasC15[[#This Row],[Maquillaje]:[Perfumería]],0))</f>
        <v>Skincare</v>
      </c>
      <c r="Q4180" t="str">
        <f>INDEX(VentasC15[[#Headers],[Maquillaje]:[Perfumería]],MATCH(MIN(VentasC15[[#This Row],[Maquillaje]:[Perfumería]]),VentasC15[[#This Row],[Maquillaje]:[Perfumería]],0))</f>
        <v>Maquillaje</v>
      </c>
      <c r="R4180" t="str">
        <f>IF(VentasC15[[#This Row],[Total por vendedor]]&gt;=250000,"SI","NO")</f>
        <v>SI</v>
      </c>
    </row>
    <row r="4181" spans="1:18" x14ac:dyDescent="0.3">
      <c r="A4181" s="17">
        <v>33501301</v>
      </c>
      <c r="B4181" s="13">
        <v>32</v>
      </c>
      <c r="C4181" s="13">
        <v>9</v>
      </c>
      <c r="D4181" s="13">
        <v>93</v>
      </c>
      <c r="E4181" t="s">
        <v>23</v>
      </c>
      <c r="F4181" t="s">
        <v>21</v>
      </c>
      <c r="G4181" t="str">
        <f>IF(VentasC15[[#This Row],[Tipo de pago]]='Tablas auxiliares'!$B$6,"Venta física","Venta Online")</f>
        <v>Venta Online</v>
      </c>
      <c r="H4181" t="s">
        <v>30</v>
      </c>
      <c r="I4181" s="37">
        <v>60139</v>
      </c>
      <c r="J4181" s="37">
        <v>7373</v>
      </c>
      <c r="K4181" s="37">
        <v>7634</v>
      </c>
      <c r="L4181" s="37">
        <v>46670</v>
      </c>
      <c r="M4181" s="37">
        <v>4112</v>
      </c>
      <c r="N4181" s="37">
        <f>SUM(VentasC15[[#This Row],[Maquillaje]:[Perfumería]])</f>
        <v>125928</v>
      </c>
      <c r="O4181" s="14">
        <f>AVERAGE(VentasC15[[#This Row],[Maquillaje]:[Perfumería]])</f>
        <v>25185.599999999999</v>
      </c>
      <c r="P4181" t="str">
        <f>INDEX(VentasC15[[#Headers],[Maquillaje]:[Perfumería]],MATCH(MAX(VentasC15[[#This Row],[Maquillaje]:[Perfumería]]),VentasC15[[#This Row],[Maquillaje]:[Perfumería]],0))</f>
        <v>Maquillaje</v>
      </c>
      <c r="Q4181" t="str">
        <f>INDEX(VentasC15[[#Headers],[Maquillaje]:[Perfumería]],MATCH(MIN(VentasC15[[#This Row],[Maquillaje]:[Perfumería]]),VentasC15[[#This Row],[Maquillaje]:[Perfumería]],0))</f>
        <v>Perfumería</v>
      </c>
      <c r="R4181" t="str">
        <f>IF(VentasC15[[#This Row],[Total por vendedor]]&gt;=250000,"SI","NO")</f>
        <v>NO</v>
      </c>
    </row>
    <row r="4182" spans="1:18" x14ac:dyDescent="0.3">
      <c r="A4182" s="16">
        <v>33501302</v>
      </c>
      <c r="B4182" s="13">
        <v>47</v>
      </c>
      <c r="C4182" s="13">
        <v>9</v>
      </c>
      <c r="D4182" s="13">
        <v>52</v>
      </c>
      <c r="E4182" t="s">
        <v>22</v>
      </c>
      <c r="F4182" t="s">
        <v>21</v>
      </c>
      <c r="G4182" t="str">
        <f>IF(VentasC15[[#This Row],[Tipo de pago]]='Tablas auxiliares'!$B$6,"Venta física","Venta Online")</f>
        <v>Venta Online</v>
      </c>
      <c r="H4182" t="s">
        <v>29</v>
      </c>
      <c r="I4182" s="37">
        <v>67279</v>
      </c>
      <c r="J4182" s="37">
        <v>67489</v>
      </c>
      <c r="K4182" s="37">
        <v>26350</v>
      </c>
      <c r="L4182" s="37">
        <v>97938</v>
      </c>
      <c r="M4182" s="37">
        <v>50613</v>
      </c>
      <c r="N4182" s="37">
        <f>SUM(VentasC15[[#This Row],[Maquillaje]:[Perfumería]])</f>
        <v>309669</v>
      </c>
      <c r="O4182" s="14">
        <f>AVERAGE(VentasC15[[#This Row],[Maquillaje]:[Perfumería]])</f>
        <v>61933.8</v>
      </c>
      <c r="P4182" t="str">
        <f>INDEX(VentasC15[[#Headers],[Maquillaje]:[Perfumería]],MATCH(MAX(VentasC15[[#This Row],[Maquillaje]:[Perfumería]]),VentasC15[[#This Row],[Maquillaje]:[Perfumería]],0))</f>
        <v>Cuerpo</v>
      </c>
      <c r="Q4182" t="str">
        <f>INDEX(VentasC15[[#Headers],[Maquillaje]:[Perfumería]],MATCH(MIN(VentasC15[[#This Row],[Maquillaje]:[Perfumería]]),VentasC15[[#This Row],[Maquillaje]:[Perfumería]],0))</f>
        <v>Cabello</v>
      </c>
      <c r="R4182" t="str">
        <f>IF(VentasC15[[#This Row],[Total por vendedor]]&gt;=250000,"SI","NO")</f>
        <v>SI</v>
      </c>
    </row>
    <row r="4183" spans="1:18" x14ac:dyDescent="0.3">
      <c r="A4183" s="17">
        <v>33501303</v>
      </c>
      <c r="B4183" s="13">
        <v>30</v>
      </c>
      <c r="C4183" s="13">
        <v>9</v>
      </c>
      <c r="D4183" s="13">
        <v>67</v>
      </c>
      <c r="E4183" t="s">
        <v>23</v>
      </c>
      <c r="F4183" t="s">
        <v>21</v>
      </c>
      <c r="G4183" t="str">
        <f>IF(VentasC15[[#This Row],[Tipo de pago]]='Tablas auxiliares'!$B$6,"Venta física","Venta Online")</f>
        <v>Venta Online</v>
      </c>
      <c r="H4183" t="s">
        <v>30</v>
      </c>
      <c r="I4183" s="37">
        <v>16502</v>
      </c>
      <c r="J4183" s="37">
        <v>24574</v>
      </c>
      <c r="K4183" s="37">
        <v>88969</v>
      </c>
      <c r="L4183" s="37">
        <v>86296</v>
      </c>
      <c r="M4183" s="37">
        <v>74564</v>
      </c>
      <c r="N4183" s="37">
        <f>SUM(VentasC15[[#This Row],[Maquillaje]:[Perfumería]])</f>
        <v>290905</v>
      </c>
      <c r="O4183" s="14">
        <f>AVERAGE(VentasC15[[#This Row],[Maquillaje]:[Perfumería]])</f>
        <v>58181</v>
      </c>
      <c r="P4183" t="str">
        <f>INDEX(VentasC15[[#Headers],[Maquillaje]:[Perfumería]],MATCH(MAX(VentasC15[[#This Row],[Maquillaje]:[Perfumería]]),VentasC15[[#This Row],[Maquillaje]:[Perfumería]],0))</f>
        <v>Cabello</v>
      </c>
      <c r="Q4183" t="str">
        <f>INDEX(VentasC15[[#Headers],[Maquillaje]:[Perfumería]],MATCH(MIN(VentasC15[[#This Row],[Maquillaje]:[Perfumería]]),VentasC15[[#This Row],[Maquillaje]:[Perfumería]],0))</f>
        <v>Maquillaje</v>
      </c>
      <c r="R4183" t="str">
        <f>IF(VentasC15[[#This Row],[Total por vendedor]]&gt;=250000,"SI","NO")</f>
        <v>SI</v>
      </c>
    </row>
    <row r="4184" spans="1:18" x14ac:dyDescent="0.3">
      <c r="A4184" s="16">
        <v>33501304</v>
      </c>
      <c r="B4184" s="13">
        <v>58</v>
      </c>
      <c r="C4184" s="13">
        <v>9</v>
      </c>
      <c r="D4184" s="13">
        <v>10</v>
      </c>
      <c r="E4184" t="s">
        <v>23</v>
      </c>
      <c r="F4184" t="s">
        <v>20</v>
      </c>
      <c r="G4184" t="str">
        <f>IF(VentasC15[[#This Row],[Tipo de pago]]='Tablas auxiliares'!$B$6,"Venta física","Venta Online")</f>
        <v>Venta física</v>
      </c>
      <c r="H4184" t="s">
        <v>30</v>
      </c>
      <c r="I4184" s="37">
        <v>58145</v>
      </c>
      <c r="J4184" s="37">
        <v>46434</v>
      </c>
      <c r="K4184" s="37">
        <v>69880</v>
      </c>
      <c r="L4184" s="37">
        <v>98385</v>
      </c>
      <c r="M4184" s="37">
        <v>68629</v>
      </c>
      <c r="N4184" s="37">
        <f>SUM(VentasC15[[#This Row],[Maquillaje]:[Perfumería]])</f>
        <v>341473</v>
      </c>
      <c r="O4184" s="14">
        <f>AVERAGE(VentasC15[[#This Row],[Maquillaje]:[Perfumería]])</f>
        <v>68294.600000000006</v>
      </c>
      <c r="P4184" t="str">
        <f>INDEX(VentasC15[[#Headers],[Maquillaje]:[Perfumería]],MATCH(MAX(VentasC15[[#This Row],[Maquillaje]:[Perfumería]]),VentasC15[[#This Row],[Maquillaje]:[Perfumería]],0))</f>
        <v>Cuerpo</v>
      </c>
      <c r="Q4184" t="str">
        <f>INDEX(VentasC15[[#Headers],[Maquillaje]:[Perfumería]],MATCH(MIN(VentasC15[[#This Row],[Maquillaje]:[Perfumería]]),VentasC15[[#This Row],[Maquillaje]:[Perfumería]],0))</f>
        <v>Skincare</v>
      </c>
      <c r="R4184" t="str">
        <f>IF(VentasC15[[#This Row],[Total por vendedor]]&gt;=250000,"SI","NO")</f>
        <v>SI</v>
      </c>
    </row>
    <row r="4185" spans="1:18" x14ac:dyDescent="0.3">
      <c r="A4185" s="17">
        <v>33501305</v>
      </c>
      <c r="B4185" s="13">
        <v>74</v>
      </c>
      <c r="C4185" s="13">
        <v>9</v>
      </c>
      <c r="D4185" s="13">
        <v>91</v>
      </c>
      <c r="E4185" t="s">
        <v>25</v>
      </c>
      <c r="F4185" t="s">
        <v>20</v>
      </c>
      <c r="G4185" t="str">
        <f>IF(VentasC15[[#This Row],[Tipo de pago]]='Tablas auxiliares'!$B$6,"Venta física","Venta Online")</f>
        <v>Venta física</v>
      </c>
      <c r="H4185" t="s">
        <v>29</v>
      </c>
      <c r="I4185" s="37">
        <v>62100</v>
      </c>
      <c r="J4185" s="37">
        <v>60590</v>
      </c>
      <c r="K4185" s="37">
        <v>60140</v>
      </c>
      <c r="L4185" s="37">
        <v>4425</v>
      </c>
      <c r="M4185" s="37">
        <v>70506</v>
      </c>
      <c r="N4185" s="37">
        <f>SUM(VentasC15[[#This Row],[Maquillaje]:[Perfumería]])</f>
        <v>257761</v>
      </c>
      <c r="O4185" s="14">
        <f>AVERAGE(VentasC15[[#This Row],[Maquillaje]:[Perfumería]])</f>
        <v>51552.2</v>
      </c>
      <c r="P4185" t="str">
        <f>INDEX(VentasC15[[#Headers],[Maquillaje]:[Perfumería]],MATCH(MAX(VentasC15[[#This Row],[Maquillaje]:[Perfumería]]),VentasC15[[#This Row],[Maquillaje]:[Perfumería]],0))</f>
        <v>Perfumería</v>
      </c>
      <c r="Q4185" t="str">
        <f>INDEX(VentasC15[[#Headers],[Maquillaje]:[Perfumería]],MATCH(MIN(VentasC15[[#This Row],[Maquillaje]:[Perfumería]]),VentasC15[[#This Row],[Maquillaje]:[Perfumería]],0))</f>
        <v>Cuerpo</v>
      </c>
      <c r="R4185" t="str">
        <f>IF(VentasC15[[#This Row],[Total por vendedor]]&gt;=250000,"SI","NO")</f>
        <v>SI</v>
      </c>
    </row>
    <row r="4186" spans="1:18" x14ac:dyDescent="0.3">
      <c r="A4186" s="16">
        <v>33501306</v>
      </c>
      <c r="B4186" s="13">
        <v>50</v>
      </c>
      <c r="C4186" s="13">
        <v>9</v>
      </c>
      <c r="D4186" s="13">
        <v>89</v>
      </c>
      <c r="E4186" t="s">
        <v>22</v>
      </c>
      <c r="F4186" t="s">
        <v>21</v>
      </c>
      <c r="G4186" t="str">
        <f>IF(VentasC15[[#This Row],[Tipo de pago]]='Tablas auxiliares'!$B$6,"Venta física","Venta Online")</f>
        <v>Venta Online</v>
      </c>
      <c r="H4186" t="s">
        <v>30</v>
      </c>
      <c r="I4186" s="37">
        <v>5495</v>
      </c>
      <c r="J4186" s="37">
        <v>23069</v>
      </c>
      <c r="K4186" s="37">
        <v>2355</v>
      </c>
      <c r="L4186" s="37">
        <v>72292</v>
      </c>
      <c r="M4186" s="37">
        <v>79180</v>
      </c>
      <c r="N4186" s="37">
        <f>SUM(VentasC15[[#This Row],[Maquillaje]:[Perfumería]])</f>
        <v>182391</v>
      </c>
      <c r="O4186" s="14">
        <f>AVERAGE(VentasC15[[#This Row],[Maquillaje]:[Perfumería]])</f>
        <v>36478.199999999997</v>
      </c>
      <c r="P4186" t="str">
        <f>INDEX(VentasC15[[#Headers],[Maquillaje]:[Perfumería]],MATCH(MAX(VentasC15[[#This Row],[Maquillaje]:[Perfumería]]),VentasC15[[#This Row],[Maquillaje]:[Perfumería]],0))</f>
        <v>Perfumería</v>
      </c>
      <c r="Q4186" t="str">
        <f>INDEX(VentasC15[[#Headers],[Maquillaje]:[Perfumería]],MATCH(MIN(VentasC15[[#This Row],[Maquillaje]:[Perfumería]]),VentasC15[[#This Row],[Maquillaje]:[Perfumería]],0))</f>
        <v>Cabello</v>
      </c>
      <c r="R4186" t="str">
        <f>IF(VentasC15[[#This Row],[Total por vendedor]]&gt;=250000,"SI","NO")</f>
        <v>NO</v>
      </c>
    </row>
    <row r="4187" spans="1:18" x14ac:dyDescent="0.3">
      <c r="A4187" s="17">
        <v>33501307</v>
      </c>
      <c r="B4187" s="13">
        <v>57</v>
      </c>
      <c r="C4187" s="13">
        <v>9</v>
      </c>
      <c r="D4187" s="13">
        <v>64</v>
      </c>
      <c r="E4187" t="s">
        <v>25</v>
      </c>
      <c r="F4187" t="s">
        <v>21</v>
      </c>
      <c r="G4187" t="str">
        <f>IF(VentasC15[[#This Row],[Tipo de pago]]='Tablas auxiliares'!$B$6,"Venta física","Venta Online")</f>
        <v>Venta Online</v>
      </c>
      <c r="H4187" t="s">
        <v>30</v>
      </c>
      <c r="I4187" s="37">
        <v>36639</v>
      </c>
      <c r="J4187" s="37">
        <v>22269</v>
      </c>
      <c r="K4187" s="37">
        <v>72882</v>
      </c>
      <c r="L4187" s="37">
        <v>35143</v>
      </c>
      <c r="M4187" s="37">
        <v>79218</v>
      </c>
      <c r="N4187" s="37">
        <f>SUM(VentasC15[[#This Row],[Maquillaje]:[Perfumería]])</f>
        <v>246151</v>
      </c>
      <c r="O4187" s="14">
        <f>AVERAGE(VentasC15[[#This Row],[Maquillaje]:[Perfumería]])</f>
        <v>49230.2</v>
      </c>
      <c r="P4187" t="str">
        <f>INDEX(VentasC15[[#Headers],[Maquillaje]:[Perfumería]],MATCH(MAX(VentasC15[[#This Row],[Maquillaje]:[Perfumería]]),VentasC15[[#This Row],[Maquillaje]:[Perfumería]],0))</f>
        <v>Perfumería</v>
      </c>
      <c r="Q4187" t="str">
        <f>INDEX(VentasC15[[#Headers],[Maquillaje]:[Perfumería]],MATCH(MIN(VentasC15[[#This Row],[Maquillaje]:[Perfumería]]),VentasC15[[#This Row],[Maquillaje]:[Perfumería]],0))</f>
        <v>Skincare</v>
      </c>
      <c r="R4187" t="str">
        <f>IF(VentasC15[[#This Row],[Total por vendedor]]&gt;=250000,"SI","NO")</f>
        <v>NO</v>
      </c>
    </row>
    <row r="4188" spans="1:18" x14ac:dyDescent="0.3">
      <c r="A4188" s="16">
        <v>33501308</v>
      </c>
      <c r="B4188" s="13">
        <v>64</v>
      </c>
      <c r="C4188" s="13">
        <v>9</v>
      </c>
      <c r="D4188" s="13">
        <v>97</v>
      </c>
      <c r="E4188" t="s">
        <v>24</v>
      </c>
      <c r="F4188" t="s">
        <v>20</v>
      </c>
      <c r="G4188" t="str">
        <f>IF(VentasC15[[#This Row],[Tipo de pago]]='Tablas auxiliares'!$B$6,"Venta física","Venta Online")</f>
        <v>Venta física</v>
      </c>
      <c r="H4188" t="s">
        <v>30</v>
      </c>
      <c r="I4188" s="37">
        <v>6188</v>
      </c>
      <c r="J4188" s="37">
        <v>93809</v>
      </c>
      <c r="K4188" s="37">
        <v>38834</v>
      </c>
      <c r="L4188" s="37">
        <v>9110</v>
      </c>
      <c r="M4188" s="37">
        <v>31671</v>
      </c>
      <c r="N4188" s="37">
        <f>SUM(VentasC15[[#This Row],[Maquillaje]:[Perfumería]])</f>
        <v>179612</v>
      </c>
      <c r="O4188" s="14">
        <f>AVERAGE(VentasC15[[#This Row],[Maquillaje]:[Perfumería]])</f>
        <v>35922.400000000001</v>
      </c>
      <c r="P4188" t="str">
        <f>INDEX(VentasC15[[#Headers],[Maquillaje]:[Perfumería]],MATCH(MAX(VentasC15[[#This Row],[Maquillaje]:[Perfumería]]),VentasC15[[#This Row],[Maquillaje]:[Perfumería]],0))</f>
        <v>Skincare</v>
      </c>
      <c r="Q4188" t="str">
        <f>INDEX(VentasC15[[#Headers],[Maquillaje]:[Perfumería]],MATCH(MIN(VentasC15[[#This Row],[Maquillaje]:[Perfumería]]),VentasC15[[#This Row],[Maquillaje]:[Perfumería]],0))</f>
        <v>Maquillaje</v>
      </c>
      <c r="R4188" t="str">
        <f>IF(VentasC15[[#This Row],[Total por vendedor]]&gt;=250000,"SI","NO")</f>
        <v>NO</v>
      </c>
    </row>
    <row r="4189" spans="1:18" x14ac:dyDescent="0.3">
      <c r="A4189" s="17">
        <v>33501309</v>
      </c>
      <c r="B4189" s="13">
        <v>26</v>
      </c>
      <c r="C4189" s="13">
        <v>9</v>
      </c>
      <c r="D4189" s="13">
        <v>56</v>
      </c>
      <c r="E4189" t="s">
        <v>22</v>
      </c>
      <c r="F4189" t="s">
        <v>20</v>
      </c>
      <c r="G4189" t="str">
        <f>IF(VentasC15[[#This Row],[Tipo de pago]]='Tablas auxiliares'!$B$6,"Venta física","Venta Online")</f>
        <v>Venta física</v>
      </c>
      <c r="H4189" t="s">
        <v>29</v>
      </c>
      <c r="I4189" s="37">
        <v>55537</v>
      </c>
      <c r="J4189" s="37">
        <v>81700</v>
      </c>
      <c r="K4189" s="37">
        <v>6697</v>
      </c>
      <c r="L4189" s="37">
        <v>32003</v>
      </c>
      <c r="M4189" s="37">
        <v>96821</v>
      </c>
      <c r="N4189" s="37">
        <f>SUM(VentasC15[[#This Row],[Maquillaje]:[Perfumería]])</f>
        <v>272758</v>
      </c>
      <c r="O4189" s="14">
        <f>AVERAGE(VentasC15[[#This Row],[Maquillaje]:[Perfumería]])</f>
        <v>54551.6</v>
      </c>
      <c r="P4189" t="str">
        <f>INDEX(VentasC15[[#Headers],[Maquillaje]:[Perfumería]],MATCH(MAX(VentasC15[[#This Row],[Maquillaje]:[Perfumería]]),VentasC15[[#This Row],[Maquillaje]:[Perfumería]],0))</f>
        <v>Perfumería</v>
      </c>
      <c r="Q4189" t="str">
        <f>INDEX(VentasC15[[#Headers],[Maquillaje]:[Perfumería]],MATCH(MIN(VentasC15[[#This Row],[Maquillaje]:[Perfumería]]),VentasC15[[#This Row],[Maquillaje]:[Perfumería]],0))</f>
        <v>Cabello</v>
      </c>
      <c r="R4189" t="str">
        <f>IF(VentasC15[[#This Row],[Total por vendedor]]&gt;=250000,"SI","NO")</f>
        <v>SI</v>
      </c>
    </row>
    <row r="4190" spans="1:18" x14ac:dyDescent="0.3">
      <c r="A4190" s="16">
        <v>33501310</v>
      </c>
      <c r="B4190" s="13">
        <v>66</v>
      </c>
      <c r="C4190" s="13">
        <v>9</v>
      </c>
      <c r="D4190" s="13">
        <v>35</v>
      </c>
      <c r="E4190" t="s">
        <v>24</v>
      </c>
      <c r="F4190" t="s">
        <v>20</v>
      </c>
      <c r="G4190" t="str">
        <f>IF(VentasC15[[#This Row],[Tipo de pago]]='Tablas auxiliares'!$B$6,"Venta física","Venta Online")</f>
        <v>Venta física</v>
      </c>
      <c r="H4190" t="s">
        <v>30</v>
      </c>
      <c r="I4190" s="37">
        <v>28415</v>
      </c>
      <c r="J4190" s="37">
        <v>84999</v>
      </c>
      <c r="K4190" s="37">
        <v>81290</v>
      </c>
      <c r="L4190" s="37">
        <v>67891</v>
      </c>
      <c r="M4190" s="37">
        <v>93360</v>
      </c>
      <c r="N4190" s="37">
        <f>SUM(VentasC15[[#This Row],[Maquillaje]:[Perfumería]])</f>
        <v>355955</v>
      </c>
      <c r="O4190" s="14">
        <f>AVERAGE(VentasC15[[#This Row],[Maquillaje]:[Perfumería]])</f>
        <v>71191</v>
      </c>
      <c r="P4190" t="str">
        <f>INDEX(VentasC15[[#Headers],[Maquillaje]:[Perfumería]],MATCH(MAX(VentasC15[[#This Row],[Maquillaje]:[Perfumería]]),VentasC15[[#This Row],[Maquillaje]:[Perfumería]],0))</f>
        <v>Perfumería</v>
      </c>
      <c r="Q4190" t="str">
        <f>INDEX(VentasC15[[#Headers],[Maquillaje]:[Perfumería]],MATCH(MIN(VentasC15[[#This Row],[Maquillaje]:[Perfumería]]),VentasC15[[#This Row],[Maquillaje]:[Perfumería]],0))</f>
        <v>Maquillaje</v>
      </c>
      <c r="R4190" t="str">
        <f>IF(VentasC15[[#This Row],[Total por vendedor]]&gt;=250000,"SI","NO")</f>
        <v>SI</v>
      </c>
    </row>
    <row r="4191" spans="1:18" x14ac:dyDescent="0.3">
      <c r="A4191" s="17">
        <v>33501311</v>
      </c>
      <c r="B4191" s="13">
        <v>36</v>
      </c>
      <c r="C4191" s="13">
        <v>9</v>
      </c>
      <c r="D4191" s="13">
        <v>85</v>
      </c>
      <c r="E4191" t="s">
        <v>24</v>
      </c>
      <c r="F4191" t="s">
        <v>20</v>
      </c>
      <c r="G4191" t="str">
        <f>IF(VentasC15[[#This Row],[Tipo de pago]]='Tablas auxiliares'!$B$6,"Venta física","Venta Online")</f>
        <v>Venta física</v>
      </c>
      <c r="H4191" t="s">
        <v>30</v>
      </c>
      <c r="I4191" s="37">
        <v>28612</v>
      </c>
      <c r="J4191" s="37">
        <v>99877</v>
      </c>
      <c r="K4191" s="37">
        <v>66322</v>
      </c>
      <c r="L4191" s="37">
        <v>5896</v>
      </c>
      <c r="M4191" s="37">
        <v>15491</v>
      </c>
      <c r="N4191" s="37">
        <f>SUM(VentasC15[[#This Row],[Maquillaje]:[Perfumería]])</f>
        <v>216198</v>
      </c>
      <c r="O4191" s="14">
        <f>AVERAGE(VentasC15[[#This Row],[Maquillaje]:[Perfumería]])</f>
        <v>43239.6</v>
      </c>
      <c r="P4191" t="str">
        <f>INDEX(VentasC15[[#Headers],[Maquillaje]:[Perfumería]],MATCH(MAX(VentasC15[[#This Row],[Maquillaje]:[Perfumería]]),VentasC15[[#This Row],[Maquillaje]:[Perfumería]],0))</f>
        <v>Skincare</v>
      </c>
      <c r="Q4191" t="str">
        <f>INDEX(VentasC15[[#Headers],[Maquillaje]:[Perfumería]],MATCH(MIN(VentasC15[[#This Row],[Maquillaje]:[Perfumería]]),VentasC15[[#This Row],[Maquillaje]:[Perfumería]],0))</f>
        <v>Cuerpo</v>
      </c>
      <c r="R4191" t="str">
        <f>IF(VentasC15[[#This Row],[Total por vendedor]]&gt;=250000,"SI","NO")</f>
        <v>NO</v>
      </c>
    </row>
    <row r="4192" spans="1:18" x14ac:dyDescent="0.3">
      <c r="A4192" s="16">
        <v>33501312</v>
      </c>
      <c r="B4192" s="13">
        <v>43</v>
      </c>
      <c r="C4192" s="13">
        <v>9</v>
      </c>
      <c r="D4192" s="13">
        <v>47</v>
      </c>
      <c r="E4192" t="s">
        <v>23</v>
      </c>
      <c r="F4192" t="s">
        <v>20</v>
      </c>
      <c r="G4192" t="str">
        <f>IF(VentasC15[[#This Row],[Tipo de pago]]='Tablas auxiliares'!$B$6,"Venta física","Venta Online")</f>
        <v>Venta física</v>
      </c>
      <c r="H4192" t="s">
        <v>29</v>
      </c>
      <c r="I4192" s="37">
        <v>73092</v>
      </c>
      <c r="J4192" s="37">
        <v>18645</v>
      </c>
      <c r="K4192" s="37">
        <v>69723</v>
      </c>
      <c r="L4192" s="37">
        <v>52334</v>
      </c>
      <c r="M4192" s="37">
        <v>53190</v>
      </c>
      <c r="N4192" s="37">
        <f>SUM(VentasC15[[#This Row],[Maquillaje]:[Perfumería]])</f>
        <v>266984</v>
      </c>
      <c r="O4192" s="14">
        <f>AVERAGE(VentasC15[[#This Row],[Maquillaje]:[Perfumería]])</f>
        <v>53396.800000000003</v>
      </c>
      <c r="P4192" t="str">
        <f>INDEX(VentasC15[[#Headers],[Maquillaje]:[Perfumería]],MATCH(MAX(VentasC15[[#This Row],[Maquillaje]:[Perfumería]]),VentasC15[[#This Row],[Maquillaje]:[Perfumería]],0))</f>
        <v>Maquillaje</v>
      </c>
      <c r="Q4192" t="str">
        <f>INDEX(VentasC15[[#Headers],[Maquillaje]:[Perfumería]],MATCH(MIN(VentasC15[[#This Row],[Maquillaje]:[Perfumería]]),VentasC15[[#This Row],[Maquillaje]:[Perfumería]],0))</f>
        <v>Skincare</v>
      </c>
      <c r="R4192" t="str">
        <f>IF(VentasC15[[#This Row],[Total por vendedor]]&gt;=250000,"SI","NO")</f>
        <v>SI</v>
      </c>
    </row>
    <row r="4193" spans="1:18" x14ac:dyDescent="0.3">
      <c r="A4193" s="17">
        <v>33501313</v>
      </c>
      <c r="B4193" s="13">
        <v>47</v>
      </c>
      <c r="C4193" s="13">
        <v>9</v>
      </c>
      <c r="D4193" s="13">
        <v>98</v>
      </c>
      <c r="E4193" t="s">
        <v>23</v>
      </c>
      <c r="F4193" t="s">
        <v>20</v>
      </c>
      <c r="G4193" t="str">
        <f>IF(VentasC15[[#This Row],[Tipo de pago]]='Tablas auxiliares'!$B$6,"Venta física","Venta Online")</f>
        <v>Venta física</v>
      </c>
      <c r="H4193" t="s">
        <v>30</v>
      </c>
      <c r="I4193" s="37">
        <v>39603</v>
      </c>
      <c r="J4193" s="37">
        <v>46982</v>
      </c>
      <c r="K4193" s="37">
        <v>86140</v>
      </c>
      <c r="L4193" s="37">
        <v>41334</v>
      </c>
      <c r="M4193" s="37">
        <v>56906</v>
      </c>
      <c r="N4193" s="37">
        <f>SUM(VentasC15[[#This Row],[Maquillaje]:[Perfumería]])</f>
        <v>270965</v>
      </c>
      <c r="O4193" s="14">
        <f>AVERAGE(VentasC15[[#This Row],[Maquillaje]:[Perfumería]])</f>
        <v>54193</v>
      </c>
      <c r="P4193" t="str">
        <f>INDEX(VentasC15[[#Headers],[Maquillaje]:[Perfumería]],MATCH(MAX(VentasC15[[#This Row],[Maquillaje]:[Perfumería]]),VentasC15[[#This Row],[Maquillaje]:[Perfumería]],0))</f>
        <v>Cabello</v>
      </c>
      <c r="Q4193" t="str">
        <f>INDEX(VentasC15[[#Headers],[Maquillaje]:[Perfumería]],MATCH(MIN(VentasC15[[#This Row],[Maquillaje]:[Perfumería]]),VentasC15[[#This Row],[Maquillaje]:[Perfumería]],0))</f>
        <v>Maquillaje</v>
      </c>
      <c r="R4193" t="str">
        <f>IF(VentasC15[[#This Row],[Total por vendedor]]&gt;=250000,"SI","NO")</f>
        <v>SI</v>
      </c>
    </row>
    <row r="4194" spans="1:18" x14ac:dyDescent="0.3">
      <c r="A4194" s="16">
        <v>33501314</v>
      </c>
      <c r="B4194" s="13">
        <v>32</v>
      </c>
      <c r="C4194" s="13">
        <v>9</v>
      </c>
      <c r="D4194" s="13">
        <v>51</v>
      </c>
      <c r="E4194" t="s">
        <v>23</v>
      </c>
      <c r="F4194" t="s">
        <v>21</v>
      </c>
      <c r="G4194" t="str">
        <f>IF(VentasC15[[#This Row],[Tipo de pago]]='Tablas auxiliares'!$B$6,"Venta física","Venta Online")</f>
        <v>Venta Online</v>
      </c>
      <c r="H4194" t="s">
        <v>30</v>
      </c>
      <c r="I4194" s="37">
        <v>76485</v>
      </c>
      <c r="J4194" s="37">
        <v>29061</v>
      </c>
      <c r="K4194" s="37">
        <v>39484</v>
      </c>
      <c r="L4194" s="37">
        <v>27706</v>
      </c>
      <c r="M4194" s="37">
        <v>80874</v>
      </c>
      <c r="N4194" s="37">
        <f>SUM(VentasC15[[#This Row],[Maquillaje]:[Perfumería]])</f>
        <v>253610</v>
      </c>
      <c r="O4194" s="14">
        <f>AVERAGE(VentasC15[[#This Row],[Maquillaje]:[Perfumería]])</f>
        <v>50722</v>
      </c>
      <c r="P4194" t="str">
        <f>INDEX(VentasC15[[#Headers],[Maquillaje]:[Perfumería]],MATCH(MAX(VentasC15[[#This Row],[Maquillaje]:[Perfumería]]),VentasC15[[#This Row],[Maquillaje]:[Perfumería]],0))</f>
        <v>Perfumería</v>
      </c>
      <c r="Q4194" t="str">
        <f>INDEX(VentasC15[[#Headers],[Maquillaje]:[Perfumería]],MATCH(MIN(VentasC15[[#This Row],[Maquillaje]:[Perfumería]]),VentasC15[[#This Row],[Maquillaje]:[Perfumería]],0))</f>
        <v>Cuerpo</v>
      </c>
      <c r="R4194" t="str">
        <f>IF(VentasC15[[#This Row],[Total por vendedor]]&gt;=250000,"SI","NO")</f>
        <v>SI</v>
      </c>
    </row>
    <row r="4195" spans="1:18" x14ac:dyDescent="0.3">
      <c r="A4195" s="17">
        <v>33501315</v>
      </c>
      <c r="B4195" s="13">
        <v>67</v>
      </c>
      <c r="C4195" s="13">
        <v>9</v>
      </c>
      <c r="D4195" s="13">
        <v>17</v>
      </c>
      <c r="E4195" t="s">
        <v>23</v>
      </c>
      <c r="F4195" t="s">
        <v>20</v>
      </c>
      <c r="G4195" t="str">
        <f>IF(VentasC15[[#This Row],[Tipo de pago]]='Tablas auxiliares'!$B$6,"Venta física","Venta Online")</f>
        <v>Venta física</v>
      </c>
      <c r="H4195" t="s">
        <v>30</v>
      </c>
      <c r="I4195" s="37">
        <v>90929</v>
      </c>
      <c r="J4195" s="37">
        <v>17152</v>
      </c>
      <c r="K4195" s="37">
        <v>98399</v>
      </c>
      <c r="L4195" s="37">
        <v>62017</v>
      </c>
      <c r="M4195" s="37">
        <v>1870</v>
      </c>
      <c r="N4195" s="37">
        <f>SUM(VentasC15[[#This Row],[Maquillaje]:[Perfumería]])</f>
        <v>270367</v>
      </c>
      <c r="O4195" s="14">
        <f>AVERAGE(VentasC15[[#This Row],[Maquillaje]:[Perfumería]])</f>
        <v>54073.4</v>
      </c>
      <c r="P4195" t="str">
        <f>INDEX(VentasC15[[#Headers],[Maquillaje]:[Perfumería]],MATCH(MAX(VentasC15[[#This Row],[Maquillaje]:[Perfumería]]),VentasC15[[#This Row],[Maquillaje]:[Perfumería]],0))</f>
        <v>Cabello</v>
      </c>
      <c r="Q4195" t="str">
        <f>INDEX(VentasC15[[#Headers],[Maquillaje]:[Perfumería]],MATCH(MIN(VentasC15[[#This Row],[Maquillaje]:[Perfumería]]),VentasC15[[#This Row],[Maquillaje]:[Perfumería]],0))</f>
        <v>Perfumería</v>
      </c>
      <c r="R4195" t="str">
        <f>IF(VentasC15[[#This Row],[Total por vendedor]]&gt;=250000,"SI","NO")</f>
        <v>SI</v>
      </c>
    </row>
    <row r="4196" spans="1:18" x14ac:dyDescent="0.3">
      <c r="A4196" s="16">
        <v>33501316</v>
      </c>
      <c r="B4196" s="13">
        <v>34</v>
      </c>
      <c r="C4196" s="13">
        <v>9</v>
      </c>
      <c r="D4196" s="13">
        <v>56</v>
      </c>
      <c r="E4196" t="s">
        <v>23</v>
      </c>
      <c r="F4196" t="s">
        <v>21</v>
      </c>
      <c r="G4196" t="str">
        <f>IF(VentasC15[[#This Row],[Tipo de pago]]='Tablas auxiliares'!$B$6,"Venta física","Venta Online")</f>
        <v>Venta Online</v>
      </c>
      <c r="H4196" t="s">
        <v>29</v>
      </c>
      <c r="I4196" s="37">
        <v>47846</v>
      </c>
      <c r="J4196" s="37">
        <v>46616</v>
      </c>
      <c r="K4196" s="37">
        <v>60334</v>
      </c>
      <c r="L4196" s="37">
        <v>69533</v>
      </c>
      <c r="M4196" s="37">
        <v>61859</v>
      </c>
      <c r="N4196" s="37">
        <f>SUM(VentasC15[[#This Row],[Maquillaje]:[Perfumería]])</f>
        <v>286188</v>
      </c>
      <c r="O4196" s="14">
        <f>AVERAGE(VentasC15[[#This Row],[Maquillaje]:[Perfumería]])</f>
        <v>57237.599999999999</v>
      </c>
      <c r="P4196" t="str">
        <f>INDEX(VentasC15[[#Headers],[Maquillaje]:[Perfumería]],MATCH(MAX(VentasC15[[#This Row],[Maquillaje]:[Perfumería]]),VentasC15[[#This Row],[Maquillaje]:[Perfumería]],0))</f>
        <v>Cuerpo</v>
      </c>
      <c r="Q4196" t="str">
        <f>INDEX(VentasC15[[#Headers],[Maquillaje]:[Perfumería]],MATCH(MIN(VentasC15[[#This Row],[Maquillaje]:[Perfumería]]),VentasC15[[#This Row],[Maquillaje]:[Perfumería]],0))</f>
        <v>Skincare</v>
      </c>
      <c r="R4196" t="str">
        <f>IF(VentasC15[[#This Row],[Total por vendedor]]&gt;=250000,"SI","NO")</f>
        <v>SI</v>
      </c>
    </row>
    <row r="4197" spans="1:18" x14ac:dyDescent="0.3">
      <c r="A4197" s="17">
        <v>33501317</v>
      </c>
      <c r="B4197" s="13">
        <v>49</v>
      </c>
      <c r="C4197" s="13">
        <v>9</v>
      </c>
      <c r="D4197" s="13">
        <v>40</v>
      </c>
      <c r="E4197" t="s">
        <v>22</v>
      </c>
      <c r="F4197" t="s">
        <v>21</v>
      </c>
      <c r="G4197" t="str">
        <f>IF(VentasC15[[#This Row],[Tipo de pago]]='Tablas auxiliares'!$B$6,"Venta física","Venta Online")</f>
        <v>Venta Online</v>
      </c>
      <c r="H4197" t="s">
        <v>30</v>
      </c>
      <c r="I4197" s="37">
        <v>6139</v>
      </c>
      <c r="J4197" s="37">
        <v>63328</v>
      </c>
      <c r="K4197" s="37">
        <v>86787</v>
      </c>
      <c r="L4197" s="37">
        <v>79863</v>
      </c>
      <c r="M4197" s="37">
        <v>26659</v>
      </c>
      <c r="N4197" s="37">
        <f>SUM(VentasC15[[#This Row],[Maquillaje]:[Perfumería]])</f>
        <v>262776</v>
      </c>
      <c r="O4197" s="14">
        <f>AVERAGE(VentasC15[[#This Row],[Maquillaje]:[Perfumería]])</f>
        <v>52555.199999999997</v>
      </c>
      <c r="P4197" t="str">
        <f>INDEX(VentasC15[[#Headers],[Maquillaje]:[Perfumería]],MATCH(MAX(VentasC15[[#This Row],[Maquillaje]:[Perfumería]]),VentasC15[[#This Row],[Maquillaje]:[Perfumería]],0))</f>
        <v>Cabello</v>
      </c>
      <c r="Q4197" t="str">
        <f>INDEX(VentasC15[[#Headers],[Maquillaje]:[Perfumería]],MATCH(MIN(VentasC15[[#This Row],[Maquillaje]:[Perfumería]]),VentasC15[[#This Row],[Maquillaje]:[Perfumería]],0))</f>
        <v>Maquillaje</v>
      </c>
      <c r="R4197" t="str">
        <f>IF(VentasC15[[#This Row],[Total por vendedor]]&gt;=250000,"SI","NO")</f>
        <v>SI</v>
      </c>
    </row>
    <row r="4198" spans="1:18" x14ac:dyDescent="0.3">
      <c r="A4198" s="16">
        <v>33501318</v>
      </c>
      <c r="B4198" s="13">
        <v>52</v>
      </c>
      <c r="C4198" s="13">
        <v>9</v>
      </c>
      <c r="D4198" s="13">
        <v>74</v>
      </c>
      <c r="E4198" t="s">
        <v>24</v>
      </c>
      <c r="F4198" t="s">
        <v>21</v>
      </c>
      <c r="G4198" t="str">
        <f>IF(VentasC15[[#This Row],[Tipo de pago]]='Tablas auxiliares'!$B$6,"Venta física","Venta Online")</f>
        <v>Venta Online</v>
      </c>
      <c r="H4198" t="s">
        <v>30</v>
      </c>
      <c r="I4198" s="37">
        <v>84516</v>
      </c>
      <c r="J4198" s="37">
        <v>62514</v>
      </c>
      <c r="K4198" s="37">
        <v>95355</v>
      </c>
      <c r="L4198" s="37">
        <v>431</v>
      </c>
      <c r="M4198" s="37">
        <v>76037</v>
      </c>
      <c r="N4198" s="37">
        <f>SUM(VentasC15[[#This Row],[Maquillaje]:[Perfumería]])</f>
        <v>318853</v>
      </c>
      <c r="O4198" s="14">
        <f>AVERAGE(VentasC15[[#This Row],[Maquillaje]:[Perfumería]])</f>
        <v>63770.6</v>
      </c>
      <c r="P4198" t="str">
        <f>INDEX(VentasC15[[#Headers],[Maquillaje]:[Perfumería]],MATCH(MAX(VentasC15[[#This Row],[Maquillaje]:[Perfumería]]),VentasC15[[#This Row],[Maquillaje]:[Perfumería]],0))</f>
        <v>Cabello</v>
      </c>
      <c r="Q4198" t="str">
        <f>INDEX(VentasC15[[#Headers],[Maquillaje]:[Perfumería]],MATCH(MIN(VentasC15[[#This Row],[Maquillaje]:[Perfumería]]),VentasC15[[#This Row],[Maquillaje]:[Perfumería]],0))</f>
        <v>Cuerpo</v>
      </c>
      <c r="R4198" t="str">
        <f>IF(VentasC15[[#This Row],[Total por vendedor]]&gt;=250000,"SI","NO")</f>
        <v>SI</v>
      </c>
    </row>
    <row r="4199" spans="1:18" x14ac:dyDescent="0.3">
      <c r="A4199" s="17">
        <v>33501319</v>
      </c>
      <c r="B4199" s="13">
        <v>43</v>
      </c>
      <c r="C4199" s="13">
        <v>9</v>
      </c>
      <c r="D4199" s="13">
        <v>74</v>
      </c>
      <c r="E4199" t="s">
        <v>23</v>
      </c>
      <c r="F4199" t="s">
        <v>21</v>
      </c>
      <c r="G4199" t="str">
        <f>IF(VentasC15[[#This Row],[Tipo de pago]]='Tablas auxiliares'!$B$6,"Venta física","Venta Online")</f>
        <v>Venta Online</v>
      </c>
      <c r="H4199" t="s">
        <v>29</v>
      </c>
      <c r="I4199" s="37">
        <v>16094</v>
      </c>
      <c r="J4199" s="37">
        <v>56799</v>
      </c>
      <c r="K4199" s="37">
        <v>92174</v>
      </c>
      <c r="L4199" s="37">
        <v>29001</v>
      </c>
      <c r="M4199" s="37">
        <v>71313</v>
      </c>
      <c r="N4199" s="37">
        <f>SUM(VentasC15[[#This Row],[Maquillaje]:[Perfumería]])</f>
        <v>265381</v>
      </c>
      <c r="O4199" s="14">
        <f>AVERAGE(VentasC15[[#This Row],[Maquillaje]:[Perfumería]])</f>
        <v>53076.2</v>
      </c>
      <c r="P4199" t="str">
        <f>INDEX(VentasC15[[#Headers],[Maquillaje]:[Perfumería]],MATCH(MAX(VentasC15[[#This Row],[Maquillaje]:[Perfumería]]),VentasC15[[#This Row],[Maquillaje]:[Perfumería]],0))</f>
        <v>Cabello</v>
      </c>
      <c r="Q4199" t="str">
        <f>INDEX(VentasC15[[#Headers],[Maquillaje]:[Perfumería]],MATCH(MIN(VentasC15[[#This Row],[Maquillaje]:[Perfumería]]),VentasC15[[#This Row],[Maquillaje]:[Perfumería]],0))</f>
        <v>Maquillaje</v>
      </c>
      <c r="R4199" t="str">
        <f>IF(VentasC15[[#This Row],[Total por vendedor]]&gt;=250000,"SI","NO")</f>
        <v>SI</v>
      </c>
    </row>
    <row r="4200" spans="1:18" x14ac:dyDescent="0.3">
      <c r="A4200" s="16">
        <v>33501320</v>
      </c>
      <c r="B4200" s="13">
        <v>71</v>
      </c>
      <c r="C4200" s="13">
        <v>9</v>
      </c>
      <c r="D4200" s="13">
        <v>17</v>
      </c>
      <c r="E4200" t="s">
        <v>22</v>
      </c>
      <c r="F4200" t="s">
        <v>21</v>
      </c>
      <c r="G4200" t="str">
        <f>IF(VentasC15[[#This Row],[Tipo de pago]]='Tablas auxiliares'!$B$6,"Venta física","Venta Online")</f>
        <v>Venta Online</v>
      </c>
      <c r="H4200" t="s">
        <v>29</v>
      </c>
      <c r="I4200" s="37">
        <v>19587</v>
      </c>
      <c r="J4200" s="37">
        <v>64783</v>
      </c>
      <c r="K4200" s="37">
        <v>88447</v>
      </c>
      <c r="L4200" s="37">
        <v>42255</v>
      </c>
      <c r="M4200" s="37">
        <v>46137</v>
      </c>
      <c r="N4200" s="37">
        <f>SUM(VentasC15[[#This Row],[Maquillaje]:[Perfumería]])</f>
        <v>261209</v>
      </c>
      <c r="O4200" s="14">
        <f>AVERAGE(VentasC15[[#This Row],[Maquillaje]:[Perfumería]])</f>
        <v>52241.8</v>
      </c>
      <c r="P4200" t="str">
        <f>INDEX(VentasC15[[#Headers],[Maquillaje]:[Perfumería]],MATCH(MAX(VentasC15[[#This Row],[Maquillaje]:[Perfumería]]),VentasC15[[#This Row],[Maquillaje]:[Perfumería]],0))</f>
        <v>Cabello</v>
      </c>
      <c r="Q4200" t="str">
        <f>INDEX(VentasC15[[#Headers],[Maquillaje]:[Perfumería]],MATCH(MIN(VentasC15[[#This Row],[Maquillaje]:[Perfumería]]),VentasC15[[#This Row],[Maquillaje]:[Perfumería]],0))</f>
        <v>Maquillaje</v>
      </c>
      <c r="R4200" t="str">
        <f>IF(VentasC15[[#This Row],[Total por vendedor]]&gt;=250000,"SI","NO")</f>
        <v>SI</v>
      </c>
    </row>
    <row r="4201" spans="1:18" x14ac:dyDescent="0.3">
      <c r="A4201" s="17">
        <v>33501321</v>
      </c>
      <c r="B4201" s="13">
        <v>59</v>
      </c>
      <c r="C4201" s="13">
        <v>9</v>
      </c>
      <c r="D4201" s="13">
        <v>45</v>
      </c>
      <c r="E4201" t="s">
        <v>22</v>
      </c>
      <c r="F4201" t="s">
        <v>20</v>
      </c>
      <c r="G4201" t="str">
        <f>IF(VentasC15[[#This Row],[Tipo de pago]]='Tablas auxiliares'!$B$6,"Venta física","Venta Online")</f>
        <v>Venta física</v>
      </c>
      <c r="H4201" t="s">
        <v>30</v>
      </c>
      <c r="I4201" s="37">
        <v>20374</v>
      </c>
      <c r="J4201" s="37">
        <v>13504</v>
      </c>
      <c r="K4201" s="37">
        <v>2885</v>
      </c>
      <c r="L4201" s="37">
        <v>73030</v>
      </c>
      <c r="M4201" s="37">
        <v>42021</v>
      </c>
      <c r="N4201" s="37">
        <f>SUM(VentasC15[[#This Row],[Maquillaje]:[Perfumería]])</f>
        <v>151814</v>
      </c>
      <c r="O4201" s="14">
        <f>AVERAGE(VentasC15[[#This Row],[Maquillaje]:[Perfumería]])</f>
        <v>30362.799999999999</v>
      </c>
      <c r="P4201" t="str">
        <f>INDEX(VentasC15[[#Headers],[Maquillaje]:[Perfumería]],MATCH(MAX(VentasC15[[#This Row],[Maquillaje]:[Perfumería]]),VentasC15[[#This Row],[Maquillaje]:[Perfumería]],0))</f>
        <v>Cuerpo</v>
      </c>
      <c r="Q4201" t="str">
        <f>INDEX(VentasC15[[#Headers],[Maquillaje]:[Perfumería]],MATCH(MIN(VentasC15[[#This Row],[Maquillaje]:[Perfumería]]),VentasC15[[#This Row],[Maquillaje]:[Perfumería]],0))</f>
        <v>Cabello</v>
      </c>
      <c r="R4201" t="str">
        <f>IF(VentasC15[[#This Row],[Total por vendedor]]&gt;=250000,"SI","NO")</f>
        <v>NO</v>
      </c>
    </row>
    <row r="4202" spans="1:18" x14ac:dyDescent="0.3">
      <c r="A4202" s="16">
        <v>33501322</v>
      </c>
      <c r="B4202" s="13">
        <v>64</v>
      </c>
      <c r="C4202" s="13">
        <v>9</v>
      </c>
      <c r="D4202" s="13">
        <v>45</v>
      </c>
      <c r="E4202" t="s">
        <v>24</v>
      </c>
      <c r="F4202" t="s">
        <v>20</v>
      </c>
      <c r="G4202" t="str">
        <f>IF(VentasC15[[#This Row],[Tipo de pago]]='Tablas auxiliares'!$B$6,"Venta física","Venta Online")</f>
        <v>Venta física</v>
      </c>
      <c r="H4202" t="s">
        <v>30</v>
      </c>
      <c r="I4202" s="37">
        <v>18487</v>
      </c>
      <c r="J4202" s="37">
        <v>32340</v>
      </c>
      <c r="K4202" s="37">
        <v>35248</v>
      </c>
      <c r="L4202" s="37">
        <v>40580</v>
      </c>
      <c r="M4202" s="37">
        <v>8379</v>
      </c>
      <c r="N4202" s="37">
        <f>SUM(VentasC15[[#This Row],[Maquillaje]:[Perfumería]])</f>
        <v>135034</v>
      </c>
      <c r="O4202" s="14">
        <f>AVERAGE(VentasC15[[#This Row],[Maquillaje]:[Perfumería]])</f>
        <v>27006.799999999999</v>
      </c>
      <c r="P4202" t="str">
        <f>INDEX(VentasC15[[#Headers],[Maquillaje]:[Perfumería]],MATCH(MAX(VentasC15[[#This Row],[Maquillaje]:[Perfumería]]),VentasC15[[#This Row],[Maquillaje]:[Perfumería]],0))</f>
        <v>Cuerpo</v>
      </c>
      <c r="Q4202" t="str">
        <f>INDEX(VentasC15[[#Headers],[Maquillaje]:[Perfumería]],MATCH(MIN(VentasC15[[#This Row],[Maquillaje]:[Perfumería]]),VentasC15[[#This Row],[Maquillaje]:[Perfumería]],0))</f>
        <v>Perfumería</v>
      </c>
      <c r="R4202" t="str">
        <f>IF(VentasC15[[#This Row],[Total por vendedor]]&gt;=250000,"SI","NO")</f>
        <v>NO</v>
      </c>
    </row>
    <row r="4203" spans="1:18" x14ac:dyDescent="0.3">
      <c r="A4203" s="17">
        <v>33501323</v>
      </c>
      <c r="B4203" s="13">
        <v>40</v>
      </c>
      <c r="C4203" s="13">
        <v>9</v>
      </c>
      <c r="D4203" s="13">
        <v>68</v>
      </c>
      <c r="E4203" t="s">
        <v>22</v>
      </c>
      <c r="F4203" t="s">
        <v>21</v>
      </c>
      <c r="G4203" t="str">
        <f>IF(VentasC15[[#This Row],[Tipo de pago]]='Tablas auxiliares'!$B$6,"Venta física","Venta Online")</f>
        <v>Venta Online</v>
      </c>
      <c r="H4203" t="s">
        <v>29</v>
      </c>
      <c r="I4203" s="37">
        <v>64056</v>
      </c>
      <c r="J4203" s="37">
        <v>15218</v>
      </c>
      <c r="K4203" s="37">
        <v>75494</v>
      </c>
      <c r="L4203" s="37">
        <v>79310</v>
      </c>
      <c r="M4203" s="37">
        <v>74329</v>
      </c>
      <c r="N4203" s="37">
        <f>SUM(VentasC15[[#This Row],[Maquillaje]:[Perfumería]])</f>
        <v>308407</v>
      </c>
      <c r="O4203" s="14">
        <f>AVERAGE(VentasC15[[#This Row],[Maquillaje]:[Perfumería]])</f>
        <v>61681.4</v>
      </c>
      <c r="P4203" t="str">
        <f>INDEX(VentasC15[[#Headers],[Maquillaje]:[Perfumería]],MATCH(MAX(VentasC15[[#This Row],[Maquillaje]:[Perfumería]]),VentasC15[[#This Row],[Maquillaje]:[Perfumería]],0))</f>
        <v>Cuerpo</v>
      </c>
      <c r="Q4203" t="str">
        <f>INDEX(VentasC15[[#Headers],[Maquillaje]:[Perfumería]],MATCH(MIN(VentasC15[[#This Row],[Maquillaje]:[Perfumería]]),VentasC15[[#This Row],[Maquillaje]:[Perfumería]],0))</f>
        <v>Skincare</v>
      </c>
      <c r="R4203" t="str">
        <f>IF(VentasC15[[#This Row],[Total por vendedor]]&gt;=250000,"SI","NO")</f>
        <v>SI</v>
      </c>
    </row>
    <row r="4204" spans="1:18" x14ac:dyDescent="0.3">
      <c r="A4204" s="16">
        <v>33501324</v>
      </c>
      <c r="B4204" s="13">
        <v>68</v>
      </c>
      <c r="C4204" s="13">
        <v>9</v>
      </c>
      <c r="D4204" s="13">
        <v>78</v>
      </c>
      <c r="E4204" t="s">
        <v>23</v>
      </c>
      <c r="F4204" t="s">
        <v>21</v>
      </c>
      <c r="G4204" t="str">
        <f>IF(VentasC15[[#This Row],[Tipo de pago]]='Tablas auxiliares'!$B$6,"Venta física","Venta Online")</f>
        <v>Venta Online</v>
      </c>
      <c r="H4204" t="s">
        <v>30</v>
      </c>
      <c r="I4204" s="37">
        <v>81480</v>
      </c>
      <c r="J4204" s="37">
        <v>54604</v>
      </c>
      <c r="K4204" s="37">
        <v>56752</v>
      </c>
      <c r="L4204" s="37">
        <v>75051</v>
      </c>
      <c r="M4204" s="37">
        <v>57833</v>
      </c>
      <c r="N4204" s="37">
        <f>SUM(VentasC15[[#This Row],[Maquillaje]:[Perfumería]])</f>
        <v>325720</v>
      </c>
      <c r="O4204" s="14">
        <f>AVERAGE(VentasC15[[#This Row],[Maquillaje]:[Perfumería]])</f>
        <v>65144</v>
      </c>
      <c r="P4204" t="str">
        <f>INDEX(VentasC15[[#Headers],[Maquillaje]:[Perfumería]],MATCH(MAX(VentasC15[[#This Row],[Maquillaje]:[Perfumería]]),VentasC15[[#This Row],[Maquillaje]:[Perfumería]],0))</f>
        <v>Maquillaje</v>
      </c>
      <c r="Q4204" t="str">
        <f>INDEX(VentasC15[[#Headers],[Maquillaje]:[Perfumería]],MATCH(MIN(VentasC15[[#This Row],[Maquillaje]:[Perfumería]]),VentasC15[[#This Row],[Maquillaje]:[Perfumería]],0))</f>
        <v>Skincare</v>
      </c>
      <c r="R4204" t="str">
        <f>IF(VentasC15[[#This Row],[Total por vendedor]]&gt;=250000,"SI","NO")</f>
        <v>SI</v>
      </c>
    </row>
    <row r="4205" spans="1:18" x14ac:dyDescent="0.3">
      <c r="A4205" s="17">
        <v>33501325</v>
      </c>
      <c r="B4205" s="13">
        <v>59</v>
      </c>
      <c r="C4205" s="13">
        <v>9</v>
      </c>
      <c r="D4205" s="13">
        <v>86</v>
      </c>
      <c r="E4205" t="s">
        <v>22</v>
      </c>
      <c r="F4205" t="s">
        <v>21</v>
      </c>
      <c r="G4205" t="str">
        <f>IF(VentasC15[[#This Row],[Tipo de pago]]='Tablas auxiliares'!$B$6,"Venta física","Venta Online")</f>
        <v>Venta Online</v>
      </c>
      <c r="H4205" t="s">
        <v>29</v>
      </c>
      <c r="I4205" s="37">
        <v>91687</v>
      </c>
      <c r="J4205" s="37">
        <v>62895</v>
      </c>
      <c r="K4205" s="37">
        <v>38453</v>
      </c>
      <c r="L4205" s="37">
        <v>47711</v>
      </c>
      <c r="M4205" s="37">
        <v>34323</v>
      </c>
      <c r="N4205" s="37">
        <f>SUM(VentasC15[[#This Row],[Maquillaje]:[Perfumería]])</f>
        <v>275069</v>
      </c>
      <c r="O4205" s="14">
        <f>AVERAGE(VentasC15[[#This Row],[Maquillaje]:[Perfumería]])</f>
        <v>55013.8</v>
      </c>
      <c r="P4205" t="str">
        <f>INDEX(VentasC15[[#Headers],[Maquillaje]:[Perfumería]],MATCH(MAX(VentasC15[[#This Row],[Maquillaje]:[Perfumería]]),VentasC15[[#This Row],[Maquillaje]:[Perfumería]],0))</f>
        <v>Maquillaje</v>
      </c>
      <c r="Q4205" t="str">
        <f>INDEX(VentasC15[[#Headers],[Maquillaje]:[Perfumería]],MATCH(MIN(VentasC15[[#This Row],[Maquillaje]:[Perfumería]]),VentasC15[[#This Row],[Maquillaje]:[Perfumería]],0))</f>
        <v>Perfumería</v>
      </c>
      <c r="R4205" t="str">
        <f>IF(VentasC15[[#This Row],[Total por vendedor]]&gt;=250000,"SI","NO")</f>
        <v>SI</v>
      </c>
    </row>
    <row r="4206" spans="1:18" x14ac:dyDescent="0.3">
      <c r="A4206" s="16">
        <v>33501326</v>
      </c>
      <c r="B4206" s="13">
        <v>42</v>
      </c>
      <c r="C4206" s="13">
        <v>9</v>
      </c>
      <c r="D4206" s="13">
        <v>33</v>
      </c>
      <c r="E4206" t="s">
        <v>22</v>
      </c>
      <c r="F4206" t="s">
        <v>21</v>
      </c>
      <c r="G4206" t="str">
        <f>IF(VentasC15[[#This Row],[Tipo de pago]]='Tablas auxiliares'!$B$6,"Venta física","Venta Online")</f>
        <v>Venta Online</v>
      </c>
      <c r="H4206" t="s">
        <v>30</v>
      </c>
      <c r="I4206" s="37">
        <v>74932</v>
      </c>
      <c r="J4206" s="37">
        <v>22949</v>
      </c>
      <c r="K4206" s="37">
        <v>8863</v>
      </c>
      <c r="L4206" s="37">
        <v>64461</v>
      </c>
      <c r="M4206" s="37">
        <v>21968</v>
      </c>
      <c r="N4206" s="37">
        <f>SUM(VentasC15[[#This Row],[Maquillaje]:[Perfumería]])</f>
        <v>193173</v>
      </c>
      <c r="O4206" s="14">
        <f>AVERAGE(VentasC15[[#This Row],[Maquillaje]:[Perfumería]])</f>
        <v>38634.6</v>
      </c>
      <c r="P4206" t="str">
        <f>INDEX(VentasC15[[#Headers],[Maquillaje]:[Perfumería]],MATCH(MAX(VentasC15[[#This Row],[Maquillaje]:[Perfumería]]),VentasC15[[#This Row],[Maquillaje]:[Perfumería]],0))</f>
        <v>Maquillaje</v>
      </c>
      <c r="Q4206" t="str">
        <f>INDEX(VentasC15[[#Headers],[Maquillaje]:[Perfumería]],MATCH(MIN(VentasC15[[#This Row],[Maquillaje]:[Perfumería]]),VentasC15[[#This Row],[Maquillaje]:[Perfumería]],0))</f>
        <v>Cabello</v>
      </c>
      <c r="R4206" t="str">
        <f>IF(VentasC15[[#This Row],[Total por vendedor]]&gt;=250000,"SI","NO")</f>
        <v>NO</v>
      </c>
    </row>
    <row r="4207" spans="1:18" x14ac:dyDescent="0.3">
      <c r="A4207" s="17">
        <v>33501327</v>
      </c>
      <c r="B4207" s="13">
        <v>40</v>
      </c>
      <c r="C4207" s="13">
        <v>9</v>
      </c>
      <c r="D4207" s="13">
        <v>7</v>
      </c>
      <c r="E4207" t="s">
        <v>24</v>
      </c>
      <c r="F4207" t="s">
        <v>21</v>
      </c>
      <c r="G4207" t="str">
        <f>IF(VentasC15[[#This Row],[Tipo de pago]]='Tablas auxiliares'!$B$6,"Venta física","Venta Online")</f>
        <v>Venta Online</v>
      </c>
      <c r="H4207" t="s">
        <v>29</v>
      </c>
      <c r="I4207" s="37">
        <v>40300</v>
      </c>
      <c r="J4207" s="37">
        <v>80652</v>
      </c>
      <c r="K4207" s="37">
        <v>7780</v>
      </c>
      <c r="L4207" s="37">
        <v>80138</v>
      </c>
      <c r="M4207" s="37">
        <v>89633</v>
      </c>
      <c r="N4207" s="37">
        <f>SUM(VentasC15[[#This Row],[Maquillaje]:[Perfumería]])</f>
        <v>298503</v>
      </c>
      <c r="O4207" s="14">
        <f>AVERAGE(VentasC15[[#This Row],[Maquillaje]:[Perfumería]])</f>
        <v>59700.6</v>
      </c>
      <c r="P4207" t="str">
        <f>INDEX(VentasC15[[#Headers],[Maquillaje]:[Perfumería]],MATCH(MAX(VentasC15[[#This Row],[Maquillaje]:[Perfumería]]),VentasC15[[#This Row],[Maquillaje]:[Perfumería]],0))</f>
        <v>Perfumería</v>
      </c>
      <c r="Q4207" t="str">
        <f>INDEX(VentasC15[[#Headers],[Maquillaje]:[Perfumería]],MATCH(MIN(VentasC15[[#This Row],[Maquillaje]:[Perfumería]]),VentasC15[[#This Row],[Maquillaje]:[Perfumería]],0))</f>
        <v>Cabello</v>
      </c>
      <c r="R4207" t="str">
        <f>IF(VentasC15[[#This Row],[Total por vendedor]]&gt;=250000,"SI","NO")</f>
        <v>SI</v>
      </c>
    </row>
    <row r="4208" spans="1:18" x14ac:dyDescent="0.3">
      <c r="A4208" s="16">
        <v>33501328</v>
      </c>
      <c r="B4208" s="13">
        <v>50</v>
      </c>
      <c r="C4208" s="13">
        <v>9</v>
      </c>
      <c r="D4208" s="13">
        <v>8</v>
      </c>
      <c r="E4208" t="s">
        <v>23</v>
      </c>
      <c r="F4208" t="s">
        <v>20</v>
      </c>
      <c r="G4208" t="str">
        <f>IF(VentasC15[[#This Row],[Tipo de pago]]='Tablas auxiliares'!$B$6,"Venta física","Venta Online")</f>
        <v>Venta física</v>
      </c>
      <c r="H4208" t="s">
        <v>30</v>
      </c>
      <c r="I4208" s="37">
        <v>28370</v>
      </c>
      <c r="J4208" s="37">
        <v>74319</v>
      </c>
      <c r="K4208" s="37">
        <v>23243</v>
      </c>
      <c r="L4208" s="37">
        <v>27907</v>
      </c>
      <c r="M4208" s="37">
        <v>30192</v>
      </c>
      <c r="N4208" s="37">
        <f>SUM(VentasC15[[#This Row],[Maquillaje]:[Perfumería]])</f>
        <v>184031</v>
      </c>
      <c r="O4208" s="14">
        <f>AVERAGE(VentasC15[[#This Row],[Maquillaje]:[Perfumería]])</f>
        <v>36806.199999999997</v>
      </c>
      <c r="P4208" t="str">
        <f>INDEX(VentasC15[[#Headers],[Maquillaje]:[Perfumería]],MATCH(MAX(VentasC15[[#This Row],[Maquillaje]:[Perfumería]]),VentasC15[[#This Row],[Maquillaje]:[Perfumería]],0))</f>
        <v>Skincare</v>
      </c>
      <c r="Q4208" t="str">
        <f>INDEX(VentasC15[[#Headers],[Maquillaje]:[Perfumería]],MATCH(MIN(VentasC15[[#This Row],[Maquillaje]:[Perfumería]]),VentasC15[[#This Row],[Maquillaje]:[Perfumería]],0))</f>
        <v>Cabello</v>
      </c>
      <c r="R4208" t="str">
        <f>IF(VentasC15[[#This Row],[Total por vendedor]]&gt;=250000,"SI","NO")</f>
        <v>NO</v>
      </c>
    </row>
    <row r="4209" spans="1:18" x14ac:dyDescent="0.3">
      <c r="A4209" s="17">
        <v>33501329</v>
      </c>
      <c r="B4209" s="13">
        <v>67</v>
      </c>
      <c r="C4209" s="13">
        <v>9</v>
      </c>
      <c r="D4209" s="13">
        <v>77</v>
      </c>
      <c r="E4209" t="s">
        <v>22</v>
      </c>
      <c r="F4209" t="s">
        <v>20</v>
      </c>
      <c r="G4209" t="str">
        <f>IF(VentasC15[[#This Row],[Tipo de pago]]='Tablas auxiliares'!$B$6,"Venta física","Venta Online")</f>
        <v>Venta física</v>
      </c>
      <c r="H4209" t="s">
        <v>30</v>
      </c>
      <c r="I4209" s="37">
        <v>87294</v>
      </c>
      <c r="J4209" s="37">
        <v>19881</v>
      </c>
      <c r="K4209" s="37">
        <v>74645</v>
      </c>
      <c r="L4209" s="37">
        <v>46688</v>
      </c>
      <c r="M4209" s="37">
        <v>35584</v>
      </c>
      <c r="N4209" s="37">
        <f>SUM(VentasC15[[#This Row],[Maquillaje]:[Perfumería]])</f>
        <v>264092</v>
      </c>
      <c r="O4209" s="14">
        <f>AVERAGE(VentasC15[[#This Row],[Maquillaje]:[Perfumería]])</f>
        <v>52818.400000000001</v>
      </c>
      <c r="P4209" t="str">
        <f>INDEX(VentasC15[[#Headers],[Maquillaje]:[Perfumería]],MATCH(MAX(VentasC15[[#This Row],[Maquillaje]:[Perfumería]]),VentasC15[[#This Row],[Maquillaje]:[Perfumería]],0))</f>
        <v>Maquillaje</v>
      </c>
      <c r="Q4209" t="str">
        <f>INDEX(VentasC15[[#Headers],[Maquillaje]:[Perfumería]],MATCH(MIN(VentasC15[[#This Row],[Maquillaje]:[Perfumería]]),VentasC15[[#This Row],[Maquillaje]:[Perfumería]],0))</f>
        <v>Skincare</v>
      </c>
      <c r="R4209" t="str">
        <f>IF(VentasC15[[#This Row],[Total por vendedor]]&gt;=250000,"SI","NO")</f>
        <v>SI</v>
      </c>
    </row>
    <row r="4210" spans="1:18" x14ac:dyDescent="0.3">
      <c r="A4210" s="16">
        <v>33501330</v>
      </c>
      <c r="B4210" s="13">
        <v>55</v>
      </c>
      <c r="C4210" s="13">
        <v>9</v>
      </c>
      <c r="D4210" s="13">
        <v>15</v>
      </c>
      <c r="E4210" t="s">
        <v>23</v>
      </c>
      <c r="F4210" t="s">
        <v>20</v>
      </c>
      <c r="G4210" t="str">
        <f>IF(VentasC15[[#This Row],[Tipo de pago]]='Tablas auxiliares'!$B$6,"Venta física","Venta Online")</f>
        <v>Venta física</v>
      </c>
      <c r="H4210" t="s">
        <v>30</v>
      </c>
      <c r="I4210" s="37">
        <v>98944</v>
      </c>
      <c r="J4210" s="37">
        <v>7341</v>
      </c>
      <c r="K4210" s="37">
        <v>58836</v>
      </c>
      <c r="L4210" s="37">
        <v>65473</v>
      </c>
      <c r="M4210" s="37">
        <v>75960</v>
      </c>
      <c r="N4210" s="37">
        <f>SUM(VentasC15[[#This Row],[Maquillaje]:[Perfumería]])</f>
        <v>306554</v>
      </c>
      <c r="O4210" s="14">
        <f>AVERAGE(VentasC15[[#This Row],[Maquillaje]:[Perfumería]])</f>
        <v>61310.8</v>
      </c>
      <c r="P4210" t="str">
        <f>INDEX(VentasC15[[#Headers],[Maquillaje]:[Perfumería]],MATCH(MAX(VentasC15[[#This Row],[Maquillaje]:[Perfumería]]),VentasC15[[#This Row],[Maquillaje]:[Perfumería]],0))</f>
        <v>Maquillaje</v>
      </c>
      <c r="Q4210" t="str">
        <f>INDEX(VentasC15[[#Headers],[Maquillaje]:[Perfumería]],MATCH(MIN(VentasC15[[#This Row],[Maquillaje]:[Perfumería]]),VentasC15[[#This Row],[Maquillaje]:[Perfumería]],0))</f>
        <v>Skincare</v>
      </c>
      <c r="R4210" t="str">
        <f>IF(VentasC15[[#This Row],[Total por vendedor]]&gt;=250000,"SI","NO")</f>
        <v>SI</v>
      </c>
    </row>
    <row r="4211" spans="1:18" x14ac:dyDescent="0.3">
      <c r="A4211" s="17">
        <v>33501331</v>
      </c>
      <c r="B4211" s="13">
        <v>74</v>
      </c>
      <c r="C4211" s="13">
        <v>9</v>
      </c>
      <c r="D4211" s="13">
        <v>67</v>
      </c>
      <c r="E4211" t="s">
        <v>23</v>
      </c>
      <c r="F4211" t="s">
        <v>21</v>
      </c>
      <c r="G4211" t="str">
        <f>IF(VentasC15[[#This Row],[Tipo de pago]]='Tablas auxiliares'!$B$6,"Venta física","Venta Online")</f>
        <v>Venta Online</v>
      </c>
      <c r="H4211" t="s">
        <v>29</v>
      </c>
      <c r="I4211" s="37">
        <v>12012</v>
      </c>
      <c r="J4211" s="37">
        <v>96814</v>
      </c>
      <c r="K4211" s="37">
        <v>90770</v>
      </c>
      <c r="L4211" s="37">
        <v>68516</v>
      </c>
      <c r="M4211" s="37">
        <v>26732</v>
      </c>
      <c r="N4211" s="37">
        <f>SUM(VentasC15[[#This Row],[Maquillaje]:[Perfumería]])</f>
        <v>294844</v>
      </c>
      <c r="O4211" s="14">
        <f>AVERAGE(VentasC15[[#This Row],[Maquillaje]:[Perfumería]])</f>
        <v>58968.800000000003</v>
      </c>
      <c r="P4211" t="str">
        <f>INDEX(VentasC15[[#Headers],[Maquillaje]:[Perfumería]],MATCH(MAX(VentasC15[[#This Row],[Maquillaje]:[Perfumería]]),VentasC15[[#This Row],[Maquillaje]:[Perfumería]],0))</f>
        <v>Skincare</v>
      </c>
      <c r="Q4211" t="str">
        <f>INDEX(VentasC15[[#Headers],[Maquillaje]:[Perfumería]],MATCH(MIN(VentasC15[[#This Row],[Maquillaje]:[Perfumería]]),VentasC15[[#This Row],[Maquillaje]:[Perfumería]],0))</f>
        <v>Maquillaje</v>
      </c>
      <c r="R4211" t="str">
        <f>IF(VentasC15[[#This Row],[Total por vendedor]]&gt;=250000,"SI","NO")</f>
        <v>SI</v>
      </c>
    </row>
    <row r="4212" spans="1:18" x14ac:dyDescent="0.3">
      <c r="A4212" s="16">
        <v>33501332</v>
      </c>
      <c r="B4212" s="13">
        <v>39</v>
      </c>
      <c r="C4212" s="13">
        <v>9</v>
      </c>
      <c r="D4212" s="13">
        <v>43</v>
      </c>
      <c r="E4212" t="s">
        <v>24</v>
      </c>
      <c r="F4212" t="s">
        <v>20</v>
      </c>
      <c r="G4212" t="str">
        <f>IF(VentasC15[[#This Row],[Tipo de pago]]='Tablas auxiliares'!$B$6,"Venta física","Venta Online")</f>
        <v>Venta física</v>
      </c>
      <c r="H4212" t="s">
        <v>30</v>
      </c>
      <c r="I4212" s="37">
        <v>45294</v>
      </c>
      <c r="J4212" s="37">
        <v>19251</v>
      </c>
      <c r="K4212" s="37">
        <v>31900</v>
      </c>
      <c r="L4212" s="37">
        <v>1269</v>
      </c>
      <c r="M4212" s="37">
        <v>82181</v>
      </c>
      <c r="N4212" s="37">
        <f>SUM(VentasC15[[#This Row],[Maquillaje]:[Perfumería]])</f>
        <v>179895</v>
      </c>
      <c r="O4212" s="14">
        <f>AVERAGE(VentasC15[[#This Row],[Maquillaje]:[Perfumería]])</f>
        <v>35979</v>
      </c>
      <c r="P4212" t="str">
        <f>INDEX(VentasC15[[#Headers],[Maquillaje]:[Perfumería]],MATCH(MAX(VentasC15[[#This Row],[Maquillaje]:[Perfumería]]),VentasC15[[#This Row],[Maquillaje]:[Perfumería]],0))</f>
        <v>Perfumería</v>
      </c>
      <c r="Q4212" t="str">
        <f>INDEX(VentasC15[[#Headers],[Maquillaje]:[Perfumería]],MATCH(MIN(VentasC15[[#This Row],[Maquillaje]:[Perfumería]]),VentasC15[[#This Row],[Maquillaje]:[Perfumería]],0))</f>
        <v>Cuerpo</v>
      </c>
      <c r="R4212" t="str">
        <f>IF(VentasC15[[#This Row],[Total por vendedor]]&gt;=250000,"SI","NO")</f>
        <v>NO</v>
      </c>
    </row>
    <row r="4213" spans="1:18" x14ac:dyDescent="0.3">
      <c r="A4213" s="17">
        <v>33501333</v>
      </c>
      <c r="B4213" s="13">
        <v>36</v>
      </c>
      <c r="C4213" s="13">
        <v>9</v>
      </c>
      <c r="D4213" s="13">
        <v>55</v>
      </c>
      <c r="E4213" t="s">
        <v>22</v>
      </c>
      <c r="F4213" t="s">
        <v>20</v>
      </c>
      <c r="G4213" t="str">
        <f>IF(VentasC15[[#This Row],[Tipo de pago]]='Tablas auxiliares'!$B$6,"Venta física","Venta Online")</f>
        <v>Venta física</v>
      </c>
      <c r="H4213" t="s">
        <v>29</v>
      </c>
      <c r="I4213" s="37">
        <v>15666</v>
      </c>
      <c r="J4213" s="37">
        <v>18641</v>
      </c>
      <c r="K4213" s="37">
        <v>6196</v>
      </c>
      <c r="L4213" s="37">
        <v>9933</v>
      </c>
      <c r="M4213" s="37">
        <v>60527</v>
      </c>
      <c r="N4213" s="37">
        <f>SUM(VentasC15[[#This Row],[Maquillaje]:[Perfumería]])</f>
        <v>110963</v>
      </c>
      <c r="O4213" s="14">
        <f>AVERAGE(VentasC15[[#This Row],[Maquillaje]:[Perfumería]])</f>
        <v>22192.6</v>
      </c>
      <c r="P4213" t="str">
        <f>INDEX(VentasC15[[#Headers],[Maquillaje]:[Perfumería]],MATCH(MAX(VentasC15[[#This Row],[Maquillaje]:[Perfumería]]),VentasC15[[#This Row],[Maquillaje]:[Perfumería]],0))</f>
        <v>Perfumería</v>
      </c>
      <c r="Q4213" t="str">
        <f>INDEX(VentasC15[[#Headers],[Maquillaje]:[Perfumería]],MATCH(MIN(VentasC15[[#This Row],[Maquillaje]:[Perfumería]]),VentasC15[[#This Row],[Maquillaje]:[Perfumería]],0))</f>
        <v>Cabello</v>
      </c>
      <c r="R4213" t="str">
        <f>IF(VentasC15[[#This Row],[Total por vendedor]]&gt;=250000,"SI","NO")</f>
        <v>NO</v>
      </c>
    </row>
    <row r="4214" spans="1:18" x14ac:dyDescent="0.3">
      <c r="A4214" s="16">
        <v>33501334</v>
      </c>
      <c r="B4214" s="13">
        <v>65</v>
      </c>
      <c r="C4214" s="13">
        <v>9</v>
      </c>
      <c r="D4214" s="13">
        <v>67</v>
      </c>
      <c r="E4214" t="s">
        <v>23</v>
      </c>
      <c r="F4214" t="s">
        <v>20</v>
      </c>
      <c r="G4214" t="str">
        <f>IF(VentasC15[[#This Row],[Tipo de pago]]='Tablas auxiliares'!$B$6,"Venta física","Venta Online")</f>
        <v>Venta física</v>
      </c>
      <c r="H4214" t="s">
        <v>29</v>
      </c>
      <c r="I4214" s="37">
        <v>56589</v>
      </c>
      <c r="J4214" s="37">
        <v>62825</v>
      </c>
      <c r="K4214" s="37">
        <v>40255</v>
      </c>
      <c r="L4214" s="37">
        <v>80538</v>
      </c>
      <c r="M4214" s="37">
        <v>85476</v>
      </c>
      <c r="N4214" s="37">
        <f>SUM(VentasC15[[#This Row],[Maquillaje]:[Perfumería]])</f>
        <v>325683</v>
      </c>
      <c r="O4214" s="14">
        <f>AVERAGE(VentasC15[[#This Row],[Maquillaje]:[Perfumería]])</f>
        <v>65136.6</v>
      </c>
      <c r="P4214" t="str">
        <f>INDEX(VentasC15[[#Headers],[Maquillaje]:[Perfumería]],MATCH(MAX(VentasC15[[#This Row],[Maquillaje]:[Perfumería]]),VentasC15[[#This Row],[Maquillaje]:[Perfumería]],0))</f>
        <v>Perfumería</v>
      </c>
      <c r="Q4214" t="str">
        <f>INDEX(VentasC15[[#Headers],[Maquillaje]:[Perfumería]],MATCH(MIN(VentasC15[[#This Row],[Maquillaje]:[Perfumería]]),VentasC15[[#This Row],[Maquillaje]:[Perfumería]],0))</f>
        <v>Cabello</v>
      </c>
      <c r="R4214" t="str">
        <f>IF(VentasC15[[#This Row],[Total por vendedor]]&gt;=250000,"SI","NO")</f>
        <v>SI</v>
      </c>
    </row>
    <row r="4215" spans="1:18" x14ac:dyDescent="0.3">
      <c r="A4215" s="17">
        <v>33501335</v>
      </c>
      <c r="B4215" s="13">
        <v>39</v>
      </c>
      <c r="C4215" s="13">
        <v>9</v>
      </c>
      <c r="D4215" s="13">
        <v>25</v>
      </c>
      <c r="E4215" t="s">
        <v>23</v>
      </c>
      <c r="F4215" t="s">
        <v>20</v>
      </c>
      <c r="G4215" t="str">
        <f>IF(VentasC15[[#This Row],[Tipo de pago]]='Tablas auxiliares'!$B$6,"Venta física","Venta Online")</f>
        <v>Venta física</v>
      </c>
      <c r="H4215" t="s">
        <v>29</v>
      </c>
      <c r="I4215" s="37">
        <v>94753</v>
      </c>
      <c r="J4215" s="37">
        <v>32148</v>
      </c>
      <c r="K4215" s="37">
        <v>65895</v>
      </c>
      <c r="L4215" s="37">
        <v>96685</v>
      </c>
      <c r="M4215" s="37">
        <v>31039</v>
      </c>
      <c r="N4215" s="37">
        <f>SUM(VentasC15[[#This Row],[Maquillaje]:[Perfumería]])</f>
        <v>320520</v>
      </c>
      <c r="O4215" s="14">
        <f>AVERAGE(VentasC15[[#This Row],[Maquillaje]:[Perfumería]])</f>
        <v>64104</v>
      </c>
      <c r="P4215" t="str">
        <f>INDEX(VentasC15[[#Headers],[Maquillaje]:[Perfumería]],MATCH(MAX(VentasC15[[#This Row],[Maquillaje]:[Perfumería]]),VentasC15[[#This Row],[Maquillaje]:[Perfumería]],0))</f>
        <v>Cuerpo</v>
      </c>
      <c r="Q4215" t="str">
        <f>INDEX(VentasC15[[#Headers],[Maquillaje]:[Perfumería]],MATCH(MIN(VentasC15[[#This Row],[Maquillaje]:[Perfumería]]),VentasC15[[#This Row],[Maquillaje]:[Perfumería]],0))</f>
        <v>Perfumería</v>
      </c>
      <c r="R4215" t="str">
        <f>IF(VentasC15[[#This Row],[Total por vendedor]]&gt;=250000,"SI","NO")</f>
        <v>SI</v>
      </c>
    </row>
    <row r="4216" spans="1:18" x14ac:dyDescent="0.3">
      <c r="A4216" s="16">
        <v>33501336</v>
      </c>
      <c r="B4216" s="13">
        <v>75</v>
      </c>
      <c r="C4216" s="13">
        <v>9</v>
      </c>
      <c r="D4216" s="13">
        <v>39</v>
      </c>
      <c r="E4216" t="s">
        <v>22</v>
      </c>
      <c r="F4216" t="s">
        <v>21</v>
      </c>
      <c r="G4216" t="str">
        <f>IF(VentasC15[[#This Row],[Tipo de pago]]='Tablas auxiliares'!$B$6,"Venta física","Venta Online")</f>
        <v>Venta Online</v>
      </c>
      <c r="H4216" t="s">
        <v>30</v>
      </c>
      <c r="I4216" s="37">
        <v>53345</v>
      </c>
      <c r="J4216" s="37">
        <v>14559</v>
      </c>
      <c r="K4216" s="37">
        <v>46088</v>
      </c>
      <c r="L4216" s="37">
        <v>8282</v>
      </c>
      <c r="M4216" s="37">
        <v>17794</v>
      </c>
      <c r="N4216" s="37">
        <f>SUM(VentasC15[[#This Row],[Maquillaje]:[Perfumería]])</f>
        <v>140068</v>
      </c>
      <c r="O4216" s="14">
        <f>AVERAGE(VentasC15[[#This Row],[Maquillaje]:[Perfumería]])</f>
        <v>28013.599999999999</v>
      </c>
      <c r="P4216" t="str">
        <f>INDEX(VentasC15[[#Headers],[Maquillaje]:[Perfumería]],MATCH(MAX(VentasC15[[#This Row],[Maquillaje]:[Perfumería]]),VentasC15[[#This Row],[Maquillaje]:[Perfumería]],0))</f>
        <v>Maquillaje</v>
      </c>
      <c r="Q4216" t="str">
        <f>INDEX(VentasC15[[#Headers],[Maquillaje]:[Perfumería]],MATCH(MIN(VentasC15[[#This Row],[Maquillaje]:[Perfumería]]),VentasC15[[#This Row],[Maquillaje]:[Perfumería]],0))</f>
        <v>Cuerpo</v>
      </c>
      <c r="R4216" t="str">
        <f>IF(VentasC15[[#This Row],[Total por vendedor]]&gt;=250000,"SI","NO")</f>
        <v>NO</v>
      </c>
    </row>
    <row r="4217" spans="1:18" x14ac:dyDescent="0.3">
      <c r="A4217" s="17">
        <v>33501337</v>
      </c>
      <c r="B4217" s="13">
        <v>67</v>
      </c>
      <c r="C4217" s="13">
        <v>9</v>
      </c>
      <c r="D4217" s="13">
        <v>13</v>
      </c>
      <c r="E4217" t="s">
        <v>23</v>
      </c>
      <c r="F4217" t="s">
        <v>21</v>
      </c>
      <c r="G4217" t="str">
        <f>IF(VentasC15[[#This Row],[Tipo de pago]]='Tablas auxiliares'!$B$6,"Venta física","Venta Online")</f>
        <v>Venta Online</v>
      </c>
      <c r="H4217" t="s">
        <v>29</v>
      </c>
      <c r="I4217" s="37">
        <v>45637</v>
      </c>
      <c r="J4217" s="37">
        <v>51360</v>
      </c>
      <c r="K4217" s="37">
        <v>64651</v>
      </c>
      <c r="L4217" s="37">
        <v>86670</v>
      </c>
      <c r="M4217" s="37">
        <v>2964</v>
      </c>
      <c r="N4217" s="37">
        <f>SUM(VentasC15[[#This Row],[Maquillaje]:[Perfumería]])</f>
        <v>251282</v>
      </c>
      <c r="O4217" s="14">
        <f>AVERAGE(VentasC15[[#This Row],[Maquillaje]:[Perfumería]])</f>
        <v>50256.4</v>
      </c>
      <c r="P4217" t="str">
        <f>INDEX(VentasC15[[#Headers],[Maquillaje]:[Perfumería]],MATCH(MAX(VentasC15[[#This Row],[Maquillaje]:[Perfumería]]),VentasC15[[#This Row],[Maquillaje]:[Perfumería]],0))</f>
        <v>Cuerpo</v>
      </c>
      <c r="Q4217" t="str">
        <f>INDEX(VentasC15[[#Headers],[Maquillaje]:[Perfumería]],MATCH(MIN(VentasC15[[#This Row],[Maquillaje]:[Perfumería]]),VentasC15[[#This Row],[Maquillaje]:[Perfumería]],0))</f>
        <v>Perfumería</v>
      </c>
      <c r="R4217" t="str">
        <f>IF(VentasC15[[#This Row],[Total por vendedor]]&gt;=250000,"SI","NO")</f>
        <v>SI</v>
      </c>
    </row>
    <row r="4218" spans="1:18" x14ac:dyDescent="0.3">
      <c r="A4218" s="16">
        <v>33501338</v>
      </c>
      <c r="B4218" s="13">
        <v>70</v>
      </c>
      <c r="C4218" s="13">
        <v>9</v>
      </c>
      <c r="D4218" s="13">
        <v>83</v>
      </c>
      <c r="E4218" t="s">
        <v>25</v>
      </c>
      <c r="F4218" t="s">
        <v>20</v>
      </c>
      <c r="G4218" t="str">
        <f>IF(VentasC15[[#This Row],[Tipo de pago]]='Tablas auxiliares'!$B$6,"Venta física","Venta Online")</f>
        <v>Venta física</v>
      </c>
      <c r="H4218" t="s">
        <v>29</v>
      </c>
      <c r="I4218" s="37">
        <v>828</v>
      </c>
      <c r="J4218" s="37">
        <v>92741</v>
      </c>
      <c r="K4218" s="37">
        <v>60653</v>
      </c>
      <c r="L4218" s="37">
        <v>87851</v>
      </c>
      <c r="M4218" s="37">
        <v>5834</v>
      </c>
      <c r="N4218" s="37">
        <f>SUM(VentasC15[[#This Row],[Maquillaje]:[Perfumería]])</f>
        <v>247907</v>
      </c>
      <c r="O4218" s="14">
        <f>AVERAGE(VentasC15[[#This Row],[Maquillaje]:[Perfumería]])</f>
        <v>49581.4</v>
      </c>
      <c r="P4218" t="str">
        <f>INDEX(VentasC15[[#Headers],[Maquillaje]:[Perfumería]],MATCH(MAX(VentasC15[[#This Row],[Maquillaje]:[Perfumería]]),VentasC15[[#This Row],[Maquillaje]:[Perfumería]],0))</f>
        <v>Skincare</v>
      </c>
      <c r="Q4218" t="str">
        <f>INDEX(VentasC15[[#Headers],[Maquillaje]:[Perfumería]],MATCH(MIN(VentasC15[[#This Row],[Maquillaje]:[Perfumería]]),VentasC15[[#This Row],[Maquillaje]:[Perfumería]],0))</f>
        <v>Maquillaje</v>
      </c>
      <c r="R4218" t="str">
        <f>IF(VentasC15[[#This Row],[Total por vendedor]]&gt;=250000,"SI","NO")</f>
        <v>NO</v>
      </c>
    </row>
    <row r="4219" spans="1:18" x14ac:dyDescent="0.3">
      <c r="A4219" s="17">
        <v>33501339</v>
      </c>
      <c r="B4219" s="13">
        <v>40</v>
      </c>
      <c r="C4219" s="13">
        <v>9</v>
      </c>
      <c r="D4219" s="13">
        <v>30</v>
      </c>
      <c r="E4219" t="s">
        <v>23</v>
      </c>
      <c r="F4219" t="s">
        <v>21</v>
      </c>
      <c r="G4219" t="str">
        <f>IF(VentasC15[[#This Row],[Tipo de pago]]='Tablas auxiliares'!$B$6,"Venta física","Venta Online")</f>
        <v>Venta Online</v>
      </c>
      <c r="H4219" t="s">
        <v>30</v>
      </c>
      <c r="I4219" s="37">
        <v>28316</v>
      </c>
      <c r="J4219" s="37">
        <v>28491</v>
      </c>
      <c r="K4219" s="37">
        <v>37</v>
      </c>
      <c r="L4219" s="37">
        <v>40596</v>
      </c>
      <c r="M4219" s="37">
        <v>85937</v>
      </c>
      <c r="N4219" s="37">
        <f>SUM(VentasC15[[#This Row],[Maquillaje]:[Perfumería]])</f>
        <v>183377</v>
      </c>
      <c r="O4219" s="14">
        <f>AVERAGE(VentasC15[[#This Row],[Maquillaje]:[Perfumería]])</f>
        <v>36675.4</v>
      </c>
      <c r="P4219" t="str">
        <f>INDEX(VentasC15[[#Headers],[Maquillaje]:[Perfumería]],MATCH(MAX(VentasC15[[#This Row],[Maquillaje]:[Perfumería]]),VentasC15[[#This Row],[Maquillaje]:[Perfumería]],0))</f>
        <v>Perfumería</v>
      </c>
      <c r="Q4219" t="str">
        <f>INDEX(VentasC15[[#Headers],[Maquillaje]:[Perfumería]],MATCH(MIN(VentasC15[[#This Row],[Maquillaje]:[Perfumería]]),VentasC15[[#This Row],[Maquillaje]:[Perfumería]],0))</f>
        <v>Cabello</v>
      </c>
      <c r="R4219" t="str">
        <f>IF(VentasC15[[#This Row],[Total por vendedor]]&gt;=250000,"SI","NO")</f>
        <v>NO</v>
      </c>
    </row>
    <row r="4220" spans="1:18" x14ac:dyDescent="0.3">
      <c r="A4220" s="16">
        <v>33501340</v>
      </c>
      <c r="B4220" s="13">
        <v>62</v>
      </c>
      <c r="C4220" s="13">
        <v>9</v>
      </c>
      <c r="D4220" s="13">
        <v>15</v>
      </c>
      <c r="E4220" t="s">
        <v>25</v>
      </c>
      <c r="F4220" t="s">
        <v>20</v>
      </c>
      <c r="G4220" t="str">
        <f>IF(VentasC15[[#This Row],[Tipo de pago]]='Tablas auxiliares'!$B$6,"Venta física","Venta Online")</f>
        <v>Venta física</v>
      </c>
      <c r="H4220" t="s">
        <v>29</v>
      </c>
      <c r="I4220" s="37">
        <v>36171</v>
      </c>
      <c r="J4220" s="37">
        <v>10813</v>
      </c>
      <c r="K4220" s="37">
        <v>80668</v>
      </c>
      <c r="L4220" s="37">
        <v>78249</v>
      </c>
      <c r="M4220" s="37">
        <v>48473</v>
      </c>
      <c r="N4220" s="37">
        <f>SUM(VentasC15[[#This Row],[Maquillaje]:[Perfumería]])</f>
        <v>254374</v>
      </c>
      <c r="O4220" s="14">
        <f>AVERAGE(VentasC15[[#This Row],[Maquillaje]:[Perfumería]])</f>
        <v>50874.8</v>
      </c>
      <c r="P4220" t="str">
        <f>INDEX(VentasC15[[#Headers],[Maquillaje]:[Perfumería]],MATCH(MAX(VentasC15[[#This Row],[Maquillaje]:[Perfumería]]),VentasC15[[#This Row],[Maquillaje]:[Perfumería]],0))</f>
        <v>Cabello</v>
      </c>
      <c r="Q4220" t="str">
        <f>INDEX(VentasC15[[#Headers],[Maquillaje]:[Perfumería]],MATCH(MIN(VentasC15[[#This Row],[Maquillaje]:[Perfumería]]),VentasC15[[#This Row],[Maquillaje]:[Perfumería]],0))</f>
        <v>Skincare</v>
      </c>
      <c r="R4220" t="str">
        <f>IF(VentasC15[[#This Row],[Total por vendedor]]&gt;=250000,"SI","NO")</f>
        <v>SI</v>
      </c>
    </row>
    <row r="4221" spans="1:18" x14ac:dyDescent="0.3">
      <c r="A4221" s="17">
        <v>33501341</v>
      </c>
      <c r="B4221" s="13">
        <v>53</v>
      </c>
      <c r="C4221" s="13">
        <v>9</v>
      </c>
      <c r="D4221" s="13">
        <v>97</v>
      </c>
      <c r="E4221" t="s">
        <v>23</v>
      </c>
      <c r="F4221" t="s">
        <v>20</v>
      </c>
      <c r="G4221" t="str">
        <f>IF(VentasC15[[#This Row],[Tipo de pago]]='Tablas auxiliares'!$B$6,"Venta física","Venta Online")</f>
        <v>Venta física</v>
      </c>
      <c r="H4221" t="s">
        <v>29</v>
      </c>
      <c r="I4221" s="37">
        <v>75018</v>
      </c>
      <c r="J4221" s="37">
        <v>37457</v>
      </c>
      <c r="K4221" s="37">
        <v>26636</v>
      </c>
      <c r="L4221" s="37">
        <v>65796</v>
      </c>
      <c r="M4221" s="37">
        <v>75477</v>
      </c>
      <c r="N4221" s="37">
        <f>SUM(VentasC15[[#This Row],[Maquillaje]:[Perfumería]])</f>
        <v>280384</v>
      </c>
      <c r="O4221" s="14">
        <f>AVERAGE(VentasC15[[#This Row],[Maquillaje]:[Perfumería]])</f>
        <v>56076.800000000003</v>
      </c>
      <c r="P4221" t="str">
        <f>INDEX(VentasC15[[#Headers],[Maquillaje]:[Perfumería]],MATCH(MAX(VentasC15[[#This Row],[Maquillaje]:[Perfumería]]),VentasC15[[#This Row],[Maquillaje]:[Perfumería]],0))</f>
        <v>Perfumería</v>
      </c>
      <c r="Q4221" t="str">
        <f>INDEX(VentasC15[[#Headers],[Maquillaje]:[Perfumería]],MATCH(MIN(VentasC15[[#This Row],[Maquillaje]:[Perfumería]]),VentasC15[[#This Row],[Maquillaje]:[Perfumería]],0))</f>
        <v>Cabello</v>
      </c>
      <c r="R4221" t="str">
        <f>IF(VentasC15[[#This Row],[Total por vendedor]]&gt;=250000,"SI","NO")</f>
        <v>SI</v>
      </c>
    </row>
    <row r="4222" spans="1:18" x14ac:dyDescent="0.3">
      <c r="A4222" s="16">
        <v>33501342</v>
      </c>
      <c r="B4222" s="13">
        <v>67</v>
      </c>
      <c r="C4222" s="13">
        <v>9</v>
      </c>
      <c r="D4222" s="13">
        <v>70</v>
      </c>
      <c r="E4222" t="s">
        <v>24</v>
      </c>
      <c r="F4222" t="s">
        <v>21</v>
      </c>
      <c r="G4222" t="str">
        <f>IF(VentasC15[[#This Row],[Tipo de pago]]='Tablas auxiliares'!$B$6,"Venta física","Venta Online")</f>
        <v>Venta Online</v>
      </c>
      <c r="H4222" t="s">
        <v>30</v>
      </c>
      <c r="I4222" s="37">
        <v>94929</v>
      </c>
      <c r="J4222" s="37">
        <v>28881</v>
      </c>
      <c r="K4222" s="37">
        <v>44003</v>
      </c>
      <c r="L4222" s="37">
        <v>83779</v>
      </c>
      <c r="M4222" s="37">
        <v>22031</v>
      </c>
      <c r="N4222" s="37">
        <f>SUM(VentasC15[[#This Row],[Maquillaje]:[Perfumería]])</f>
        <v>273623</v>
      </c>
      <c r="O4222" s="14">
        <f>AVERAGE(VentasC15[[#This Row],[Maquillaje]:[Perfumería]])</f>
        <v>54724.6</v>
      </c>
      <c r="P4222" t="str">
        <f>INDEX(VentasC15[[#Headers],[Maquillaje]:[Perfumería]],MATCH(MAX(VentasC15[[#This Row],[Maquillaje]:[Perfumería]]),VentasC15[[#This Row],[Maquillaje]:[Perfumería]],0))</f>
        <v>Maquillaje</v>
      </c>
      <c r="Q4222" t="str">
        <f>INDEX(VentasC15[[#Headers],[Maquillaje]:[Perfumería]],MATCH(MIN(VentasC15[[#This Row],[Maquillaje]:[Perfumería]]),VentasC15[[#This Row],[Maquillaje]:[Perfumería]],0))</f>
        <v>Perfumería</v>
      </c>
      <c r="R4222" t="str">
        <f>IF(VentasC15[[#This Row],[Total por vendedor]]&gt;=250000,"SI","NO")</f>
        <v>SI</v>
      </c>
    </row>
    <row r="4223" spans="1:18" x14ac:dyDescent="0.3">
      <c r="A4223" s="17">
        <v>33501343</v>
      </c>
      <c r="B4223" s="13">
        <v>57</v>
      </c>
      <c r="C4223" s="13">
        <v>9</v>
      </c>
      <c r="D4223" s="13">
        <v>34</v>
      </c>
      <c r="E4223" t="s">
        <v>24</v>
      </c>
      <c r="F4223" t="s">
        <v>20</v>
      </c>
      <c r="G4223" t="str">
        <f>IF(VentasC15[[#This Row],[Tipo de pago]]='Tablas auxiliares'!$B$6,"Venta física","Venta Online")</f>
        <v>Venta física</v>
      </c>
      <c r="H4223" t="s">
        <v>29</v>
      </c>
      <c r="I4223" s="37">
        <v>48338</v>
      </c>
      <c r="J4223" s="37">
        <v>24859</v>
      </c>
      <c r="K4223" s="37">
        <v>59375</v>
      </c>
      <c r="L4223" s="37">
        <v>4746</v>
      </c>
      <c r="M4223" s="37">
        <v>19601</v>
      </c>
      <c r="N4223" s="37">
        <f>SUM(VentasC15[[#This Row],[Maquillaje]:[Perfumería]])</f>
        <v>156919</v>
      </c>
      <c r="O4223" s="14">
        <f>AVERAGE(VentasC15[[#This Row],[Maquillaje]:[Perfumería]])</f>
        <v>31383.8</v>
      </c>
      <c r="P4223" t="str">
        <f>INDEX(VentasC15[[#Headers],[Maquillaje]:[Perfumería]],MATCH(MAX(VentasC15[[#This Row],[Maquillaje]:[Perfumería]]),VentasC15[[#This Row],[Maquillaje]:[Perfumería]],0))</f>
        <v>Cabello</v>
      </c>
      <c r="Q4223" t="str">
        <f>INDEX(VentasC15[[#Headers],[Maquillaje]:[Perfumería]],MATCH(MIN(VentasC15[[#This Row],[Maquillaje]:[Perfumería]]),VentasC15[[#This Row],[Maquillaje]:[Perfumería]],0))</f>
        <v>Cuerpo</v>
      </c>
      <c r="R4223" t="str">
        <f>IF(VentasC15[[#This Row],[Total por vendedor]]&gt;=250000,"SI","NO")</f>
        <v>NO</v>
      </c>
    </row>
    <row r="4224" spans="1:18" x14ac:dyDescent="0.3">
      <c r="A4224" s="16">
        <v>33501344</v>
      </c>
      <c r="B4224" s="13">
        <v>63</v>
      </c>
      <c r="C4224" s="13">
        <v>9</v>
      </c>
      <c r="D4224" s="13">
        <v>19</v>
      </c>
      <c r="E4224" t="s">
        <v>25</v>
      </c>
      <c r="F4224" t="s">
        <v>21</v>
      </c>
      <c r="G4224" t="str">
        <f>IF(VentasC15[[#This Row],[Tipo de pago]]='Tablas auxiliares'!$B$6,"Venta física","Venta Online")</f>
        <v>Venta Online</v>
      </c>
      <c r="H4224" t="s">
        <v>30</v>
      </c>
      <c r="I4224" s="37">
        <v>41174</v>
      </c>
      <c r="J4224" s="37">
        <v>77986</v>
      </c>
      <c r="K4224" s="37">
        <v>47046</v>
      </c>
      <c r="L4224" s="37">
        <v>91113</v>
      </c>
      <c r="M4224" s="37">
        <v>18120</v>
      </c>
      <c r="N4224" s="37">
        <f>SUM(VentasC15[[#This Row],[Maquillaje]:[Perfumería]])</f>
        <v>275439</v>
      </c>
      <c r="O4224" s="14">
        <f>AVERAGE(VentasC15[[#This Row],[Maquillaje]:[Perfumería]])</f>
        <v>55087.8</v>
      </c>
      <c r="P4224" t="str">
        <f>INDEX(VentasC15[[#Headers],[Maquillaje]:[Perfumería]],MATCH(MAX(VentasC15[[#This Row],[Maquillaje]:[Perfumería]]),VentasC15[[#This Row],[Maquillaje]:[Perfumería]],0))</f>
        <v>Cuerpo</v>
      </c>
      <c r="Q4224" t="str">
        <f>INDEX(VentasC15[[#Headers],[Maquillaje]:[Perfumería]],MATCH(MIN(VentasC15[[#This Row],[Maquillaje]:[Perfumería]]),VentasC15[[#This Row],[Maquillaje]:[Perfumería]],0))</f>
        <v>Perfumería</v>
      </c>
      <c r="R4224" t="str">
        <f>IF(VentasC15[[#This Row],[Total por vendedor]]&gt;=250000,"SI","NO")</f>
        <v>SI</v>
      </c>
    </row>
    <row r="4225" spans="1:18" x14ac:dyDescent="0.3">
      <c r="A4225" s="17">
        <v>33501345</v>
      </c>
      <c r="B4225" s="13">
        <v>58</v>
      </c>
      <c r="C4225" s="13">
        <v>9</v>
      </c>
      <c r="D4225" s="13">
        <v>73</v>
      </c>
      <c r="E4225" t="s">
        <v>25</v>
      </c>
      <c r="F4225" t="s">
        <v>21</v>
      </c>
      <c r="G4225" t="str">
        <f>IF(VentasC15[[#This Row],[Tipo de pago]]='Tablas auxiliares'!$B$6,"Venta física","Venta Online")</f>
        <v>Venta Online</v>
      </c>
      <c r="H4225" t="s">
        <v>30</v>
      </c>
      <c r="I4225" s="37">
        <v>63665</v>
      </c>
      <c r="J4225" s="37">
        <v>34701</v>
      </c>
      <c r="K4225" s="37">
        <v>38071</v>
      </c>
      <c r="L4225" s="37">
        <v>19837</v>
      </c>
      <c r="M4225" s="37">
        <v>77286</v>
      </c>
      <c r="N4225" s="37">
        <f>SUM(VentasC15[[#This Row],[Maquillaje]:[Perfumería]])</f>
        <v>233560</v>
      </c>
      <c r="O4225" s="14">
        <f>AVERAGE(VentasC15[[#This Row],[Maquillaje]:[Perfumería]])</f>
        <v>46712</v>
      </c>
      <c r="P4225" t="str">
        <f>INDEX(VentasC15[[#Headers],[Maquillaje]:[Perfumería]],MATCH(MAX(VentasC15[[#This Row],[Maquillaje]:[Perfumería]]),VentasC15[[#This Row],[Maquillaje]:[Perfumería]],0))</f>
        <v>Perfumería</v>
      </c>
      <c r="Q4225" t="str">
        <f>INDEX(VentasC15[[#Headers],[Maquillaje]:[Perfumería]],MATCH(MIN(VentasC15[[#This Row],[Maquillaje]:[Perfumería]]),VentasC15[[#This Row],[Maquillaje]:[Perfumería]],0))</f>
        <v>Cuerpo</v>
      </c>
      <c r="R4225" t="str">
        <f>IF(VentasC15[[#This Row],[Total por vendedor]]&gt;=250000,"SI","NO")</f>
        <v>NO</v>
      </c>
    </row>
    <row r="4226" spans="1:18" x14ac:dyDescent="0.3">
      <c r="A4226" s="16">
        <v>33501346</v>
      </c>
      <c r="B4226" s="13">
        <v>75</v>
      </c>
      <c r="C4226" s="13">
        <v>9</v>
      </c>
      <c r="D4226" s="13">
        <v>58</v>
      </c>
      <c r="E4226" t="s">
        <v>23</v>
      </c>
      <c r="F4226" t="s">
        <v>21</v>
      </c>
      <c r="G4226" t="str">
        <f>IF(VentasC15[[#This Row],[Tipo de pago]]='Tablas auxiliares'!$B$6,"Venta física","Venta Online")</f>
        <v>Venta Online</v>
      </c>
      <c r="H4226" t="s">
        <v>30</v>
      </c>
      <c r="I4226" s="37">
        <v>36191</v>
      </c>
      <c r="J4226" s="37">
        <v>71883</v>
      </c>
      <c r="K4226" s="37">
        <v>58627</v>
      </c>
      <c r="L4226" s="37">
        <v>17793</v>
      </c>
      <c r="M4226" s="37">
        <v>43284</v>
      </c>
      <c r="N4226" s="37">
        <f>SUM(VentasC15[[#This Row],[Maquillaje]:[Perfumería]])</f>
        <v>227778</v>
      </c>
      <c r="O4226" s="14">
        <f>AVERAGE(VentasC15[[#This Row],[Maquillaje]:[Perfumería]])</f>
        <v>45555.6</v>
      </c>
      <c r="P4226" t="str">
        <f>INDEX(VentasC15[[#Headers],[Maquillaje]:[Perfumería]],MATCH(MAX(VentasC15[[#This Row],[Maquillaje]:[Perfumería]]),VentasC15[[#This Row],[Maquillaje]:[Perfumería]],0))</f>
        <v>Skincare</v>
      </c>
      <c r="Q4226" t="str">
        <f>INDEX(VentasC15[[#Headers],[Maquillaje]:[Perfumería]],MATCH(MIN(VentasC15[[#This Row],[Maquillaje]:[Perfumería]]),VentasC15[[#This Row],[Maquillaje]:[Perfumería]],0))</f>
        <v>Cuerpo</v>
      </c>
      <c r="R4226" t="str">
        <f>IF(VentasC15[[#This Row],[Total por vendedor]]&gt;=250000,"SI","NO")</f>
        <v>NO</v>
      </c>
    </row>
    <row r="4227" spans="1:18" x14ac:dyDescent="0.3">
      <c r="A4227" s="17">
        <v>33501347</v>
      </c>
      <c r="B4227" s="13">
        <v>38</v>
      </c>
      <c r="C4227" s="13">
        <v>9</v>
      </c>
      <c r="D4227" s="13">
        <v>15</v>
      </c>
      <c r="E4227" t="s">
        <v>24</v>
      </c>
      <c r="F4227" t="s">
        <v>21</v>
      </c>
      <c r="G4227" t="str">
        <f>IF(VentasC15[[#This Row],[Tipo de pago]]='Tablas auxiliares'!$B$6,"Venta física","Venta Online")</f>
        <v>Venta Online</v>
      </c>
      <c r="H4227" t="s">
        <v>29</v>
      </c>
      <c r="I4227" s="37">
        <v>30538</v>
      </c>
      <c r="J4227" s="37">
        <v>82228</v>
      </c>
      <c r="K4227" s="37">
        <v>7791</v>
      </c>
      <c r="L4227" s="37">
        <v>43043</v>
      </c>
      <c r="M4227" s="37">
        <v>3064</v>
      </c>
      <c r="N4227" s="37">
        <f>SUM(VentasC15[[#This Row],[Maquillaje]:[Perfumería]])</f>
        <v>166664</v>
      </c>
      <c r="O4227" s="14">
        <f>AVERAGE(VentasC15[[#This Row],[Maquillaje]:[Perfumería]])</f>
        <v>33332.800000000003</v>
      </c>
      <c r="P4227" t="str">
        <f>INDEX(VentasC15[[#Headers],[Maquillaje]:[Perfumería]],MATCH(MAX(VentasC15[[#This Row],[Maquillaje]:[Perfumería]]),VentasC15[[#This Row],[Maquillaje]:[Perfumería]],0))</f>
        <v>Skincare</v>
      </c>
      <c r="Q4227" t="str">
        <f>INDEX(VentasC15[[#Headers],[Maquillaje]:[Perfumería]],MATCH(MIN(VentasC15[[#This Row],[Maquillaje]:[Perfumería]]),VentasC15[[#This Row],[Maquillaje]:[Perfumería]],0))</f>
        <v>Perfumería</v>
      </c>
      <c r="R4227" t="str">
        <f>IF(VentasC15[[#This Row],[Total por vendedor]]&gt;=250000,"SI","NO")</f>
        <v>NO</v>
      </c>
    </row>
    <row r="4228" spans="1:18" x14ac:dyDescent="0.3">
      <c r="A4228" s="16">
        <v>33501348</v>
      </c>
      <c r="B4228" s="13">
        <v>52</v>
      </c>
      <c r="C4228" s="13">
        <v>9</v>
      </c>
      <c r="D4228" s="13">
        <v>53</v>
      </c>
      <c r="E4228" t="s">
        <v>24</v>
      </c>
      <c r="F4228" t="s">
        <v>21</v>
      </c>
      <c r="G4228" t="str">
        <f>IF(VentasC15[[#This Row],[Tipo de pago]]='Tablas auxiliares'!$B$6,"Venta física","Venta Online")</f>
        <v>Venta Online</v>
      </c>
      <c r="H4228" t="s">
        <v>30</v>
      </c>
      <c r="I4228" s="37">
        <v>71656</v>
      </c>
      <c r="J4228" s="37">
        <v>13387</v>
      </c>
      <c r="K4228" s="37">
        <v>9567</v>
      </c>
      <c r="L4228" s="37">
        <v>31131</v>
      </c>
      <c r="M4228" s="37">
        <v>94380</v>
      </c>
      <c r="N4228" s="37">
        <f>SUM(VentasC15[[#This Row],[Maquillaje]:[Perfumería]])</f>
        <v>220121</v>
      </c>
      <c r="O4228" s="14">
        <f>AVERAGE(VentasC15[[#This Row],[Maquillaje]:[Perfumería]])</f>
        <v>44024.2</v>
      </c>
      <c r="P4228" t="str">
        <f>INDEX(VentasC15[[#Headers],[Maquillaje]:[Perfumería]],MATCH(MAX(VentasC15[[#This Row],[Maquillaje]:[Perfumería]]),VentasC15[[#This Row],[Maquillaje]:[Perfumería]],0))</f>
        <v>Perfumería</v>
      </c>
      <c r="Q4228" t="str">
        <f>INDEX(VentasC15[[#Headers],[Maquillaje]:[Perfumería]],MATCH(MIN(VentasC15[[#This Row],[Maquillaje]:[Perfumería]]),VentasC15[[#This Row],[Maquillaje]:[Perfumería]],0))</f>
        <v>Cabello</v>
      </c>
      <c r="R4228" t="str">
        <f>IF(VentasC15[[#This Row],[Total por vendedor]]&gt;=250000,"SI","NO")</f>
        <v>NO</v>
      </c>
    </row>
    <row r="4229" spans="1:18" x14ac:dyDescent="0.3">
      <c r="A4229" s="17">
        <v>33501349</v>
      </c>
      <c r="B4229" s="13">
        <v>70</v>
      </c>
      <c r="C4229" s="13">
        <v>9</v>
      </c>
      <c r="D4229" s="13">
        <v>71</v>
      </c>
      <c r="E4229" t="s">
        <v>23</v>
      </c>
      <c r="F4229" t="s">
        <v>20</v>
      </c>
      <c r="G4229" t="str">
        <f>IF(VentasC15[[#This Row],[Tipo de pago]]='Tablas auxiliares'!$B$6,"Venta física","Venta Online")</f>
        <v>Venta física</v>
      </c>
      <c r="H4229" t="s">
        <v>30</v>
      </c>
      <c r="I4229" s="37">
        <v>61287</v>
      </c>
      <c r="J4229" s="37">
        <v>98502</v>
      </c>
      <c r="K4229" s="37">
        <v>69439</v>
      </c>
      <c r="L4229" s="37">
        <v>25130</v>
      </c>
      <c r="M4229" s="37">
        <v>24715</v>
      </c>
      <c r="N4229" s="37">
        <f>SUM(VentasC15[[#This Row],[Maquillaje]:[Perfumería]])</f>
        <v>279073</v>
      </c>
      <c r="O4229" s="14">
        <f>AVERAGE(VentasC15[[#This Row],[Maquillaje]:[Perfumería]])</f>
        <v>55814.6</v>
      </c>
      <c r="P4229" t="str">
        <f>INDEX(VentasC15[[#Headers],[Maquillaje]:[Perfumería]],MATCH(MAX(VentasC15[[#This Row],[Maquillaje]:[Perfumería]]),VentasC15[[#This Row],[Maquillaje]:[Perfumería]],0))</f>
        <v>Skincare</v>
      </c>
      <c r="Q4229" t="str">
        <f>INDEX(VentasC15[[#Headers],[Maquillaje]:[Perfumería]],MATCH(MIN(VentasC15[[#This Row],[Maquillaje]:[Perfumería]]),VentasC15[[#This Row],[Maquillaje]:[Perfumería]],0))</f>
        <v>Perfumería</v>
      </c>
      <c r="R4229" t="str">
        <f>IF(VentasC15[[#This Row],[Total por vendedor]]&gt;=250000,"SI","NO")</f>
        <v>SI</v>
      </c>
    </row>
    <row r="4230" spans="1:18" x14ac:dyDescent="0.3">
      <c r="A4230" s="16">
        <v>33501350</v>
      </c>
      <c r="B4230" s="13">
        <v>74</v>
      </c>
      <c r="C4230" s="13">
        <v>9</v>
      </c>
      <c r="D4230" s="13">
        <v>66</v>
      </c>
      <c r="E4230" t="s">
        <v>24</v>
      </c>
      <c r="F4230" t="s">
        <v>20</v>
      </c>
      <c r="G4230" t="str">
        <f>IF(VentasC15[[#This Row],[Tipo de pago]]='Tablas auxiliares'!$B$6,"Venta física","Venta Online")</f>
        <v>Venta física</v>
      </c>
      <c r="H4230" t="s">
        <v>30</v>
      </c>
      <c r="I4230" s="37">
        <v>66894</v>
      </c>
      <c r="J4230" s="37">
        <v>49557</v>
      </c>
      <c r="K4230" s="37">
        <v>12856</v>
      </c>
      <c r="L4230" s="37">
        <v>45808</v>
      </c>
      <c r="M4230" s="37">
        <v>64023</v>
      </c>
      <c r="N4230" s="37">
        <f>SUM(VentasC15[[#This Row],[Maquillaje]:[Perfumería]])</f>
        <v>239138</v>
      </c>
      <c r="O4230" s="14">
        <f>AVERAGE(VentasC15[[#This Row],[Maquillaje]:[Perfumería]])</f>
        <v>47827.6</v>
      </c>
      <c r="P4230" t="str">
        <f>INDEX(VentasC15[[#Headers],[Maquillaje]:[Perfumería]],MATCH(MAX(VentasC15[[#This Row],[Maquillaje]:[Perfumería]]),VentasC15[[#This Row],[Maquillaje]:[Perfumería]],0))</f>
        <v>Maquillaje</v>
      </c>
      <c r="Q4230" t="str">
        <f>INDEX(VentasC15[[#Headers],[Maquillaje]:[Perfumería]],MATCH(MIN(VentasC15[[#This Row],[Maquillaje]:[Perfumería]]),VentasC15[[#This Row],[Maquillaje]:[Perfumería]],0))</f>
        <v>Cabello</v>
      </c>
      <c r="R4230" t="str">
        <f>IF(VentasC15[[#This Row],[Total por vendedor]]&gt;=250000,"SI","NO")</f>
        <v>NO</v>
      </c>
    </row>
    <row r="4231" spans="1:18" x14ac:dyDescent="0.3">
      <c r="A4231" s="17">
        <v>33501351</v>
      </c>
      <c r="B4231" s="13">
        <v>69</v>
      </c>
      <c r="C4231" s="13">
        <v>9</v>
      </c>
      <c r="D4231" s="13">
        <v>39</v>
      </c>
      <c r="E4231" t="s">
        <v>25</v>
      </c>
      <c r="F4231" t="s">
        <v>20</v>
      </c>
      <c r="G4231" t="str">
        <f>IF(VentasC15[[#This Row],[Tipo de pago]]='Tablas auxiliares'!$B$6,"Venta física","Venta Online")</f>
        <v>Venta física</v>
      </c>
      <c r="H4231" t="s">
        <v>30</v>
      </c>
      <c r="I4231" s="37">
        <v>19698</v>
      </c>
      <c r="J4231" s="37">
        <v>49118</v>
      </c>
      <c r="K4231" s="37">
        <v>6392</v>
      </c>
      <c r="L4231" s="37">
        <v>18481</v>
      </c>
      <c r="M4231" s="37">
        <v>39693</v>
      </c>
      <c r="N4231" s="37">
        <f>SUM(VentasC15[[#This Row],[Maquillaje]:[Perfumería]])</f>
        <v>133382</v>
      </c>
      <c r="O4231" s="14">
        <f>AVERAGE(VentasC15[[#This Row],[Maquillaje]:[Perfumería]])</f>
        <v>26676.400000000001</v>
      </c>
      <c r="P4231" t="str">
        <f>INDEX(VentasC15[[#Headers],[Maquillaje]:[Perfumería]],MATCH(MAX(VentasC15[[#This Row],[Maquillaje]:[Perfumería]]),VentasC15[[#This Row],[Maquillaje]:[Perfumería]],0))</f>
        <v>Skincare</v>
      </c>
      <c r="Q4231" t="str">
        <f>INDEX(VentasC15[[#Headers],[Maquillaje]:[Perfumería]],MATCH(MIN(VentasC15[[#This Row],[Maquillaje]:[Perfumería]]),VentasC15[[#This Row],[Maquillaje]:[Perfumería]],0))</f>
        <v>Cabello</v>
      </c>
      <c r="R4231" t="str">
        <f>IF(VentasC15[[#This Row],[Total por vendedor]]&gt;=250000,"SI","NO")</f>
        <v>NO</v>
      </c>
    </row>
    <row r="4232" spans="1:18" x14ac:dyDescent="0.3">
      <c r="A4232" s="16">
        <v>33501352</v>
      </c>
      <c r="B4232" s="13">
        <v>34</v>
      </c>
      <c r="C4232" s="13">
        <v>9</v>
      </c>
      <c r="D4232" s="13">
        <v>81</v>
      </c>
      <c r="E4232" t="s">
        <v>22</v>
      </c>
      <c r="F4232" t="s">
        <v>21</v>
      </c>
      <c r="G4232" t="str">
        <f>IF(VentasC15[[#This Row],[Tipo de pago]]='Tablas auxiliares'!$B$6,"Venta física","Venta Online")</f>
        <v>Venta Online</v>
      </c>
      <c r="H4232" t="s">
        <v>29</v>
      </c>
      <c r="I4232" s="37">
        <v>49137</v>
      </c>
      <c r="J4232" s="37">
        <v>4460</v>
      </c>
      <c r="K4232" s="37">
        <v>79443</v>
      </c>
      <c r="L4232" s="37">
        <v>34979</v>
      </c>
      <c r="M4232" s="37">
        <v>39526</v>
      </c>
      <c r="N4232" s="37">
        <f>SUM(VentasC15[[#This Row],[Maquillaje]:[Perfumería]])</f>
        <v>207545</v>
      </c>
      <c r="O4232" s="14">
        <f>AVERAGE(VentasC15[[#This Row],[Maquillaje]:[Perfumería]])</f>
        <v>41509</v>
      </c>
      <c r="P4232" t="str">
        <f>INDEX(VentasC15[[#Headers],[Maquillaje]:[Perfumería]],MATCH(MAX(VentasC15[[#This Row],[Maquillaje]:[Perfumería]]),VentasC15[[#This Row],[Maquillaje]:[Perfumería]],0))</f>
        <v>Cabello</v>
      </c>
      <c r="Q4232" t="str">
        <f>INDEX(VentasC15[[#Headers],[Maquillaje]:[Perfumería]],MATCH(MIN(VentasC15[[#This Row],[Maquillaje]:[Perfumería]]),VentasC15[[#This Row],[Maquillaje]:[Perfumería]],0))</f>
        <v>Skincare</v>
      </c>
      <c r="R4232" t="str">
        <f>IF(VentasC15[[#This Row],[Total por vendedor]]&gt;=250000,"SI","NO")</f>
        <v>NO</v>
      </c>
    </row>
    <row r="4233" spans="1:18" x14ac:dyDescent="0.3">
      <c r="A4233" s="17">
        <v>33501353</v>
      </c>
      <c r="B4233" s="13">
        <v>41</v>
      </c>
      <c r="C4233" s="13">
        <v>9</v>
      </c>
      <c r="D4233" s="13">
        <v>90</v>
      </c>
      <c r="E4233" t="s">
        <v>25</v>
      </c>
      <c r="F4233" t="s">
        <v>20</v>
      </c>
      <c r="G4233" t="str">
        <f>IF(VentasC15[[#This Row],[Tipo de pago]]='Tablas auxiliares'!$B$6,"Venta física","Venta Online")</f>
        <v>Venta física</v>
      </c>
      <c r="H4233" t="s">
        <v>30</v>
      </c>
      <c r="I4233" s="37">
        <v>10823</v>
      </c>
      <c r="J4233" s="37">
        <v>77368</v>
      </c>
      <c r="K4233" s="37">
        <v>22696</v>
      </c>
      <c r="L4233" s="37">
        <v>38322</v>
      </c>
      <c r="M4233" s="37">
        <v>20330</v>
      </c>
      <c r="N4233" s="37">
        <f>SUM(VentasC15[[#This Row],[Maquillaje]:[Perfumería]])</f>
        <v>169539</v>
      </c>
      <c r="O4233" s="14">
        <f>AVERAGE(VentasC15[[#This Row],[Maquillaje]:[Perfumería]])</f>
        <v>33907.800000000003</v>
      </c>
      <c r="P4233" t="str">
        <f>INDEX(VentasC15[[#Headers],[Maquillaje]:[Perfumería]],MATCH(MAX(VentasC15[[#This Row],[Maquillaje]:[Perfumería]]),VentasC15[[#This Row],[Maquillaje]:[Perfumería]],0))</f>
        <v>Skincare</v>
      </c>
      <c r="Q4233" t="str">
        <f>INDEX(VentasC15[[#Headers],[Maquillaje]:[Perfumería]],MATCH(MIN(VentasC15[[#This Row],[Maquillaje]:[Perfumería]]),VentasC15[[#This Row],[Maquillaje]:[Perfumería]],0))</f>
        <v>Maquillaje</v>
      </c>
      <c r="R4233" t="str">
        <f>IF(VentasC15[[#This Row],[Total por vendedor]]&gt;=250000,"SI","NO")</f>
        <v>NO</v>
      </c>
    </row>
    <row r="4234" spans="1:18" x14ac:dyDescent="0.3">
      <c r="A4234" s="16">
        <v>33501354</v>
      </c>
      <c r="B4234" s="13">
        <v>63</v>
      </c>
      <c r="C4234" s="13">
        <v>9</v>
      </c>
      <c r="D4234" s="13">
        <v>58</v>
      </c>
      <c r="E4234" t="s">
        <v>22</v>
      </c>
      <c r="F4234" t="s">
        <v>20</v>
      </c>
      <c r="G4234" t="str">
        <f>IF(VentasC15[[#This Row],[Tipo de pago]]='Tablas auxiliares'!$B$6,"Venta física","Venta Online")</f>
        <v>Venta física</v>
      </c>
      <c r="H4234" t="s">
        <v>29</v>
      </c>
      <c r="I4234" s="37">
        <v>25461</v>
      </c>
      <c r="J4234" s="37">
        <v>26947</v>
      </c>
      <c r="K4234" s="37">
        <v>60192</v>
      </c>
      <c r="L4234" s="37">
        <v>72373</v>
      </c>
      <c r="M4234" s="37">
        <v>16824</v>
      </c>
      <c r="N4234" s="37">
        <f>SUM(VentasC15[[#This Row],[Maquillaje]:[Perfumería]])</f>
        <v>201797</v>
      </c>
      <c r="O4234" s="14">
        <f>AVERAGE(VentasC15[[#This Row],[Maquillaje]:[Perfumería]])</f>
        <v>40359.4</v>
      </c>
      <c r="P4234" t="str">
        <f>INDEX(VentasC15[[#Headers],[Maquillaje]:[Perfumería]],MATCH(MAX(VentasC15[[#This Row],[Maquillaje]:[Perfumería]]),VentasC15[[#This Row],[Maquillaje]:[Perfumería]],0))</f>
        <v>Cuerpo</v>
      </c>
      <c r="Q4234" t="str">
        <f>INDEX(VentasC15[[#Headers],[Maquillaje]:[Perfumería]],MATCH(MIN(VentasC15[[#This Row],[Maquillaje]:[Perfumería]]),VentasC15[[#This Row],[Maquillaje]:[Perfumería]],0))</f>
        <v>Perfumería</v>
      </c>
      <c r="R4234" t="str">
        <f>IF(VentasC15[[#This Row],[Total por vendedor]]&gt;=250000,"SI","NO")</f>
        <v>NO</v>
      </c>
    </row>
    <row r="4235" spans="1:18" x14ac:dyDescent="0.3">
      <c r="A4235" s="17">
        <v>33501355</v>
      </c>
      <c r="B4235" s="13">
        <v>53</v>
      </c>
      <c r="C4235" s="13">
        <v>9</v>
      </c>
      <c r="D4235" s="13">
        <v>30</v>
      </c>
      <c r="E4235" t="s">
        <v>23</v>
      </c>
      <c r="F4235" t="s">
        <v>21</v>
      </c>
      <c r="G4235" t="str">
        <f>IF(VentasC15[[#This Row],[Tipo de pago]]='Tablas auxiliares'!$B$6,"Venta física","Venta Online")</f>
        <v>Venta Online</v>
      </c>
      <c r="H4235" t="s">
        <v>29</v>
      </c>
      <c r="I4235" s="37">
        <v>44314</v>
      </c>
      <c r="J4235" s="37">
        <v>19861</v>
      </c>
      <c r="K4235" s="37">
        <v>51108</v>
      </c>
      <c r="L4235" s="37">
        <v>12651</v>
      </c>
      <c r="M4235" s="37">
        <v>74621</v>
      </c>
      <c r="N4235" s="37">
        <f>SUM(VentasC15[[#This Row],[Maquillaje]:[Perfumería]])</f>
        <v>202555</v>
      </c>
      <c r="O4235" s="14">
        <f>AVERAGE(VentasC15[[#This Row],[Maquillaje]:[Perfumería]])</f>
        <v>40511</v>
      </c>
      <c r="P4235" t="str">
        <f>INDEX(VentasC15[[#Headers],[Maquillaje]:[Perfumería]],MATCH(MAX(VentasC15[[#This Row],[Maquillaje]:[Perfumería]]),VentasC15[[#This Row],[Maquillaje]:[Perfumería]],0))</f>
        <v>Perfumería</v>
      </c>
      <c r="Q4235" t="str">
        <f>INDEX(VentasC15[[#Headers],[Maquillaje]:[Perfumería]],MATCH(MIN(VentasC15[[#This Row],[Maquillaje]:[Perfumería]]),VentasC15[[#This Row],[Maquillaje]:[Perfumería]],0))</f>
        <v>Cuerpo</v>
      </c>
      <c r="R4235" t="str">
        <f>IF(VentasC15[[#This Row],[Total por vendedor]]&gt;=250000,"SI","NO")</f>
        <v>NO</v>
      </c>
    </row>
    <row r="4236" spans="1:18" x14ac:dyDescent="0.3">
      <c r="A4236" s="16">
        <v>33501356</v>
      </c>
      <c r="B4236" s="13">
        <v>68</v>
      </c>
      <c r="C4236" s="13">
        <v>9</v>
      </c>
      <c r="D4236" s="13">
        <v>8</v>
      </c>
      <c r="E4236" t="s">
        <v>23</v>
      </c>
      <c r="F4236" t="s">
        <v>20</v>
      </c>
      <c r="G4236" t="str">
        <f>IF(VentasC15[[#This Row],[Tipo de pago]]='Tablas auxiliares'!$B$6,"Venta física","Venta Online")</f>
        <v>Venta física</v>
      </c>
      <c r="H4236" t="s">
        <v>29</v>
      </c>
      <c r="I4236" s="37">
        <v>51153</v>
      </c>
      <c r="J4236" s="37">
        <v>41971</v>
      </c>
      <c r="K4236" s="37">
        <v>77191</v>
      </c>
      <c r="L4236" s="37">
        <v>57019</v>
      </c>
      <c r="M4236" s="37">
        <v>91036</v>
      </c>
      <c r="N4236" s="37">
        <f>SUM(VentasC15[[#This Row],[Maquillaje]:[Perfumería]])</f>
        <v>318370</v>
      </c>
      <c r="O4236" s="14">
        <f>AVERAGE(VentasC15[[#This Row],[Maquillaje]:[Perfumería]])</f>
        <v>63674</v>
      </c>
      <c r="P4236" t="str">
        <f>INDEX(VentasC15[[#Headers],[Maquillaje]:[Perfumería]],MATCH(MAX(VentasC15[[#This Row],[Maquillaje]:[Perfumería]]),VentasC15[[#This Row],[Maquillaje]:[Perfumería]],0))</f>
        <v>Perfumería</v>
      </c>
      <c r="Q4236" t="str">
        <f>INDEX(VentasC15[[#Headers],[Maquillaje]:[Perfumería]],MATCH(MIN(VentasC15[[#This Row],[Maquillaje]:[Perfumería]]),VentasC15[[#This Row],[Maquillaje]:[Perfumería]],0))</f>
        <v>Skincare</v>
      </c>
      <c r="R4236" t="str">
        <f>IF(VentasC15[[#This Row],[Total por vendedor]]&gt;=250000,"SI","NO")</f>
        <v>SI</v>
      </c>
    </row>
    <row r="4237" spans="1:18" x14ac:dyDescent="0.3">
      <c r="A4237" s="17">
        <v>33501357</v>
      </c>
      <c r="B4237" s="13">
        <v>42</v>
      </c>
      <c r="C4237" s="13">
        <v>9</v>
      </c>
      <c r="D4237" s="13">
        <v>53</v>
      </c>
      <c r="E4237" t="s">
        <v>24</v>
      </c>
      <c r="F4237" t="s">
        <v>20</v>
      </c>
      <c r="G4237" t="str">
        <f>IF(VentasC15[[#This Row],[Tipo de pago]]='Tablas auxiliares'!$B$6,"Venta física","Venta Online")</f>
        <v>Venta física</v>
      </c>
      <c r="H4237" t="s">
        <v>30</v>
      </c>
      <c r="I4237" s="37">
        <v>93773</v>
      </c>
      <c r="J4237" s="37">
        <v>17506</v>
      </c>
      <c r="K4237" s="37">
        <v>72811</v>
      </c>
      <c r="L4237" s="37">
        <v>52217</v>
      </c>
      <c r="M4237" s="37">
        <v>8729</v>
      </c>
      <c r="N4237" s="37">
        <f>SUM(VentasC15[[#This Row],[Maquillaje]:[Perfumería]])</f>
        <v>245036</v>
      </c>
      <c r="O4237" s="14">
        <f>AVERAGE(VentasC15[[#This Row],[Maquillaje]:[Perfumería]])</f>
        <v>49007.199999999997</v>
      </c>
      <c r="P4237" t="str">
        <f>INDEX(VentasC15[[#Headers],[Maquillaje]:[Perfumería]],MATCH(MAX(VentasC15[[#This Row],[Maquillaje]:[Perfumería]]),VentasC15[[#This Row],[Maquillaje]:[Perfumería]],0))</f>
        <v>Maquillaje</v>
      </c>
      <c r="Q4237" t="str">
        <f>INDEX(VentasC15[[#Headers],[Maquillaje]:[Perfumería]],MATCH(MIN(VentasC15[[#This Row],[Maquillaje]:[Perfumería]]),VentasC15[[#This Row],[Maquillaje]:[Perfumería]],0))</f>
        <v>Perfumería</v>
      </c>
      <c r="R4237" t="str">
        <f>IF(VentasC15[[#This Row],[Total por vendedor]]&gt;=250000,"SI","NO")</f>
        <v>NO</v>
      </c>
    </row>
    <row r="4238" spans="1:18" x14ac:dyDescent="0.3">
      <c r="A4238" s="16">
        <v>33501358</v>
      </c>
      <c r="B4238" s="13">
        <v>58</v>
      </c>
      <c r="C4238" s="13">
        <v>9</v>
      </c>
      <c r="D4238" s="13">
        <v>29</v>
      </c>
      <c r="E4238" t="s">
        <v>25</v>
      </c>
      <c r="F4238" t="s">
        <v>20</v>
      </c>
      <c r="G4238" t="str">
        <f>IF(VentasC15[[#This Row],[Tipo de pago]]='Tablas auxiliares'!$B$6,"Venta física","Venta Online")</f>
        <v>Venta física</v>
      </c>
      <c r="H4238" t="s">
        <v>29</v>
      </c>
      <c r="I4238" s="37">
        <v>84372</v>
      </c>
      <c r="J4238" s="37">
        <v>10946</v>
      </c>
      <c r="K4238" s="37">
        <v>20698</v>
      </c>
      <c r="L4238" s="37">
        <v>44975</v>
      </c>
      <c r="M4238" s="37">
        <v>33731</v>
      </c>
      <c r="N4238" s="37">
        <f>SUM(VentasC15[[#This Row],[Maquillaje]:[Perfumería]])</f>
        <v>194722</v>
      </c>
      <c r="O4238" s="14">
        <f>AVERAGE(VentasC15[[#This Row],[Maquillaje]:[Perfumería]])</f>
        <v>38944.400000000001</v>
      </c>
      <c r="P4238" t="str">
        <f>INDEX(VentasC15[[#Headers],[Maquillaje]:[Perfumería]],MATCH(MAX(VentasC15[[#This Row],[Maquillaje]:[Perfumería]]),VentasC15[[#This Row],[Maquillaje]:[Perfumería]],0))</f>
        <v>Maquillaje</v>
      </c>
      <c r="Q4238" t="str">
        <f>INDEX(VentasC15[[#Headers],[Maquillaje]:[Perfumería]],MATCH(MIN(VentasC15[[#This Row],[Maquillaje]:[Perfumería]]),VentasC15[[#This Row],[Maquillaje]:[Perfumería]],0))</f>
        <v>Skincare</v>
      </c>
      <c r="R4238" t="str">
        <f>IF(VentasC15[[#This Row],[Total por vendedor]]&gt;=250000,"SI","NO")</f>
        <v>NO</v>
      </c>
    </row>
    <row r="4239" spans="1:18" x14ac:dyDescent="0.3">
      <c r="A4239" s="17">
        <v>33501359</v>
      </c>
      <c r="B4239" s="13">
        <v>29</v>
      </c>
      <c r="C4239" s="13">
        <v>9</v>
      </c>
      <c r="D4239" s="13">
        <v>31</v>
      </c>
      <c r="E4239" t="s">
        <v>22</v>
      </c>
      <c r="F4239" t="s">
        <v>21</v>
      </c>
      <c r="G4239" t="str">
        <f>IF(VentasC15[[#This Row],[Tipo de pago]]='Tablas auxiliares'!$B$6,"Venta física","Venta Online")</f>
        <v>Venta Online</v>
      </c>
      <c r="H4239" t="s">
        <v>29</v>
      </c>
      <c r="I4239" s="37">
        <v>98583</v>
      </c>
      <c r="J4239" s="37">
        <v>4752</v>
      </c>
      <c r="K4239" s="37">
        <v>55924</v>
      </c>
      <c r="L4239" s="37">
        <v>50721</v>
      </c>
      <c r="M4239" s="37">
        <v>33334</v>
      </c>
      <c r="N4239" s="37">
        <f>SUM(VentasC15[[#This Row],[Maquillaje]:[Perfumería]])</f>
        <v>243314</v>
      </c>
      <c r="O4239" s="14">
        <f>AVERAGE(VentasC15[[#This Row],[Maquillaje]:[Perfumería]])</f>
        <v>48662.8</v>
      </c>
      <c r="P4239" t="str">
        <f>INDEX(VentasC15[[#Headers],[Maquillaje]:[Perfumería]],MATCH(MAX(VentasC15[[#This Row],[Maquillaje]:[Perfumería]]),VentasC15[[#This Row],[Maquillaje]:[Perfumería]],0))</f>
        <v>Maquillaje</v>
      </c>
      <c r="Q4239" t="str">
        <f>INDEX(VentasC15[[#Headers],[Maquillaje]:[Perfumería]],MATCH(MIN(VentasC15[[#This Row],[Maquillaje]:[Perfumería]]),VentasC15[[#This Row],[Maquillaje]:[Perfumería]],0))</f>
        <v>Skincare</v>
      </c>
      <c r="R4239" t="str">
        <f>IF(VentasC15[[#This Row],[Total por vendedor]]&gt;=250000,"SI","NO")</f>
        <v>NO</v>
      </c>
    </row>
    <row r="4240" spans="1:18" x14ac:dyDescent="0.3">
      <c r="A4240" s="16">
        <v>33501360</v>
      </c>
      <c r="B4240" s="13">
        <v>62</v>
      </c>
      <c r="C4240" s="13">
        <v>9</v>
      </c>
      <c r="D4240" s="13">
        <v>98</v>
      </c>
      <c r="E4240" t="s">
        <v>25</v>
      </c>
      <c r="F4240" t="s">
        <v>21</v>
      </c>
      <c r="G4240" t="str">
        <f>IF(VentasC15[[#This Row],[Tipo de pago]]='Tablas auxiliares'!$B$6,"Venta física","Venta Online")</f>
        <v>Venta Online</v>
      </c>
      <c r="H4240" t="s">
        <v>29</v>
      </c>
      <c r="I4240" s="37">
        <v>55471</v>
      </c>
      <c r="J4240" s="37">
        <v>68349</v>
      </c>
      <c r="K4240" s="37">
        <v>42506</v>
      </c>
      <c r="L4240" s="37">
        <v>42598</v>
      </c>
      <c r="M4240" s="37">
        <v>4932</v>
      </c>
      <c r="N4240" s="37">
        <f>SUM(VentasC15[[#This Row],[Maquillaje]:[Perfumería]])</f>
        <v>213856</v>
      </c>
      <c r="O4240" s="14">
        <f>AVERAGE(VentasC15[[#This Row],[Maquillaje]:[Perfumería]])</f>
        <v>42771.199999999997</v>
      </c>
      <c r="P4240" t="str">
        <f>INDEX(VentasC15[[#Headers],[Maquillaje]:[Perfumería]],MATCH(MAX(VentasC15[[#This Row],[Maquillaje]:[Perfumería]]),VentasC15[[#This Row],[Maquillaje]:[Perfumería]],0))</f>
        <v>Skincare</v>
      </c>
      <c r="Q4240" t="str">
        <f>INDEX(VentasC15[[#Headers],[Maquillaje]:[Perfumería]],MATCH(MIN(VentasC15[[#This Row],[Maquillaje]:[Perfumería]]),VentasC15[[#This Row],[Maquillaje]:[Perfumería]],0))</f>
        <v>Perfumería</v>
      </c>
      <c r="R4240" t="str">
        <f>IF(VentasC15[[#This Row],[Total por vendedor]]&gt;=250000,"SI","NO")</f>
        <v>NO</v>
      </c>
    </row>
    <row r="4241" spans="1:18" x14ac:dyDescent="0.3">
      <c r="A4241" s="17">
        <v>33501361</v>
      </c>
      <c r="B4241" s="13">
        <v>37</v>
      </c>
      <c r="C4241" s="13">
        <v>9</v>
      </c>
      <c r="D4241" s="13">
        <v>25</v>
      </c>
      <c r="E4241" t="s">
        <v>23</v>
      </c>
      <c r="F4241" t="s">
        <v>21</v>
      </c>
      <c r="G4241" t="str">
        <f>IF(VentasC15[[#This Row],[Tipo de pago]]='Tablas auxiliares'!$B$6,"Venta física","Venta Online")</f>
        <v>Venta Online</v>
      </c>
      <c r="H4241" t="s">
        <v>29</v>
      </c>
      <c r="I4241" s="37">
        <v>37785</v>
      </c>
      <c r="J4241" s="37">
        <v>5996</v>
      </c>
      <c r="K4241" s="37">
        <v>36234</v>
      </c>
      <c r="L4241" s="37">
        <v>45657</v>
      </c>
      <c r="M4241" s="37">
        <v>25070</v>
      </c>
      <c r="N4241" s="37">
        <f>SUM(VentasC15[[#This Row],[Maquillaje]:[Perfumería]])</f>
        <v>150742</v>
      </c>
      <c r="O4241" s="14">
        <f>AVERAGE(VentasC15[[#This Row],[Maquillaje]:[Perfumería]])</f>
        <v>30148.400000000001</v>
      </c>
      <c r="P4241" t="str">
        <f>INDEX(VentasC15[[#Headers],[Maquillaje]:[Perfumería]],MATCH(MAX(VentasC15[[#This Row],[Maquillaje]:[Perfumería]]),VentasC15[[#This Row],[Maquillaje]:[Perfumería]],0))</f>
        <v>Cuerpo</v>
      </c>
      <c r="Q4241" t="str">
        <f>INDEX(VentasC15[[#Headers],[Maquillaje]:[Perfumería]],MATCH(MIN(VentasC15[[#This Row],[Maquillaje]:[Perfumería]]),VentasC15[[#This Row],[Maquillaje]:[Perfumería]],0))</f>
        <v>Skincare</v>
      </c>
      <c r="R4241" t="str">
        <f>IF(VentasC15[[#This Row],[Total por vendedor]]&gt;=250000,"SI","NO")</f>
        <v>NO</v>
      </c>
    </row>
    <row r="4242" spans="1:18" x14ac:dyDescent="0.3">
      <c r="A4242" s="16">
        <v>33501362</v>
      </c>
      <c r="B4242" s="13">
        <v>66</v>
      </c>
      <c r="C4242" s="13">
        <v>9</v>
      </c>
      <c r="D4242" s="13">
        <v>60</v>
      </c>
      <c r="E4242" t="s">
        <v>23</v>
      </c>
      <c r="F4242" t="s">
        <v>21</v>
      </c>
      <c r="G4242" t="str">
        <f>IF(VentasC15[[#This Row],[Tipo de pago]]='Tablas auxiliares'!$B$6,"Venta física","Venta Online")</f>
        <v>Venta Online</v>
      </c>
      <c r="H4242" t="s">
        <v>29</v>
      </c>
      <c r="I4242" s="37">
        <v>5315</v>
      </c>
      <c r="J4242" s="37">
        <v>12008</v>
      </c>
      <c r="K4242" s="37">
        <v>10526</v>
      </c>
      <c r="L4242" s="37">
        <v>1958</v>
      </c>
      <c r="M4242" s="37">
        <v>30096</v>
      </c>
      <c r="N4242" s="37">
        <f>SUM(VentasC15[[#This Row],[Maquillaje]:[Perfumería]])</f>
        <v>59903</v>
      </c>
      <c r="O4242" s="14">
        <f>AVERAGE(VentasC15[[#This Row],[Maquillaje]:[Perfumería]])</f>
        <v>11980.6</v>
      </c>
      <c r="P4242" t="str">
        <f>INDEX(VentasC15[[#Headers],[Maquillaje]:[Perfumería]],MATCH(MAX(VentasC15[[#This Row],[Maquillaje]:[Perfumería]]),VentasC15[[#This Row],[Maquillaje]:[Perfumería]],0))</f>
        <v>Perfumería</v>
      </c>
      <c r="Q4242" t="str">
        <f>INDEX(VentasC15[[#Headers],[Maquillaje]:[Perfumería]],MATCH(MIN(VentasC15[[#This Row],[Maquillaje]:[Perfumería]]),VentasC15[[#This Row],[Maquillaje]:[Perfumería]],0))</f>
        <v>Cuerpo</v>
      </c>
      <c r="R4242" t="str">
        <f>IF(VentasC15[[#This Row],[Total por vendedor]]&gt;=250000,"SI","NO")</f>
        <v>NO</v>
      </c>
    </row>
    <row r="4243" spans="1:18" x14ac:dyDescent="0.3">
      <c r="A4243" s="17">
        <v>33501363</v>
      </c>
      <c r="B4243" s="13">
        <v>68</v>
      </c>
      <c r="C4243" s="13">
        <v>9</v>
      </c>
      <c r="D4243" s="13">
        <v>20</v>
      </c>
      <c r="E4243" t="s">
        <v>23</v>
      </c>
      <c r="F4243" t="s">
        <v>21</v>
      </c>
      <c r="G4243" t="str">
        <f>IF(VentasC15[[#This Row],[Tipo de pago]]='Tablas auxiliares'!$B$6,"Venta física","Venta Online")</f>
        <v>Venta Online</v>
      </c>
      <c r="H4243" t="s">
        <v>29</v>
      </c>
      <c r="I4243" s="37">
        <v>32487</v>
      </c>
      <c r="J4243" s="37">
        <v>59975</v>
      </c>
      <c r="K4243" s="37">
        <v>2611</v>
      </c>
      <c r="L4243" s="37">
        <v>82530</v>
      </c>
      <c r="M4243" s="37">
        <v>74533</v>
      </c>
      <c r="N4243" s="37">
        <f>SUM(VentasC15[[#This Row],[Maquillaje]:[Perfumería]])</f>
        <v>252136</v>
      </c>
      <c r="O4243" s="14">
        <f>AVERAGE(VentasC15[[#This Row],[Maquillaje]:[Perfumería]])</f>
        <v>50427.199999999997</v>
      </c>
      <c r="P4243" t="str">
        <f>INDEX(VentasC15[[#Headers],[Maquillaje]:[Perfumería]],MATCH(MAX(VentasC15[[#This Row],[Maquillaje]:[Perfumería]]),VentasC15[[#This Row],[Maquillaje]:[Perfumería]],0))</f>
        <v>Cuerpo</v>
      </c>
      <c r="Q4243" t="str">
        <f>INDEX(VentasC15[[#Headers],[Maquillaje]:[Perfumería]],MATCH(MIN(VentasC15[[#This Row],[Maquillaje]:[Perfumería]]),VentasC15[[#This Row],[Maquillaje]:[Perfumería]],0))</f>
        <v>Cabello</v>
      </c>
      <c r="R4243" t="str">
        <f>IF(VentasC15[[#This Row],[Total por vendedor]]&gt;=250000,"SI","NO")</f>
        <v>SI</v>
      </c>
    </row>
    <row r="4244" spans="1:18" x14ac:dyDescent="0.3">
      <c r="A4244" s="16">
        <v>33501364</v>
      </c>
      <c r="B4244" s="13">
        <v>38</v>
      </c>
      <c r="C4244" s="13">
        <v>9</v>
      </c>
      <c r="D4244" s="13">
        <v>73</v>
      </c>
      <c r="E4244" t="s">
        <v>24</v>
      </c>
      <c r="F4244" t="s">
        <v>20</v>
      </c>
      <c r="G4244" t="str">
        <f>IF(VentasC15[[#This Row],[Tipo de pago]]='Tablas auxiliares'!$B$6,"Venta física","Venta Online")</f>
        <v>Venta física</v>
      </c>
      <c r="H4244" t="s">
        <v>30</v>
      </c>
      <c r="I4244" s="37">
        <v>34930</v>
      </c>
      <c r="J4244" s="37">
        <v>12163</v>
      </c>
      <c r="K4244" s="37">
        <v>96430</v>
      </c>
      <c r="L4244" s="37">
        <v>44163</v>
      </c>
      <c r="M4244" s="37">
        <v>84322</v>
      </c>
      <c r="N4244" s="37">
        <f>SUM(VentasC15[[#This Row],[Maquillaje]:[Perfumería]])</f>
        <v>272008</v>
      </c>
      <c r="O4244" s="14">
        <f>AVERAGE(VentasC15[[#This Row],[Maquillaje]:[Perfumería]])</f>
        <v>54401.599999999999</v>
      </c>
      <c r="P4244" t="str">
        <f>INDEX(VentasC15[[#Headers],[Maquillaje]:[Perfumería]],MATCH(MAX(VentasC15[[#This Row],[Maquillaje]:[Perfumería]]),VentasC15[[#This Row],[Maquillaje]:[Perfumería]],0))</f>
        <v>Cabello</v>
      </c>
      <c r="Q4244" t="str">
        <f>INDEX(VentasC15[[#Headers],[Maquillaje]:[Perfumería]],MATCH(MIN(VentasC15[[#This Row],[Maquillaje]:[Perfumería]]),VentasC15[[#This Row],[Maquillaje]:[Perfumería]],0))</f>
        <v>Skincare</v>
      </c>
      <c r="R4244" t="str">
        <f>IF(VentasC15[[#This Row],[Total por vendedor]]&gt;=250000,"SI","NO")</f>
        <v>SI</v>
      </c>
    </row>
    <row r="4245" spans="1:18" x14ac:dyDescent="0.3">
      <c r="A4245" s="17">
        <v>33501365</v>
      </c>
      <c r="B4245" s="13">
        <v>34</v>
      </c>
      <c r="C4245" s="13">
        <v>9</v>
      </c>
      <c r="D4245" s="13">
        <v>96</v>
      </c>
      <c r="E4245" t="s">
        <v>24</v>
      </c>
      <c r="F4245" t="s">
        <v>21</v>
      </c>
      <c r="G4245" t="str">
        <f>IF(VentasC15[[#This Row],[Tipo de pago]]='Tablas auxiliares'!$B$6,"Venta física","Venta Online")</f>
        <v>Venta Online</v>
      </c>
      <c r="H4245" t="s">
        <v>29</v>
      </c>
      <c r="I4245" s="37">
        <v>45674</v>
      </c>
      <c r="J4245" s="37">
        <v>52831</v>
      </c>
      <c r="K4245" s="37">
        <v>81716</v>
      </c>
      <c r="L4245" s="37">
        <v>80960</v>
      </c>
      <c r="M4245" s="37">
        <v>91511</v>
      </c>
      <c r="N4245" s="37">
        <f>SUM(VentasC15[[#This Row],[Maquillaje]:[Perfumería]])</f>
        <v>352692</v>
      </c>
      <c r="O4245" s="14">
        <f>AVERAGE(VentasC15[[#This Row],[Maquillaje]:[Perfumería]])</f>
        <v>70538.399999999994</v>
      </c>
      <c r="P4245" t="str">
        <f>INDEX(VentasC15[[#Headers],[Maquillaje]:[Perfumería]],MATCH(MAX(VentasC15[[#This Row],[Maquillaje]:[Perfumería]]),VentasC15[[#This Row],[Maquillaje]:[Perfumería]],0))</f>
        <v>Perfumería</v>
      </c>
      <c r="Q4245" t="str">
        <f>INDEX(VentasC15[[#Headers],[Maquillaje]:[Perfumería]],MATCH(MIN(VentasC15[[#This Row],[Maquillaje]:[Perfumería]]),VentasC15[[#This Row],[Maquillaje]:[Perfumería]],0))</f>
        <v>Maquillaje</v>
      </c>
      <c r="R4245" t="str">
        <f>IF(VentasC15[[#This Row],[Total por vendedor]]&gt;=250000,"SI","NO")</f>
        <v>SI</v>
      </c>
    </row>
    <row r="4246" spans="1:18" x14ac:dyDescent="0.3">
      <c r="A4246" s="16">
        <v>33501366</v>
      </c>
      <c r="B4246" s="13">
        <v>44</v>
      </c>
      <c r="C4246" s="13">
        <v>9</v>
      </c>
      <c r="D4246" s="13">
        <v>63</v>
      </c>
      <c r="E4246" t="s">
        <v>22</v>
      </c>
      <c r="F4246" t="s">
        <v>21</v>
      </c>
      <c r="G4246" t="str">
        <f>IF(VentasC15[[#This Row],[Tipo de pago]]='Tablas auxiliares'!$B$6,"Venta física","Venta Online")</f>
        <v>Venta Online</v>
      </c>
      <c r="H4246" t="s">
        <v>30</v>
      </c>
      <c r="I4246" s="37">
        <v>40375</v>
      </c>
      <c r="J4246" s="37">
        <v>34014</v>
      </c>
      <c r="K4246" s="37">
        <v>39994</v>
      </c>
      <c r="L4246" s="37">
        <v>29973</v>
      </c>
      <c r="M4246" s="37">
        <v>88427</v>
      </c>
      <c r="N4246" s="37">
        <f>SUM(VentasC15[[#This Row],[Maquillaje]:[Perfumería]])</f>
        <v>232783</v>
      </c>
      <c r="O4246" s="14">
        <f>AVERAGE(VentasC15[[#This Row],[Maquillaje]:[Perfumería]])</f>
        <v>46556.6</v>
      </c>
      <c r="P4246" t="str">
        <f>INDEX(VentasC15[[#Headers],[Maquillaje]:[Perfumería]],MATCH(MAX(VentasC15[[#This Row],[Maquillaje]:[Perfumería]]),VentasC15[[#This Row],[Maquillaje]:[Perfumería]],0))</f>
        <v>Perfumería</v>
      </c>
      <c r="Q4246" t="str">
        <f>INDEX(VentasC15[[#Headers],[Maquillaje]:[Perfumería]],MATCH(MIN(VentasC15[[#This Row],[Maquillaje]:[Perfumería]]),VentasC15[[#This Row],[Maquillaje]:[Perfumería]],0))</f>
        <v>Cuerpo</v>
      </c>
      <c r="R4246" t="str">
        <f>IF(VentasC15[[#This Row],[Total por vendedor]]&gt;=250000,"SI","NO")</f>
        <v>NO</v>
      </c>
    </row>
    <row r="4247" spans="1:18" x14ac:dyDescent="0.3">
      <c r="A4247" s="17">
        <v>33501367</v>
      </c>
      <c r="B4247" s="13">
        <v>49</v>
      </c>
      <c r="C4247" s="13">
        <v>9</v>
      </c>
      <c r="D4247" s="13">
        <v>86</v>
      </c>
      <c r="E4247" t="s">
        <v>23</v>
      </c>
      <c r="F4247" t="s">
        <v>20</v>
      </c>
      <c r="G4247" t="str">
        <f>IF(VentasC15[[#This Row],[Tipo de pago]]='Tablas auxiliares'!$B$6,"Venta física","Venta Online")</f>
        <v>Venta física</v>
      </c>
      <c r="H4247" t="s">
        <v>30</v>
      </c>
      <c r="I4247" s="37">
        <v>39843</v>
      </c>
      <c r="J4247" s="37">
        <v>31152</v>
      </c>
      <c r="K4247" s="37">
        <v>74960</v>
      </c>
      <c r="L4247" s="37">
        <v>70745</v>
      </c>
      <c r="M4247" s="37">
        <v>14584</v>
      </c>
      <c r="N4247" s="37">
        <f>SUM(VentasC15[[#This Row],[Maquillaje]:[Perfumería]])</f>
        <v>231284</v>
      </c>
      <c r="O4247" s="14">
        <f>AVERAGE(VentasC15[[#This Row],[Maquillaje]:[Perfumería]])</f>
        <v>46256.800000000003</v>
      </c>
      <c r="P4247" t="str">
        <f>INDEX(VentasC15[[#Headers],[Maquillaje]:[Perfumería]],MATCH(MAX(VentasC15[[#This Row],[Maquillaje]:[Perfumería]]),VentasC15[[#This Row],[Maquillaje]:[Perfumería]],0))</f>
        <v>Cabello</v>
      </c>
      <c r="Q4247" t="str">
        <f>INDEX(VentasC15[[#Headers],[Maquillaje]:[Perfumería]],MATCH(MIN(VentasC15[[#This Row],[Maquillaje]:[Perfumería]]),VentasC15[[#This Row],[Maquillaje]:[Perfumería]],0))</f>
        <v>Perfumería</v>
      </c>
      <c r="R4247" t="str">
        <f>IF(VentasC15[[#This Row],[Total por vendedor]]&gt;=250000,"SI","NO")</f>
        <v>NO</v>
      </c>
    </row>
    <row r="4248" spans="1:18" x14ac:dyDescent="0.3">
      <c r="A4248" s="16">
        <v>33501368</v>
      </c>
      <c r="B4248" s="13">
        <v>27</v>
      </c>
      <c r="C4248" s="13">
        <v>9</v>
      </c>
      <c r="D4248" s="13">
        <v>33</v>
      </c>
      <c r="E4248" t="s">
        <v>23</v>
      </c>
      <c r="F4248" t="s">
        <v>21</v>
      </c>
      <c r="G4248" t="str">
        <f>IF(VentasC15[[#This Row],[Tipo de pago]]='Tablas auxiliares'!$B$6,"Venta física","Venta Online")</f>
        <v>Venta Online</v>
      </c>
      <c r="H4248" t="s">
        <v>29</v>
      </c>
      <c r="I4248" s="37">
        <v>68898</v>
      </c>
      <c r="J4248" s="37">
        <v>67050</v>
      </c>
      <c r="K4248" s="37">
        <v>51528</v>
      </c>
      <c r="L4248" s="37">
        <v>52400</v>
      </c>
      <c r="M4248" s="37">
        <v>6766</v>
      </c>
      <c r="N4248" s="37">
        <f>SUM(VentasC15[[#This Row],[Maquillaje]:[Perfumería]])</f>
        <v>246642</v>
      </c>
      <c r="O4248" s="14">
        <f>AVERAGE(VentasC15[[#This Row],[Maquillaje]:[Perfumería]])</f>
        <v>49328.4</v>
      </c>
      <c r="P4248" t="str">
        <f>INDEX(VentasC15[[#Headers],[Maquillaje]:[Perfumería]],MATCH(MAX(VentasC15[[#This Row],[Maquillaje]:[Perfumería]]),VentasC15[[#This Row],[Maquillaje]:[Perfumería]],0))</f>
        <v>Maquillaje</v>
      </c>
      <c r="Q4248" t="str">
        <f>INDEX(VentasC15[[#Headers],[Maquillaje]:[Perfumería]],MATCH(MIN(VentasC15[[#This Row],[Maquillaje]:[Perfumería]]),VentasC15[[#This Row],[Maquillaje]:[Perfumería]],0))</f>
        <v>Perfumería</v>
      </c>
      <c r="R4248" t="str">
        <f>IF(VentasC15[[#This Row],[Total por vendedor]]&gt;=250000,"SI","NO")</f>
        <v>NO</v>
      </c>
    </row>
    <row r="4249" spans="1:18" x14ac:dyDescent="0.3">
      <c r="A4249" s="17">
        <v>33501369</v>
      </c>
      <c r="B4249" s="13">
        <v>43</v>
      </c>
      <c r="C4249" s="13">
        <v>9</v>
      </c>
      <c r="D4249" s="13">
        <v>40</v>
      </c>
      <c r="E4249" t="s">
        <v>25</v>
      </c>
      <c r="F4249" t="s">
        <v>20</v>
      </c>
      <c r="G4249" t="str">
        <f>IF(VentasC15[[#This Row],[Tipo de pago]]='Tablas auxiliares'!$B$6,"Venta física","Venta Online")</f>
        <v>Venta física</v>
      </c>
      <c r="H4249" t="s">
        <v>30</v>
      </c>
      <c r="I4249" s="37">
        <v>42438</v>
      </c>
      <c r="J4249" s="37">
        <v>1178</v>
      </c>
      <c r="K4249" s="37">
        <v>4283</v>
      </c>
      <c r="L4249" s="37">
        <v>87437</v>
      </c>
      <c r="M4249" s="37">
        <v>14830</v>
      </c>
      <c r="N4249" s="37">
        <f>SUM(VentasC15[[#This Row],[Maquillaje]:[Perfumería]])</f>
        <v>150166</v>
      </c>
      <c r="O4249" s="14">
        <f>AVERAGE(VentasC15[[#This Row],[Maquillaje]:[Perfumería]])</f>
        <v>30033.200000000001</v>
      </c>
      <c r="P4249" t="str">
        <f>INDEX(VentasC15[[#Headers],[Maquillaje]:[Perfumería]],MATCH(MAX(VentasC15[[#This Row],[Maquillaje]:[Perfumería]]),VentasC15[[#This Row],[Maquillaje]:[Perfumería]],0))</f>
        <v>Cuerpo</v>
      </c>
      <c r="Q4249" t="str">
        <f>INDEX(VentasC15[[#Headers],[Maquillaje]:[Perfumería]],MATCH(MIN(VentasC15[[#This Row],[Maquillaje]:[Perfumería]]),VentasC15[[#This Row],[Maquillaje]:[Perfumería]],0))</f>
        <v>Skincare</v>
      </c>
      <c r="R4249" t="str">
        <f>IF(VentasC15[[#This Row],[Total por vendedor]]&gt;=250000,"SI","NO")</f>
        <v>NO</v>
      </c>
    </row>
    <row r="4250" spans="1:18" x14ac:dyDescent="0.3">
      <c r="A4250" s="16">
        <v>33501370</v>
      </c>
      <c r="B4250" s="13">
        <v>48</v>
      </c>
      <c r="C4250" s="13">
        <v>9</v>
      </c>
      <c r="D4250" s="13">
        <v>80</v>
      </c>
      <c r="E4250" t="s">
        <v>23</v>
      </c>
      <c r="F4250" t="s">
        <v>20</v>
      </c>
      <c r="G4250" t="str">
        <f>IF(VentasC15[[#This Row],[Tipo de pago]]='Tablas auxiliares'!$B$6,"Venta física","Venta Online")</f>
        <v>Venta física</v>
      </c>
      <c r="H4250" t="s">
        <v>29</v>
      </c>
      <c r="I4250" s="37">
        <v>96378</v>
      </c>
      <c r="J4250" s="37">
        <v>60193</v>
      </c>
      <c r="K4250" s="37">
        <v>93360</v>
      </c>
      <c r="L4250" s="37">
        <v>4523</v>
      </c>
      <c r="M4250" s="37">
        <v>54147</v>
      </c>
      <c r="N4250" s="37">
        <f>SUM(VentasC15[[#This Row],[Maquillaje]:[Perfumería]])</f>
        <v>308601</v>
      </c>
      <c r="O4250" s="14">
        <f>AVERAGE(VentasC15[[#This Row],[Maquillaje]:[Perfumería]])</f>
        <v>61720.2</v>
      </c>
      <c r="P4250" t="str">
        <f>INDEX(VentasC15[[#Headers],[Maquillaje]:[Perfumería]],MATCH(MAX(VentasC15[[#This Row],[Maquillaje]:[Perfumería]]),VentasC15[[#This Row],[Maquillaje]:[Perfumería]],0))</f>
        <v>Maquillaje</v>
      </c>
      <c r="Q4250" t="str">
        <f>INDEX(VentasC15[[#Headers],[Maquillaje]:[Perfumería]],MATCH(MIN(VentasC15[[#This Row],[Maquillaje]:[Perfumería]]),VentasC15[[#This Row],[Maquillaje]:[Perfumería]],0))</f>
        <v>Cuerpo</v>
      </c>
      <c r="R4250" t="str">
        <f>IF(VentasC15[[#This Row],[Total por vendedor]]&gt;=250000,"SI","NO")</f>
        <v>SI</v>
      </c>
    </row>
    <row r="4251" spans="1:18" x14ac:dyDescent="0.3">
      <c r="A4251" s="17">
        <v>33501371</v>
      </c>
      <c r="B4251" s="13">
        <v>39</v>
      </c>
      <c r="C4251" s="13">
        <v>9</v>
      </c>
      <c r="D4251" s="13">
        <v>43</v>
      </c>
      <c r="E4251" t="s">
        <v>22</v>
      </c>
      <c r="F4251" t="s">
        <v>21</v>
      </c>
      <c r="G4251" t="str">
        <f>IF(VentasC15[[#This Row],[Tipo de pago]]='Tablas auxiliares'!$B$6,"Venta física","Venta Online")</f>
        <v>Venta Online</v>
      </c>
      <c r="H4251" t="s">
        <v>29</v>
      </c>
      <c r="I4251" s="37">
        <v>19219</v>
      </c>
      <c r="J4251" s="37">
        <v>70590</v>
      </c>
      <c r="K4251" s="37">
        <v>81079</v>
      </c>
      <c r="L4251" s="37">
        <v>52208</v>
      </c>
      <c r="M4251" s="37">
        <v>95457</v>
      </c>
      <c r="N4251" s="37">
        <f>SUM(VentasC15[[#This Row],[Maquillaje]:[Perfumería]])</f>
        <v>318553</v>
      </c>
      <c r="O4251" s="14">
        <f>AVERAGE(VentasC15[[#This Row],[Maquillaje]:[Perfumería]])</f>
        <v>63710.6</v>
      </c>
      <c r="P4251" t="str">
        <f>INDEX(VentasC15[[#Headers],[Maquillaje]:[Perfumería]],MATCH(MAX(VentasC15[[#This Row],[Maquillaje]:[Perfumería]]),VentasC15[[#This Row],[Maquillaje]:[Perfumería]],0))</f>
        <v>Perfumería</v>
      </c>
      <c r="Q4251" t="str">
        <f>INDEX(VentasC15[[#Headers],[Maquillaje]:[Perfumería]],MATCH(MIN(VentasC15[[#This Row],[Maquillaje]:[Perfumería]]),VentasC15[[#This Row],[Maquillaje]:[Perfumería]],0))</f>
        <v>Maquillaje</v>
      </c>
      <c r="R4251" t="str">
        <f>IF(VentasC15[[#This Row],[Total por vendedor]]&gt;=250000,"SI","NO")</f>
        <v>SI</v>
      </c>
    </row>
    <row r="4252" spans="1:18" x14ac:dyDescent="0.3">
      <c r="A4252" s="16">
        <v>33501372</v>
      </c>
      <c r="B4252" s="13">
        <v>30</v>
      </c>
      <c r="C4252" s="13">
        <v>9</v>
      </c>
      <c r="D4252" s="13">
        <v>98</v>
      </c>
      <c r="E4252" t="s">
        <v>24</v>
      </c>
      <c r="F4252" t="s">
        <v>20</v>
      </c>
      <c r="G4252" t="str">
        <f>IF(VentasC15[[#This Row],[Tipo de pago]]='Tablas auxiliares'!$B$6,"Venta física","Venta Online")</f>
        <v>Venta física</v>
      </c>
      <c r="H4252" t="s">
        <v>29</v>
      </c>
      <c r="I4252" s="37">
        <v>85370</v>
      </c>
      <c r="J4252" s="37">
        <v>43097</v>
      </c>
      <c r="K4252" s="37">
        <v>70888</v>
      </c>
      <c r="L4252" s="37">
        <v>582</v>
      </c>
      <c r="M4252" s="37">
        <v>22974</v>
      </c>
      <c r="N4252" s="37">
        <f>SUM(VentasC15[[#This Row],[Maquillaje]:[Perfumería]])</f>
        <v>222911</v>
      </c>
      <c r="O4252" s="14">
        <f>AVERAGE(VentasC15[[#This Row],[Maquillaje]:[Perfumería]])</f>
        <v>44582.2</v>
      </c>
      <c r="P4252" t="str">
        <f>INDEX(VentasC15[[#Headers],[Maquillaje]:[Perfumería]],MATCH(MAX(VentasC15[[#This Row],[Maquillaje]:[Perfumería]]),VentasC15[[#This Row],[Maquillaje]:[Perfumería]],0))</f>
        <v>Maquillaje</v>
      </c>
      <c r="Q4252" t="str">
        <f>INDEX(VentasC15[[#Headers],[Maquillaje]:[Perfumería]],MATCH(MIN(VentasC15[[#This Row],[Maquillaje]:[Perfumería]]),VentasC15[[#This Row],[Maquillaje]:[Perfumería]],0))</f>
        <v>Cuerpo</v>
      </c>
      <c r="R4252" t="str">
        <f>IF(VentasC15[[#This Row],[Total por vendedor]]&gt;=250000,"SI","NO")</f>
        <v>NO</v>
      </c>
    </row>
    <row r="4253" spans="1:18" x14ac:dyDescent="0.3">
      <c r="A4253" s="17">
        <v>33501373</v>
      </c>
      <c r="B4253" s="13">
        <v>69</v>
      </c>
      <c r="C4253" s="13">
        <v>9</v>
      </c>
      <c r="D4253" s="13">
        <v>91</v>
      </c>
      <c r="E4253" t="s">
        <v>25</v>
      </c>
      <c r="F4253" t="s">
        <v>21</v>
      </c>
      <c r="G4253" t="str">
        <f>IF(VentasC15[[#This Row],[Tipo de pago]]='Tablas auxiliares'!$B$6,"Venta física","Venta Online")</f>
        <v>Venta Online</v>
      </c>
      <c r="H4253" t="s">
        <v>29</v>
      </c>
      <c r="I4253" s="37">
        <v>64719</v>
      </c>
      <c r="J4253" s="37">
        <v>48363</v>
      </c>
      <c r="K4253" s="37">
        <v>75300</v>
      </c>
      <c r="L4253" s="37">
        <v>71622</v>
      </c>
      <c r="M4253" s="37">
        <v>60412</v>
      </c>
      <c r="N4253" s="37">
        <f>SUM(VentasC15[[#This Row],[Maquillaje]:[Perfumería]])</f>
        <v>320416</v>
      </c>
      <c r="O4253" s="14">
        <f>AVERAGE(VentasC15[[#This Row],[Maquillaje]:[Perfumería]])</f>
        <v>64083.199999999997</v>
      </c>
      <c r="P4253" t="str">
        <f>INDEX(VentasC15[[#Headers],[Maquillaje]:[Perfumería]],MATCH(MAX(VentasC15[[#This Row],[Maquillaje]:[Perfumería]]),VentasC15[[#This Row],[Maquillaje]:[Perfumería]],0))</f>
        <v>Cabello</v>
      </c>
      <c r="Q4253" t="str">
        <f>INDEX(VentasC15[[#Headers],[Maquillaje]:[Perfumería]],MATCH(MIN(VentasC15[[#This Row],[Maquillaje]:[Perfumería]]),VentasC15[[#This Row],[Maquillaje]:[Perfumería]],0))</f>
        <v>Skincare</v>
      </c>
      <c r="R4253" t="str">
        <f>IF(VentasC15[[#This Row],[Total por vendedor]]&gt;=250000,"SI","NO")</f>
        <v>SI</v>
      </c>
    </row>
    <row r="4254" spans="1:18" x14ac:dyDescent="0.3">
      <c r="A4254" s="16">
        <v>33501374</v>
      </c>
      <c r="B4254" s="13">
        <v>56</v>
      </c>
      <c r="C4254" s="13">
        <v>9</v>
      </c>
      <c r="D4254" s="13">
        <v>33</v>
      </c>
      <c r="E4254" t="s">
        <v>23</v>
      </c>
      <c r="F4254" t="s">
        <v>21</v>
      </c>
      <c r="G4254" t="str">
        <f>IF(VentasC15[[#This Row],[Tipo de pago]]='Tablas auxiliares'!$B$6,"Venta física","Venta Online")</f>
        <v>Venta Online</v>
      </c>
      <c r="H4254" t="s">
        <v>29</v>
      </c>
      <c r="I4254" s="37">
        <v>78149</v>
      </c>
      <c r="J4254" s="37">
        <v>47605</v>
      </c>
      <c r="K4254" s="37">
        <v>96138</v>
      </c>
      <c r="L4254" s="37">
        <v>88298</v>
      </c>
      <c r="M4254" s="37">
        <v>727</v>
      </c>
      <c r="N4254" s="37">
        <f>SUM(VentasC15[[#This Row],[Maquillaje]:[Perfumería]])</f>
        <v>310917</v>
      </c>
      <c r="O4254" s="14">
        <f>AVERAGE(VentasC15[[#This Row],[Maquillaje]:[Perfumería]])</f>
        <v>62183.4</v>
      </c>
      <c r="P4254" t="str">
        <f>INDEX(VentasC15[[#Headers],[Maquillaje]:[Perfumería]],MATCH(MAX(VentasC15[[#This Row],[Maquillaje]:[Perfumería]]),VentasC15[[#This Row],[Maquillaje]:[Perfumería]],0))</f>
        <v>Cabello</v>
      </c>
      <c r="Q4254" t="str">
        <f>INDEX(VentasC15[[#Headers],[Maquillaje]:[Perfumería]],MATCH(MIN(VentasC15[[#This Row],[Maquillaje]:[Perfumería]]),VentasC15[[#This Row],[Maquillaje]:[Perfumería]],0))</f>
        <v>Perfumería</v>
      </c>
      <c r="R4254" t="str">
        <f>IF(VentasC15[[#This Row],[Total por vendedor]]&gt;=250000,"SI","NO")</f>
        <v>SI</v>
      </c>
    </row>
    <row r="4255" spans="1:18" x14ac:dyDescent="0.3">
      <c r="A4255" s="17">
        <v>33501375</v>
      </c>
      <c r="B4255" s="13">
        <v>59</v>
      </c>
      <c r="C4255" s="13">
        <v>9</v>
      </c>
      <c r="D4255" s="13">
        <v>9</v>
      </c>
      <c r="E4255" t="s">
        <v>23</v>
      </c>
      <c r="F4255" t="s">
        <v>20</v>
      </c>
      <c r="G4255" t="str">
        <f>IF(VentasC15[[#This Row],[Tipo de pago]]='Tablas auxiliares'!$B$6,"Venta física","Venta Online")</f>
        <v>Venta física</v>
      </c>
      <c r="H4255" t="s">
        <v>30</v>
      </c>
      <c r="I4255" s="37">
        <v>80752</v>
      </c>
      <c r="J4255" s="37">
        <v>98842</v>
      </c>
      <c r="K4255" s="37">
        <v>74943</v>
      </c>
      <c r="L4255" s="37">
        <v>45669</v>
      </c>
      <c r="M4255" s="37">
        <v>67360</v>
      </c>
      <c r="N4255" s="37">
        <f>SUM(VentasC15[[#This Row],[Maquillaje]:[Perfumería]])</f>
        <v>367566</v>
      </c>
      <c r="O4255" s="14">
        <f>AVERAGE(VentasC15[[#This Row],[Maquillaje]:[Perfumería]])</f>
        <v>73513.2</v>
      </c>
      <c r="P4255" t="str">
        <f>INDEX(VentasC15[[#Headers],[Maquillaje]:[Perfumería]],MATCH(MAX(VentasC15[[#This Row],[Maquillaje]:[Perfumería]]),VentasC15[[#This Row],[Maquillaje]:[Perfumería]],0))</f>
        <v>Skincare</v>
      </c>
      <c r="Q4255" t="str">
        <f>INDEX(VentasC15[[#Headers],[Maquillaje]:[Perfumería]],MATCH(MIN(VentasC15[[#This Row],[Maquillaje]:[Perfumería]]),VentasC15[[#This Row],[Maquillaje]:[Perfumería]],0))</f>
        <v>Cuerpo</v>
      </c>
      <c r="R4255" t="str">
        <f>IF(VentasC15[[#This Row],[Total por vendedor]]&gt;=250000,"SI","NO")</f>
        <v>SI</v>
      </c>
    </row>
    <row r="4256" spans="1:18" x14ac:dyDescent="0.3">
      <c r="A4256" s="16">
        <v>33501376</v>
      </c>
      <c r="B4256" s="13">
        <v>65</v>
      </c>
      <c r="C4256" s="13">
        <v>9</v>
      </c>
      <c r="D4256" s="13">
        <v>45</v>
      </c>
      <c r="E4256" t="s">
        <v>24</v>
      </c>
      <c r="F4256" t="s">
        <v>21</v>
      </c>
      <c r="G4256" t="str">
        <f>IF(VentasC15[[#This Row],[Tipo de pago]]='Tablas auxiliares'!$B$6,"Venta física","Venta Online")</f>
        <v>Venta Online</v>
      </c>
      <c r="H4256" t="s">
        <v>29</v>
      </c>
      <c r="I4256" s="37">
        <v>15932</v>
      </c>
      <c r="J4256" s="37">
        <v>62794</v>
      </c>
      <c r="K4256" s="37">
        <v>2311</v>
      </c>
      <c r="L4256" s="37">
        <v>45384</v>
      </c>
      <c r="M4256" s="37">
        <v>47283</v>
      </c>
      <c r="N4256" s="37">
        <f>SUM(VentasC15[[#This Row],[Maquillaje]:[Perfumería]])</f>
        <v>173704</v>
      </c>
      <c r="O4256" s="14">
        <f>AVERAGE(VentasC15[[#This Row],[Maquillaje]:[Perfumería]])</f>
        <v>34740.800000000003</v>
      </c>
      <c r="P4256" t="str">
        <f>INDEX(VentasC15[[#Headers],[Maquillaje]:[Perfumería]],MATCH(MAX(VentasC15[[#This Row],[Maquillaje]:[Perfumería]]),VentasC15[[#This Row],[Maquillaje]:[Perfumería]],0))</f>
        <v>Skincare</v>
      </c>
      <c r="Q4256" t="str">
        <f>INDEX(VentasC15[[#Headers],[Maquillaje]:[Perfumería]],MATCH(MIN(VentasC15[[#This Row],[Maquillaje]:[Perfumería]]),VentasC15[[#This Row],[Maquillaje]:[Perfumería]],0))</f>
        <v>Cabello</v>
      </c>
      <c r="R4256" t="str">
        <f>IF(VentasC15[[#This Row],[Total por vendedor]]&gt;=250000,"SI","NO")</f>
        <v>NO</v>
      </c>
    </row>
    <row r="4257" spans="1:18" x14ac:dyDescent="0.3">
      <c r="A4257" s="17">
        <v>33501377</v>
      </c>
      <c r="B4257" s="13">
        <v>69</v>
      </c>
      <c r="C4257" s="13">
        <v>9</v>
      </c>
      <c r="D4257" s="13">
        <v>66</v>
      </c>
      <c r="E4257" t="s">
        <v>24</v>
      </c>
      <c r="F4257" t="s">
        <v>21</v>
      </c>
      <c r="G4257" t="str">
        <f>IF(VentasC15[[#This Row],[Tipo de pago]]='Tablas auxiliares'!$B$6,"Venta física","Venta Online")</f>
        <v>Venta Online</v>
      </c>
      <c r="H4257" t="s">
        <v>30</v>
      </c>
      <c r="I4257" s="37">
        <v>38952</v>
      </c>
      <c r="J4257" s="37">
        <v>68523</v>
      </c>
      <c r="K4257" s="37">
        <v>5189</v>
      </c>
      <c r="L4257" s="37">
        <v>33695</v>
      </c>
      <c r="M4257" s="37">
        <v>69202</v>
      </c>
      <c r="N4257" s="37">
        <f>SUM(VentasC15[[#This Row],[Maquillaje]:[Perfumería]])</f>
        <v>215561</v>
      </c>
      <c r="O4257" s="14">
        <f>AVERAGE(VentasC15[[#This Row],[Maquillaje]:[Perfumería]])</f>
        <v>43112.2</v>
      </c>
      <c r="P4257" t="str">
        <f>INDEX(VentasC15[[#Headers],[Maquillaje]:[Perfumería]],MATCH(MAX(VentasC15[[#This Row],[Maquillaje]:[Perfumería]]),VentasC15[[#This Row],[Maquillaje]:[Perfumería]],0))</f>
        <v>Perfumería</v>
      </c>
      <c r="Q4257" t="str">
        <f>INDEX(VentasC15[[#Headers],[Maquillaje]:[Perfumería]],MATCH(MIN(VentasC15[[#This Row],[Maquillaje]:[Perfumería]]),VentasC15[[#This Row],[Maquillaje]:[Perfumería]],0))</f>
        <v>Cabello</v>
      </c>
      <c r="R4257" t="str">
        <f>IF(VentasC15[[#This Row],[Total por vendedor]]&gt;=250000,"SI","NO")</f>
        <v>NO</v>
      </c>
    </row>
    <row r="4258" spans="1:18" x14ac:dyDescent="0.3">
      <c r="A4258" s="16">
        <v>33501378</v>
      </c>
      <c r="B4258" s="13">
        <v>64</v>
      </c>
      <c r="C4258" s="13">
        <v>9</v>
      </c>
      <c r="D4258" s="13">
        <v>77</v>
      </c>
      <c r="E4258" t="s">
        <v>22</v>
      </c>
      <c r="F4258" t="s">
        <v>20</v>
      </c>
      <c r="G4258" t="str">
        <f>IF(VentasC15[[#This Row],[Tipo de pago]]='Tablas auxiliares'!$B$6,"Venta física","Venta Online")</f>
        <v>Venta física</v>
      </c>
      <c r="H4258" t="s">
        <v>29</v>
      </c>
      <c r="I4258" s="37">
        <v>59657</v>
      </c>
      <c r="J4258" s="37">
        <v>74319</v>
      </c>
      <c r="K4258" s="37">
        <v>7996</v>
      </c>
      <c r="L4258" s="37">
        <v>73720</v>
      </c>
      <c r="M4258" s="37">
        <v>60723</v>
      </c>
      <c r="N4258" s="37">
        <f>SUM(VentasC15[[#This Row],[Maquillaje]:[Perfumería]])</f>
        <v>276415</v>
      </c>
      <c r="O4258" s="14">
        <f>AVERAGE(VentasC15[[#This Row],[Maquillaje]:[Perfumería]])</f>
        <v>55283</v>
      </c>
      <c r="P4258" t="str">
        <f>INDEX(VentasC15[[#Headers],[Maquillaje]:[Perfumería]],MATCH(MAX(VentasC15[[#This Row],[Maquillaje]:[Perfumería]]),VentasC15[[#This Row],[Maquillaje]:[Perfumería]],0))</f>
        <v>Skincare</v>
      </c>
      <c r="Q4258" t="str">
        <f>INDEX(VentasC15[[#Headers],[Maquillaje]:[Perfumería]],MATCH(MIN(VentasC15[[#This Row],[Maquillaje]:[Perfumería]]),VentasC15[[#This Row],[Maquillaje]:[Perfumería]],0))</f>
        <v>Cabello</v>
      </c>
      <c r="R4258" t="str">
        <f>IF(VentasC15[[#This Row],[Total por vendedor]]&gt;=250000,"SI","NO")</f>
        <v>SI</v>
      </c>
    </row>
    <row r="4259" spans="1:18" x14ac:dyDescent="0.3">
      <c r="A4259" s="17">
        <v>33501379</v>
      </c>
      <c r="B4259" s="13">
        <v>31</v>
      </c>
      <c r="C4259" s="13">
        <v>9</v>
      </c>
      <c r="D4259" s="13">
        <v>62</v>
      </c>
      <c r="E4259" t="s">
        <v>23</v>
      </c>
      <c r="F4259" t="s">
        <v>20</v>
      </c>
      <c r="G4259" t="str">
        <f>IF(VentasC15[[#This Row],[Tipo de pago]]='Tablas auxiliares'!$B$6,"Venta física","Venta Online")</f>
        <v>Venta física</v>
      </c>
      <c r="H4259" t="s">
        <v>30</v>
      </c>
      <c r="I4259" s="37">
        <v>18868</v>
      </c>
      <c r="J4259" s="37">
        <v>31212</v>
      </c>
      <c r="K4259" s="37">
        <v>62321</v>
      </c>
      <c r="L4259" s="37">
        <v>40222</v>
      </c>
      <c r="M4259" s="37">
        <v>67760</v>
      </c>
      <c r="N4259" s="37">
        <f>SUM(VentasC15[[#This Row],[Maquillaje]:[Perfumería]])</f>
        <v>220383</v>
      </c>
      <c r="O4259" s="14">
        <f>AVERAGE(VentasC15[[#This Row],[Maquillaje]:[Perfumería]])</f>
        <v>44076.6</v>
      </c>
      <c r="P4259" t="str">
        <f>INDEX(VentasC15[[#Headers],[Maquillaje]:[Perfumería]],MATCH(MAX(VentasC15[[#This Row],[Maquillaje]:[Perfumería]]),VentasC15[[#This Row],[Maquillaje]:[Perfumería]],0))</f>
        <v>Perfumería</v>
      </c>
      <c r="Q4259" t="str">
        <f>INDEX(VentasC15[[#Headers],[Maquillaje]:[Perfumería]],MATCH(MIN(VentasC15[[#This Row],[Maquillaje]:[Perfumería]]),VentasC15[[#This Row],[Maquillaje]:[Perfumería]],0))</f>
        <v>Maquillaje</v>
      </c>
      <c r="R4259" t="str">
        <f>IF(VentasC15[[#This Row],[Total por vendedor]]&gt;=250000,"SI","NO")</f>
        <v>NO</v>
      </c>
    </row>
    <row r="4260" spans="1:18" x14ac:dyDescent="0.3">
      <c r="A4260" s="16">
        <v>33501380</v>
      </c>
      <c r="B4260" s="13">
        <v>29</v>
      </c>
      <c r="C4260" s="13">
        <v>9</v>
      </c>
      <c r="D4260" s="13">
        <v>43</v>
      </c>
      <c r="E4260" t="s">
        <v>25</v>
      </c>
      <c r="F4260" t="s">
        <v>20</v>
      </c>
      <c r="G4260" t="str">
        <f>IF(VentasC15[[#This Row],[Tipo de pago]]='Tablas auxiliares'!$B$6,"Venta física","Venta Online")</f>
        <v>Venta física</v>
      </c>
      <c r="H4260" t="s">
        <v>30</v>
      </c>
      <c r="I4260" s="37">
        <v>94594</v>
      </c>
      <c r="J4260" s="37">
        <v>17279</v>
      </c>
      <c r="K4260" s="37">
        <v>16627</v>
      </c>
      <c r="L4260" s="37">
        <v>34307</v>
      </c>
      <c r="M4260" s="37">
        <v>74484</v>
      </c>
      <c r="N4260" s="37">
        <f>SUM(VentasC15[[#This Row],[Maquillaje]:[Perfumería]])</f>
        <v>237291</v>
      </c>
      <c r="O4260" s="14">
        <f>AVERAGE(VentasC15[[#This Row],[Maquillaje]:[Perfumería]])</f>
        <v>47458.2</v>
      </c>
      <c r="P4260" t="str">
        <f>INDEX(VentasC15[[#Headers],[Maquillaje]:[Perfumería]],MATCH(MAX(VentasC15[[#This Row],[Maquillaje]:[Perfumería]]),VentasC15[[#This Row],[Maquillaje]:[Perfumería]],0))</f>
        <v>Maquillaje</v>
      </c>
      <c r="Q4260" t="str">
        <f>INDEX(VentasC15[[#Headers],[Maquillaje]:[Perfumería]],MATCH(MIN(VentasC15[[#This Row],[Maquillaje]:[Perfumería]]),VentasC15[[#This Row],[Maquillaje]:[Perfumería]],0))</f>
        <v>Cabello</v>
      </c>
      <c r="R4260" t="str">
        <f>IF(VentasC15[[#This Row],[Total por vendedor]]&gt;=250000,"SI","NO")</f>
        <v>NO</v>
      </c>
    </row>
    <row r="4261" spans="1:18" x14ac:dyDescent="0.3">
      <c r="A4261" s="17">
        <v>33501381</v>
      </c>
      <c r="B4261" s="13">
        <v>38</v>
      </c>
      <c r="C4261" s="13">
        <v>9</v>
      </c>
      <c r="D4261" s="13">
        <v>75</v>
      </c>
      <c r="E4261" t="s">
        <v>24</v>
      </c>
      <c r="F4261" t="s">
        <v>21</v>
      </c>
      <c r="G4261" t="str">
        <f>IF(VentasC15[[#This Row],[Tipo de pago]]='Tablas auxiliares'!$B$6,"Venta física","Venta Online")</f>
        <v>Venta Online</v>
      </c>
      <c r="H4261" t="s">
        <v>29</v>
      </c>
      <c r="I4261" s="37">
        <v>53319</v>
      </c>
      <c r="J4261" s="37">
        <v>81834</v>
      </c>
      <c r="K4261" s="37">
        <v>91698</v>
      </c>
      <c r="L4261" s="37">
        <v>26820</v>
      </c>
      <c r="M4261" s="37">
        <v>75508</v>
      </c>
      <c r="N4261" s="37">
        <f>SUM(VentasC15[[#This Row],[Maquillaje]:[Perfumería]])</f>
        <v>329179</v>
      </c>
      <c r="O4261" s="14">
        <f>AVERAGE(VentasC15[[#This Row],[Maquillaje]:[Perfumería]])</f>
        <v>65835.8</v>
      </c>
      <c r="P4261" t="str">
        <f>INDEX(VentasC15[[#Headers],[Maquillaje]:[Perfumería]],MATCH(MAX(VentasC15[[#This Row],[Maquillaje]:[Perfumería]]),VentasC15[[#This Row],[Maquillaje]:[Perfumería]],0))</f>
        <v>Cabello</v>
      </c>
      <c r="Q4261" t="str">
        <f>INDEX(VentasC15[[#Headers],[Maquillaje]:[Perfumería]],MATCH(MIN(VentasC15[[#This Row],[Maquillaje]:[Perfumería]]),VentasC15[[#This Row],[Maquillaje]:[Perfumería]],0))</f>
        <v>Cuerpo</v>
      </c>
      <c r="R4261" t="str">
        <f>IF(VentasC15[[#This Row],[Total por vendedor]]&gt;=250000,"SI","NO")</f>
        <v>SI</v>
      </c>
    </row>
    <row r="4262" spans="1:18" x14ac:dyDescent="0.3">
      <c r="A4262" s="16">
        <v>33501382</v>
      </c>
      <c r="B4262" s="13">
        <v>74</v>
      </c>
      <c r="C4262" s="13">
        <v>9</v>
      </c>
      <c r="D4262" s="13">
        <v>37</v>
      </c>
      <c r="E4262" t="s">
        <v>24</v>
      </c>
      <c r="F4262" t="s">
        <v>21</v>
      </c>
      <c r="G4262" t="str">
        <f>IF(VentasC15[[#This Row],[Tipo de pago]]='Tablas auxiliares'!$B$6,"Venta física","Venta Online")</f>
        <v>Venta Online</v>
      </c>
      <c r="H4262" t="s">
        <v>29</v>
      </c>
      <c r="I4262" s="37">
        <v>76668</v>
      </c>
      <c r="J4262" s="37">
        <v>75676</v>
      </c>
      <c r="K4262" s="37">
        <v>51449</v>
      </c>
      <c r="L4262" s="37">
        <v>85875</v>
      </c>
      <c r="M4262" s="37">
        <v>84554</v>
      </c>
      <c r="N4262" s="37">
        <f>SUM(VentasC15[[#This Row],[Maquillaje]:[Perfumería]])</f>
        <v>374222</v>
      </c>
      <c r="O4262" s="14">
        <f>AVERAGE(VentasC15[[#This Row],[Maquillaje]:[Perfumería]])</f>
        <v>74844.399999999994</v>
      </c>
      <c r="P4262" t="str">
        <f>INDEX(VentasC15[[#Headers],[Maquillaje]:[Perfumería]],MATCH(MAX(VentasC15[[#This Row],[Maquillaje]:[Perfumería]]),VentasC15[[#This Row],[Maquillaje]:[Perfumería]],0))</f>
        <v>Cuerpo</v>
      </c>
      <c r="Q4262" t="str">
        <f>INDEX(VentasC15[[#Headers],[Maquillaje]:[Perfumería]],MATCH(MIN(VentasC15[[#This Row],[Maquillaje]:[Perfumería]]),VentasC15[[#This Row],[Maquillaje]:[Perfumería]],0))</f>
        <v>Cabello</v>
      </c>
      <c r="R4262" t="str">
        <f>IF(VentasC15[[#This Row],[Total por vendedor]]&gt;=250000,"SI","NO")</f>
        <v>SI</v>
      </c>
    </row>
    <row r="4263" spans="1:18" x14ac:dyDescent="0.3">
      <c r="A4263" s="17">
        <v>33501383</v>
      </c>
      <c r="B4263" s="13">
        <v>26</v>
      </c>
      <c r="C4263" s="13">
        <v>9</v>
      </c>
      <c r="D4263" s="13">
        <v>33</v>
      </c>
      <c r="E4263" t="s">
        <v>23</v>
      </c>
      <c r="F4263" t="s">
        <v>20</v>
      </c>
      <c r="G4263" t="str">
        <f>IF(VentasC15[[#This Row],[Tipo de pago]]='Tablas auxiliares'!$B$6,"Venta física","Venta Online")</f>
        <v>Venta física</v>
      </c>
      <c r="H4263" t="s">
        <v>29</v>
      </c>
      <c r="I4263" s="37">
        <v>38960</v>
      </c>
      <c r="J4263" s="37">
        <v>31293</v>
      </c>
      <c r="K4263" s="37">
        <v>75774</v>
      </c>
      <c r="L4263" s="37">
        <v>97364</v>
      </c>
      <c r="M4263" s="37">
        <v>26619</v>
      </c>
      <c r="N4263" s="37">
        <f>SUM(VentasC15[[#This Row],[Maquillaje]:[Perfumería]])</f>
        <v>270010</v>
      </c>
      <c r="O4263" s="14">
        <f>AVERAGE(VentasC15[[#This Row],[Maquillaje]:[Perfumería]])</f>
        <v>54002</v>
      </c>
      <c r="P4263" t="str">
        <f>INDEX(VentasC15[[#Headers],[Maquillaje]:[Perfumería]],MATCH(MAX(VentasC15[[#This Row],[Maquillaje]:[Perfumería]]),VentasC15[[#This Row],[Maquillaje]:[Perfumería]],0))</f>
        <v>Cuerpo</v>
      </c>
      <c r="Q4263" t="str">
        <f>INDEX(VentasC15[[#Headers],[Maquillaje]:[Perfumería]],MATCH(MIN(VentasC15[[#This Row],[Maquillaje]:[Perfumería]]),VentasC15[[#This Row],[Maquillaje]:[Perfumería]],0))</f>
        <v>Perfumería</v>
      </c>
      <c r="R4263" t="str">
        <f>IF(VentasC15[[#This Row],[Total por vendedor]]&gt;=250000,"SI","NO")</f>
        <v>SI</v>
      </c>
    </row>
    <row r="4264" spans="1:18" x14ac:dyDescent="0.3">
      <c r="A4264" s="16">
        <v>33501384</v>
      </c>
      <c r="B4264" s="13">
        <v>27</v>
      </c>
      <c r="C4264" s="13">
        <v>9</v>
      </c>
      <c r="D4264" s="13">
        <v>33</v>
      </c>
      <c r="E4264" t="s">
        <v>23</v>
      </c>
      <c r="F4264" t="s">
        <v>20</v>
      </c>
      <c r="G4264" t="str">
        <f>IF(VentasC15[[#This Row],[Tipo de pago]]='Tablas auxiliares'!$B$6,"Venta física","Venta Online")</f>
        <v>Venta física</v>
      </c>
      <c r="H4264" t="s">
        <v>29</v>
      </c>
      <c r="I4264" s="37">
        <v>61852</v>
      </c>
      <c r="J4264" s="37">
        <v>70885</v>
      </c>
      <c r="K4264" s="37">
        <v>84759</v>
      </c>
      <c r="L4264" s="37">
        <v>39180</v>
      </c>
      <c r="M4264" s="37">
        <v>45997</v>
      </c>
      <c r="N4264" s="37">
        <f>SUM(VentasC15[[#This Row],[Maquillaje]:[Perfumería]])</f>
        <v>302673</v>
      </c>
      <c r="O4264" s="14">
        <f>AVERAGE(VentasC15[[#This Row],[Maquillaje]:[Perfumería]])</f>
        <v>60534.6</v>
      </c>
      <c r="P4264" t="str">
        <f>INDEX(VentasC15[[#Headers],[Maquillaje]:[Perfumería]],MATCH(MAX(VentasC15[[#This Row],[Maquillaje]:[Perfumería]]),VentasC15[[#This Row],[Maquillaje]:[Perfumería]],0))</f>
        <v>Cabello</v>
      </c>
      <c r="Q4264" t="str">
        <f>INDEX(VentasC15[[#Headers],[Maquillaje]:[Perfumería]],MATCH(MIN(VentasC15[[#This Row],[Maquillaje]:[Perfumería]]),VentasC15[[#This Row],[Maquillaje]:[Perfumería]],0))</f>
        <v>Cuerpo</v>
      </c>
      <c r="R4264" t="str">
        <f>IF(VentasC15[[#This Row],[Total por vendedor]]&gt;=250000,"SI","NO")</f>
        <v>SI</v>
      </c>
    </row>
    <row r="4265" spans="1:18" x14ac:dyDescent="0.3">
      <c r="A4265" s="17">
        <v>33501385</v>
      </c>
      <c r="B4265" s="13">
        <v>26</v>
      </c>
      <c r="C4265" s="13">
        <v>9</v>
      </c>
      <c r="D4265" s="13">
        <v>13</v>
      </c>
      <c r="E4265" t="s">
        <v>25</v>
      </c>
      <c r="F4265" t="s">
        <v>20</v>
      </c>
      <c r="G4265" t="str">
        <f>IF(VentasC15[[#This Row],[Tipo de pago]]='Tablas auxiliares'!$B$6,"Venta física","Venta Online")</f>
        <v>Venta física</v>
      </c>
      <c r="H4265" t="s">
        <v>30</v>
      </c>
      <c r="I4265" s="37">
        <v>91482</v>
      </c>
      <c r="J4265" s="37">
        <v>7934</v>
      </c>
      <c r="K4265" s="37">
        <v>73094</v>
      </c>
      <c r="L4265" s="37">
        <v>97504</v>
      </c>
      <c r="M4265" s="37">
        <v>48316</v>
      </c>
      <c r="N4265" s="37">
        <f>SUM(VentasC15[[#This Row],[Maquillaje]:[Perfumería]])</f>
        <v>318330</v>
      </c>
      <c r="O4265" s="14">
        <f>AVERAGE(VentasC15[[#This Row],[Maquillaje]:[Perfumería]])</f>
        <v>63666</v>
      </c>
      <c r="P4265" t="str">
        <f>INDEX(VentasC15[[#Headers],[Maquillaje]:[Perfumería]],MATCH(MAX(VentasC15[[#This Row],[Maquillaje]:[Perfumería]]),VentasC15[[#This Row],[Maquillaje]:[Perfumería]],0))</f>
        <v>Cuerpo</v>
      </c>
      <c r="Q4265" t="str">
        <f>INDEX(VentasC15[[#Headers],[Maquillaje]:[Perfumería]],MATCH(MIN(VentasC15[[#This Row],[Maquillaje]:[Perfumería]]),VentasC15[[#This Row],[Maquillaje]:[Perfumería]],0))</f>
        <v>Skincare</v>
      </c>
      <c r="R4265" t="str">
        <f>IF(VentasC15[[#This Row],[Total por vendedor]]&gt;=250000,"SI","NO")</f>
        <v>SI</v>
      </c>
    </row>
    <row r="4266" spans="1:18" x14ac:dyDescent="0.3">
      <c r="A4266" s="16">
        <v>33501386</v>
      </c>
      <c r="B4266" s="13">
        <v>26</v>
      </c>
      <c r="C4266" s="13">
        <v>9</v>
      </c>
      <c r="D4266" s="13">
        <v>84</v>
      </c>
      <c r="E4266" t="s">
        <v>25</v>
      </c>
      <c r="F4266" t="s">
        <v>21</v>
      </c>
      <c r="G4266" t="str">
        <f>IF(VentasC15[[#This Row],[Tipo de pago]]='Tablas auxiliares'!$B$6,"Venta física","Venta Online")</f>
        <v>Venta Online</v>
      </c>
      <c r="H4266" t="s">
        <v>30</v>
      </c>
      <c r="I4266" s="37">
        <v>17821</v>
      </c>
      <c r="J4266" s="37">
        <v>96811</v>
      </c>
      <c r="K4266" s="37">
        <v>55629</v>
      </c>
      <c r="L4266" s="37">
        <v>64739</v>
      </c>
      <c r="M4266" s="37">
        <v>417</v>
      </c>
      <c r="N4266" s="37">
        <f>SUM(VentasC15[[#This Row],[Maquillaje]:[Perfumería]])</f>
        <v>235417</v>
      </c>
      <c r="O4266" s="14">
        <f>AVERAGE(VentasC15[[#This Row],[Maquillaje]:[Perfumería]])</f>
        <v>47083.4</v>
      </c>
      <c r="P4266" t="str">
        <f>INDEX(VentasC15[[#Headers],[Maquillaje]:[Perfumería]],MATCH(MAX(VentasC15[[#This Row],[Maquillaje]:[Perfumería]]),VentasC15[[#This Row],[Maquillaje]:[Perfumería]],0))</f>
        <v>Skincare</v>
      </c>
      <c r="Q4266" t="str">
        <f>INDEX(VentasC15[[#Headers],[Maquillaje]:[Perfumería]],MATCH(MIN(VentasC15[[#This Row],[Maquillaje]:[Perfumería]]),VentasC15[[#This Row],[Maquillaje]:[Perfumería]],0))</f>
        <v>Perfumería</v>
      </c>
      <c r="R4266" t="str">
        <f>IF(VentasC15[[#This Row],[Total por vendedor]]&gt;=250000,"SI","NO")</f>
        <v>NO</v>
      </c>
    </row>
    <row r="4267" spans="1:18" x14ac:dyDescent="0.3">
      <c r="A4267" s="17">
        <v>33501387</v>
      </c>
      <c r="B4267" s="13">
        <v>45</v>
      </c>
      <c r="C4267" s="13">
        <v>9</v>
      </c>
      <c r="D4267" s="13">
        <v>99</v>
      </c>
      <c r="E4267" t="s">
        <v>23</v>
      </c>
      <c r="F4267" t="s">
        <v>21</v>
      </c>
      <c r="G4267" t="str">
        <f>IF(VentasC15[[#This Row],[Tipo de pago]]='Tablas auxiliares'!$B$6,"Venta física","Venta Online")</f>
        <v>Venta Online</v>
      </c>
      <c r="H4267" t="s">
        <v>30</v>
      </c>
      <c r="I4267" s="37">
        <v>23660</v>
      </c>
      <c r="J4267" s="37">
        <v>22510</v>
      </c>
      <c r="K4267" s="37">
        <v>31551</v>
      </c>
      <c r="L4267" s="37">
        <v>52594</v>
      </c>
      <c r="M4267" s="37">
        <v>42340</v>
      </c>
      <c r="N4267" s="37">
        <f>SUM(VentasC15[[#This Row],[Maquillaje]:[Perfumería]])</f>
        <v>172655</v>
      </c>
      <c r="O4267" s="14">
        <f>AVERAGE(VentasC15[[#This Row],[Maquillaje]:[Perfumería]])</f>
        <v>34531</v>
      </c>
      <c r="P4267" t="str">
        <f>INDEX(VentasC15[[#Headers],[Maquillaje]:[Perfumería]],MATCH(MAX(VentasC15[[#This Row],[Maquillaje]:[Perfumería]]),VentasC15[[#This Row],[Maquillaje]:[Perfumería]],0))</f>
        <v>Cuerpo</v>
      </c>
      <c r="Q4267" t="str">
        <f>INDEX(VentasC15[[#Headers],[Maquillaje]:[Perfumería]],MATCH(MIN(VentasC15[[#This Row],[Maquillaje]:[Perfumería]]),VentasC15[[#This Row],[Maquillaje]:[Perfumería]],0))</f>
        <v>Skincare</v>
      </c>
      <c r="R4267" t="str">
        <f>IF(VentasC15[[#This Row],[Total por vendedor]]&gt;=250000,"SI","NO")</f>
        <v>NO</v>
      </c>
    </row>
    <row r="4268" spans="1:18" x14ac:dyDescent="0.3">
      <c r="A4268" s="16">
        <v>33501388</v>
      </c>
      <c r="B4268" s="13">
        <v>64</v>
      </c>
      <c r="C4268" s="13">
        <v>9</v>
      </c>
      <c r="D4268" s="13">
        <v>50</v>
      </c>
      <c r="E4268" t="s">
        <v>24</v>
      </c>
      <c r="F4268" t="s">
        <v>20</v>
      </c>
      <c r="G4268" t="str">
        <f>IF(VentasC15[[#This Row],[Tipo de pago]]='Tablas auxiliares'!$B$6,"Venta física","Venta Online")</f>
        <v>Venta física</v>
      </c>
      <c r="H4268" t="s">
        <v>29</v>
      </c>
      <c r="I4268" s="37">
        <v>76885</v>
      </c>
      <c r="J4268" s="37">
        <v>61361</v>
      </c>
      <c r="K4268" s="37">
        <v>80568</v>
      </c>
      <c r="L4268" s="37">
        <v>43140</v>
      </c>
      <c r="M4268" s="37">
        <v>20101</v>
      </c>
      <c r="N4268" s="37">
        <f>SUM(VentasC15[[#This Row],[Maquillaje]:[Perfumería]])</f>
        <v>282055</v>
      </c>
      <c r="O4268" s="14">
        <f>AVERAGE(VentasC15[[#This Row],[Maquillaje]:[Perfumería]])</f>
        <v>56411</v>
      </c>
      <c r="P4268" t="str">
        <f>INDEX(VentasC15[[#Headers],[Maquillaje]:[Perfumería]],MATCH(MAX(VentasC15[[#This Row],[Maquillaje]:[Perfumería]]),VentasC15[[#This Row],[Maquillaje]:[Perfumería]],0))</f>
        <v>Cabello</v>
      </c>
      <c r="Q4268" t="str">
        <f>INDEX(VentasC15[[#Headers],[Maquillaje]:[Perfumería]],MATCH(MIN(VentasC15[[#This Row],[Maquillaje]:[Perfumería]]),VentasC15[[#This Row],[Maquillaje]:[Perfumería]],0))</f>
        <v>Perfumería</v>
      </c>
      <c r="R4268" t="str">
        <f>IF(VentasC15[[#This Row],[Total por vendedor]]&gt;=250000,"SI","NO")</f>
        <v>SI</v>
      </c>
    </row>
    <row r="4269" spans="1:18" x14ac:dyDescent="0.3">
      <c r="A4269" s="17">
        <v>33501389</v>
      </c>
      <c r="B4269" s="13">
        <v>30</v>
      </c>
      <c r="C4269" s="13">
        <v>9</v>
      </c>
      <c r="D4269" s="13">
        <v>87</v>
      </c>
      <c r="E4269" t="s">
        <v>23</v>
      </c>
      <c r="F4269" t="s">
        <v>21</v>
      </c>
      <c r="G4269" t="str">
        <f>IF(VentasC15[[#This Row],[Tipo de pago]]='Tablas auxiliares'!$B$6,"Venta física","Venta Online")</f>
        <v>Venta Online</v>
      </c>
      <c r="H4269" t="s">
        <v>29</v>
      </c>
      <c r="I4269" s="37">
        <v>29904</v>
      </c>
      <c r="J4269" s="37">
        <v>87349</v>
      </c>
      <c r="K4269" s="37">
        <v>7244</v>
      </c>
      <c r="L4269" s="37">
        <v>39834</v>
      </c>
      <c r="M4269" s="37">
        <v>29568</v>
      </c>
      <c r="N4269" s="37">
        <f>SUM(VentasC15[[#This Row],[Maquillaje]:[Perfumería]])</f>
        <v>193899</v>
      </c>
      <c r="O4269" s="14">
        <f>AVERAGE(VentasC15[[#This Row],[Maquillaje]:[Perfumería]])</f>
        <v>38779.800000000003</v>
      </c>
      <c r="P4269" t="str">
        <f>INDEX(VentasC15[[#Headers],[Maquillaje]:[Perfumería]],MATCH(MAX(VentasC15[[#This Row],[Maquillaje]:[Perfumería]]),VentasC15[[#This Row],[Maquillaje]:[Perfumería]],0))</f>
        <v>Skincare</v>
      </c>
      <c r="Q4269" t="str">
        <f>INDEX(VentasC15[[#Headers],[Maquillaje]:[Perfumería]],MATCH(MIN(VentasC15[[#This Row],[Maquillaje]:[Perfumería]]),VentasC15[[#This Row],[Maquillaje]:[Perfumería]],0))</f>
        <v>Cabello</v>
      </c>
      <c r="R4269" t="str">
        <f>IF(VentasC15[[#This Row],[Total por vendedor]]&gt;=250000,"SI","NO")</f>
        <v>NO</v>
      </c>
    </row>
    <row r="4270" spans="1:18" x14ac:dyDescent="0.3">
      <c r="A4270" s="16">
        <v>33501390</v>
      </c>
      <c r="B4270" s="13">
        <v>60</v>
      </c>
      <c r="C4270" s="13">
        <v>9</v>
      </c>
      <c r="D4270" s="13">
        <v>25</v>
      </c>
      <c r="E4270" t="s">
        <v>23</v>
      </c>
      <c r="F4270" t="s">
        <v>20</v>
      </c>
      <c r="G4270" t="str">
        <f>IF(VentasC15[[#This Row],[Tipo de pago]]='Tablas auxiliares'!$B$6,"Venta física","Venta Online")</f>
        <v>Venta física</v>
      </c>
      <c r="H4270" t="s">
        <v>29</v>
      </c>
      <c r="I4270" s="37">
        <v>62665</v>
      </c>
      <c r="J4270" s="37">
        <v>35044</v>
      </c>
      <c r="K4270" s="37">
        <v>63792</v>
      </c>
      <c r="L4270" s="37">
        <v>60866</v>
      </c>
      <c r="M4270" s="37">
        <v>91654</v>
      </c>
      <c r="N4270" s="37">
        <f>SUM(VentasC15[[#This Row],[Maquillaje]:[Perfumería]])</f>
        <v>314021</v>
      </c>
      <c r="O4270" s="14">
        <f>AVERAGE(VentasC15[[#This Row],[Maquillaje]:[Perfumería]])</f>
        <v>62804.2</v>
      </c>
      <c r="P4270" t="str">
        <f>INDEX(VentasC15[[#Headers],[Maquillaje]:[Perfumería]],MATCH(MAX(VentasC15[[#This Row],[Maquillaje]:[Perfumería]]),VentasC15[[#This Row],[Maquillaje]:[Perfumería]],0))</f>
        <v>Perfumería</v>
      </c>
      <c r="Q4270" t="str">
        <f>INDEX(VentasC15[[#Headers],[Maquillaje]:[Perfumería]],MATCH(MIN(VentasC15[[#This Row],[Maquillaje]:[Perfumería]]),VentasC15[[#This Row],[Maquillaje]:[Perfumería]],0))</f>
        <v>Skincare</v>
      </c>
      <c r="R4270" t="str">
        <f>IF(VentasC15[[#This Row],[Total por vendedor]]&gt;=250000,"SI","NO")</f>
        <v>SI</v>
      </c>
    </row>
    <row r="4271" spans="1:18" x14ac:dyDescent="0.3">
      <c r="A4271" s="17">
        <v>33501391</v>
      </c>
      <c r="B4271" s="13">
        <v>42</v>
      </c>
      <c r="C4271" s="13">
        <v>9</v>
      </c>
      <c r="D4271" s="13">
        <v>66</v>
      </c>
      <c r="E4271" t="s">
        <v>23</v>
      </c>
      <c r="F4271" t="s">
        <v>20</v>
      </c>
      <c r="G4271" t="str">
        <f>IF(VentasC15[[#This Row],[Tipo de pago]]='Tablas auxiliares'!$B$6,"Venta física","Venta Online")</f>
        <v>Venta física</v>
      </c>
      <c r="H4271" t="s">
        <v>29</v>
      </c>
      <c r="I4271" s="37">
        <v>49530</v>
      </c>
      <c r="J4271" s="37">
        <v>42086</v>
      </c>
      <c r="K4271" s="37">
        <v>93124</v>
      </c>
      <c r="L4271" s="37">
        <v>34525</v>
      </c>
      <c r="M4271" s="37">
        <v>44277</v>
      </c>
      <c r="N4271" s="37">
        <f>SUM(VentasC15[[#This Row],[Maquillaje]:[Perfumería]])</f>
        <v>263542</v>
      </c>
      <c r="O4271" s="14">
        <f>AVERAGE(VentasC15[[#This Row],[Maquillaje]:[Perfumería]])</f>
        <v>52708.4</v>
      </c>
      <c r="P4271" t="str">
        <f>INDEX(VentasC15[[#Headers],[Maquillaje]:[Perfumería]],MATCH(MAX(VentasC15[[#This Row],[Maquillaje]:[Perfumería]]),VentasC15[[#This Row],[Maquillaje]:[Perfumería]],0))</f>
        <v>Cabello</v>
      </c>
      <c r="Q4271" t="str">
        <f>INDEX(VentasC15[[#Headers],[Maquillaje]:[Perfumería]],MATCH(MIN(VentasC15[[#This Row],[Maquillaje]:[Perfumería]]),VentasC15[[#This Row],[Maquillaje]:[Perfumería]],0))</f>
        <v>Cuerpo</v>
      </c>
      <c r="R4271" t="str">
        <f>IF(VentasC15[[#This Row],[Total por vendedor]]&gt;=250000,"SI","NO")</f>
        <v>SI</v>
      </c>
    </row>
    <row r="4272" spans="1:18" x14ac:dyDescent="0.3">
      <c r="A4272" s="16">
        <v>33501392</v>
      </c>
      <c r="B4272" s="13">
        <v>74</v>
      </c>
      <c r="C4272" s="13">
        <v>9</v>
      </c>
      <c r="D4272" s="13">
        <v>54</v>
      </c>
      <c r="E4272" t="s">
        <v>23</v>
      </c>
      <c r="F4272" t="s">
        <v>20</v>
      </c>
      <c r="G4272" t="str">
        <f>IF(VentasC15[[#This Row],[Tipo de pago]]='Tablas auxiliares'!$B$6,"Venta física","Venta Online")</f>
        <v>Venta física</v>
      </c>
      <c r="H4272" t="s">
        <v>29</v>
      </c>
      <c r="I4272" s="37">
        <v>33395</v>
      </c>
      <c r="J4272" s="37">
        <v>48670</v>
      </c>
      <c r="K4272" s="37">
        <v>43779</v>
      </c>
      <c r="L4272" s="37">
        <v>24685</v>
      </c>
      <c r="M4272" s="37">
        <v>36250</v>
      </c>
      <c r="N4272" s="37">
        <f>SUM(VentasC15[[#This Row],[Maquillaje]:[Perfumería]])</f>
        <v>186779</v>
      </c>
      <c r="O4272" s="14">
        <f>AVERAGE(VentasC15[[#This Row],[Maquillaje]:[Perfumería]])</f>
        <v>37355.800000000003</v>
      </c>
      <c r="P4272" t="str">
        <f>INDEX(VentasC15[[#Headers],[Maquillaje]:[Perfumería]],MATCH(MAX(VentasC15[[#This Row],[Maquillaje]:[Perfumería]]),VentasC15[[#This Row],[Maquillaje]:[Perfumería]],0))</f>
        <v>Skincare</v>
      </c>
      <c r="Q4272" t="str">
        <f>INDEX(VentasC15[[#Headers],[Maquillaje]:[Perfumería]],MATCH(MIN(VentasC15[[#This Row],[Maquillaje]:[Perfumería]]),VentasC15[[#This Row],[Maquillaje]:[Perfumería]],0))</f>
        <v>Cuerpo</v>
      </c>
      <c r="R4272" t="str">
        <f>IF(VentasC15[[#This Row],[Total por vendedor]]&gt;=250000,"SI","NO")</f>
        <v>NO</v>
      </c>
    </row>
    <row r="4273" spans="1:18" x14ac:dyDescent="0.3">
      <c r="A4273" s="17">
        <v>33501393</v>
      </c>
      <c r="B4273" s="13">
        <v>33</v>
      </c>
      <c r="C4273" s="13">
        <v>9</v>
      </c>
      <c r="D4273" s="13">
        <v>7</v>
      </c>
      <c r="E4273" t="s">
        <v>23</v>
      </c>
      <c r="F4273" t="s">
        <v>20</v>
      </c>
      <c r="G4273" t="str">
        <f>IF(VentasC15[[#This Row],[Tipo de pago]]='Tablas auxiliares'!$B$6,"Venta física","Venta Online")</f>
        <v>Venta física</v>
      </c>
      <c r="H4273" t="s">
        <v>30</v>
      </c>
      <c r="I4273" s="37">
        <v>74056</v>
      </c>
      <c r="J4273" s="37">
        <v>37562</v>
      </c>
      <c r="K4273" s="37">
        <v>51492</v>
      </c>
      <c r="L4273" s="37">
        <v>75074</v>
      </c>
      <c r="M4273" s="37">
        <v>21598</v>
      </c>
      <c r="N4273" s="37">
        <f>SUM(VentasC15[[#This Row],[Maquillaje]:[Perfumería]])</f>
        <v>259782</v>
      </c>
      <c r="O4273" s="14">
        <f>AVERAGE(VentasC15[[#This Row],[Maquillaje]:[Perfumería]])</f>
        <v>51956.4</v>
      </c>
      <c r="P4273" t="str">
        <f>INDEX(VentasC15[[#Headers],[Maquillaje]:[Perfumería]],MATCH(MAX(VentasC15[[#This Row],[Maquillaje]:[Perfumería]]),VentasC15[[#This Row],[Maquillaje]:[Perfumería]],0))</f>
        <v>Cuerpo</v>
      </c>
      <c r="Q4273" t="str">
        <f>INDEX(VentasC15[[#Headers],[Maquillaje]:[Perfumería]],MATCH(MIN(VentasC15[[#This Row],[Maquillaje]:[Perfumería]]),VentasC15[[#This Row],[Maquillaje]:[Perfumería]],0))</f>
        <v>Perfumería</v>
      </c>
      <c r="R4273" t="str">
        <f>IF(VentasC15[[#This Row],[Total por vendedor]]&gt;=250000,"SI","NO")</f>
        <v>SI</v>
      </c>
    </row>
    <row r="4274" spans="1:18" x14ac:dyDescent="0.3">
      <c r="A4274" s="16">
        <v>33501394</v>
      </c>
      <c r="B4274" s="13">
        <v>69</v>
      </c>
      <c r="C4274" s="13">
        <v>9</v>
      </c>
      <c r="D4274" s="13">
        <v>39</v>
      </c>
      <c r="E4274" t="s">
        <v>24</v>
      </c>
      <c r="F4274" t="s">
        <v>20</v>
      </c>
      <c r="G4274" t="str">
        <f>IF(VentasC15[[#This Row],[Tipo de pago]]='Tablas auxiliares'!$B$6,"Venta física","Venta Online")</f>
        <v>Venta física</v>
      </c>
      <c r="H4274" t="s">
        <v>29</v>
      </c>
      <c r="I4274" s="37">
        <v>11133</v>
      </c>
      <c r="J4274" s="37">
        <v>10680</v>
      </c>
      <c r="K4274" s="37">
        <v>29511</v>
      </c>
      <c r="L4274" s="37">
        <v>55156</v>
      </c>
      <c r="M4274" s="37">
        <v>47198</v>
      </c>
      <c r="N4274" s="37">
        <f>SUM(VentasC15[[#This Row],[Maquillaje]:[Perfumería]])</f>
        <v>153678</v>
      </c>
      <c r="O4274" s="14">
        <f>AVERAGE(VentasC15[[#This Row],[Maquillaje]:[Perfumería]])</f>
        <v>30735.599999999999</v>
      </c>
      <c r="P4274" t="str">
        <f>INDEX(VentasC15[[#Headers],[Maquillaje]:[Perfumería]],MATCH(MAX(VentasC15[[#This Row],[Maquillaje]:[Perfumería]]),VentasC15[[#This Row],[Maquillaje]:[Perfumería]],0))</f>
        <v>Cuerpo</v>
      </c>
      <c r="Q4274" t="str">
        <f>INDEX(VentasC15[[#Headers],[Maquillaje]:[Perfumería]],MATCH(MIN(VentasC15[[#This Row],[Maquillaje]:[Perfumería]]),VentasC15[[#This Row],[Maquillaje]:[Perfumería]],0))</f>
        <v>Skincare</v>
      </c>
      <c r="R4274" t="str">
        <f>IF(VentasC15[[#This Row],[Total por vendedor]]&gt;=250000,"SI","NO")</f>
        <v>NO</v>
      </c>
    </row>
    <row r="4275" spans="1:18" x14ac:dyDescent="0.3">
      <c r="A4275" s="17">
        <v>33501395</v>
      </c>
      <c r="B4275" s="13">
        <v>44</v>
      </c>
      <c r="C4275" s="13">
        <v>9</v>
      </c>
      <c r="D4275" s="13">
        <v>87</v>
      </c>
      <c r="E4275" t="s">
        <v>23</v>
      </c>
      <c r="F4275" t="s">
        <v>21</v>
      </c>
      <c r="G4275" t="str">
        <f>IF(VentasC15[[#This Row],[Tipo de pago]]='Tablas auxiliares'!$B$6,"Venta física","Venta Online")</f>
        <v>Venta Online</v>
      </c>
      <c r="H4275" t="s">
        <v>29</v>
      </c>
      <c r="I4275" s="37">
        <v>26058</v>
      </c>
      <c r="J4275" s="37">
        <v>3133</v>
      </c>
      <c r="K4275" s="37">
        <v>28417</v>
      </c>
      <c r="L4275" s="37">
        <v>65792</v>
      </c>
      <c r="M4275" s="37">
        <v>43271</v>
      </c>
      <c r="N4275" s="37">
        <f>SUM(VentasC15[[#This Row],[Maquillaje]:[Perfumería]])</f>
        <v>166671</v>
      </c>
      <c r="O4275" s="14">
        <f>AVERAGE(VentasC15[[#This Row],[Maquillaje]:[Perfumería]])</f>
        <v>33334.199999999997</v>
      </c>
      <c r="P4275" t="str">
        <f>INDEX(VentasC15[[#Headers],[Maquillaje]:[Perfumería]],MATCH(MAX(VentasC15[[#This Row],[Maquillaje]:[Perfumería]]),VentasC15[[#This Row],[Maquillaje]:[Perfumería]],0))</f>
        <v>Cuerpo</v>
      </c>
      <c r="Q4275" t="str">
        <f>INDEX(VentasC15[[#Headers],[Maquillaje]:[Perfumería]],MATCH(MIN(VentasC15[[#This Row],[Maquillaje]:[Perfumería]]),VentasC15[[#This Row],[Maquillaje]:[Perfumería]],0))</f>
        <v>Skincare</v>
      </c>
      <c r="R4275" t="str">
        <f>IF(VentasC15[[#This Row],[Total por vendedor]]&gt;=250000,"SI","NO")</f>
        <v>NO</v>
      </c>
    </row>
    <row r="4276" spans="1:18" x14ac:dyDescent="0.3">
      <c r="A4276" s="16">
        <v>33501396</v>
      </c>
      <c r="B4276" s="13">
        <v>58</v>
      </c>
      <c r="C4276" s="13">
        <v>9</v>
      </c>
      <c r="D4276" s="13">
        <v>93</v>
      </c>
      <c r="E4276" t="s">
        <v>23</v>
      </c>
      <c r="F4276" t="s">
        <v>21</v>
      </c>
      <c r="G4276" t="str">
        <f>IF(VentasC15[[#This Row],[Tipo de pago]]='Tablas auxiliares'!$B$6,"Venta física","Venta Online")</f>
        <v>Venta Online</v>
      </c>
      <c r="H4276" t="s">
        <v>29</v>
      </c>
      <c r="I4276" s="37">
        <v>26577</v>
      </c>
      <c r="J4276" s="37">
        <v>9550</v>
      </c>
      <c r="K4276" s="37">
        <v>44098</v>
      </c>
      <c r="L4276" s="37">
        <v>71491</v>
      </c>
      <c r="M4276" s="37">
        <v>86643</v>
      </c>
      <c r="N4276" s="37">
        <f>SUM(VentasC15[[#This Row],[Maquillaje]:[Perfumería]])</f>
        <v>238359</v>
      </c>
      <c r="O4276" s="14">
        <f>AVERAGE(VentasC15[[#This Row],[Maquillaje]:[Perfumería]])</f>
        <v>47671.8</v>
      </c>
      <c r="P4276" t="str">
        <f>INDEX(VentasC15[[#Headers],[Maquillaje]:[Perfumería]],MATCH(MAX(VentasC15[[#This Row],[Maquillaje]:[Perfumería]]),VentasC15[[#This Row],[Maquillaje]:[Perfumería]],0))</f>
        <v>Perfumería</v>
      </c>
      <c r="Q4276" t="str">
        <f>INDEX(VentasC15[[#Headers],[Maquillaje]:[Perfumería]],MATCH(MIN(VentasC15[[#This Row],[Maquillaje]:[Perfumería]]),VentasC15[[#This Row],[Maquillaje]:[Perfumería]],0))</f>
        <v>Skincare</v>
      </c>
      <c r="R4276" t="str">
        <f>IF(VentasC15[[#This Row],[Total por vendedor]]&gt;=250000,"SI","NO")</f>
        <v>NO</v>
      </c>
    </row>
    <row r="4277" spans="1:18" x14ac:dyDescent="0.3">
      <c r="A4277" s="17">
        <v>33501397</v>
      </c>
      <c r="B4277" s="13">
        <v>71</v>
      </c>
      <c r="C4277" s="13">
        <v>9</v>
      </c>
      <c r="D4277" s="13">
        <v>92</v>
      </c>
      <c r="E4277" t="s">
        <v>23</v>
      </c>
      <c r="F4277" t="s">
        <v>21</v>
      </c>
      <c r="G4277" t="str">
        <f>IF(VentasC15[[#This Row],[Tipo de pago]]='Tablas auxiliares'!$B$6,"Venta física","Venta Online")</f>
        <v>Venta Online</v>
      </c>
      <c r="H4277" t="s">
        <v>29</v>
      </c>
      <c r="I4277" s="37">
        <v>88061</v>
      </c>
      <c r="J4277" s="37">
        <v>69933</v>
      </c>
      <c r="K4277" s="37">
        <v>20241</v>
      </c>
      <c r="L4277" s="37">
        <v>79569</v>
      </c>
      <c r="M4277" s="37">
        <v>62488</v>
      </c>
      <c r="N4277" s="37">
        <f>SUM(VentasC15[[#This Row],[Maquillaje]:[Perfumería]])</f>
        <v>320292</v>
      </c>
      <c r="O4277" s="14">
        <f>AVERAGE(VentasC15[[#This Row],[Maquillaje]:[Perfumería]])</f>
        <v>64058.400000000001</v>
      </c>
      <c r="P4277" t="str">
        <f>INDEX(VentasC15[[#Headers],[Maquillaje]:[Perfumería]],MATCH(MAX(VentasC15[[#This Row],[Maquillaje]:[Perfumería]]),VentasC15[[#This Row],[Maquillaje]:[Perfumería]],0))</f>
        <v>Maquillaje</v>
      </c>
      <c r="Q4277" t="str">
        <f>INDEX(VentasC15[[#Headers],[Maquillaje]:[Perfumería]],MATCH(MIN(VentasC15[[#This Row],[Maquillaje]:[Perfumería]]),VentasC15[[#This Row],[Maquillaje]:[Perfumería]],0))</f>
        <v>Cabello</v>
      </c>
      <c r="R4277" t="str">
        <f>IF(VentasC15[[#This Row],[Total por vendedor]]&gt;=250000,"SI","NO")</f>
        <v>SI</v>
      </c>
    </row>
    <row r="4278" spans="1:18" x14ac:dyDescent="0.3">
      <c r="A4278" s="16">
        <v>33501398</v>
      </c>
      <c r="B4278" s="13">
        <v>68</v>
      </c>
      <c r="C4278" s="13">
        <v>9</v>
      </c>
      <c r="D4278" s="13">
        <v>12</v>
      </c>
      <c r="E4278" t="s">
        <v>23</v>
      </c>
      <c r="F4278" t="s">
        <v>20</v>
      </c>
      <c r="G4278" t="str">
        <f>IF(VentasC15[[#This Row],[Tipo de pago]]='Tablas auxiliares'!$B$6,"Venta física","Venta Online")</f>
        <v>Venta física</v>
      </c>
      <c r="H4278" t="s">
        <v>29</v>
      </c>
      <c r="I4278" s="37">
        <v>91497</v>
      </c>
      <c r="J4278" s="37">
        <v>79204</v>
      </c>
      <c r="K4278" s="37">
        <v>89103</v>
      </c>
      <c r="L4278" s="37">
        <v>69461</v>
      </c>
      <c r="M4278" s="37">
        <v>81140</v>
      </c>
      <c r="N4278" s="37">
        <f>SUM(VentasC15[[#This Row],[Maquillaje]:[Perfumería]])</f>
        <v>410405</v>
      </c>
      <c r="O4278" s="14">
        <f>AVERAGE(VentasC15[[#This Row],[Maquillaje]:[Perfumería]])</f>
        <v>82081</v>
      </c>
      <c r="P4278" t="str">
        <f>INDEX(VentasC15[[#Headers],[Maquillaje]:[Perfumería]],MATCH(MAX(VentasC15[[#This Row],[Maquillaje]:[Perfumería]]),VentasC15[[#This Row],[Maquillaje]:[Perfumería]],0))</f>
        <v>Maquillaje</v>
      </c>
      <c r="Q4278" t="str">
        <f>INDEX(VentasC15[[#Headers],[Maquillaje]:[Perfumería]],MATCH(MIN(VentasC15[[#This Row],[Maquillaje]:[Perfumería]]),VentasC15[[#This Row],[Maquillaje]:[Perfumería]],0))</f>
        <v>Cuerpo</v>
      </c>
      <c r="R4278" t="str">
        <f>IF(VentasC15[[#This Row],[Total por vendedor]]&gt;=250000,"SI","NO")</f>
        <v>SI</v>
      </c>
    </row>
    <row r="4279" spans="1:18" x14ac:dyDescent="0.3">
      <c r="A4279" s="17">
        <v>33501399</v>
      </c>
      <c r="B4279" s="13">
        <v>26</v>
      </c>
      <c r="C4279" s="13">
        <v>9</v>
      </c>
      <c r="D4279" s="13">
        <v>16</v>
      </c>
      <c r="E4279" t="s">
        <v>22</v>
      </c>
      <c r="F4279" t="s">
        <v>21</v>
      </c>
      <c r="G4279" t="str">
        <f>IF(VentasC15[[#This Row],[Tipo de pago]]='Tablas auxiliares'!$B$6,"Venta física","Venta Online")</f>
        <v>Venta Online</v>
      </c>
      <c r="H4279" t="s">
        <v>30</v>
      </c>
      <c r="I4279" s="37">
        <v>57807</v>
      </c>
      <c r="J4279" s="37">
        <v>74606</v>
      </c>
      <c r="K4279" s="37">
        <v>68122</v>
      </c>
      <c r="L4279" s="37">
        <v>97415</v>
      </c>
      <c r="M4279" s="37">
        <v>20719</v>
      </c>
      <c r="N4279" s="37">
        <f>SUM(VentasC15[[#This Row],[Maquillaje]:[Perfumería]])</f>
        <v>318669</v>
      </c>
      <c r="O4279" s="14">
        <f>AVERAGE(VentasC15[[#This Row],[Maquillaje]:[Perfumería]])</f>
        <v>63733.8</v>
      </c>
      <c r="P4279" t="str">
        <f>INDEX(VentasC15[[#Headers],[Maquillaje]:[Perfumería]],MATCH(MAX(VentasC15[[#This Row],[Maquillaje]:[Perfumería]]),VentasC15[[#This Row],[Maquillaje]:[Perfumería]],0))</f>
        <v>Cuerpo</v>
      </c>
      <c r="Q4279" t="str">
        <f>INDEX(VentasC15[[#Headers],[Maquillaje]:[Perfumería]],MATCH(MIN(VentasC15[[#This Row],[Maquillaje]:[Perfumería]]),VentasC15[[#This Row],[Maquillaje]:[Perfumería]],0))</f>
        <v>Perfumería</v>
      </c>
      <c r="R4279" t="str">
        <f>IF(VentasC15[[#This Row],[Total por vendedor]]&gt;=250000,"SI","NO")</f>
        <v>SI</v>
      </c>
    </row>
    <row r="4280" spans="1:18" x14ac:dyDescent="0.3">
      <c r="A4280" s="16">
        <v>33501400</v>
      </c>
      <c r="B4280" s="13">
        <v>63</v>
      </c>
      <c r="C4280" s="13">
        <v>9</v>
      </c>
      <c r="D4280" s="13">
        <v>49</v>
      </c>
      <c r="E4280" t="s">
        <v>24</v>
      </c>
      <c r="F4280" t="s">
        <v>20</v>
      </c>
      <c r="G4280" t="str">
        <f>IF(VentasC15[[#This Row],[Tipo de pago]]='Tablas auxiliares'!$B$6,"Venta física","Venta Online")</f>
        <v>Venta física</v>
      </c>
      <c r="H4280" t="s">
        <v>29</v>
      </c>
      <c r="I4280" s="37">
        <v>34642</v>
      </c>
      <c r="J4280" s="37">
        <v>19815</v>
      </c>
      <c r="K4280" s="37">
        <v>2849</v>
      </c>
      <c r="L4280" s="37">
        <v>98190</v>
      </c>
      <c r="M4280" s="37">
        <v>28840</v>
      </c>
      <c r="N4280" s="37">
        <f>SUM(VentasC15[[#This Row],[Maquillaje]:[Perfumería]])</f>
        <v>184336</v>
      </c>
      <c r="O4280" s="14">
        <f>AVERAGE(VentasC15[[#This Row],[Maquillaje]:[Perfumería]])</f>
        <v>36867.199999999997</v>
      </c>
      <c r="P4280" t="str">
        <f>INDEX(VentasC15[[#Headers],[Maquillaje]:[Perfumería]],MATCH(MAX(VentasC15[[#This Row],[Maquillaje]:[Perfumería]]),VentasC15[[#This Row],[Maquillaje]:[Perfumería]],0))</f>
        <v>Cuerpo</v>
      </c>
      <c r="Q4280" t="str">
        <f>INDEX(VentasC15[[#Headers],[Maquillaje]:[Perfumería]],MATCH(MIN(VentasC15[[#This Row],[Maquillaje]:[Perfumería]]),VentasC15[[#This Row],[Maquillaje]:[Perfumería]],0))</f>
        <v>Cabello</v>
      </c>
      <c r="R4280" t="str">
        <f>IF(VentasC15[[#This Row],[Total por vendedor]]&gt;=250000,"SI","NO")</f>
        <v>NO</v>
      </c>
    </row>
    <row r="4281" spans="1:18" x14ac:dyDescent="0.3">
      <c r="A4281" s="17">
        <v>33501401</v>
      </c>
      <c r="B4281" s="13">
        <v>26</v>
      </c>
      <c r="C4281" s="13">
        <v>9</v>
      </c>
      <c r="D4281" s="13">
        <v>87</v>
      </c>
      <c r="E4281" t="s">
        <v>24</v>
      </c>
      <c r="F4281" t="s">
        <v>20</v>
      </c>
      <c r="G4281" t="str">
        <f>IF(VentasC15[[#This Row],[Tipo de pago]]='Tablas auxiliares'!$B$6,"Venta física","Venta Online")</f>
        <v>Venta física</v>
      </c>
      <c r="H4281" t="s">
        <v>30</v>
      </c>
      <c r="I4281" s="37">
        <v>28609</v>
      </c>
      <c r="J4281" s="37">
        <v>29617</v>
      </c>
      <c r="K4281" s="37">
        <v>97119</v>
      </c>
      <c r="L4281" s="37">
        <v>62465</v>
      </c>
      <c r="M4281" s="37">
        <v>91165</v>
      </c>
      <c r="N4281" s="37">
        <f>SUM(VentasC15[[#This Row],[Maquillaje]:[Perfumería]])</f>
        <v>308975</v>
      </c>
      <c r="O4281" s="14">
        <f>AVERAGE(VentasC15[[#This Row],[Maquillaje]:[Perfumería]])</f>
        <v>61795</v>
      </c>
      <c r="P4281" t="str">
        <f>INDEX(VentasC15[[#Headers],[Maquillaje]:[Perfumería]],MATCH(MAX(VentasC15[[#This Row],[Maquillaje]:[Perfumería]]),VentasC15[[#This Row],[Maquillaje]:[Perfumería]],0))</f>
        <v>Cabello</v>
      </c>
      <c r="Q4281" t="str">
        <f>INDEX(VentasC15[[#Headers],[Maquillaje]:[Perfumería]],MATCH(MIN(VentasC15[[#This Row],[Maquillaje]:[Perfumería]]),VentasC15[[#This Row],[Maquillaje]:[Perfumería]],0))</f>
        <v>Maquillaje</v>
      </c>
      <c r="R4281" t="str">
        <f>IF(VentasC15[[#This Row],[Total por vendedor]]&gt;=250000,"SI","NO")</f>
        <v>SI</v>
      </c>
    </row>
    <row r="4282" spans="1:18" x14ac:dyDescent="0.3">
      <c r="A4282" s="16">
        <v>33501402</v>
      </c>
      <c r="B4282" s="13">
        <v>51</v>
      </c>
      <c r="C4282" s="13">
        <v>9</v>
      </c>
      <c r="D4282" s="13">
        <v>60</v>
      </c>
      <c r="E4282" t="s">
        <v>22</v>
      </c>
      <c r="F4282" t="s">
        <v>20</v>
      </c>
      <c r="G4282" t="str">
        <f>IF(VentasC15[[#This Row],[Tipo de pago]]='Tablas auxiliares'!$B$6,"Venta física","Venta Online")</f>
        <v>Venta física</v>
      </c>
      <c r="H4282" t="s">
        <v>29</v>
      </c>
      <c r="I4282" s="37">
        <v>28312</v>
      </c>
      <c r="J4282" s="37">
        <v>90858</v>
      </c>
      <c r="K4282" s="37">
        <v>39324</v>
      </c>
      <c r="L4282" s="37">
        <v>44409</v>
      </c>
      <c r="M4282" s="37">
        <v>86670</v>
      </c>
      <c r="N4282" s="37">
        <f>SUM(VentasC15[[#This Row],[Maquillaje]:[Perfumería]])</f>
        <v>289573</v>
      </c>
      <c r="O4282" s="14">
        <f>AVERAGE(VentasC15[[#This Row],[Maquillaje]:[Perfumería]])</f>
        <v>57914.6</v>
      </c>
      <c r="P4282" t="str">
        <f>INDEX(VentasC15[[#Headers],[Maquillaje]:[Perfumería]],MATCH(MAX(VentasC15[[#This Row],[Maquillaje]:[Perfumería]]),VentasC15[[#This Row],[Maquillaje]:[Perfumería]],0))</f>
        <v>Skincare</v>
      </c>
      <c r="Q4282" t="str">
        <f>INDEX(VentasC15[[#Headers],[Maquillaje]:[Perfumería]],MATCH(MIN(VentasC15[[#This Row],[Maquillaje]:[Perfumería]]),VentasC15[[#This Row],[Maquillaje]:[Perfumería]],0))</f>
        <v>Maquillaje</v>
      </c>
      <c r="R4282" t="str">
        <f>IF(VentasC15[[#This Row],[Total por vendedor]]&gt;=250000,"SI","NO")</f>
        <v>SI</v>
      </c>
    </row>
    <row r="4283" spans="1:18" x14ac:dyDescent="0.3">
      <c r="A4283" s="17">
        <v>33501403</v>
      </c>
      <c r="B4283" s="13">
        <v>38</v>
      </c>
      <c r="C4283" s="13">
        <v>9</v>
      </c>
      <c r="D4283" s="13">
        <v>61</v>
      </c>
      <c r="E4283" t="s">
        <v>23</v>
      </c>
      <c r="F4283" t="s">
        <v>21</v>
      </c>
      <c r="G4283" t="str">
        <f>IF(VentasC15[[#This Row],[Tipo de pago]]='Tablas auxiliares'!$B$6,"Venta física","Venta Online")</f>
        <v>Venta Online</v>
      </c>
      <c r="H4283" t="s">
        <v>30</v>
      </c>
      <c r="I4283" s="37">
        <v>26890</v>
      </c>
      <c r="J4283" s="37">
        <v>41786</v>
      </c>
      <c r="K4283" s="37">
        <v>47640</v>
      </c>
      <c r="L4283" s="37">
        <v>27446</v>
      </c>
      <c r="M4283" s="37">
        <v>61956</v>
      </c>
      <c r="N4283" s="37">
        <f>SUM(VentasC15[[#This Row],[Maquillaje]:[Perfumería]])</f>
        <v>205718</v>
      </c>
      <c r="O4283" s="14">
        <f>AVERAGE(VentasC15[[#This Row],[Maquillaje]:[Perfumería]])</f>
        <v>41143.599999999999</v>
      </c>
      <c r="P4283" t="str">
        <f>INDEX(VentasC15[[#Headers],[Maquillaje]:[Perfumería]],MATCH(MAX(VentasC15[[#This Row],[Maquillaje]:[Perfumería]]),VentasC15[[#This Row],[Maquillaje]:[Perfumería]],0))</f>
        <v>Perfumería</v>
      </c>
      <c r="Q4283" t="str">
        <f>INDEX(VentasC15[[#Headers],[Maquillaje]:[Perfumería]],MATCH(MIN(VentasC15[[#This Row],[Maquillaje]:[Perfumería]]),VentasC15[[#This Row],[Maquillaje]:[Perfumería]],0))</f>
        <v>Maquillaje</v>
      </c>
      <c r="R4283" t="str">
        <f>IF(VentasC15[[#This Row],[Total por vendedor]]&gt;=250000,"SI","NO")</f>
        <v>NO</v>
      </c>
    </row>
    <row r="4284" spans="1:18" x14ac:dyDescent="0.3">
      <c r="A4284" s="16">
        <v>33501404</v>
      </c>
      <c r="B4284" s="13">
        <v>37</v>
      </c>
      <c r="C4284" s="13">
        <v>9</v>
      </c>
      <c r="D4284" s="13">
        <v>16</v>
      </c>
      <c r="E4284" t="s">
        <v>24</v>
      </c>
      <c r="F4284" t="s">
        <v>20</v>
      </c>
      <c r="G4284" t="str">
        <f>IF(VentasC15[[#This Row],[Tipo de pago]]='Tablas auxiliares'!$B$6,"Venta física","Venta Online")</f>
        <v>Venta física</v>
      </c>
      <c r="H4284" t="s">
        <v>30</v>
      </c>
      <c r="I4284" s="37">
        <v>29131</v>
      </c>
      <c r="J4284" s="37">
        <v>94483</v>
      </c>
      <c r="K4284" s="37">
        <v>55694</v>
      </c>
      <c r="L4284" s="37">
        <v>12050</v>
      </c>
      <c r="M4284" s="37">
        <v>20685</v>
      </c>
      <c r="N4284" s="37">
        <f>SUM(VentasC15[[#This Row],[Maquillaje]:[Perfumería]])</f>
        <v>212043</v>
      </c>
      <c r="O4284" s="14">
        <f>AVERAGE(VentasC15[[#This Row],[Maquillaje]:[Perfumería]])</f>
        <v>42408.6</v>
      </c>
      <c r="P4284" t="str">
        <f>INDEX(VentasC15[[#Headers],[Maquillaje]:[Perfumería]],MATCH(MAX(VentasC15[[#This Row],[Maquillaje]:[Perfumería]]),VentasC15[[#This Row],[Maquillaje]:[Perfumería]],0))</f>
        <v>Skincare</v>
      </c>
      <c r="Q4284" t="str">
        <f>INDEX(VentasC15[[#Headers],[Maquillaje]:[Perfumería]],MATCH(MIN(VentasC15[[#This Row],[Maquillaje]:[Perfumería]]),VentasC15[[#This Row],[Maquillaje]:[Perfumería]],0))</f>
        <v>Cuerpo</v>
      </c>
      <c r="R4284" t="str">
        <f>IF(VentasC15[[#This Row],[Total por vendedor]]&gt;=250000,"SI","NO")</f>
        <v>NO</v>
      </c>
    </row>
    <row r="4285" spans="1:18" x14ac:dyDescent="0.3">
      <c r="A4285" s="17">
        <v>33501405</v>
      </c>
      <c r="B4285" s="13">
        <v>50</v>
      </c>
      <c r="C4285" s="13">
        <v>9</v>
      </c>
      <c r="D4285" s="13">
        <v>47</v>
      </c>
      <c r="E4285" t="s">
        <v>23</v>
      </c>
      <c r="F4285" t="s">
        <v>21</v>
      </c>
      <c r="G4285" t="str">
        <f>IF(VentasC15[[#This Row],[Tipo de pago]]='Tablas auxiliares'!$B$6,"Venta física","Venta Online")</f>
        <v>Venta Online</v>
      </c>
      <c r="H4285" t="s">
        <v>29</v>
      </c>
      <c r="I4285" s="37">
        <v>53589</v>
      </c>
      <c r="J4285" s="37">
        <v>30570</v>
      </c>
      <c r="K4285" s="37">
        <v>44144</v>
      </c>
      <c r="L4285" s="37">
        <v>76866</v>
      </c>
      <c r="M4285" s="37">
        <v>9452</v>
      </c>
      <c r="N4285" s="37">
        <f>SUM(VentasC15[[#This Row],[Maquillaje]:[Perfumería]])</f>
        <v>214621</v>
      </c>
      <c r="O4285" s="14">
        <f>AVERAGE(VentasC15[[#This Row],[Maquillaje]:[Perfumería]])</f>
        <v>42924.2</v>
      </c>
      <c r="P4285" t="str">
        <f>INDEX(VentasC15[[#Headers],[Maquillaje]:[Perfumería]],MATCH(MAX(VentasC15[[#This Row],[Maquillaje]:[Perfumería]]),VentasC15[[#This Row],[Maquillaje]:[Perfumería]],0))</f>
        <v>Cuerpo</v>
      </c>
      <c r="Q4285" t="str">
        <f>INDEX(VentasC15[[#Headers],[Maquillaje]:[Perfumería]],MATCH(MIN(VentasC15[[#This Row],[Maquillaje]:[Perfumería]]),VentasC15[[#This Row],[Maquillaje]:[Perfumería]],0))</f>
        <v>Perfumería</v>
      </c>
      <c r="R4285" t="str">
        <f>IF(VentasC15[[#This Row],[Total por vendedor]]&gt;=250000,"SI","NO")</f>
        <v>NO</v>
      </c>
    </row>
    <row r="4286" spans="1:18" x14ac:dyDescent="0.3">
      <c r="A4286" s="16">
        <v>33501406</v>
      </c>
      <c r="B4286" s="13">
        <v>40</v>
      </c>
      <c r="C4286" s="13">
        <v>9</v>
      </c>
      <c r="D4286" s="13">
        <v>15</v>
      </c>
      <c r="E4286" t="s">
        <v>23</v>
      </c>
      <c r="F4286" t="s">
        <v>21</v>
      </c>
      <c r="G4286" t="str">
        <f>IF(VentasC15[[#This Row],[Tipo de pago]]='Tablas auxiliares'!$B$6,"Venta física","Venta Online")</f>
        <v>Venta Online</v>
      </c>
      <c r="H4286" t="s">
        <v>29</v>
      </c>
      <c r="I4286" s="37">
        <v>98098</v>
      </c>
      <c r="J4286" s="37">
        <v>76390</v>
      </c>
      <c r="K4286" s="37">
        <v>52240</v>
      </c>
      <c r="L4286" s="37">
        <v>52394</v>
      </c>
      <c r="M4286" s="37">
        <v>77674</v>
      </c>
      <c r="N4286" s="37">
        <f>SUM(VentasC15[[#This Row],[Maquillaje]:[Perfumería]])</f>
        <v>356796</v>
      </c>
      <c r="O4286" s="14">
        <f>AVERAGE(VentasC15[[#This Row],[Maquillaje]:[Perfumería]])</f>
        <v>71359.199999999997</v>
      </c>
      <c r="P4286" t="str">
        <f>INDEX(VentasC15[[#Headers],[Maquillaje]:[Perfumería]],MATCH(MAX(VentasC15[[#This Row],[Maquillaje]:[Perfumería]]),VentasC15[[#This Row],[Maquillaje]:[Perfumería]],0))</f>
        <v>Maquillaje</v>
      </c>
      <c r="Q4286" t="str">
        <f>INDEX(VentasC15[[#Headers],[Maquillaje]:[Perfumería]],MATCH(MIN(VentasC15[[#This Row],[Maquillaje]:[Perfumería]]),VentasC15[[#This Row],[Maquillaje]:[Perfumería]],0))</f>
        <v>Cabello</v>
      </c>
      <c r="R4286" t="str">
        <f>IF(VentasC15[[#This Row],[Total por vendedor]]&gt;=250000,"SI","NO")</f>
        <v>SI</v>
      </c>
    </row>
    <row r="4287" spans="1:18" x14ac:dyDescent="0.3">
      <c r="A4287" s="17">
        <v>33501407</v>
      </c>
      <c r="B4287" s="13">
        <v>75</v>
      </c>
      <c r="C4287" s="13">
        <v>9</v>
      </c>
      <c r="D4287" s="13">
        <v>44</v>
      </c>
      <c r="E4287" t="s">
        <v>23</v>
      </c>
      <c r="F4287" t="s">
        <v>20</v>
      </c>
      <c r="G4287" t="str">
        <f>IF(VentasC15[[#This Row],[Tipo de pago]]='Tablas auxiliares'!$B$6,"Venta física","Venta Online")</f>
        <v>Venta física</v>
      </c>
      <c r="H4287" t="s">
        <v>30</v>
      </c>
      <c r="I4287" s="37">
        <v>5794</v>
      </c>
      <c r="J4287" s="37">
        <v>90033</v>
      </c>
      <c r="K4287" s="37">
        <v>67355</v>
      </c>
      <c r="L4287" s="37">
        <v>98875</v>
      </c>
      <c r="M4287" s="37">
        <v>64106</v>
      </c>
      <c r="N4287" s="37">
        <f>SUM(VentasC15[[#This Row],[Maquillaje]:[Perfumería]])</f>
        <v>326163</v>
      </c>
      <c r="O4287" s="14">
        <f>AVERAGE(VentasC15[[#This Row],[Maquillaje]:[Perfumería]])</f>
        <v>65232.6</v>
      </c>
      <c r="P4287" t="str">
        <f>INDEX(VentasC15[[#Headers],[Maquillaje]:[Perfumería]],MATCH(MAX(VentasC15[[#This Row],[Maquillaje]:[Perfumería]]),VentasC15[[#This Row],[Maquillaje]:[Perfumería]],0))</f>
        <v>Cuerpo</v>
      </c>
      <c r="Q4287" t="str">
        <f>INDEX(VentasC15[[#Headers],[Maquillaje]:[Perfumería]],MATCH(MIN(VentasC15[[#This Row],[Maquillaje]:[Perfumería]]),VentasC15[[#This Row],[Maquillaje]:[Perfumería]],0))</f>
        <v>Maquillaje</v>
      </c>
      <c r="R4287" t="str">
        <f>IF(VentasC15[[#This Row],[Total por vendedor]]&gt;=250000,"SI","NO")</f>
        <v>SI</v>
      </c>
    </row>
    <row r="4288" spans="1:18" x14ac:dyDescent="0.3">
      <c r="A4288" s="16">
        <v>33501408</v>
      </c>
      <c r="B4288" s="13">
        <v>58</v>
      </c>
      <c r="C4288" s="13">
        <v>9</v>
      </c>
      <c r="D4288" s="13">
        <v>70</v>
      </c>
      <c r="E4288" t="s">
        <v>24</v>
      </c>
      <c r="F4288" t="s">
        <v>21</v>
      </c>
      <c r="G4288" t="str">
        <f>IF(VentasC15[[#This Row],[Tipo de pago]]='Tablas auxiliares'!$B$6,"Venta física","Venta Online")</f>
        <v>Venta Online</v>
      </c>
      <c r="H4288" t="s">
        <v>30</v>
      </c>
      <c r="I4288" s="37">
        <v>79643</v>
      </c>
      <c r="J4288" s="37">
        <v>18065</v>
      </c>
      <c r="K4288" s="37">
        <v>3525</v>
      </c>
      <c r="L4288" s="37">
        <v>9885</v>
      </c>
      <c r="M4288" s="37">
        <v>81258</v>
      </c>
      <c r="N4288" s="37">
        <f>SUM(VentasC15[[#This Row],[Maquillaje]:[Perfumería]])</f>
        <v>192376</v>
      </c>
      <c r="O4288" s="14">
        <f>AVERAGE(VentasC15[[#This Row],[Maquillaje]:[Perfumería]])</f>
        <v>38475.199999999997</v>
      </c>
      <c r="P4288" t="str">
        <f>INDEX(VentasC15[[#Headers],[Maquillaje]:[Perfumería]],MATCH(MAX(VentasC15[[#This Row],[Maquillaje]:[Perfumería]]),VentasC15[[#This Row],[Maquillaje]:[Perfumería]],0))</f>
        <v>Perfumería</v>
      </c>
      <c r="Q4288" t="str">
        <f>INDEX(VentasC15[[#Headers],[Maquillaje]:[Perfumería]],MATCH(MIN(VentasC15[[#This Row],[Maquillaje]:[Perfumería]]),VentasC15[[#This Row],[Maquillaje]:[Perfumería]],0))</f>
        <v>Cabello</v>
      </c>
      <c r="R4288" t="str">
        <f>IF(VentasC15[[#This Row],[Total por vendedor]]&gt;=250000,"SI","NO")</f>
        <v>NO</v>
      </c>
    </row>
    <row r="4289" spans="1:18" x14ac:dyDescent="0.3">
      <c r="A4289" s="17">
        <v>33501409</v>
      </c>
      <c r="B4289" s="13">
        <v>64</v>
      </c>
      <c r="C4289" s="13">
        <v>9</v>
      </c>
      <c r="D4289" s="13">
        <v>75</v>
      </c>
      <c r="E4289" t="s">
        <v>25</v>
      </c>
      <c r="F4289" t="s">
        <v>20</v>
      </c>
      <c r="G4289" t="str">
        <f>IF(VentasC15[[#This Row],[Tipo de pago]]='Tablas auxiliares'!$B$6,"Venta física","Venta Online")</f>
        <v>Venta física</v>
      </c>
      <c r="H4289" t="s">
        <v>29</v>
      </c>
      <c r="I4289" s="37">
        <v>17677</v>
      </c>
      <c r="J4289" s="37">
        <v>48692</v>
      </c>
      <c r="K4289" s="37">
        <v>42982</v>
      </c>
      <c r="L4289" s="37">
        <v>22496</v>
      </c>
      <c r="M4289" s="37">
        <v>88387</v>
      </c>
      <c r="N4289" s="37">
        <f>SUM(VentasC15[[#This Row],[Maquillaje]:[Perfumería]])</f>
        <v>220234</v>
      </c>
      <c r="O4289" s="14">
        <f>AVERAGE(VentasC15[[#This Row],[Maquillaje]:[Perfumería]])</f>
        <v>44046.8</v>
      </c>
      <c r="P4289" t="str">
        <f>INDEX(VentasC15[[#Headers],[Maquillaje]:[Perfumería]],MATCH(MAX(VentasC15[[#This Row],[Maquillaje]:[Perfumería]]),VentasC15[[#This Row],[Maquillaje]:[Perfumería]],0))</f>
        <v>Perfumería</v>
      </c>
      <c r="Q4289" t="str">
        <f>INDEX(VentasC15[[#Headers],[Maquillaje]:[Perfumería]],MATCH(MIN(VentasC15[[#This Row],[Maquillaje]:[Perfumería]]),VentasC15[[#This Row],[Maquillaje]:[Perfumería]],0))</f>
        <v>Maquillaje</v>
      </c>
      <c r="R4289" t="str">
        <f>IF(VentasC15[[#This Row],[Total por vendedor]]&gt;=250000,"SI","NO")</f>
        <v>NO</v>
      </c>
    </row>
    <row r="4290" spans="1:18" x14ac:dyDescent="0.3">
      <c r="A4290" s="16">
        <v>33501410</v>
      </c>
      <c r="B4290" s="13">
        <v>28</v>
      </c>
      <c r="C4290" s="13">
        <v>9</v>
      </c>
      <c r="D4290" s="13">
        <v>51</v>
      </c>
      <c r="E4290" t="s">
        <v>22</v>
      </c>
      <c r="F4290" t="s">
        <v>21</v>
      </c>
      <c r="G4290" t="str">
        <f>IF(VentasC15[[#This Row],[Tipo de pago]]='Tablas auxiliares'!$B$6,"Venta física","Venta Online")</f>
        <v>Venta Online</v>
      </c>
      <c r="H4290" t="s">
        <v>29</v>
      </c>
      <c r="I4290" s="37">
        <v>65565</v>
      </c>
      <c r="J4290" s="37">
        <v>78658</v>
      </c>
      <c r="K4290" s="37">
        <v>73488</v>
      </c>
      <c r="L4290" s="37">
        <v>37811</v>
      </c>
      <c r="M4290" s="37">
        <v>43431</v>
      </c>
      <c r="N4290" s="37">
        <f>SUM(VentasC15[[#This Row],[Maquillaje]:[Perfumería]])</f>
        <v>298953</v>
      </c>
      <c r="O4290" s="14">
        <f>AVERAGE(VentasC15[[#This Row],[Maquillaje]:[Perfumería]])</f>
        <v>59790.6</v>
      </c>
      <c r="P4290" t="str">
        <f>INDEX(VentasC15[[#Headers],[Maquillaje]:[Perfumería]],MATCH(MAX(VentasC15[[#This Row],[Maquillaje]:[Perfumería]]),VentasC15[[#This Row],[Maquillaje]:[Perfumería]],0))</f>
        <v>Skincare</v>
      </c>
      <c r="Q4290" t="str">
        <f>INDEX(VentasC15[[#Headers],[Maquillaje]:[Perfumería]],MATCH(MIN(VentasC15[[#This Row],[Maquillaje]:[Perfumería]]),VentasC15[[#This Row],[Maquillaje]:[Perfumería]],0))</f>
        <v>Cuerpo</v>
      </c>
      <c r="R4290" t="str">
        <f>IF(VentasC15[[#This Row],[Total por vendedor]]&gt;=250000,"SI","NO")</f>
        <v>SI</v>
      </c>
    </row>
    <row r="4291" spans="1:18" x14ac:dyDescent="0.3">
      <c r="A4291" s="17">
        <v>33501411</v>
      </c>
      <c r="B4291" s="13">
        <v>69</v>
      </c>
      <c r="C4291" s="13">
        <v>9</v>
      </c>
      <c r="D4291" s="13">
        <v>77</v>
      </c>
      <c r="E4291" t="s">
        <v>23</v>
      </c>
      <c r="F4291" t="s">
        <v>21</v>
      </c>
      <c r="G4291" t="str">
        <f>IF(VentasC15[[#This Row],[Tipo de pago]]='Tablas auxiliares'!$B$6,"Venta física","Venta Online")</f>
        <v>Venta Online</v>
      </c>
      <c r="H4291" t="s">
        <v>30</v>
      </c>
      <c r="I4291" s="37">
        <v>14212</v>
      </c>
      <c r="J4291" s="37">
        <v>29798</v>
      </c>
      <c r="K4291" s="37">
        <v>28674</v>
      </c>
      <c r="L4291" s="37">
        <v>46373</v>
      </c>
      <c r="M4291" s="37">
        <v>84834</v>
      </c>
      <c r="N4291" s="37">
        <f>SUM(VentasC15[[#This Row],[Maquillaje]:[Perfumería]])</f>
        <v>203891</v>
      </c>
      <c r="O4291" s="14">
        <f>AVERAGE(VentasC15[[#This Row],[Maquillaje]:[Perfumería]])</f>
        <v>40778.199999999997</v>
      </c>
      <c r="P4291" t="str">
        <f>INDEX(VentasC15[[#Headers],[Maquillaje]:[Perfumería]],MATCH(MAX(VentasC15[[#This Row],[Maquillaje]:[Perfumería]]),VentasC15[[#This Row],[Maquillaje]:[Perfumería]],0))</f>
        <v>Perfumería</v>
      </c>
      <c r="Q4291" t="str">
        <f>INDEX(VentasC15[[#Headers],[Maquillaje]:[Perfumería]],MATCH(MIN(VentasC15[[#This Row],[Maquillaje]:[Perfumería]]),VentasC15[[#This Row],[Maquillaje]:[Perfumería]],0))</f>
        <v>Maquillaje</v>
      </c>
      <c r="R4291" t="str">
        <f>IF(VentasC15[[#This Row],[Total por vendedor]]&gt;=250000,"SI","NO")</f>
        <v>NO</v>
      </c>
    </row>
    <row r="4292" spans="1:18" x14ac:dyDescent="0.3">
      <c r="A4292" s="16">
        <v>33501412</v>
      </c>
      <c r="B4292" s="13">
        <v>73</v>
      </c>
      <c r="C4292" s="13">
        <v>9</v>
      </c>
      <c r="D4292" s="13">
        <v>64</v>
      </c>
      <c r="E4292" t="s">
        <v>23</v>
      </c>
      <c r="F4292" t="s">
        <v>21</v>
      </c>
      <c r="G4292" t="str">
        <f>IF(VentasC15[[#This Row],[Tipo de pago]]='Tablas auxiliares'!$B$6,"Venta física","Venta Online")</f>
        <v>Venta Online</v>
      </c>
      <c r="H4292" t="s">
        <v>29</v>
      </c>
      <c r="I4292" s="37">
        <v>97974</v>
      </c>
      <c r="J4292" s="37">
        <v>69706</v>
      </c>
      <c r="K4292" s="37">
        <v>14343</v>
      </c>
      <c r="L4292" s="37">
        <v>53460</v>
      </c>
      <c r="M4292" s="37">
        <v>32948</v>
      </c>
      <c r="N4292" s="37">
        <f>SUM(VentasC15[[#This Row],[Maquillaje]:[Perfumería]])</f>
        <v>268431</v>
      </c>
      <c r="O4292" s="14">
        <f>AVERAGE(VentasC15[[#This Row],[Maquillaje]:[Perfumería]])</f>
        <v>53686.2</v>
      </c>
      <c r="P4292" t="str">
        <f>INDEX(VentasC15[[#Headers],[Maquillaje]:[Perfumería]],MATCH(MAX(VentasC15[[#This Row],[Maquillaje]:[Perfumería]]),VentasC15[[#This Row],[Maquillaje]:[Perfumería]],0))</f>
        <v>Maquillaje</v>
      </c>
      <c r="Q4292" t="str">
        <f>INDEX(VentasC15[[#Headers],[Maquillaje]:[Perfumería]],MATCH(MIN(VentasC15[[#This Row],[Maquillaje]:[Perfumería]]),VentasC15[[#This Row],[Maquillaje]:[Perfumería]],0))</f>
        <v>Cabello</v>
      </c>
      <c r="R4292" t="str">
        <f>IF(VentasC15[[#This Row],[Total por vendedor]]&gt;=250000,"SI","NO")</f>
        <v>SI</v>
      </c>
    </row>
    <row r="4293" spans="1:18" x14ac:dyDescent="0.3">
      <c r="A4293" s="17">
        <v>33501413</v>
      </c>
      <c r="B4293" s="13">
        <v>54</v>
      </c>
      <c r="C4293" s="13">
        <v>9</v>
      </c>
      <c r="D4293" s="13">
        <v>89</v>
      </c>
      <c r="E4293" t="s">
        <v>23</v>
      </c>
      <c r="F4293" t="s">
        <v>20</v>
      </c>
      <c r="G4293" t="str">
        <f>IF(VentasC15[[#This Row],[Tipo de pago]]='Tablas auxiliares'!$B$6,"Venta física","Venta Online")</f>
        <v>Venta física</v>
      </c>
      <c r="H4293" t="s">
        <v>29</v>
      </c>
      <c r="I4293" s="37">
        <v>39150</v>
      </c>
      <c r="J4293" s="37">
        <v>61738</v>
      </c>
      <c r="K4293" s="37">
        <v>72526</v>
      </c>
      <c r="L4293" s="37">
        <v>26826</v>
      </c>
      <c r="M4293" s="37">
        <v>77035</v>
      </c>
      <c r="N4293" s="37">
        <f>SUM(VentasC15[[#This Row],[Maquillaje]:[Perfumería]])</f>
        <v>277275</v>
      </c>
      <c r="O4293" s="14">
        <f>AVERAGE(VentasC15[[#This Row],[Maquillaje]:[Perfumería]])</f>
        <v>55455</v>
      </c>
      <c r="P4293" t="str">
        <f>INDEX(VentasC15[[#Headers],[Maquillaje]:[Perfumería]],MATCH(MAX(VentasC15[[#This Row],[Maquillaje]:[Perfumería]]),VentasC15[[#This Row],[Maquillaje]:[Perfumería]],0))</f>
        <v>Perfumería</v>
      </c>
      <c r="Q4293" t="str">
        <f>INDEX(VentasC15[[#Headers],[Maquillaje]:[Perfumería]],MATCH(MIN(VentasC15[[#This Row],[Maquillaje]:[Perfumería]]),VentasC15[[#This Row],[Maquillaje]:[Perfumería]],0))</f>
        <v>Cuerpo</v>
      </c>
      <c r="R4293" t="str">
        <f>IF(VentasC15[[#This Row],[Total por vendedor]]&gt;=250000,"SI","NO")</f>
        <v>SI</v>
      </c>
    </row>
    <row r="4294" spans="1:18" x14ac:dyDescent="0.3">
      <c r="A4294" s="16">
        <v>33501414</v>
      </c>
      <c r="B4294" s="13">
        <v>32</v>
      </c>
      <c r="C4294" s="13">
        <v>9</v>
      </c>
      <c r="D4294" s="13">
        <v>100</v>
      </c>
      <c r="E4294" t="s">
        <v>22</v>
      </c>
      <c r="F4294" t="s">
        <v>21</v>
      </c>
      <c r="G4294" t="str">
        <f>IF(VentasC15[[#This Row],[Tipo de pago]]='Tablas auxiliares'!$B$6,"Venta física","Venta Online")</f>
        <v>Venta Online</v>
      </c>
      <c r="H4294" t="s">
        <v>30</v>
      </c>
      <c r="I4294" s="37">
        <v>62542</v>
      </c>
      <c r="J4294" s="37">
        <v>16693</v>
      </c>
      <c r="K4294" s="37">
        <v>81703</v>
      </c>
      <c r="L4294" s="37">
        <v>98569</v>
      </c>
      <c r="M4294" s="37">
        <v>59096</v>
      </c>
      <c r="N4294" s="37">
        <f>SUM(VentasC15[[#This Row],[Maquillaje]:[Perfumería]])</f>
        <v>318603</v>
      </c>
      <c r="O4294" s="14">
        <f>AVERAGE(VentasC15[[#This Row],[Maquillaje]:[Perfumería]])</f>
        <v>63720.6</v>
      </c>
      <c r="P4294" t="str">
        <f>INDEX(VentasC15[[#Headers],[Maquillaje]:[Perfumería]],MATCH(MAX(VentasC15[[#This Row],[Maquillaje]:[Perfumería]]),VentasC15[[#This Row],[Maquillaje]:[Perfumería]],0))</f>
        <v>Cuerpo</v>
      </c>
      <c r="Q4294" t="str">
        <f>INDEX(VentasC15[[#Headers],[Maquillaje]:[Perfumería]],MATCH(MIN(VentasC15[[#This Row],[Maquillaje]:[Perfumería]]),VentasC15[[#This Row],[Maquillaje]:[Perfumería]],0))</f>
        <v>Skincare</v>
      </c>
      <c r="R4294" t="str">
        <f>IF(VentasC15[[#This Row],[Total por vendedor]]&gt;=250000,"SI","NO")</f>
        <v>SI</v>
      </c>
    </row>
    <row r="4295" spans="1:18" x14ac:dyDescent="0.3">
      <c r="A4295" s="17">
        <v>33501415</v>
      </c>
      <c r="B4295" s="13">
        <v>53</v>
      </c>
      <c r="C4295" s="13">
        <v>9</v>
      </c>
      <c r="D4295" s="13">
        <v>98</v>
      </c>
      <c r="E4295" t="s">
        <v>25</v>
      </c>
      <c r="F4295" t="s">
        <v>20</v>
      </c>
      <c r="G4295" t="str">
        <f>IF(VentasC15[[#This Row],[Tipo de pago]]='Tablas auxiliares'!$B$6,"Venta física","Venta Online")</f>
        <v>Venta física</v>
      </c>
      <c r="H4295" t="s">
        <v>29</v>
      </c>
      <c r="I4295" s="37">
        <v>10805</v>
      </c>
      <c r="J4295" s="37">
        <v>98024</v>
      </c>
      <c r="K4295" s="37">
        <v>93195</v>
      </c>
      <c r="L4295" s="37">
        <v>78440</v>
      </c>
      <c r="M4295" s="37">
        <v>1186</v>
      </c>
      <c r="N4295" s="37">
        <f>SUM(VentasC15[[#This Row],[Maquillaje]:[Perfumería]])</f>
        <v>281650</v>
      </c>
      <c r="O4295" s="14">
        <f>AVERAGE(VentasC15[[#This Row],[Maquillaje]:[Perfumería]])</f>
        <v>56330</v>
      </c>
      <c r="P4295" t="str">
        <f>INDEX(VentasC15[[#Headers],[Maquillaje]:[Perfumería]],MATCH(MAX(VentasC15[[#This Row],[Maquillaje]:[Perfumería]]),VentasC15[[#This Row],[Maquillaje]:[Perfumería]],0))</f>
        <v>Skincare</v>
      </c>
      <c r="Q4295" t="str">
        <f>INDEX(VentasC15[[#Headers],[Maquillaje]:[Perfumería]],MATCH(MIN(VentasC15[[#This Row],[Maquillaje]:[Perfumería]]),VentasC15[[#This Row],[Maquillaje]:[Perfumería]],0))</f>
        <v>Perfumería</v>
      </c>
      <c r="R4295" t="str">
        <f>IF(VentasC15[[#This Row],[Total por vendedor]]&gt;=250000,"SI","NO")</f>
        <v>SI</v>
      </c>
    </row>
    <row r="4296" spans="1:18" x14ac:dyDescent="0.3">
      <c r="A4296" s="16">
        <v>33501416</v>
      </c>
      <c r="B4296" s="13">
        <v>53</v>
      </c>
      <c r="C4296" s="13">
        <v>9</v>
      </c>
      <c r="D4296" s="13">
        <v>23</v>
      </c>
      <c r="E4296" t="s">
        <v>23</v>
      </c>
      <c r="F4296" t="s">
        <v>20</v>
      </c>
      <c r="G4296" t="str">
        <f>IF(VentasC15[[#This Row],[Tipo de pago]]='Tablas auxiliares'!$B$6,"Venta física","Venta Online")</f>
        <v>Venta física</v>
      </c>
      <c r="H4296" t="s">
        <v>29</v>
      </c>
      <c r="I4296" s="37">
        <v>21126</v>
      </c>
      <c r="J4296" s="37">
        <v>43786</v>
      </c>
      <c r="K4296" s="37">
        <v>18172</v>
      </c>
      <c r="L4296" s="37">
        <v>89950</v>
      </c>
      <c r="M4296" s="37">
        <v>70558</v>
      </c>
      <c r="N4296" s="37">
        <f>SUM(VentasC15[[#This Row],[Maquillaje]:[Perfumería]])</f>
        <v>243592</v>
      </c>
      <c r="O4296" s="14">
        <f>AVERAGE(VentasC15[[#This Row],[Maquillaje]:[Perfumería]])</f>
        <v>48718.400000000001</v>
      </c>
      <c r="P4296" t="str">
        <f>INDEX(VentasC15[[#Headers],[Maquillaje]:[Perfumería]],MATCH(MAX(VentasC15[[#This Row],[Maquillaje]:[Perfumería]]),VentasC15[[#This Row],[Maquillaje]:[Perfumería]],0))</f>
        <v>Cuerpo</v>
      </c>
      <c r="Q4296" t="str">
        <f>INDEX(VentasC15[[#Headers],[Maquillaje]:[Perfumería]],MATCH(MIN(VentasC15[[#This Row],[Maquillaje]:[Perfumería]]),VentasC15[[#This Row],[Maquillaje]:[Perfumería]],0))</f>
        <v>Cabello</v>
      </c>
      <c r="R4296" t="str">
        <f>IF(VentasC15[[#This Row],[Total por vendedor]]&gt;=250000,"SI","NO")</f>
        <v>NO</v>
      </c>
    </row>
    <row r="4297" spans="1:18" x14ac:dyDescent="0.3">
      <c r="A4297" s="17">
        <v>33501417</v>
      </c>
      <c r="B4297" s="13">
        <v>74</v>
      </c>
      <c r="C4297" s="13">
        <v>9</v>
      </c>
      <c r="D4297" s="13">
        <v>47</v>
      </c>
      <c r="E4297" t="s">
        <v>25</v>
      </c>
      <c r="F4297" t="s">
        <v>21</v>
      </c>
      <c r="G4297" t="str">
        <f>IF(VentasC15[[#This Row],[Tipo de pago]]='Tablas auxiliares'!$B$6,"Venta física","Venta Online")</f>
        <v>Venta Online</v>
      </c>
      <c r="H4297" t="s">
        <v>29</v>
      </c>
      <c r="I4297" s="37">
        <v>84918</v>
      </c>
      <c r="J4297" s="37">
        <v>74525</v>
      </c>
      <c r="K4297" s="37">
        <v>94538</v>
      </c>
      <c r="L4297" s="37">
        <v>54682</v>
      </c>
      <c r="M4297" s="37">
        <v>83726</v>
      </c>
      <c r="N4297" s="37">
        <f>SUM(VentasC15[[#This Row],[Maquillaje]:[Perfumería]])</f>
        <v>392389</v>
      </c>
      <c r="O4297" s="14">
        <f>AVERAGE(VentasC15[[#This Row],[Maquillaje]:[Perfumería]])</f>
        <v>78477.8</v>
      </c>
      <c r="P4297" t="str">
        <f>INDEX(VentasC15[[#Headers],[Maquillaje]:[Perfumería]],MATCH(MAX(VentasC15[[#This Row],[Maquillaje]:[Perfumería]]),VentasC15[[#This Row],[Maquillaje]:[Perfumería]],0))</f>
        <v>Cabello</v>
      </c>
      <c r="Q4297" t="str">
        <f>INDEX(VentasC15[[#Headers],[Maquillaje]:[Perfumería]],MATCH(MIN(VentasC15[[#This Row],[Maquillaje]:[Perfumería]]),VentasC15[[#This Row],[Maquillaje]:[Perfumería]],0))</f>
        <v>Cuerpo</v>
      </c>
      <c r="R4297" t="str">
        <f>IF(VentasC15[[#This Row],[Total por vendedor]]&gt;=250000,"SI","NO")</f>
        <v>SI</v>
      </c>
    </row>
    <row r="4298" spans="1:18" x14ac:dyDescent="0.3">
      <c r="A4298" s="16">
        <v>33501418</v>
      </c>
      <c r="B4298" s="13">
        <v>42</v>
      </c>
      <c r="C4298" s="13">
        <v>9</v>
      </c>
      <c r="D4298" s="13">
        <v>57</v>
      </c>
      <c r="E4298" t="s">
        <v>25</v>
      </c>
      <c r="F4298" t="s">
        <v>20</v>
      </c>
      <c r="G4298" t="str">
        <f>IF(VentasC15[[#This Row],[Tipo de pago]]='Tablas auxiliares'!$B$6,"Venta física","Venta Online")</f>
        <v>Venta física</v>
      </c>
      <c r="H4298" t="s">
        <v>29</v>
      </c>
      <c r="I4298" s="37">
        <v>92237</v>
      </c>
      <c r="J4298" s="37">
        <v>37188</v>
      </c>
      <c r="K4298" s="37">
        <v>50614</v>
      </c>
      <c r="L4298" s="37">
        <v>84787</v>
      </c>
      <c r="M4298" s="37">
        <v>73172</v>
      </c>
      <c r="N4298" s="37">
        <f>SUM(VentasC15[[#This Row],[Maquillaje]:[Perfumería]])</f>
        <v>337998</v>
      </c>
      <c r="O4298" s="14">
        <f>AVERAGE(VentasC15[[#This Row],[Maquillaje]:[Perfumería]])</f>
        <v>67599.600000000006</v>
      </c>
      <c r="P4298" t="str">
        <f>INDEX(VentasC15[[#Headers],[Maquillaje]:[Perfumería]],MATCH(MAX(VentasC15[[#This Row],[Maquillaje]:[Perfumería]]),VentasC15[[#This Row],[Maquillaje]:[Perfumería]],0))</f>
        <v>Maquillaje</v>
      </c>
      <c r="Q4298" t="str">
        <f>INDEX(VentasC15[[#Headers],[Maquillaje]:[Perfumería]],MATCH(MIN(VentasC15[[#This Row],[Maquillaje]:[Perfumería]]),VentasC15[[#This Row],[Maquillaje]:[Perfumería]],0))</f>
        <v>Skincare</v>
      </c>
      <c r="R4298" t="str">
        <f>IF(VentasC15[[#This Row],[Total por vendedor]]&gt;=250000,"SI","NO")</f>
        <v>SI</v>
      </c>
    </row>
    <row r="4299" spans="1:18" x14ac:dyDescent="0.3">
      <c r="A4299" s="17">
        <v>33501419</v>
      </c>
      <c r="B4299" s="13">
        <v>29</v>
      </c>
      <c r="C4299" s="13">
        <v>9</v>
      </c>
      <c r="D4299" s="13">
        <v>39</v>
      </c>
      <c r="E4299" t="s">
        <v>22</v>
      </c>
      <c r="F4299" t="s">
        <v>21</v>
      </c>
      <c r="G4299" t="str">
        <f>IF(VentasC15[[#This Row],[Tipo de pago]]='Tablas auxiliares'!$B$6,"Venta física","Venta Online")</f>
        <v>Venta Online</v>
      </c>
      <c r="H4299" t="s">
        <v>29</v>
      </c>
      <c r="I4299" s="37">
        <v>36916</v>
      </c>
      <c r="J4299" s="37">
        <v>43766</v>
      </c>
      <c r="K4299" s="37">
        <v>31410</v>
      </c>
      <c r="L4299" s="37">
        <v>9100</v>
      </c>
      <c r="M4299" s="37">
        <v>46919</v>
      </c>
      <c r="N4299" s="37">
        <f>SUM(VentasC15[[#This Row],[Maquillaje]:[Perfumería]])</f>
        <v>168111</v>
      </c>
      <c r="O4299" s="14">
        <f>AVERAGE(VentasC15[[#This Row],[Maquillaje]:[Perfumería]])</f>
        <v>33622.199999999997</v>
      </c>
      <c r="P4299" t="str">
        <f>INDEX(VentasC15[[#Headers],[Maquillaje]:[Perfumería]],MATCH(MAX(VentasC15[[#This Row],[Maquillaje]:[Perfumería]]),VentasC15[[#This Row],[Maquillaje]:[Perfumería]],0))</f>
        <v>Perfumería</v>
      </c>
      <c r="Q4299" t="str">
        <f>INDEX(VentasC15[[#Headers],[Maquillaje]:[Perfumería]],MATCH(MIN(VentasC15[[#This Row],[Maquillaje]:[Perfumería]]),VentasC15[[#This Row],[Maquillaje]:[Perfumería]],0))</f>
        <v>Cuerpo</v>
      </c>
      <c r="R4299" t="str">
        <f>IF(VentasC15[[#This Row],[Total por vendedor]]&gt;=250000,"SI","NO")</f>
        <v>NO</v>
      </c>
    </row>
    <row r="4300" spans="1:18" x14ac:dyDescent="0.3">
      <c r="A4300" s="16">
        <v>33501420</v>
      </c>
      <c r="B4300" s="13">
        <v>54</v>
      </c>
      <c r="C4300" s="13">
        <v>9</v>
      </c>
      <c r="D4300" s="13">
        <v>30</v>
      </c>
      <c r="E4300" t="s">
        <v>24</v>
      </c>
      <c r="F4300" t="s">
        <v>20</v>
      </c>
      <c r="G4300" t="str">
        <f>IF(VentasC15[[#This Row],[Tipo de pago]]='Tablas auxiliares'!$B$6,"Venta física","Venta Online")</f>
        <v>Venta física</v>
      </c>
      <c r="H4300" t="s">
        <v>30</v>
      </c>
      <c r="I4300" s="37">
        <v>54241</v>
      </c>
      <c r="J4300" s="37">
        <v>54749</v>
      </c>
      <c r="K4300" s="37">
        <v>54016</v>
      </c>
      <c r="L4300" s="37">
        <v>12512</v>
      </c>
      <c r="M4300" s="37">
        <v>16729</v>
      </c>
      <c r="N4300" s="37">
        <f>SUM(VentasC15[[#This Row],[Maquillaje]:[Perfumería]])</f>
        <v>192247</v>
      </c>
      <c r="O4300" s="14">
        <f>AVERAGE(VentasC15[[#This Row],[Maquillaje]:[Perfumería]])</f>
        <v>38449.4</v>
      </c>
      <c r="P4300" t="str">
        <f>INDEX(VentasC15[[#Headers],[Maquillaje]:[Perfumería]],MATCH(MAX(VentasC15[[#This Row],[Maquillaje]:[Perfumería]]),VentasC15[[#This Row],[Maquillaje]:[Perfumería]],0))</f>
        <v>Skincare</v>
      </c>
      <c r="Q4300" t="str">
        <f>INDEX(VentasC15[[#Headers],[Maquillaje]:[Perfumería]],MATCH(MIN(VentasC15[[#This Row],[Maquillaje]:[Perfumería]]),VentasC15[[#This Row],[Maquillaje]:[Perfumería]],0))</f>
        <v>Cuerpo</v>
      </c>
      <c r="R4300" t="str">
        <f>IF(VentasC15[[#This Row],[Total por vendedor]]&gt;=250000,"SI","NO")</f>
        <v>NO</v>
      </c>
    </row>
    <row r="4301" spans="1:18" x14ac:dyDescent="0.3">
      <c r="A4301" s="17">
        <v>33501421</v>
      </c>
      <c r="B4301" s="13">
        <v>38</v>
      </c>
      <c r="C4301" s="13">
        <v>9</v>
      </c>
      <c r="D4301" s="13">
        <v>45</v>
      </c>
      <c r="E4301" t="s">
        <v>23</v>
      </c>
      <c r="F4301" t="s">
        <v>21</v>
      </c>
      <c r="G4301" t="str">
        <f>IF(VentasC15[[#This Row],[Tipo de pago]]='Tablas auxiliares'!$B$6,"Venta física","Venta Online")</f>
        <v>Venta Online</v>
      </c>
      <c r="H4301" t="s">
        <v>30</v>
      </c>
      <c r="I4301" s="37">
        <v>72884</v>
      </c>
      <c r="J4301" s="37">
        <v>23674</v>
      </c>
      <c r="K4301" s="37">
        <v>91097</v>
      </c>
      <c r="L4301" s="37">
        <v>10093</v>
      </c>
      <c r="M4301" s="37">
        <v>36198</v>
      </c>
      <c r="N4301" s="37">
        <f>SUM(VentasC15[[#This Row],[Maquillaje]:[Perfumería]])</f>
        <v>233946</v>
      </c>
      <c r="O4301" s="14">
        <f>AVERAGE(VentasC15[[#This Row],[Maquillaje]:[Perfumería]])</f>
        <v>46789.2</v>
      </c>
      <c r="P4301" t="str">
        <f>INDEX(VentasC15[[#Headers],[Maquillaje]:[Perfumería]],MATCH(MAX(VentasC15[[#This Row],[Maquillaje]:[Perfumería]]),VentasC15[[#This Row],[Maquillaje]:[Perfumería]],0))</f>
        <v>Cabello</v>
      </c>
      <c r="Q4301" t="str">
        <f>INDEX(VentasC15[[#Headers],[Maquillaje]:[Perfumería]],MATCH(MIN(VentasC15[[#This Row],[Maquillaje]:[Perfumería]]),VentasC15[[#This Row],[Maquillaje]:[Perfumería]],0))</f>
        <v>Cuerpo</v>
      </c>
      <c r="R4301" t="str">
        <f>IF(VentasC15[[#This Row],[Total por vendedor]]&gt;=250000,"SI","NO")</f>
        <v>NO</v>
      </c>
    </row>
    <row r="4302" spans="1:18" x14ac:dyDescent="0.3">
      <c r="A4302" s="16">
        <v>33501422</v>
      </c>
      <c r="B4302" s="13">
        <v>26</v>
      </c>
      <c r="C4302" s="13">
        <v>9</v>
      </c>
      <c r="D4302" s="13">
        <v>82</v>
      </c>
      <c r="E4302" t="s">
        <v>23</v>
      </c>
      <c r="F4302" t="s">
        <v>21</v>
      </c>
      <c r="G4302" t="str">
        <f>IF(VentasC15[[#This Row],[Tipo de pago]]='Tablas auxiliares'!$B$6,"Venta física","Venta Online")</f>
        <v>Venta Online</v>
      </c>
      <c r="H4302" t="s">
        <v>29</v>
      </c>
      <c r="I4302" s="37">
        <v>46913</v>
      </c>
      <c r="J4302" s="37">
        <v>26299</v>
      </c>
      <c r="K4302" s="37">
        <v>55603</v>
      </c>
      <c r="L4302" s="37">
        <v>45699</v>
      </c>
      <c r="M4302" s="37">
        <v>31101</v>
      </c>
      <c r="N4302" s="37">
        <f>SUM(VentasC15[[#This Row],[Maquillaje]:[Perfumería]])</f>
        <v>205615</v>
      </c>
      <c r="O4302" s="14">
        <f>AVERAGE(VentasC15[[#This Row],[Maquillaje]:[Perfumería]])</f>
        <v>41123</v>
      </c>
      <c r="P4302" t="str">
        <f>INDEX(VentasC15[[#Headers],[Maquillaje]:[Perfumería]],MATCH(MAX(VentasC15[[#This Row],[Maquillaje]:[Perfumería]]),VentasC15[[#This Row],[Maquillaje]:[Perfumería]],0))</f>
        <v>Cabello</v>
      </c>
      <c r="Q4302" t="str">
        <f>INDEX(VentasC15[[#Headers],[Maquillaje]:[Perfumería]],MATCH(MIN(VentasC15[[#This Row],[Maquillaje]:[Perfumería]]),VentasC15[[#This Row],[Maquillaje]:[Perfumería]],0))</f>
        <v>Skincare</v>
      </c>
      <c r="R4302" t="str">
        <f>IF(VentasC15[[#This Row],[Total por vendedor]]&gt;=250000,"SI","NO")</f>
        <v>NO</v>
      </c>
    </row>
    <row r="4303" spans="1:18" x14ac:dyDescent="0.3">
      <c r="A4303" s="17">
        <v>33501423</v>
      </c>
      <c r="B4303" s="13">
        <v>55</v>
      </c>
      <c r="C4303" s="13">
        <v>9</v>
      </c>
      <c r="D4303" s="13">
        <v>83</v>
      </c>
      <c r="E4303" t="s">
        <v>23</v>
      </c>
      <c r="F4303" t="s">
        <v>20</v>
      </c>
      <c r="G4303" t="str">
        <f>IF(VentasC15[[#This Row],[Tipo de pago]]='Tablas auxiliares'!$B$6,"Venta física","Venta Online")</f>
        <v>Venta física</v>
      </c>
      <c r="H4303" t="s">
        <v>30</v>
      </c>
      <c r="I4303" s="37">
        <v>60236</v>
      </c>
      <c r="J4303" s="37">
        <v>14458</v>
      </c>
      <c r="K4303" s="37">
        <v>7279</v>
      </c>
      <c r="L4303" s="37">
        <v>78247</v>
      </c>
      <c r="M4303" s="37">
        <v>72278</v>
      </c>
      <c r="N4303" s="37">
        <f>SUM(VentasC15[[#This Row],[Maquillaje]:[Perfumería]])</f>
        <v>232498</v>
      </c>
      <c r="O4303" s="14">
        <f>AVERAGE(VentasC15[[#This Row],[Maquillaje]:[Perfumería]])</f>
        <v>46499.6</v>
      </c>
      <c r="P4303" t="str">
        <f>INDEX(VentasC15[[#Headers],[Maquillaje]:[Perfumería]],MATCH(MAX(VentasC15[[#This Row],[Maquillaje]:[Perfumería]]),VentasC15[[#This Row],[Maquillaje]:[Perfumería]],0))</f>
        <v>Cuerpo</v>
      </c>
      <c r="Q4303" t="str">
        <f>INDEX(VentasC15[[#Headers],[Maquillaje]:[Perfumería]],MATCH(MIN(VentasC15[[#This Row],[Maquillaje]:[Perfumería]]),VentasC15[[#This Row],[Maquillaje]:[Perfumería]],0))</f>
        <v>Cabello</v>
      </c>
      <c r="R4303" t="str">
        <f>IF(VentasC15[[#This Row],[Total por vendedor]]&gt;=250000,"SI","NO")</f>
        <v>NO</v>
      </c>
    </row>
    <row r="4304" spans="1:18" x14ac:dyDescent="0.3">
      <c r="A4304" s="16">
        <v>33501424</v>
      </c>
      <c r="B4304" s="13">
        <v>62</v>
      </c>
      <c r="C4304" s="13">
        <v>9</v>
      </c>
      <c r="D4304" s="13">
        <v>59</v>
      </c>
      <c r="E4304" t="s">
        <v>23</v>
      </c>
      <c r="F4304" t="s">
        <v>20</v>
      </c>
      <c r="G4304" t="str">
        <f>IF(VentasC15[[#This Row],[Tipo de pago]]='Tablas auxiliares'!$B$6,"Venta física","Venta Online")</f>
        <v>Venta física</v>
      </c>
      <c r="H4304" t="s">
        <v>29</v>
      </c>
      <c r="I4304" s="37">
        <v>89956</v>
      </c>
      <c r="J4304" s="37">
        <v>13237</v>
      </c>
      <c r="K4304" s="37">
        <v>56539</v>
      </c>
      <c r="L4304" s="37">
        <v>68028</v>
      </c>
      <c r="M4304" s="37">
        <v>11043</v>
      </c>
      <c r="N4304" s="37">
        <f>SUM(VentasC15[[#This Row],[Maquillaje]:[Perfumería]])</f>
        <v>238803</v>
      </c>
      <c r="O4304" s="14">
        <f>AVERAGE(VentasC15[[#This Row],[Maquillaje]:[Perfumería]])</f>
        <v>47760.6</v>
      </c>
      <c r="P4304" t="str">
        <f>INDEX(VentasC15[[#Headers],[Maquillaje]:[Perfumería]],MATCH(MAX(VentasC15[[#This Row],[Maquillaje]:[Perfumería]]),VentasC15[[#This Row],[Maquillaje]:[Perfumería]],0))</f>
        <v>Maquillaje</v>
      </c>
      <c r="Q4304" t="str">
        <f>INDEX(VentasC15[[#Headers],[Maquillaje]:[Perfumería]],MATCH(MIN(VentasC15[[#This Row],[Maquillaje]:[Perfumería]]),VentasC15[[#This Row],[Maquillaje]:[Perfumería]],0))</f>
        <v>Perfumería</v>
      </c>
      <c r="R4304" t="str">
        <f>IF(VentasC15[[#This Row],[Total por vendedor]]&gt;=250000,"SI","NO")</f>
        <v>NO</v>
      </c>
    </row>
    <row r="4305" spans="1:18" x14ac:dyDescent="0.3">
      <c r="A4305" s="17">
        <v>33501425</v>
      </c>
      <c r="B4305" s="13">
        <v>75</v>
      </c>
      <c r="C4305" s="13">
        <v>9</v>
      </c>
      <c r="D4305" s="13">
        <v>44</v>
      </c>
      <c r="E4305" t="s">
        <v>23</v>
      </c>
      <c r="F4305" t="s">
        <v>20</v>
      </c>
      <c r="G4305" t="str">
        <f>IF(VentasC15[[#This Row],[Tipo de pago]]='Tablas auxiliares'!$B$6,"Venta física","Venta Online")</f>
        <v>Venta física</v>
      </c>
      <c r="H4305" t="s">
        <v>29</v>
      </c>
      <c r="I4305" s="37">
        <v>94772</v>
      </c>
      <c r="J4305" s="37">
        <v>71137</v>
      </c>
      <c r="K4305" s="37">
        <v>19265</v>
      </c>
      <c r="L4305" s="37">
        <v>96493</v>
      </c>
      <c r="M4305" s="37">
        <v>11727</v>
      </c>
      <c r="N4305" s="37">
        <f>SUM(VentasC15[[#This Row],[Maquillaje]:[Perfumería]])</f>
        <v>293394</v>
      </c>
      <c r="O4305" s="14">
        <f>AVERAGE(VentasC15[[#This Row],[Maquillaje]:[Perfumería]])</f>
        <v>58678.8</v>
      </c>
      <c r="P4305" t="str">
        <f>INDEX(VentasC15[[#Headers],[Maquillaje]:[Perfumería]],MATCH(MAX(VentasC15[[#This Row],[Maquillaje]:[Perfumería]]),VentasC15[[#This Row],[Maquillaje]:[Perfumería]],0))</f>
        <v>Cuerpo</v>
      </c>
      <c r="Q4305" t="str">
        <f>INDEX(VentasC15[[#Headers],[Maquillaje]:[Perfumería]],MATCH(MIN(VentasC15[[#This Row],[Maquillaje]:[Perfumería]]),VentasC15[[#This Row],[Maquillaje]:[Perfumería]],0))</f>
        <v>Perfumería</v>
      </c>
      <c r="R4305" t="str">
        <f>IF(VentasC15[[#This Row],[Total por vendedor]]&gt;=250000,"SI","NO")</f>
        <v>SI</v>
      </c>
    </row>
    <row r="4306" spans="1:18" x14ac:dyDescent="0.3">
      <c r="A4306" s="16">
        <v>33501426</v>
      </c>
      <c r="B4306" s="13">
        <v>72</v>
      </c>
      <c r="C4306" s="13">
        <v>9</v>
      </c>
      <c r="D4306" s="13">
        <v>34</v>
      </c>
      <c r="E4306" t="s">
        <v>23</v>
      </c>
      <c r="F4306" t="s">
        <v>20</v>
      </c>
      <c r="G4306" t="str">
        <f>IF(VentasC15[[#This Row],[Tipo de pago]]='Tablas auxiliares'!$B$6,"Venta física","Venta Online")</f>
        <v>Venta física</v>
      </c>
      <c r="H4306" t="s">
        <v>30</v>
      </c>
      <c r="I4306" s="37">
        <v>66222</v>
      </c>
      <c r="J4306" s="37">
        <v>73486</v>
      </c>
      <c r="K4306" s="37">
        <v>25539</v>
      </c>
      <c r="L4306" s="37">
        <v>45501</v>
      </c>
      <c r="M4306" s="37">
        <v>83518</v>
      </c>
      <c r="N4306" s="37">
        <f>SUM(VentasC15[[#This Row],[Maquillaje]:[Perfumería]])</f>
        <v>294266</v>
      </c>
      <c r="O4306" s="14">
        <f>AVERAGE(VentasC15[[#This Row],[Maquillaje]:[Perfumería]])</f>
        <v>58853.2</v>
      </c>
      <c r="P4306" t="str">
        <f>INDEX(VentasC15[[#Headers],[Maquillaje]:[Perfumería]],MATCH(MAX(VentasC15[[#This Row],[Maquillaje]:[Perfumería]]),VentasC15[[#This Row],[Maquillaje]:[Perfumería]],0))</f>
        <v>Perfumería</v>
      </c>
      <c r="Q4306" t="str">
        <f>INDEX(VentasC15[[#Headers],[Maquillaje]:[Perfumería]],MATCH(MIN(VentasC15[[#This Row],[Maquillaje]:[Perfumería]]),VentasC15[[#This Row],[Maquillaje]:[Perfumería]],0))</f>
        <v>Cabello</v>
      </c>
      <c r="R4306" t="str">
        <f>IF(VentasC15[[#This Row],[Total por vendedor]]&gt;=250000,"SI","NO")</f>
        <v>SI</v>
      </c>
    </row>
    <row r="4307" spans="1:18" x14ac:dyDescent="0.3">
      <c r="A4307" s="17">
        <v>33501427</v>
      </c>
      <c r="B4307" s="13">
        <v>43</v>
      </c>
      <c r="C4307" s="13">
        <v>9</v>
      </c>
      <c r="D4307" s="13">
        <v>88</v>
      </c>
      <c r="E4307" t="s">
        <v>24</v>
      </c>
      <c r="F4307" t="s">
        <v>20</v>
      </c>
      <c r="G4307" t="str">
        <f>IF(VentasC15[[#This Row],[Tipo de pago]]='Tablas auxiliares'!$B$6,"Venta física","Venta Online")</f>
        <v>Venta física</v>
      </c>
      <c r="H4307" t="s">
        <v>30</v>
      </c>
      <c r="I4307" s="37">
        <v>52632</v>
      </c>
      <c r="J4307" s="37">
        <v>75232</v>
      </c>
      <c r="K4307" s="37">
        <v>77333</v>
      </c>
      <c r="L4307" s="37">
        <v>10349</v>
      </c>
      <c r="M4307" s="37">
        <v>41624</v>
      </c>
      <c r="N4307" s="37">
        <f>SUM(VentasC15[[#This Row],[Maquillaje]:[Perfumería]])</f>
        <v>257170</v>
      </c>
      <c r="O4307" s="14">
        <f>AVERAGE(VentasC15[[#This Row],[Maquillaje]:[Perfumería]])</f>
        <v>51434</v>
      </c>
      <c r="P4307" t="str">
        <f>INDEX(VentasC15[[#Headers],[Maquillaje]:[Perfumería]],MATCH(MAX(VentasC15[[#This Row],[Maquillaje]:[Perfumería]]),VentasC15[[#This Row],[Maquillaje]:[Perfumería]],0))</f>
        <v>Cabello</v>
      </c>
      <c r="Q4307" t="str">
        <f>INDEX(VentasC15[[#Headers],[Maquillaje]:[Perfumería]],MATCH(MIN(VentasC15[[#This Row],[Maquillaje]:[Perfumería]]),VentasC15[[#This Row],[Maquillaje]:[Perfumería]],0))</f>
        <v>Cuerpo</v>
      </c>
      <c r="R4307" t="str">
        <f>IF(VentasC15[[#This Row],[Total por vendedor]]&gt;=250000,"SI","NO")</f>
        <v>SI</v>
      </c>
    </row>
    <row r="4308" spans="1:18" x14ac:dyDescent="0.3">
      <c r="A4308" s="16">
        <v>33501428</v>
      </c>
      <c r="B4308" s="13">
        <v>51</v>
      </c>
      <c r="C4308" s="13">
        <v>9</v>
      </c>
      <c r="D4308" s="13">
        <v>72</v>
      </c>
      <c r="E4308" t="s">
        <v>25</v>
      </c>
      <c r="F4308" t="s">
        <v>21</v>
      </c>
      <c r="G4308" t="str">
        <f>IF(VentasC15[[#This Row],[Tipo de pago]]='Tablas auxiliares'!$B$6,"Venta física","Venta Online")</f>
        <v>Venta Online</v>
      </c>
      <c r="H4308" t="s">
        <v>30</v>
      </c>
      <c r="I4308" s="37">
        <v>30592</v>
      </c>
      <c r="J4308" s="37">
        <v>21483</v>
      </c>
      <c r="K4308" s="37">
        <v>17656</v>
      </c>
      <c r="L4308" s="37">
        <v>12263</v>
      </c>
      <c r="M4308" s="37">
        <v>37450</v>
      </c>
      <c r="N4308" s="37">
        <f>SUM(VentasC15[[#This Row],[Maquillaje]:[Perfumería]])</f>
        <v>119444</v>
      </c>
      <c r="O4308" s="14">
        <f>AVERAGE(VentasC15[[#This Row],[Maquillaje]:[Perfumería]])</f>
        <v>23888.799999999999</v>
      </c>
      <c r="P4308" t="str">
        <f>INDEX(VentasC15[[#Headers],[Maquillaje]:[Perfumería]],MATCH(MAX(VentasC15[[#This Row],[Maquillaje]:[Perfumería]]),VentasC15[[#This Row],[Maquillaje]:[Perfumería]],0))</f>
        <v>Perfumería</v>
      </c>
      <c r="Q4308" t="str">
        <f>INDEX(VentasC15[[#Headers],[Maquillaje]:[Perfumería]],MATCH(MIN(VentasC15[[#This Row],[Maquillaje]:[Perfumería]]),VentasC15[[#This Row],[Maquillaje]:[Perfumería]],0))</f>
        <v>Cuerpo</v>
      </c>
      <c r="R4308" t="str">
        <f>IF(VentasC15[[#This Row],[Total por vendedor]]&gt;=250000,"SI","NO")</f>
        <v>NO</v>
      </c>
    </row>
    <row r="4309" spans="1:18" x14ac:dyDescent="0.3">
      <c r="A4309" s="17">
        <v>33501429</v>
      </c>
      <c r="B4309" s="13">
        <v>32</v>
      </c>
      <c r="C4309" s="13">
        <v>9</v>
      </c>
      <c r="D4309" s="13">
        <v>25</v>
      </c>
      <c r="E4309" t="s">
        <v>22</v>
      </c>
      <c r="F4309" t="s">
        <v>20</v>
      </c>
      <c r="G4309" t="str">
        <f>IF(VentasC15[[#This Row],[Tipo de pago]]='Tablas auxiliares'!$B$6,"Venta física","Venta Online")</f>
        <v>Venta física</v>
      </c>
      <c r="H4309" t="s">
        <v>29</v>
      </c>
      <c r="I4309" s="37">
        <v>89461</v>
      </c>
      <c r="J4309" s="37">
        <v>27470</v>
      </c>
      <c r="K4309" s="37">
        <v>7580</v>
      </c>
      <c r="L4309" s="37">
        <v>29084</v>
      </c>
      <c r="M4309" s="37">
        <v>49272</v>
      </c>
      <c r="N4309" s="37">
        <f>SUM(VentasC15[[#This Row],[Maquillaje]:[Perfumería]])</f>
        <v>202867</v>
      </c>
      <c r="O4309" s="14">
        <f>AVERAGE(VentasC15[[#This Row],[Maquillaje]:[Perfumería]])</f>
        <v>40573.4</v>
      </c>
      <c r="P4309" t="str">
        <f>INDEX(VentasC15[[#Headers],[Maquillaje]:[Perfumería]],MATCH(MAX(VentasC15[[#This Row],[Maquillaje]:[Perfumería]]),VentasC15[[#This Row],[Maquillaje]:[Perfumería]],0))</f>
        <v>Maquillaje</v>
      </c>
      <c r="Q4309" t="str">
        <f>INDEX(VentasC15[[#Headers],[Maquillaje]:[Perfumería]],MATCH(MIN(VentasC15[[#This Row],[Maquillaje]:[Perfumería]]),VentasC15[[#This Row],[Maquillaje]:[Perfumería]],0))</f>
        <v>Cabello</v>
      </c>
      <c r="R4309" t="str">
        <f>IF(VentasC15[[#This Row],[Total por vendedor]]&gt;=250000,"SI","NO")</f>
        <v>NO</v>
      </c>
    </row>
    <row r="4310" spans="1:18" x14ac:dyDescent="0.3">
      <c r="A4310" s="16">
        <v>33501430</v>
      </c>
      <c r="B4310" s="13">
        <v>29</v>
      </c>
      <c r="C4310" s="13">
        <v>9</v>
      </c>
      <c r="D4310" s="13">
        <v>24</v>
      </c>
      <c r="E4310" t="s">
        <v>24</v>
      </c>
      <c r="F4310" t="s">
        <v>21</v>
      </c>
      <c r="G4310" t="str">
        <f>IF(VentasC15[[#This Row],[Tipo de pago]]='Tablas auxiliares'!$B$6,"Venta física","Venta Online")</f>
        <v>Venta Online</v>
      </c>
      <c r="H4310" t="s">
        <v>30</v>
      </c>
      <c r="I4310" s="37">
        <v>8786</v>
      </c>
      <c r="J4310" s="37">
        <v>19374</v>
      </c>
      <c r="K4310" s="37">
        <v>48280</v>
      </c>
      <c r="L4310" s="37">
        <v>20638</v>
      </c>
      <c r="M4310" s="37">
        <v>53713</v>
      </c>
      <c r="N4310" s="37">
        <f>SUM(VentasC15[[#This Row],[Maquillaje]:[Perfumería]])</f>
        <v>150791</v>
      </c>
      <c r="O4310" s="14">
        <f>AVERAGE(VentasC15[[#This Row],[Maquillaje]:[Perfumería]])</f>
        <v>30158.2</v>
      </c>
      <c r="P4310" t="str">
        <f>INDEX(VentasC15[[#Headers],[Maquillaje]:[Perfumería]],MATCH(MAX(VentasC15[[#This Row],[Maquillaje]:[Perfumería]]),VentasC15[[#This Row],[Maquillaje]:[Perfumería]],0))</f>
        <v>Perfumería</v>
      </c>
      <c r="Q4310" t="str">
        <f>INDEX(VentasC15[[#Headers],[Maquillaje]:[Perfumería]],MATCH(MIN(VentasC15[[#This Row],[Maquillaje]:[Perfumería]]),VentasC15[[#This Row],[Maquillaje]:[Perfumería]],0))</f>
        <v>Maquillaje</v>
      </c>
      <c r="R4310" t="str">
        <f>IF(VentasC15[[#This Row],[Total por vendedor]]&gt;=250000,"SI","NO")</f>
        <v>NO</v>
      </c>
    </row>
    <row r="4311" spans="1:18" x14ac:dyDescent="0.3">
      <c r="A4311" s="17">
        <v>33501431</v>
      </c>
      <c r="B4311" s="13">
        <v>36</v>
      </c>
      <c r="C4311" s="13">
        <v>9</v>
      </c>
      <c r="D4311" s="13">
        <v>52</v>
      </c>
      <c r="E4311" t="s">
        <v>23</v>
      </c>
      <c r="F4311" t="s">
        <v>21</v>
      </c>
      <c r="G4311" t="str">
        <f>IF(VentasC15[[#This Row],[Tipo de pago]]='Tablas auxiliares'!$B$6,"Venta física","Venta Online")</f>
        <v>Venta Online</v>
      </c>
      <c r="H4311" t="s">
        <v>29</v>
      </c>
      <c r="I4311" s="37">
        <v>50049</v>
      </c>
      <c r="J4311" s="37">
        <v>85910</v>
      </c>
      <c r="K4311" s="37">
        <v>41488</v>
      </c>
      <c r="L4311" s="37">
        <v>75760</v>
      </c>
      <c r="M4311" s="37">
        <v>29078</v>
      </c>
      <c r="N4311" s="37">
        <f>SUM(VentasC15[[#This Row],[Maquillaje]:[Perfumería]])</f>
        <v>282285</v>
      </c>
      <c r="O4311" s="14">
        <f>AVERAGE(VentasC15[[#This Row],[Maquillaje]:[Perfumería]])</f>
        <v>56457</v>
      </c>
      <c r="P4311" t="str">
        <f>INDEX(VentasC15[[#Headers],[Maquillaje]:[Perfumería]],MATCH(MAX(VentasC15[[#This Row],[Maquillaje]:[Perfumería]]),VentasC15[[#This Row],[Maquillaje]:[Perfumería]],0))</f>
        <v>Skincare</v>
      </c>
      <c r="Q4311" t="str">
        <f>INDEX(VentasC15[[#Headers],[Maquillaje]:[Perfumería]],MATCH(MIN(VentasC15[[#This Row],[Maquillaje]:[Perfumería]]),VentasC15[[#This Row],[Maquillaje]:[Perfumería]],0))</f>
        <v>Perfumería</v>
      </c>
      <c r="R4311" t="str">
        <f>IF(VentasC15[[#This Row],[Total por vendedor]]&gt;=250000,"SI","NO")</f>
        <v>SI</v>
      </c>
    </row>
    <row r="4312" spans="1:18" x14ac:dyDescent="0.3">
      <c r="A4312" s="16">
        <v>33501432</v>
      </c>
      <c r="B4312" s="13">
        <v>52</v>
      </c>
      <c r="C4312" s="13">
        <v>9</v>
      </c>
      <c r="D4312" s="13">
        <v>41</v>
      </c>
      <c r="E4312" t="s">
        <v>22</v>
      </c>
      <c r="F4312" t="s">
        <v>20</v>
      </c>
      <c r="G4312" t="str">
        <f>IF(VentasC15[[#This Row],[Tipo de pago]]='Tablas auxiliares'!$B$6,"Venta física","Venta Online")</f>
        <v>Venta física</v>
      </c>
      <c r="H4312" t="s">
        <v>30</v>
      </c>
      <c r="I4312" s="37">
        <v>65314</v>
      </c>
      <c r="J4312" s="37">
        <v>35353</v>
      </c>
      <c r="K4312" s="37">
        <v>71998</v>
      </c>
      <c r="L4312" s="37">
        <v>24091</v>
      </c>
      <c r="M4312" s="37">
        <v>18483</v>
      </c>
      <c r="N4312" s="37">
        <f>SUM(VentasC15[[#This Row],[Maquillaje]:[Perfumería]])</f>
        <v>215239</v>
      </c>
      <c r="O4312" s="14">
        <f>AVERAGE(VentasC15[[#This Row],[Maquillaje]:[Perfumería]])</f>
        <v>43047.8</v>
      </c>
      <c r="P4312" t="str">
        <f>INDEX(VentasC15[[#Headers],[Maquillaje]:[Perfumería]],MATCH(MAX(VentasC15[[#This Row],[Maquillaje]:[Perfumería]]),VentasC15[[#This Row],[Maquillaje]:[Perfumería]],0))</f>
        <v>Cabello</v>
      </c>
      <c r="Q4312" t="str">
        <f>INDEX(VentasC15[[#Headers],[Maquillaje]:[Perfumería]],MATCH(MIN(VentasC15[[#This Row],[Maquillaje]:[Perfumería]]),VentasC15[[#This Row],[Maquillaje]:[Perfumería]],0))</f>
        <v>Perfumería</v>
      </c>
      <c r="R4312" t="str">
        <f>IF(VentasC15[[#This Row],[Total por vendedor]]&gt;=250000,"SI","NO")</f>
        <v>NO</v>
      </c>
    </row>
    <row r="4313" spans="1:18" x14ac:dyDescent="0.3">
      <c r="A4313" s="17">
        <v>33501433</v>
      </c>
      <c r="B4313" s="13">
        <v>60</v>
      </c>
      <c r="C4313" s="13">
        <v>9</v>
      </c>
      <c r="D4313" s="13">
        <v>82</v>
      </c>
      <c r="E4313" t="s">
        <v>23</v>
      </c>
      <c r="F4313" t="s">
        <v>20</v>
      </c>
      <c r="G4313" t="str">
        <f>IF(VentasC15[[#This Row],[Tipo de pago]]='Tablas auxiliares'!$B$6,"Venta física","Venta Online")</f>
        <v>Venta física</v>
      </c>
      <c r="H4313" t="s">
        <v>29</v>
      </c>
      <c r="I4313" s="37">
        <v>25443</v>
      </c>
      <c r="J4313" s="37">
        <v>66547</v>
      </c>
      <c r="K4313" s="37">
        <v>8297</v>
      </c>
      <c r="L4313" s="37">
        <v>72187</v>
      </c>
      <c r="M4313" s="37">
        <v>53382</v>
      </c>
      <c r="N4313" s="37">
        <f>SUM(VentasC15[[#This Row],[Maquillaje]:[Perfumería]])</f>
        <v>225856</v>
      </c>
      <c r="O4313" s="14">
        <f>AVERAGE(VentasC15[[#This Row],[Maquillaje]:[Perfumería]])</f>
        <v>45171.199999999997</v>
      </c>
      <c r="P4313" t="str">
        <f>INDEX(VentasC15[[#Headers],[Maquillaje]:[Perfumería]],MATCH(MAX(VentasC15[[#This Row],[Maquillaje]:[Perfumería]]),VentasC15[[#This Row],[Maquillaje]:[Perfumería]],0))</f>
        <v>Cuerpo</v>
      </c>
      <c r="Q4313" t="str">
        <f>INDEX(VentasC15[[#Headers],[Maquillaje]:[Perfumería]],MATCH(MIN(VentasC15[[#This Row],[Maquillaje]:[Perfumería]]),VentasC15[[#This Row],[Maquillaje]:[Perfumería]],0))</f>
        <v>Cabello</v>
      </c>
      <c r="R4313" t="str">
        <f>IF(VentasC15[[#This Row],[Total por vendedor]]&gt;=250000,"SI","NO")</f>
        <v>NO</v>
      </c>
    </row>
    <row r="4314" spans="1:18" x14ac:dyDescent="0.3">
      <c r="A4314" s="16">
        <v>33501434</v>
      </c>
      <c r="B4314" s="13">
        <v>47</v>
      </c>
      <c r="C4314" s="13">
        <v>9</v>
      </c>
      <c r="D4314" s="13">
        <v>99</v>
      </c>
      <c r="E4314" t="s">
        <v>23</v>
      </c>
      <c r="F4314" t="s">
        <v>21</v>
      </c>
      <c r="G4314" t="str">
        <f>IF(VentasC15[[#This Row],[Tipo de pago]]='Tablas auxiliares'!$B$6,"Venta física","Venta Online")</f>
        <v>Venta Online</v>
      </c>
      <c r="H4314" t="s">
        <v>29</v>
      </c>
      <c r="I4314" s="37">
        <v>10929</v>
      </c>
      <c r="J4314" s="37">
        <v>87983</v>
      </c>
      <c r="K4314" s="37">
        <v>39490</v>
      </c>
      <c r="L4314" s="37">
        <v>10921</v>
      </c>
      <c r="M4314" s="37">
        <v>80978</v>
      </c>
      <c r="N4314" s="37">
        <f>SUM(VentasC15[[#This Row],[Maquillaje]:[Perfumería]])</f>
        <v>230301</v>
      </c>
      <c r="O4314" s="14">
        <f>AVERAGE(VentasC15[[#This Row],[Maquillaje]:[Perfumería]])</f>
        <v>46060.2</v>
      </c>
      <c r="P4314" t="str">
        <f>INDEX(VentasC15[[#Headers],[Maquillaje]:[Perfumería]],MATCH(MAX(VentasC15[[#This Row],[Maquillaje]:[Perfumería]]),VentasC15[[#This Row],[Maquillaje]:[Perfumería]],0))</f>
        <v>Skincare</v>
      </c>
      <c r="Q4314" t="str">
        <f>INDEX(VentasC15[[#Headers],[Maquillaje]:[Perfumería]],MATCH(MIN(VentasC15[[#This Row],[Maquillaje]:[Perfumería]]),VentasC15[[#This Row],[Maquillaje]:[Perfumería]],0))</f>
        <v>Cuerpo</v>
      </c>
      <c r="R4314" t="str">
        <f>IF(VentasC15[[#This Row],[Total por vendedor]]&gt;=250000,"SI","NO")</f>
        <v>NO</v>
      </c>
    </row>
    <row r="4315" spans="1:18" x14ac:dyDescent="0.3">
      <c r="A4315" s="17">
        <v>33501435</v>
      </c>
      <c r="B4315" s="13">
        <v>26</v>
      </c>
      <c r="C4315" s="13">
        <v>9</v>
      </c>
      <c r="D4315" s="13">
        <v>57</v>
      </c>
      <c r="E4315" t="s">
        <v>23</v>
      </c>
      <c r="F4315" t="s">
        <v>21</v>
      </c>
      <c r="G4315" t="str">
        <f>IF(VentasC15[[#This Row],[Tipo de pago]]='Tablas auxiliares'!$B$6,"Venta física","Venta Online")</f>
        <v>Venta Online</v>
      </c>
      <c r="H4315" t="s">
        <v>30</v>
      </c>
      <c r="I4315" s="37">
        <v>20982</v>
      </c>
      <c r="J4315" s="37">
        <v>47451</v>
      </c>
      <c r="K4315" s="37">
        <v>20129</v>
      </c>
      <c r="L4315" s="37">
        <v>45902</v>
      </c>
      <c r="M4315" s="37">
        <v>3518</v>
      </c>
      <c r="N4315" s="37">
        <f>SUM(VentasC15[[#This Row],[Maquillaje]:[Perfumería]])</f>
        <v>137982</v>
      </c>
      <c r="O4315" s="14">
        <f>AVERAGE(VentasC15[[#This Row],[Maquillaje]:[Perfumería]])</f>
        <v>27596.400000000001</v>
      </c>
      <c r="P4315" t="str">
        <f>INDEX(VentasC15[[#Headers],[Maquillaje]:[Perfumería]],MATCH(MAX(VentasC15[[#This Row],[Maquillaje]:[Perfumería]]),VentasC15[[#This Row],[Maquillaje]:[Perfumería]],0))</f>
        <v>Skincare</v>
      </c>
      <c r="Q4315" t="str">
        <f>INDEX(VentasC15[[#Headers],[Maquillaje]:[Perfumería]],MATCH(MIN(VentasC15[[#This Row],[Maquillaje]:[Perfumería]]),VentasC15[[#This Row],[Maquillaje]:[Perfumería]],0))</f>
        <v>Perfumería</v>
      </c>
      <c r="R4315" t="str">
        <f>IF(VentasC15[[#This Row],[Total por vendedor]]&gt;=250000,"SI","NO")</f>
        <v>NO</v>
      </c>
    </row>
    <row r="4316" spans="1:18" x14ac:dyDescent="0.3">
      <c r="A4316" s="16">
        <v>33501436</v>
      </c>
      <c r="B4316" s="13">
        <v>72</v>
      </c>
      <c r="C4316" s="13">
        <v>9</v>
      </c>
      <c r="D4316" s="13">
        <v>62</v>
      </c>
      <c r="E4316" t="s">
        <v>22</v>
      </c>
      <c r="F4316" t="s">
        <v>21</v>
      </c>
      <c r="G4316" t="str">
        <f>IF(VentasC15[[#This Row],[Tipo de pago]]='Tablas auxiliares'!$B$6,"Venta física","Venta Online")</f>
        <v>Venta Online</v>
      </c>
      <c r="H4316" t="s">
        <v>29</v>
      </c>
      <c r="I4316" s="37">
        <v>18899</v>
      </c>
      <c r="J4316" s="37">
        <v>63633</v>
      </c>
      <c r="K4316" s="37">
        <v>26359</v>
      </c>
      <c r="L4316" s="37">
        <v>42635</v>
      </c>
      <c r="M4316" s="37">
        <v>80678</v>
      </c>
      <c r="N4316" s="37">
        <f>SUM(VentasC15[[#This Row],[Maquillaje]:[Perfumería]])</f>
        <v>232204</v>
      </c>
      <c r="O4316" s="14">
        <f>AVERAGE(VentasC15[[#This Row],[Maquillaje]:[Perfumería]])</f>
        <v>46440.800000000003</v>
      </c>
      <c r="P4316" t="str">
        <f>INDEX(VentasC15[[#Headers],[Maquillaje]:[Perfumería]],MATCH(MAX(VentasC15[[#This Row],[Maquillaje]:[Perfumería]]),VentasC15[[#This Row],[Maquillaje]:[Perfumería]],0))</f>
        <v>Perfumería</v>
      </c>
      <c r="Q4316" t="str">
        <f>INDEX(VentasC15[[#Headers],[Maquillaje]:[Perfumería]],MATCH(MIN(VentasC15[[#This Row],[Maquillaje]:[Perfumería]]),VentasC15[[#This Row],[Maquillaje]:[Perfumería]],0))</f>
        <v>Maquillaje</v>
      </c>
      <c r="R4316" t="str">
        <f>IF(VentasC15[[#This Row],[Total por vendedor]]&gt;=250000,"SI","NO")</f>
        <v>NO</v>
      </c>
    </row>
    <row r="4317" spans="1:18" x14ac:dyDescent="0.3">
      <c r="A4317" s="17">
        <v>33501437</v>
      </c>
      <c r="B4317" s="13">
        <v>72</v>
      </c>
      <c r="C4317" s="13">
        <v>9</v>
      </c>
      <c r="D4317" s="13">
        <v>6</v>
      </c>
      <c r="E4317" t="s">
        <v>23</v>
      </c>
      <c r="F4317" t="s">
        <v>21</v>
      </c>
      <c r="G4317" t="str">
        <f>IF(VentasC15[[#This Row],[Tipo de pago]]='Tablas auxiliares'!$B$6,"Venta física","Venta Online")</f>
        <v>Venta Online</v>
      </c>
      <c r="H4317" t="s">
        <v>29</v>
      </c>
      <c r="I4317" s="37">
        <v>61773</v>
      </c>
      <c r="J4317" s="37">
        <v>84703</v>
      </c>
      <c r="K4317" s="37">
        <v>48523</v>
      </c>
      <c r="L4317" s="37">
        <v>91067</v>
      </c>
      <c r="M4317" s="37">
        <v>62921</v>
      </c>
      <c r="N4317" s="37">
        <f>SUM(VentasC15[[#This Row],[Maquillaje]:[Perfumería]])</f>
        <v>348987</v>
      </c>
      <c r="O4317" s="14">
        <f>AVERAGE(VentasC15[[#This Row],[Maquillaje]:[Perfumería]])</f>
        <v>69797.399999999994</v>
      </c>
      <c r="P4317" t="str">
        <f>INDEX(VentasC15[[#Headers],[Maquillaje]:[Perfumería]],MATCH(MAX(VentasC15[[#This Row],[Maquillaje]:[Perfumería]]),VentasC15[[#This Row],[Maquillaje]:[Perfumería]],0))</f>
        <v>Cuerpo</v>
      </c>
      <c r="Q4317" t="str">
        <f>INDEX(VentasC15[[#Headers],[Maquillaje]:[Perfumería]],MATCH(MIN(VentasC15[[#This Row],[Maquillaje]:[Perfumería]]),VentasC15[[#This Row],[Maquillaje]:[Perfumería]],0))</f>
        <v>Cabello</v>
      </c>
      <c r="R4317" t="str">
        <f>IF(VentasC15[[#This Row],[Total por vendedor]]&gt;=250000,"SI","NO")</f>
        <v>SI</v>
      </c>
    </row>
    <row r="4318" spans="1:18" x14ac:dyDescent="0.3">
      <c r="A4318" s="16">
        <v>33501438</v>
      </c>
      <c r="B4318" s="13">
        <v>63</v>
      </c>
      <c r="C4318" s="13">
        <v>9</v>
      </c>
      <c r="D4318" s="13">
        <v>80</v>
      </c>
      <c r="E4318" t="s">
        <v>23</v>
      </c>
      <c r="F4318" t="s">
        <v>21</v>
      </c>
      <c r="G4318" t="str">
        <f>IF(VentasC15[[#This Row],[Tipo de pago]]='Tablas auxiliares'!$B$6,"Venta física","Venta Online")</f>
        <v>Venta Online</v>
      </c>
      <c r="H4318" t="s">
        <v>29</v>
      </c>
      <c r="I4318" s="37">
        <v>26643</v>
      </c>
      <c r="J4318" s="37">
        <v>53477</v>
      </c>
      <c r="K4318" s="37">
        <v>26037</v>
      </c>
      <c r="L4318" s="37">
        <v>82880</v>
      </c>
      <c r="M4318" s="37">
        <v>11151</v>
      </c>
      <c r="N4318" s="37">
        <f>SUM(VentasC15[[#This Row],[Maquillaje]:[Perfumería]])</f>
        <v>200188</v>
      </c>
      <c r="O4318" s="14">
        <f>AVERAGE(VentasC15[[#This Row],[Maquillaje]:[Perfumería]])</f>
        <v>40037.599999999999</v>
      </c>
      <c r="P4318" t="str">
        <f>INDEX(VentasC15[[#Headers],[Maquillaje]:[Perfumería]],MATCH(MAX(VentasC15[[#This Row],[Maquillaje]:[Perfumería]]),VentasC15[[#This Row],[Maquillaje]:[Perfumería]],0))</f>
        <v>Cuerpo</v>
      </c>
      <c r="Q4318" t="str">
        <f>INDEX(VentasC15[[#Headers],[Maquillaje]:[Perfumería]],MATCH(MIN(VentasC15[[#This Row],[Maquillaje]:[Perfumería]]),VentasC15[[#This Row],[Maquillaje]:[Perfumería]],0))</f>
        <v>Perfumería</v>
      </c>
      <c r="R4318" t="str">
        <f>IF(VentasC15[[#This Row],[Total por vendedor]]&gt;=250000,"SI","NO")</f>
        <v>NO</v>
      </c>
    </row>
    <row r="4319" spans="1:18" x14ac:dyDescent="0.3">
      <c r="A4319" s="17">
        <v>33501439</v>
      </c>
      <c r="B4319" s="13">
        <v>39</v>
      </c>
      <c r="C4319" s="13">
        <v>9</v>
      </c>
      <c r="D4319" s="13">
        <v>14</v>
      </c>
      <c r="E4319" t="s">
        <v>25</v>
      </c>
      <c r="F4319" t="s">
        <v>20</v>
      </c>
      <c r="G4319" t="str">
        <f>IF(VentasC15[[#This Row],[Tipo de pago]]='Tablas auxiliares'!$B$6,"Venta física","Venta Online")</f>
        <v>Venta física</v>
      </c>
      <c r="H4319" t="s">
        <v>29</v>
      </c>
      <c r="I4319" s="37">
        <v>95092</v>
      </c>
      <c r="J4319" s="37">
        <v>20848</v>
      </c>
      <c r="K4319" s="37">
        <v>80074</v>
      </c>
      <c r="L4319" s="37">
        <v>84625</v>
      </c>
      <c r="M4319" s="37">
        <v>76901</v>
      </c>
      <c r="N4319" s="37">
        <f>SUM(VentasC15[[#This Row],[Maquillaje]:[Perfumería]])</f>
        <v>357540</v>
      </c>
      <c r="O4319" s="14">
        <f>AVERAGE(VentasC15[[#This Row],[Maquillaje]:[Perfumería]])</f>
        <v>71508</v>
      </c>
      <c r="P4319" t="str">
        <f>INDEX(VentasC15[[#Headers],[Maquillaje]:[Perfumería]],MATCH(MAX(VentasC15[[#This Row],[Maquillaje]:[Perfumería]]),VentasC15[[#This Row],[Maquillaje]:[Perfumería]],0))</f>
        <v>Maquillaje</v>
      </c>
      <c r="Q4319" t="str">
        <f>INDEX(VentasC15[[#Headers],[Maquillaje]:[Perfumería]],MATCH(MIN(VentasC15[[#This Row],[Maquillaje]:[Perfumería]]),VentasC15[[#This Row],[Maquillaje]:[Perfumería]],0))</f>
        <v>Skincare</v>
      </c>
      <c r="R4319" t="str">
        <f>IF(VentasC15[[#This Row],[Total por vendedor]]&gt;=250000,"SI","NO")</f>
        <v>SI</v>
      </c>
    </row>
    <row r="4320" spans="1:18" x14ac:dyDescent="0.3">
      <c r="A4320" s="16">
        <v>33501440</v>
      </c>
      <c r="B4320" s="13">
        <v>39</v>
      </c>
      <c r="C4320" s="13">
        <v>9</v>
      </c>
      <c r="D4320" s="13">
        <v>48</v>
      </c>
      <c r="E4320" t="s">
        <v>22</v>
      </c>
      <c r="F4320" t="s">
        <v>21</v>
      </c>
      <c r="G4320" t="str">
        <f>IF(VentasC15[[#This Row],[Tipo de pago]]='Tablas auxiliares'!$B$6,"Venta física","Venta Online")</f>
        <v>Venta Online</v>
      </c>
      <c r="H4320" t="s">
        <v>30</v>
      </c>
      <c r="I4320" s="37">
        <v>48818</v>
      </c>
      <c r="J4320" s="37">
        <v>83367</v>
      </c>
      <c r="K4320" s="37">
        <v>23109</v>
      </c>
      <c r="L4320" s="37">
        <v>90682</v>
      </c>
      <c r="M4320" s="37">
        <v>65037</v>
      </c>
      <c r="N4320" s="37">
        <f>SUM(VentasC15[[#This Row],[Maquillaje]:[Perfumería]])</f>
        <v>311013</v>
      </c>
      <c r="O4320" s="14">
        <f>AVERAGE(VentasC15[[#This Row],[Maquillaje]:[Perfumería]])</f>
        <v>62202.6</v>
      </c>
      <c r="P4320" t="str">
        <f>INDEX(VentasC15[[#Headers],[Maquillaje]:[Perfumería]],MATCH(MAX(VentasC15[[#This Row],[Maquillaje]:[Perfumería]]),VentasC15[[#This Row],[Maquillaje]:[Perfumería]],0))</f>
        <v>Cuerpo</v>
      </c>
      <c r="Q4320" t="str">
        <f>INDEX(VentasC15[[#Headers],[Maquillaje]:[Perfumería]],MATCH(MIN(VentasC15[[#This Row],[Maquillaje]:[Perfumería]]),VentasC15[[#This Row],[Maquillaje]:[Perfumería]],0))</f>
        <v>Cabello</v>
      </c>
      <c r="R4320" t="str">
        <f>IF(VentasC15[[#This Row],[Total por vendedor]]&gt;=250000,"SI","NO")</f>
        <v>SI</v>
      </c>
    </row>
    <row r="4321" spans="1:18" x14ac:dyDescent="0.3">
      <c r="A4321" s="17">
        <v>33501441</v>
      </c>
      <c r="B4321" s="13">
        <v>73</v>
      </c>
      <c r="C4321" s="13">
        <v>9</v>
      </c>
      <c r="D4321" s="13">
        <v>77</v>
      </c>
      <c r="E4321" t="s">
        <v>23</v>
      </c>
      <c r="F4321" t="s">
        <v>21</v>
      </c>
      <c r="G4321" t="str">
        <f>IF(VentasC15[[#This Row],[Tipo de pago]]='Tablas auxiliares'!$B$6,"Venta física","Venta Online")</f>
        <v>Venta Online</v>
      </c>
      <c r="H4321" t="s">
        <v>29</v>
      </c>
      <c r="I4321" s="37">
        <v>15239</v>
      </c>
      <c r="J4321" s="37">
        <v>55662</v>
      </c>
      <c r="K4321" s="37">
        <v>52564</v>
      </c>
      <c r="L4321" s="37">
        <v>64121</v>
      </c>
      <c r="M4321" s="37">
        <v>87570</v>
      </c>
      <c r="N4321" s="37">
        <f>SUM(VentasC15[[#This Row],[Maquillaje]:[Perfumería]])</f>
        <v>275156</v>
      </c>
      <c r="O4321" s="14">
        <f>AVERAGE(VentasC15[[#This Row],[Maquillaje]:[Perfumería]])</f>
        <v>55031.199999999997</v>
      </c>
      <c r="P4321" t="str">
        <f>INDEX(VentasC15[[#Headers],[Maquillaje]:[Perfumería]],MATCH(MAX(VentasC15[[#This Row],[Maquillaje]:[Perfumería]]),VentasC15[[#This Row],[Maquillaje]:[Perfumería]],0))</f>
        <v>Perfumería</v>
      </c>
      <c r="Q4321" t="str">
        <f>INDEX(VentasC15[[#Headers],[Maquillaje]:[Perfumería]],MATCH(MIN(VentasC15[[#This Row],[Maquillaje]:[Perfumería]]),VentasC15[[#This Row],[Maquillaje]:[Perfumería]],0))</f>
        <v>Maquillaje</v>
      </c>
      <c r="R4321" t="str">
        <f>IF(VentasC15[[#This Row],[Total por vendedor]]&gt;=250000,"SI","NO")</f>
        <v>SI</v>
      </c>
    </row>
    <row r="4322" spans="1:18" x14ac:dyDescent="0.3">
      <c r="A4322" s="16">
        <v>33501442</v>
      </c>
      <c r="B4322" s="13">
        <v>39</v>
      </c>
      <c r="C4322" s="13">
        <v>9</v>
      </c>
      <c r="D4322" s="13">
        <v>88</v>
      </c>
      <c r="E4322" t="s">
        <v>24</v>
      </c>
      <c r="F4322" t="s">
        <v>21</v>
      </c>
      <c r="G4322" t="str">
        <f>IF(VentasC15[[#This Row],[Tipo de pago]]='Tablas auxiliares'!$B$6,"Venta física","Venta Online")</f>
        <v>Venta Online</v>
      </c>
      <c r="H4322" t="s">
        <v>30</v>
      </c>
      <c r="I4322" s="37">
        <v>46240</v>
      </c>
      <c r="J4322" s="37">
        <v>4408</v>
      </c>
      <c r="K4322" s="37">
        <v>7746</v>
      </c>
      <c r="L4322" s="37">
        <v>35164</v>
      </c>
      <c r="M4322" s="37">
        <v>95931</v>
      </c>
      <c r="N4322" s="37">
        <f>SUM(VentasC15[[#This Row],[Maquillaje]:[Perfumería]])</f>
        <v>189489</v>
      </c>
      <c r="O4322" s="14">
        <f>AVERAGE(VentasC15[[#This Row],[Maquillaje]:[Perfumería]])</f>
        <v>37897.800000000003</v>
      </c>
      <c r="P4322" t="str">
        <f>INDEX(VentasC15[[#Headers],[Maquillaje]:[Perfumería]],MATCH(MAX(VentasC15[[#This Row],[Maquillaje]:[Perfumería]]),VentasC15[[#This Row],[Maquillaje]:[Perfumería]],0))</f>
        <v>Perfumería</v>
      </c>
      <c r="Q4322" t="str">
        <f>INDEX(VentasC15[[#Headers],[Maquillaje]:[Perfumería]],MATCH(MIN(VentasC15[[#This Row],[Maquillaje]:[Perfumería]]),VentasC15[[#This Row],[Maquillaje]:[Perfumería]],0))</f>
        <v>Skincare</v>
      </c>
      <c r="R4322" t="str">
        <f>IF(VentasC15[[#This Row],[Total por vendedor]]&gt;=250000,"SI","NO")</f>
        <v>NO</v>
      </c>
    </row>
    <row r="4323" spans="1:18" x14ac:dyDescent="0.3">
      <c r="A4323" s="17">
        <v>33501443</v>
      </c>
      <c r="B4323" s="13">
        <v>49</v>
      </c>
      <c r="C4323" s="13">
        <v>9</v>
      </c>
      <c r="D4323" s="13">
        <v>73</v>
      </c>
      <c r="E4323" t="s">
        <v>22</v>
      </c>
      <c r="F4323" t="s">
        <v>21</v>
      </c>
      <c r="G4323" t="str">
        <f>IF(VentasC15[[#This Row],[Tipo de pago]]='Tablas auxiliares'!$B$6,"Venta física","Venta Online")</f>
        <v>Venta Online</v>
      </c>
      <c r="H4323" t="s">
        <v>30</v>
      </c>
      <c r="I4323" s="37">
        <v>35409</v>
      </c>
      <c r="J4323" s="37">
        <v>41974</v>
      </c>
      <c r="K4323" s="37">
        <v>77812</v>
      </c>
      <c r="L4323" s="37">
        <v>81159</v>
      </c>
      <c r="M4323" s="37">
        <v>25326</v>
      </c>
      <c r="N4323" s="37">
        <f>SUM(VentasC15[[#This Row],[Maquillaje]:[Perfumería]])</f>
        <v>261680</v>
      </c>
      <c r="O4323" s="14">
        <f>AVERAGE(VentasC15[[#This Row],[Maquillaje]:[Perfumería]])</f>
        <v>52336</v>
      </c>
      <c r="P4323" t="str">
        <f>INDEX(VentasC15[[#Headers],[Maquillaje]:[Perfumería]],MATCH(MAX(VentasC15[[#This Row],[Maquillaje]:[Perfumería]]),VentasC15[[#This Row],[Maquillaje]:[Perfumería]],0))</f>
        <v>Cuerpo</v>
      </c>
      <c r="Q4323" t="str">
        <f>INDEX(VentasC15[[#Headers],[Maquillaje]:[Perfumería]],MATCH(MIN(VentasC15[[#This Row],[Maquillaje]:[Perfumería]]),VentasC15[[#This Row],[Maquillaje]:[Perfumería]],0))</f>
        <v>Perfumería</v>
      </c>
      <c r="R4323" t="str">
        <f>IF(VentasC15[[#This Row],[Total por vendedor]]&gt;=250000,"SI","NO")</f>
        <v>SI</v>
      </c>
    </row>
    <row r="4324" spans="1:18" x14ac:dyDescent="0.3">
      <c r="A4324" s="16">
        <v>33501444</v>
      </c>
      <c r="B4324" s="13">
        <v>36</v>
      </c>
      <c r="C4324" s="13">
        <v>9</v>
      </c>
      <c r="D4324" s="13">
        <v>77</v>
      </c>
      <c r="E4324" t="s">
        <v>25</v>
      </c>
      <c r="F4324" t="s">
        <v>21</v>
      </c>
      <c r="G4324" t="str">
        <f>IF(VentasC15[[#This Row],[Tipo de pago]]='Tablas auxiliares'!$B$6,"Venta física","Venta Online")</f>
        <v>Venta Online</v>
      </c>
      <c r="H4324" t="s">
        <v>30</v>
      </c>
      <c r="I4324" s="37">
        <v>19805</v>
      </c>
      <c r="J4324" s="37">
        <v>33203</v>
      </c>
      <c r="K4324" s="37">
        <v>18548</v>
      </c>
      <c r="L4324" s="37">
        <v>58984</v>
      </c>
      <c r="M4324" s="37">
        <v>4627</v>
      </c>
      <c r="N4324" s="37">
        <f>SUM(VentasC15[[#This Row],[Maquillaje]:[Perfumería]])</f>
        <v>135167</v>
      </c>
      <c r="O4324" s="14">
        <f>AVERAGE(VentasC15[[#This Row],[Maquillaje]:[Perfumería]])</f>
        <v>27033.4</v>
      </c>
      <c r="P4324" t="str">
        <f>INDEX(VentasC15[[#Headers],[Maquillaje]:[Perfumería]],MATCH(MAX(VentasC15[[#This Row],[Maquillaje]:[Perfumería]]),VentasC15[[#This Row],[Maquillaje]:[Perfumería]],0))</f>
        <v>Cuerpo</v>
      </c>
      <c r="Q4324" t="str">
        <f>INDEX(VentasC15[[#Headers],[Maquillaje]:[Perfumería]],MATCH(MIN(VentasC15[[#This Row],[Maquillaje]:[Perfumería]]),VentasC15[[#This Row],[Maquillaje]:[Perfumería]],0))</f>
        <v>Perfumería</v>
      </c>
      <c r="R4324" t="str">
        <f>IF(VentasC15[[#This Row],[Total por vendedor]]&gt;=250000,"SI","NO")</f>
        <v>NO</v>
      </c>
    </row>
    <row r="4325" spans="1:18" x14ac:dyDescent="0.3">
      <c r="A4325" s="17">
        <v>33501445</v>
      </c>
      <c r="B4325" s="13">
        <v>40</v>
      </c>
      <c r="C4325" s="13">
        <v>9</v>
      </c>
      <c r="D4325" s="13">
        <v>79</v>
      </c>
      <c r="E4325" t="s">
        <v>25</v>
      </c>
      <c r="F4325" t="s">
        <v>21</v>
      </c>
      <c r="G4325" t="str">
        <f>IF(VentasC15[[#This Row],[Tipo de pago]]='Tablas auxiliares'!$B$6,"Venta física","Venta Online")</f>
        <v>Venta Online</v>
      </c>
      <c r="H4325" t="s">
        <v>30</v>
      </c>
      <c r="I4325" s="37">
        <v>49957</v>
      </c>
      <c r="J4325" s="37">
        <v>50530</v>
      </c>
      <c r="K4325" s="37">
        <v>70780</v>
      </c>
      <c r="L4325" s="37">
        <v>54741</v>
      </c>
      <c r="M4325" s="37">
        <v>16035</v>
      </c>
      <c r="N4325" s="37">
        <f>SUM(VentasC15[[#This Row],[Maquillaje]:[Perfumería]])</f>
        <v>242043</v>
      </c>
      <c r="O4325" s="14">
        <f>AVERAGE(VentasC15[[#This Row],[Maquillaje]:[Perfumería]])</f>
        <v>48408.6</v>
      </c>
      <c r="P4325" t="str">
        <f>INDEX(VentasC15[[#Headers],[Maquillaje]:[Perfumería]],MATCH(MAX(VentasC15[[#This Row],[Maquillaje]:[Perfumería]]),VentasC15[[#This Row],[Maquillaje]:[Perfumería]],0))</f>
        <v>Cabello</v>
      </c>
      <c r="Q4325" t="str">
        <f>INDEX(VentasC15[[#Headers],[Maquillaje]:[Perfumería]],MATCH(MIN(VentasC15[[#This Row],[Maquillaje]:[Perfumería]]),VentasC15[[#This Row],[Maquillaje]:[Perfumería]],0))</f>
        <v>Perfumería</v>
      </c>
      <c r="R4325" t="str">
        <f>IF(VentasC15[[#This Row],[Total por vendedor]]&gt;=250000,"SI","NO")</f>
        <v>NO</v>
      </c>
    </row>
    <row r="4326" spans="1:18" x14ac:dyDescent="0.3">
      <c r="A4326" s="16">
        <v>33501446</v>
      </c>
      <c r="B4326" s="13">
        <v>73</v>
      </c>
      <c r="C4326" s="13">
        <v>9</v>
      </c>
      <c r="D4326" s="13">
        <v>13</v>
      </c>
      <c r="E4326" t="s">
        <v>23</v>
      </c>
      <c r="F4326" t="s">
        <v>21</v>
      </c>
      <c r="G4326" t="str">
        <f>IF(VentasC15[[#This Row],[Tipo de pago]]='Tablas auxiliares'!$B$6,"Venta física","Venta Online")</f>
        <v>Venta Online</v>
      </c>
      <c r="H4326" t="s">
        <v>30</v>
      </c>
      <c r="I4326" s="37">
        <v>71898</v>
      </c>
      <c r="J4326" s="37">
        <v>43560</v>
      </c>
      <c r="K4326" s="37">
        <v>6978</v>
      </c>
      <c r="L4326" s="37">
        <v>16869</v>
      </c>
      <c r="M4326" s="37">
        <v>50820</v>
      </c>
      <c r="N4326" s="37">
        <f>SUM(VentasC15[[#This Row],[Maquillaje]:[Perfumería]])</f>
        <v>190125</v>
      </c>
      <c r="O4326" s="14">
        <f>AVERAGE(VentasC15[[#This Row],[Maquillaje]:[Perfumería]])</f>
        <v>38025</v>
      </c>
      <c r="P4326" t="str">
        <f>INDEX(VentasC15[[#Headers],[Maquillaje]:[Perfumería]],MATCH(MAX(VentasC15[[#This Row],[Maquillaje]:[Perfumería]]),VentasC15[[#This Row],[Maquillaje]:[Perfumería]],0))</f>
        <v>Maquillaje</v>
      </c>
      <c r="Q4326" t="str">
        <f>INDEX(VentasC15[[#Headers],[Maquillaje]:[Perfumería]],MATCH(MIN(VentasC15[[#This Row],[Maquillaje]:[Perfumería]]),VentasC15[[#This Row],[Maquillaje]:[Perfumería]],0))</f>
        <v>Cabello</v>
      </c>
      <c r="R4326" t="str">
        <f>IF(VentasC15[[#This Row],[Total por vendedor]]&gt;=250000,"SI","NO")</f>
        <v>NO</v>
      </c>
    </row>
    <row r="4327" spans="1:18" x14ac:dyDescent="0.3">
      <c r="A4327" s="17">
        <v>33501447</v>
      </c>
      <c r="B4327" s="13">
        <v>39</v>
      </c>
      <c r="C4327" s="13">
        <v>9</v>
      </c>
      <c r="D4327" s="13">
        <v>69</v>
      </c>
      <c r="E4327" t="s">
        <v>23</v>
      </c>
      <c r="F4327" t="s">
        <v>21</v>
      </c>
      <c r="G4327" t="str">
        <f>IF(VentasC15[[#This Row],[Tipo de pago]]='Tablas auxiliares'!$B$6,"Venta física","Venta Online")</f>
        <v>Venta Online</v>
      </c>
      <c r="H4327" t="s">
        <v>30</v>
      </c>
      <c r="I4327" s="37">
        <v>16333</v>
      </c>
      <c r="J4327" s="37">
        <v>38337</v>
      </c>
      <c r="K4327" s="37">
        <v>32763</v>
      </c>
      <c r="L4327" s="37">
        <v>47796</v>
      </c>
      <c r="M4327" s="37">
        <v>95350</v>
      </c>
      <c r="N4327" s="37">
        <f>SUM(VentasC15[[#This Row],[Maquillaje]:[Perfumería]])</f>
        <v>230579</v>
      </c>
      <c r="O4327" s="14">
        <f>AVERAGE(VentasC15[[#This Row],[Maquillaje]:[Perfumería]])</f>
        <v>46115.8</v>
      </c>
      <c r="P4327" t="str">
        <f>INDEX(VentasC15[[#Headers],[Maquillaje]:[Perfumería]],MATCH(MAX(VentasC15[[#This Row],[Maquillaje]:[Perfumería]]),VentasC15[[#This Row],[Maquillaje]:[Perfumería]],0))</f>
        <v>Perfumería</v>
      </c>
      <c r="Q4327" t="str">
        <f>INDEX(VentasC15[[#Headers],[Maquillaje]:[Perfumería]],MATCH(MIN(VentasC15[[#This Row],[Maquillaje]:[Perfumería]]),VentasC15[[#This Row],[Maquillaje]:[Perfumería]],0))</f>
        <v>Maquillaje</v>
      </c>
      <c r="R4327" t="str">
        <f>IF(VentasC15[[#This Row],[Total por vendedor]]&gt;=250000,"SI","NO")</f>
        <v>NO</v>
      </c>
    </row>
    <row r="4328" spans="1:18" x14ac:dyDescent="0.3">
      <c r="A4328" s="16">
        <v>33501448</v>
      </c>
      <c r="B4328" s="13">
        <v>71</v>
      </c>
      <c r="C4328" s="13">
        <v>9</v>
      </c>
      <c r="D4328" s="13">
        <v>65</v>
      </c>
      <c r="E4328" t="s">
        <v>23</v>
      </c>
      <c r="F4328" t="s">
        <v>21</v>
      </c>
      <c r="G4328" t="str">
        <f>IF(VentasC15[[#This Row],[Tipo de pago]]='Tablas auxiliares'!$B$6,"Venta física","Venta Online")</f>
        <v>Venta Online</v>
      </c>
      <c r="H4328" t="s">
        <v>29</v>
      </c>
      <c r="I4328" s="37">
        <v>81981</v>
      </c>
      <c r="J4328" s="37">
        <v>77542</v>
      </c>
      <c r="K4328" s="37">
        <v>98841</v>
      </c>
      <c r="L4328" s="37">
        <v>2346</v>
      </c>
      <c r="M4328" s="37">
        <v>4140</v>
      </c>
      <c r="N4328" s="37">
        <f>SUM(VentasC15[[#This Row],[Maquillaje]:[Perfumería]])</f>
        <v>264850</v>
      </c>
      <c r="O4328" s="14">
        <f>AVERAGE(VentasC15[[#This Row],[Maquillaje]:[Perfumería]])</f>
        <v>52970</v>
      </c>
      <c r="P4328" t="str">
        <f>INDEX(VentasC15[[#Headers],[Maquillaje]:[Perfumería]],MATCH(MAX(VentasC15[[#This Row],[Maquillaje]:[Perfumería]]),VentasC15[[#This Row],[Maquillaje]:[Perfumería]],0))</f>
        <v>Cabello</v>
      </c>
      <c r="Q4328" t="str">
        <f>INDEX(VentasC15[[#Headers],[Maquillaje]:[Perfumería]],MATCH(MIN(VentasC15[[#This Row],[Maquillaje]:[Perfumería]]),VentasC15[[#This Row],[Maquillaje]:[Perfumería]],0))</f>
        <v>Cuerpo</v>
      </c>
      <c r="R4328" t="str">
        <f>IF(VentasC15[[#This Row],[Total por vendedor]]&gt;=250000,"SI","NO")</f>
        <v>SI</v>
      </c>
    </row>
    <row r="4329" spans="1:18" x14ac:dyDescent="0.3">
      <c r="A4329" s="17">
        <v>33501449</v>
      </c>
      <c r="B4329" s="13">
        <v>42</v>
      </c>
      <c r="C4329" s="13">
        <v>9</v>
      </c>
      <c r="D4329" s="13">
        <v>66</v>
      </c>
      <c r="E4329" t="s">
        <v>23</v>
      </c>
      <c r="F4329" t="s">
        <v>20</v>
      </c>
      <c r="G4329" t="str">
        <f>IF(VentasC15[[#This Row],[Tipo de pago]]='Tablas auxiliares'!$B$6,"Venta física","Venta Online")</f>
        <v>Venta física</v>
      </c>
      <c r="H4329" t="s">
        <v>29</v>
      </c>
      <c r="I4329" s="37">
        <v>75603</v>
      </c>
      <c r="J4329" s="37">
        <v>85112</v>
      </c>
      <c r="K4329" s="37">
        <v>79974</v>
      </c>
      <c r="L4329" s="37">
        <v>80798</v>
      </c>
      <c r="M4329" s="37">
        <v>53303</v>
      </c>
      <c r="N4329" s="37">
        <f>SUM(VentasC15[[#This Row],[Maquillaje]:[Perfumería]])</f>
        <v>374790</v>
      </c>
      <c r="O4329" s="14">
        <f>AVERAGE(VentasC15[[#This Row],[Maquillaje]:[Perfumería]])</f>
        <v>74958</v>
      </c>
      <c r="P4329" t="str">
        <f>INDEX(VentasC15[[#Headers],[Maquillaje]:[Perfumería]],MATCH(MAX(VentasC15[[#This Row],[Maquillaje]:[Perfumería]]),VentasC15[[#This Row],[Maquillaje]:[Perfumería]],0))</f>
        <v>Skincare</v>
      </c>
      <c r="Q4329" t="str">
        <f>INDEX(VentasC15[[#Headers],[Maquillaje]:[Perfumería]],MATCH(MIN(VentasC15[[#This Row],[Maquillaje]:[Perfumería]]),VentasC15[[#This Row],[Maquillaje]:[Perfumería]],0))</f>
        <v>Perfumería</v>
      </c>
      <c r="R4329" t="str">
        <f>IF(VentasC15[[#This Row],[Total por vendedor]]&gt;=250000,"SI","NO")</f>
        <v>SI</v>
      </c>
    </row>
    <row r="4330" spans="1:18" x14ac:dyDescent="0.3">
      <c r="A4330" s="16">
        <v>33501450</v>
      </c>
      <c r="B4330" s="13">
        <v>36</v>
      </c>
      <c r="C4330" s="13">
        <v>9</v>
      </c>
      <c r="D4330" s="13">
        <v>70</v>
      </c>
      <c r="E4330" t="s">
        <v>24</v>
      </c>
      <c r="F4330" t="s">
        <v>21</v>
      </c>
      <c r="G4330" t="str">
        <f>IF(VentasC15[[#This Row],[Tipo de pago]]='Tablas auxiliares'!$B$6,"Venta física","Venta Online")</f>
        <v>Venta Online</v>
      </c>
      <c r="H4330" t="s">
        <v>29</v>
      </c>
      <c r="I4330" s="37">
        <v>30541</v>
      </c>
      <c r="J4330" s="37">
        <v>4143</v>
      </c>
      <c r="K4330" s="37">
        <v>48805</v>
      </c>
      <c r="L4330" s="37">
        <v>85122</v>
      </c>
      <c r="M4330" s="37">
        <v>64549</v>
      </c>
      <c r="N4330" s="37">
        <f>SUM(VentasC15[[#This Row],[Maquillaje]:[Perfumería]])</f>
        <v>233160</v>
      </c>
      <c r="O4330" s="14">
        <f>AVERAGE(VentasC15[[#This Row],[Maquillaje]:[Perfumería]])</f>
        <v>46632</v>
      </c>
      <c r="P4330" t="str">
        <f>INDEX(VentasC15[[#Headers],[Maquillaje]:[Perfumería]],MATCH(MAX(VentasC15[[#This Row],[Maquillaje]:[Perfumería]]),VentasC15[[#This Row],[Maquillaje]:[Perfumería]],0))</f>
        <v>Cuerpo</v>
      </c>
      <c r="Q4330" t="str">
        <f>INDEX(VentasC15[[#Headers],[Maquillaje]:[Perfumería]],MATCH(MIN(VentasC15[[#This Row],[Maquillaje]:[Perfumería]]),VentasC15[[#This Row],[Maquillaje]:[Perfumería]],0))</f>
        <v>Skincare</v>
      </c>
      <c r="R4330" t="str">
        <f>IF(VentasC15[[#This Row],[Total por vendedor]]&gt;=250000,"SI","NO")</f>
        <v>NO</v>
      </c>
    </row>
    <row r="4331" spans="1:18" x14ac:dyDescent="0.3">
      <c r="A4331" s="17">
        <v>33501451</v>
      </c>
      <c r="B4331" s="13">
        <v>28</v>
      </c>
      <c r="C4331" s="13">
        <v>9</v>
      </c>
      <c r="D4331" s="13">
        <v>96</v>
      </c>
      <c r="E4331" t="s">
        <v>25</v>
      </c>
      <c r="F4331" t="s">
        <v>20</v>
      </c>
      <c r="G4331" t="str">
        <f>IF(VentasC15[[#This Row],[Tipo de pago]]='Tablas auxiliares'!$B$6,"Venta física","Venta Online")</f>
        <v>Venta física</v>
      </c>
      <c r="H4331" t="s">
        <v>30</v>
      </c>
      <c r="I4331" s="37">
        <v>38601</v>
      </c>
      <c r="J4331" s="37">
        <v>42337</v>
      </c>
      <c r="K4331" s="37">
        <v>15537</v>
      </c>
      <c r="L4331" s="37">
        <v>52795</v>
      </c>
      <c r="M4331" s="37">
        <v>22216</v>
      </c>
      <c r="N4331" s="37">
        <f>SUM(VentasC15[[#This Row],[Maquillaje]:[Perfumería]])</f>
        <v>171486</v>
      </c>
      <c r="O4331" s="14">
        <f>AVERAGE(VentasC15[[#This Row],[Maquillaje]:[Perfumería]])</f>
        <v>34297.199999999997</v>
      </c>
      <c r="P4331" t="str">
        <f>INDEX(VentasC15[[#Headers],[Maquillaje]:[Perfumería]],MATCH(MAX(VentasC15[[#This Row],[Maquillaje]:[Perfumería]]),VentasC15[[#This Row],[Maquillaje]:[Perfumería]],0))</f>
        <v>Cuerpo</v>
      </c>
      <c r="Q4331" t="str">
        <f>INDEX(VentasC15[[#Headers],[Maquillaje]:[Perfumería]],MATCH(MIN(VentasC15[[#This Row],[Maquillaje]:[Perfumería]]),VentasC15[[#This Row],[Maquillaje]:[Perfumería]],0))</f>
        <v>Cabello</v>
      </c>
      <c r="R4331" t="str">
        <f>IF(VentasC15[[#This Row],[Total por vendedor]]&gt;=250000,"SI","NO")</f>
        <v>NO</v>
      </c>
    </row>
    <row r="4332" spans="1:18" x14ac:dyDescent="0.3">
      <c r="A4332" s="16">
        <v>33501452</v>
      </c>
      <c r="B4332" s="13">
        <v>47</v>
      </c>
      <c r="C4332" s="13">
        <v>9</v>
      </c>
      <c r="D4332" s="13">
        <v>44</v>
      </c>
      <c r="E4332" t="s">
        <v>23</v>
      </c>
      <c r="F4332" t="s">
        <v>21</v>
      </c>
      <c r="G4332" t="str">
        <f>IF(VentasC15[[#This Row],[Tipo de pago]]='Tablas auxiliares'!$B$6,"Venta física","Venta Online")</f>
        <v>Venta Online</v>
      </c>
      <c r="H4332" t="s">
        <v>30</v>
      </c>
      <c r="I4332" s="37">
        <v>40426</v>
      </c>
      <c r="J4332" s="37">
        <v>50959</v>
      </c>
      <c r="K4332" s="37">
        <v>66796</v>
      </c>
      <c r="L4332" s="37">
        <v>50413</v>
      </c>
      <c r="M4332" s="37">
        <v>74413</v>
      </c>
      <c r="N4332" s="37">
        <f>SUM(VentasC15[[#This Row],[Maquillaje]:[Perfumería]])</f>
        <v>283007</v>
      </c>
      <c r="O4332" s="14">
        <f>AVERAGE(VentasC15[[#This Row],[Maquillaje]:[Perfumería]])</f>
        <v>56601.4</v>
      </c>
      <c r="P4332" t="str">
        <f>INDEX(VentasC15[[#Headers],[Maquillaje]:[Perfumería]],MATCH(MAX(VentasC15[[#This Row],[Maquillaje]:[Perfumería]]),VentasC15[[#This Row],[Maquillaje]:[Perfumería]],0))</f>
        <v>Perfumería</v>
      </c>
      <c r="Q4332" t="str">
        <f>INDEX(VentasC15[[#Headers],[Maquillaje]:[Perfumería]],MATCH(MIN(VentasC15[[#This Row],[Maquillaje]:[Perfumería]]),VentasC15[[#This Row],[Maquillaje]:[Perfumería]],0))</f>
        <v>Maquillaje</v>
      </c>
      <c r="R4332" t="str">
        <f>IF(VentasC15[[#This Row],[Total por vendedor]]&gt;=250000,"SI","NO")</f>
        <v>SI</v>
      </c>
    </row>
    <row r="4333" spans="1:18" x14ac:dyDescent="0.3">
      <c r="A4333" s="17">
        <v>33501453</v>
      </c>
      <c r="B4333" s="13">
        <v>58</v>
      </c>
      <c r="C4333" s="13">
        <v>9</v>
      </c>
      <c r="D4333" s="13">
        <v>29</v>
      </c>
      <c r="E4333" t="s">
        <v>22</v>
      </c>
      <c r="F4333" t="s">
        <v>21</v>
      </c>
      <c r="G4333" t="str">
        <f>IF(VentasC15[[#This Row],[Tipo de pago]]='Tablas auxiliares'!$B$6,"Venta física","Venta Online")</f>
        <v>Venta Online</v>
      </c>
      <c r="H4333" t="s">
        <v>30</v>
      </c>
      <c r="I4333" s="37">
        <v>38556</v>
      </c>
      <c r="J4333" s="37">
        <v>90913</v>
      </c>
      <c r="K4333" s="37">
        <v>27708</v>
      </c>
      <c r="L4333" s="37">
        <v>74775</v>
      </c>
      <c r="M4333" s="37">
        <v>60390</v>
      </c>
      <c r="N4333" s="37">
        <f>SUM(VentasC15[[#This Row],[Maquillaje]:[Perfumería]])</f>
        <v>292342</v>
      </c>
      <c r="O4333" s="14">
        <f>AVERAGE(VentasC15[[#This Row],[Maquillaje]:[Perfumería]])</f>
        <v>58468.4</v>
      </c>
      <c r="P4333" t="str">
        <f>INDEX(VentasC15[[#Headers],[Maquillaje]:[Perfumería]],MATCH(MAX(VentasC15[[#This Row],[Maquillaje]:[Perfumería]]),VentasC15[[#This Row],[Maquillaje]:[Perfumería]],0))</f>
        <v>Skincare</v>
      </c>
      <c r="Q4333" t="str">
        <f>INDEX(VentasC15[[#Headers],[Maquillaje]:[Perfumería]],MATCH(MIN(VentasC15[[#This Row],[Maquillaje]:[Perfumería]]),VentasC15[[#This Row],[Maquillaje]:[Perfumería]],0))</f>
        <v>Cabello</v>
      </c>
      <c r="R4333" t="str">
        <f>IF(VentasC15[[#This Row],[Total por vendedor]]&gt;=250000,"SI","NO")</f>
        <v>SI</v>
      </c>
    </row>
    <row r="4334" spans="1:18" x14ac:dyDescent="0.3">
      <c r="A4334" s="16">
        <v>33501454</v>
      </c>
      <c r="B4334" s="13">
        <v>32</v>
      </c>
      <c r="C4334" s="13">
        <v>9</v>
      </c>
      <c r="D4334" s="13">
        <v>86</v>
      </c>
      <c r="E4334" t="s">
        <v>23</v>
      </c>
      <c r="F4334" t="s">
        <v>21</v>
      </c>
      <c r="G4334" t="str">
        <f>IF(VentasC15[[#This Row],[Tipo de pago]]='Tablas auxiliares'!$B$6,"Venta física","Venta Online")</f>
        <v>Venta Online</v>
      </c>
      <c r="H4334" t="s">
        <v>30</v>
      </c>
      <c r="I4334" s="37">
        <v>58928</v>
      </c>
      <c r="J4334" s="37">
        <v>86312</v>
      </c>
      <c r="K4334" s="37">
        <v>56556</v>
      </c>
      <c r="L4334" s="37">
        <v>94334</v>
      </c>
      <c r="M4334" s="37">
        <v>75406</v>
      </c>
      <c r="N4334" s="37">
        <f>SUM(VentasC15[[#This Row],[Maquillaje]:[Perfumería]])</f>
        <v>371536</v>
      </c>
      <c r="O4334" s="14">
        <f>AVERAGE(VentasC15[[#This Row],[Maquillaje]:[Perfumería]])</f>
        <v>74307.199999999997</v>
      </c>
      <c r="P4334" t="str">
        <f>INDEX(VentasC15[[#Headers],[Maquillaje]:[Perfumería]],MATCH(MAX(VentasC15[[#This Row],[Maquillaje]:[Perfumería]]),VentasC15[[#This Row],[Maquillaje]:[Perfumería]],0))</f>
        <v>Cuerpo</v>
      </c>
      <c r="Q4334" t="str">
        <f>INDEX(VentasC15[[#Headers],[Maquillaje]:[Perfumería]],MATCH(MIN(VentasC15[[#This Row],[Maquillaje]:[Perfumería]]),VentasC15[[#This Row],[Maquillaje]:[Perfumería]],0))</f>
        <v>Cabello</v>
      </c>
      <c r="R4334" t="str">
        <f>IF(VentasC15[[#This Row],[Total por vendedor]]&gt;=250000,"SI","NO")</f>
        <v>SI</v>
      </c>
    </row>
    <row r="4335" spans="1:18" x14ac:dyDescent="0.3">
      <c r="A4335" s="17">
        <v>33501455</v>
      </c>
      <c r="B4335" s="13">
        <v>35</v>
      </c>
      <c r="C4335" s="13">
        <v>9</v>
      </c>
      <c r="D4335" s="13">
        <v>69</v>
      </c>
      <c r="E4335" t="s">
        <v>25</v>
      </c>
      <c r="F4335" t="s">
        <v>21</v>
      </c>
      <c r="G4335" t="str">
        <f>IF(VentasC15[[#This Row],[Tipo de pago]]='Tablas auxiliares'!$B$6,"Venta física","Venta Online")</f>
        <v>Venta Online</v>
      </c>
      <c r="H4335" t="s">
        <v>30</v>
      </c>
      <c r="I4335" s="37">
        <v>57553</v>
      </c>
      <c r="J4335" s="37">
        <v>19975</v>
      </c>
      <c r="K4335" s="37">
        <v>50296</v>
      </c>
      <c r="L4335" s="37">
        <v>15486</v>
      </c>
      <c r="M4335" s="37">
        <v>18977</v>
      </c>
      <c r="N4335" s="37">
        <f>SUM(VentasC15[[#This Row],[Maquillaje]:[Perfumería]])</f>
        <v>162287</v>
      </c>
      <c r="O4335" s="14">
        <f>AVERAGE(VentasC15[[#This Row],[Maquillaje]:[Perfumería]])</f>
        <v>32457.4</v>
      </c>
      <c r="P4335" t="str">
        <f>INDEX(VentasC15[[#Headers],[Maquillaje]:[Perfumería]],MATCH(MAX(VentasC15[[#This Row],[Maquillaje]:[Perfumería]]),VentasC15[[#This Row],[Maquillaje]:[Perfumería]],0))</f>
        <v>Maquillaje</v>
      </c>
      <c r="Q4335" t="str">
        <f>INDEX(VentasC15[[#Headers],[Maquillaje]:[Perfumería]],MATCH(MIN(VentasC15[[#This Row],[Maquillaje]:[Perfumería]]),VentasC15[[#This Row],[Maquillaje]:[Perfumería]],0))</f>
        <v>Cuerpo</v>
      </c>
      <c r="R4335" t="str">
        <f>IF(VentasC15[[#This Row],[Total por vendedor]]&gt;=250000,"SI","NO")</f>
        <v>NO</v>
      </c>
    </row>
    <row r="4336" spans="1:18" x14ac:dyDescent="0.3">
      <c r="A4336" s="16">
        <v>33501456</v>
      </c>
      <c r="B4336" s="13">
        <v>57</v>
      </c>
      <c r="C4336" s="13">
        <v>9</v>
      </c>
      <c r="D4336" s="13">
        <v>66</v>
      </c>
      <c r="E4336" t="s">
        <v>24</v>
      </c>
      <c r="F4336" t="s">
        <v>20</v>
      </c>
      <c r="G4336" t="str">
        <f>IF(VentasC15[[#This Row],[Tipo de pago]]='Tablas auxiliares'!$B$6,"Venta física","Venta Online")</f>
        <v>Venta física</v>
      </c>
      <c r="H4336" t="s">
        <v>30</v>
      </c>
      <c r="I4336" s="37">
        <v>63857</v>
      </c>
      <c r="J4336" s="37">
        <v>79157</v>
      </c>
      <c r="K4336" s="37">
        <v>13535</v>
      </c>
      <c r="L4336" s="37">
        <v>50891</v>
      </c>
      <c r="M4336" s="37">
        <v>64336</v>
      </c>
      <c r="N4336" s="37">
        <f>SUM(VentasC15[[#This Row],[Maquillaje]:[Perfumería]])</f>
        <v>271776</v>
      </c>
      <c r="O4336" s="14">
        <f>AVERAGE(VentasC15[[#This Row],[Maquillaje]:[Perfumería]])</f>
        <v>54355.199999999997</v>
      </c>
      <c r="P4336" t="str">
        <f>INDEX(VentasC15[[#Headers],[Maquillaje]:[Perfumería]],MATCH(MAX(VentasC15[[#This Row],[Maquillaje]:[Perfumería]]),VentasC15[[#This Row],[Maquillaje]:[Perfumería]],0))</f>
        <v>Skincare</v>
      </c>
      <c r="Q4336" t="str">
        <f>INDEX(VentasC15[[#Headers],[Maquillaje]:[Perfumería]],MATCH(MIN(VentasC15[[#This Row],[Maquillaje]:[Perfumería]]),VentasC15[[#This Row],[Maquillaje]:[Perfumería]],0))</f>
        <v>Cabello</v>
      </c>
      <c r="R4336" t="str">
        <f>IF(VentasC15[[#This Row],[Total por vendedor]]&gt;=250000,"SI","NO")</f>
        <v>SI</v>
      </c>
    </row>
    <row r="4337" spans="1:18" x14ac:dyDescent="0.3">
      <c r="A4337" s="17">
        <v>33501457</v>
      </c>
      <c r="B4337" s="13">
        <v>39</v>
      </c>
      <c r="C4337" s="13">
        <v>9</v>
      </c>
      <c r="D4337" s="13">
        <v>22</v>
      </c>
      <c r="E4337" t="s">
        <v>23</v>
      </c>
      <c r="F4337" t="s">
        <v>21</v>
      </c>
      <c r="G4337" t="str">
        <f>IF(VentasC15[[#This Row],[Tipo de pago]]='Tablas auxiliares'!$B$6,"Venta física","Venta Online")</f>
        <v>Venta Online</v>
      </c>
      <c r="H4337" t="s">
        <v>29</v>
      </c>
      <c r="I4337" s="37">
        <v>2826</v>
      </c>
      <c r="J4337" s="37">
        <v>96221</v>
      </c>
      <c r="K4337" s="37">
        <v>78422</v>
      </c>
      <c r="L4337" s="37">
        <v>65032</v>
      </c>
      <c r="M4337" s="37">
        <v>8292</v>
      </c>
      <c r="N4337" s="37">
        <f>SUM(VentasC15[[#This Row],[Maquillaje]:[Perfumería]])</f>
        <v>250793</v>
      </c>
      <c r="O4337" s="14">
        <f>AVERAGE(VentasC15[[#This Row],[Maquillaje]:[Perfumería]])</f>
        <v>50158.6</v>
      </c>
      <c r="P4337" t="str">
        <f>INDEX(VentasC15[[#Headers],[Maquillaje]:[Perfumería]],MATCH(MAX(VentasC15[[#This Row],[Maquillaje]:[Perfumería]]),VentasC15[[#This Row],[Maquillaje]:[Perfumería]],0))</f>
        <v>Skincare</v>
      </c>
      <c r="Q4337" t="str">
        <f>INDEX(VentasC15[[#Headers],[Maquillaje]:[Perfumería]],MATCH(MIN(VentasC15[[#This Row],[Maquillaje]:[Perfumería]]),VentasC15[[#This Row],[Maquillaje]:[Perfumería]],0))</f>
        <v>Maquillaje</v>
      </c>
      <c r="R4337" t="str">
        <f>IF(VentasC15[[#This Row],[Total por vendedor]]&gt;=250000,"SI","NO")</f>
        <v>SI</v>
      </c>
    </row>
    <row r="4338" spans="1:18" x14ac:dyDescent="0.3">
      <c r="A4338" s="16">
        <v>33501458</v>
      </c>
      <c r="B4338" s="13">
        <v>72</v>
      </c>
      <c r="C4338" s="13">
        <v>9</v>
      </c>
      <c r="D4338" s="13">
        <v>93</v>
      </c>
      <c r="E4338" t="s">
        <v>23</v>
      </c>
      <c r="F4338" t="s">
        <v>21</v>
      </c>
      <c r="G4338" t="str">
        <f>IF(VentasC15[[#This Row],[Tipo de pago]]='Tablas auxiliares'!$B$6,"Venta física","Venta Online")</f>
        <v>Venta Online</v>
      </c>
      <c r="H4338" t="s">
        <v>30</v>
      </c>
      <c r="I4338" s="37">
        <v>90070</v>
      </c>
      <c r="J4338" s="37">
        <v>41079</v>
      </c>
      <c r="K4338" s="37">
        <v>13789</v>
      </c>
      <c r="L4338" s="37">
        <v>76419</v>
      </c>
      <c r="M4338" s="37">
        <v>49619</v>
      </c>
      <c r="N4338" s="37">
        <f>SUM(VentasC15[[#This Row],[Maquillaje]:[Perfumería]])</f>
        <v>270976</v>
      </c>
      <c r="O4338" s="14">
        <f>AVERAGE(VentasC15[[#This Row],[Maquillaje]:[Perfumería]])</f>
        <v>54195.199999999997</v>
      </c>
      <c r="P4338" t="str">
        <f>INDEX(VentasC15[[#Headers],[Maquillaje]:[Perfumería]],MATCH(MAX(VentasC15[[#This Row],[Maquillaje]:[Perfumería]]),VentasC15[[#This Row],[Maquillaje]:[Perfumería]],0))</f>
        <v>Maquillaje</v>
      </c>
      <c r="Q4338" t="str">
        <f>INDEX(VentasC15[[#Headers],[Maquillaje]:[Perfumería]],MATCH(MIN(VentasC15[[#This Row],[Maquillaje]:[Perfumería]]),VentasC15[[#This Row],[Maquillaje]:[Perfumería]],0))</f>
        <v>Cabello</v>
      </c>
      <c r="R4338" t="str">
        <f>IF(VentasC15[[#This Row],[Total por vendedor]]&gt;=250000,"SI","NO")</f>
        <v>SI</v>
      </c>
    </row>
    <row r="4339" spans="1:18" x14ac:dyDescent="0.3">
      <c r="A4339" s="17">
        <v>33501459</v>
      </c>
      <c r="B4339" s="13">
        <v>64</v>
      </c>
      <c r="C4339" s="13">
        <v>9</v>
      </c>
      <c r="D4339" s="13">
        <v>20</v>
      </c>
      <c r="E4339" t="s">
        <v>23</v>
      </c>
      <c r="F4339" t="s">
        <v>21</v>
      </c>
      <c r="G4339" t="str">
        <f>IF(VentasC15[[#This Row],[Tipo de pago]]='Tablas auxiliares'!$B$6,"Venta física","Venta Online")</f>
        <v>Venta Online</v>
      </c>
      <c r="H4339" t="s">
        <v>29</v>
      </c>
      <c r="I4339" s="37">
        <v>59094</v>
      </c>
      <c r="J4339" s="37">
        <v>35644</v>
      </c>
      <c r="K4339" s="37">
        <v>46</v>
      </c>
      <c r="L4339" s="37">
        <v>70774</v>
      </c>
      <c r="M4339" s="37">
        <v>62851</v>
      </c>
      <c r="N4339" s="37">
        <f>SUM(VentasC15[[#This Row],[Maquillaje]:[Perfumería]])</f>
        <v>228409</v>
      </c>
      <c r="O4339" s="14">
        <f>AVERAGE(VentasC15[[#This Row],[Maquillaje]:[Perfumería]])</f>
        <v>45681.8</v>
      </c>
      <c r="P4339" t="str">
        <f>INDEX(VentasC15[[#Headers],[Maquillaje]:[Perfumería]],MATCH(MAX(VentasC15[[#This Row],[Maquillaje]:[Perfumería]]),VentasC15[[#This Row],[Maquillaje]:[Perfumería]],0))</f>
        <v>Cuerpo</v>
      </c>
      <c r="Q4339" t="str">
        <f>INDEX(VentasC15[[#Headers],[Maquillaje]:[Perfumería]],MATCH(MIN(VentasC15[[#This Row],[Maquillaje]:[Perfumería]]),VentasC15[[#This Row],[Maquillaje]:[Perfumería]],0))</f>
        <v>Cabello</v>
      </c>
      <c r="R4339" t="str">
        <f>IF(VentasC15[[#This Row],[Total por vendedor]]&gt;=250000,"SI","NO")</f>
        <v>NO</v>
      </c>
    </row>
    <row r="4340" spans="1:18" x14ac:dyDescent="0.3">
      <c r="A4340" s="16">
        <v>33501460</v>
      </c>
      <c r="B4340" s="13">
        <v>47</v>
      </c>
      <c r="C4340" s="13">
        <v>9</v>
      </c>
      <c r="D4340" s="13">
        <v>67</v>
      </c>
      <c r="E4340" t="s">
        <v>23</v>
      </c>
      <c r="F4340" t="s">
        <v>20</v>
      </c>
      <c r="G4340" t="str">
        <f>IF(VentasC15[[#This Row],[Tipo de pago]]='Tablas auxiliares'!$B$6,"Venta física","Venta Online")</f>
        <v>Venta física</v>
      </c>
      <c r="H4340" t="s">
        <v>30</v>
      </c>
      <c r="I4340" s="37">
        <v>35015</v>
      </c>
      <c r="J4340" s="37">
        <v>40451</v>
      </c>
      <c r="K4340" s="37">
        <v>29807</v>
      </c>
      <c r="L4340" s="37">
        <v>10646</v>
      </c>
      <c r="M4340" s="37">
        <v>95394</v>
      </c>
      <c r="N4340" s="37">
        <f>SUM(VentasC15[[#This Row],[Maquillaje]:[Perfumería]])</f>
        <v>211313</v>
      </c>
      <c r="O4340" s="14">
        <f>AVERAGE(VentasC15[[#This Row],[Maquillaje]:[Perfumería]])</f>
        <v>42262.6</v>
      </c>
      <c r="P4340" t="str">
        <f>INDEX(VentasC15[[#Headers],[Maquillaje]:[Perfumería]],MATCH(MAX(VentasC15[[#This Row],[Maquillaje]:[Perfumería]]),VentasC15[[#This Row],[Maquillaje]:[Perfumería]],0))</f>
        <v>Perfumería</v>
      </c>
      <c r="Q4340" t="str">
        <f>INDEX(VentasC15[[#Headers],[Maquillaje]:[Perfumería]],MATCH(MIN(VentasC15[[#This Row],[Maquillaje]:[Perfumería]]),VentasC15[[#This Row],[Maquillaje]:[Perfumería]],0))</f>
        <v>Cuerpo</v>
      </c>
      <c r="R4340" t="str">
        <f>IF(VentasC15[[#This Row],[Total por vendedor]]&gt;=250000,"SI","NO")</f>
        <v>NO</v>
      </c>
    </row>
    <row r="4341" spans="1:18" x14ac:dyDescent="0.3">
      <c r="A4341" s="17">
        <v>33501461</v>
      </c>
      <c r="B4341" s="13">
        <v>49</v>
      </c>
      <c r="C4341" s="13">
        <v>9</v>
      </c>
      <c r="D4341" s="13">
        <v>76</v>
      </c>
      <c r="E4341" t="s">
        <v>24</v>
      </c>
      <c r="F4341" t="s">
        <v>20</v>
      </c>
      <c r="G4341" t="str">
        <f>IF(VentasC15[[#This Row],[Tipo de pago]]='Tablas auxiliares'!$B$6,"Venta física","Venta Online")</f>
        <v>Venta física</v>
      </c>
      <c r="H4341" t="s">
        <v>29</v>
      </c>
      <c r="I4341" s="37">
        <v>87549</v>
      </c>
      <c r="J4341" s="37">
        <v>44983</v>
      </c>
      <c r="K4341" s="37">
        <v>57097</v>
      </c>
      <c r="L4341" s="37">
        <v>23829</v>
      </c>
      <c r="M4341" s="37">
        <v>24822</v>
      </c>
      <c r="N4341" s="37">
        <f>SUM(VentasC15[[#This Row],[Maquillaje]:[Perfumería]])</f>
        <v>238280</v>
      </c>
      <c r="O4341" s="14">
        <f>AVERAGE(VentasC15[[#This Row],[Maquillaje]:[Perfumería]])</f>
        <v>47656</v>
      </c>
      <c r="P4341" t="str">
        <f>INDEX(VentasC15[[#Headers],[Maquillaje]:[Perfumería]],MATCH(MAX(VentasC15[[#This Row],[Maquillaje]:[Perfumería]]),VentasC15[[#This Row],[Maquillaje]:[Perfumería]],0))</f>
        <v>Maquillaje</v>
      </c>
      <c r="Q4341" t="str">
        <f>INDEX(VentasC15[[#Headers],[Maquillaje]:[Perfumería]],MATCH(MIN(VentasC15[[#This Row],[Maquillaje]:[Perfumería]]),VentasC15[[#This Row],[Maquillaje]:[Perfumería]],0))</f>
        <v>Cuerpo</v>
      </c>
      <c r="R4341" t="str">
        <f>IF(VentasC15[[#This Row],[Total por vendedor]]&gt;=250000,"SI","NO")</f>
        <v>NO</v>
      </c>
    </row>
    <row r="4342" spans="1:18" x14ac:dyDescent="0.3">
      <c r="A4342" s="16">
        <v>33501462</v>
      </c>
      <c r="B4342" s="13">
        <v>33</v>
      </c>
      <c r="C4342" s="13">
        <v>9</v>
      </c>
      <c r="D4342" s="13">
        <v>78</v>
      </c>
      <c r="E4342" t="s">
        <v>22</v>
      </c>
      <c r="F4342" t="s">
        <v>21</v>
      </c>
      <c r="G4342" t="str">
        <f>IF(VentasC15[[#This Row],[Tipo de pago]]='Tablas auxiliares'!$B$6,"Venta física","Venta Online")</f>
        <v>Venta Online</v>
      </c>
      <c r="H4342" t="s">
        <v>30</v>
      </c>
      <c r="I4342" s="37">
        <v>24265</v>
      </c>
      <c r="J4342" s="37">
        <v>13475</v>
      </c>
      <c r="K4342" s="37">
        <v>41640</v>
      </c>
      <c r="L4342" s="37">
        <v>87957</v>
      </c>
      <c r="M4342" s="37">
        <v>63488</v>
      </c>
      <c r="N4342" s="37">
        <f>SUM(VentasC15[[#This Row],[Maquillaje]:[Perfumería]])</f>
        <v>230825</v>
      </c>
      <c r="O4342" s="14">
        <f>AVERAGE(VentasC15[[#This Row],[Maquillaje]:[Perfumería]])</f>
        <v>46165</v>
      </c>
      <c r="P4342" t="str">
        <f>INDEX(VentasC15[[#Headers],[Maquillaje]:[Perfumería]],MATCH(MAX(VentasC15[[#This Row],[Maquillaje]:[Perfumería]]),VentasC15[[#This Row],[Maquillaje]:[Perfumería]],0))</f>
        <v>Cuerpo</v>
      </c>
      <c r="Q4342" t="str">
        <f>INDEX(VentasC15[[#Headers],[Maquillaje]:[Perfumería]],MATCH(MIN(VentasC15[[#This Row],[Maquillaje]:[Perfumería]]),VentasC15[[#This Row],[Maquillaje]:[Perfumería]],0))</f>
        <v>Skincare</v>
      </c>
      <c r="R4342" t="str">
        <f>IF(VentasC15[[#This Row],[Total por vendedor]]&gt;=250000,"SI","NO")</f>
        <v>NO</v>
      </c>
    </row>
    <row r="4343" spans="1:18" x14ac:dyDescent="0.3">
      <c r="A4343" s="17">
        <v>33501463</v>
      </c>
      <c r="B4343" s="13">
        <v>38</v>
      </c>
      <c r="C4343" s="13">
        <v>9</v>
      </c>
      <c r="D4343" s="13">
        <v>13</v>
      </c>
      <c r="E4343" t="s">
        <v>22</v>
      </c>
      <c r="F4343" t="s">
        <v>20</v>
      </c>
      <c r="G4343" t="str">
        <f>IF(VentasC15[[#This Row],[Tipo de pago]]='Tablas auxiliares'!$B$6,"Venta física","Venta Online")</f>
        <v>Venta física</v>
      </c>
      <c r="H4343" t="s">
        <v>29</v>
      </c>
      <c r="I4343" s="37">
        <v>94292</v>
      </c>
      <c r="J4343" s="37">
        <v>7979</v>
      </c>
      <c r="K4343" s="37">
        <v>50045</v>
      </c>
      <c r="L4343" s="37">
        <v>69897</v>
      </c>
      <c r="M4343" s="37">
        <v>984</v>
      </c>
      <c r="N4343" s="37">
        <f>SUM(VentasC15[[#This Row],[Maquillaje]:[Perfumería]])</f>
        <v>223197</v>
      </c>
      <c r="O4343" s="14">
        <f>AVERAGE(VentasC15[[#This Row],[Maquillaje]:[Perfumería]])</f>
        <v>44639.4</v>
      </c>
      <c r="P4343" t="str">
        <f>INDEX(VentasC15[[#Headers],[Maquillaje]:[Perfumería]],MATCH(MAX(VentasC15[[#This Row],[Maquillaje]:[Perfumería]]),VentasC15[[#This Row],[Maquillaje]:[Perfumería]],0))</f>
        <v>Maquillaje</v>
      </c>
      <c r="Q4343" t="str">
        <f>INDEX(VentasC15[[#Headers],[Maquillaje]:[Perfumería]],MATCH(MIN(VentasC15[[#This Row],[Maquillaje]:[Perfumería]]),VentasC15[[#This Row],[Maquillaje]:[Perfumería]],0))</f>
        <v>Perfumería</v>
      </c>
      <c r="R4343" t="str">
        <f>IF(VentasC15[[#This Row],[Total por vendedor]]&gt;=250000,"SI","NO")</f>
        <v>NO</v>
      </c>
    </row>
    <row r="4344" spans="1:18" x14ac:dyDescent="0.3">
      <c r="A4344" s="16">
        <v>33501464</v>
      </c>
      <c r="B4344" s="13">
        <v>39</v>
      </c>
      <c r="C4344" s="13">
        <v>9</v>
      </c>
      <c r="D4344" s="13">
        <v>100</v>
      </c>
      <c r="E4344" t="s">
        <v>24</v>
      </c>
      <c r="F4344" t="s">
        <v>20</v>
      </c>
      <c r="G4344" t="str">
        <f>IF(VentasC15[[#This Row],[Tipo de pago]]='Tablas auxiliares'!$B$6,"Venta física","Venta Online")</f>
        <v>Venta física</v>
      </c>
      <c r="H4344" t="s">
        <v>29</v>
      </c>
      <c r="I4344" s="37">
        <v>24497</v>
      </c>
      <c r="J4344" s="37">
        <v>46659</v>
      </c>
      <c r="K4344" s="37">
        <v>86703</v>
      </c>
      <c r="L4344" s="37">
        <v>9018</v>
      </c>
      <c r="M4344" s="37">
        <v>90772</v>
      </c>
      <c r="N4344" s="37">
        <f>SUM(VentasC15[[#This Row],[Maquillaje]:[Perfumería]])</f>
        <v>257649</v>
      </c>
      <c r="O4344" s="14">
        <f>AVERAGE(VentasC15[[#This Row],[Maquillaje]:[Perfumería]])</f>
        <v>51529.8</v>
      </c>
      <c r="P4344" t="str">
        <f>INDEX(VentasC15[[#Headers],[Maquillaje]:[Perfumería]],MATCH(MAX(VentasC15[[#This Row],[Maquillaje]:[Perfumería]]),VentasC15[[#This Row],[Maquillaje]:[Perfumería]],0))</f>
        <v>Perfumería</v>
      </c>
      <c r="Q4344" t="str">
        <f>INDEX(VentasC15[[#Headers],[Maquillaje]:[Perfumería]],MATCH(MIN(VentasC15[[#This Row],[Maquillaje]:[Perfumería]]),VentasC15[[#This Row],[Maquillaje]:[Perfumería]],0))</f>
        <v>Cuerpo</v>
      </c>
      <c r="R4344" t="str">
        <f>IF(VentasC15[[#This Row],[Total por vendedor]]&gt;=250000,"SI","NO")</f>
        <v>SI</v>
      </c>
    </row>
    <row r="4345" spans="1:18" x14ac:dyDescent="0.3">
      <c r="A4345" s="17">
        <v>33501465</v>
      </c>
      <c r="B4345" s="13">
        <v>51</v>
      </c>
      <c r="C4345" s="13">
        <v>9</v>
      </c>
      <c r="D4345" s="13">
        <v>49</v>
      </c>
      <c r="E4345" t="s">
        <v>25</v>
      </c>
      <c r="F4345" t="s">
        <v>21</v>
      </c>
      <c r="G4345" t="str">
        <f>IF(VentasC15[[#This Row],[Tipo de pago]]='Tablas auxiliares'!$B$6,"Venta física","Venta Online")</f>
        <v>Venta Online</v>
      </c>
      <c r="H4345" t="s">
        <v>29</v>
      </c>
      <c r="I4345" s="37">
        <v>18446</v>
      </c>
      <c r="J4345" s="37">
        <v>88357</v>
      </c>
      <c r="K4345" s="37">
        <v>72335</v>
      </c>
      <c r="L4345" s="37">
        <v>76710</v>
      </c>
      <c r="M4345" s="37">
        <v>32790</v>
      </c>
      <c r="N4345" s="37">
        <f>SUM(VentasC15[[#This Row],[Maquillaje]:[Perfumería]])</f>
        <v>288638</v>
      </c>
      <c r="O4345" s="14">
        <f>AVERAGE(VentasC15[[#This Row],[Maquillaje]:[Perfumería]])</f>
        <v>57727.6</v>
      </c>
      <c r="P4345" t="str">
        <f>INDEX(VentasC15[[#Headers],[Maquillaje]:[Perfumería]],MATCH(MAX(VentasC15[[#This Row],[Maquillaje]:[Perfumería]]),VentasC15[[#This Row],[Maquillaje]:[Perfumería]],0))</f>
        <v>Skincare</v>
      </c>
      <c r="Q4345" t="str">
        <f>INDEX(VentasC15[[#Headers],[Maquillaje]:[Perfumería]],MATCH(MIN(VentasC15[[#This Row],[Maquillaje]:[Perfumería]]),VentasC15[[#This Row],[Maquillaje]:[Perfumería]],0))</f>
        <v>Maquillaje</v>
      </c>
      <c r="R4345" t="str">
        <f>IF(VentasC15[[#This Row],[Total por vendedor]]&gt;=250000,"SI","NO")</f>
        <v>SI</v>
      </c>
    </row>
    <row r="4346" spans="1:18" x14ac:dyDescent="0.3">
      <c r="A4346" s="16">
        <v>33501466</v>
      </c>
      <c r="B4346" s="13">
        <v>57</v>
      </c>
      <c r="C4346" s="13">
        <v>9</v>
      </c>
      <c r="D4346" s="13">
        <v>7</v>
      </c>
      <c r="E4346" t="s">
        <v>23</v>
      </c>
      <c r="F4346" t="s">
        <v>21</v>
      </c>
      <c r="G4346" t="str">
        <f>IF(VentasC15[[#This Row],[Tipo de pago]]='Tablas auxiliares'!$B$6,"Venta física","Venta Online")</f>
        <v>Venta Online</v>
      </c>
      <c r="H4346" t="s">
        <v>30</v>
      </c>
      <c r="I4346" s="37">
        <v>83936</v>
      </c>
      <c r="J4346" s="37">
        <v>73852</v>
      </c>
      <c r="K4346" s="37">
        <v>90533</v>
      </c>
      <c r="L4346" s="37">
        <v>83196</v>
      </c>
      <c r="M4346" s="37">
        <v>38321</v>
      </c>
      <c r="N4346" s="37">
        <f>SUM(VentasC15[[#This Row],[Maquillaje]:[Perfumería]])</f>
        <v>369838</v>
      </c>
      <c r="O4346" s="14">
        <f>AVERAGE(VentasC15[[#This Row],[Maquillaje]:[Perfumería]])</f>
        <v>73967.600000000006</v>
      </c>
      <c r="P4346" t="str">
        <f>INDEX(VentasC15[[#Headers],[Maquillaje]:[Perfumería]],MATCH(MAX(VentasC15[[#This Row],[Maquillaje]:[Perfumería]]),VentasC15[[#This Row],[Maquillaje]:[Perfumería]],0))</f>
        <v>Cabello</v>
      </c>
      <c r="Q4346" t="str">
        <f>INDEX(VentasC15[[#Headers],[Maquillaje]:[Perfumería]],MATCH(MIN(VentasC15[[#This Row],[Maquillaje]:[Perfumería]]),VentasC15[[#This Row],[Maquillaje]:[Perfumería]],0))</f>
        <v>Perfumería</v>
      </c>
      <c r="R4346" t="str">
        <f>IF(VentasC15[[#This Row],[Total por vendedor]]&gt;=250000,"SI","NO")</f>
        <v>SI</v>
      </c>
    </row>
    <row r="4347" spans="1:18" x14ac:dyDescent="0.3">
      <c r="A4347" s="17">
        <v>33501467</v>
      </c>
      <c r="B4347" s="13">
        <v>51</v>
      </c>
      <c r="C4347" s="13">
        <v>9</v>
      </c>
      <c r="D4347" s="13">
        <v>87</v>
      </c>
      <c r="E4347" t="s">
        <v>23</v>
      </c>
      <c r="F4347" t="s">
        <v>20</v>
      </c>
      <c r="G4347" t="str">
        <f>IF(VentasC15[[#This Row],[Tipo de pago]]='Tablas auxiliares'!$B$6,"Venta física","Venta Online")</f>
        <v>Venta física</v>
      </c>
      <c r="H4347" t="s">
        <v>29</v>
      </c>
      <c r="I4347" s="37">
        <v>96051</v>
      </c>
      <c r="J4347" s="37">
        <v>71347</v>
      </c>
      <c r="K4347" s="37">
        <v>93700</v>
      </c>
      <c r="L4347" s="37">
        <v>19285</v>
      </c>
      <c r="M4347" s="37">
        <v>73612</v>
      </c>
      <c r="N4347" s="37">
        <f>SUM(VentasC15[[#This Row],[Maquillaje]:[Perfumería]])</f>
        <v>353995</v>
      </c>
      <c r="O4347" s="14">
        <f>AVERAGE(VentasC15[[#This Row],[Maquillaje]:[Perfumería]])</f>
        <v>70799</v>
      </c>
      <c r="P4347" t="str">
        <f>INDEX(VentasC15[[#Headers],[Maquillaje]:[Perfumería]],MATCH(MAX(VentasC15[[#This Row],[Maquillaje]:[Perfumería]]),VentasC15[[#This Row],[Maquillaje]:[Perfumería]],0))</f>
        <v>Maquillaje</v>
      </c>
      <c r="Q4347" t="str">
        <f>INDEX(VentasC15[[#Headers],[Maquillaje]:[Perfumería]],MATCH(MIN(VentasC15[[#This Row],[Maquillaje]:[Perfumería]]),VentasC15[[#This Row],[Maquillaje]:[Perfumería]],0))</f>
        <v>Cuerpo</v>
      </c>
      <c r="R4347" t="str">
        <f>IF(VentasC15[[#This Row],[Total por vendedor]]&gt;=250000,"SI","NO")</f>
        <v>SI</v>
      </c>
    </row>
    <row r="4348" spans="1:18" x14ac:dyDescent="0.3">
      <c r="A4348" s="16">
        <v>33501468</v>
      </c>
      <c r="B4348" s="13">
        <v>60</v>
      </c>
      <c r="C4348" s="13">
        <v>9</v>
      </c>
      <c r="D4348" s="13">
        <v>82</v>
      </c>
      <c r="E4348" t="s">
        <v>25</v>
      </c>
      <c r="F4348" t="s">
        <v>21</v>
      </c>
      <c r="G4348" t="str">
        <f>IF(VentasC15[[#This Row],[Tipo de pago]]='Tablas auxiliares'!$B$6,"Venta física","Venta Online")</f>
        <v>Venta Online</v>
      </c>
      <c r="H4348" t="s">
        <v>29</v>
      </c>
      <c r="I4348" s="37">
        <v>84605</v>
      </c>
      <c r="J4348" s="37">
        <v>92287</v>
      </c>
      <c r="K4348" s="37">
        <v>49902</v>
      </c>
      <c r="L4348" s="37">
        <v>94541</v>
      </c>
      <c r="M4348" s="37">
        <v>44279</v>
      </c>
      <c r="N4348" s="37">
        <f>SUM(VentasC15[[#This Row],[Maquillaje]:[Perfumería]])</f>
        <v>365614</v>
      </c>
      <c r="O4348" s="14">
        <f>AVERAGE(VentasC15[[#This Row],[Maquillaje]:[Perfumería]])</f>
        <v>73122.8</v>
      </c>
      <c r="P4348" t="str">
        <f>INDEX(VentasC15[[#Headers],[Maquillaje]:[Perfumería]],MATCH(MAX(VentasC15[[#This Row],[Maquillaje]:[Perfumería]]),VentasC15[[#This Row],[Maquillaje]:[Perfumería]],0))</f>
        <v>Cuerpo</v>
      </c>
      <c r="Q4348" t="str">
        <f>INDEX(VentasC15[[#Headers],[Maquillaje]:[Perfumería]],MATCH(MIN(VentasC15[[#This Row],[Maquillaje]:[Perfumería]]),VentasC15[[#This Row],[Maquillaje]:[Perfumería]],0))</f>
        <v>Perfumería</v>
      </c>
      <c r="R4348" t="str">
        <f>IF(VentasC15[[#This Row],[Total por vendedor]]&gt;=250000,"SI","NO")</f>
        <v>SI</v>
      </c>
    </row>
    <row r="4349" spans="1:18" x14ac:dyDescent="0.3">
      <c r="A4349" s="17">
        <v>33501469</v>
      </c>
      <c r="B4349" s="13">
        <v>68</v>
      </c>
      <c r="C4349" s="13">
        <v>9</v>
      </c>
      <c r="D4349" s="13">
        <v>55</v>
      </c>
      <c r="E4349" t="s">
        <v>22</v>
      </c>
      <c r="F4349" t="s">
        <v>21</v>
      </c>
      <c r="G4349" t="str">
        <f>IF(VentasC15[[#This Row],[Tipo de pago]]='Tablas auxiliares'!$B$6,"Venta física","Venta Online")</f>
        <v>Venta Online</v>
      </c>
      <c r="H4349" t="s">
        <v>29</v>
      </c>
      <c r="I4349" s="37">
        <v>18662</v>
      </c>
      <c r="J4349" s="37">
        <v>21383</v>
      </c>
      <c r="K4349" s="37">
        <v>30743</v>
      </c>
      <c r="L4349" s="37">
        <v>87760</v>
      </c>
      <c r="M4349" s="37">
        <v>9950</v>
      </c>
      <c r="N4349" s="37">
        <f>SUM(VentasC15[[#This Row],[Maquillaje]:[Perfumería]])</f>
        <v>168498</v>
      </c>
      <c r="O4349" s="14">
        <f>AVERAGE(VentasC15[[#This Row],[Maquillaje]:[Perfumería]])</f>
        <v>33699.599999999999</v>
      </c>
      <c r="P4349" t="str">
        <f>INDEX(VentasC15[[#Headers],[Maquillaje]:[Perfumería]],MATCH(MAX(VentasC15[[#This Row],[Maquillaje]:[Perfumería]]),VentasC15[[#This Row],[Maquillaje]:[Perfumería]],0))</f>
        <v>Cuerpo</v>
      </c>
      <c r="Q4349" t="str">
        <f>INDEX(VentasC15[[#Headers],[Maquillaje]:[Perfumería]],MATCH(MIN(VentasC15[[#This Row],[Maquillaje]:[Perfumería]]),VentasC15[[#This Row],[Maquillaje]:[Perfumería]],0))</f>
        <v>Perfumería</v>
      </c>
      <c r="R4349" t="str">
        <f>IF(VentasC15[[#This Row],[Total por vendedor]]&gt;=250000,"SI","NO")</f>
        <v>NO</v>
      </c>
    </row>
    <row r="4350" spans="1:18" x14ac:dyDescent="0.3">
      <c r="A4350" s="16">
        <v>33501470</v>
      </c>
      <c r="B4350" s="13">
        <v>45</v>
      </c>
      <c r="C4350" s="13">
        <v>9</v>
      </c>
      <c r="D4350" s="13">
        <v>11</v>
      </c>
      <c r="E4350" t="s">
        <v>22</v>
      </c>
      <c r="F4350" t="s">
        <v>21</v>
      </c>
      <c r="G4350" t="str">
        <f>IF(VentasC15[[#This Row],[Tipo de pago]]='Tablas auxiliares'!$B$6,"Venta física","Venta Online")</f>
        <v>Venta Online</v>
      </c>
      <c r="H4350" t="s">
        <v>30</v>
      </c>
      <c r="I4350" s="37">
        <v>14955</v>
      </c>
      <c r="J4350" s="37">
        <v>70638</v>
      </c>
      <c r="K4350" s="37">
        <v>69680</v>
      </c>
      <c r="L4350" s="37">
        <v>37406</v>
      </c>
      <c r="M4350" s="37">
        <v>60006</v>
      </c>
      <c r="N4350" s="37">
        <f>SUM(VentasC15[[#This Row],[Maquillaje]:[Perfumería]])</f>
        <v>252685</v>
      </c>
      <c r="O4350" s="14">
        <f>AVERAGE(VentasC15[[#This Row],[Maquillaje]:[Perfumería]])</f>
        <v>50537</v>
      </c>
      <c r="P4350" t="str">
        <f>INDEX(VentasC15[[#Headers],[Maquillaje]:[Perfumería]],MATCH(MAX(VentasC15[[#This Row],[Maquillaje]:[Perfumería]]),VentasC15[[#This Row],[Maquillaje]:[Perfumería]],0))</f>
        <v>Skincare</v>
      </c>
      <c r="Q4350" t="str">
        <f>INDEX(VentasC15[[#Headers],[Maquillaje]:[Perfumería]],MATCH(MIN(VentasC15[[#This Row],[Maquillaje]:[Perfumería]]),VentasC15[[#This Row],[Maquillaje]:[Perfumería]],0))</f>
        <v>Maquillaje</v>
      </c>
      <c r="R4350" t="str">
        <f>IF(VentasC15[[#This Row],[Total por vendedor]]&gt;=250000,"SI","NO")</f>
        <v>SI</v>
      </c>
    </row>
    <row r="4351" spans="1:18" x14ac:dyDescent="0.3">
      <c r="A4351" s="17">
        <v>33501471</v>
      </c>
      <c r="B4351" s="13">
        <v>43</v>
      </c>
      <c r="C4351" s="13">
        <v>9</v>
      </c>
      <c r="D4351" s="13">
        <v>37</v>
      </c>
      <c r="E4351" t="s">
        <v>23</v>
      </c>
      <c r="F4351" t="s">
        <v>21</v>
      </c>
      <c r="G4351" t="str">
        <f>IF(VentasC15[[#This Row],[Tipo de pago]]='Tablas auxiliares'!$B$6,"Venta física","Venta Online")</f>
        <v>Venta Online</v>
      </c>
      <c r="H4351" t="s">
        <v>29</v>
      </c>
      <c r="I4351" s="37">
        <v>6129</v>
      </c>
      <c r="J4351" s="37">
        <v>32195</v>
      </c>
      <c r="K4351" s="37">
        <v>81406</v>
      </c>
      <c r="L4351" s="37">
        <v>31402</v>
      </c>
      <c r="M4351" s="37">
        <v>34136</v>
      </c>
      <c r="N4351" s="37">
        <f>SUM(VentasC15[[#This Row],[Maquillaje]:[Perfumería]])</f>
        <v>185268</v>
      </c>
      <c r="O4351" s="14">
        <f>AVERAGE(VentasC15[[#This Row],[Maquillaje]:[Perfumería]])</f>
        <v>37053.599999999999</v>
      </c>
      <c r="P4351" t="str">
        <f>INDEX(VentasC15[[#Headers],[Maquillaje]:[Perfumería]],MATCH(MAX(VentasC15[[#This Row],[Maquillaje]:[Perfumería]]),VentasC15[[#This Row],[Maquillaje]:[Perfumería]],0))</f>
        <v>Cabello</v>
      </c>
      <c r="Q4351" t="str">
        <f>INDEX(VentasC15[[#Headers],[Maquillaje]:[Perfumería]],MATCH(MIN(VentasC15[[#This Row],[Maquillaje]:[Perfumería]]),VentasC15[[#This Row],[Maquillaje]:[Perfumería]],0))</f>
        <v>Maquillaje</v>
      </c>
      <c r="R4351" t="str">
        <f>IF(VentasC15[[#This Row],[Total por vendedor]]&gt;=250000,"SI","NO")</f>
        <v>NO</v>
      </c>
    </row>
    <row r="4352" spans="1:18" x14ac:dyDescent="0.3">
      <c r="A4352" s="16">
        <v>33501472</v>
      </c>
      <c r="B4352" s="13">
        <v>27</v>
      </c>
      <c r="C4352" s="13">
        <v>9</v>
      </c>
      <c r="D4352" s="13">
        <v>99</v>
      </c>
      <c r="E4352" t="s">
        <v>24</v>
      </c>
      <c r="F4352" t="s">
        <v>20</v>
      </c>
      <c r="G4352" t="str">
        <f>IF(VentasC15[[#This Row],[Tipo de pago]]='Tablas auxiliares'!$B$6,"Venta física","Venta Online")</f>
        <v>Venta física</v>
      </c>
      <c r="H4352" t="s">
        <v>29</v>
      </c>
      <c r="I4352" s="37">
        <v>95108</v>
      </c>
      <c r="J4352" s="37">
        <v>81546</v>
      </c>
      <c r="K4352" s="37">
        <v>27178</v>
      </c>
      <c r="L4352" s="37">
        <v>41623</v>
      </c>
      <c r="M4352" s="37">
        <v>85086</v>
      </c>
      <c r="N4352" s="37">
        <f>SUM(VentasC15[[#This Row],[Maquillaje]:[Perfumería]])</f>
        <v>330541</v>
      </c>
      <c r="O4352" s="14">
        <f>AVERAGE(VentasC15[[#This Row],[Maquillaje]:[Perfumería]])</f>
        <v>66108.2</v>
      </c>
      <c r="P4352" t="str">
        <f>INDEX(VentasC15[[#Headers],[Maquillaje]:[Perfumería]],MATCH(MAX(VentasC15[[#This Row],[Maquillaje]:[Perfumería]]),VentasC15[[#This Row],[Maquillaje]:[Perfumería]],0))</f>
        <v>Maquillaje</v>
      </c>
      <c r="Q4352" t="str">
        <f>INDEX(VentasC15[[#Headers],[Maquillaje]:[Perfumería]],MATCH(MIN(VentasC15[[#This Row],[Maquillaje]:[Perfumería]]),VentasC15[[#This Row],[Maquillaje]:[Perfumería]],0))</f>
        <v>Cabello</v>
      </c>
      <c r="R4352" t="str">
        <f>IF(VentasC15[[#This Row],[Total por vendedor]]&gt;=250000,"SI","NO")</f>
        <v>SI</v>
      </c>
    </row>
    <row r="4353" spans="1:18" x14ac:dyDescent="0.3">
      <c r="A4353" s="17">
        <v>33501473</v>
      </c>
      <c r="B4353" s="13">
        <v>31</v>
      </c>
      <c r="C4353" s="13">
        <v>9</v>
      </c>
      <c r="D4353" s="13">
        <v>6</v>
      </c>
      <c r="E4353" t="s">
        <v>24</v>
      </c>
      <c r="F4353" t="s">
        <v>20</v>
      </c>
      <c r="G4353" t="str">
        <f>IF(VentasC15[[#This Row],[Tipo de pago]]='Tablas auxiliares'!$B$6,"Venta física","Venta Online")</f>
        <v>Venta física</v>
      </c>
      <c r="H4353" t="s">
        <v>29</v>
      </c>
      <c r="I4353" s="37">
        <v>47153</v>
      </c>
      <c r="J4353" s="37">
        <v>62702</v>
      </c>
      <c r="K4353" s="37">
        <v>31390</v>
      </c>
      <c r="L4353" s="37">
        <v>20018</v>
      </c>
      <c r="M4353" s="37">
        <v>83903</v>
      </c>
      <c r="N4353" s="37">
        <f>SUM(VentasC15[[#This Row],[Maquillaje]:[Perfumería]])</f>
        <v>245166</v>
      </c>
      <c r="O4353" s="14">
        <f>AVERAGE(VentasC15[[#This Row],[Maquillaje]:[Perfumería]])</f>
        <v>49033.2</v>
      </c>
      <c r="P4353" t="str">
        <f>INDEX(VentasC15[[#Headers],[Maquillaje]:[Perfumería]],MATCH(MAX(VentasC15[[#This Row],[Maquillaje]:[Perfumería]]),VentasC15[[#This Row],[Maquillaje]:[Perfumería]],0))</f>
        <v>Perfumería</v>
      </c>
      <c r="Q4353" t="str">
        <f>INDEX(VentasC15[[#Headers],[Maquillaje]:[Perfumería]],MATCH(MIN(VentasC15[[#This Row],[Maquillaje]:[Perfumería]]),VentasC15[[#This Row],[Maquillaje]:[Perfumería]],0))</f>
        <v>Cuerpo</v>
      </c>
      <c r="R4353" t="str">
        <f>IF(VentasC15[[#This Row],[Total por vendedor]]&gt;=250000,"SI","NO")</f>
        <v>NO</v>
      </c>
    </row>
    <row r="4354" spans="1:18" x14ac:dyDescent="0.3">
      <c r="A4354" s="16">
        <v>33501474</v>
      </c>
      <c r="B4354" s="13">
        <v>30</v>
      </c>
      <c r="C4354" s="13">
        <v>9</v>
      </c>
      <c r="D4354" s="13">
        <v>75</v>
      </c>
      <c r="E4354" t="s">
        <v>23</v>
      </c>
      <c r="F4354" t="s">
        <v>21</v>
      </c>
      <c r="G4354" t="str">
        <f>IF(VentasC15[[#This Row],[Tipo de pago]]='Tablas auxiliares'!$B$6,"Venta física","Venta Online")</f>
        <v>Venta Online</v>
      </c>
      <c r="H4354" t="s">
        <v>29</v>
      </c>
      <c r="I4354" s="37">
        <v>15705</v>
      </c>
      <c r="J4354" s="37">
        <v>75292</v>
      </c>
      <c r="K4354" s="37">
        <v>27575</v>
      </c>
      <c r="L4354" s="37">
        <v>54116</v>
      </c>
      <c r="M4354" s="37">
        <v>7529</v>
      </c>
      <c r="N4354" s="37">
        <f>SUM(VentasC15[[#This Row],[Maquillaje]:[Perfumería]])</f>
        <v>180217</v>
      </c>
      <c r="O4354" s="14">
        <f>AVERAGE(VentasC15[[#This Row],[Maquillaje]:[Perfumería]])</f>
        <v>36043.4</v>
      </c>
      <c r="P4354" t="str">
        <f>INDEX(VentasC15[[#Headers],[Maquillaje]:[Perfumería]],MATCH(MAX(VentasC15[[#This Row],[Maquillaje]:[Perfumería]]),VentasC15[[#This Row],[Maquillaje]:[Perfumería]],0))</f>
        <v>Skincare</v>
      </c>
      <c r="Q4354" t="str">
        <f>INDEX(VentasC15[[#Headers],[Maquillaje]:[Perfumería]],MATCH(MIN(VentasC15[[#This Row],[Maquillaje]:[Perfumería]]),VentasC15[[#This Row],[Maquillaje]:[Perfumería]],0))</f>
        <v>Perfumería</v>
      </c>
      <c r="R4354" t="str">
        <f>IF(VentasC15[[#This Row],[Total por vendedor]]&gt;=250000,"SI","NO")</f>
        <v>NO</v>
      </c>
    </row>
    <row r="4355" spans="1:18" x14ac:dyDescent="0.3">
      <c r="A4355" s="17">
        <v>33501475</v>
      </c>
      <c r="B4355" s="13">
        <v>40</v>
      </c>
      <c r="C4355" s="13">
        <v>9</v>
      </c>
      <c r="D4355" s="13">
        <v>47</v>
      </c>
      <c r="E4355" t="s">
        <v>23</v>
      </c>
      <c r="F4355" t="s">
        <v>21</v>
      </c>
      <c r="G4355" t="str">
        <f>IF(VentasC15[[#This Row],[Tipo de pago]]='Tablas auxiliares'!$B$6,"Venta física","Venta Online")</f>
        <v>Venta Online</v>
      </c>
      <c r="H4355" t="s">
        <v>29</v>
      </c>
      <c r="I4355" s="37">
        <v>40702</v>
      </c>
      <c r="J4355" s="37">
        <v>12522</v>
      </c>
      <c r="K4355" s="37">
        <v>20216</v>
      </c>
      <c r="L4355" s="37">
        <v>44250</v>
      </c>
      <c r="M4355" s="37">
        <v>67287</v>
      </c>
      <c r="N4355" s="37">
        <f>SUM(VentasC15[[#This Row],[Maquillaje]:[Perfumería]])</f>
        <v>184977</v>
      </c>
      <c r="O4355" s="14">
        <f>AVERAGE(VentasC15[[#This Row],[Maquillaje]:[Perfumería]])</f>
        <v>36995.4</v>
      </c>
      <c r="P4355" t="str">
        <f>INDEX(VentasC15[[#Headers],[Maquillaje]:[Perfumería]],MATCH(MAX(VentasC15[[#This Row],[Maquillaje]:[Perfumería]]),VentasC15[[#This Row],[Maquillaje]:[Perfumería]],0))</f>
        <v>Perfumería</v>
      </c>
      <c r="Q4355" t="str">
        <f>INDEX(VentasC15[[#Headers],[Maquillaje]:[Perfumería]],MATCH(MIN(VentasC15[[#This Row],[Maquillaje]:[Perfumería]]),VentasC15[[#This Row],[Maquillaje]:[Perfumería]],0))</f>
        <v>Skincare</v>
      </c>
      <c r="R4355" t="str">
        <f>IF(VentasC15[[#This Row],[Total por vendedor]]&gt;=250000,"SI","NO")</f>
        <v>NO</v>
      </c>
    </row>
    <row r="4356" spans="1:18" x14ac:dyDescent="0.3">
      <c r="A4356" s="16">
        <v>33501476</v>
      </c>
      <c r="B4356" s="13">
        <v>29</v>
      </c>
      <c r="C4356" s="13">
        <v>9</v>
      </c>
      <c r="D4356" s="13">
        <v>73</v>
      </c>
      <c r="E4356" t="s">
        <v>23</v>
      </c>
      <c r="F4356" t="s">
        <v>21</v>
      </c>
      <c r="G4356" t="str">
        <f>IF(VentasC15[[#This Row],[Tipo de pago]]='Tablas auxiliares'!$B$6,"Venta física","Venta Online")</f>
        <v>Venta Online</v>
      </c>
      <c r="H4356" t="s">
        <v>29</v>
      </c>
      <c r="I4356" s="37">
        <v>59774</v>
      </c>
      <c r="J4356" s="37">
        <v>25253</v>
      </c>
      <c r="K4356" s="37">
        <v>23718</v>
      </c>
      <c r="L4356" s="37">
        <v>99114</v>
      </c>
      <c r="M4356" s="37">
        <v>93886</v>
      </c>
      <c r="N4356" s="37">
        <f>SUM(VentasC15[[#This Row],[Maquillaje]:[Perfumería]])</f>
        <v>301745</v>
      </c>
      <c r="O4356" s="14">
        <f>AVERAGE(VentasC15[[#This Row],[Maquillaje]:[Perfumería]])</f>
        <v>60349</v>
      </c>
      <c r="P4356" t="str">
        <f>INDEX(VentasC15[[#Headers],[Maquillaje]:[Perfumería]],MATCH(MAX(VentasC15[[#This Row],[Maquillaje]:[Perfumería]]),VentasC15[[#This Row],[Maquillaje]:[Perfumería]],0))</f>
        <v>Cuerpo</v>
      </c>
      <c r="Q4356" t="str">
        <f>INDEX(VentasC15[[#Headers],[Maquillaje]:[Perfumería]],MATCH(MIN(VentasC15[[#This Row],[Maquillaje]:[Perfumería]]),VentasC15[[#This Row],[Maquillaje]:[Perfumería]],0))</f>
        <v>Cabello</v>
      </c>
      <c r="R4356" t="str">
        <f>IF(VentasC15[[#This Row],[Total por vendedor]]&gt;=250000,"SI","NO")</f>
        <v>SI</v>
      </c>
    </row>
    <row r="4357" spans="1:18" x14ac:dyDescent="0.3">
      <c r="A4357" s="17">
        <v>33501477</v>
      </c>
      <c r="B4357" s="13">
        <v>73</v>
      </c>
      <c r="C4357" s="13">
        <v>9</v>
      </c>
      <c r="D4357" s="13">
        <v>30</v>
      </c>
      <c r="E4357" t="s">
        <v>24</v>
      </c>
      <c r="F4357" t="s">
        <v>21</v>
      </c>
      <c r="G4357" t="str">
        <f>IF(VentasC15[[#This Row],[Tipo de pago]]='Tablas auxiliares'!$B$6,"Venta física","Venta Online")</f>
        <v>Venta Online</v>
      </c>
      <c r="H4357" t="s">
        <v>29</v>
      </c>
      <c r="I4357" s="37">
        <v>23545</v>
      </c>
      <c r="J4357" s="37">
        <v>32903</v>
      </c>
      <c r="K4357" s="37">
        <v>98051</v>
      </c>
      <c r="L4357" s="37">
        <v>3988</v>
      </c>
      <c r="M4357" s="37">
        <v>655</v>
      </c>
      <c r="N4357" s="37">
        <f>SUM(VentasC15[[#This Row],[Maquillaje]:[Perfumería]])</f>
        <v>159142</v>
      </c>
      <c r="O4357" s="14">
        <f>AVERAGE(VentasC15[[#This Row],[Maquillaje]:[Perfumería]])</f>
        <v>31828.400000000001</v>
      </c>
      <c r="P4357" t="str">
        <f>INDEX(VentasC15[[#Headers],[Maquillaje]:[Perfumería]],MATCH(MAX(VentasC15[[#This Row],[Maquillaje]:[Perfumería]]),VentasC15[[#This Row],[Maquillaje]:[Perfumería]],0))</f>
        <v>Cabello</v>
      </c>
      <c r="Q4357" t="str">
        <f>INDEX(VentasC15[[#Headers],[Maquillaje]:[Perfumería]],MATCH(MIN(VentasC15[[#This Row],[Maquillaje]:[Perfumería]]),VentasC15[[#This Row],[Maquillaje]:[Perfumería]],0))</f>
        <v>Perfumería</v>
      </c>
      <c r="R4357" t="str">
        <f>IF(VentasC15[[#This Row],[Total por vendedor]]&gt;=250000,"SI","NO")</f>
        <v>NO</v>
      </c>
    </row>
    <row r="4358" spans="1:18" x14ac:dyDescent="0.3">
      <c r="A4358" s="16">
        <v>33501478</v>
      </c>
      <c r="B4358" s="13">
        <v>55</v>
      </c>
      <c r="C4358" s="13">
        <v>9</v>
      </c>
      <c r="D4358" s="13">
        <v>55</v>
      </c>
      <c r="E4358" t="s">
        <v>23</v>
      </c>
      <c r="F4358" t="s">
        <v>20</v>
      </c>
      <c r="G4358" t="str">
        <f>IF(VentasC15[[#This Row],[Tipo de pago]]='Tablas auxiliares'!$B$6,"Venta física","Venta Online")</f>
        <v>Venta física</v>
      </c>
      <c r="H4358" t="s">
        <v>30</v>
      </c>
      <c r="I4358" s="37">
        <v>95175</v>
      </c>
      <c r="J4358" s="37">
        <v>65848</v>
      </c>
      <c r="K4358" s="37">
        <v>72461</v>
      </c>
      <c r="L4358" s="37">
        <v>78201</v>
      </c>
      <c r="M4358" s="37">
        <v>78723</v>
      </c>
      <c r="N4358" s="37">
        <f>SUM(VentasC15[[#This Row],[Maquillaje]:[Perfumería]])</f>
        <v>390408</v>
      </c>
      <c r="O4358" s="14">
        <f>AVERAGE(VentasC15[[#This Row],[Maquillaje]:[Perfumería]])</f>
        <v>78081.600000000006</v>
      </c>
      <c r="P4358" t="str">
        <f>INDEX(VentasC15[[#Headers],[Maquillaje]:[Perfumería]],MATCH(MAX(VentasC15[[#This Row],[Maquillaje]:[Perfumería]]),VentasC15[[#This Row],[Maquillaje]:[Perfumería]],0))</f>
        <v>Maquillaje</v>
      </c>
      <c r="Q4358" t="str">
        <f>INDEX(VentasC15[[#Headers],[Maquillaje]:[Perfumería]],MATCH(MIN(VentasC15[[#This Row],[Maquillaje]:[Perfumería]]),VentasC15[[#This Row],[Maquillaje]:[Perfumería]],0))</f>
        <v>Skincare</v>
      </c>
      <c r="R4358" t="str">
        <f>IF(VentasC15[[#This Row],[Total por vendedor]]&gt;=250000,"SI","NO")</f>
        <v>SI</v>
      </c>
    </row>
    <row r="4359" spans="1:18" x14ac:dyDescent="0.3">
      <c r="A4359" s="17">
        <v>33501479</v>
      </c>
      <c r="B4359" s="13">
        <v>74</v>
      </c>
      <c r="C4359" s="13">
        <v>9</v>
      </c>
      <c r="D4359" s="13">
        <v>24</v>
      </c>
      <c r="E4359" t="s">
        <v>23</v>
      </c>
      <c r="F4359" t="s">
        <v>20</v>
      </c>
      <c r="G4359" t="str">
        <f>IF(VentasC15[[#This Row],[Tipo de pago]]='Tablas auxiliares'!$B$6,"Venta física","Venta Online")</f>
        <v>Venta física</v>
      </c>
      <c r="H4359" t="s">
        <v>30</v>
      </c>
      <c r="I4359" s="37">
        <v>89636</v>
      </c>
      <c r="J4359" s="37">
        <v>56219</v>
      </c>
      <c r="K4359" s="37">
        <v>49176</v>
      </c>
      <c r="L4359" s="37">
        <v>87055</v>
      </c>
      <c r="M4359" s="37">
        <v>47626</v>
      </c>
      <c r="N4359" s="37">
        <f>SUM(VentasC15[[#This Row],[Maquillaje]:[Perfumería]])</f>
        <v>329712</v>
      </c>
      <c r="O4359" s="14">
        <f>AVERAGE(VentasC15[[#This Row],[Maquillaje]:[Perfumería]])</f>
        <v>65942.399999999994</v>
      </c>
      <c r="P4359" t="str">
        <f>INDEX(VentasC15[[#Headers],[Maquillaje]:[Perfumería]],MATCH(MAX(VentasC15[[#This Row],[Maquillaje]:[Perfumería]]),VentasC15[[#This Row],[Maquillaje]:[Perfumería]],0))</f>
        <v>Maquillaje</v>
      </c>
      <c r="Q4359" t="str">
        <f>INDEX(VentasC15[[#Headers],[Maquillaje]:[Perfumería]],MATCH(MIN(VentasC15[[#This Row],[Maquillaje]:[Perfumería]]),VentasC15[[#This Row],[Maquillaje]:[Perfumería]],0))</f>
        <v>Perfumería</v>
      </c>
      <c r="R4359" t="str">
        <f>IF(VentasC15[[#This Row],[Total por vendedor]]&gt;=250000,"SI","NO")</f>
        <v>SI</v>
      </c>
    </row>
    <row r="4360" spans="1:18" x14ac:dyDescent="0.3">
      <c r="A4360" s="16">
        <v>33501480</v>
      </c>
      <c r="B4360" s="13">
        <v>59</v>
      </c>
      <c r="C4360" s="13">
        <v>9</v>
      </c>
      <c r="D4360" s="13">
        <v>64</v>
      </c>
      <c r="E4360" t="s">
        <v>23</v>
      </c>
      <c r="F4360" t="s">
        <v>21</v>
      </c>
      <c r="G4360" t="str">
        <f>IF(VentasC15[[#This Row],[Tipo de pago]]='Tablas auxiliares'!$B$6,"Venta física","Venta Online")</f>
        <v>Venta Online</v>
      </c>
      <c r="H4360" t="s">
        <v>29</v>
      </c>
      <c r="I4360" s="37">
        <v>33821</v>
      </c>
      <c r="J4360" s="37">
        <v>48968</v>
      </c>
      <c r="K4360" s="37">
        <v>79308</v>
      </c>
      <c r="L4360" s="37">
        <v>99408</v>
      </c>
      <c r="M4360" s="37">
        <v>92784</v>
      </c>
      <c r="N4360" s="37">
        <f>SUM(VentasC15[[#This Row],[Maquillaje]:[Perfumería]])</f>
        <v>354289</v>
      </c>
      <c r="O4360" s="14">
        <f>AVERAGE(VentasC15[[#This Row],[Maquillaje]:[Perfumería]])</f>
        <v>70857.8</v>
      </c>
      <c r="P4360" t="str">
        <f>INDEX(VentasC15[[#Headers],[Maquillaje]:[Perfumería]],MATCH(MAX(VentasC15[[#This Row],[Maquillaje]:[Perfumería]]),VentasC15[[#This Row],[Maquillaje]:[Perfumería]],0))</f>
        <v>Cuerpo</v>
      </c>
      <c r="Q4360" t="str">
        <f>INDEX(VentasC15[[#Headers],[Maquillaje]:[Perfumería]],MATCH(MIN(VentasC15[[#This Row],[Maquillaje]:[Perfumería]]),VentasC15[[#This Row],[Maquillaje]:[Perfumería]],0))</f>
        <v>Maquillaje</v>
      </c>
      <c r="R4360" t="str">
        <f>IF(VentasC15[[#This Row],[Total por vendedor]]&gt;=250000,"SI","NO")</f>
        <v>SI</v>
      </c>
    </row>
    <row r="4361" spans="1:18" x14ac:dyDescent="0.3">
      <c r="A4361" s="17">
        <v>33501481</v>
      </c>
      <c r="B4361" s="13">
        <v>69</v>
      </c>
      <c r="C4361" s="13">
        <v>9</v>
      </c>
      <c r="D4361" s="13">
        <v>73</v>
      </c>
      <c r="E4361" t="s">
        <v>23</v>
      </c>
      <c r="F4361" t="s">
        <v>20</v>
      </c>
      <c r="G4361" t="str">
        <f>IF(VentasC15[[#This Row],[Tipo de pago]]='Tablas auxiliares'!$B$6,"Venta física","Venta Online")</f>
        <v>Venta física</v>
      </c>
      <c r="H4361" t="s">
        <v>29</v>
      </c>
      <c r="I4361" s="37">
        <v>22629</v>
      </c>
      <c r="J4361" s="37">
        <v>69225</v>
      </c>
      <c r="K4361" s="37">
        <v>39695</v>
      </c>
      <c r="L4361" s="37">
        <v>21033</v>
      </c>
      <c r="M4361" s="37">
        <v>21062</v>
      </c>
      <c r="N4361" s="37">
        <f>SUM(VentasC15[[#This Row],[Maquillaje]:[Perfumería]])</f>
        <v>173644</v>
      </c>
      <c r="O4361" s="14">
        <f>AVERAGE(VentasC15[[#This Row],[Maquillaje]:[Perfumería]])</f>
        <v>34728.800000000003</v>
      </c>
      <c r="P4361" t="str">
        <f>INDEX(VentasC15[[#Headers],[Maquillaje]:[Perfumería]],MATCH(MAX(VentasC15[[#This Row],[Maquillaje]:[Perfumería]]),VentasC15[[#This Row],[Maquillaje]:[Perfumería]],0))</f>
        <v>Skincare</v>
      </c>
      <c r="Q4361" t="str">
        <f>INDEX(VentasC15[[#Headers],[Maquillaje]:[Perfumería]],MATCH(MIN(VentasC15[[#This Row],[Maquillaje]:[Perfumería]]),VentasC15[[#This Row],[Maquillaje]:[Perfumería]],0))</f>
        <v>Cuerpo</v>
      </c>
      <c r="R4361" t="str">
        <f>IF(VentasC15[[#This Row],[Total por vendedor]]&gt;=250000,"SI","NO")</f>
        <v>NO</v>
      </c>
    </row>
    <row r="4362" spans="1:18" x14ac:dyDescent="0.3">
      <c r="A4362" s="16">
        <v>33501482</v>
      </c>
      <c r="B4362" s="13">
        <v>50</v>
      </c>
      <c r="C4362" s="13">
        <v>9</v>
      </c>
      <c r="D4362" s="13">
        <v>97</v>
      </c>
      <c r="E4362" t="s">
        <v>22</v>
      </c>
      <c r="F4362" t="s">
        <v>20</v>
      </c>
      <c r="G4362" t="str">
        <f>IF(VentasC15[[#This Row],[Tipo de pago]]='Tablas auxiliares'!$B$6,"Venta física","Venta Online")</f>
        <v>Venta física</v>
      </c>
      <c r="H4362" t="s">
        <v>30</v>
      </c>
      <c r="I4362" s="37">
        <v>6401</v>
      </c>
      <c r="J4362" s="37">
        <v>88547</v>
      </c>
      <c r="K4362" s="37">
        <v>45331</v>
      </c>
      <c r="L4362" s="37">
        <v>97214</v>
      </c>
      <c r="M4362" s="37">
        <v>37138</v>
      </c>
      <c r="N4362" s="37">
        <f>SUM(VentasC15[[#This Row],[Maquillaje]:[Perfumería]])</f>
        <v>274631</v>
      </c>
      <c r="O4362" s="14">
        <f>AVERAGE(VentasC15[[#This Row],[Maquillaje]:[Perfumería]])</f>
        <v>54926.2</v>
      </c>
      <c r="P4362" t="str">
        <f>INDEX(VentasC15[[#Headers],[Maquillaje]:[Perfumería]],MATCH(MAX(VentasC15[[#This Row],[Maquillaje]:[Perfumería]]),VentasC15[[#This Row],[Maquillaje]:[Perfumería]],0))</f>
        <v>Cuerpo</v>
      </c>
      <c r="Q4362" t="str">
        <f>INDEX(VentasC15[[#Headers],[Maquillaje]:[Perfumería]],MATCH(MIN(VentasC15[[#This Row],[Maquillaje]:[Perfumería]]),VentasC15[[#This Row],[Maquillaje]:[Perfumería]],0))</f>
        <v>Maquillaje</v>
      </c>
      <c r="R4362" t="str">
        <f>IF(VentasC15[[#This Row],[Total por vendedor]]&gt;=250000,"SI","NO")</f>
        <v>SI</v>
      </c>
    </row>
    <row r="4363" spans="1:18" x14ac:dyDescent="0.3">
      <c r="A4363" s="17">
        <v>33501483</v>
      </c>
      <c r="B4363" s="13">
        <v>69</v>
      </c>
      <c r="C4363" s="13">
        <v>9</v>
      </c>
      <c r="D4363" s="13">
        <v>56</v>
      </c>
      <c r="E4363" t="s">
        <v>24</v>
      </c>
      <c r="F4363" t="s">
        <v>20</v>
      </c>
      <c r="G4363" t="str">
        <f>IF(VentasC15[[#This Row],[Tipo de pago]]='Tablas auxiliares'!$B$6,"Venta física","Venta Online")</f>
        <v>Venta física</v>
      </c>
      <c r="H4363" t="s">
        <v>29</v>
      </c>
      <c r="I4363" s="37">
        <v>17091</v>
      </c>
      <c r="J4363" s="37">
        <v>36263</v>
      </c>
      <c r="K4363" s="37">
        <v>20912</v>
      </c>
      <c r="L4363" s="37">
        <v>76785</v>
      </c>
      <c r="M4363" s="37">
        <v>33857</v>
      </c>
      <c r="N4363" s="37">
        <f>SUM(VentasC15[[#This Row],[Maquillaje]:[Perfumería]])</f>
        <v>184908</v>
      </c>
      <c r="O4363" s="14">
        <f>AVERAGE(VentasC15[[#This Row],[Maquillaje]:[Perfumería]])</f>
        <v>36981.599999999999</v>
      </c>
      <c r="P4363" t="str">
        <f>INDEX(VentasC15[[#Headers],[Maquillaje]:[Perfumería]],MATCH(MAX(VentasC15[[#This Row],[Maquillaje]:[Perfumería]]),VentasC15[[#This Row],[Maquillaje]:[Perfumería]],0))</f>
        <v>Cuerpo</v>
      </c>
      <c r="Q4363" t="str">
        <f>INDEX(VentasC15[[#Headers],[Maquillaje]:[Perfumería]],MATCH(MIN(VentasC15[[#This Row],[Maquillaje]:[Perfumería]]),VentasC15[[#This Row],[Maquillaje]:[Perfumería]],0))</f>
        <v>Maquillaje</v>
      </c>
      <c r="R4363" t="str">
        <f>IF(VentasC15[[#This Row],[Total por vendedor]]&gt;=250000,"SI","NO")</f>
        <v>NO</v>
      </c>
    </row>
    <row r="4364" spans="1:18" x14ac:dyDescent="0.3">
      <c r="A4364" s="16">
        <v>33501484</v>
      </c>
      <c r="B4364" s="13">
        <v>46</v>
      </c>
      <c r="C4364" s="13">
        <v>9</v>
      </c>
      <c r="D4364" s="13">
        <v>9</v>
      </c>
      <c r="E4364" t="s">
        <v>22</v>
      </c>
      <c r="F4364" t="s">
        <v>20</v>
      </c>
      <c r="G4364" t="str">
        <f>IF(VentasC15[[#This Row],[Tipo de pago]]='Tablas auxiliares'!$B$6,"Venta física","Venta Online")</f>
        <v>Venta física</v>
      </c>
      <c r="H4364" t="s">
        <v>29</v>
      </c>
      <c r="I4364" s="37">
        <v>44576</v>
      </c>
      <c r="J4364" s="37">
        <v>42878</v>
      </c>
      <c r="K4364" s="37">
        <v>65636</v>
      </c>
      <c r="L4364" s="37">
        <v>20799</v>
      </c>
      <c r="M4364" s="37">
        <v>40705</v>
      </c>
      <c r="N4364" s="37">
        <f>SUM(VentasC15[[#This Row],[Maquillaje]:[Perfumería]])</f>
        <v>214594</v>
      </c>
      <c r="O4364" s="14">
        <f>AVERAGE(VentasC15[[#This Row],[Maquillaje]:[Perfumería]])</f>
        <v>42918.8</v>
      </c>
      <c r="P4364" t="str">
        <f>INDEX(VentasC15[[#Headers],[Maquillaje]:[Perfumería]],MATCH(MAX(VentasC15[[#This Row],[Maquillaje]:[Perfumería]]),VentasC15[[#This Row],[Maquillaje]:[Perfumería]],0))</f>
        <v>Cabello</v>
      </c>
      <c r="Q4364" t="str">
        <f>INDEX(VentasC15[[#Headers],[Maquillaje]:[Perfumería]],MATCH(MIN(VentasC15[[#This Row],[Maquillaje]:[Perfumería]]),VentasC15[[#This Row],[Maquillaje]:[Perfumería]],0))</f>
        <v>Cuerpo</v>
      </c>
      <c r="R4364" t="str">
        <f>IF(VentasC15[[#This Row],[Total por vendedor]]&gt;=250000,"SI","NO")</f>
        <v>NO</v>
      </c>
    </row>
    <row r="4365" spans="1:18" x14ac:dyDescent="0.3">
      <c r="A4365" s="17">
        <v>33501485</v>
      </c>
      <c r="B4365" s="13">
        <v>69</v>
      </c>
      <c r="C4365" s="13">
        <v>9</v>
      </c>
      <c r="D4365" s="13">
        <v>60</v>
      </c>
      <c r="E4365" t="s">
        <v>25</v>
      </c>
      <c r="F4365" t="s">
        <v>21</v>
      </c>
      <c r="G4365" t="str">
        <f>IF(VentasC15[[#This Row],[Tipo de pago]]='Tablas auxiliares'!$B$6,"Venta física","Venta Online")</f>
        <v>Venta Online</v>
      </c>
      <c r="H4365" t="s">
        <v>29</v>
      </c>
      <c r="I4365" s="37">
        <v>71013</v>
      </c>
      <c r="J4365" s="37">
        <v>34419</v>
      </c>
      <c r="K4365" s="37">
        <v>45916</v>
      </c>
      <c r="L4365" s="37">
        <v>66347</v>
      </c>
      <c r="M4365" s="37">
        <v>32489</v>
      </c>
      <c r="N4365" s="37">
        <f>SUM(VentasC15[[#This Row],[Maquillaje]:[Perfumería]])</f>
        <v>250184</v>
      </c>
      <c r="O4365" s="14">
        <f>AVERAGE(VentasC15[[#This Row],[Maquillaje]:[Perfumería]])</f>
        <v>50036.800000000003</v>
      </c>
      <c r="P4365" t="str">
        <f>INDEX(VentasC15[[#Headers],[Maquillaje]:[Perfumería]],MATCH(MAX(VentasC15[[#This Row],[Maquillaje]:[Perfumería]]),VentasC15[[#This Row],[Maquillaje]:[Perfumería]],0))</f>
        <v>Maquillaje</v>
      </c>
      <c r="Q4365" t="str">
        <f>INDEX(VentasC15[[#Headers],[Maquillaje]:[Perfumería]],MATCH(MIN(VentasC15[[#This Row],[Maquillaje]:[Perfumería]]),VentasC15[[#This Row],[Maquillaje]:[Perfumería]],0))</f>
        <v>Perfumería</v>
      </c>
      <c r="R4365" t="str">
        <f>IF(VentasC15[[#This Row],[Total por vendedor]]&gt;=250000,"SI","NO")</f>
        <v>SI</v>
      </c>
    </row>
    <row r="4366" spans="1:18" x14ac:dyDescent="0.3">
      <c r="A4366" s="16">
        <v>33501486</v>
      </c>
      <c r="B4366" s="13">
        <v>61</v>
      </c>
      <c r="C4366" s="13">
        <v>9</v>
      </c>
      <c r="D4366" s="13">
        <v>86</v>
      </c>
      <c r="E4366" t="s">
        <v>24</v>
      </c>
      <c r="F4366" t="s">
        <v>20</v>
      </c>
      <c r="G4366" t="str">
        <f>IF(VentasC15[[#This Row],[Tipo de pago]]='Tablas auxiliares'!$B$6,"Venta física","Venta Online")</f>
        <v>Venta física</v>
      </c>
      <c r="H4366" t="s">
        <v>30</v>
      </c>
      <c r="I4366" s="37">
        <v>20663</v>
      </c>
      <c r="J4366" s="37">
        <v>97172</v>
      </c>
      <c r="K4366" s="37">
        <v>97824</v>
      </c>
      <c r="L4366" s="37">
        <v>34462</v>
      </c>
      <c r="M4366" s="37">
        <v>4258</v>
      </c>
      <c r="N4366" s="37">
        <f>SUM(VentasC15[[#This Row],[Maquillaje]:[Perfumería]])</f>
        <v>254379</v>
      </c>
      <c r="O4366" s="14">
        <f>AVERAGE(VentasC15[[#This Row],[Maquillaje]:[Perfumería]])</f>
        <v>50875.8</v>
      </c>
      <c r="P4366" t="str">
        <f>INDEX(VentasC15[[#Headers],[Maquillaje]:[Perfumería]],MATCH(MAX(VentasC15[[#This Row],[Maquillaje]:[Perfumería]]),VentasC15[[#This Row],[Maquillaje]:[Perfumería]],0))</f>
        <v>Cabello</v>
      </c>
      <c r="Q4366" t="str">
        <f>INDEX(VentasC15[[#Headers],[Maquillaje]:[Perfumería]],MATCH(MIN(VentasC15[[#This Row],[Maquillaje]:[Perfumería]]),VentasC15[[#This Row],[Maquillaje]:[Perfumería]],0))</f>
        <v>Perfumería</v>
      </c>
      <c r="R4366" t="str">
        <f>IF(VentasC15[[#This Row],[Total por vendedor]]&gt;=250000,"SI","NO")</f>
        <v>SI</v>
      </c>
    </row>
    <row r="4367" spans="1:18" x14ac:dyDescent="0.3">
      <c r="A4367" s="17">
        <v>33501487</v>
      </c>
      <c r="B4367" s="13">
        <v>40</v>
      </c>
      <c r="C4367" s="13">
        <v>9</v>
      </c>
      <c r="D4367" s="13">
        <v>50</v>
      </c>
      <c r="E4367" t="s">
        <v>25</v>
      </c>
      <c r="F4367" t="s">
        <v>21</v>
      </c>
      <c r="G4367" t="str">
        <f>IF(VentasC15[[#This Row],[Tipo de pago]]='Tablas auxiliares'!$B$6,"Venta física","Venta Online")</f>
        <v>Venta Online</v>
      </c>
      <c r="H4367" t="s">
        <v>29</v>
      </c>
      <c r="I4367" s="37">
        <v>52187</v>
      </c>
      <c r="J4367" s="37">
        <v>53982</v>
      </c>
      <c r="K4367" s="37">
        <v>31498</v>
      </c>
      <c r="L4367" s="37">
        <v>35755</v>
      </c>
      <c r="M4367" s="37">
        <v>18680</v>
      </c>
      <c r="N4367" s="37">
        <f>SUM(VentasC15[[#This Row],[Maquillaje]:[Perfumería]])</f>
        <v>192102</v>
      </c>
      <c r="O4367" s="14">
        <f>AVERAGE(VentasC15[[#This Row],[Maquillaje]:[Perfumería]])</f>
        <v>38420.400000000001</v>
      </c>
      <c r="P4367" t="str">
        <f>INDEX(VentasC15[[#Headers],[Maquillaje]:[Perfumería]],MATCH(MAX(VentasC15[[#This Row],[Maquillaje]:[Perfumería]]),VentasC15[[#This Row],[Maquillaje]:[Perfumería]],0))</f>
        <v>Skincare</v>
      </c>
      <c r="Q4367" t="str">
        <f>INDEX(VentasC15[[#Headers],[Maquillaje]:[Perfumería]],MATCH(MIN(VentasC15[[#This Row],[Maquillaje]:[Perfumería]]),VentasC15[[#This Row],[Maquillaje]:[Perfumería]],0))</f>
        <v>Perfumería</v>
      </c>
      <c r="R4367" t="str">
        <f>IF(VentasC15[[#This Row],[Total por vendedor]]&gt;=250000,"SI","NO")</f>
        <v>NO</v>
      </c>
    </row>
    <row r="4368" spans="1:18" x14ac:dyDescent="0.3">
      <c r="A4368" s="16">
        <v>33501488</v>
      </c>
      <c r="B4368" s="13">
        <v>52</v>
      </c>
      <c r="C4368" s="13">
        <v>9</v>
      </c>
      <c r="D4368" s="13">
        <v>49</v>
      </c>
      <c r="E4368" t="s">
        <v>22</v>
      </c>
      <c r="F4368" t="s">
        <v>20</v>
      </c>
      <c r="G4368" t="str">
        <f>IF(VentasC15[[#This Row],[Tipo de pago]]='Tablas auxiliares'!$B$6,"Venta física","Venta Online")</f>
        <v>Venta física</v>
      </c>
      <c r="H4368" t="s">
        <v>29</v>
      </c>
      <c r="I4368" s="37">
        <v>40017</v>
      </c>
      <c r="J4368" s="37">
        <v>21680</v>
      </c>
      <c r="K4368" s="37">
        <v>66005</v>
      </c>
      <c r="L4368" s="37">
        <v>4858</v>
      </c>
      <c r="M4368" s="37">
        <v>27261</v>
      </c>
      <c r="N4368" s="37">
        <f>SUM(VentasC15[[#This Row],[Maquillaje]:[Perfumería]])</f>
        <v>159821</v>
      </c>
      <c r="O4368" s="14">
        <f>AVERAGE(VentasC15[[#This Row],[Maquillaje]:[Perfumería]])</f>
        <v>31964.2</v>
      </c>
      <c r="P4368" t="str">
        <f>INDEX(VentasC15[[#Headers],[Maquillaje]:[Perfumería]],MATCH(MAX(VentasC15[[#This Row],[Maquillaje]:[Perfumería]]),VentasC15[[#This Row],[Maquillaje]:[Perfumería]],0))</f>
        <v>Cabello</v>
      </c>
      <c r="Q4368" t="str">
        <f>INDEX(VentasC15[[#Headers],[Maquillaje]:[Perfumería]],MATCH(MIN(VentasC15[[#This Row],[Maquillaje]:[Perfumería]]),VentasC15[[#This Row],[Maquillaje]:[Perfumería]],0))</f>
        <v>Cuerpo</v>
      </c>
      <c r="R4368" t="str">
        <f>IF(VentasC15[[#This Row],[Total por vendedor]]&gt;=250000,"SI","NO")</f>
        <v>NO</v>
      </c>
    </row>
    <row r="4369" spans="1:18" x14ac:dyDescent="0.3">
      <c r="A4369" s="17">
        <v>33501489</v>
      </c>
      <c r="B4369" s="13">
        <v>64</v>
      </c>
      <c r="C4369" s="13">
        <v>9</v>
      </c>
      <c r="D4369" s="13">
        <v>71</v>
      </c>
      <c r="E4369" t="s">
        <v>24</v>
      </c>
      <c r="F4369" t="s">
        <v>21</v>
      </c>
      <c r="G4369" t="str">
        <f>IF(VentasC15[[#This Row],[Tipo de pago]]='Tablas auxiliares'!$B$6,"Venta física","Venta Online")</f>
        <v>Venta Online</v>
      </c>
      <c r="H4369" t="s">
        <v>30</v>
      </c>
      <c r="I4369" s="37">
        <v>29163</v>
      </c>
      <c r="J4369" s="37">
        <v>45889</v>
      </c>
      <c r="K4369" s="37">
        <v>26973</v>
      </c>
      <c r="L4369" s="37">
        <v>97686</v>
      </c>
      <c r="M4369" s="37">
        <v>43077</v>
      </c>
      <c r="N4369" s="37">
        <f>SUM(VentasC15[[#This Row],[Maquillaje]:[Perfumería]])</f>
        <v>242788</v>
      </c>
      <c r="O4369" s="14">
        <f>AVERAGE(VentasC15[[#This Row],[Maquillaje]:[Perfumería]])</f>
        <v>48557.599999999999</v>
      </c>
      <c r="P4369" t="str">
        <f>INDEX(VentasC15[[#Headers],[Maquillaje]:[Perfumería]],MATCH(MAX(VentasC15[[#This Row],[Maquillaje]:[Perfumería]]),VentasC15[[#This Row],[Maquillaje]:[Perfumería]],0))</f>
        <v>Cuerpo</v>
      </c>
      <c r="Q4369" t="str">
        <f>INDEX(VentasC15[[#Headers],[Maquillaje]:[Perfumería]],MATCH(MIN(VentasC15[[#This Row],[Maquillaje]:[Perfumería]]),VentasC15[[#This Row],[Maquillaje]:[Perfumería]],0))</f>
        <v>Cabello</v>
      </c>
      <c r="R4369" t="str">
        <f>IF(VentasC15[[#This Row],[Total por vendedor]]&gt;=250000,"SI","NO")</f>
        <v>NO</v>
      </c>
    </row>
    <row r="4370" spans="1:18" x14ac:dyDescent="0.3">
      <c r="A4370" s="16">
        <v>33501490</v>
      </c>
      <c r="B4370" s="13">
        <v>60</v>
      </c>
      <c r="C4370" s="13">
        <v>9</v>
      </c>
      <c r="D4370" s="13">
        <v>65</v>
      </c>
      <c r="E4370" t="s">
        <v>24</v>
      </c>
      <c r="F4370" t="s">
        <v>21</v>
      </c>
      <c r="G4370" t="str">
        <f>IF(VentasC15[[#This Row],[Tipo de pago]]='Tablas auxiliares'!$B$6,"Venta física","Venta Online")</f>
        <v>Venta Online</v>
      </c>
      <c r="H4370" t="s">
        <v>29</v>
      </c>
      <c r="I4370" s="37">
        <v>4516</v>
      </c>
      <c r="J4370" s="37">
        <v>58622</v>
      </c>
      <c r="K4370" s="37">
        <v>57296</v>
      </c>
      <c r="L4370" s="37">
        <v>33807</v>
      </c>
      <c r="M4370" s="37">
        <v>5957</v>
      </c>
      <c r="N4370" s="37">
        <f>SUM(VentasC15[[#This Row],[Maquillaje]:[Perfumería]])</f>
        <v>160198</v>
      </c>
      <c r="O4370" s="14">
        <f>AVERAGE(VentasC15[[#This Row],[Maquillaje]:[Perfumería]])</f>
        <v>32039.599999999999</v>
      </c>
      <c r="P4370" t="str">
        <f>INDEX(VentasC15[[#Headers],[Maquillaje]:[Perfumería]],MATCH(MAX(VentasC15[[#This Row],[Maquillaje]:[Perfumería]]),VentasC15[[#This Row],[Maquillaje]:[Perfumería]],0))</f>
        <v>Skincare</v>
      </c>
      <c r="Q4370" t="str">
        <f>INDEX(VentasC15[[#Headers],[Maquillaje]:[Perfumería]],MATCH(MIN(VentasC15[[#This Row],[Maquillaje]:[Perfumería]]),VentasC15[[#This Row],[Maquillaje]:[Perfumería]],0))</f>
        <v>Maquillaje</v>
      </c>
      <c r="R4370" t="str">
        <f>IF(VentasC15[[#This Row],[Total por vendedor]]&gt;=250000,"SI","NO")</f>
        <v>NO</v>
      </c>
    </row>
    <row r="4371" spans="1:18" x14ac:dyDescent="0.3">
      <c r="A4371" s="17">
        <v>33501491</v>
      </c>
      <c r="B4371" s="13">
        <v>35</v>
      </c>
      <c r="C4371" s="13">
        <v>9</v>
      </c>
      <c r="D4371" s="13">
        <v>67</v>
      </c>
      <c r="E4371" t="s">
        <v>24</v>
      </c>
      <c r="F4371" t="s">
        <v>21</v>
      </c>
      <c r="G4371" t="str">
        <f>IF(VentasC15[[#This Row],[Tipo de pago]]='Tablas auxiliares'!$B$6,"Venta física","Venta Online")</f>
        <v>Venta Online</v>
      </c>
      <c r="H4371" t="s">
        <v>29</v>
      </c>
      <c r="I4371" s="37">
        <v>52576</v>
      </c>
      <c r="J4371" s="37">
        <v>81651</v>
      </c>
      <c r="K4371" s="37">
        <v>57734</v>
      </c>
      <c r="L4371" s="37">
        <v>46288</v>
      </c>
      <c r="M4371" s="37">
        <v>21634</v>
      </c>
      <c r="N4371" s="37">
        <f>SUM(VentasC15[[#This Row],[Maquillaje]:[Perfumería]])</f>
        <v>259883</v>
      </c>
      <c r="O4371" s="14">
        <f>AVERAGE(VentasC15[[#This Row],[Maquillaje]:[Perfumería]])</f>
        <v>51976.6</v>
      </c>
      <c r="P4371" t="str">
        <f>INDEX(VentasC15[[#Headers],[Maquillaje]:[Perfumería]],MATCH(MAX(VentasC15[[#This Row],[Maquillaje]:[Perfumería]]),VentasC15[[#This Row],[Maquillaje]:[Perfumería]],0))</f>
        <v>Skincare</v>
      </c>
      <c r="Q4371" t="str">
        <f>INDEX(VentasC15[[#Headers],[Maquillaje]:[Perfumería]],MATCH(MIN(VentasC15[[#This Row],[Maquillaje]:[Perfumería]]),VentasC15[[#This Row],[Maquillaje]:[Perfumería]],0))</f>
        <v>Perfumería</v>
      </c>
      <c r="R4371" t="str">
        <f>IF(VentasC15[[#This Row],[Total por vendedor]]&gt;=250000,"SI","NO")</f>
        <v>SI</v>
      </c>
    </row>
    <row r="4372" spans="1:18" x14ac:dyDescent="0.3">
      <c r="A4372" s="16">
        <v>33501492</v>
      </c>
      <c r="B4372" s="13">
        <v>49</v>
      </c>
      <c r="C4372" s="13">
        <v>9</v>
      </c>
      <c r="D4372" s="13">
        <v>88</v>
      </c>
      <c r="E4372" t="s">
        <v>23</v>
      </c>
      <c r="F4372" t="s">
        <v>21</v>
      </c>
      <c r="G4372" t="str">
        <f>IF(VentasC15[[#This Row],[Tipo de pago]]='Tablas auxiliares'!$B$6,"Venta física","Venta Online")</f>
        <v>Venta Online</v>
      </c>
      <c r="H4372" t="s">
        <v>30</v>
      </c>
      <c r="I4372" s="37">
        <v>61108</v>
      </c>
      <c r="J4372" s="37">
        <v>42810</v>
      </c>
      <c r="K4372" s="37">
        <v>22011</v>
      </c>
      <c r="L4372" s="37">
        <v>64949</v>
      </c>
      <c r="M4372" s="37">
        <v>967</v>
      </c>
      <c r="N4372" s="37">
        <f>SUM(VentasC15[[#This Row],[Maquillaje]:[Perfumería]])</f>
        <v>191845</v>
      </c>
      <c r="O4372" s="14">
        <f>AVERAGE(VentasC15[[#This Row],[Maquillaje]:[Perfumería]])</f>
        <v>38369</v>
      </c>
      <c r="P4372" t="str">
        <f>INDEX(VentasC15[[#Headers],[Maquillaje]:[Perfumería]],MATCH(MAX(VentasC15[[#This Row],[Maquillaje]:[Perfumería]]),VentasC15[[#This Row],[Maquillaje]:[Perfumería]],0))</f>
        <v>Cuerpo</v>
      </c>
      <c r="Q4372" t="str">
        <f>INDEX(VentasC15[[#Headers],[Maquillaje]:[Perfumería]],MATCH(MIN(VentasC15[[#This Row],[Maquillaje]:[Perfumería]]),VentasC15[[#This Row],[Maquillaje]:[Perfumería]],0))</f>
        <v>Perfumería</v>
      </c>
      <c r="R4372" t="str">
        <f>IF(VentasC15[[#This Row],[Total por vendedor]]&gt;=250000,"SI","NO")</f>
        <v>NO</v>
      </c>
    </row>
    <row r="4373" spans="1:18" x14ac:dyDescent="0.3">
      <c r="A4373" s="17">
        <v>33501493</v>
      </c>
      <c r="B4373" s="13">
        <v>35</v>
      </c>
      <c r="C4373" s="13">
        <v>9</v>
      </c>
      <c r="D4373" s="13">
        <v>67</v>
      </c>
      <c r="E4373" t="s">
        <v>25</v>
      </c>
      <c r="F4373" t="s">
        <v>21</v>
      </c>
      <c r="G4373" t="str">
        <f>IF(VentasC15[[#This Row],[Tipo de pago]]='Tablas auxiliares'!$B$6,"Venta física","Venta Online")</f>
        <v>Venta Online</v>
      </c>
      <c r="H4373" t="s">
        <v>29</v>
      </c>
      <c r="I4373" s="37">
        <v>46848</v>
      </c>
      <c r="J4373" s="37">
        <v>2912</v>
      </c>
      <c r="K4373" s="37">
        <v>35670</v>
      </c>
      <c r="L4373" s="37">
        <v>68131</v>
      </c>
      <c r="M4373" s="37">
        <v>57832</v>
      </c>
      <c r="N4373" s="37">
        <f>SUM(VentasC15[[#This Row],[Maquillaje]:[Perfumería]])</f>
        <v>211393</v>
      </c>
      <c r="O4373" s="14">
        <f>AVERAGE(VentasC15[[#This Row],[Maquillaje]:[Perfumería]])</f>
        <v>42278.6</v>
      </c>
      <c r="P4373" t="str">
        <f>INDEX(VentasC15[[#Headers],[Maquillaje]:[Perfumería]],MATCH(MAX(VentasC15[[#This Row],[Maquillaje]:[Perfumería]]),VentasC15[[#This Row],[Maquillaje]:[Perfumería]],0))</f>
        <v>Cuerpo</v>
      </c>
      <c r="Q4373" t="str">
        <f>INDEX(VentasC15[[#Headers],[Maquillaje]:[Perfumería]],MATCH(MIN(VentasC15[[#This Row],[Maquillaje]:[Perfumería]]),VentasC15[[#This Row],[Maquillaje]:[Perfumería]],0))</f>
        <v>Skincare</v>
      </c>
      <c r="R4373" t="str">
        <f>IF(VentasC15[[#This Row],[Total por vendedor]]&gt;=250000,"SI","NO")</f>
        <v>NO</v>
      </c>
    </row>
    <row r="4374" spans="1:18" x14ac:dyDescent="0.3">
      <c r="A4374" s="16">
        <v>33501494</v>
      </c>
      <c r="B4374" s="13">
        <v>56</v>
      </c>
      <c r="C4374" s="13">
        <v>9</v>
      </c>
      <c r="D4374" s="13">
        <v>57</v>
      </c>
      <c r="E4374" t="s">
        <v>22</v>
      </c>
      <c r="F4374" t="s">
        <v>20</v>
      </c>
      <c r="G4374" t="str">
        <f>IF(VentasC15[[#This Row],[Tipo de pago]]='Tablas auxiliares'!$B$6,"Venta física","Venta Online")</f>
        <v>Venta física</v>
      </c>
      <c r="H4374" t="s">
        <v>29</v>
      </c>
      <c r="I4374" s="37">
        <v>80256</v>
      </c>
      <c r="J4374" s="37">
        <v>85689</v>
      </c>
      <c r="K4374" s="37">
        <v>10854</v>
      </c>
      <c r="L4374" s="37">
        <v>31287</v>
      </c>
      <c r="M4374" s="37">
        <v>65980</v>
      </c>
      <c r="N4374" s="37">
        <f>SUM(VentasC15[[#This Row],[Maquillaje]:[Perfumería]])</f>
        <v>274066</v>
      </c>
      <c r="O4374" s="14">
        <f>AVERAGE(VentasC15[[#This Row],[Maquillaje]:[Perfumería]])</f>
        <v>54813.2</v>
      </c>
      <c r="P4374" t="str">
        <f>INDEX(VentasC15[[#Headers],[Maquillaje]:[Perfumería]],MATCH(MAX(VentasC15[[#This Row],[Maquillaje]:[Perfumería]]),VentasC15[[#This Row],[Maquillaje]:[Perfumería]],0))</f>
        <v>Skincare</v>
      </c>
      <c r="Q4374" t="str">
        <f>INDEX(VentasC15[[#Headers],[Maquillaje]:[Perfumería]],MATCH(MIN(VentasC15[[#This Row],[Maquillaje]:[Perfumería]]),VentasC15[[#This Row],[Maquillaje]:[Perfumería]],0))</f>
        <v>Cabello</v>
      </c>
      <c r="R4374" t="str">
        <f>IF(VentasC15[[#This Row],[Total por vendedor]]&gt;=250000,"SI","NO")</f>
        <v>SI</v>
      </c>
    </row>
    <row r="4375" spans="1:18" x14ac:dyDescent="0.3">
      <c r="A4375" s="17">
        <v>33501495</v>
      </c>
      <c r="B4375" s="13">
        <v>48</v>
      </c>
      <c r="C4375" s="13">
        <v>9</v>
      </c>
      <c r="D4375" s="13">
        <v>55</v>
      </c>
      <c r="E4375" t="s">
        <v>23</v>
      </c>
      <c r="F4375" t="s">
        <v>21</v>
      </c>
      <c r="G4375" t="str">
        <f>IF(VentasC15[[#This Row],[Tipo de pago]]='Tablas auxiliares'!$B$6,"Venta física","Venta Online")</f>
        <v>Venta Online</v>
      </c>
      <c r="H4375" t="s">
        <v>30</v>
      </c>
      <c r="I4375" s="37">
        <v>35164</v>
      </c>
      <c r="J4375" s="37">
        <v>10125</v>
      </c>
      <c r="K4375" s="37">
        <v>55425</v>
      </c>
      <c r="L4375" s="37">
        <v>28689</v>
      </c>
      <c r="M4375" s="37">
        <v>26930</v>
      </c>
      <c r="N4375" s="37">
        <f>SUM(VentasC15[[#This Row],[Maquillaje]:[Perfumería]])</f>
        <v>156333</v>
      </c>
      <c r="O4375" s="14">
        <f>AVERAGE(VentasC15[[#This Row],[Maquillaje]:[Perfumería]])</f>
        <v>31266.6</v>
      </c>
      <c r="P4375" t="str">
        <f>INDEX(VentasC15[[#Headers],[Maquillaje]:[Perfumería]],MATCH(MAX(VentasC15[[#This Row],[Maquillaje]:[Perfumería]]),VentasC15[[#This Row],[Maquillaje]:[Perfumería]],0))</f>
        <v>Cabello</v>
      </c>
      <c r="Q4375" t="str">
        <f>INDEX(VentasC15[[#Headers],[Maquillaje]:[Perfumería]],MATCH(MIN(VentasC15[[#This Row],[Maquillaje]:[Perfumería]]),VentasC15[[#This Row],[Maquillaje]:[Perfumería]],0))</f>
        <v>Skincare</v>
      </c>
      <c r="R4375" t="str">
        <f>IF(VentasC15[[#This Row],[Total por vendedor]]&gt;=250000,"SI","NO")</f>
        <v>NO</v>
      </c>
    </row>
    <row r="4376" spans="1:18" x14ac:dyDescent="0.3">
      <c r="A4376" s="16">
        <v>33501496</v>
      </c>
      <c r="B4376" s="13">
        <v>56</v>
      </c>
      <c r="C4376" s="13">
        <v>9</v>
      </c>
      <c r="D4376" s="13">
        <v>96</v>
      </c>
      <c r="E4376" t="s">
        <v>24</v>
      </c>
      <c r="F4376" t="s">
        <v>20</v>
      </c>
      <c r="G4376" t="str">
        <f>IF(VentasC15[[#This Row],[Tipo de pago]]='Tablas auxiliares'!$B$6,"Venta física","Venta Online")</f>
        <v>Venta física</v>
      </c>
      <c r="H4376" t="s">
        <v>30</v>
      </c>
      <c r="I4376" s="37">
        <v>10816</v>
      </c>
      <c r="J4376" s="37">
        <v>42364</v>
      </c>
      <c r="K4376" s="37">
        <v>20973</v>
      </c>
      <c r="L4376" s="37">
        <v>63578</v>
      </c>
      <c r="M4376" s="37">
        <v>6033</v>
      </c>
      <c r="N4376" s="37">
        <f>SUM(VentasC15[[#This Row],[Maquillaje]:[Perfumería]])</f>
        <v>143764</v>
      </c>
      <c r="O4376" s="14">
        <f>AVERAGE(VentasC15[[#This Row],[Maquillaje]:[Perfumería]])</f>
        <v>28752.799999999999</v>
      </c>
      <c r="P4376" t="str">
        <f>INDEX(VentasC15[[#Headers],[Maquillaje]:[Perfumería]],MATCH(MAX(VentasC15[[#This Row],[Maquillaje]:[Perfumería]]),VentasC15[[#This Row],[Maquillaje]:[Perfumería]],0))</f>
        <v>Cuerpo</v>
      </c>
      <c r="Q4376" t="str">
        <f>INDEX(VentasC15[[#Headers],[Maquillaje]:[Perfumería]],MATCH(MIN(VentasC15[[#This Row],[Maquillaje]:[Perfumería]]),VentasC15[[#This Row],[Maquillaje]:[Perfumería]],0))</f>
        <v>Perfumería</v>
      </c>
      <c r="R4376" t="str">
        <f>IF(VentasC15[[#This Row],[Total por vendedor]]&gt;=250000,"SI","NO")</f>
        <v>NO</v>
      </c>
    </row>
    <row r="4377" spans="1:18" x14ac:dyDescent="0.3">
      <c r="A4377" s="17">
        <v>33501497</v>
      </c>
      <c r="B4377" s="13">
        <v>74</v>
      </c>
      <c r="C4377" s="13">
        <v>9</v>
      </c>
      <c r="D4377" s="13">
        <v>43</v>
      </c>
      <c r="E4377" t="s">
        <v>23</v>
      </c>
      <c r="F4377" t="s">
        <v>20</v>
      </c>
      <c r="G4377" t="str">
        <f>IF(VentasC15[[#This Row],[Tipo de pago]]='Tablas auxiliares'!$B$6,"Venta física","Venta Online")</f>
        <v>Venta física</v>
      </c>
      <c r="H4377" t="s">
        <v>30</v>
      </c>
      <c r="I4377" s="37">
        <v>89432</v>
      </c>
      <c r="J4377" s="37">
        <v>94934</v>
      </c>
      <c r="K4377" s="37">
        <v>60562</v>
      </c>
      <c r="L4377" s="37">
        <v>30613</v>
      </c>
      <c r="M4377" s="37">
        <v>86604</v>
      </c>
      <c r="N4377" s="37">
        <f>SUM(VentasC15[[#This Row],[Maquillaje]:[Perfumería]])</f>
        <v>362145</v>
      </c>
      <c r="O4377" s="14">
        <f>AVERAGE(VentasC15[[#This Row],[Maquillaje]:[Perfumería]])</f>
        <v>72429</v>
      </c>
      <c r="P4377" t="str">
        <f>INDEX(VentasC15[[#Headers],[Maquillaje]:[Perfumería]],MATCH(MAX(VentasC15[[#This Row],[Maquillaje]:[Perfumería]]),VentasC15[[#This Row],[Maquillaje]:[Perfumería]],0))</f>
        <v>Skincare</v>
      </c>
      <c r="Q4377" t="str">
        <f>INDEX(VentasC15[[#Headers],[Maquillaje]:[Perfumería]],MATCH(MIN(VentasC15[[#This Row],[Maquillaje]:[Perfumería]]),VentasC15[[#This Row],[Maquillaje]:[Perfumería]],0))</f>
        <v>Cuerpo</v>
      </c>
      <c r="R4377" t="str">
        <f>IF(VentasC15[[#This Row],[Total por vendedor]]&gt;=250000,"SI","NO")</f>
        <v>SI</v>
      </c>
    </row>
    <row r="4378" spans="1:18" x14ac:dyDescent="0.3">
      <c r="A4378" s="16">
        <v>33501498</v>
      </c>
      <c r="B4378" s="13">
        <v>54</v>
      </c>
      <c r="C4378" s="13">
        <v>9</v>
      </c>
      <c r="D4378" s="13">
        <v>28</v>
      </c>
      <c r="E4378" t="s">
        <v>24</v>
      </c>
      <c r="F4378" t="s">
        <v>20</v>
      </c>
      <c r="G4378" t="str">
        <f>IF(VentasC15[[#This Row],[Tipo de pago]]='Tablas auxiliares'!$B$6,"Venta física","Venta Online")</f>
        <v>Venta física</v>
      </c>
      <c r="H4378" t="s">
        <v>29</v>
      </c>
      <c r="I4378" s="37">
        <v>81538</v>
      </c>
      <c r="J4378" s="37">
        <v>4144</v>
      </c>
      <c r="K4378" s="37">
        <v>80530</v>
      </c>
      <c r="L4378" s="37">
        <v>92446</v>
      </c>
      <c r="M4378" s="37">
        <v>2435</v>
      </c>
      <c r="N4378" s="37">
        <f>SUM(VentasC15[[#This Row],[Maquillaje]:[Perfumería]])</f>
        <v>261093</v>
      </c>
      <c r="O4378" s="14">
        <f>AVERAGE(VentasC15[[#This Row],[Maquillaje]:[Perfumería]])</f>
        <v>52218.6</v>
      </c>
      <c r="P4378" t="str">
        <f>INDEX(VentasC15[[#Headers],[Maquillaje]:[Perfumería]],MATCH(MAX(VentasC15[[#This Row],[Maquillaje]:[Perfumería]]),VentasC15[[#This Row],[Maquillaje]:[Perfumería]],0))</f>
        <v>Cuerpo</v>
      </c>
      <c r="Q4378" t="str">
        <f>INDEX(VentasC15[[#Headers],[Maquillaje]:[Perfumería]],MATCH(MIN(VentasC15[[#This Row],[Maquillaje]:[Perfumería]]),VentasC15[[#This Row],[Maquillaje]:[Perfumería]],0))</f>
        <v>Perfumería</v>
      </c>
      <c r="R4378" t="str">
        <f>IF(VentasC15[[#This Row],[Total por vendedor]]&gt;=250000,"SI","NO")</f>
        <v>SI</v>
      </c>
    </row>
    <row r="4379" spans="1:18" x14ac:dyDescent="0.3">
      <c r="A4379" s="17">
        <v>33501499</v>
      </c>
      <c r="B4379" s="13">
        <v>56</v>
      </c>
      <c r="C4379" s="13">
        <v>9</v>
      </c>
      <c r="D4379" s="13">
        <v>75</v>
      </c>
      <c r="E4379" t="s">
        <v>23</v>
      </c>
      <c r="F4379" t="s">
        <v>20</v>
      </c>
      <c r="G4379" t="str">
        <f>IF(VentasC15[[#This Row],[Tipo de pago]]='Tablas auxiliares'!$B$6,"Venta física","Venta Online")</f>
        <v>Venta física</v>
      </c>
      <c r="H4379" t="s">
        <v>30</v>
      </c>
      <c r="I4379" s="37">
        <v>65704</v>
      </c>
      <c r="J4379" s="37">
        <v>93926</v>
      </c>
      <c r="K4379" s="37">
        <v>36206</v>
      </c>
      <c r="L4379" s="37">
        <v>42785</v>
      </c>
      <c r="M4379" s="37">
        <v>79705</v>
      </c>
      <c r="N4379" s="37">
        <f>SUM(VentasC15[[#This Row],[Maquillaje]:[Perfumería]])</f>
        <v>318326</v>
      </c>
      <c r="O4379" s="14">
        <f>AVERAGE(VentasC15[[#This Row],[Maquillaje]:[Perfumería]])</f>
        <v>63665.2</v>
      </c>
      <c r="P4379" t="str">
        <f>INDEX(VentasC15[[#Headers],[Maquillaje]:[Perfumería]],MATCH(MAX(VentasC15[[#This Row],[Maquillaje]:[Perfumería]]),VentasC15[[#This Row],[Maquillaje]:[Perfumería]],0))</f>
        <v>Skincare</v>
      </c>
      <c r="Q4379" t="str">
        <f>INDEX(VentasC15[[#Headers],[Maquillaje]:[Perfumería]],MATCH(MIN(VentasC15[[#This Row],[Maquillaje]:[Perfumería]]),VentasC15[[#This Row],[Maquillaje]:[Perfumería]],0))</f>
        <v>Cabello</v>
      </c>
      <c r="R4379" t="str">
        <f>IF(VentasC15[[#This Row],[Total por vendedor]]&gt;=250000,"SI","NO")</f>
        <v>SI</v>
      </c>
    </row>
    <row r="4380" spans="1:18" x14ac:dyDescent="0.3">
      <c r="A4380" s="16">
        <v>33501500</v>
      </c>
      <c r="B4380" s="13">
        <v>61</v>
      </c>
      <c r="C4380" s="13">
        <v>9</v>
      </c>
      <c r="D4380" s="13">
        <v>30</v>
      </c>
      <c r="E4380" t="s">
        <v>22</v>
      </c>
      <c r="F4380" t="s">
        <v>20</v>
      </c>
      <c r="G4380" t="str">
        <f>IF(VentasC15[[#This Row],[Tipo de pago]]='Tablas auxiliares'!$B$6,"Venta física","Venta Online")</f>
        <v>Venta física</v>
      </c>
      <c r="H4380" t="s">
        <v>29</v>
      </c>
      <c r="I4380" s="37">
        <v>14232</v>
      </c>
      <c r="J4380" s="37">
        <v>22180</v>
      </c>
      <c r="K4380" s="37">
        <v>81515</v>
      </c>
      <c r="L4380" s="37">
        <v>46289</v>
      </c>
      <c r="M4380" s="37">
        <v>32430</v>
      </c>
      <c r="N4380" s="37">
        <f>SUM(VentasC15[[#This Row],[Maquillaje]:[Perfumería]])</f>
        <v>196646</v>
      </c>
      <c r="O4380" s="14">
        <f>AVERAGE(VentasC15[[#This Row],[Maquillaje]:[Perfumería]])</f>
        <v>39329.199999999997</v>
      </c>
      <c r="P4380" t="str">
        <f>INDEX(VentasC15[[#Headers],[Maquillaje]:[Perfumería]],MATCH(MAX(VentasC15[[#This Row],[Maquillaje]:[Perfumería]]),VentasC15[[#This Row],[Maquillaje]:[Perfumería]],0))</f>
        <v>Cabello</v>
      </c>
      <c r="Q4380" t="str">
        <f>INDEX(VentasC15[[#Headers],[Maquillaje]:[Perfumería]],MATCH(MIN(VentasC15[[#This Row],[Maquillaje]:[Perfumería]]),VentasC15[[#This Row],[Maquillaje]:[Perfumería]],0))</f>
        <v>Maquillaje</v>
      </c>
      <c r="R4380" t="str">
        <f>IF(VentasC15[[#This Row],[Total por vendedor]]&gt;=250000,"SI","NO")</f>
        <v>NO</v>
      </c>
    </row>
    <row r="4381" spans="1:18" x14ac:dyDescent="0.3">
      <c r="A4381" s="17">
        <v>33501501</v>
      </c>
      <c r="B4381" s="13">
        <v>46</v>
      </c>
      <c r="C4381" s="13">
        <v>9</v>
      </c>
      <c r="D4381" s="13">
        <v>31</v>
      </c>
      <c r="E4381" t="s">
        <v>24</v>
      </c>
      <c r="F4381" t="s">
        <v>20</v>
      </c>
      <c r="G4381" t="str">
        <f>IF(VentasC15[[#This Row],[Tipo de pago]]='Tablas auxiliares'!$B$6,"Venta física","Venta Online")</f>
        <v>Venta física</v>
      </c>
      <c r="H4381" t="s">
        <v>30</v>
      </c>
      <c r="I4381" s="37">
        <v>81915</v>
      </c>
      <c r="J4381" s="37">
        <v>8788</v>
      </c>
      <c r="K4381" s="37">
        <v>2391</v>
      </c>
      <c r="L4381" s="37">
        <v>43734</v>
      </c>
      <c r="M4381" s="37">
        <v>78637</v>
      </c>
      <c r="N4381" s="37">
        <f>SUM(VentasC15[[#This Row],[Maquillaje]:[Perfumería]])</f>
        <v>215465</v>
      </c>
      <c r="O4381" s="14">
        <f>AVERAGE(VentasC15[[#This Row],[Maquillaje]:[Perfumería]])</f>
        <v>43093</v>
      </c>
      <c r="P4381" t="str">
        <f>INDEX(VentasC15[[#Headers],[Maquillaje]:[Perfumería]],MATCH(MAX(VentasC15[[#This Row],[Maquillaje]:[Perfumería]]),VentasC15[[#This Row],[Maquillaje]:[Perfumería]],0))</f>
        <v>Maquillaje</v>
      </c>
      <c r="Q4381" t="str">
        <f>INDEX(VentasC15[[#Headers],[Maquillaje]:[Perfumería]],MATCH(MIN(VentasC15[[#This Row],[Maquillaje]:[Perfumería]]),VentasC15[[#This Row],[Maquillaje]:[Perfumería]],0))</f>
        <v>Cabello</v>
      </c>
      <c r="R4381" t="str">
        <f>IF(VentasC15[[#This Row],[Total por vendedor]]&gt;=250000,"SI","NO")</f>
        <v>NO</v>
      </c>
    </row>
    <row r="4382" spans="1:18" x14ac:dyDescent="0.3">
      <c r="A4382" s="16">
        <v>33501502</v>
      </c>
      <c r="B4382" s="13">
        <v>71</v>
      </c>
      <c r="C4382" s="13">
        <v>9</v>
      </c>
      <c r="D4382" s="13">
        <v>61</v>
      </c>
      <c r="E4382" t="s">
        <v>24</v>
      </c>
      <c r="F4382" t="s">
        <v>21</v>
      </c>
      <c r="G4382" t="str">
        <f>IF(VentasC15[[#This Row],[Tipo de pago]]='Tablas auxiliares'!$B$6,"Venta física","Venta Online")</f>
        <v>Venta Online</v>
      </c>
      <c r="H4382" t="s">
        <v>30</v>
      </c>
      <c r="I4382" s="37">
        <v>37176</v>
      </c>
      <c r="J4382" s="37">
        <v>69837</v>
      </c>
      <c r="K4382" s="37">
        <v>63932</v>
      </c>
      <c r="L4382" s="37">
        <v>20018</v>
      </c>
      <c r="M4382" s="37">
        <v>97092</v>
      </c>
      <c r="N4382" s="37">
        <f>SUM(VentasC15[[#This Row],[Maquillaje]:[Perfumería]])</f>
        <v>288055</v>
      </c>
      <c r="O4382" s="14">
        <f>AVERAGE(VentasC15[[#This Row],[Maquillaje]:[Perfumería]])</f>
        <v>57611</v>
      </c>
      <c r="P4382" t="str">
        <f>INDEX(VentasC15[[#Headers],[Maquillaje]:[Perfumería]],MATCH(MAX(VentasC15[[#This Row],[Maquillaje]:[Perfumería]]),VentasC15[[#This Row],[Maquillaje]:[Perfumería]],0))</f>
        <v>Perfumería</v>
      </c>
      <c r="Q4382" t="str">
        <f>INDEX(VentasC15[[#Headers],[Maquillaje]:[Perfumería]],MATCH(MIN(VentasC15[[#This Row],[Maquillaje]:[Perfumería]]),VentasC15[[#This Row],[Maquillaje]:[Perfumería]],0))</f>
        <v>Cuerpo</v>
      </c>
      <c r="R4382" t="str">
        <f>IF(VentasC15[[#This Row],[Total por vendedor]]&gt;=250000,"SI","NO")</f>
        <v>SI</v>
      </c>
    </row>
    <row r="4383" spans="1:18" x14ac:dyDescent="0.3">
      <c r="A4383" s="17">
        <v>33501503</v>
      </c>
      <c r="B4383" s="13">
        <v>69</v>
      </c>
      <c r="C4383" s="13">
        <v>9</v>
      </c>
      <c r="D4383" s="13">
        <v>9</v>
      </c>
      <c r="E4383" t="s">
        <v>24</v>
      </c>
      <c r="F4383" t="s">
        <v>21</v>
      </c>
      <c r="G4383" t="str">
        <f>IF(VentasC15[[#This Row],[Tipo de pago]]='Tablas auxiliares'!$B$6,"Venta física","Venta Online")</f>
        <v>Venta Online</v>
      </c>
      <c r="H4383" t="s">
        <v>30</v>
      </c>
      <c r="I4383" s="37">
        <v>63814</v>
      </c>
      <c r="J4383" s="37">
        <v>31974</v>
      </c>
      <c r="K4383" s="37">
        <v>99345</v>
      </c>
      <c r="L4383" s="37">
        <v>28862</v>
      </c>
      <c r="M4383" s="37">
        <v>86341</v>
      </c>
      <c r="N4383" s="37">
        <f>SUM(VentasC15[[#This Row],[Maquillaje]:[Perfumería]])</f>
        <v>310336</v>
      </c>
      <c r="O4383" s="14">
        <f>AVERAGE(VentasC15[[#This Row],[Maquillaje]:[Perfumería]])</f>
        <v>62067.199999999997</v>
      </c>
      <c r="P4383" t="str">
        <f>INDEX(VentasC15[[#Headers],[Maquillaje]:[Perfumería]],MATCH(MAX(VentasC15[[#This Row],[Maquillaje]:[Perfumería]]),VentasC15[[#This Row],[Maquillaje]:[Perfumería]],0))</f>
        <v>Cabello</v>
      </c>
      <c r="Q4383" t="str">
        <f>INDEX(VentasC15[[#Headers],[Maquillaje]:[Perfumería]],MATCH(MIN(VentasC15[[#This Row],[Maquillaje]:[Perfumería]]),VentasC15[[#This Row],[Maquillaje]:[Perfumería]],0))</f>
        <v>Cuerpo</v>
      </c>
      <c r="R4383" t="str">
        <f>IF(VentasC15[[#This Row],[Total por vendedor]]&gt;=250000,"SI","NO")</f>
        <v>SI</v>
      </c>
    </row>
    <row r="4384" spans="1:18" x14ac:dyDescent="0.3">
      <c r="A4384" s="16">
        <v>33501504</v>
      </c>
      <c r="B4384" s="13">
        <v>44</v>
      </c>
      <c r="C4384" s="13">
        <v>9</v>
      </c>
      <c r="D4384" s="13">
        <v>21</v>
      </c>
      <c r="E4384" t="s">
        <v>25</v>
      </c>
      <c r="F4384" t="s">
        <v>21</v>
      </c>
      <c r="G4384" t="str">
        <f>IF(VentasC15[[#This Row],[Tipo de pago]]='Tablas auxiliares'!$B$6,"Venta física","Venta Online")</f>
        <v>Venta Online</v>
      </c>
      <c r="H4384" t="s">
        <v>30</v>
      </c>
      <c r="I4384" s="37">
        <v>74186</v>
      </c>
      <c r="J4384" s="37">
        <v>62082</v>
      </c>
      <c r="K4384" s="37">
        <v>22001</v>
      </c>
      <c r="L4384" s="37">
        <v>96875</v>
      </c>
      <c r="M4384" s="37">
        <v>77151</v>
      </c>
      <c r="N4384" s="37">
        <f>SUM(VentasC15[[#This Row],[Maquillaje]:[Perfumería]])</f>
        <v>332295</v>
      </c>
      <c r="O4384" s="14">
        <f>AVERAGE(VentasC15[[#This Row],[Maquillaje]:[Perfumería]])</f>
        <v>66459</v>
      </c>
      <c r="P4384" t="str">
        <f>INDEX(VentasC15[[#Headers],[Maquillaje]:[Perfumería]],MATCH(MAX(VentasC15[[#This Row],[Maquillaje]:[Perfumería]]),VentasC15[[#This Row],[Maquillaje]:[Perfumería]],0))</f>
        <v>Cuerpo</v>
      </c>
      <c r="Q4384" t="str">
        <f>INDEX(VentasC15[[#Headers],[Maquillaje]:[Perfumería]],MATCH(MIN(VentasC15[[#This Row],[Maquillaje]:[Perfumería]]),VentasC15[[#This Row],[Maquillaje]:[Perfumería]],0))</f>
        <v>Cabello</v>
      </c>
      <c r="R4384" t="str">
        <f>IF(VentasC15[[#This Row],[Total por vendedor]]&gt;=250000,"SI","NO")</f>
        <v>SI</v>
      </c>
    </row>
    <row r="4385" spans="1:18" x14ac:dyDescent="0.3">
      <c r="A4385" s="17">
        <v>33501505</v>
      </c>
      <c r="B4385" s="13">
        <v>50</v>
      </c>
      <c r="C4385" s="13">
        <v>9</v>
      </c>
      <c r="D4385" s="13">
        <v>32</v>
      </c>
      <c r="E4385" t="s">
        <v>24</v>
      </c>
      <c r="F4385" t="s">
        <v>20</v>
      </c>
      <c r="G4385" t="str">
        <f>IF(VentasC15[[#This Row],[Tipo de pago]]='Tablas auxiliares'!$B$6,"Venta física","Venta Online")</f>
        <v>Venta física</v>
      </c>
      <c r="H4385" t="s">
        <v>30</v>
      </c>
      <c r="I4385" s="37">
        <v>99815</v>
      </c>
      <c r="J4385" s="37">
        <v>4012</v>
      </c>
      <c r="K4385" s="37">
        <v>17435</v>
      </c>
      <c r="L4385" s="37">
        <v>48786</v>
      </c>
      <c r="M4385" s="37">
        <v>79595</v>
      </c>
      <c r="N4385" s="37">
        <f>SUM(VentasC15[[#This Row],[Maquillaje]:[Perfumería]])</f>
        <v>249643</v>
      </c>
      <c r="O4385" s="14">
        <f>AVERAGE(VentasC15[[#This Row],[Maquillaje]:[Perfumería]])</f>
        <v>49928.6</v>
      </c>
      <c r="P4385" t="str">
        <f>INDEX(VentasC15[[#Headers],[Maquillaje]:[Perfumería]],MATCH(MAX(VentasC15[[#This Row],[Maquillaje]:[Perfumería]]),VentasC15[[#This Row],[Maquillaje]:[Perfumería]],0))</f>
        <v>Maquillaje</v>
      </c>
      <c r="Q4385" t="str">
        <f>INDEX(VentasC15[[#Headers],[Maquillaje]:[Perfumería]],MATCH(MIN(VentasC15[[#This Row],[Maquillaje]:[Perfumería]]),VentasC15[[#This Row],[Maquillaje]:[Perfumería]],0))</f>
        <v>Skincare</v>
      </c>
      <c r="R4385" t="str">
        <f>IF(VentasC15[[#This Row],[Total por vendedor]]&gt;=250000,"SI","NO")</f>
        <v>NO</v>
      </c>
    </row>
    <row r="4386" spans="1:18" x14ac:dyDescent="0.3">
      <c r="A4386" s="16">
        <v>33501506</v>
      </c>
      <c r="B4386" s="13">
        <v>65</v>
      </c>
      <c r="C4386" s="13">
        <v>9</v>
      </c>
      <c r="D4386" s="13">
        <v>32</v>
      </c>
      <c r="E4386" t="s">
        <v>25</v>
      </c>
      <c r="F4386" t="s">
        <v>21</v>
      </c>
      <c r="G4386" t="str">
        <f>IF(VentasC15[[#This Row],[Tipo de pago]]='Tablas auxiliares'!$B$6,"Venta física","Venta Online")</f>
        <v>Venta Online</v>
      </c>
      <c r="H4386" t="s">
        <v>30</v>
      </c>
      <c r="I4386" s="37">
        <v>25282</v>
      </c>
      <c r="J4386" s="37">
        <v>7197</v>
      </c>
      <c r="K4386" s="37">
        <v>41945</v>
      </c>
      <c r="L4386" s="37">
        <v>33751</v>
      </c>
      <c r="M4386" s="37">
        <v>88537</v>
      </c>
      <c r="N4386" s="37">
        <f>SUM(VentasC15[[#This Row],[Maquillaje]:[Perfumería]])</f>
        <v>196712</v>
      </c>
      <c r="O4386" s="14">
        <f>AVERAGE(VentasC15[[#This Row],[Maquillaje]:[Perfumería]])</f>
        <v>39342.400000000001</v>
      </c>
      <c r="P4386" t="str">
        <f>INDEX(VentasC15[[#Headers],[Maquillaje]:[Perfumería]],MATCH(MAX(VentasC15[[#This Row],[Maquillaje]:[Perfumería]]),VentasC15[[#This Row],[Maquillaje]:[Perfumería]],0))</f>
        <v>Perfumería</v>
      </c>
      <c r="Q4386" t="str">
        <f>INDEX(VentasC15[[#Headers],[Maquillaje]:[Perfumería]],MATCH(MIN(VentasC15[[#This Row],[Maquillaje]:[Perfumería]]),VentasC15[[#This Row],[Maquillaje]:[Perfumería]],0))</f>
        <v>Skincare</v>
      </c>
      <c r="R4386" t="str">
        <f>IF(VentasC15[[#This Row],[Total por vendedor]]&gt;=250000,"SI","NO")</f>
        <v>NO</v>
      </c>
    </row>
    <row r="4387" spans="1:18" x14ac:dyDescent="0.3">
      <c r="A4387" s="17">
        <v>33501507</v>
      </c>
      <c r="B4387" s="13">
        <v>44</v>
      </c>
      <c r="C4387" s="13">
        <v>9</v>
      </c>
      <c r="D4387" s="13">
        <v>22</v>
      </c>
      <c r="E4387" t="s">
        <v>22</v>
      </c>
      <c r="F4387" t="s">
        <v>21</v>
      </c>
      <c r="G4387" t="str">
        <f>IF(VentasC15[[#This Row],[Tipo de pago]]='Tablas auxiliares'!$B$6,"Venta física","Venta Online")</f>
        <v>Venta Online</v>
      </c>
      <c r="H4387" t="s">
        <v>30</v>
      </c>
      <c r="I4387" s="37">
        <v>8331</v>
      </c>
      <c r="J4387" s="37">
        <v>14177</v>
      </c>
      <c r="K4387" s="37">
        <v>2691</v>
      </c>
      <c r="L4387" s="37">
        <v>89340</v>
      </c>
      <c r="M4387" s="37">
        <v>13006</v>
      </c>
      <c r="N4387" s="37">
        <f>SUM(VentasC15[[#This Row],[Maquillaje]:[Perfumería]])</f>
        <v>127545</v>
      </c>
      <c r="O4387" s="14">
        <f>AVERAGE(VentasC15[[#This Row],[Maquillaje]:[Perfumería]])</f>
        <v>25509</v>
      </c>
      <c r="P4387" t="str">
        <f>INDEX(VentasC15[[#Headers],[Maquillaje]:[Perfumería]],MATCH(MAX(VentasC15[[#This Row],[Maquillaje]:[Perfumería]]),VentasC15[[#This Row],[Maquillaje]:[Perfumería]],0))</f>
        <v>Cuerpo</v>
      </c>
      <c r="Q4387" t="str">
        <f>INDEX(VentasC15[[#Headers],[Maquillaje]:[Perfumería]],MATCH(MIN(VentasC15[[#This Row],[Maquillaje]:[Perfumería]]),VentasC15[[#This Row],[Maquillaje]:[Perfumería]],0))</f>
        <v>Cabello</v>
      </c>
      <c r="R4387" t="str">
        <f>IF(VentasC15[[#This Row],[Total por vendedor]]&gt;=250000,"SI","NO")</f>
        <v>NO</v>
      </c>
    </row>
    <row r="4388" spans="1:18" x14ac:dyDescent="0.3">
      <c r="A4388" s="16">
        <v>33501508</v>
      </c>
      <c r="B4388" s="13">
        <v>45</v>
      </c>
      <c r="C4388" s="13">
        <v>9</v>
      </c>
      <c r="D4388" s="13">
        <v>52</v>
      </c>
      <c r="E4388" t="s">
        <v>22</v>
      </c>
      <c r="F4388" t="s">
        <v>21</v>
      </c>
      <c r="G4388" t="str">
        <f>IF(VentasC15[[#This Row],[Tipo de pago]]='Tablas auxiliares'!$B$6,"Venta física","Venta Online")</f>
        <v>Venta Online</v>
      </c>
      <c r="H4388" t="s">
        <v>30</v>
      </c>
      <c r="I4388" s="37">
        <v>14877</v>
      </c>
      <c r="J4388" s="37">
        <v>96445</v>
      </c>
      <c r="K4388" s="37">
        <v>59418</v>
      </c>
      <c r="L4388" s="37">
        <v>20737</v>
      </c>
      <c r="M4388" s="37">
        <v>11345</v>
      </c>
      <c r="N4388" s="37">
        <f>SUM(VentasC15[[#This Row],[Maquillaje]:[Perfumería]])</f>
        <v>202822</v>
      </c>
      <c r="O4388" s="14">
        <f>AVERAGE(VentasC15[[#This Row],[Maquillaje]:[Perfumería]])</f>
        <v>40564.400000000001</v>
      </c>
      <c r="P4388" t="str">
        <f>INDEX(VentasC15[[#Headers],[Maquillaje]:[Perfumería]],MATCH(MAX(VentasC15[[#This Row],[Maquillaje]:[Perfumería]]),VentasC15[[#This Row],[Maquillaje]:[Perfumería]],0))</f>
        <v>Skincare</v>
      </c>
      <c r="Q4388" t="str">
        <f>INDEX(VentasC15[[#Headers],[Maquillaje]:[Perfumería]],MATCH(MIN(VentasC15[[#This Row],[Maquillaje]:[Perfumería]]),VentasC15[[#This Row],[Maquillaje]:[Perfumería]],0))</f>
        <v>Perfumería</v>
      </c>
      <c r="R4388" t="str">
        <f>IF(VentasC15[[#This Row],[Total por vendedor]]&gt;=250000,"SI","NO")</f>
        <v>NO</v>
      </c>
    </row>
    <row r="4389" spans="1:18" x14ac:dyDescent="0.3">
      <c r="A4389" s="17">
        <v>33501509</v>
      </c>
      <c r="B4389" s="13">
        <v>31</v>
      </c>
      <c r="C4389" s="13">
        <v>9</v>
      </c>
      <c r="D4389" s="13">
        <v>24</v>
      </c>
      <c r="E4389" t="s">
        <v>23</v>
      </c>
      <c r="F4389" t="s">
        <v>20</v>
      </c>
      <c r="G4389" t="str">
        <f>IF(VentasC15[[#This Row],[Tipo de pago]]='Tablas auxiliares'!$B$6,"Venta física","Venta Online")</f>
        <v>Venta física</v>
      </c>
      <c r="H4389" t="s">
        <v>30</v>
      </c>
      <c r="I4389" s="37">
        <v>18670</v>
      </c>
      <c r="J4389" s="37">
        <v>71139</v>
      </c>
      <c r="K4389" s="37">
        <v>74645</v>
      </c>
      <c r="L4389" s="37">
        <v>80044</v>
      </c>
      <c r="M4389" s="37">
        <v>49786</v>
      </c>
      <c r="N4389" s="37">
        <f>SUM(VentasC15[[#This Row],[Maquillaje]:[Perfumería]])</f>
        <v>294284</v>
      </c>
      <c r="O4389" s="14">
        <f>AVERAGE(VentasC15[[#This Row],[Maquillaje]:[Perfumería]])</f>
        <v>58856.800000000003</v>
      </c>
      <c r="P4389" t="str">
        <f>INDEX(VentasC15[[#Headers],[Maquillaje]:[Perfumería]],MATCH(MAX(VentasC15[[#This Row],[Maquillaje]:[Perfumería]]),VentasC15[[#This Row],[Maquillaje]:[Perfumería]],0))</f>
        <v>Cuerpo</v>
      </c>
      <c r="Q4389" t="str">
        <f>INDEX(VentasC15[[#Headers],[Maquillaje]:[Perfumería]],MATCH(MIN(VentasC15[[#This Row],[Maquillaje]:[Perfumería]]),VentasC15[[#This Row],[Maquillaje]:[Perfumería]],0))</f>
        <v>Maquillaje</v>
      </c>
      <c r="R4389" t="str">
        <f>IF(VentasC15[[#This Row],[Total por vendedor]]&gt;=250000,"SI","NO")</f>
        <v>SI</v>
      </c>
    </row>
    <row r="4390" spans="1:18" x14ac:dyDescent="0.3">
      <c r="A4390" s="16">
        <v>33501510</v>
      </c>
      <c r="B4390" s="13">
        <v>66</v>
      </c>
      <c r="C4390" s="13">
        <v>9</v>
      </c>
      <c r="D4390" s="13">
        <v>95</v>
      </c>
      <c r="E4390" t="s">
        <v>23</v>
      </c>
      <c r="F4390" t="s">
        <v>20</v>
      </c>
      <c r="G4390" t="str">
        <f>IF(VentasC15[[#This Row],[Tipo de pago]]='Tablas auxiliares'!$B$6,"Venta física","Venta Online")</f>
        <v>Venta física</v>
      </c>
      <c r="H4390" t="s">
        <v>30</v>
      </c>
      <c r="I4390" s="37">
        <v>95708</v>
      </c>
      <c r="J4390" s="37">
        <v>68949</v>
      </c>
      <c r="K4390" s="37">
        <v>30468</v>
      </c>
      <c r="L4390" s="37">
        <v>7725</v>
      </c>
      <c r="M4390" s="37">
        <v>50339</v>
      </c>
      <c r="N4390" s="37">
        <f>SUM(VentasC15[[#This Row],[Maquillaje]:[Perfumería]])</f>
        <v>253189</v>
      </c>
      <c r="O4390" s="14">
        <f>AVERAGE(VentasC15[[#This Row],[Maquillaje]:[Perfumería]])</f>
        <v>50637.8</v>
      </c>
      <c r="P4390" t="str">
        <f>INDEX(VentasC15[[#Headers],[Maquillaje]:[Perfumería]],MATCH(MAX(VentasC15[[#This Row],[Maquillaje]:[Perfumería]]),VentasC15[[#This Row],[Maquillaje]:[Perfumería]],0))</f>
        <v>Maquillaje</v>
      </c>
      <c r="Q4390" t="str">
        <f>INDEX(VentasC15[[#Headers],[Maquillaje]:[Perfumería]],MATCH(MIN(VentasC15[[#This Row],[Maquillaje]:[Perfumería]]),VentasC15[[#This Row],[Maquillaje]:[Perfumería]],0))</f>
        <v>Cuerpo</v>
      </c>
      <c r="R4390" t="str">
        <f>IF(VentasC15[[#This Row],[Total por vendedor]]&gt;=250000,"SI","NO")</f>
        <v>SI</v>
      </c>
    </row>
    <row r="4391" spans="1:18" x14ac:dyDescent="0.3">
      <c r="A4391" s="17">
        <v>33501511</v>
      </c>
      <c r="B4391" s="13">
        <v>28</v>
      </c>
      <c r="C4391" s="13">
        <v>9</v>
      </c>
      <c r="D4391" s="13">
        <v>98</v>
      </c>
      <c r="E4391" t="s">
        <v>23</v>
      </c>
      <c r="F4391" t="s">
        <v>21</v>
      </c>
      <c r="G4391" t="str">
        <f>IF(VentasC15[[#This Row],[Tipo de pago]]='Tablas auxiliares'!$B$6,"Venta física","Venta Online")</f>
        <v>Venta Online</v>
      </c>
      <c r="H4391" t="s">
        <v>30</v>
      </c>
      <c r="I4391" s="37">
        <v>52361</v>
      </c>
      <c r="J4391" s="37">
        <v>47598</v>
      </c>
      <c r="K4391" s="37">
        <v>50048</v>
      </c>
      <c r="L4391" s="37">
        <v>42084</v>
      </c>
      <c r="M4391" s="37">
        <v>42010</v>
      </c>
      <c r="N4391" s="37">
        <f>SUM(VentasC15[[#This Row],[Maquillaje]:[Perfumería]])</f>
        <v>234101</v>
      </c>
      <c r="O4391" s="14">
        <f>AVERAGE(VentasC15[[#This Row],[Maquillaje]:[Perfumería]])</f>
        <v>46820.2</v>
      </c>
      <c r="P4391" t="str">
        <f>INDEX(VentasC15[[#Headers],[Maquillaje]:[Perfumería]],MATCH(MAX(VentasC15[[#This Row],[Maquillaje]:[Perfumería]]),VentasC15[[#This Row],[Maquillaje]:[Perfumería]],0))</f>
        <v>Maquillaje</v>
      </c>
      <c r="Q4391" t="str">
        <f>INDEX(VentasC15[[#Headers],[Maquillaje]:[Perfumería]],MATCH(MIN(VentasC15[[#This Row],[Maquillaje]:[Perfumería]]),VentasC15[[#This Row],[Maquillaje]:[Perfumería]],0))</f>
        <v>Perfumería</v>
      </c>
      <c r="R4391" t="str">
        <f>IF(VentasC15[[#This Row],[Total por vendedor]]&gt;=250000,"SI","NO")</f>
        <v>NO</v>
      </c>
    </row>
    <row r="4392" spans="1:18" x14ac:dyDescent="0.3">
      <c r="A4392" s="16">
        <v>33501512</v>
      </c>
      <c r="B4392" s="13">
        <v>25</v>
      </c>
      <c r="C4392" s="13">
        <v>9</v>
      </c>
      <c r="D4392" s="13">
        <v>79</v>
      </c>
      <c r="E4392" t="s">
        <v>25</v>
      </c>
      <c r="F4392" t="s">
        <v>21</v>
      </c>
      <c r="G4392" t="str">
        <f>IF(VentasC15[[#This Row],[Tipo de pago]]='Tablas auxiliares'!$B$6,"Venta física","Venta Online")</f>
        <v>Venta Online</v>
      </c>
      <c r="H4392" t="s">
        <v>30</v>
      </c>
      <c r="I4392" s="37">
        <v>51179</v>
      </c>
      <c r="J4392" s="37">
        <v>87629</v>
      </c>
      <c r="K4392" s="37">
        <v>46588</v>
      </c>
      <c r="L4392" s="37">
        <v>38619</v>
      </c>
      <c r="M4392" s="37">
        <v>64562</v>
      </c>
      <c r="N4392" s="37">
        <f>SUM(VentasC15[[#This Row],[Maquillaje]:[Perfumería]])</f>
        <v>288577</v>
      </c>
      <c r="O4392" s="14">
        <f>AVERAGE(VentasC15[[#This Row],[Maquillaje]:[Perfumería]])</f>
        <v>57715.4</v>
      </c>
      <c r="P4392" t="str">
        <f>INDEX(VentasC15[[#Headers],[Maquillaje]:[Perfumería]],MATCH(MAX(VentasC15[[#This Row],[Maquillaje]:[Perfumería]]),VentasC15[[#This Row],[Maquillaje]:[Perfumería]],0))</f>
        <v>Skincare</v>
      </c>
      <c r="Q4392" t="str">
        <f>INDEX(VentasC15[[#Headers],[Maquillaje]:[Perfumería]],MATCH(MIN(VentasC15[[#This Row],[Maquillaje]:[Perfumería]]),VentasC15[[#This Row],[Maquillaje]:[Perfumería]],0))</f>
        <v>Cuerpo</v>
      </c>
      <c r="R4392" t="str">
        <f>IF(VentasC15[[#This Row],[Total por vendedor]]&gt;=250000,"SI","NO")</f>
        <v>SI</v>
      </c>
    </row>
    <row r="4393" spans="1:18" x14ac:dyDescent="0.3">
      <c r="A4393" s="17">
        <v>33501513</v>
      </c>
      <c r="B4393" s="13">
        <v>60</v>
      </c>
      <c r="C4393" s="13">
        <v>9</v>
      </c>
      <c r="D4393" s="13">
        <v>5</v>
      </c>
      <c r="E4393" t="s">
        <v>25</v>
      </c>
      <c r="F4393" t="s">
        <v>21</v>
      </c>
      <c r="G4393" t="str">
        <f>IF(VentasC15[[#This Row],[Tipo de pago]]='Tablas auxiliares'!$B$6,"Venta física","Venta Online")</f>
        <v>Venta Online</v>
      </c>
      <c r="H4393" t="s">
        <v>30</v>
      </c>
      <c r="I4393" s="37">
        <v>36517</v>
      </c>
      <c r="J4393" s="37">
        <v>80137</v>
      </c>
      <c r="K4393" s="37">
        <v>618</v>
      </c>
      <c r="L4393" s="37">
        <v>84060</v>
      </c>
      <c r="M4393" s="37">
        <v>42550</v>
      </c>
      <c r="N4393" s="37">
        <f>SUM(VentasC15[[#This Row],[Maquillaje]:[Perfumería]])</f>
        <v>243882</v>
      </c>
      <c r="O4393" s="14">
        <f>AVERAGE(VentasC15[[#This Row],[Maquillaje]:[Perfumería]])</f>
        <v>48776.4</v>
      </c>
      <c r="P4393" t="str">
        <f>INDEX(VentasC15[[#Headers],[Maquillaje]:[Perfumería]],MATCH(MAX(VentasC15[[#This Row],[Maquillaje]:[Perfumería]]),VentasC15[[#This Row],[Maquillaje]:[Perfumería]],0))</f>
        <v>Cuerpo</v>
      </c>
      <c r="Q4393" t="str">
        <f>INDEX(VentasC15[[#Headers],[Maquillaje]:[Perfumería]],MATCH(MIN(VentasC15[[#This Row],[Maquillaje]:[Perfumería]]),VentasC15[[#This Row],[Maquillaje]:[Perfumería]],0))</f>
        <v>Cabello</v>
      </c>
      <c r="R4393" t="str">
        <f>IF(VentasC15[[#This Row],[Total por vendedor]]&gt;=250000,"SI","NO")</f>
        <v>NO</v>
      </c>
    </row>
    <row r="4394" spans="1:18" x14ac:dyDescent="0.3">
      <c r="A4394" s="16">
        <v>33501514</v>
      </c>
      <c r="B4394" s="13">
        <v>26</v>
      </c>
      <c r="C4394" s="13">
        <v>9</v>
      </c>
      <c r="D4394" s="13">
        <v>76</v>
      </c>
      <c r="E4394" t="s">
        <v>24</v>
      </c>
      <c r="F4394" t="s">
        <v>20</v>
      </c>
      <c r="G4394" t="str">
        <f>IF(VentasC15[[#This Row],[Tipo de pago]]='Tablas auxiliares'!$B$6,"Venta física","Venta Online")</f>
        <v>Venta física</v>
      </c>
      <c r="H4394" t="s">
        <v>29</v>
      </c>
      <c r="I4394" s="37">
        <v>66273</v>
      </c>
      <c r="J4394" s="37">
        <v>5846</v>
      </c>
      <c r="K4394" s="37">
        <v>23599</v>
      </c>
      <c r="L4394" s="37">
        <v>82393</v>
      </c>
      <c r="M4394" s="37">
        <v>25223</v>
      </c>
      <c r="N4394" s="37">
        <f>SUM(VentasC15[[#This Row],[Maquillaje]:[Perfumería]])</f>
        <v>203334</v>
      </c>
      <c r="O4394" s="14">
        <f>AVERAGE(VentasC15[[#This Row],[Maquillaje]:[Perfumería]])</f>
        <v>40666.800000000003</v>
      </c>
      <c r="P4394" t="str">
        <f>INDEX(VentasC15[[#Headers],[Maquillaje]:[Perfumería]],MATCH(MAX(VentasC15[[#This Row],[Maquillaje]:[Perfumería]]),VentasC15[[#This Row],[Maquillaje]:[Perfumería]],0))</f>
        <v>Cuerpo</v>
      </c>
      <c r="Q4394" t="str">
        <f>INDEX(VentasC15[[#Headers],[Maquillaje]:[Perfumería]],MATCH(MIN(VentasC15[[#This Row],[Maquillaje]:[Perfumería]]),VentasC15[[#This Row],[Maquillaje]:[Perfumería]],0))</f>
        <v>Skincare</v>
      </c>
      <c r="R4394" t="str">
        <f>IF(VentasC15[[#This Row],[Total por vendedor]]&gt;=250000,"SI","NO")</f>
        <v>NO</v>
      </c>
    </row>
    <row r="4395" spans="1:18" x14ac:dyDescent="0.3">
      <c r="A4395" s="17">
        <v>33501515</v>
      </c>
      <c r="B4395" s="13">
        <v>63</v>
      </c>
      <c r="C4395" s="13">
        <v>9</v>
      </c>
      <c r="D4395" s="13">
        <v>82</v>
      </c>
      <c r="E4395" t="s">
        <v>24</v>
      </c>
      <c r="F4395" t="s">
        <v>21</v>
      </c>
      <c r="G4395" t="str">
        <f>IF(VentasC15[[#This Row],[Tipo de pago]]='Tablas auxiliares'!$B$6,"Venta física","Venta Online")</f>
        <v>Venta Online</v>
      </c>
      <c r="H4395" t="s">
        <v>29</v>
      </c>
      <c r="I4395" s="37">
        <v>16809</v>
      </c>
      <c r="J4395" s="37">
        <v>39133</v>
      </c>
      <c r="K4395" s="37">
        <v>1701</v>
      </c>
      <c r="L4395" s="37">
        <v>77813</v>
      </c>
      <c r="M4395" s="37">
        <v>92441</v>
      </c>
      <c r="N4395" s="37">
        <f>SUM(VentasC15[[#This Row],[Maquillaje]:[Perfumería]])</f>
        <v>227897</v>
      </c>
      <c r="O4395" s="14">
        <f>AVERAGE(VentasC15[[#This Row],[Maquillaje]:[Perfumería]])</f>
        <v>45579.4</v>
      </c>
      <c r="P4395" t="str">
        <f>INDEX(VentasC15[[#Headers],[Maquillaje]:[Perfumería]],MATCH(MAX(VentasC15[[#This Row],[Maquillaje]:[Perfumería]]),VentasC15[[#This Row],[Maquillaje]:[Perfumería]],0))</f>
        <v>Perfumería</v>
      </c>
      <c r="Q4395" t="str">
        <f>INDEX(VentasC15[[#Headers],[Maquillaje]:[Perfumería]],MATCH(MIN(VentasC15[[#This Row],[Maquillaje]:[Perfumería]]),VentasC15[[#This Row],[Maquillaje]:[Perfumería]],0))</f>
        <v>Cabello</v>
      </c>
      <c r="R4395" t="str">
        <f>IF(VentasC15[[#This Row],[Total por vendedor]]&gt;=250000,"SI","NO")</f>
        <v>NO</v>
      </c>
    </row>
    <row r="4396" spans="1:18" x14ac:dyDescent="0.3">
      <c r="A4396" s="16">
        <v>33501516</v>
      </c>
      <c r="B4396" s="13">
        <v>73</v>
      </c>
      <c r="C4396" s="13">
        <v>9</v>
      </c>
      <c r="D4396" s="13">
        <v>94</v>
      </c>
      <c r="E4396" t="s">
        <v>23</v>
      </c>
      <c r="F4396" t="s">
        <v>20</v>
      </c>
      <c r="G4396" t="str">
        <f>IF(VentasC15[[#This Row],[Tipo de pago]]='Tablas auxiliares'!$B$6,"Venta física","Venta Online")</f>
        <v>Venta física</v>
      </c>
      <c r="H4396" t="s">
        <v>29</v>
      </c>
      <c r="I4396" s="37">
        <v>64161</v>
      </c>
      <c r="J4396" s="37">
        <v>36262</v>
      </c>
      <c r="K4396" s="37">
        <v>64647</v>
      </c>
      <c r="L4396" s="37">
        <v>33008</v>
      </c>
      <c r="M4396" s="37">
        <v>48125</v>
      </c>
      <c r="N4396" s="37">
        <f>SUM(VentasC15[[#This Row],[Maquillaje]:[Perfumería]])</f>
        <v>246203</v>
      </c>
      <c r="O4396" s="14">
        <f>AVERAGE(VentasC15[[#This Row],[Maquillaje]:[Perfumería]])</f>
        <v>49240.6</v>
      </c>
      <c r="P4396" t="str">
        <f>INDEX(VentasC15[[#Headers],[Maquillaje]:[Perfumería]],MATCH(MAX(VentasC15[[#This Row],[Maquillaje]:[Perfumería]]),VentasC15[[#This Row],[Maquillaje]:[Perfumería]],0))</f>
        <v>Cabello</v>
      </c>
      <c r="Q4396" t="str">
        <f>INDEX(VentasC15[[#Headers],[Maquillaje]:[Perfumería]],MATCH(MIN(VentasC15[[#This Row],[Maquillaje]:[Perfumería]]),VentasC15[[#This Row],[Maquillaje]:[Perfumería]],0))</f>
        <v>Cuerpo</v>
      </c>
      <c r="R4396" t="str">
        <f>IF(VentasC15[[#This Row],[Total por vendedor]]&gt;=250000,"SI","NO")</f>
        <v>NO</v>
      </c>
    </row>
    <row r="4397" spans="1:18" x14ac:dyDescent="0.3">
      <c r="A4397" s="17">
        <v>33501517</v>
      </c>
      <c r="B4397" s="13">
        <v>56</v>
      </c>
      <c r="C4397" s="13">
        <v>9</v>
      </c>
      <c r="D4397" s="13">
        <v>8</v>
      </c>
      <c r="E4397" t="s">
        <v>22</v>
      </c>
      <c r="F4397" t="s">
        <v>20</v>
      </c>
      <c r="G4397" t="str">
        <f>IF(VentasC15[[#This Row],[Tipo de pago]]='Tablas auxiliares'!$B$6,"Venta física","Venta Online")</f>
        <v>Venta física</v>
      </c>
      <c r="H4397" t="s">
        <v>30</v>
      </c>
      <c r="I4397" s="37">
        <v>50452</v>
      </c>
      <c r="J4397" s="37">
        <v>17488</v>
      </c>
      <c r="K4397" s="37">
        <v>30327</v>
      </c>
      <c r="L4397" s="37">
        <v>34490</v>
      </c>
      <c r="M4397" s="37">
        <v>32079</v>
      </c>
      <c r="N4397" s="37">
        <f>SUM(VentasC15[[#This Row],[Maquillaje]:[Perfumería]])</f>
        <v>164836</v>
      </c>
      <c r="O4397" s="14">
        <f>AVERAGE(VentasC15[[#This Row],[Maquillaje]:[Perfumería]])</f>
        <v>32967.199999999997</v>
      </c>
      <c r="P4397" t="str">
        <f>INDEX(VentasC15[[#Headers],[Maquillaje]:[Perfumería]],MATCH(MAX(VentasC15[[#This Row],[Maquillaje]:[Perfumería]]),VentasC15[[#This Row],[Maquillaje]:[Perfumería]],0))</f>
        <v>Maquillaje</v>
      </c>
      <c r="Q4397" t="str">
        <f>INDEX(VentasC15[[#Headers],[Maquillaje]:[Perfumería]],MATCH(MIN(VentasC15[[#This Row],[Maquillaje]:[Perfumería]]),VentasC15[[#This Row],[Maquillaje]:[Perfumería]],0))</f>
        <v>Skincare</v>
      </c>
      <c r="R4397" t="str">
        <f>IF(VentasC15[[#This Row],[Total por vendedor]]&gt;=250000,"SI","NO")</f>
        <v>NO</v>
      </c>
    </row>
    <row r="4398" spans="1:18" x14ac:dyDescent="0.3">
      <c r="A4398" s="16">
        <v>33501518</v>
      </c>
      <c r="B4398" s="13">
        <v>63</v>
      </c>
      <c r="C4398" s="13">
        <v>9</v>
      </c>
      <c r="D4398" s="13">
        <v>99</v>
      </c>
      <c r="E4398" t="s">
        <v>23</v>
      </c>
      <c r="F4398" t="s">
        <v>20</v>
      </c>
      <c r="G4398" t="str">
        <f>IF(VentasC15[[#This Row],[Tipo de pago]]='Tablas auxiliares'!$B$6,"Venta física","Venta Online")</f>
        <v>Venta física</v>
      </c>
      <c r="H4398" t="s">
        <v>30</v>
      </c>
      <c r="I4398" s="37">
        <v>28366</v>
      </c>
      <c r="J4398" s="37">
        <v>74484</v>
      </c>
      <c r="K4398" s="37">
        <v>36194</v>
      </c>
      <c r="L4398" s="37">
        <v>16995</v>
      </c>
      <c r="M4398" s="37">
        <v>30211</v>
      </c>
      <c r="N4398" s="37">
        <f>SUM(VentasC15[[#This Row],[Maquillaje]:[Perfumería]])</f>
        <v>186250</v>
      </c>
      <c r="O4398" s="14">
        <f>AVERAGE(VentasC15[[#This Row],[Maquillaje]:[Perfumería]])</f>
        <v>37250</v>
      </c>
      <c r="P4398" t="str">
        <f>INDEX(VentasC15[[#Headers],[Maquillaje]:[Perfumería]],MATCH(MAX(VentasC15[[#This Row],[Maquillaje]:[Perfumería]]),VentasC15[[#This Row],[Maquillaje]:[Perfumería]],0))</f>
        <v>Skincare</v>
      </c>
      <c r="Q4398" t="str">
        <f>INDEX(VentasC15[[#Headers],[Maquillaje]:[Perfumería]],MATCH(MIN(VentasC15[[#This Row],[Maquillaje]:[Perfumería]]),VentasC15[[#This Row],[Maquillaje]:[Perfumería]],0))</f>
        <v>Cuerpo</v>
      </c>
      <c r="R4398" t="str">
        <f>IF(VentasC15[[#This Row],[Total por vendedor]]&gt;=250000,"SI","NO")</f>
        <v>NO</v>
      </c>
    </row>
    <row r="4399" spans="1:18" x14ac:dyDescent="0.3">
      <c r="A4399" s="17">
        <v>33501519</v>
      </c>
      <c r="B4399" s="13">
        <v>60</v>
      </c>
      <c r="C4399" s="13">
        <v>9</v>
      </c>
      <c r="D4399" s="13">
        <v>82</v>
      </c>
      <c r="E4399" t="s">
        <v>22</v>
      </c>
      <c r="F4399" t="s">
        <v>21</v>
      </c>
      <c r="G4399" t="str">
        <f>IF(VentasC15[[#This Row],[Tipo de pago]]='Tablas auxiliares'!$B$6,"Venta física","Venta Online")</f>
        <v>Venta Online</v>
      </c>
      <c r="H4399" t="s">
        <v>29</v>
      </c>
      <c r="I4399" s="37">
        <v>952</v>
      </c>
      <c r="J4399" s="37">
        <v>62176</v>
      </c>
      <c r="K4399" s="37">
        <v>91112</v>
      </c>
      <c r="L4399" s="37">
        <v>7692</v>
      </c>
      <c r="M4399" s="37">
        <v>83711</v>
      </c>
      <c r="N4399" s="37">
        <f>SUM(VentasC15[[#This Row],[Maquillaje]:[Perfumería]])</f>
        <v>245643</v>
      </c>
      <c r="O4399" s="14">
        <f>AVERAGE(VentasC15[[#This Row],[Maquillaje]:[Perfumería]])</f>
        <v>49128.6</v>
      </c>
      <c r="P4399" t="str">
        <f>INDEX(VentasC15[[#Headers],[Maquillaje]:[Perfumería]],MATCH(MAX(VentasC15[[#This Row],[Maquillaje]:[Perfumería]]),VentasC15[[#This Row],[Maquillaje]:[Perfumería]],0))</f>
        <v>Cabello</v>
      </c>
      <c r="Q4399" t="str">
        <f>INDEX(VentasC15[[#Headers],[Maquillaje]:[Perfumería]],MATCH(MIN(VentasC15[[#This Row],[Maquillaje]:[Perfumería]]),VentasC15[[#This Row],[Maquillaje]:[Perfumería]],0))</f>
        <v>Maquillaje</v>
      </c>
      <c r="R4399" t="str">
        <f>IF(VentasC15[[#This Row],[Total por vendedor]]&gt;=250000,"SI","NO")</f>
        <v>NO</v>
      </c>
    </row>
    <row r="4400" spans="1:18" x14ac:dyDescent="0.3">
      <c r="A4400" s="16">
        <v>33501520</v>
      </c>
      <c r="B4400" s="13">
        <v>31</v>
      </c>
      <c r="C4400" s="13">
        <v>9</v>
      </c>
      <c r="D4400" s="13">
        <v>19</v>
      </c>
      <c r="E4400" t="s">
        <v>22</v>
      </c>
      <c r="F4400" t="s">
        <v>21</v>
      </c>
      <c r="G4400" t="str">
        <f>IF(VentasC15[[#This Row],[Tipo de pago]]='Tablas auxiliares'!$B$6,"Venta física","Venta Online")</f>
        <v>Venta Online</v>
      </c>
      <c r="H4400" t="s">
        <v>29</v>
      </c>
      <c r="I4400" s="37">
        <v>73097</v>
      </c>
      <c r="J4400" s="37">
        <v>44902</v>
      </c>
      <c r="K4400" s="37">
        <v>80728</v>
      </c>
      <c r="L4400" s="37">
        <v>57901</v>
      </c>
      <c r="M4400" s="37">
        <v>89137</v>
      </c>
      <c r="N4400" s="37">
        <f>SUM(VentasC15[[#This Row],[Maquillaje]:[Perfumería]])</f>
        <v>345765</v>
      </c>
      <c r="O4400" s="14">
        <f>AVERAGE(VentasC15[[#This Row],[Maquillaje]:[Perfumería]])</f>
        <v>69153</v>
      </c>
      <c r="P4400" t="str">
        <f>INDEX(VentasC15[[#Headers],[Maquillaje]:[Perfumería]],MATCH(MAX(VentasC15[[#This Row],[Maquillaje]:[Perfumería]]),VentasC15[[#This Row],[Maquillaje]:[Perfumería]],0))</f>
        <v>Perfumería</v>
      </c>
      <c r="Q4400" t="str">
        <f>INDEX(VentasC15[[#Headers],[Maquillaje]:[Perfumería]],MATCH(MIN(VentasC15[[#This Row],[Maquillaje]:[Perfumería]]),VentasC15[[#This Row],[Maquillaje]:[Perfumería]],0))</f>
        <v>Skincare</v>
      </c>
      <c r="R4400" t="str">
        <f>IF(VentasC15[[#This Row],[Total por vendedor]]&gt;=250000,"SI","NO")</f>
        <v>SI</v>
      </c>
    </row>
    <row r="4401" spans="1:18" x14ac:dyDescent="0.3">
      <c r="A4401" s="17">
        <v>33501521</v>
      </c>
      <c r="B4401" s="13">
        <v>58</v>
      </c>
      <c r="C4401" s="13">
        <v>9</v>
      </c>
      <c r="D4401" s="13">
        <v>15</v>
      </c>
      <c r="E4401" t="s">
        <v>22</v>
      </c>
      <c r="F4401" t="s">
        <v>20</v>
      </c>
      <c r="G4401" t="str">
        <f>IF(VentasC15[[#This Row],[Tipo de pago]]='Tablas auxiliares'!$B$6,"Venta física","Venta Online")</f>
        <v>Venta física</v>
      </c>
      <c r="H4401" t="s">
        <v>30</v>
      </c>
      <c r="I4401" s="37">
        <v>8982</v>
      </c>
      <c r="J4401" s="37">
        <v>71841</v>
      </c>
      <c r="K4401" s="37">
        <v>65241</v>
      </c>
      <c r="L4401" s="37">
        <v>23603</v>
      </c>
      <c r="M4401" s="37">
        <v>59899</v>
      </c>
      <c r="N4401" s="37">
        <f>SUM(VentasC15[[#This Row],[Maquillaje]:[Perfumería]])</f>
        <v>229566</v>
      </c>
      <c r="O4401" s="14">
        <f>AVERAGE(VentasC15[[#This Row],[Maquillaje]:[Perfumería]])</f>
        <v>45913.2</v>
      </c>
      <c r="P4401" t="str">
        <f>INDEX(VentasC15[[#Headers],[Maquillaje]:[Perfumería]],MATCH(MAX(VentasC15[[#This Row],[Maquillaje]:[Perfumería]]),VentasC15[[#This Row],[Maquillaje]:[Perfumería]],0))</f>
        <v>Skincare</v>
      </c>
      <c r="Q4401" t="str">
        <f>INDEX(VentasC15[[#Headers],[Maquillaje]:[Perfumería]],MATCH(MIN(VentasC15[[#This Row],[Maquillaje]:[Perfumería]]),VentasC15[[#This Row],[Maquillaje]:[Perfumería]],0))</f>
        <v>Maquillaje</v>
      </c>
      <c r="R4401" t="str">
        <f>IF(VentasC15[[#This Row],[Total por vendedor]]&gt;=250000,"SI","NO")</f>
        <v>NO</v>
      </c>
    </row>
    <row r="4402" spans="1:18" x14ac:dyDescent="0.3">
      <c r="A4402" s="16">
        <v>33501522</v>
      </c>
      <c r="B4402" s="13">
        <v>41</v>
      </c>
      <c r="C4402" s="13">
        <v>9</v>
      </c>
      <c r="D4402" s="13">
        <v>7</v>
      </c>
      <c r="E4402" t="s">
        <v>23</v>
      </c>
      <c r="F4402" t="s">
        <v>20</v>
      </c>
      <c r="G4402" t="str">
        <f>IF(VentasC15[[#This Row],[Tipo de pago]]='Tablas auxiliares'!$B$6,"Venta física","Venta Online")</f>
        <v>Venta física</v>
      </c>
      <c r="H4402" t="s">
        <v>30</v>
      </c>
      <c r="I4402" s="37">
        <v>35271</v>
      </c>
      <c r="J4402" s="37">
        <v>82801</v>
      </c>
      <c r="K4402" s="37">
        <v>4140</v>
      </c>
      <c r="L4402" s="37">
        <v>440</v>
      </c>
      <c r="M4402" s="37">
        <v>30792</v>
      </c>
      <c r="N4402" s="37">
        <f>SUM(VentasC15[[#This Row],[Maquillaje]:[Perfumería]])</f>
        <v>153444</v>
      </c>
      <c r="O4402" s="14">
        <f>AVERAGE(VentasC15[[#This Row],[Maquillaje]:[Perfumería]])</f>
        <v>30688.799999999999</v>
      </c>
      <c r="P4402" t="str">
        <f>INDEX(VentasC15[[#Headers],[Maquillaje]:[Perfumería]],MATCH(MAX(VentasC15[[#This Row],[Maquillaje]:[Perfumería]]),VentasC15[[#This Row],[Maquillaje]:[Perfumería]],0))</f>
        <v>Skincare</v>
      </c>
      <c r="Q4402" t="str">
        <f>INDEX(VentasC15[[#Headers],[Maquillaje]:[Perfumería]],MATCH(MIN(VentasC15[[#This Row],[Maquillaje]:[Perfumería]]),VentasC15[[#This Row],[Maquillaje]:[Perfumería]],0))</f>
        <v>Cuerpo</v>
      </c>
      <c r="R4402" t="str">
        <f>IF(VentasC15[[#This Row],[Total por vendedor]]&gt;=250000,"SI","NO")</f>
        <v>NO</v>
      </c>
    </row>
    <row r="4403" spans="1:18" x14ac:dyDescent="0.3">
      <c r="A4403" s="17">
        <v>33501523</v>
      </c>
      <c r="B4403" s="13">
        <v>32</v>
      </c>
      <c r="C4403" s="13">
        <v>9</v>
      </c>
      <c r="D4403" s="13">
        <v>54</v>
      </c>
      <c r="E4403" t="s">
        <v>23</v>
      </c>
      <c r="F4403" t="s">
        <v>21</v>
      </c>
      <c r="G4403" t="str">
        <f>IF(VentasC15[[#This Row],[Tipo de pago]]='Tablas auxiliares'!$B$6,"Venta física","Venta Online")</f>
        <v>Venta Online</v>
      </c>
      <c r="H4403" t="s">
        <v>29</v>
      </c>
      <c r="I4403" s="37">
        <v>16512</v>
      </c>
      <c r="J4403" s="37">
        <v>91390</v>
      </c>
      <c r="K4403" s="37">
        <v>68505</v>
      </c>
      <c r="L4403" s="37">
        <v>9427</v>
      </c>
      <c r="M4403" s="37">
        <v>25444</v>
      </c>
      <c r="N4403" s="37">
        <f>SUM(VentasC15[[#This Row],[Maquillaje]:[Perfumería]])</f>
        <v>211278</v>
      </c>
      <c r="O4403" s="14">
        <f>AVERAGE(VentasC15[[#This Row],[Maquillaje]:[Perfumería]])</f>
        <v>42255.6</v>
      </c>
      <c r="P4403" t="str">
        <f>INDEX(VentasC15[[#Headers],[Maquillaje]:[Perfumería]],MATCH(MAX(VentasC15[[#This Row],[Maquillaje]:[Perfumería]]),VentasC15[[#This Row],[Maquillaje]:[Perfumería]],0))</f>
        <v>Skincare</v>
      </c>
      <c r="Q4403" t="str">
        <f>INDEX(VentasC15[[#Headers],[Maquillaje]:[Perfumería]],MATCH(MIN(VentasC15[[#This Row],[Maquillaje]:[Perfumería]]),VentasC15[[#This Row],[Maquillaje]:[Perfumería]],0))</f>
        <v>Cuerpo</v>
      </c>
      <c r="R4403" t="str">
        <f>IF(VentasC15[[#This Row],[Total por vendedor]]&gt;=250000,"SI","NO")</f>
        <v>NO</v>
      </c>
    </row>
    <row r="4404" spans="1:18" x14ac:dyDescent="0.3">
      <c r="A4404" s="16">
        <v>33501524</v>
      </c>
      <c r="B4404" s="13">
        <v>66</v>
      </c>
      <c r="C4404" s="13">
        <v>9</v>
      </c>
      <c r="D4404" s="13">
        <v>49</v>
      </c>
      <c r="E4404" t="s">
        <v>23</v>
      </c>
      <c r="F4404" t="s">
        <v>21</v>
      </c>
      <c r="G4404" t="str">
        <f>IF(VentasC15[[#This Row],[Tipo de pago]]='Tablas auxiliares'!$B$6,"Venta física","Venta Online")</f>
        <v>Venta Online</v>
      </c>
      <c r="H4404" t="s">
        <v>29</v>
      </c>
      <c r="I4404" s="37">
        <v>88197</v>
      </c>
      <c r="J4404" s="37">
        <v>39791</v>
      </c>
      <c r="K4404" s="37">
        <v>77306</v>
      </c>
      <c r="L4404" s="37">
        <v>431</v>
      </c>
      <c r="M4404" s="37">
        <v>13050</v>
      </c>
      <c r="N4404" s="37">
        <f>SUM(VentasC15[[#This Row],[Maquillaje]:[Perfumería]])</f>
        <v>218775</v>
      </c>
      <c r="O4404" s="14">
        <f>AVERAGE(VentasC15[[#This Row],[Maquillaje]:[Perfumería]])</f>
        <v>43755</v>
      </c>
      <c r="P4404" t="str">
        <f>INDEX(VentasC15[[#Headers],[Maquillaje]:[Perfumería]],MATCH(MAX(VentasC15[[#This Row],[Maquillaje]:[Perfumería]]),VentasC15[[#This Row],[Maquillaje]:[Perfumería]],0))</f>
        <v>Maquillaje</v>
      </c>
      <c r="Q4404" t="str">
        <f>INDEX(VentasC15[[#Headers],[Maquillaje]:[Perfumería]],MATCH(MIN(VentasC15[[#This Row],[Maquillaje]:[Perfumería]]),VentasC15[[#This Row],[Maquillaje]:[Perfumería]],0))</f>
        <v>Cuerpo</v>
      </c>
      <c r="R4404" t="str">
        <f>IF(VentasC15[[#This Row],[Total por vendedor]]&gt;=250000,"SI","NO")</f>
        <v>NO</v>
      </c>
    </row>
    <row r="4405" spans="1:18" x14ac:dyDescent="0.3">
      <c r="A4405" s="17">
        <v>33501525</v>
      </c>
      <c r="B4405" s="13">
        <v>56</v>
      </c>
      <c r="C4405" s="13">
        <v>9</v>
      </c>
      <c r="D4405" s="13">
        <v>95</v>
      </c>
      <c r="E4405" t="s">
        <v>24</v>
      </c>
      <c r="F4405" t="s">
        <v>21</v>
      </c>
      <c r="G4405" t="str">
        <f>IF(VentasC15[[#This Row],[Tipo de pago]]='Tablas auxiliares'!$B$6,"Venta física","Venta Online")</f>
        <v>Venta Online</v>
      </c>
      <c r="H4405" t="s">
        <v>30</v>
      </c>
      <c r="I4405" s="37">
        <v>83378</v>
      </c>
      <c r="J4405" s="37">
        <v>52363</v>
      </c>
      <c r="K4405" s="37">
        <v>43619</v>
      </c>
      <c r="L4405" s="37">
        <v>8080</v>
      </c>
      <c r="M4405" s="37">
        <v>5995</v>
      </c>
      <c r="N4405" s="37">
        <f>SUM(VentasC15[[#This Row],[Maquillaje]:[Perfumería]])</f>
        <v>193435</v>
      </c>
      <c r="O4405" s="14">
        <f>AVERAGE(VentasC15[[#This Row],[Maquillaje]:[Perfumería]])</f>
        <v>38687</v>
      </c>
      <c r="P4405" t="str">
        <f>INDEX(VentasC15[[#Headers],[Maquillaje]:[Perfumería]],MATCH(MAX(VentasC15[[#This Row],[Maquillaje]:[Perfumería]]),VentasC15[[#This Row],[Maquillaje]:[Perfumería]],0))</f>
        <v>Maquillaje</v>
      </c>
      <c r="Q4405" t="str">
        <f>INDEX(VentasC15[[#Headers],[Maquillaje]:[Perfumería]],MATCH(MIN(VentasC15[[#This Row],[Maquillaje]:[Perfumería]]),VentasC15[[#This Row],[Maquillaje]:[Perfumería]],0))</f>
        <v>Perfumería</v>
      </c>
      <c r="R4405" t="str">
        <f>IF(VentasC15[[#This Row],[Total por vendedor]]&gt;=250000,"SI","NO")</f>
        <v>NO</v>
      </c>
    </row>
    <row r="4406" spans="1:18" x14ac:dyDescent="0.3">
      <c r="A4406" s="16">
        <v>33501526</v>
      </c>
      <c r="B4406" s="13">
        <v>59</v>
      </c>
      <c r="C4406" s="13">
        <v>9</v>
      </c>
      <c r="D4406" s="13">
        <v>92</v>
      </c>
      <c r="E4406" t="s">
        <v>24</v>
      </c>
      <c r="F4406" t="s">
        <v>20</v>
      </c>
      <c r="G4406" t="str">
        <f>IF(VentasC15[[#This Row],[Tipo de pago]]='Tablas auxiliares'!$B$6,"Venta física","Venta Online")</f>
        <v>Venta física</v>
      </c>
      <c r="H4406" t="s">
        <v>30</v>
      </c>
      <c r="I4406" s="37">
        <v>83960</v>
      </c>
      <c r="J4406" s="37">
        <v>8415</v>
      </c>
      <c r="K4406" s="37">
        <v>83073</v>
      </c>
      <c r="L4406" s="37">
        <v>41829</v>
      </c>
      <c r="M4406" s="37">
        <v>60277</v>
      </c>
      <c r="N4406" s="37">
        <f>SUM(VentasC15[[#This Row],[Maquillaje]:[Perfumería]])</f>
        <v>277554</v>
      </c>
      <c r="O4406" s="14">
        <f>AVERAGE(VentasC15[[#This Row],[Maquillaje]:[Perfumería]])</f>
        <v>55510.8</v>
      </c>
      <c r="P4406" t="str">
        <f>INDEX(VentasC15[[#Headers],[Maquillaje]:[Perfumería]],MATCH(MAX(VentasC15[[#This Row],[Maquillaje]:[Perfumería]]),VentasC15[[#This Row],[Maquillaje]:[Perfumería]],0))</f>
        <v>Maquillaje</v>
      </c>
      <c r="Q4406" t="str">
        <f>INDEX(VentasC15[[#Headers],[Maquillaje]:[Perfumería]],MATCH(MIN(VentasC15[[#This Row],[Maquillaje]:[Perfumería]]),VentasC15[[#This Row],[Maquillaje]:[Perfumería]],0))</f>
        <v>Skincare</v>
      </c>
      <c r="R4406" t="str">
        <f>IF(VentasC15[[#This Row],[Total por vendedor]]&gt;=250000,"SI","NO")</f>
        <v>SI</v>
      </c>
    </row>
    <row r="4407" spans="1:18" x14ac:dyDescent="0.3">
      <c r="A4407" s="17">
        <v>33501527</v>
      </c>
      <c r="B4407" s="13">
        <v>47</v>
      </c>
      <c r="C4407" s="13">
        <v>9</v>
      </c>
      <c r="D4407" s="13">
        <v>21</v>
      </c>
      <c r="E4407" t="s">
        <v>23</v>
      </c>
      <c r="F4407" t="s">
        <v>20</v>
      </c>
      <c r="G4407" t="str">
        <f>IF(VentasC15[[#This Row],[Tipo de pago]]='Tablas auxiliares'!$B$6,"Venta física","Venta Online")</f>
        <v>Venta física</v>
      </c>
      <c r="H4407" t="s">
        <v>30</v>
      </c>
      <c r="I4407" s="37">
        <v>16340</v>
      </c>
      <c r="J4407" s="37">
        <v>68924</v>
      </c>
      <c r="K4407" s="37">
        <v>90780</v>
      </c>
      <c r="L4407" s="37">
        <v>6380</v>
      </c>
      <c r="M4407" s="37">
        <v>81</v>
      </c>
      <c r="N4407" s="37">
        <f>SUM(VentasC15[[#This Row],[Maquillaje]:[Perfumería]])</f>
        <v>182505</v>
      </c>
      <c r="O4407" s="14">
        <f>AVERAGE(VentasC15[[#This Row],[Maquillaje]:[Perfumería]])</f>
        <v>36501</v>
      </c>
      <c r="P4407" t="str">
        <f>INDEX(VentasC15[[#Headers],[Maquillaje]:[Perfumería]],MATCH(MAX(VentasC15[[#This Row],[Maquillaje]:[Perfumería]]),VentasC15[[#This Row],[Maquillaje]:[Perfumería]],0))</f>
        <v>Cabello</v>
      </c>
      <c r="Q4407" t="str">
        <f>INDEX(VentasC15[[#Headers],[Maquillaje]:[Perfumería]],MATCH(MIN(VentasC15[[#This Row],[Maquillaje]:[Perfumería]]),VentasC15[[#This Row],[Maquillaje]:[Perfumería]],0))</f>
        <v>Perfumería</v>
      </c>
      <c r="R4407" t="str">
        <f>IF(VentasC15[[#This Row],[Total por vendedor]]&gt;=250000,"SI","NO")</f>
        <v>NO</v>
      </c>
    </row>
    <row r="4408" spans="1:18" x14ac:dyDescent="0.3">
      <c r="A4408" s="16">
        <v>33501528</v>
      </c>
      <c r="B4408" s="13">
        <v>68</v>
      </c>
      <c r="C4408" s="13">
        <v>9</v>
      </c>
      <c r="D4408" s="13">
        <v>78</v>
      </c>
      <c r="E4408" t="s">
        <v>23</v>
      </c>
      <c r="F4408" t="s">
        <v>21</v>
      </c>
      <c r="G4408" t="str">
        <f>IF(VentasC15[[#This Row],[Tipo de pago]]='Tablas auxiliares'!$B$6,"Venta física","Venta Online")</f>
        <v>Venta Online</v>
      </c>
      <c r="H4408" t="s">
        <v>29</v>
      </c>
      <c r="I4408" s="37">
        <v>56197</v>
      </c>
      <c r="J4408" s="37">
        <v>2608</v>
      </c>
      <c r="K4408" s="37">
        <v>9608</v>
      </c>
      <c r="L4408" s="37">
        <v>76368</v>
      </c>
      <c r="M4408" s="37">
        <v>87573</v>
      </c>
      <c r="N4408" s="37">
        <f>SUM(VentasC15[[#This Row],[Maquillaje]:[Perfumería]])</f>
        <v>232354</v>
      </c>
      <c r="O4408" s="14">
        <f>AVERAGE(VentasC15[[#This Row],[Maquillaje]:[Perfumería]])</f>
        <v>46470.8</v>
      </c>
      <c r="P4408" t="str">
        <f>INDEX(VentasC15[[#Headers],[Maquillaje]:[Perfumería]],MATCH(MAX(VentasC15[[#This Row],[Maquillaje]:[Perfumería]]),VentasC15[[#This Row],[Maquillaje]:[Perfumería]],0))</f>
        <v>Perfumería</v>
      </c>
      <c r="Q4408" t="str">
        <f>INDEX(VentasC15[[#Headers],[Maquillaje]:[Perfumería]],MATCH(MIN(VentasC15[[#This Row],[Maquillaje]:[Perfumería]]),VentasC15[[#This Row],[Maquillaje]:[Perfumería]],0))</f>
        <v>Skincare</v>
      </c>
      <c r="R4408" t="str">
        <f>IF(VentasC15[[#This Row],[Total por vendedor]]&gt;=250000,"SI","NO")</f>
        <v>NO</v>
      </c>
    </row>
    <row r="4409" spans="1:18" x14ac:dyDescent="0.3">
      <c r="A4409" s="17">
        <v>33501529</v>
      </c>
      <c r="B4409" s="13">
        <v>73</v>
      </c>
      <c r="C4409" s="13">
        <v>9</v>
      </c>
      <c r="D4409" s="13">
        <v>71</v>
      </c>
      <c r="E4409" t="s">
        <v>23</v>
      </c>
      <c r="F4409" t="s">
        <v>20</v>
      </c>
      <c r="G4409" t="str">
        <f>IF(VentasC15[[#This Row],[Tipo de pago]]='Tablas auxiliares'!$B$6,"Venta física","Venta Online")</f>
        <v>Venta física</v>
      </c>
      <c r="H4409" t="s">
        <v>30</v>
      </c>
      <c r="I4409" s="37">
        <v>13956</v>
      </c>
      <c r="J4409" s="37">
        <v>39592</v>
      </c>
      <c r="K4409" s="37">
        <v>82562</v>
      </c>
      <c r="L4409" s="37">
        <v>96964</v>
      </c>
      <c r="M4409" s="37">
        <v>2703</v>
      </c>
      <c r="N4409" s="37">
        <f>SUM(VentasC15[[#This Row],[Maquillaje]:[Perfumería]])</f>
        <v>235777</v>
      </c>
      <c r="O4409" s="14">
        <f>AVERAGE(VentasC15[[#This Row],[Maquillaje]:[Perfumería]])</f>
        <v>47155.4</v>
      </c>
      <c r="P4409" t="str">
        <f>INDEX(VentasC15[[#Headers],[Maquillaje]:[Perfumería]],MATCH(MAX(VentasC15[[#This Row],[Maquillaje]:[Perfumería]]),VentasC15[[#This Row],[Maquillaje]:[Perfumería]],0))</f>
        <v>Cuerpo</v>
      </c>
      <c r="Q4409" t="str">
        <f>INDEX(VentasC15[[#Headers],[Maquillaje]:[Perfumería]],MATCH(MIN(VentasC15[[#This Row],[Maquillaje]:[Perfumería]]),VentasC15[[#This Row],[Maquillaje]:[Perfumería]],0))</f>
        <v>Perfumería</v>
      </c>
      <c r="R4409" t="str">
        <f>IF(VentasC15[[#This Row],[Total por vendedor]]&gt;=250000,"SI","NO")</f>
        <v>NO</v>
      </c>
    </row>
    <row r="4410" spans="1:18" x14ac:dyDescent="0.3">
      <c r="A4410" s="16">
        <v>33501530</v>
      </c>
      <c r="B4410" s="13">
        <v>67</v>
      </c>
      <c r="C4410" s="13">
        <v>9</v>
      </c>
      <c r="D4410" s="13">
        <v>70</v>
      </c>
      <c r="E4410" t="s">
        <v>23</v>
      </c>
      <c r="F4410" t="s">
        <v>21</v>
      </c>
      <c r="G4410" t="str">
        <f>IF(VentasC15[[#This Row],[Tipo de pago]]='Tablas auxiliares'!$B$6,"Venta física","Venta Online")</f>
        <v>Venta Online</v>
      </c>
      <c r="H4410" t="s">
        <v>29</v>
      </c>
      <c r="I4410" s="37">
        <v>60661</v>
      </c>
      <c r="J4410" s="37">
        <v>65262</v>
      </c>
      <c r="K4410" s="37">
        <v>59603</v>
      </c>
      <c r="L4410" s="37">
        <v>99080</v>
      </c>
      <c r="M4410" s="37">
        <v>69995</v>
      </c>
      <c r="N4410" s="37">
        <f>SUM(VentasC15[[#This Row],[Maquillaje]:[Perfumería]])</f>
        <v>354601</v>
      </c>
      <c r="O4410" s="14">
        <f>AVERAGE(VentasC15[[#This Row],[Maquillaje]:[Perfumería]])</f>
        <v>70920.2</v>
      </c>
      <c r="P4410" t="str">
        <f>INDEX(VentasC15[[#Headers],[Maquillaje]:[Perfumería]],MATCH(MAX(VentasC15[[#This Row],[Maquillaje]:[Perfumería]]),VentasC15[[#This Row],[Maquillaje]:[Perfumería]],0))</f>
        <v>Cuerpo</v>
      </c>
      <c r="Q4410" t="str">
        <f>INDEX(VentasC15[[#Headers],[Maquillaje]:[Perfumería]],MATCH(MIN(VentasC15[[#This Row],[Maquillaje]:[Perfumería]]),VentasC15[[#This Row],[Maquillaje]:[Perfumería]],0))</f>
        <v>Cabello</v>
      </c>
      <c r="R4410" t="str">
        <f>IF(VentasC15[[#This Row],[Total por vendedor]]&gt;=250000,"SI","NO")</f>
        <v>SI</v>
      </c>
    </row>
    <row r="4411" spans="1:18" x14ac:dyDescent="0.3">
      <c r="A4411" s="17">
        <v>33501531</v>
      </c>
      <c r="B4411" s="13">
        <v>44</v>
      </c>
      <c r="C4411" s="13">
        <v>9</v>
      </c>
      <c r="D4411" s="13">
        <v>51</v>
      </c>
      <c r="E4411" t="s">
        <v>24</v>
      </c>
      <c r="F4411" t="s">
        <v>20</v>
      </c>
      <c r="G4411" t="str">
        <f>IF(VentasC15[[#This Row],[Tipo de pago]]='Tablas auxiliares'!$B$6,"Venta física","Venta Online")</f>
        <v>Venta física</v>
      </c>
      <c r="H4411" t="s">
        <v>30</v>
      </c>
      <c r="I4411" s="37">
        <v>38615</v>
      </c>
      <c r="J4411" s="37">
        <v>70528</v>
      </c>
      <c r="K4411" s="37">
        <v>84730</v>
      </c>
      <c r="L4411" s="37">
        <v>62319</v>
      </c>
      <c r="M4411" s="37">
        <v>13933</v>
      </c>
      <c r="N4411" s="37">
        <f>SUM(VentasC15[[#This Row],[Maquillaje]:[Perfumería]])</f>
        <v>270125</v>
      </c>
      <c r="O4411" s="14">
        <f>AVERAGE(VentasC15[[#This Row],[Maquillaje]:[Perfumería]])</f>
        <v>54025</v>
      </c>
      <c r="P4411" t="str">
        <f>INDEX(VentasC15[[#Headers],[Maquillaje]:[Perfumería]],MATCH(MAX(VentasC15[[#This Row],[Maquillaje]:[Perfumería]]),VentasC15[[#This Row],[Maquillaje]:[Perfumería]],0))</f>
        <v>Cabello</v>
      </c>
      <c r="Q4411" t="str">
        <f>INDEX(VentasC15[[#Headers],[Maquillaje]:[Perfumería]],MATCH(MIN(VentasC15[[#This Row],[Maquillaje]:[Perfumería]]),VentasC15[[#This Row],[Maquillaje]:[Perfumería]],0))</f>
        <v>Perfumería</v>
      </c>
      <c r="R4411" t="str">
        <f>IF(VentasC15[[#This Row],[Total por vendedor]]&gt;=250000,"SI","NO")</f>
        <v>SI</v>
      </c>
    </row>
    <row r="4412" spans="1:18" x14ac:dyDescent="0.3">
      <c r="A4412" s="16">
        <v>33501532</v>
      </c>
      <c r="B4412" s="13">
        <v>56</v>
      </c>
      <c r="C4412" s="13">
        <v>9</v>
      </c>
      <c r="D4412" s="13">
        <v>79</v>
      </c>
      <c r="E4412" t="s">
        <v>24</v>
      </c>
      <c r="F4412" t="s">
        <v>21</v>
      </c>
      <c r="G4412" t="str">
        <f>IF(VentasC15[[#This Row],[Tipo de pago]]='Tablas auxiliares'!$B$6,"Venta física","Venta Online")</f>
        <v>Venta Online</v>
      </c>
      <c r="H4412" t="s">
        <v>29</v>
      </c>
      <c r="I4412" s="37">
        <v>23169</v>
      </c>
      <c r="J4412" s="37">
        <v>97867</v>
      </c>
      <c r="K4412" s="37">
        <v>42906</v>
      </c>
      <c r="L4412" s="37">
        <v>53235</v>
      </c>
      <c r="M4412" s="37">
        <v>78820</v>
      </c>
      <c r="N4412" s="37">
        <f>SUM(VentasC15[[#This Row],[Maquillaje]:[Perfumería]])</f>
        <v>295997</v>
      </c>
      <c r="O4412" s="14">
        <f>AVERAGE(VentasC15[[#This Row],[Maquillaje]:[Perfumería]])</f>
        <v>59199.4</v>
      </c>
      <c r="P4412" t="str">
        <f>INDEX(VentasC15[[#Headers],[Maquillaje]:[Perfumería]],MATCH(MAX(VentasC15[[#This Row],[Maquillaje]:[Perfumería]]),VentasC15[[#This Row],[Maquillaje]:[Perfumería]],0))</f>
        <v>Skincare</v>
      </c>
      <c r="Q4412" t="str">
        <f>INDEX(VentasC15[[#Headers],[Maquillaje]:[Perfumería]],MATCH(MIN(VentasC15[[#This Row],[Maquillaje]:[Perfumería]]),VentasC15[[#This Row],[Maquillaje]:[Perfumería]],0))</f>
        <v>Maquillaje</v>
      </c>
      <c r="R4412" t="str">
        <f>IF(VentasC15[[#This Row],[Total por vendedor]]&gt;=250000,"SI","NO")</f>
        <v>SI</v>
      </c>
    </row>
    <row r="4413" spans="1:18" x14ac:dyDescent="0.3">
      <c r="A4413" s="17">
        <v>33501533</v>
      </c>
      <c r="B4413" s="13">
        <v>28</v>
      </c>
      <c r="C4413" s="13">
        <v>9</v>
      </c>
      <c r="D4413" s="13">
        <v>86</v>
      </c>
      <c r="E4413" t="s">
        <v>24</v>
      </c>
      <c r="F4413" t="s">
        <v>20</v>
      </c>
      <c r="G4413" t="str">
        <f>IF(VentasC15[[#This Row],[Tipo de pago]]='Tablas auxiliares'!$B$6,"Venta física","Venta Online")</f>
        <v>Venta física</v>
      </c>
      <c r="H4413" t="s">
        <v>29</v>
      </c>
      <c r="I4413" s="37">
        <v>62130</v>
      </c>
      <c r="J4413" s="37">
        <v>40360</v>
      </c>
      <c r="K4413" s="37">
        <v>40194</v>
      </c>
      <c r="L4413" s="37">
        <v>23123</v>
      </c>
      <c r="M4413" s="37">
        <v>85961</v>
      </c>
      <c r="N4413" s="37">
        <f>SUM(VentasC15[[#This Row],[Maquillaje]:[Perfumería]])</f>
        <v>251768</v>
      </c>
      <c r="O4413" s="14">
        <f>AVERAGE(VentasC15[[#This Row],[Maquillaje]:[Perfumería]])</f>
        <v>50353.599999999999</v>
      </c>
      <c r="P4413" t="str">
        <f>INDEX(VentasC15[[#Headers],[Maquillaje]:[Perfumería]],MATCH(MAX(VentasC15[[#This Row],[Maquillaje]:[Perfumería]]),VentasC15[[#This Row],[Maquillaje]:[Perfumería]],0))</f>
        <v>Perfumería</v>
      </c>
      <c r="Q4413" t="str">
        <f>INDEX(VentasC15[[#Headers],[Maquillaje]:[Perfumería]],MATCH(MIN(VentasC15[[#This Row],[Maquillaje]:[Perfumería]]),VentasC15[[#This Row],[Maquillaje]:[Perfumería]],0))</f>
        <v>Cuerpo</v>
      </c>
      <c r="R4413" t="str">
        <f>IF(VentasC15[[#This Row],[Total por vendedor]]&gt;=250000,"SI","NO")</f>
        <v>SI</v>
      </c>
    </row>
    <row r="4414" spans="1:18" x14ac:dyDescent="0.3">
      <c r="A4414" s="16">
        <v>33501534</v>
      </c>
      <c r="B4414" s="13">
        <v>35</v>
      </c>
      <c r="C4414" s="13">
        <v>9</v>
      </c>
      <c r="D4414" s="13">
        <v>89</v>
      </c>
      <c r="E4414" t="s">
        <v>22</v>
      </c>
      <c r="F4414" t="s">
        <v>21</v>
      </c>
      <c r="G4414" t="str">
        <f>IF(VentasC15[[#This Row],[Tipo de pago]]='Tablas auxiliares'!$B$6,"Venta física","Venta Online")</f>
        <v>Venta Online</v>
      </c>
      <c r="H4414" t="s">
        <v>29</v>
      </c>
      <c r="I4414" s="37">
        <v>12288</v>
      </c>
      <c r="J4414" s="37">
        <v>5485</v>
      </c>
      <c r="K4414" s="37">
        <v>32128</v>
      </c>
      <c r="L4414" s="37">
        <v>62951</v>
      </c>
      <c r="M4414" s="37">
        <v>28805</v>
      </c>
      <c r="N4414" s="37">
        <f>SUM(VentasC15[[#This Row],[Maquillaje]:[Perfumería]])</f>
        <v>141657</v>
      </c>
      <c r="O4414" s="14">
        <f>AVERAGE(VentasC15[[#This Row],[Maquillaje]:[Perfumería]])</f>
        <v>28331.4</v>
      </c>
      <c r="P4414" t="str">
        <f>INDEX(VentasC15[[#Headers],[Maquillaje]:[Perfumería]],MATCH(MAX(VentasC15[[#This Row],[Maquillaje]:[Perfumería]]),VentasC15[[#This Row],[Maquillaje]:[Perfumería]],0))</f>
        <v>Cuerpo</v>
      </c>
      <c r="Q4414" t="str">
        <f>INDEX(VentasC15[[#Headers],[Maquillaje]:[Perfumería]],MATCH(MIN(VentasC15[[#This Row],[Maquillaje]:[Perfumería]]),VentasC15[[#This Row],[Maquillaje]:[Perfumería]],0))</f>
        <v>Skincare</v>
      </c>
      <c r="R4414" t="str">
        <f>IF(VentasC15[[#This Row],[Total por vendedor]]&gt;=250000,"SI","NO")</f>
        <v>NO</v>
      </c>
    </row>
    <row r="4415" spans="1:18" x14ac:dyDescent="0.3">
      <c r="A4415" s="17">
        <v>33501535</v>
      </c>
      <c r="B4415" s="13">
        <v>33</v>
      </c>
      <c r="C4415" s="13">
        <v>9</v>
      </c>
      <c r="D4415" s="13">
        <v>80</v>
      </c>
      <c r="E4415" t="s">
        <v>24</v>
      </c>
      <c r="F4415" t="s">
        <v>20</v>
      </c>
      <c r="G4415" t="str">
        <f>IF(VentasC15[[#This Row],[Tipo de pago]]='Tablas auxiliares'!$B$6,"Venta física","Venta Online")</f>
        <v>Venta física</v>
      </c>
      <c r="H4415" t="s">
        <v>29</v>
      </c>
      <c r="I4415" s="37">
        <v>85661</v>
      </c>
      <c r="J4415" s="37">
        <v>99532</v>
      </c>
      <c r="K4415" s="37">
        <v>18029</v>
      </c>
      <c r="L4415" s="37">
        <v>98735</v>
      </c>
      <c r="M4415" s="37">
        <v>21847</v>
      </c>
      <c r="N4415" s="37">
        <f>SUM(VentasC15[[#This Row],[Maquillaje]:[Perfumería]])</f>
        <v>323804</v>
      </c>
      <c r="O4415" s="14">
        <f>AVERAGE(VentasC15[[#This Row],[Maquillaje]:[Perfumería]])</f>
        <v>64760.800000000003</v>
      </c>
      <c r="P4415" t="str">
        <f>INDEX(VentasC15[[#Headers],[Maquillaje]:[Perfumería]],MATCH(MAX(VentasC15[[#This Row],[Maquillaje]:[Perfumería]]),VentasC15[[#This Row],[Maquillaje]:[Perfumería]],0))</f>
        <v>Skincare</v>
      </c>
      <c r="Q4415" t="str">
        <f>INDEX(VentasC15[[#Headers],[Maquillaje]:[Perfumería]],MATCH(MIN(VentasC15[[#This Row],[Maquillaje]:[Perfumería]]),VentasC15[[#This Row],[Maquillaje]:[Perfumería]],0))</f>
        <v>Cabello</v>
      </c>
      <c r="R4415" t="str">
        <f>IF(VentasC15[[#This Row],[Total por vendedor]]&gt;=250000,"SI","NO")</f>
        <v>SI</v>
      </c>
    </row>
    <row r="4416" spans="1:18" x14ac:dyDescent="0.3">
      <c r="A4416" s="16">
        <v>33501536</v>
      </c>
      <c r="B4416" s="13">
        <v>28</v>
      </c>
      <c r="C4416" s="13">
        <v>9</v>
      </c>
      <c r="D4416" s="13">
        <v>75</v>
      </c>
      <c r="E4416" t="s">
        <v>23</v>
      </c>
      <c r="F4416" t="s">
        <v>20</v>
      </c>
      <c r="G4416" t="str">
        <f>IF(VentasC15[[#This Row],[Tipo de pago]]='Tablas auxiliares'!$B$6,"Venta física","Venta Online")</f>
        <v>Venta física</v>
      </c>
      <c r="H4416" t="s">
        <v>29</v>
      </c>
      <c r="I4416" s="37">
        <v>98370</v>
      </c>
      <c r="J4416" s="37">
        <v>56490</v>
      </c>
      <c r="K4416" s="37">
        <v>23976</v>
      </c>
      <c r="L4416" s="37">
        <v>44004</v>
      </c>
      <c r="M4416" s="37">
        <v>76568</v>
      </c>
      <c r="N4416" s="37">
        <f>SUM(VentasC15[[#This Row],[Maquillaje]:[Perfumería]])</f>
        <v>299408</v>
      </c>
      <c r="O4416" s="14">
        <f>AVERAGE(VentasC15[[#This Row],[Maquillaje]:[Perfumería]])</f>
        <v>59881.599999999999</v>
      </c>
      <c r="P4416" t="str">
        <f>INDEX(VentasC15[[#Headers],[Maquillaje]:[Perfumería]],MATCH(MAX(VentasC15[[#This Row],[Maquillaje]:[Perfumería]]),VentasC15[[#This Row],[Maquillaje]:[Perfumería]],0))</f>
        <v>Maquillaje</v>
      </c>
      <c r="Q4416" t="str">
        <f>INDEX(VentasC15[[#Headers],[Maquillaje]:[Perfumería]],MATCH(MIN(VentasC15[[#This Row],[Maquillaje]:[Perfumería]]),VentasC15[[#This Row],[Maquillaje]:[Perfumería]],0))</f>
        <v>Cabello</v>
      </c>
      <c r="R4416" t="str">
        <f>IF(VentasC15[[#This Row],[Total por vendedor]]&gt;=250000,"SI","NO")</f>
        <v>SI</v>
      </c>
    </row>
    <row r="4417" spans="1:18" x14ac:dyDescent="0.3">
      <c r="A4417" s="17">
        <v>33501537</v>
      </c>
      <c r="B4417" s="13">
        <v>33</v>
      </c>
      <c r="C4417" s="13">
        <v>9</v>
      </c>
      <c r="D4417" s="13">
        <v>10</v>
      </c>
      <c r="E4417" t="s">
        <v>22</v>
      </c>
      <c r="F4417" t="s">
        <v>21</v>
      </c>
      <c r="G4417" t="str">
        <f>IF(VentasC15[[#This Row],[Tipo de pago]]='Tablas auxiliares'!$B$6,"Venta física","Venta Online")</f>
        <v>Venta Online</v>
      </c>
      <c r="H4417" t="s">
        <v>29</v>
      </c>
      <c r="I4417" s="37">
        <v>25003</v>
      </c>
      <c r="J4417" s="37">
        <v>62672</v>
      </c>
      <c r="K4417" s="37">
        <v>18772</v>
      </c>
      <c r="L4417" s="37">
        <v>54609</v>
      </c>
      <c r="M4417" s="37">
        <v>24242</v>
      </c>
      <c r="N4417" s="37">
        <f>SUM(VentasC15[[#This Row],[Maquillaje]:[Perfumería]])</f>
        <v>185298</v>
      </c>
      <c r="O4417" s="14">
        <f>AVERAGE(VentasC15[[#This Row],[Maquillaje]:[Perfumería]])</f>
        <v>37059.599999999999</v>
      </c>
      <c r="P4417" t="str">
        <f>INDEX(VentasC15[[#Headers],[Maquillaje]:[Perfumería]],MATCH(MAX(VentasC15[[#This Row],[Maquillaje]:[Perfumería]]),VentasC15[[#This Row],[Maquillaje]:[Perfumería]],0))</f>
        <v>Skincare</v>
      </c>
      <c r="Q4417" t="str">
        <f>INDEX(VentasC15[[#Headers],[Maquillaje]:[Perfumería]],MATCH(MIN(VentasC15[[#This Row],[Maquillaje]:[Perfumería]]),VentasC15[[#This Row],[Maquillaje]:[Perfumería]],0))</f>
        <v>Cabello</v>
      </c>
      <c r="R4417" t="str">
        <f>IF(VentasC15[[#This Row],[Total por vendedor]]&gt;=250000,"SI","NO")</f>
        <v>NO</v>
      </c>
    </row>
    <row r="4418" spans="1:18" x14ac:dyDescent="0.3">
      <c r="A4418" s="16">
        <v>33501538</v>
      </c>
      <c r="B4418" s="13">
        <v>39</v>
      </c>
      <c r="C4418" s="13">
        <v>9</v>
      </c>
      <c r="D4418" s="13">
        <v>54</v>
      </c>
      <c r="E4418" t="s">
        <v>22</v>
      </c>
      <c r="F4418" t="s">
        <v>20</v>
      </c>
      <c r="G4418" t="str">
        <f>IF(VentasC15[[#This Row],[Tipo de pago]]='Tablas auxiliares'!$B$6,"Venta física","Venta Online")</f>
        <v>Venta física</v>
      </c>
      <c r="H4418" t="s">
        <v>30</v>
      </c>
      <c r="I4418" s="37">
        <v>7485</v>
      </c>
      <c r="J4418" s="37">
        <v>83006</v>
      </c>
      <c r="K4418" s="37">
        <v>99995</v>
      </c>
      <c r="L4418" s="37">
        <v>11279</v>
      </c>
      <c r="M4418" s="37">
        <v>38850</v>
      </c>
      <c r="N4418" s="37">
        <f>SUM(VentasC15[[#This Row],[Maquillaje]:[Perfumería]])</f>
        <v>240615</v>
      </c>
      <c r="O4418" s="14">
        <f>AVERAGE(VentasC15[[#This Row],[Maquillaje]:[Perfumería]])</f>
        <v>48123</v>
      </c>
      <c r="P4418" t="str">
        <f>INDEX(VentasC15[[#Headers],[Maquillaje]:[Perfumería]],MATCH(MAX(VentasC15[[#This Row],[Maquillaje]:[Perfumería]]),VentasC15[[#This Row],[Maquillaje]:[Perfumería]],0))</f>
        <v>Cabello</v>
      </c>
      <c r="Q4418" t="str">
        <f>INDEX(VentasC15[[#Headers],[Maquillaje]:[Perfumería]],MATCH(MIN(VentasC15[[#This Row],[Maquillaje]:[Perfumería]]),VentasC15[[#This Row],[Maquillaje]:[Perfumería]],0))</f>
        <v>Maquillaje</v>
      </c>
      <c r="R4418" t="str">
        <f>IF(VentasC15[[#This Row],[Total por vendedor]]&gt;=250000,"SI","NO")</f>
        <v>NO</v>
      </c>
    </row>
    <row r="4419" spans="1:18" x14ac:dyDescent="0.3">
      <c r="A4419" s="17">
        <v>33501539</v>
      </c>
      <c r="B4419" s="13">
        <v>72</v>
      </c>
      <c r="C4419" s="13">
        <v>9</v>
      </c>
      <c r="D4419" s="13">
        <v>53</v>
      </c>
      <c r="E4419" t="s">
        <v>23</v>
      </c>
      <c r="F4419" t="s">
        <v>21</v>
      </c>
      <c r="G4419" t="str">
        <f>IF(VentasC15[[#This Row],[Tipo de pago]]='Tablas auxiliares'!$B$6,"Venta física","Venta Online")</f>
        <v>Venta Online</v>
      </c>
      <c r="H4419" t="s">
        <v>30</v>
      </c>
      <c r="I4419" s="37">
        <v>36715</v>
      </c>
      <c r="J4419" s="37">
        <v>3118</v>
      </c>
      <c r="K4419" s="37">
        <v>97670</v>
      </c>
      <c r="L4419" s="37">
        <v>70813</v>
      </c>
      <c r="M4419" s="37">
        <v>43787</v>
      </c>
      <c r="N4419" s="37">
        <f>SUM(VentasC15[[#This Row],[Maquillaje]:[Perfumería]])</f>
        <v>252103</v>
      </c>
      <c r="O4419" s="14">
        <f>AVERAGE(VentasC15[[#This Row],[Maquillaje]:[Perfumería]])</f>
        <v>50420.6</v>
      </c>
      <c r="P4419" t="str">
        <f>INDEX(VentasC15[[#Headers],[Maquillaje]:[Perfumería]],MATCH(MAX(VentasC15[[#This Row],[Maquillaje]:[Perfumería]]),VentasC15[[#This Row],[Maquillaje]:[Perfumería]],0))</f>
        <v>Cabello</v>
      </c>
      <c r="Q4419" t="str">
        <f>INDEX(VentasC15[[#Headers],[Maquillaje]:[Perfumería]],MATCH(MIN(VentasC15[[#This Row],[Maquillaje]:[Perfumería]]),VentasC15[[#This Row],[Maquillaje]:[Perfumería]],0))</f>
        <v>Skincare</v>
      </c>
      <c r="R4419" t="str">
        <f>IF(VentasC15[[#This Row],[Total por vendedor]]&gt;=250000,"SI","NO")</f>
        <v>SI</v>
      </c>
    </row>
    <row r="4420" spans="1:18" x14ac:dyDescent="0.3">
      <c r="A4420" s="16">
        <v>33501540</v>
      </c>
      <c r="B4420" s="13">
        <v>37</v>
      </c>
      <c r="C4420" s="13">
        <v>9</v>
      </c>
      <c r="D4420" s="13">
        <v>30</v>
      </c>
      <c r="E4420" t="s">
        <v>22</v>
      </c>
      <c r="F4420" t="s">
        <v>20</v>
      </c>
      <c r="G4420" t="str">
        <f>IF(VentasC15[[#This Row],[Tipo de pago]]='Tablas auxiliares'!$B$6,"Venta física","Venta Online")</f>
        <v>Venta física</v>
      </c>
      <c r="H4420" t="s">
        <v>29</v>
      </c>
      <c r="I4420" s="37">
        <v>49511</v>
      </c>
      <c r="J4420" s="37">
        <v>59227</v>
      </c>
      <c r="K4420" s="37">
        <v>39818</v>
      </c>
      <c r="L4420" s="37">
        <v>44029</v>
      </c>
      <c r="M4420" s="37">
        <v>41290</v>
      </c>
      <c r="N4420" s="37">
        <f>SUM(VentasC15[[#This Row],[Maquillaje]:[Perfumería]])</f>
        <v>233875</v>
      </c>
      <c r="O4420" s="14">
        <f>AVERAGE(VentasC15[[#This Row],[Maquillaje]:[Perfumería]])</f>
        <v>46775</v>
      </c>
      <c r="P4420" t="str">
        <f>INDEX(VentasC15[[#Headers],[Maquillaje]:[Perfumería]],MATCH(MAX(VentasC15[[#This Row],[Maquillaje]:[Perfumería]]),VentasC15[[#This Row],[Maquillaje]:[Perfumería]],0))</f>
        <v>Skincare</v>
      </c>
      <c r="Q4420" t="str">
        <f>INDEX(VentasC15[[#Headers],[Maquillaje]:[Perfumería]],MATCH(MIN(VentasC15[[#This Row],[Maquillaje]:[Perfumería]]),VentasC15[[#This Row],[Maquillaje]:[Perfumería]],0))</f>
        <v>Cabello</v>
      </c>
      <c r="R4420" t="str">
        <f>IF(VentasC15[[#This Row],[Total por vendedor]]&gt;=250000,"SI","NO")</f>
        <v>NO</v>
      </c>
    </row>
    <row r="4421" spans="1:18" x14ac:dyDescent="0.3">
      <c r="A4421" s="17">
        <v>33501541</v>
      </c>
      <c r="B4421" s="13">
        <v>64</v>
      </c>
      <c r="C4421" s="13">
        <v>9</v>
      </c>
      <c r="D4421" s="13">
        <v>34</v>
      </c>
      <c r="E4421" t="s">
        <v>24</v>
      </c>
      <c r="F4421" t="s">
        <v>21</v>
      </c>
      <c r="G4421" t="str">
        <f>IF(VentasC15[[#This Row],[Tipo de pago]]='Tablas auxiliares'!$B$6,"Venta física","Venta Online")</f>
        <v>Venta Online</v>
      </c>
      <c r="H4421" t="s">
        <v>29</v>
      </c>
      <c r="I4421" s="37">
        <v>15452</v>
      </c>
      <c r="J4421" s="37">
        <v>76284</v>
      </c>
      <c r="K4421" s="37">
        <v>11896</v>
      </c>
      <c r="L4421" s="37">
        <v>13100</v>
      </c>
      <c r="M4421" s="37">
        <v>16306</v>
      </c>
      <c r="N4421" s="37">
        <f>SUM(VentasC15[[#This Row],[Maquillaje]:[Perfumería]])</f>
        <v>133038</v>
      </c>
      <c r="O4421" s="14">
        <f>AVERAGE(VentasC15[[#This Row],[Maquillaje]:[Perfumería]])</f>
        <v>26607.599999999999</v>
      </c>
      <c r="P4421" t="str">
        <f>INDEX(VentasC15[[#Headers],[Maquillaje]:[Perfumería]],MATCH(MAX(VentasC15[[#This Row],[Maquillaje]:[Perfumería]]),VentasC15[[#This Row],[Maquillaje]:[Perfumería]],0))</f>
        <v>Skincare</v>
      </c>
      <c r="Q4421" t="str">
        <f>INDEX(VentasC15[[#Headers],[Maquillaje]:[Perfumería]],MATCH(MIN(VentasC15[[#This Row],[Maquillaje]:[Perfumería]]),VentasC15[[#This Row],[Maquillaje]:[Perfumería]],0))</f>
        <v>Cabello</v>
      </c>
      <c r="R4421" t="str">
        <f>IF(VentasC15[[#This Row],[Total por vendedor]]&gt;=250000,"SI","NO")</f>
        <v>NO</v>
      </c>
    </row>
    <row r="4422" spans="1:18" x14ac:dyDescent="0.3">
      <c r="A4422" s="16">
        <v>33501542</v>
      </c>
      <c r="B4422" s="13">
        <v>60</v>
      </c>
      <c r="C4422" s="13">
        <v>9</v>
      </c>
      <c r="D4422" s="13">
        <v>35</v>
      </c>
      <c r="E4422" t="s">
        <v>23</v>
      </c>
      <c r="F4422" t="s">
        <v>21</v>
      </c>
      <c r="G4422" t="str">
        <f>IF(VentasC15[[#This Row],[Tipo de pago]]='Tablas auxiliares'!$B$6,"Venta física","Venta Online")</f>
        <v>Venta Online</v>
      </c>
      <c r="H4422" t="s">
        <v>29</v>
      </c>
      <c r="I4422" s="37">
        <v>91288</v>
      </c>
      <c r="J4422" s="37">
        <v>45442</v>
      </c>
      <c r="K4422" s="37">
        <v>14964</v>
      </c>
      <c r="L4422" s="37">
        <v>76966</v>
      </c>
      <c r="M4422" s="37">
        <v>29785</v>
      </c>
      <c r="N4422" s="37">
        <f>SUM(VentasC15[[#This Row],[Maquillaje]:[Perfumería]])</f>
        <v>258445</v>
      </c>
      <c r="O4422" s="14">
        <f>AVERAGE(VentasC15[[#This Row],[Maquillaje]:[Perfumería]])</f>
        <v>51689</v>
      </c>
      <c r="P4422" t="str">
        <f>INDEX(VentasC15[[#Headers],[Maquillaje]:[Perfumería]],MATCH(MAX(VentasC15[[#This Row],[Maquillaje]:[Perfumería]]),VentasC15[[#This Row],[Maquillaje]:[Perfumería]],0))</f>
        <v>Maquillaje</v>
      </c>
      <c r="Q4422" t="str">
        <f>INDEX(VentasC15[[#Headers],[Maquillaje]:[Perfumería]],MATCH(MIN(VentasC15[[#This Row],[Maquillaje]:[Perfumería]]),VentasC15[[#This Row],[Maquillaje]:[Perfumería]],0))</f>
        <v>Cabello</v>
      </c>
      <c r="R4422" t="str">
        <f>IF(VentasC15[[#This Row],[Total por vendedor]]&gt;=250000,"SI","NO")</f>
        <v>SI</v>
      </c>
    </row>
    <row r="4423" spans="1:18" x14ac:dyDescent="0.3">
      <c r="A4423" s="17">
        <v>33501543</v>
      </c>
      <c r="B4423" s="13">
        <v>70</v>
      </c>
      <c r="C4423" s="13">
        <v>9</v>
      </c>
      <c r="D4423" s="13">
        <v>86</v>
      </c>
      <c r="E4423" t="s">
        <v>25</v>
      </c>
      <c r="F4423" t="s">
        <v>21</v>
      </c>
      <c r="G4423" t="str">
        <f>IF(VentasC15[[#This Row],[Tipo de pago]]='Tablas auxiliares'!$B$6,"Venta física","Venta Online")</f>
        <v>Venta Online</v>
      </c>
      <c r="H4423" t="s">
        <v>29</v>
      </c>
      <c r="I4423" s="37">
        <v>42593</v>
      </c>
      <c r="J4423" s="37">
        <v>81196</v>
      </c>
      <c r="K4423" s="37">
        <v>46227</v>
      </c>
      <c r="L4423" s="37">
        <v>58253</v>
      </c>
      <c r="M4423" s="37">
        <v>52339</v>
      </c>
      <c r="N4423" s="37">
        <f>SUM(VentasC15[[#This Row],[Maquillaje]:[Perfumería]])</f>
        <v>280608</v>
      </c>
      <c r="O4423" s="14">
        <f>AVERAGE(VentasC15[[#This Row],[Maquillaje]:[Perfumería]])</f>
        <v>56121.599999999999</v>
      </c>
      <c r="P4423" t="str">
        <f>INDEX(VentasC15[[#Headers],[Maquillaje]:[Perfumería]],MATCH(MAX(VentasC15[[#This Row],[Maquillaje]:[Perfumería]]),VentasC15[[#This Row],[Maquillaje]:[Perfumería]],0))</f>
        <v>Skincare</v>
      </c>
      <c r="Q4423" t="str">
        <f>INDEX(VentasC15[[#Headers],[Maquillaje]:[Perfumería]],MATCH(MIN(VentasC15[[#This Row],[Maquillaje]:[Perfumería]]),VentasC15[[#This Row],[Maquillaje]:[Perfumería]],0))</f>
        <v>Maquillaje</v>
      </c>
      <c r="R4423" t="str">
        <f>IF(VentasC15[[#This Row],[Total por vendedor]]&gt;=250000,"SI","NO")</f>
        <v>SI</v>
      </c>
    </row>
    <row r="4424" spans="1:18" x14ac:dyDescent="0.3">
      <c r="A4424" s="16">
        <v>33501544</v>
      </c>
      <c r="B4424" s="13">
        <v>59</v>
      </c>
      <c r="C4424" s="13">
        <v>9</v>
      </c>
      <c r="D4424" s="13">
        <v>94</v>
      </c>
      <c r="E4424" t="s">
        <v>22</v>
      </c>
      <c r="F4424" t="s">
        <v>21</v>
      </c>
      <c r="G4424" t="str">
        <f>IF(VentasC15[[#This Row],[Tipo de pago]]='Tablas auxiliares'!$B$6,"Venta física","Venta Online")</f>
        <v>Venta Online</v>
      </c>
      <c r="H4424" t="s">
        <v>29</v>
      </c>
      <c r="I4424" s="37">
        <v>38148</v>
      </c>
      <c r="J4424" s="37">
        <v>44931</v>
      </c>
      <c r="K4424" s="37">
        <v>49653</v>
      </c>
      <c r="L4424" s="37">
        <v>96423</v>
      </c>
      <c r="M4424" s="37">
        <v>56419</v>
      </c>
      <c r="N4424" s="37">
        <f>SUM(VentasC15[[#This Row],[Maquillaje]:[Perfumería]])</f>
        <v>285574</v>
      </c>
      <c r="O4424" s="14">
        <f>AVERAGE(VentasC15[[#This Row],[Maquillaje]:[Perfumería]])</f>
        <v>57114.8</v>
      </c>
      <c r="P4424" t="str">
        <f>INDEX(VentasC15[[#Headers],[Maquillaje]:[Perfumería]],MATCH(MAX(VentasC15[[#This Row],[Maquillaje]:[Perfumería]]),VentasC15[[#This Row],[Maquillaje]:[Perfumería]],0))</f>
        <v>Cuerpo</v>
      </c>
      <c r="Q4424" t="str">
        <f>INDEX(VentasC15[[#Headers],[Maquillaje]:[Perfumería]],MATCH(MIN(VentasC15[[#This Row],[Maquillaje]:[Perfumería]]),VentasC15[[#This Row],[Maquillaje]:[Perfumería]],0))</f>
        <v>Maquillaje</v>
      </c>
      <c r="R4424" t="str">
        <f>IF(VentasC15[[#This Row],[Total por vendedor]]&gt;=250000,"SI","NO")</f>
        <v>SI</v>
      </c>
    </row>
    <row r="4425" spans="1:18" x14ac:dyDescent="0.3">
      <c r="A4425" s="17">
        <v>33501545</v>
      </c>
      <c r="B4425" s="13">
        <v>54</v>
      </c>
      <c r="C4425" s="13">
        <v>9</v>
      </c>
      <c r="D4425" s="13">
        <v>5</v>
      </c>
      <c r="E4425" t="s">
        <v>23</v>
      </c>
      <c r="F4425" t="s">
        <v>20</v>
      </c>
      <c r="G4425" t="str">
        <f>IF(VentasC15[[#This Row],[Tipo de pago]]='Tablas auxiliares'!$B$6,"Venta física","Venta Online")</f>
        <v>Venta física</v>
      </c>
      <c r="H4425" t="s">
        <v>30</v>
      </c>
      <c r="I4425" s="37">
        <v>48445</v>
      </c>
      <c r="J4425" s="37">
        <v>2324</v>
      </c>
      <c r="K4425" s="37">
        <v>83498</v>
      </c>
      <c r="L4425" s="37">
        <v>99178</v>
      </c>
      <c r="M4425" s="37">
        <v>55767</v>
      </c>
      <c r="N4425" s="37">
        <f>SUM(VentasC15[[#This Row],[Maquillaje]:[Perfumería]])</f>
        <v>289212</v>
      </c>
      <c r="O4425" s="14">
        <f>AVERAGE(VentasC15[[#This Row],[Maquillaje]:[Perfumería]])</f>
        <v>57842.400000000001</v>
      </c>
      <c r="P4425" t="str">
        <f>INDEX(VentasC15[[#Headers],[Maquillaje]:[Perfumería]],MATCH(MAX(VentasC15[[#This Row],[Maquillaje]:[Perfumería]]),VentasC15[[#This Row],[Maquillaje]:[Perfumería]],0))</f>
        <v>Cuerpo</v>
      </c>
      <c r="Q4425" t="str">
        <f>INDEX(VentasC15[[#Headers],[Maquillaje]:[Perfumería]],MATCH(MIN(VentasC15[[#This Row],[Maquillaje]:[Perfumería]]),VentasC15[[#This Row],[Maquillaje]:[Perfumería]],0))</f>
        <v>Skincare</v>
      </c>
      <c r="R4425" t="str">
        <f>IF(VentasC15[[#This Row],[Total por vendedor]]&gt;=250000,"SI","NO")</f>
        <v>SI</v>
      </c>
    </row>
    <row r="4426" spans="1:18" x14ac:dyDescent="0.3">
      <c r="A4426" s="16">
        <v>33501546</v>
      </c>
      <c r="B4426" s="13">
        <v>74</v>
      </c>
      <c r="C4426" s="13">
        <v>9</v>
      </c>
      <c r="D4426" s="13">
        <v>81</v>
      </c>
      <c r="E4426" t="s">
        <v>22</v>
      </c>
      <c r="F4426" t="s">
        <v>21</v>
      </c>
      <c r="G4426" t="str">
        <f>IF(VentasC15[[#This Row],[Tipo de pago]]='Tablas auxiliares'!$B$6,"Venta física","Venta Online")</f>
        <v>Venta Online</v>
      </c>
      <c r="H4426" t="s">
        <v>30</v>
      </c>
      <c r="I4426" s="37">
        <v>84697</v>
      </c>
      <c r="J4426" s="37">
        <v>99064</v>
      </c>
      <c r="K4426" s="37">
        <v>4553</v>
      </c>
      <c r="L4426" s="37">
        <v>72394</v>
      </c>
      <c r="M4426" s="37">
        <v>24411</v>
      </c>
      <c r="N4426" s="37">
        <f>SUM(VentasC15[[#This Row],[Maquillaje]:[Perfumería]])</f>
        <v>285119</v>
      </c>
      <c r="O4426" s="14">
        <f>AVERAGE(VentasC15[[#This Row],[Maquillaje]:[Perfumería]])</f>
        <v>57023.8</v>
      </c>
      <c r="P4426" t="str">
        <f>INDEX(VentasC15[[#Headers],[Maquillaje]:[Perfumería]],MATCH(MAX(VentasC15[[#This Row],[Maquillaje]:[Perfumería]]),VentasC15[[#This Row],[Maquillaje]:[Perfumería]],0))</f>
        <v>Skincare</v>
      </c>
      <c r="Q4426" t="str">
        <f>INDEX(VentasC15[[#Headers],[Maquillaje]:[Perfumería]],MATCH(MIN(VentasC15[[#This Row],[Maquillaje]:[Perfumería]]),VentasC15[[#This Row],[Maquillaje]:[Perfumería]],0))</f>
        <v>Cabello</v>
      </c>
      <c r="R4426" t="str">
        <f>IF(VentasC15[[#This Row],[Total por vendedor]]&gt;=250000,"SI","NO")</f>
        <v>SI</v>
      </c>
    </row>
    <row r="4427" spans="1:18" x14ac:dyDescent="0.3">
      <c r="A4427" s="17">
        <v>33501547</v>
      </c>
      <c r="B4427" s="13">
        <v>31</v>
      </c>
      <c r="C4427" s="13">
        <v>9</v>
      </c>
      <c r="D4427" s="13">
        <v>27</v>
      </c>
      <c r="E4427" t="s">
        <v>22</v>
      </c>
      <c r="F4427" t="s">
        <v>21</v>
      </c>
      <c r="G4427" t="str">
        <f>IF(VentasC15[[#This Row],[Tipo de pago]]='Tablas auxiliares'!$B$6,"Venta física","Venta Online")</f>
        <v>Venta Online</v>
      </c>
      <c r="H4427" t="s">
        <v>30</v>
      </c>
      <c r="I4427" s="37">
        <v>52379</v>
      </c>
      <c r="J4427" s="37">
        <v>76429</v>
      </c>
      <c r="K4427" s="37">
        <v>44903</v>
      </c>
      <c r="L4427" s="37">
        <v>2870</v>
      </c>
      <c r="M4427" s="37">
        <v>61320</v>
      </c>
      <c r="N4427" s="37">
        <f>SUM(VentasC15[[#This Row],[Maquillaje]:[Perfumería]])</f>
        <v>237901</v>
      </c>
      <c r="O4427" s="14">
        <f>AVERAGE(VentasC15[[#This Row],[Maquillaje]:[Perfumería]])</f>
        <v>47580.2</v>
      </c>
      <c r="P4427" t="str">
        <f>INDEX(VentasC15[[#Headers],[Maquillaje]:[Perfumería]],MATCH(MAX(VentasC15[[#This Row],[Maquillaje]:[Perfumería]]),VentasC15[[#This Row],[Maquillaje]:[Perfumería]],0))</f>
        <v>Skincare</v>
      </c>
      <c r="Q4427" t="str">
        <f>INDEX(VentasC15[[#Headers],[Maquillaje]:[Perfumería]],MATCH(MIN(VentasC15[[#This Row],[Maquillaje]:[Perfumería]]),VentasC15[[#This Row],[Maquillaje]:[Perfumería]],0))</f>
        <v>Cuerpo</v>
      </c>
      <c r="R4427" t="str">
        <f>IF(VentasC15[[#This Row],[Total por vendedor]]&gt;=250000,"SI","NO")</f>
        <v>NO</v>
      </c>
    </row>
    <row r="4428" spans="1:18" x14ac:dyDescent="0.3">
      <c r="A4428" s="16">
        <v>33501548</v>
      </c>
      <c r="B4428" s="13">
        <v>54</v>
      </c>
      <c r="C4428" s="13">
        <v>9</v>
      </c>
      <c r="D4428" s="13">
        <v>76</v>
      </c>
      <c r="E4428" t="s">
        <v>25</v>
      </c>
      <c r="F4428" t="s">
        <v>21</v>
      </c>
      <c r="G4428" t="str">
        <f>IF(VentasC15[[#This Row],[Tipo de pago]]='Tablas auxiliares'!$B$6,"Venta física","Venta Online")</f>
        <v>Venta Online</v>
      </c>
      <c r="H4428" t="s">
        <v>29</v>
      </c>
      <c r="I4428" s="37">
        <v>27336</v>
      </c>
      <c r="J4428" s="37">
        <v>54201</v>
      </c>
      <c r="K4428" s="37">
        <v>64458</v>
      </c>
      <c r="L4428" s="37">
        <v>89019</v>
      </c>
      <c r="M4428" s="37">
        <v>86062</v>
      </c>
      <c r="N4428" s="37">
        <f>SUM(VentasC15[[#This Row],[Maquillaje]:[Perfumería]])</f>
        <v>321076</v>
      </c>
      <c r="O4428" s="14">
        <f>AVERAGE(VentasC15[[#This Row],[Maquillaje]:[Perfumería]])</f>
        <v>64215.199999999997</v>
      </c>
      <c r="P4428" t="str">
        <f>INDEX(VentasC15[[#Headers],[Maquillaje]:[Perfumería]],MATCH(MAX(VentasC15[[#This Row],[Maquillaje]:[Perfumería]]),VentasC15[[#This Row],[Maquillaje]:[Perfumería]],0))</f>
        <v>Cuerpo</v>
      </c>
      <c r="Q4428" t="str">
        <f>INDEX(VentasC15[[#Headers],[Maquillaje]:[Perfumería]],MATCH(MIN(VentasC15[[#This Row],[Maquillaje]:[Perfumería]]),VentasC15[[#This Row],[Maquillaje]:[Perfumería]],0))</f>
        <v>Maquillaje</v>
      </c>
      <c r="R4428" t="str">
        <f>IF(VentasC15[[#This Row],[Total por vendedor]]&gt;=250000,"SI","NO")</f>
        <v>SI</v>
      </c>
    </row>
    <row r="4429" spans="1:18" x14ac:dyDescent="0.3">
      <c r="A4429" s="17">
        <v>33501549</v>
      </c>
      <c r="B4429" s="13">
        <v>36</v>
      </c>
      <c r="C4429" s="13">
        <v>9</v>
      </c>
      <c r="D4429" s="13">
        <v>84</v>
      </c>
      <c r="E4429" t="s">
        <v>25</v>
      </c>
      <c r="F4429" t="s">
        <v>21</v>
      </c>
      <c r="G4429" t="str">
        <f>IF(VentasC15[[#This Row],[Tipo de pago]]='Tablas auxiliares'!$B$6,"Venta física","Venta Online")</f>
        <v>Venta Online</v>
      </c>
      <c r="H4429" t="s">
        <v>29</v>
      </c>
      <c r="I4429" s="37">
        <v>79661</v>
      </c>
      <c r="J4429" s="37">
        <v>54410</v>
      </c>
      <c r="K4429" s="37">
        <v>10925</v>
      </c>
      <c r="L4429" s="37">
        <v>90639</v>
      </c>
      <c r="M4429" s="37">
        <v>52719</v>
      </c>
      <c r="N4429" s="37">
        <f>SUM(VentasC15[[#This Row],[Maquillaje]:[Perfumería]])</f>
        <v>288354</v>
      </c>
      <c r="O4429" s="14">
        <f>AVERAGE(VentasC15[[#This Row],[Maquillaje]:[Perfumería]])</f>
        <v>57670.8</v>
      </c>
      <c r="P4429" t="str">
        <f>INDEX(VentasC15[[#Headers],[Maquillaje]:[Perfumería]],MATCH(MAX(VentasC15[[#This Row],[Maquillaje]:[Perfumería]]),VentasC15[[#This Row],[Maquillaje]:[Perfumería]],0))</f>
        <v>Cuerpo</v>
      </c>
      <c r="Q4429" t="str">
        <f>INDEX(VentasC15[[#Headers],[Maquillaje]:[Perfumería]],MATCH(MIN(VentasC15[[#This Row],[Maquillaje]:[Perfumería]]),VentasC15[[#This Row],[Maquillaje]:[Perfumería]],0))</f>
        <v>Cabello</v>
      </c>
      <c r="R4429" t="str">
        <f>IF(VentasC15[[#This Row],[Total por vendedor]]&gt;=250000,"SI","NO")</f>
        <v>SI</v>
      </c>
    </row>
    <row r="4430" spans="1:18" x14ac:dyDescent="0.3">
      <c r="A4430" s="16">
        <v>33501550</v>
      </c>
      <c r="B4430" s="13">
        <v>62</v>
      </c>
      <c r="C4430" s="13">
        <v>9</v>
      </c>
      <c r="D4430" s="13">
        <v>55</v>
      </c>
      <c r="E4430" t="s">
        <v>23</v>
      </c>
      <c r="F4430" t="s">
        <v>20</v>
      </c>
      <c r="G4430" t="str">
        <f>IF(VentasC15[[#This Row],[Tipo de pago]]='Tablas auxiliares'!$B$6,"Venta física","Venta Online")</f>
        <v>Venta física</v>
      </c>
      <c r="H4430" t="s">
        <v>29</v>
      </c>
      <c r="I4430" s="37">
        <v>16784</v>
      </c>
      <c r="J4430" s="37">
        <v>43187</v>
      </c>
      <c r="K4430" s="37">
        <v>39203</v>
      </c>
      <c r="L4430" s="37">
        <v>19287</v>
      </c>
      <c r="M4430" s="37">
        <v>33877</v>
      </c>
      <c r="N4430" s="37">
        <f>SUM(VentasC15[[#This Row],[Maquillaje]:[Perfumería]])</f>
        <v>152338</v>
      </c>
      <c r="O4430" s="14">
        <f>AVERAGE(VentasC15[[#This Row],[Maquillaje]:[Perfumería]])</f>
        <v>30467.599999999999</v>
      </c>
      <c r="P4430" t="str">
        <f>INDEX(VentasC15[[#Headers],[Maquillaje]:[Perfumería]],MATCH(MAX(VentasC15[[#This Row],[Maquillaje]:[Perfumería]]),VentasC15[[#This Row],[Maquillaje]:[Perfumería]],0))</f>
        <v>Skincare</v>
      </c>
      <c r="Q4430" t="str">
        <f>INDEX(VentasC15[[#Headers],[Maquillaje]:[Perfumería]],MATCH(MIN(VentasC15[[#This Row],[Maquillaje]:[Perfumería]]),VentasC15[[#This Row],[Maquillaje]:[Perfumería]],0))</f>
        <v>Maquillaje</v>
      </c>
      <c r="R4430" t="str">
        <f>IF(VentasC15[[#This Row],[Total por vendedor]]&gt;=250000,"SI","NO")</f>
        <v>NO</v>
      </c>
    </row>
    <row r="4431" spans="1:18" x14ac:dyDescent="0.3">
      <c r="A4431" s="17">
        <v>33501551</v>
      </c>
      <c r="B4431" s="13">
        <v>32</v>
      </c>
      <c r="C4431" s="13">
        <v>9</v>
      </c>
      <c r="D4431" s="13">
        <v>47</v>
      </c>
      <c r="E4431" t="s">
        <v>23</v>
      </c>
      <c r="F4431" t="s">
        <v>21</v>
      </c>
      <c r="G4431" t="str">
        <f>IF(VentasC15[[#This Row],[Tipo de pago]]='Tablas auxiliares'!$B$6,"Venta física","Venta Online")</f>
        <v>Venta Online</v>
      </c>
      <c r="H4431" t="s">
        <v>30</v>
      </c>
      <c r="I4431" s="37">
        <v>39502</v>
      </c>
      <c r="J4431" s="37">
        <v>64014</v>
      </c>
      <c r="K4431" s="37">
        <v>92010</v>
      </c>
      <c r="L4431" s="37">
        <v>91159</v>
      </c>
      <c r="M4431" s="37">
        <v>9329</v>
      </c>
      <c r="N4431" s="37">
        <f>SUM(VentasC15[[#This Row],[Maquillaje]:[Perfumería]])</f>
        <v>296014</v>
      </c>
      <c r="O4431" s="14">
        <f>AVERAGE(VentasC15[[#This Row],[Maquillaje]:[Perfumería]])</f>
        <v>59202.8</v>
      </c>
      <c r="P4431" t="str">
        <f>INDEX(VentasC15[[#Headers],[Maquillaje]:[Perfumería]],MATCH(MAX(VentasC15[[#This Row],[Maquillaje]:[Perfumería]]),VentasC15[[#This Row],[Maquillaje]:[Perfumería]],0))</f>
        <v>Cabello</v>
      </c>
      <c r="Q4431" t="str">
        <f>INDEX(VentasC15[[#Headers],[Maquillaje]:[Perfumería]],MATCH(MIN(VentasC15[[#This Row],[Maquillaje]:[Perfumería]]),VentasC15[[#This Row],[Maquillaje]:[Perfumería]],0))</f>
        <v>Perfumería</v>
      </c>
      <c r="R4431" t="str">
        <f>IF(VentasC15[[#This Row],[Total por vendedor]]&gt;=250000,"SI","NO")</f>
        <v>SI</v>
      </c>
    </row>
    <row r="4432" spans="1:18" x14ac:dyDescent="0.3">
      <c r="A4432" s="16">
        <v>33501552</v>
      </c>
      <c r="B4432" s="13">
        <v>27</v>
      </c>
      <c r="C4432" s="13">
        <v>9</v>
      </c>
      <c r="D4432" s="13">
        <v>20</v>
      </c>
      <c r="E4432" t="s">
        <v>23</v>
      </c>
      <c r="F4432" t="s">
        <v>20</v>
      </c>
      <c r="G4432" t="str">
        <f>IF(VentasC15[[#This Row],[Tipo de pago]]='Tablas auxiliares'!$B$6,"Venta física","Venta Online")</f>
        <v>Venta física</v>
      </c>
      <c r="H4432" t="s">
        <v>29</v>
      </c>
      <c r="I4432" s="37">
        <v>71553</v>
      </c>
      <c r="J4432" s="37">
        <v>42281</v>
      </c>
      <c r="K4432" s="37">
        <v>80031</v>
      </c>
      <c r="L4432" s="37">
        <v>13432</v>
      </c>
      <c r="M4432" s="37">
        <v>9273</v>
      </c>
      <c r="N4432" s="37">
        <f>SUM(VentasC15[[#This Row],[Maquillaje]:[Perfumería]])</f>
        <v>216570</v>
      </c>
      <c r="O4432" s="14">
        <f>AVERAGE(VentasC15[[#This Row],[Maquillaje]:[Perfumería]])</f>
        <v>43314</v>
      </c>
      <c r="P4432" t="str">
        <f>INDEX(VentasC15[[#Headers],[Maquillaje]:[Perfumería]],MATCH(MAX(VentasC15[[#This Row],[Maquillaje]:[Perfumería]]),VentasC15[[#This Row],[Maquillaje]:[Perfumería]],0))</f>
        <v>Cabello</v>
      </c>
      <c r="Q4432" t="str">
        <f>INDEX(VentasC15[[#Headers],[Maquillaje]:[Perfumería]],MATCH(MIN(VentasC15[[#This Row],[Maquillaje]:[Perfumería]]),VentasC15[[#This Row],[Maquillaje]:[Perfumería]],0))</f>
        <v>Perfumería</v>
      </c>
      <c r="R4432" t="str">
        <f>IF(VentasC15[[#This Row],[Total por vendedor]]&gt;=250000,"SI","NO")</f>
        <v>NO</v>
      </c>
    </row>
    <row r="4433" spans="1:18" x14ac:dyDescent="0.3">
      <c r="A4433" s="17">
        <v>33501553</v>
      </c>
      <c r="B4433" s="13">
        <v>67</v>
      </c>
      <c r="C4433" s="13">
        <v>9</v>
      </c>
      <c r="D4433" s="13">
        <v>14</v>
      </c>
      <c r="E4433" t="s">
        <v>22</v>
      </c>
      <c r="F4433" t="s">
        <v>20</v>
      </c>
      <c r="G4433" t="str">
        <f>IF(VentasC15[[#This Row],[Tipo de pago]]='Tablas auxiliares'!$B$6,"Venta física","Venta Online")</f>
        <v>Venta física</v>
      </c>
      <c r="H4433" t="s">
        <v>30</v>
      </c>
      <c r="I4433" s="37">
        <v>43991</v>
      </c>
      <c r="J4433" s="37">
        <v>35538</v>
      </c>
      <c r="K4433" s="37">
        <v>69951</v>
      </c>
      <c r="L4433" s="37">
        <v>29545</v>
      </c>
      <c r="M4433" s="37">
        <v>87916</v>
      </c>
      <c r="N4433" s="37">
        <f>SUM(VentasC15[[#This Row],[Maquillaje]:[Perfumería]])</f>
        <v>266941</v>
      </c>
      <c r="O4433" s="14">
        <f>AVERAGE(VentasC15[[#This Row],[Maquillaje]:[Perfumería]])</f>
        <v>53388.2</v>
      </c>
      <c r="P4433" t="str">
        <f>INDEX(VentasC15[[#Headers],[Maquillaje]:[Perfumería]],MATCH(MAX(VentasC15[[#This Row],[Maquillaje]:[Perfumería]]),VentasC15[[#This Row],[Maquillaje]:[Perfumería]],0))</f>
        <v>Perfumería</v>
      </c>
      <c r="Q4433" t="str">
        <f>INDEX(VentasC15[[#Headers],[Maquillaje]:[Perfumería]],MATCH(MIN(VentasC15[[#This Row],[Maquillaje]:[Perfumería]]),VentasC15[[#This Row],[Maquillaje]:[Perfumería]],0))</f>
        <v>Cuerpo</v>
      </c>
      <c r="R4433" t="str">
        <f>IF(VentasC15[[#This Row],[Total por vendedor]]&gt;=250000,"SI","NO")</f>
        <v>SI</v>
      </c>
    </row>
    <row r="4434" spans="1:18" x14ac:dyDescent="0.3">
      <c r="A4434" s="16">
        <v>33501554</v>
      </c>
      <c r="B4434" s="13">
        <v>42</v>
      </c>
      <c r="C4434" s="13">
        <v>9</v>
      </c>
      <c r="D4434" s="13">
        <v>25</v>
      </c>
      <c r="E4434" t="s">
        <v>24</v>
      </c>
      <c r="F4434" t="s">
        <v>20</v>
      </c>
      <c r="G4434" t="str">
        <f>IF(VentasC15[[#This Row],[Tipo de pago]]='Tablas auxiliares'!$B$6,"Venta física","Venta Online")</f>
        <v>Venta física</v>
      </c>
      <c r="H4434" t="s">
        <v>30</v>
      </c>
      <c r="I4434" s="37">
        <v>74066</v>
      </c>
      <c r="J4434" s="37">
        <v>94405</v>
      </c>
      <c r="K4434" s="37">
        <v>54865</v>
      </c>
      <c r="L4434" s="37">
        <v>41577</v>
      </c>
      <c r="M4434" s="37">
        <v>77952</v>
      </c>
      <c r="N4434" s="37">
        <f>SUM(VentasC15[[#This Row],[Maquillaje]:[Perfumería]])</f>
        <v>342865</v>
      </c>
      <c r="O4434" s="14">
        <f>AVERAGE(VentasC15[[#This Row],[Maquillaje]:[Perfumería]])</f>
        <v>68573</v>
      </c>
      <c r="P4434" t="str">
        <f>INDEX(VentasC15[[#Headers],[Maquillaje]:[Perfumería]],MATCH(MAX(VentasC15[[#This Row],[Maquillaje]:[Perfumería]]),VentasC15[[#This Row],[Maquillaje]:[Perfumería]],0))</f>
        <v>Skincare</v>
      </c>
      <c r="Q4434" t="str">
        <f>INDEX(VentasC15[[#Headers],[Maquillaje]:[Perfumería]],MATCH(MIN(VentasC15[[#This Row],[Maquillaje]:[Perfumería]]),VentasC15[[#This Row],[Maquillaje]:[Perfumería]],0))</f>
        <v>Cuerpo</v>
      </c>
      <c r="R4434" t="str">
        <f>IF(VentasC15[[#This Row],[Total por vendedor]]&gt;=250000,"SI","NO")</f>
        <v>SI</v>
      </c>
    </row>
    <row r="4435" spans="1:18" x14ac:dyDescent="0.3">
      <c r="A4435" s="17">
        <v>33501555</v>
      </c>
      <c r="B4435" s="13">
        <v>53</v>
      </c>
      <c r="C4435" s="13">
        <v>9</v>
      </c>
      <c r="D4435" s="13">
        <v>95</v>
      </c>
      <c r="E4435" t="s">
        <v>24</v>
      </c>
      <c r="F4435" t="s">
        <v>20</v>
      </c>
      <c r="G4435" t="str">
        <f>IF(VentasC15[[#This Row],[Tipo de pago]]='Tablas auxiliares'!$B$6,"Venta física","Venta Online")</f>
        <v>Venta física</v>
      </c>
      <c r="H4435" t="s">
        <v>30</v>
      </c>
      <c r="I4435" s="37">
        <v>37645</v>
      </c>
      <c r="J4435" s="37">
        <v>5160</v>
      </c>
      <c r="K4435" s="37">
        <v>46363</v>
      </c>
      <c r="L4435" s="37">
        <v>62666</v>
      </c>
      <c r="M4435" s="37">
        <v>12701</v>
      </c>
      <c r="N4435" s="37">
        <f>SUM(VentasC15[[#This Row],[Maquillaje]:[Perfumería]])</f>
        <v>164535</v>
      </c>
      <c r="O4435" s="14">
        <f>AVERAGE(VentasC15[[#This Row],[Maquillaje]:[Perfumería]])</f>
        <v>32907</v>
      </c>
      <c r="P4435" t="str">
        <f>INDEX(VentasC15[[#Headers],[Maquillaje]:[Perfumería]],MATCH(MAX(VentasC15[[#This Row],[Maquillaje]:[Perfumería]]),VentasC15[[#This Row],[Maquillaje]:[Perfumería]],0))</f>
        <v>Cuerpo</v>
      </c>
      <c r="Q4435" t="str">
        <f>INDEX(VentasC15[[#Headers],[Maquillaje]:[Perfumería]],MATCH(MIN(VentasC15[[#This Row],[Maquillaje]:[Perfumería]]),VentasC15[[#This Row],[Maquillaje]:[Perfumería]],0))</f>
        <v>Skincare</v>
      </c>
      <c r="R4435" t="str">
        <f>IF(VentasC15[[#This Row],[Total por vendedor]]&gt;=250000,"SI","NO")</f>
        <v>NO</v>
      </c>
    </row>
    <row r="4436" spans="1:18" x14ac:dyDescent="0.3">
      <c r="A4436" s="16">
        <v>33501556</v>
      </c>
      <c r="B4436" s="13">
        <v>56</v>
      </c>
      <c r="C4436" s="13">
        <v>9</v>
      </c>
      <c r="D4436" s="13">
        <v>48</v>
      </c>
      <c r="E4436" t="s">
        <v>23</v>
      </c>
      <c r="F4436" t="s">
        <v>21</v>
      </c>
      <c r="G4436" t="str">
        <f>IF(VentasC15[[#This Row],[Tipo de pago]]='Tablas auxiliares'!$B$6,"Venta física","Venta Online")</f>
        <v>Venta Online</v>
      </c>
      <c r="H4436" t="s">
        <v>30</v>
      </c>
      <c r="I4436" s="37">
        <v>98610</v>
      </c>
      <c r="J4436" s="37">
        <v>43377</v>
      </c>
      <c r="K4436" s="37">
        <v>18789</v>
      </c>
      <c r="L4436" s="37">
        <v>81450</v>
      </c>
      <c r="M4436" s="37">
        <v>54365</v>
      </c>
      <c r="N4436" s="37">
        <f>SUM(VentasC15[[#This Row],[Maquillaje]:[Perfumería]])</f>
        <v>296591</v>
      </c>
      <c r="O4436" s="14">
        <f>AVERAGE(VentasC15[[#This Row],[Maquillaje]:[Perfumería]])</f>
        <v>59318.2</v>
      </c>
      <c r="P4436" t="str">
        <f>INDEX(VentasC15[[#Headers],[Maquillaje]:[Perfumería]],MATCH(MAX(VentasC15[[#This Row],[Maquillaje]:[Perfumería]]),VentasC15[[#This Row],[Maquillaje]:[Perfumería]],0))</f>
        <v>Maquillaje</v>
      </c>
      <c r="Q4436" t="str">
        <f>INDEX(VentasC15[[#Headers],[Maquillaje]:[Perfumería]],MATCH(MIN(VentasC15[[#This Row],[Maquillaje]:[Perfumería]]),VentasC15[[#This Row],[Maquillaje]:[Perfumería]],0))</f>
        <v>Cabello</v>
      </c>
      <c r="R4436" t="str">
        <f>IF(VentasC15[[#This Row],[Total por vendedor]]&gt;=250000,"SI","NO")</f>
        <v>SI</v>
      </c>
    </row>
    <row r="4437" spans="1:18" x14ac:dyDescent="0.3">
      <c r="A4437" s="17">
        <v>33501557</v>
      </c>
      <c r="B4437" s="13">
        <v>74</v>
      </c>
      <c r="C4437" s="13">
        <v>9</v>
      </c>
      <c r="D4437" s="13">
        <v>79</v>
      </c>
      <c r="E4437" t="s">
        <v>23</v>
      </c>
      <c r="F4437" t="s">
        <v>20</v>
      </c>
      <c r="G4437" t="str">
        <f>IF(VentasC15[[#This Row],[Tipo de pago]]='Tablas auxiliares'!$B$6,"Venta física","Venta Online")</f>
        <v>Venta física</v>
      </c>
      <c r="H4437" t="s">
        <v>29</v>
      </c>
      <c r="I4437" s="37">
        <v>76546</v>
      </c>
      <c r="J4437" s="37">
        <v>66893</v>
      </c>
      <c r="K4437" s="37">
        <v>51493</v>
      </c>
      <c r="L4437" s="37">
        <v>18377</v>
      </c>
      <c r="M4437" s="37">
        <v>48194</v>
      </c>
      <c r="N4437" s="37">
        <f>SUM(VentasC15[[#This Row],[Maquillaje]:[Perfumería]])</f>
        <v>261503</v>
      </c>
      <c r="O4437" s="14">
        <f>AVERAGE(VentasC15[[#This Row],[Maquillaje]:[Perfumería]])</f>
        <v>52300.6</v>
      </c>
      <c r="P4437" t="str">
        <f>INDEX(VentasC15[[#Headers],[Maquillaje]:[Perfumería]],MATCH(MAX(VentasC15[[#This Row],[Maquillaje]:[Perfumería]]),VentasC15[[#This Row],[Maquillaje]:[Perfumería]],0))</f>
        <v>Maquillaje</v>
      </c>
      <c r="Q4437" t="str">
        <f>INDEX(VentasC15[[#Headers],[Maquillaje]:[Perfumería]],MATCH(MIN(VentasC15[[#This Row],[Maquillaje]:[Perfumería]]),VentasC15[[#This Row],[Maquillaje]:[Perfumería]],0))</f>
        <v>Cuerpo</v>
      </c>
      <c r="R4437" t="str">
        <f>IF(VentasC15[[#This Row],[Total por vendedor]]&gt;=250000,"SI","NO")</f>
        <v>SI</v>
      </c>
    </row>
    <row r="4438" spans="1:18" x14ac:dyDescent="0.3">
      <c r="A4438" s="16">
        <v>33501558</v>
      </c>
      <c r="B4438" s="13">
        <v>74</v>
      </c>
      <c r="C4438" s="13">
        <v>9</v>
      </c>
      <c r="D4438" s="13">
        <v>94</v>
      </c>
      <c r="E4438" t="s">
        <v>23</v>
      </c>
      <c r="F4438" t="s">
        <v>21</v>
      </c>
      <c r="G4438" t="str">
        <f>IF(VentasC15[[#This Row],[Tipo de pago]]='Tablas auxiliares'!$B$6,"Venta física","Venta Online")</f>
        <v>Venta Online</v>
      </c>
      <c r="H4438" t="s">
        <v>29</v>
      </c>
      <c r="I4438" s="37">
        <v>65939</v>
      </c>
      <c r="J4438" s="37">
        <v>47948</v>
      </c>
      <c r="K4438" s="37">
        <v>20702</v>
      </c>
      <c r="L4438" s="37">
        <v>38943</v>
      </c>
      <c r="M4438" s="37">
        <v>80840</v>
      </c>
      <c r="N4438" s="37">
        <f>SUM(VentasC15[[#This Row],[Maquillaje]:[Perfumería]])</f>
        <v>254372</v>
      </c>
      <c r="O4438" s="14">
        <f>AVERAGE(VentasC15[[#This Row],[Maquillaje]:[Perfumería]])</f>
        <v>50874.400000000001</v>
      </c>
      <c r="P4438" t="str">
        <f>INDEX(VentasC15[[#Headers],[Maquillaje]:[Perfumería]],MATCH(MAX(VentasC15[[#This Row],[Maquillaje]:[Perfumería]]),VentasC15[[#This Row],[Maquillaje]:[Perfumería]],0))</f>
        <v>Perfumería</v>
      </c>
      <c r="Q4438" t="str">
        <f>INDEX(VentasC15[[#Headers],[Maquillaje]:[Perfumería]],MATCH(MIN(VentasC15[[#This Row],[Maquillaje]:[Perfumería]]),VentasC15[[#This Row],[Maquillaje]:[Perfumería]],0))</f>
        <v>Cabello</v>
      </c>
      <c r="R4438" t="str">
        <f>IF(VentasC15[[#This Row],[Total por vendedor]]&gt;=250000,"SI","NO")</f>
        <v>SI</v>
      </c>
    </row>
    <row r="4439" spans="1:18" x14ac:dyDescent="0.3">
      <c r="A4439" s="17">
        <v>33501559</v>
      </c>
      <c r="B4439" s="13">
        <v>43</v>
      </c>
      <c r="C4439" s="13">
        <v>9</v>
      </c>
      <c r="D4439" s="13">
        <v>98</v>
      </c>
      <c r="E4439" t="s">
        <v>24</v>
      </c>
      <c r="F4439" t="s">
        <v>21</v>
      </c>
      <c r="G4439" t="str">
        <f>IF(VentasC15[[#This Row],[Tipo de pago]]='Tablas auxiliares'!$B$6,"Venta física","Venta Online")</f>
        <v>Venta Online</v>
      </c>
      <c r="H4439" t="s">
        <v>30</v>
      </c>
      <c r="I4439" s="37">
        <v>30353</v>
      </c>
      <c r="J4439" s="37">
        <v>88833</v>
      </c>
      <c r="K4439" s="37">
        <v>42856</v>
      </c>
      <c r="L4439" s="37">
        <v>28276</v>
      </c>
      <c r="M4439" s="37">
        <v>76978</v>
      </c>
      <c r="N4439" s="37">
        <f>SUM(VentasC15[[#This Row],[Maquillaje]:[Perfumería]])</f>
        <v>267296</v>
      </c>
      <c r="O4439" s="14">
        <f>AVERAGE(VentasC15[[#This Row],[Maquillaje]:[Perfumería]])</f>
        <v>53459.199999999997</v>
      </c>
      <c r="P4439" t="str">
        <f>INDEX(VentasC15[[#Headers],[Maquillaje]:[Perfumería]],MATCH(MAX(VentasC15[[#This Row],[Maquillaje]:[Perfumería]]),VentasC15[[#This Row],[Maquillaje]:[Perfumería]],0))</f>
        <v>Skincare</v>
      </c>
      <c r="Q4439" t="str">
        <f>INDEX(VentasC15[[#Headers],[Maquillaje]:[Perfumería]],MATCH(MIN(VentasC15[[#This Row],[Maquillaje]:[Perfumería]]),VentasC15[[#This Row],[Maquillaje]:[Perfumería]],0))</f>
        <v>Cuerpo</v>
      </c>
      <c r="R4439" t="str">
        <f>IF(VentasC15[[#This Row],[Total por vendedor]]&gt;=250000,"SI","NO")</f>
        <v>SI</v>
      </c>
    </row>
    <row r="4440" spans="1:18" x14ac:dyDescent="0.3">
      <c r="A4440" s="16">
        <v>33501560</v>
      </c>
      <c r="B4440" s="13">
        <v>55</v>
      </c>
      <c r="C4440" s="13">
        <v>9</v>
      </c>
      <c r="D4440" s="13">
        <v>14</v>
      </c>
      <c r="E4440" t="s">
        <v>25</v>
      </c>
      <c r="F4440" t="s">
        <v>20</v>
      </c>
      <c r="G4440" t="str">
        <f>IF(VentasC15[[#This Row],[Tipo de pago]]='Tablas auxiliares'!$B$6,"Venta física","Venta Online")</f>
        <v>Venta física</v>
      </c>
      <c r="H4440" t="s">
        <v>29</v>
      </c>
      <c r="I4440" s="37">
        <v>44854</v>
      </c>
      <c r="J4440" s="37">
        <v>60546</v>
      </c>
      <c r="K4440" s="37">
        <v>43127</v>
      </c>
      <c r="L4440" s="37">
        <v>53754</v>
      </c>
      <c r="M4440" s="37">
        <v>64947</v>
      </c>
      <c r="N4440" s="37">
        <f>SUM(VentasC15[[#This Row],[Maquillaje]:[Perfumería]])</f>
        <v>267228</v>
      </c>
      <c r="O4440" s="14">
        <f>AVERAGE(VentasC15[[#This Row],[Maquillaje]:[Perfumería]])</f>
        <v>53445.599999999999</v>
      </c>
      <c r="P4440" t="str">
        <f>INDEX(VentasC15[[#Headers],[Maquillaje]:[Perfumería]],MATCH(MAX(VentasC15[[#This Row],[Maquillaje]:[Perfumería]]),VentasC15[[#This Row],[Maquillaje]:[Perfumería]],0))</f>
        <v>Perfumería</v>
      </c>
      <c r="Q4440" t="str">
        <f>INDEX(VentasC15[[#Headers],[Maquillaje]:[Perfumería]],MATCH(MIN(VentasC15[[#This Row],[Maquillaje]:[Perfumería]]),VentasC15[[#This Row],[Maquillaje]:[Perfumería]],0))</f>
        <v>Cabello</v>
      </c>
      <c r="R4440" t="str">
        <f>IF(VentasC15[[#This Row],[Total por vendedor]]&gt;=250000,"SI","NO")</f>
        <v>SI</v>
      </c>
    </row>
    <row r="4441" spans="1:18" x14ac:dyDescent="0.3">
      <c r="A4441" s="17">
        <v>33501561</v>
      </c>
      <c r="B4441" s="13">
        <v>28</v>
      </c>
      <c r="C4441" s="13">
        <v>9</v>
      </c>
      <c r="D4441" s="13">
        <v>56</v>
      </c>
      <c r="E4441" t="s">
        <v>23</v>
      </c>
      <c r="F4441" t="s">
        <v>21</v>
      </c>
      <c r="G4441" t="str">
        <f>IF(VentasC15[[#This Row],[Tipo de pago]]='Tablas auxiliares'!$B$6,"Venta física","Venta Online")</f>
        <v>Venta Online</v>
      </c>
      <c r="H4441" t="s">
        <v>30</v>
      </c>
      <c r="I4441" s="37">
        <v>1748</v>
      </c>
      <c r="J4441" s="37">
        <v>22789</v>
      </c>
      <c r="K4441" s="37">
        <v>94856</v>
      </c>
      <c r="L4441" s="37">
        <v>23167</v>
      </c>
      <c r="M4441" s="37">
        <v>78239</v>
      </c>
      <c r="N4441" s="37">
        <f>SUM(VentasC15[[#This Row],[Maquillaje]:[Perfumería]])</f>
        <v>220799</v>
      </c>
      <c r="O4441" s="14">
        <f>AVERAGE(VentasC15[[#This Row],[Maquillaje]:[Perfumería]])</f>
        <v>44159.8</v>
      </c>
      <c r="P4441" t="str">
        <f>INDEX(VentasC15[[#Headers],[Maquillaje]:[Perfumería]],MATCH(MAX(VentasC15[[#This Row],[Maquillaje]:[Perfumería]]),VentasC15[[#This Row],[Maquillaje]:[Perfumería]],0))</f>
        <v>Cabello</v>
      </c>
      <c r="Q4441" t="str">
        <f>INDEX(VentasC15[[#Headers],[Maquillaje]:[Perfumería]],MATCH(MIN(VentasC15[[#This Row],[Maquillaje]:[Perfumería]]),VentasC15[[#This Row],[Maquillaje]:[Perfumería]],0))</f>
        <v>Maquillaje</v>
      </c>
      <c r="R4441" t="str">
        <f>IF(VentasC15[[#This Row],[Total por vendedor]]&gt;=250000,"SI","NO")</f>
        <v>NO</v>
      </c>
    </row>
    <row r="4442" spans="1:18" x14ac:dyDescent="0.3">
      <c r="A4442" s="16">
        <v>33501562</v>
      </c>
      <c r="B4442" s="13">
        <v>59</v>
      </c>
      <c r="C4442" s="13">
        <v>9</v>
      </c>
      <c r="D4442" s="13">
        <v>97</v>
      </c>
      <c r="E4442" t="s">
        <v>22</v>
      </c>
      <c r="F4442" t="s">
        <v>21</v>
      </c>
      <c r="G4442" t="str">
        <f>IF(VentasC15[[#This Row],[Tipo de pago]]='Tablas auxiliares'!$B$6,"Venta física","Venta Online")</f>
        <v>Venta Online</v>
      </c>
      <c r="H4442" t="s">
        <v>30</v>
      </c>
      <c r="I4442" s="37">
        <v>83420</v>
      </c>
      <c r="J4442" s="37">
        <v>75425</v>
      </c>
      <c r="K4442" s="37">
        <v>57509</v>
      </c>
      <c r="L4442" s="37">
        <v>26844</v>
      </c>
      <c r="M4442" s="37">
        <v>21455</v>
      </c>
      <c r="N4442" s="37">
        <f>SUM(VentasC15[[#This Row],[Maquillaje]:[Perfumería]])</f>
        <v>264653</v>
      </c>
      <c r="O4442" s="14">
        <f>AVERAGE(VentasC15[[#This Row],[Maquillaje]:[Perfumería]])</f>
        <v>52930.6</v>
      </c>
      <c r="P4442" t="str">
        <f>INDEX(VentasC15[[#Headers],[Maquillaje]:[Perfumería]],MATCH(MAX(VentasC15[[#This Row],[Maquillaje]:[Perfumería]]),VentasC15[[#This Row],[Maquillaje]:[Perfumería]],0))</f>
        <v>Maquillaje</v>
      </c>
      <c r="Q4442" t="str">
        <f>INDEX(VentasC15[[#Headers],[Maquillaje]:[Perfumería]],MATCH(MIN(VentasC15[[#This Row],[Maquillaje]:[Perfumería]]),VentasC15[[#This Row],[Maquillaje]:[Perfumería]],0))</f>
        <v>Perfumería</v>
      </c>
      <c r="R4442" t="str">
        <f>IF(VentasC15[[#This Row],[Total por vendedor]]&gt;=250000,"SI","NO")</f>
        <v>SI</v>
      </c>
    </row>
    <row r="4443" spans="1:18" x14ac:dyDescent="0.3">
      <c r="A4443" s="17">
        <v>33501563</v>
      </c>
      <c r="B4443" s="13">
        <v>46</v>
      </c>
      <c r="C4443" s="13">
        <v>9</v>
      </c>
      <c r="D4443" s="13">
        <v>31</v>
      </c>
      <c r="E4443" t="s">
        <v>23</v>
      </c>
      <c r="F4443" t="s">
        <v>20</v>
      </c>
      <c r="G4443" t="str">
        <f>IF(VentasC15[[#This Row],[Tipo de pago]]='Tablas auxiliares'!$B$6,"Venta física","Venta Online")</f>
        <v>Venta física</v>
      </c>
      <c r="H4443" t="s">
        <v>30</v>
      </c>
      <c r="I4443" s="37">
        <v>92611</v>
      </c>
      <c r="J4443" s="37">
        <v>42232</v>
      </c>
      <c r="K4443" s="37">
        <v>72434</v>
      </c>
      <c r="L4443" s="37">
        <v>39941</v>
      </c>
      <c r="M4443" s="37">
        <v>95821</v>
      </c>
      <c r="N4443" s="37">
        <f>SUM(VentasC15[[#This Row],[Maquillaje]:[Perfumería]])</f>
        <v>343039</v>
      </c>
      <c r="O4443" s="14">
        <f>AVERAGE(VentasC15[[#This Row],[Maquillaje]:[Perfumería]])</f>
        <v>68607.8</v>
      </c>
      <c r="P4443" t="str">
        <f>INDEX(VentasC15[[#Headers],[Maquillaje]:[Perfumería]],MATCH(MAX(VentasC15[[#This Row],[Maquillaje]:[Perfumería]]),VentasC15[[#This Row],[Maquillaje]:[Perfumería]],0))</f>
        <v>Perfumería</v>
      </c>
      <c r="Q4443" t="str">
        <f>INDEX(VentasC15[[#Headers],[Maquillaje]:[Perfumería]],MATCH(MIN(VentasC15[[#This Row],[Maquillaje]:[Perfumería]]),VentasC15[[#This Row],[Maquillaje]:[Perfumería]],0))</f>
        <v>Cuerpo</v>
      </c>
      <c r="R4443" t="str">
        <f>IF(VentasC15[[#This Row],[Total por vendedor]]&gt;=250000,"SI","NO")</f>
        <v>SI</v>
      </c>
    </row>
    <row r="4444" spans="1:18" x14ac:dyDescent="0.3">
      <c r="A4444" s="16">
        <v>33501564</v>
      </c>
      <c r="B4444" s="13">
        <v>43</v>
      </c>
      <c r="C4444" s="13">
        <v>9</v>
      </c>
      <c r="D4444" s="13">
        <v>71</v>
      </c>
      <c r="E4444" t="s">
        <v>23</v>
      </c>
      <c r="F4444" t="s">
        <v>20</v>
      </c>
      <c r="G4444" t="str">
        <f>IF(VentasC15[[#This Row],[Tipo de pago]]='Tablas auxiliares'!$B$6,"Venta física","Venta Online")</f>
        <v>Venta física</v>
      </c>
      <c r="H4444" t="s">
        <v>30</v>
      </c>
      <c r="I4444" s="37">
        <v>96583</v>
      </c>
      <c r="J4444" s="37">
        <v>1013</v>
      </c>
      <c r="K4444" s="37">
        <v>17157</v>
      </c>
      <c r="L4444" s="37">
        <v>97986</v>
      </c>
      <c r="M4444" s="37">
        <v>4443</v>
      </c>
      <c r="N4444" s="37">
        <f>SUM(VentasC15[[#This Row],[Maquillaje]:[Perfumería]])</f>
        <v>217182</v>
      </c>
      <c r="O4444" s="14">
        <f>AVERAGE(VentasC15[[#This Row],[Maquillaje]:[Perfumería]])</f>
        <v>43436.4</v>
      </c>
      <c r="P4444" t="str">
        <f>INDEX(VentasC15[[#Headers],[Maquillaje]:[Perfumería]],MATCH(MAX(VentasC15[[#This Row],[Maquillaje]:[Perfumería]]),VentasC15[[#This Row],[Maquillaje]:[Perfumería]],0))</f>
        <v>Cuerpo</v>
      </c>
      <c r="Q4444" t="str">
        <f>INDEX(VentasC15[[#Headers],[Maquillaje]:[Perfumería]],MATCH(MIN(VentasC15[[#This Row],[Maquillaje]:[Perfumería]]),VentasC15[[#This Row],[Maquillaje]:[Perfumería]],0))</f>
        <v>Skincare</v>
      </c>
      <c r="R4444" t="str">
        <f>IF(VentasC15[[#This Row],[Total por vendedor]]&gt;=250000,"SI","NO")</f>
        <v>NO</v>
      </c>
    </row>
    <row r="4445" spans="1:18" x14ac:dyDescent="0.3">
      <c r="A4445" s="17">
        <v>33501565</v>
      </c>
      <c r="B4445" s="13">
        <v>33</v>
      </c>
      <c r="C4445" s="13">
        <v>9</v>
      </c>
      <c r="D4445" s="13">
        <v>11</v>
      </c>
      <c r="E4445" t="s">
        <v>24</v>
      </c>
      <c r="F4445" t="s">
        <v>21</v>
      </c>
      <c r="G4445" t="str">
        <f>IF(VentasC15[[#This Row],[Tipo de pago]]='Tablas auxiliares'!$B$6,"Venta física","Venta Online")</f>
        <v>Venta Online</v>
      </c>
      <c r="H4445" t="s">
        <v>30</v>
      </c>
      <c r="I4445" s="37">
        <v>80051</v>
      </c>
      <c r="J4445" s="37">
        <v>70035</v>
      </c>
      <c r="K4445" s="37">
        <v>89076</v>
      </c>
      <c r="L4445" s="37">
        <v>51348</v>
      </c>
      <c r="M4445" s="37">
        <v>19828</v>
      </c>
      <c r="N4445" s="37">
        <f>SUM(VentasC15[[#This Row],[Maquillaje]:[Perfumería]])</f>
        <v>310338</v>
      </c>
      <c r="O4445" s="14">
        <f>AVERAGE(VentasC15[[#This Row],[Maquillaje]:[Perfumería]])</f>
        <v>62067.6</v>
      </c>
      <c r="P4445" t="str">
        <f>INDEX(VentasC15[[#Headers],[Maquillaje]:[Perfumería]],MATCH(MAX(VentasC15[[#This Row],[Maquillaje]:[Perfumería]]),VentasC15[[#This Row],[Maquillaje]:[Perfumería]],0))</f>
        <v>Cabello</v>
      </c>
      <c r="Q4445" t="str">
        <f>INDEX(VentasC15[[#Headers],[Maquillaje]:[Perfumería]],MATCH(MIN(VentasC15[[#This Row],[Maquillaje]:[Perfumería]]),VentasC15[[#This Row],[Maquillaje]:[Perfumería]],0))</f>
        <v>Perfumería</v>
      </c>
      <c r="R4445" t="str">
        <f>IF(VentasC15[[#This Row],[Total por vendedor]]&gt;=250000,"SI","NO")</f>
        <v>SI</v>
      </c>
    </row>
    <row r="4446" spans="1:18" x14ac:dyDescent="0.3">
      <c r="A4446" s="16">
        <v>33501566</v>
      </c>
      <c r="B4446" s="13">
        <v>35</v>
      </c>
      <c r="C4446" s="13">
        <v>9</v>
      </c>
      <c r="D4446" s="13">
        <v>55</v>
      </c>
      <c r="E4446" t="s">
        <v>24</v>
      </c>
      <c r="F4446" t="s">
        <v>20</v>
      </c>
      <c r="G4446" t="str">
        <f>IF(VentasC15[[#This Row],[Tipo de pago]]='Tablas auxiliares'!$B$6,"Venta física","Venta Online")</f>
        <v>Venta física</v>
      </c>
      <c r="H4446" t="s">
        <v>30</v>
      </c>
      <c r="I4446" s="37">
        <v>4537</v>
      </c>
      <c r="J4446" s="37">
        <v>45364</v>
      </c>
      <c r="K4446" s="37">
        <v>13841</v>
      </c>
      <c r="L4446" s="37">
        <v>61519</v>
      </c>
      <c r="M4446" s="37">
        <v>64180</v>
      </c>
      <c r="N4446" s="37">
        <f>SUM(VentasC15[[#This Row],[Maquillaje]:[Perfumería]])</f>
        <v>189441</v>
      </c>
      <c r="O4446" s="14">
        <f>AVERAGE(VentasC15[[#This Row],[Maquillaje]:[Perfumería]])</f>
        <v>37888.199999999997</v>
      </c>
      <c r="P4446" t="str">
        <f>INDEX(VentasC15[[#Headers],[Maquillaje]:[Perfumería]],MATCH(MAX(VentasC15[[#This Row],[Maquillaje]:[Perfumería]]),VentasC15[[#This Row],[Maquillaje]:[Perfumería]],0))</f>
        <v>Perfumería</v>
      </c>
      <c r="Q4446" t="str">
        <f>INDEX(VentasC15[[#Headers],[Maquillaje]:[Perfumería]],MATCH(MIN(VentasC15[[#This Row],[Maquillaje]:[Perfumería]]),VentasC15[[#This Row],[Maquillaje]:[Perfumería]],0))</f>
        <v>Maquillaje</v>
      </c>
      <c r="R4446" t="str">
        <f>IF(VentasC15[[#This Row],[Total por vendedor]]&gt;=250000,"SI","NO")</f>
        <v>NO</v>
      </c>
    </row>
    <row r="4447" spans="1:18" x14ac:dyDescent="0.3">
      <c r="A4447" s="17">
        <v>33501567</v>
      </c>
      <c r="B4447" s="13">
        <v>46</v>
      </c>
      <c r="C4447" s="13">
        <v>9</v>
      </c>
      <c r="D4447" s="13">
        <v>35</v>
      </c>
      <c r="E4447" t="s">
        <v>23</v>
      </c>
      <c r="F4447" t="s">
        <v>20</v>
      </c>
      <c r="G4447" t="str">
        <f>IF(VentasC15[[#This Row],[Tipo de pago]]='Tablas auxiliares'!$B$6,"Venta física","Venta Online")</f>
        <v>Venta física</v>
      </c>
      <c r="H4447" t="s">
        <v>30</v>
      </c>
      <c r="I4447" s="37">
        <v>86353</v>
      </c>
      <c r="J4447" s="37">
        <v>79562</v>
      </c>
      <c r="K4447" s="37">
        <v>62996</v>
      </c>
      <c r="L4447" s="37">
        <v>52969</v>
      </c>
      <c r="M4447" s="37">
        <v>42</v>
      </c>
      <c r="N4447" s="37">
        <f>SUM(VentasC15[[#This Row],[Maquillaje]:[Perfumería]])</f>
        <v>281922</v>
      </c>
      <c r="O4447" s="14">
        <f>AVERAGE(VentasC15[[#This Row],[Maquillaje]:[Perfumería]])</f>
        <v>56384.4</v>
      </c>
      <c r="P4447" t="str">
        <f>INDEX(VentasC15[[#Headers],[Maquillaje]:[Perfumería]],MATCH(MAX(VentasC15[[#This Row],[Maquillaje]:[Perfumería]]),VentasC15[[#This Row],[Maquillaje]:[Perfumería]],0))</f>
        <v>Maquillaje</v>
      </c>
      <c r="Q4447" t="str">
        <f>INDEX(VentasC15[[#Headers],[Maquillaje]:[Perfumería]],MATCH(MIN(VentasC15[[#This Row],[Maquillaje]:[Perfumería]]),VentasC15[[#This Row],[Maquillaje]:[Perfumería]],0))</f>
        <v>Perfumería</v>
      </c>
      <c r="R4447" t="str">
        <f>IF(VentasC15[[#This Row],[Total por vendedor]]&gt;=250000,"SI","NO")</f>
        <v>SI</v>
      </c>
    </row>
    <row r="4448" spans="1:18" x14ac:dyDescent="0.3">
      <c r="A4448" s="16">
        <v>33501568</v>
      </c>
      <c r="B4448" s="13">
        <v>66</v>
      </c>
      <c r="C4448" s="13">
        <v>9</v>
      </c>
      <c r="D4448" s="13">
        <v>73</v>
      </c>
      <c r="E4448" t="s">
        <v>23</v>
      </c>
      <c r="F4448" t="s">
        <v>21</v>
      </c>
      <c r="G4448" t="str">
        <f>IF(VentasC15[[#This Row],[Tipo de pago]]='Tablas auxiliares'!$B$6,"Venta física","Venta Online")</f>
        <v>Venta Online</v>
      </c>
      <c r="H4448" t="s">
        <v>29</v>
      </c>
      <c r="I4448" s="37">
        <v>48393</v>
      </c>
      <c r="J4448" s="37">
        <v>78998</v>
      </c>
      <c r="K4448" s="37">
        <v>25744</v>
      </c>
      <c r="L4448" s="37">
        <v>64061</v>
      </c>
      <c r="M4448" s="37">
        <v>54384</v>
      </c>
      <c r="N4448" s="37">
        <f>SUM(VentasC15[[#This Row],[Maquillaje]:[Perfumería]])</f>
        <v>271580</v>
      </c>
      <c r="O4448" s="14">
        <f>AVERAGE(VentasC15[[#This Row],[Maquillaje]:[Perfumería]])</f>
        <v>54316</v>
      </c>
      <c r="P4448" t="str">
        <f>INDEX(VentasC15[[#Headers],[Maquillaje]:[Perfumería]],MATCH(MAX(VentasC15[[#This Row],[Maquillaje]:[Perfumería]]),VentasC15[[#This Row],[Maquillaje]:[Perfumería]],0))</f>
        <v>Skincare</v>
      </c>
      <c r="Q4448" t="str">
        <f>INDEX(VentasC15[[#Headers],[Maquillaje]:[Perfumería]],MATCH(MIN(VentasC15[[#This Row],[Maquillaje]:[Perfumería]]),VentasC15[[#This Row],[Maquillaje]:[Perfumería]],0))</f>
        <v>Cabello</v>
      </c>
      <c r="R4448" t="str">
        <f>IF(VentasC15[[#This Row],[Total por vendedor]]&gt;=250000,"SI","NO")</f>
        <v>SI</v>
      </c>
    </row>
    <row r="4449" spans="1:18" x14ac:dyDescent="0.3">
      <c r="A4449" s="17">
        <v>33501569</v>
      </c>
      <c r="B4449" s="13">
        <v>47</v>
      </c>
      <c r="C4449" s="13">
        <v>9</v>
      </c>
      <c r="D4449" s="13">
        <v>90</v>
      </c>
      <c r="E4449" t="s">
        <v>22</v>
      </c>
      <c r="F4449" t="s">
        <v>20</v>
      </c>
      <c r="G4449" t="str">
        <f>IF(VentasC15[[#This Row],[Tipo de pago]]='Tablas auxiliares'!$B$6,"Venta física","Venta Online")</f>
        <v>Venta física</v>
      </c>
      <c r="H4449" t="s">
        <v>30</v>
      </c>
      <c r="I4449" s="37">
        <v>2354</v>
      </c>
      <c r="J4449" s="37">
        <v>878</v>
      </c>
      <c r="K4449" s="37">
        <v>39594</v>
      </c>
      <c r="L4449" s="37">
        <v>88760</v>
      </c>
      <c r="M4449" s="37">
        <v>32263</v>
      </c>
      <c r="N4449" s="37">
        <f>SUM(VentasC15[[#This Row],[Maquillaje]:[Perfumería]])</f>
        <v>163849</v>
      </c>
      <c r="O4449" s="14">
        <f>AVERAGE(VentasC15[[#This Row],[Maquillaje]:[Perfumería]])</f>
        <v>32769.800000000003</v>
      </c>
      <c r="P4449" t="str">
        <f>INDEX(VentasC15[[#Headers],[Maquillaje]:[Perfumería]],MATCH(MAX(VentasC15[[#This Row],[Maquillaje]:[Perfumería]]),VentasC15[[#This Row],[Maquillaje]:[Perfumería]],0))</f>
        <v>Cuerpo</v>
      </c>
      <c r="Q4449" t="str">
        <f>INDEX(VentasC15[[#Headers],[Maquillaje]:[Perfumería]],MATCH(MIN(VentasC15[[#This Row],[Maquillaje]:[Perfumería]]),VentasC15[[#This Row],[Maquillaje]:[Perfumería]],0))</f>
        <v>Skincare</v>
      </c>
      <c r="R4449" t="str">
        <f>IF(VentasC15[[#This Row],[Total por vendedor]]&gt;=250000,"SI","NO")</f>
        <v>NO</v>
      </c>
    </row>
    <row r="4450" spans="1:18" x14ac:dyDescent="0.3">
      <c r="A4450" s="16">
        <v>33501570</v>
      </c>
      <c r="B4450" s="13">
        <v>61</v>
      </c>
      <c r="C4450" s="13">
        <v>9</v>
      </c>
      <c r="D4450" s="13">
        <v>83</v>
      </c>
      <c r="E4450" t="s">
        <v>23</v>
      </c>
      <c r="F4450" t="s">
        <v>21</v>
      </c>
      <c r="G4450" t="str">
        <f>IF(VentasC15[[#This Row],[Tipo de pago]]='Tablas auxiliares'!$B$6,"Venta física","Venta Online")</f>
        <v>Venta Online</v>
      </c>
      <c r="H4450" t="s">
        <v>30</v>
      </c>
      <c r="I4450" s="37">
        <v>48906</v>
      </c>
      <c r="J4450" s="37">
        <v>91464</v>
      </c>
      <c r="K4450" s="37">
        <v>93064</v>
      </c>
      <c r="L4450" s="37">
        <v>72149</v>
      </c>
      <c r="M4450" s="37">
        <v>6290</v>
      </c>
      <c r="N4450" s="37">
        <f>SUM(VentasC15[[#This Row],[Maquillaje]:[Perfumería]])</f>
        <v>311873</v>
      </c>
      <c r="O4450" s="14">
        <f>AVERAGE(VentasC15[[#This Row],[Maquillaje]:[Perfumería]])</f>
        <v>62374.6</v>
      </c>
      <c r="P4450" t="str">
        <f>INDEX(VentasC15[[#Headers],[Maquillaje]:[Perfumería]],MATCH(MAX(VentasC15[[#This Row],[Maquillaje]:[Perfumería]]),VentasC15[[#This Row],[Maquillaje]:[Perfumería]],0))</f>
        <v>Cabello</v>
      </c>
      <c r="Q4450" t="str">
        <f>INDEX(VentasC15[[#Headers],[Maquillaje]:[Perfumería]],MATCH(MIN(VentasC15[[#This Row],[Maquillaje]:[Perfumería]]),VentasC15[[#This Row],[Maquillaje]:[Perfumería]],0))</f>
        <v>Perfumería</v>
      </c>
      <c r="R4450" t="str">
        <f>IF(VentasC15[[#This Row],[Total por vendedor]]&gt;=250000,"SI","NO")</f>
        <v>SI</v>
      </c>
    </row>
    <row r="4451" spans="1:18" x14ac:dyDescent="0.3">
      <c r="A4451" s="17">
        <v>33501571</v>
      </c>
      <c r="B4451" s="13">
        <v>49</v>
      </c>
      <c r="C4451" s="13">
        <v>9</v>
      </c>
      <c r="D4451" s="13">
        <v>64</v>
      </c>
      <c r="E4451" t="s">
        <v>23</v>
      </c>
      <c r="F4451" t="s">
        <v>21</v>
      </c>
      <c r="G4451" t="str">
        <f>IF(VentasC15[[#This Row],[Tipo de pago]]='Tablas auxiliares'!$B$6,"Venta física","Venta Online")</f>
        <v>Venta Online</v>
      </c>
      <c r="H4451" t="s">
        <v>29</v>
      </c>
      <c r="I4451" s="37">
        <v>77062</v>
      </c>
      <c r="J4451" s="37">
        <v>31937</v>
      </c>
      <c r="K4451" s="37">
        <v>12045</v>
      </c>
      <c r="L4451" s="37">
        <v>59447</v>
      </c>
      <c r="M4451" s="37">
        <v>19785</v>
      </c>
      <c r="N4451" s="37">
        <f>SUM(VentasC15[[#This Row],[Maquillaje]:[Perfumería]])</f>
        <v>200276</v>
      </c>
      <c r="O4451" s="14">
        <f>AVERAGE(VentasC15[[#This Row],[Maquillaje]:[Perfumería]])</f>
        <v>40055.199999999997</v>
      </c>
      <c r="P4451" t="str">
        <f>INDEX(VentasC15[[#Headers],[Maquillaje]:[Perfumería]],MATCH(MAX(VentasC15[[#This Row],[Maquillaje]:[Perfumería]]),VentasC15[[#This Row],[Maquillaje]:[Perfumería]],0))</f>
        <v>Maquillaje</v>
      </c>
      <c r="Q4451" t="str">
        <f>INDEX(VentasC15[[#Headers],[Maquillaje]:[Perfumería]],MATCH(MIN(VentasC15[[#This Row],[Maquillaje]:[Perfumería]]),VentasC15[[#This Row],[Maquillaje]:[Perfumería]],0))</f>
        <v>Cabello</v>
      </c>
      <c r="R4451" t="str">
        <f>IF(VentasC15[[#This Row],[Total por vendedor]]&gt;=250000,"SI","NO")</f>
        <v>NO</v>
      </c>
    </row>
    <row r="4452" spans="1:18" x14ac:dyDescent="0.3">
      <c r="A4452" s="16">
        <v>33501572</v>
      </c>
      <c r="B4452" s="13">
        <v>72</v>
      </c>
      <c r="C4452" s="13">
        <v>9</v>
      </c>
      <c r="D4452" s="13">
        <v>28</v>
      </c>
      <c r="E4452" t="s">
        <v>25</v>
      </c>
      <c r="F4452" t="s">
        <v>21</v>
      </c>
      <c r="G4452" t="str">
        <f>IF(VentasC15[[#This Row],[Tipo de pago]]='Tablas auxiliares'!$B$6,"Venta física","Venta Online")</f>
        <v>Venta Online</v>
      </c>
      <c r="H4452" t="s">
        <v>30</v>
      </c>
      <c r="I4452" s="37">
        <v>20330</v>
      </c>
      <c r="J4452" s="37">
        <v>72362</v>
      </c>
      <c r="K4452" s="37">
        <v>7816</v>
      </c>
      <c r="L4452" s="37">
        <v>79059</v>
      </c>
      <c r="M4452" s="37">
        <v>50196</v>
      </c>
      <c r="N4452" s="37">
        <f>SUM(VentasC15[[#This Row],[Maquillaje]:[Perfumería]])</f>
        <v>229763</v>
      </c>
      <c r="O4452" s="14">
        <f>AVERAGE(VentasC15[[#This Row],[Maquillaje]:[Perfumería]])</f>
        <v>45952.6</v>
      </c>
      <c r="P4452" t="str">
        <f>INDEX(VentasC15[[#Headers],[Maquillaje]:[Perfumería]],MATCH(MAX(VentasC15[[#This Row],[Maquillaje]:[Perfumería]]),VentasC15[[#This Row],[Maquillaje]:[Perfumería]],0))</f>
        <v>Cuerpo</v>
      </c>
      <c r="Q4452" t="str">
        <f>INDEX(VentasC15[[#Headers],[Maquillaje]:[Perfumería]],MATCH(MIN(VentasC15[[#This Row],[Maquillaje]:[Perfumería]]),VentasC15[[#This Row],[Maquillaje]:[Perfumería]],0))</f>
        <v>Cabello</v>
      </c>
      <c r="R4452" t="str">
        <f>IF(VentasC15[[#This Row],[Total por vendedor]]&gt;=250000,"SI","NO")</f>
        <v>NO</v>
      </c>
    </row>
    <row r="4453" spans="1:18" x14ac:dyDescent="0.3">
      <c r="A4453" s="17">
        <v>33501573</v>
      </c>
      <c r="B4453" s="13">
        <v>47</v>
      </c>
      <c r="C4453" s="13">
        <v>9</v>
      </c>
      <c r="D4453" s="13">
        <v>67</v>
      </c>
      <c r="E4453" t="s">
        <v>23</v>
      </c>
      <c r="F4453" t="s">
        <v>21</v>
      </c>
      <c r="G4453" t="str">
        <f>IF(VentasC15[[#This Row],[Tipo de pago]]='Tablas auxiliares'!$B$6,"Venta física","Venta Online")</f>
        <v>Venta Online</v>
      </c>
      <c r="H4453" t="s">
        <v>29</v>
      </c>
      <c r="I4453" s="37">
        <v>54069</v>
      </c>
      <c r="J4453" s="37">
        <v>75190</v>
      </c>
      <c r="K4453" s="37">
        <v>65289</v>
      </c>
      <c r="L4453" s="37">
        <v>3143</v>
      </c>
      <c r="M4453" s="37">
        <v>21060</v>
      </c>
      <c r="N4453" s="37">
        <f>SUM(VentasC15[[#This Row],[Maquillaje]:[Perfumería]])</f>
        <v>218751</v>
      </c>
      <c r="O4453" s="14">
        <f>AVERAGE(VentasC15[[#This Row],[Maquillaje]:[Perfumería]])</f>
        <v>43750.2</v>
      </c>
      <c r="P4453" t="str">
        <f>INDEX(VentasC15[[#Headers],[Maquillaje]:[Perfumería]],MATCH(MAX(VentasC15[[#This Row],[Maquillaje]:[Perfumería]]),VentasC15[[#This Row],[Maquillaje]:[Perfumería]],0))</f>
        <v>Skincare</v>
      </c>
      <c r="Q4453" t="str">
        <f>INDEX(VentasC15[[#Headers],[Maquillaje]:[Perfumería]],MATCH(MIN(VentasC15[[#This Row],[Maquillaje]:[Perfumería]]),VentasC15[[#This Row],[Maquillaje]:[Perfumería]],0))</f>
        <v>Cuerpo</v>
      </c>
      <c r="R4453" t="str">
        <f>IF(VentasC15[[#This Row],[Total por vendedor]]&gt;=250000,"SI","NO")</f>
        <v>NO</v>
      </c>
    </row>
    <row r="4454" spans="1:18" x14ac:dyDescent="0.3">
      <c r="A4454" s="16">
        <v>33501574</v>
      </c>
      <c r="B4454" s="13">
        <v>73</v>
      </c>
      <c r="C4454" s="13">
        <v>9</v>
      </c>
      <c r="D4454" s="13">
        <v>74</v>
      </c>
      <c r="E4454" t="s">
        <v>25</v>
      </c>
      <c r="F4454" t="s">
        <v>20</v>
      </c>
      <c r="G4454" t="str">
        <f>IF(VentasC15[[#This Row],[Tipo de pago]]='Tablas auxiliares'!$B$6,"Venta física","Venta Online")</f>
        <v>Venta física</v>
      </c>
      <c r="H4454" t="s">
        <v>29</v>
      </c>
      <c r="I4454" s="37">
        <v>88982</v>
      </c>
      <c r="J4454" s="37">
        <v>53265</v>
      </c>
      <c r="K4454" s="37">
        <v>87557</v>
      </c>
      <c r="L4454" s="37">
        <v>73728</v>
      </c>
      <c r="M4454" s="37">
        <v>76006</v>
      </c>
      <c r="N4454" s="37">
        <f>SUM(VentasC15[[#This Row],[Maquillaje]:[Perfumería]])</f>
        <v>379538</v>
      </c>
      <c r="O4454" s="14">
        <f>AVERAGE(VentasC15[[#This Row],[Maquillaje]:[Perfumería]])</f>
        <v>75907.600000000006</v>
      </c>
      <c r="P4454" t="str">
        <f>INDEX(VentasC15[[#Headers],[Maquillaje]:[Perfumería]],MATCH(MAX(VentasC15[[#This Row],[Maquillaje]:[Perfumería]]),VentasC15[[#This Row],[Maquillaje]:[Perfumería]],0))</f>
        <v>Maquillaje</v>
      </c>
      <c r="Q4454" t="str">
        <f>INDEX(VentasC15[[#Headers],[Maquillaje]:[Perfumería]],MATCH(MIN(VentasC15[[#This Row],[Maquillaje]:[Perfumería]]),VentasC15[[#This Row],[Maquillaje]:[Perfumería]],0))</f>
        <v>Skincare</v>
      </c>
      <c r="R4454" t="str">
        <f>IF(VentasC15[[#This Row],[Total por vendedor]]&gt;=250000,"SI","NO")</f>
        <v>SI</v>
      </c>
    </row>
    <row r="4455" spans="1:18" x14ac:dyDescent="0.3">
      <c r="A4455" s="17">
        <v>33501575</v>
      </c>
      <c r="B4455" s="13">
        <v>50</v>
      </c>
      <c r="C4455" s="13">
        <v>9</v>
      </c>
      <c r="D4455" s="13">
        <v>100</v>
      </c>
      <c r="E4455" t="s">
        <v>24</v>
      </c>
      <c r="F4455" t="s">
        <v>20</v>
      </c>
      <c r="G4455" t="str">
        <f>IF(VentasC15[[#This Row],[Tipo de pago]]='Tablas auxiliares'!$B$6,"Venta física","Venta Online")</f>
        <v>Venta física</v>
      </c>
      <c r="H4455" t="s">
        <v>29</v>
      </c>
      <c r="I4455" s="37">
        <v>91389</v>
      </c>
      <c r="J4455" s="37">
        <v>95105</v>
      </c>
      <c r="K4455" s="37">
        <v>30057</v>
      </c>
      <c r="L4455" s="37">
        <v>2567</v>
      </c>
      <c r="M4455" s="37">
        <v>53874</v>
      </c>
      <c r="N4455" s="37">
        <f>SUM(VentasC15[[#This Row],[Maquillaje]:[Perfumería]])</f>
        <v>272992</v>
      </c>
      <c r="O4455" s="14">
        <f>AVERAGE(VentasC15[[#This Row],[Maquillaje]:[Perfumería]])</f>
        <v>54598.400000000001</v>
      </c>
      <c r="P4455" t="str">
        <f>INDEX(VentasC15[[#Headers],[Maquillaje]:[Perfumería]],MATCH(MAX(VentasC15[[#This Row],[Maquillaje]:[Perfumería]]),VentasC15[[#This Row],[Maquillaje]:[Perfumería]],0))</f>
        <v>Skincare</v>
      </c>
      <c r="Q4455" t="str">
        <f>INDEX(VentasC15[[#Headers],[Maquillaje]:[Perfumería]],MATCH(MIN(VentasC15[[#This Row],[Maquillaje]:[Perfumería]]),VentasC15[[#This Row],[Maquillaje]:[Perfumería]],0))</f>
        <v>Cuerpo</v>
      </c>
      <c r="R4455" t="str">
        <f>IF(VentasC15[[#This Row],[Total por vendedor]]&gt;=250000,"SI","NO")</f>
        <v>SI</v>
      </c>
    </row>
    <row r="4456" spans="1:18" x14ac:dyDescent="0.3">
      <c r="A4456" s="16">
        <v>33501576</v>
      </c>
      <c r="B4456" s="13">
        <v>32</v>
      </c>
      <c r="C4456" s="13">
        <v>9</v>
      </c>
      <c r="D4456" s="13">
        <v>45</v>
      </c>
      <c r="E4456" t="s">
        <v>23</v>
      </c>
      <c r="F4456" t="s">
        <v>20</v>
      </c>
      <c r="G4456" t="str">
        <f>IF(VentasC15[[#This Row],[Tipo de pago]]='Tablas auxiliares'!$B$6,"Venta física","Venta Online")</f>
        <v>Venta física</v>
      </c>
      <c r="H4456" t="s">
        <v>30</v>
      </c>
      <c r="I4456" s="37">
        <v>76479</v>
      </c>
      <c r="J4456" s="37">
        <v>32279</v>
      </c>
      <c r="K4456" s="37">
        <v>57064</v>
      </c>
      <c r="L4456" s="37">
        <v>74083</v>
      </c>
      <c r="M4456" s="37">
        <v>79750</v>
      </c>
      <c r="N4456" s="37">
        <f>SUM(VentasC15[[#This Row],[Maquillaje]:[Perfumería]])</f>
        <v>319655</v>
      </c>
      <c r="O4456" s="14">
        <f>AVERAGE(VentasC15[[#This Row],[Maquillaje]:[Perfumería]])</f>
        <v>63931</v>
      </c>
      <c r="P4456" t="str">
        <f>INDEX(VentasC15[[#Headers],[Maquillaje]:[Perfumería]],MATCH(MAX(VentasC15[[#This Row],[Maquillaje]:[Perfumería]]),VentasC15[[#This Row],[Maquillaje]:[Perfumería]],0))</f>
        <v>Perfumería</v>
      </c>
      <c r="Q4456" t="str">
        <f>INDEX(VentasC15[[#Headers],[Maquillaje]:[Perfumería]],MATCH(MIN(VentasC15[[#This Row],[Maquillaje]:[Perfumería]]),VentasC15[[#This Row],[Maquillaje]:[Perfumería]],0))</f>
        <v>Skincare</v>
      </c>
      <c r="R4456" t="str">
        <f>IF(VentasC15[[#This Row],[Total por vendedor]]&gt;=250000,"SI","NO")</f>
        <v>SI</v>
      </c>
    </row>
    <row r="4457" spans="1:18" x14ac:dyDescent="0.3">
      <c r="A4457" s="17">
        <v>33501577</v>
      </c>
      <c r="B4457" s="13">
        <v>66</v>
      </c>
      <c r="C4457" s="13">
        <v>9</v>
      </c>
      <c r="D4457" s="13">
        <v>51</v>
      </c>
      <c r="E4457" t="s">
        <v>23</v>
      </c>
      <c r="F4457" t="s">
        <v>21</v>
      </c>
      <c r="G4457" t="str">
        <f>IF(VentasC15[[#This Row],[Tipo de pago]]='Tablas auxiliares'!$B$6,"Venta física","Venta Online")</f>
        <v>Venta Online</v>
      </c>
      <c r="H4457" t="s">
        <v>29</v>
      </c>
      <c r="I4457" s="37">
        <v>2321</v>
      </c>
      <c r="J4457" s="37">
        <v>35529</v>
      </c>
      <c r="K4457" s="37">
        <v>39625</v>
      </c>
      <c r="L4457" s="37">
        <v>86752</v>
      </c>
      <c r="M4457" s="37">
        <v>51582</v>
      </c>
      <c r="N4457" s="37">
        <f>SUM(VentasC15[[#This Row],[Maquillaje]:[Perfumería]])</f>
        <v>215809</v>
      </c>
      <c r="O4457" s="14">
        <f>AVERAGE(VentasC15[[#This Row],[Maquillaje]:[Perfumería]])</f>
        <v>43161.8</v>
      </c>
      <c r="P4457" t="str">
        <f>INDEX(VentasC15[[#Headers],[Maquillaje]:[Perfumería]],MATCH(MAX(VentasC15[[#This Row],[Maquillaje]:[Perfumería]]),VentasC15[[#This Row],[Maquillaje]:[Perfumería]],0))</f>
        <v>Cuerpo</v>
      </c>
      <c r="Q4457" t="str">
        <f>INDEX(VentasC15[[#Headers],[Maquillaje]:[Perfumería]],MATCH(MIN(VentasC15[[#This Row],[Maquillaje]:[Perfumería]]),VentasC15[[#This Row],[Maquillaje]:[Perfumería]],0))</f>
        <v>Maquillaje</v>
      </c>
      <c r="R4457" t="str">
        <f>IF(VentasC15[[#This Row],[Total por vendedor]]&gt;=250000,"SI","NO")</f>
        <v>NO</v>
      </c>
    </row>
    <row r="4458" spans="1:18" x14ac:dyDescent="0.3">
      <c r="A4458" s="16">
        <v>33501578</v>
      </c>
      <c r="B4458" s="13">
        <v>37</v>
      </c>
      <c r="C4458" s="13">
        <v>9</v>
      </c>
      <c r="D4458" s="13">
        <v>82</v>
      </c>
      <c r="E4458" t="s">
        <v>24</v>
      </c>
      <c r="F4458" t="s">
        <v>20</v>
      </c>
      <c r="G4458" t="str">
        <f>IF(VentasC15[[#This Row],[Tipo de pago]]='Tablas auxiliares'!$B$6,"Venta física","Venta Online")</f>
        <v>Venta física</v>
      </c>
      <c r="H4458" t="s">
        <v>29</v>
      </c>
      <c r="I4458" s="37">
        <v>88141</v>
      </c>
      <c r="J4458" s="37">
        <v>91989</v>
      </c>
      <c r="K4458" s="37">
        <v>72609</v>
      </c>
      <c r="L4458" s="37">
        <v>44241</v>
      </c>
      <c r="M4458" s="37">
        <v>80555</v>
      </c>
      <c r="N4458" s="37">
        <f>SUM(VentasC15[[#This Row],[Maquillaje]:[Perfumería]])</f>
        <v>377535</v>
      </c>
      <c r="O4458" s="14">
        <f>AVERAGE(VentasC15[[#This Row],[Maquillaje]:[Perfumería]])</f>
        <v>75507</v>
      </c>
      <c r="P4458" t="str">
        <f>INDEX(VentasC15[[#Headers],[Maquillaje]:[Perfumería]],MATCH(MAX(VentasC15[[#This Row],[Maquillaje]:[Perfumería]]),VentasC15[[#This Row],[Maquillaje]:[Perfumería]],0))</f>
        <v>Skincare</v>
      </c>
      <c r="Q4458" t="str">
        <f>INDEX(VentasC15[[#Headers],[Maquillaje]:[Perfumería]],MATCH(MIN(VentasC15[[#This Row],[Maquillaje]:[Perfumería]]),VentasC15[[#This Row],[Maquillaje]:[Perfumería]],0))</f>
        <v>Cuerpo</v>
      </c>
      <c r="R4458" t="str">
        <f>IF(VentasC15[[#This Row],[Total por vendedor]]&gt;=250000,"SI","NO")</f>
        <v>SI</v>
      </c>
    </row>
    <row r="4459" spans="1:18" x14ac:dyDescent="0.3">
      <c r="A4459" s="17">
        <v>33501579</v>
      </c>
      <c r="B4459" s="13">
        <v>43</v>
      </c>
      <c r="C4459" s="13">
        <v>9</v>
      </c>
      <c r="D4459" s="13">
        <v>85</v>
      </c>
      <c r="E4459" t="s">
        <v>23</v>
      </c>
      <c r="F4459" t="s">
        <v>20</v>
      </c>
      <c r="G4459" t="str">
        <f>IF(VentasC15[[#This Row],[Tipo de pago]]='Tablas auxiliares'!$B$6,"Venta física","Venta Online")</f>
        <v>Venta física</v>
      </c>
      <c r="H4459" t="s">
        <v>30</v>
      </c>
      <c r="I4459" s="37">
        <v>46461</v>
      </c>
      <c r="J4459" s="37">
        <v>77361</v>
      </c>
      <c r="K4459" s="37">
        <v>27740</v>
      </c>
      <c r="L4459" s="37">
        <v>26813</v>
      </c>
      <c r="M4459" s="37">
        <v>8797</v>
      </c>
      <c r="N4459" s="37">
        <f>SUM(VentasC15[[#This Row],[Maquillaje]:[Perfumería]])</f>
        <v>187172</v>
      </c>
      <c r="O4459" s="14">
        <f>AVERAGE(VentasC15[[#This Row],[Maquillaje]:[Perfumería]])</f>
        <v>37434.400000000001</v>
      </c>
      <c r="P4459" t="str">
        <f>INDEX(VentasC15[[#Headers],[Maquillaje]:[Perfumería]],MATCH(MAX(VentasC15[[#This Row],[Maquillaje]:[Perfumería]]),VentasC15[[#This Row],[Maquillaje]:[Perfumería]],0))</f>
        <v>Skincare</v>
      </c>
      <c r="Q4459" t="str">
        <f>INDEX(VentasC15[[#Headers],[Maquillaje]:[Perfumería]],MATCH(MIN(VentasC15[[#This Row],[Maquillaje]:[Perfumería]]),VentasC15[[#This Row],[Maquillaje]:[Perfumería]],0))</f>
        <v>Perfumería</v>
      </c>
      <c r="R4459" t="str">
        <f>IF(VentasC15[[#This Row],[Total por vendedor]]&gt;=250000,"SI","NO")</f>
        <v>NO</v>
      </c>
    </row>
    <row r="4460" spans="1:18" x14ac:dyDescent="0.3">
      <c r="A4460" s="16">
        <v>33501580</v>
      </c>
      <c r="B4460" s="13">
        <v>33</v>
      </c>
      <c r="C4460" s="13">
        <v>9</v>
      </c>
      <c r="D4460" s="13">
        <v>39</v>
      </c>
      <c r="E4460" t="s">
        <v>24</v>
      </c>
      <c r="F4460" t="s">
        <v>21</v>
      </c>
      <c r="G4460" t="str">
        <f>IF(VentasC15[[#This Row],[Tipo de pago]]='Tablas auxiliares'!$B$6,"Venta física","Venta Online")</f>
        <v>Venta Online</v>
      </c>
      <c r="H4460" t="s">
        <v>30</v>
      </c>
      <c r="I4460" s="37">
        <v>31761</v>
      </c>
      <c r="J4460" s="37">
        <v>54179</v>
      </c>
      <c r="K4460" s="37">
        <v>91138</v>
      </c>
      <c r="L4460" s="37">
        <v>23063</v>
      </c>
      <c r="M4460" s="37">
        <v>62934</v>
      </c>
      <c r="N4460" s="37">
        <f>SUM(VentasC15[[#This Row],[Maquillaje]:[Perfumería]])</f>
        <v>263075</v>
      </c>
      <c r="O4460" s="14">
        <f>AVERAGE(VentasC15[[#This Row],[Maquillaje]:[Perfumería]])</f>
        <v>52615</v>
      </c>
      <c r="P4460" t="str">
        <f>INDEX(VentasC15[[#Headers],[Maquillaje]:[Perfumería]],MATCH(MAX(VentasC15[[#This Row],[Maquillaje]:[Perfumería]]),VentasC15[[#This Row],[Maquillaje]:[Perfumería]],0))</f>
        <v>Cabello</v>
      </c>
      <c r="Q4460" t="str">
        <f>INDEX(VentasC15[[#Headers],[Maquillaje]:[Perfumería]],MATCH(MIN(VentasC15[[#This Row],[Maquillaje]:[Perfumería]]),VentasC15[[#This Row],[Maquillaje]:[Perfumería]],0))</f>
        <v>Cuerpo</v>
      </c>
      <c r="R4460" t="str">
        <f>IF(VentasC15[[#This Row],[Total por vendedor]]&gt;=250000,"SI","NO")</f>
        <v>SI</v>
      </c>
    </row>
    <row r="4461" spans="1:18" x14ac:dyDescent="0.3">
      <c r="A4461" s="17">
        <v>33501581</v>
      </c>
      <c r="B4461" s="13">
        <v>28</v>
      </c>
      <c r="C4461" s="13">
        <v>9</v>
      </c>
      <c r="D4461" s="13">
        <v>63</v>
      </c>
      <c r="E4461" t="s">
        <v>23</v>
      </c>
      <c r="F4461" t="s">
        <v>20</v>
      </c>
      <c r="G4461" t="str">
        <f>IF(VentasC15[[#This Row],[Tipo de pago]]='Tablas auxiliares'!$B$6,"Venta física","Venta Online")</f>
        <v>Venta física</v>
      </c>
      <c r="H4461" t="s">
        <v>29</v>
      </c>
      <c r="I4461" s="37">
        <v>51678</v>
      </c>
      <c r="J4461" s="37">
        <v>45938</v>
      </c>
      <c r="K4461" s="37">
        <v>23464</v>
      </c>
      <c r="L4461" s="37">
        <v>39324</v>
      </c>
      <c r="M4461" s="37">
        <v>18853</v>
      </c>
      <c r="N4461" s="37">
        <f>SUM(VentasC15[[#This Row],[Maquillaje]:[Perfumería]])</f>
        <v>179257</v>
      </c>
      <c r="O4461" s="14">
        <f>AVERAGE(VentasC15[[#This Row],[Maquillaje]:[Perfumería]])</f>
        <v>35851.4</v>
      </c>
      <c r="P4461" t="str">
        <f>INDEX(VentasC15[[#Headers],[Maquillaje]:[Perfumería]],MATCH(MAX(VentasC15[[#This Row],[Maquillaje]:[Perfumería]]),VentasC15[[#This Row],[Maquillaje]:[Perfumería]],0))</f>
        <v>Maquillaje</v>
      </c>
      <c r="Q4461" t="str">
        <f>INDEX(VentasC15[[#Headers],[Maquillaje]:[Perfumería]],MATCH(MIN(VentasC15[[#This Row],[Maquillaje]:[Perfumería]]),VentasC15[[#This Row],[Maquillaje]:[Perfumería]],0))</f>
        <v>Perfumería</v>
      </c>
      <c r="R4461" t="str">
        <f>IF(VentasC15[[#This Row],[Total por vendedor]]&gt;=250000,"SI","NO")</f>
        <v>NO</v>
      </c>
    </row>
    <row r="4462" spans="1:18" x14ac:dyDescent="0.3">
      <c r="A4462" s="16">
        <v>33501582</v>
      </c>
      <c r="B4462" s="13">
        <v>49</v>
      </c>
      <c r="C4462" s="13">
        <v>9</v>
      </c>
      <c r="D4462" s="13">
        <v>72</v>
      </c>
      <c r="E4462" t="s">
        <v>24</v>
      </c>
      <c r="F4462" t="s">
        <v>20</v>
      </c>
      <c r="G4462" t="str">
        <f>IF(VentasC15[[#This Row],[Tipo de pago]]='Tablas auxiliares'!$B$6,"Venta física","Venta Online")</f>
        <v>Venta física</v>
      </c>
      <c r="H4462" t="s">
        <v>30</v>
      </c>
      <c r="I4462" s="37">
        <v>95986</v>
      </c>
      <c r="J4462" s="37">
        <v>77627</v>
      </c>
      <c r="K4462" s="37">
        <v>54002</v>
      </c>
      <c r="L4462" s="37">
        <v>75578</v>
      </c>
      <c r="M4462" s="37">
        <v>62292</v>
      </c>
      <c r="N4462" s="37">
        <f>SUM(VentasC15[[#This Row],[Maquillaje]:[Perfumería]])</f>
        <v>365485</v>
      </c>
      <c r="O4462" s="14">
        <f>AVERAGE(VentasC15[[#This Row],[Maquillaje]:[Perfumería]])</f>
        <v>73097</v>
      </c>
      <c r="P4462" t="str">
        <f>INDEX(VentasC15[[#Headers],[Maquillaje]:[Perfumería]],MATCH(MAX(VentasC15[[#This Row],[Maquillaje]:[Perfumería]]),VentasC15[[#This Row],[Maquillaje]:[Perfumería]],0))</f>
        <v>Maquillaje</v>
      </c>
      <c r="Q4462" t="str">
        <f>INDEX(VentasC15[[#Headers],[Maquillaje]:[Perfumería]],MATCH(MIN(VentasC15[[#This Row],[Maquillaje]:[Perfumería]]),VentasC15[[#This Row],[Maquillaje]:[Perfumería]],0))</f>
        <v>Cabello</v>
      </c>
      <c r="R4462" t="str">
        <f>IF(VentasC15[[#This Row],[Total por vendedor]]&gt;=250000,"SI","NO")</f>
        <v>SI</v>
      </c>
    </row>
    <row r="4463" spans="1:18" x14ac:dyDescent="0.3">
      <c r="A4463" s="17">
        <v>33501583</v>
      </c>
      <c r="B4463" s="13">
        <v>42</v>
      </c>
      <c r="C4463" s="13">
        <v>9</v>
      </c>
      <c r="D4463" s="13">
        <v>8</v>
      </c>
      <c r="E4463" t="s">
        <v>23</v>
      </c>
      <c r="F4463" t="s">
        <v>21</v>
      </c>
      <c r="G4463" t="str">
        <f>IF(VentasC15[[#This Row],[Tipo de pago]]='Tablas auxiliares'!$B$6,"Venta física","Venta Online")</f>
        <v>Venta Online</v>
      </c>
      <c r="H4463" t="s">
        <v>30</v>
      </c>
      <c r="I4463" s="37">
        <v>76252</v>
      </c>
      <c r="J4463" s="37">
        <v>86401</v>
      </c>
      <c r="K4463" s="37">
        <v>38869</v>
      </c>
      <c r="L4463" s="37">
        <v>14843</v>
      </c>
      <c r="M4463" s="37">
        <v>72859</v>
      </c>
      <c r="N4463" s="37">
        <f>SUM(VentasC15[[#This Row],[Maquillaje]:[Perfumería]])</f>
        <v>289224</v>
      </c>
      <c r="O4463" s="14">
        <f>AVERAGE(VentasC15[[#This Row],[Maquillaje]:[Perfumería]])</f>
        <v>57844.800000000003</v>
      </c>
      <c r="P4463" t="str">
        <f>INDEX(VentasC15[[#Headers],[Maquillaje]:[Perfumería]],MATCH(MAX(VentasC15[[#This Row],[Maquillaje]:[Perfumería]]),VentasC15[[#This Row],[Maquillaje]:[Perfumería]],0))</f>
        <v>Skincare</v>
      </c>
      <c r="Q4463" t="str">
        <f>INDEX(VentasC15[[#Headers],[Maquillaje]:[Perfumería]],MATCH(MIN(VentasC15[[#This Row],[Maquillaje]:[Perfumería]]),VentasC15[[#This Row],[Maquillaje]:[Perfumería]],0))</f>
        <v>Cuerpo</v>
      </c>
      <c r="R4463" t="str">
        <f>IF(VentasC15[[#This Row],[Total por vendedor]]&gt;=250000,"SI","NO")</f>
        <v>SI</v>
      </c>
    </row>
    <row r="4464" spans="1:18" x14ac:dyDescent="0.3">
      <c r="A4464" s="16">
        <v>33501584</v>
      </c>
      <c r="B4464" s="13">
        <v>66</v>
      </c>
      <c r="C4464" s="13">
        <v>9</v>
      </c>
      <c r="D4464" s="13">
        <v>56</v>
      </c>
      <c r="E4464" t="s">
        <v>23</v>
      </c>
      <c r="F4464" t="s">
        <v>20</v>
      </c>
      <c r="G4464" t="str">
        <f>IF(VentasC15[[#This Row],[Tipo de pago]]='Tablas auxiliares'!$B$6,"Venta física","Venta Online")</f>
        <v>Venta física</v>
      </c>
      <c r="H4464" t="s">
        <v>30</v>
      </c>
      <c r="I4464" s="37">
        <v>10802</v>
      </c>
      <c r="J4464" s="37">
        <v>12688</v>
      </c>
      <c r="K4464" s="37">
        <v>52769</v>
      </c>
      <c r="L4464" s="37">
        <v>30397</v>
      </c>
      <c r="M4464" s="37">
        <v>47430</v>
      </c>
      <c r="N4464" s="37">
        <f>SUM(VentasC15[[#This Row],[Maquillaje]:[Perfumería]])</f>
        <v>154086</v>
      </c>
      <c r="O4464" s="14">
        <f>AVERAGE(VentasC15[[#This Row],[Maquillaje]:[Perfumería]])</f>
        <v>30817.200000000001</v>
      </c>
      <c r="P4464" t="str">
        <f>INDEX(VentasC15[[#Headers],[Maquillaje]:[Perfumería]],MATCH(MAX(VentasC15[[#This Row],[Maquillaje]:[Perfumería]]),VentasC15[[#This Row],[Maquillaje]:[Perfumería]],0))</f>
        <v>Cabello</v>
      </c>
      <c r="Q4464" t="str">
        <f>INDEX(VentasC15[[#Headers],[Maquillaje]:[Perfumería]],MATCH(MIN(VentasC15[[#This Row],[Maquillaje]:[Perfumería]]),VentasC15[[#This Row],[Maquillaje]:[Perfumería]],0))</f>
        <v>Maquillaje</v>
      </c>
      <c r="R4464" t="str">
        <f>IF(VentasC15[[#This Row],[Total por vendedor]]&gt;=250000,"SI","NO")</f>
        <v>NO</v>
      </c>
    </row>
    <row r="4465" spans="1:18" x14ac:dyDescent="0.3">
      <c r="A4465" s="17">
        <v>33501585</v>
      </c>
      <c r="B4465" s="13">
        <v>66</v>
      </c>
      <c r="C4465" s="13">
        <v>9</v>
      </c>
      <c r="D4465" s="13">
        <v>26</v>
      </c>
      <c r="E4465" t="s">
        <v>23</v>
      </c>
      <c r="F4465" t="s">
        <v>20</v>
      </c>
      <c r="G4465" t="str">
        <f>IF(VentasC15[[#This Row],[Tipo de pago]]='Tablas auxiliares'!$B$6,"Venta física","Venta Online")</f>
        <v>Venta física</v>
      </c>
      <c r="H4465" t="s">
        <v>30</v>
      </c>
      <c r="I4465" s="37">
        <v>74092</v>
      </c>
      <c r="J4465" s="37">
        <v>51041</v>
      </c>
      <c r="K4465" s="37">
        <v>65021</v>
      </c>
      <c r="L4465" s="37">
        <v>33218</v>
      </c>
      <c r="M4465" s="37">
        <v>48789</v>
      </c>
      <c r="N4465" s="37">
        <f>SUM(VentasC15[[#This Row],[Maquillaje]:[Perfumería]])</f>
        <v>272161</v>
      </c>
      <c r="O4465" s="14">
        <f>AVERAGE(VentasC15[[#This Row],[Maquillaje]:[Perfumería]])</f>
        <v>54432.2</v>
      </c>
      <c r="P4465" t="str">
        <f>INDEX(VentasC15[[#Headers],[Maquillaje]:[Perfumería]],MATCH(MAX(VentasC15[[#This Row],[Maquillaje]:[Perfumería]]),VentasC15[[#This Row],[Maquillaje]:[Perfumería]],0))</f>
        <v>Maquillaje</v>
      </c>
      <c r="Q4465" t="str">
        <f>INDEX(VentasC15[[#Headers],[Maquillaje]:[Perfumería]],MATCH(MIN(VentasC15[[#This Row],[Maquillaje]:[Perfumería]]),VentasC15[[#This Row],[Maquillaje]:[Perfumería]],0))</f>
        <v>Cuerpo</v>
      </c>
      <c r="R4465" t="str">
        <f>IF(VentasC15[[#This Row],[Total por vendedor]]&gt;=250000,"SI","NO")</f>
        <v>SI</v>
      </c>
    </row>
    <row r="4466" spans="1:18" x14ac:dyDescent="0.3">
      <c r="A4466" s="16">
        <v>33501586</v>
      </c>
      <c r="B4466" s="13">
        <v>41</v>
      </c>
      <c r="C4466" s="13">
        <v>9</v>
      </c>
      <c r="D4466" s="13">
        <v>86</v>
      </c>
      <c r="E4466" t="s">
        <v>23</v>
      </c>
      <c r="F4466" t="s">
        <v>21</v>
      </c>
      <c r="G4466" t="str">
        <f>IF(VentasC15[[#This Row],[Tipo de pago]]='Tablas auxiliares'!$B$6,"Venta física","Venta Online")</f>
        <v>Venta Online</v>
      </c>
      <c r="H4466" t="s">
        <v>29</v>
      </c>
      <c r="I4466" s="37">
        <v>30803</v>
      </c>
      <c r="J4466" s="37">
        <v>20617</v>
      </c>
      <c r="K4466" s="37">
        <v>9567</v>
      </c>
      <c r="L4466" s="37">
        <v>32975</v>
      </c>
      <c r="M4466" s="37">
        <v>83467</v>
      </c>
      <c r="N4466" s="37">
        <f>SUM(VentasC15[[#This Row],[Maquillaje]:[Perfumería]])</f>
        <v>177429</v>
      </c>
      <c r="O4466" s="14">
        <f>AVERAGE(VentasC15[[#This Row],[Maquillaje]:[Perfumería]])</f>
        <v>35485.800000000003</v>
      </c>
      <c r="P4466" t="str">
        <f>INDEX(VentasC15[[#Headers],[Maquillaje]:[Perfumería]],MATCH(MAX(VentasC15[[#This Row],[Maquillaje]:[Perfumería]]),VentasC15[[#This Row],[Maquillaje]:[Perfumería]],0))</f>
        <v>Perfumería</v>
      </c>
      <c r="Q4466" t="str">
        <f>INDEX(VentasC15[[#Headers],[Maquillaje]:[Perfumería]],MATCH(MIN(VentasC15[[#This Row],[Maquillaje]:[Perfumería]]),VentasC15[[#This Row],[Maquillaje]:[Perfumería]],0))</f>
        <v>Cabello</v>
      </c>
      <c r="R4466" t="str">
        <f>IF(VentasC15[[#This Row],[Total por vendedor]]&gt;=250000,"SI","NO")</f>
        <v>NO</v>
      </c>
    </row>
    <row r="4467" spans="1:18" x14ac:dyDescent="0.3">
      <c r="A4467" s="17">
        <v>33501587</v>
      </c>
      <c r="B4467" s="13">
        <v>26</v>
      </c>
      <c r="C4467" s="13">
        <v>9</v>
      </c>
      <c r="D4467" s="13">
        <v>85</v>
      </c>
      <c r="E4467" t="s">
        <v>22</v>
      </c>
      <c r="F4467" t="s">
        <v>21</v>
      </c>
      <c r="G4467" t="str">
        <f>IF(VentasC15[[#This Row],[Tipo de pago]]='Tablas auxiliares'!$B$6,"Venta física","Venta Online")</f>
        <v>Venta Online</v>
      </c>
      <c r="H4467" t="s">
        <v>30</v>
      </c>
      <c r="I4467" s="37">
        <v>428</v>
      </c>
      <c r="J4467" s="37">
        <v>71790</v>
      </c>
      <c r="K4467" s="37">
        <v>84291</v>
      </c>
      <c r="L4467" s="37">
        <v>69302</v>
      </c>
      <c r="M4467" s="37">
        <v>55905</v>
      </c>
      <c r="N4467" s="37">
        <f>SUM(VentasC15[[#This Row],[Maquillaje]:[Perfumería]])</f>
        <v>281716</v>
      </c>
      <c r="O4467" s="14">
        <f>AVERAGE(VentasC15[[#This Row],[Maquillaje]:[Perfumería]])</f>
        <v>56343.199999999997</v>
      </c>
      <c r="P4467" t="str">
        <f>INDEX(VentasC15[[#Headers],[Maquillaje]:[Perfumería]],MATCH(MAX(VentasC15[[#This Row],[Maquillaje]:[Perfumería]]),VentasC15[[#This Row],[Maquillaje]:[Perfumería]],0))</f>
        <v>Cabello</v>
      </c>
      <c r="Q4467" t="str">
        <f>INDEX(VentasC15[[#Headers],[Maquillaje]:[Perfumería]],MATCH(MIN(VentasC15[[#This Row],[Maquillaje]:[Perfumería]]),VentasC15[[#This Row],[Maquillaje]:[Perfumería]],0))</f>
        <v>Maquillaje</v>
      </c>
      <c r="R4467" t="str">
        <f>IF(VentasC15[[#This Row],[Total por vendedor]]&gt;=250000,"SI","NO")</f>
        <v>SI</v>
      </c>
    </row>
    <row r="4468" spans="1:18" x14ac:dyDescent="0.3">
      <c r="A4468" s="16">
        <v>33501588</v>
      </c>
      <c r="B4468" s="13">
        <v>58</v>
      </c>
      <c r="C4468" s="13">
        <v>9</v>
      </c>
      <c r="D4468" s="13">
        <v>90</v>
      </c>
      <c r="E4468" t="s">
        <v>24</v>
      </c>
      <c r="F4468" t="s">
        <v>21</v>
      </c>
      <c r="G4468" t="str">
        <f>IF(VentasC15[[#This Row],[Tipo de pago]]='Tablas auxiliares'!$B$6,"Venta física","Venta Online")</f>
        <v>Venta Online</v>
      </c>
      <c r="H4468" t="s">
        <v>30</v>
      </c>
      <c r="I4468" s="37">
        <v>48579</v>
      </c>
      <c r="J4468" s="37">
        <v>81036</v>
      </c>
      <c r="K4468" s="37">
        <v>80532</v>
      </c>
      <c r="L4468" s="37">
        <v>30654</v>
      </c>
      <c r="M4468" s="37">
        <v>41321</v>
      </c>
      <c r="N4468" s="37">
        <f>SUM(VentasC15[[#This Row],[Maquillaje]:[Perfumería]])</f>
        <v>282122</v>
      </c>
      <c r="O4468" s="14">
        <f>AVERAGE(VentasC15[[#This Row],[Maquillaje]:[Perfumería]])</f>
        <v>56424.4</v>
      </c>
      <c r="P4468" t="str">
        <f>INDEX(VentasC15[[#Headers],[Maquillaje]:[Perfumería]],MATCH(MAX(VentasC15[[#This Row],[Maquillaje]:[Perfumería]]),VentasC15[[#This Row],[Maquillaje]:[Perfumería]],0))</f>
        <v>Skincare</v>
      </c>
      <c r="Q4468" t="str">
        <f>INDEX(VentasC15[[#Headers],[Maquillaje]:[Perfumería]],MATCH(MIN(VentasC15[[#This Row],[Maquillaje]:[Perfumería]]),VentasC15[[#This Row],[Maquillaje]:[Perfumería]],0))</f>
        <v>Cuerpo</v>
      </c>
      <c r="R4468" t="str">
        <f>IF(VentasC15[[#This Row],[Total por vendedor]]&gt;=250000,"SI","NO")</f>
        <v>SI</v>
      </c>
    </row>
    <row r="4469" spans="1:18" x14ac:dyDescent="0.3">
      <c r="A4469" s="17">
        <v>33501589</v>
      </c>
      <c r="B4469" s="13">
        <v>43</v>
      </c>
      <c r="C4469" s="13">
        <v>9</v>
      </c>
      <c r="D4469" s="13">
        <v>8</v>
      </c>
      <c r="E4469" t="s">
        <v>23</v>
      </c>
      <c r="F4469" t="s">
        <v>21</v>
      </c>
      <c r="G4469" t="str">
        <f>IF(VentasC15[[#This Row],[Tipo de pago]]='Tablas auxiliares'!$B$6,"Venta física","Venta Online")</f>
        <v>Venta Online</v>
      </c>
      <c r="H4469" t="s">
        <v>29</v>
      </c>
      <c r="I4469" s="37">
        <v>49090</v>
      </c>
      <c r="J4469" s="37">
        <v>59272</v>
      </c>
      <c r="K4469" s="37">
        <v>70446</v>
      </c>
      <c r="L4469" s="37">
        <v>81946</v>
      </c>
      <c r="M4469" s="37">
        <v>11991</v>
      </c>
      <c r="N4469" s="37">
        <f>SUM(VentasC15[[#This Row],[Maquillaje]:[Perfumería]])</f>
        <v>272745</v>
      </c>
      <c r="O4469" s="14">
        <f>AVERAGE(VentasC15[[#This Row],[Maquillaje]:[Perfumería]])</f>
        <v>54549</v>
      </c>
      <c r="P4469" t="str">
        <f>INDEX(VentasC15[[#Headers],[Maquillaje]:[Perfumería]],MATCH(MAX(VentasC15[[#This Row],[Maquillaje]:[Perfumería]]),VentasC15[[#This Row],[Maquillaje]:[Perfumería]],0))</f>
        <v>Cuerpo</v>
      </c>
      <c r="Q4469" t="str">
        <f>INDEX(VentasC15[[#Headers],[Maquillaje]:[Perfumería]],MATCH(MIN(VentasC15[[#This Row],[Maquillaje]:[Perfumería]]),VentasC15[[#This Row],[Maquillaje]:[Perfumería]],0))</f>
        <v>Perfumería</v>
      </c>
      <c r="R4469" t="str">
        <f>IF(VentasC15[[#This Row],[Total por vendedor]]&gt;=250000,"SI","NO")</f>
        <v>SI</v>
      </c>
    </row>
    <row r="4470" spans="1:18" x14ac:dyDescent="0.3">
      <c r="A4470" s="16">
        <v>33501590</v>
      </c>
      <c r="B4470" s="13">
        <v>62</v>
      </c>
      <c r="C4470" s="13">
        <v>9</v>
      </c>
      <c r="D4470" s="13">
        <v>40</v>
      </c>
      <c r="E4470" t="s">
        <v>23</v>
      </c>
      <c r="F4470" t="s">
        <v>20</v>
      </c>
      <c r="G4470" t="str">
        <f>IF(VentasC15[[#This Row],[Tipo de pago]]='Tablas auxiliares'!$B$6,"Venta física","Venta Online")</f>
        <v>Venta física</v>
      </c>
      <c r="H4470" t="s">
        <v>29</v>
      </c>
      <c r="I4470" s="37">
        <v>68204</v>
      </c>
      <c r="J4470" s="37">
        <v>76205</v>
      </c>
      <c r="K4470" s="37">
        <v>62892</v>
      </c>
      <c r="L4470" s="37">
        <v>51497</v>
      </c>
      <c r="M4470" s="37">
        <v>79600</v>
      </c>
      <c r="N4470" s="37">
        <f>SUM(VentasC15[[#This Row],[Maquillaje]:[Perfumería]])</f>
        <v>338398</v>
      </c>
      <c r="O4470" s="14">
        <f>AVERAGE(VentasC15[[#This Row],[Maquillaje]:[Perfumería]])</f>
        <v>67679.600000000006</v>
      </c>
      <c r="P4470" t="str">
        <f>INDEX(VentasC15[[#Headers],[Maquillaje]:[Perfumería]],MATCH(MAX(VentasC15[[#This Row],[Maquillaje]:[Perfumería]]),VentasC15[[#This Row],[Maquillaje]:[Perfumería]],0))</f>
        <v>Perfumería</v>
      </c>
      <c r="Q4470" t="str">
        <f>INDEX(VentasC15[[#Headers],[Maquillaje]:[Perfumería]],MATCH(MIN(VentasC15[[#This Row],[Maquillaje]:[Perfumería]]),VentasC15[[#This Row],[Maquillaje]:[Perfumería]],0))</f>
        <v>Cuerpo</v>
      </c>
      <c r="R4470" t="str">
        <f>IF(VentasC15[[#This Row],[Total por vendedor]]&gt;=250000,"SI","NO")</f>
        <v>SI</v>
      </c>
    </row>
    <row r="4471" spans="1:18" x14ac:dyDescent="0.3">
      <c r="A4471" s="17">
        <v>33501591</v>
      </c>
      <c r="B4471" s="13">
        <v>25</v>
      </c>
      <c r="C4471" s="13">
        <v>9</v>
      </c>
      <c r="D4471" s="13">
        <v>33</v>
      </c>
      <c r="E4471" t="s">
        <v>24</v>
      </c>
      <c r="F4471" t="s">
        <v>20</v>
      </c>
      <c r="G4471" t="str">
        <f>IF(VentasC15[[#This Row],[Tipo de pago]]='Tablas auxiliares'!$B$6,"Venta física","Venta Online")</f>
        <v>Venta física</v>
      </c>
      <c r="H4471" t="s">
        <v>29</v>
      </c>
      <c r="I4471" s="37">
        <v>46014</v>
      </c>
      <c r="J4471" s="37">
        <v>75596</v>
      </c>
      <c r="K4471" s="37">
        <v>71141</v>
      </c>
      <c r="L4471" s="37">
        <v>54562</v>
      </c>
      <c r="M4471" s="37">
        <v>79124</v>
      </c>
      <c r="N4471" s="37">
        <f>SUM(VentasC15[[#This Row],[Maquillaje]:[Perfumería]])</f>
        <v>326437</v>
      </c>
      <c r="O4471" s="14">
        <f>AVERAGE(VentasC15[[#This Row],[Maquillaje]:[Perfumería]])</f>
        <v>65287.4</v>
      </c>
      <c r="P4471" t="str">
        <f>INDEX(VentasC15[[#Headers],[Maquillaje]:[Perfumería]],MATCH(MAX(VentasC15[[#This Row],[Maquillaje]:[Perfumería]]),VentasC15[[#This Row],[Maquillaje]:[Perfumería]],0))</f>
        <v>Perfumería</v>
      </c>
      <c r="Q4471" t="str">
        <f>INDEX(VentasC15[[#Headers],[Maquillaje]:[Perfumería]],MATCH(MIN(VentasC15[[#This Row],[Maquillaje]:[Perfumería]]),VentasC15[[#This Row],[Maquillaje]:[Perfumería]],0))</f>
        <v>Maquillaje</v>
      </c>
      <c r="R4471" t="str">
        <f>IF(VentasC15[[#This Row],[Total por vendedor]]&gt;=250000,"SI","NO")</f>
        <v>SI</v>
      </c>
    </row>
    <row r="4472" spans="1:18" x14ac:dyDescent="0.3">
      <c r="A4472" s="16">
        <v>33501592</v>
      </c>
      <c r="B4472" s="13">
        <v>62</v>
      </c>
      <c r="C4472" s="13">
        <v>9</v>
      </c>
      <c r="D4472" s="13">
        <v>65</v>
      </c>
      <c r="E4472" t="s">
        <v>22</v>
      </c>
      <c r="F4472" t="s">
        <v>21</v>
      </c>
      <c r="G4472" t="str">
        <f>IF(VentasC15[[#This Row],[Tipo de pago]]='Tablas auxiliares'!$B$6,"Venta física","Venta Online")</f>
        <v>Venta Online</v>
      </c>
      <c r="H4472" t="s">
        <v>30</v>
      </c>
      <c r="I4472" s="37">
        <v>67902</v>
      </c>
      <c r="J4472" s="37">
        <v>73281</v>
      </c>
      <c r="K4472" s="37">
        <v>38627</v>
      </c>
      <c r="L4472" s="37">
        <v>40924</v>
      </c>
      <c r="M4472" s="37">
        <v>13795</v>
      </c>
      <c r="N4472" s="37">
        <f>SUM(VentasC15[[#This Row],[Maquillaje]:[Perfumería]])</f>
        <v>234529</v>
      </c>
      <c r="O4472" s="14">
        <f>AVERAGE(VentasC15[[#This Row],[Maquillaje]:[Perfumería]])</f>
        <v>46905.8</v>
      </c>
      <c r="P4472" t="str">
        <f>INDEX(VentasC15[[#Headers],[Maquillaje]:[Perfumería]],MATCH(MAX(VentasC15[[#This Row],[Maquillaje]:[Perfumería]]),VentasC15[[#This Row],[Maquillaje]:[Perfumería]],0))</f>
        <v>Skincare</v>
      </c>
      <c r="Q4472" t="str">
        <f>INDEX(VentasC15[[#Headers],[Maquillaje]:[Perfumería]],MATCH(MIN(VentasC15[[#This Row],[Maquillaje]:[Perfumería]]),VentasC15[[#This Row],[Maquillaje]:[Perfumería]],0))</f>
        <v>Perfumería</v>
      </c>
      <c r="R4472" t="str">
        <f>IF(VentasC15[[#This Row],[Total por vendedor]]&gt;=250000,"SI","NO")</f>
        <v>NO</v>
      </c>
    </row>
    <row r="4473" spans="1:18" x14ac:dyDescent="0.3">
      <c r="A4473" s="17">
        <v>33501593</v>
      </c>
      <c r="B4473" s="13">
        <v>26</v>
      </c>
      <c r="C4473" s="13">
        <v>9</v>
      </c>
      <c r="D4473" s="13">
        <v>64</v>
      </c>
      <c r="E4473" t="s">
        <v>23</v>
      </c>
      <c r="F4473" t="s">
        <v>21</v>
      </c>
      <c r="G4473" t="str">
        <f>IF(VentasC15[[#This Row],[Tipo de pago]]='Tablas auxiliares'!$B$6,"Venta física","Venta Online")</f>
        <v>Venta Online</v>
      </c>
      <c r="H4473" t="s">
        <v>29</v>
      </c>
      <c r="I4473" s="37">
        <v>52623</v>
      </c>
      <c r="J4473" s="37">
        <v>74008</v>
      </c>
      <c r="K4473" s="37">
        <v>27442</v>
      </c>
      <c r="L4473" s="37">
        <v>79528</v>
      </c>
      <c r="M4473" s="37">
        <v>38104</v>
      </c>
      <c r="N4473" s="37">
        <f>SUM(VentasC15[[#This Row],[Maquillaje]:[Perfumería]])</f>
        <v>271705</v>
      </c>
      <c r="O4473" s="14">
        <f>AVERAGE(VentasC15[[#This Row],[Maquillaje]:[Perfumería]])</f>
        <v>54341</v>
      </c>
      <c r="P4473" t="str">
        <f>INDEX(VentasC15[[#Headers],[Maquillaje]:[Perfumería]],MATCH(MAX(VentasC15[[#This Row],[Maquillaje]:[Perfumería]]),VentasC15[[#This Row],[Maquillaje]:[Perfumería]],0))</f>
        <v>Cuerpo</v>
      </c>
      <c r="Q4473" t="str">
        <f>INDEX(VentasC15[[#Headers],[Maquillaje]:[Perfumería]],MATCH(MIN(VentasC15[[#This Row],[Maquillaje]:[Perfumería]]),VentasC15[[#This Row],[Maquillaje]:[Perfumería]],0))</f>
        <v>Cabello</v>
      </c>
      <c r="R4473" t="str">
        <f>IF(VentasC15[[#This Row],[Total por vendedor]]&gt;=250000,"SI","NO")</f>
        <v>SI</v>
      </c>
    </row>
    <row r="4474" spans="1:18" x14ac:dyDescent="0.3">
      <c r="A4474" s="16">
        <v>33501594</v>
      </c>
      <c r="B4474" s="13">
        <v>67</v>
      </c>
      <c r="C4474" s="13">
        <v>9</v>
      </c>
      <c r="D4474" s="13">
        <v>62</v>
      </c>
      <c r="E4474" t="s">
        <v>23</v>
      </c>
      <c r="F4474" t="s">
        <v>20</v>
      </c>
      <c r="G4474" t="str">
        <f>IF(VentasC15[[#This Row],[Tipo de pago]]='Tablas auxiliares'!$B$6,"Venta física","Venta Online")</f>
        <v>Venta física</v>
      </c>
      <c r="H4474" t="s">
        <v>29</v>
      </c>
      <c r="I4474" s="37">
        <v>59286</v>
      </c>
      <c r="J4474" s="37">
        <v>18984</v>
      </c>
      <c r="K4474" s="37">
        <v>6398</v>
      </c>
      <c r="L4474" s="37">
        <v>58912</v>
      </c>
      <c r="M4474" s="37">
        <v>34034</v>
      </c>
      <c r="N4474" s="37">
        <f>SUM(VentasC15[[#This Row],[Maquillaje]:[Perfumería]])</f>
        <v>177614</v>
      </c>
      <c r="O4474" s="14">
        <f>AVERAGE(VentasC15[[#This Row],[Maquillaje]:[Perfumería]])</f>
        <v>35522.800000000003</v>
      </c>
      <c r="P4474" t="str">
        <f>INDEX(VentasC15[[#Headers],[Maquillaje]:[Perfumería]],MATCH(MAX(VentasC15[[#This Row],[Maquillaje]:[Perfumería]]),VentasC15[[#This Row],[Maquillaje]:[Perfumería]],0))</f>
        <v>Maquillaje</v>
      </c>
      <c r="Q4474" t="str">
        <f>INDEX(VentasC15[[#Headers],[Maquillaje]:[Perfumería]],MATCH(MIN(VentasC15[[#This Row],[Maquillaje]:[Perfumería]]),VentasC15[[#This Row],[Maquillaje]:[Perfumería]],0))</f>
        <v>Cabello</v>
      </c>
      <c r="R4474" t="str">
        <f>IF(VentasC15[[#This Row],[Total por vendedor]]&gt;=250000,"SI","NO")</f>
        <v>NO</v>
      </c>
    </row>
    <row r="4475" spans="1:18" x14ac:dyDescent="0.3">
      <c r="A4475" s="17">
        <v>33501595</v>
      </c>
      <c r="B4475" s="13">
        <v>49</v>
      </c>
      <c r="C4475" s="13">
        <v>9</v>
      </c>
      <c r="D4475" s="13">
        <v>68</v>
      </c>
      <c r="E4475" t="s">
        <v>23</v>
      </c>
      <c r="F4475" t="s">
        <v>21</v>
      </c>
      <c r="G4475" t="str">
        <f>IF(VentasC15[[#This Row],[Tipo de pago]]='Tablas auxiliares'!$B$6,"Venta física","Venta Online")</f>
        <v>Venta Online</v>
      </c>
      <c r="H4475" t="s">
        <v>29</v>
      </c>
      <c r="I4475" s="37">
        <v>71863</v>
      </c>
      <c r="J4475" s="37">
        <v>26490</v>
      </c>
      <c r="K4475" s="37">
        <v>86221</v>
      </c>
      <c r="L4475" s="37">
        <v>23482</v>
      </c>
      <c r="M4475" s="37">
        <v>24633</v>
      </c>
      <c r="N4475" s="37">
        <f>SUM(VentasC15[[#This Row],[Maquillaje]:[Perfumería]])</f>
        <v>232689</v>
      </c>
      <c r="O4475" s="14">
        <f>AVERAGE(VentasC15[[#This Row],[Maquillaje]:[Perfumería]])</f>
        <v>46537.8</v>
      </c>
      <c r="P4475" t="str">
        <f>INDEX(VentasC15[[#Headers],[Maquillaje]:[Perfumería]],MATCH(MAX(VentasC15[[#This Row],[Maquillaje]:[Perfumería]]),VentasC15[[#This Row],[Maquillaje]:[Perfumería]],0))</f>
        <v>Cabello</v>
      </c>
      <c r="Q4475" t="str">
        <f>INDEX(VentasC15[[#Headers],[Maquillaje]:[Perfumería]],MATCH(MIN(VentasC15[[#This Row],[Maquillaje]:[Perfumería]]),VentasC15[[#This Row],[Maquillaje]:[Perfumería]],0))</f>
        <v>Cuerpo</v>
      </c>
      <c r="R4475" t="str">
        <f>IF(VentasC15[[#This Row],[Total por vendedor]]&gt;=250000,"SI","NO")</f>
        <v>NO</v>
      </c>
    </row>
    <row r="4476" spans="1:18" x14ac:dyDescent="0.3">
      <c r="A4476" s="16">
        <v>33501596</v>
      </c>
      <c r="B4476" s="13">
        <v>50</v>
      </c>
      <c r="C4476" s="13">
        <v>9</v>
      </c>
      <c r="D4476" s="13">
        <v>59</v>
      </c>
      <c r="E4476" t="s">
        <v>23</v>
      </c>
      <c r="F4476" t="s">
        <v>20</v>
      </c>
      <c r="G4476" t="str">
        <f>IF(VentasC15[[#This Row],[Tipo de pago]]='Tablas auxiliares'!$B$6,"Venta física","Venta Online")</f>
        <v>Venta física</v>
      </c>
      <c r="H4476" t="s">
        <v>29</v>
      </c>
      <c r="I4476" s="37">
        <v>27379</v>
      </c>
      <c r="J4476" s="37">
        <v>31435</v>
      </c>
      <c r="K4476" s="37">
        <v>63637</v>
      </c>
      <c r="L4476" s="37">
        <v>76046</v>
      </c>
      <c r="M4476" s="37">
        <v>77291</v>
      </c>
      <c r="N4476" s="37">
        <f>SUM(VentasC15[[#This Row],[Maquillaje]:[Perfumería]])</f>
        <v>275788</v>
      </c>
      <c r="O4476" s="14">
        <f>AVERAGE(VentasC15[[#This Row],[Maquillaje]:[Perfumería]])</f>
        <v>55157.599999999999</v>
      </c>
      <c r="P4476" t="str">
        <f>INDEX(VentasC15[[#Headers],[Maquillaje]:[Perfumería]],MATCH(MAX(VentasC15[[#This Row],[Maquillaje]:[Perfumería]]),VentasC15[[#This Row],[Maquillaje]:[Perfumería]],0))</f>
        <v>Perfumería</v>
      </c>
      <c r="Q4476" t="str">
        <f>INDEX(VentasC15[[#Headers],[Maquillaje]:[Perfumería]],MATCH(MIN(VentasC15[[#This Row],[Maquillaje]:[Perfumería]]),VentasC15[[#This Row],[Maquillaje]:[Perfumería]],0))</f>
        <v>Maquillaje</v>
      </c>
      <c r="R4476" t="str">
        <f>IF(VentasC15[[#This Row],[Total por vendedor]]&gt;=250000,"SI","NO")</f>
        <v>SI</v>
      </c>
    </row>
    <row r="4477" spans="1:18" x14ac:dyDescent="0.3">
      <c r="A4477" s="17">
        <v>33501597</v>
      </c>
      <c r="B4477" s="13">
        <v>29</v>
      </c>
      <c r="C4477" s="13">
        <v>9</v>
      </c>
      <c r="D4477" s="13">
        <v>96</v>
      </c>
      <c r="E4477" t="s">
        <v>24</v>
      </c>
      <c r="F4477" t="s">
        <v>20</v>
      </c>
      <c r="G4477" t="str">
        <f>IF(VentasC15[[#This Row],[Tipo de pago]]='Tablas auxiliares'!$B$6,"Venta física","Venta Online")</f>
        <v>Venta física</v>
      </c>
      <c r="H4477" t="s">
        <v>30</v>
      </c>
      <c r="I4477" s="37">
        <v>13145</v>
      </c>
      <c r="J4477" s="37">
        <v>60108</v>
      </c>
      <c r="K4477" s="37">
        <v>95916</v>
      </c>
      <c r="L4477" s="37">
        <v>62567</v>
      </c>
      <c r="M4477" s="37">
        <v>95154</v>
      </c>
      <c r="N4477" s="37">
        <f>SUM(VentasC15[[#This Row],[Maquillaje]:[Perfumería]])</f>
        <v>326890</v>
      </c>
      <c r="O4477" s="14">
        <f>AVERAGE(VentasC15[[#This Row],[Maquillaje]:[Perfumería]])</f>
        <v>65378</v>
      </c>
      <c r="P4477" t="str">
        <f>INDEX(VentasC15[[#Headers],[Maquillaje]:[Perfumería]],MATCH(MAX(VentasC15[[#This Row],[Maquillaje]:[Perfumería]]),VentasC15[[#This Row],[Maquillaje]:[Perfumería]],0))</f>
        <v>Cabello</v>
      </c>
      <c r="Q4477" t="str">
        <f>INDEX(VentasC15[[#Headers],[Maquillaje]:[Perfumería]],MATCH(MIN(VentasC15[[#This Row],[Maquillaje]:[Perfumería]]),VentasC15[[#This Row],[Maquillaje]:[Perfumería]],0))</f>
        <v>Maquillaje</v>
      </c>
      <c r="R4477" t="str">
        <f>IF(VentasC15[[#This Row],[Total por vendedor]]&gt;=250000,"SI","NO")</f>
        <v>SI</v>
      </c>
    </row>
    <row r="4478" spans="1:18" x14ac:dyDescent="0.3">
      <c r="A4478" s="16">
        <v>33501598</v>
      </c>
      <c r="B4478" s="13">
        <v>25</v>
      </c>
      <c r="C4478" s="13">
        <v>9</v>
      </c>
      <c r="D4478" s="13">
        <v>38</v>
      </c>
      <c r="E4478" t="s">
        <v>22</v>
      </c>
      <c r="F4478" t="s">
        <v>21</v>
      </c>
      <c r="G4478" t="str">
        <f>IF(VentasC15[[#This Row],[Tipo de pago]]='Tablas auxiliares'!$B$6,"Venta física","Venta Online")</f>
        <v>Venta Online</v>
      </c>
      <c r="H4478" t="s">
        <v>30</v>
      </c>
      <c r="I4478" s="37">
        <v>22044</v>
      </c>
      <c r="J4478" s="37">
        <v>37608</v>
      </c>
      <c r="K4478" s="37">
        <v>1056</v>
      </c>
      <c r="L4478" s="37">
        <v>13849</v>
      </c>
      <c r="M4478" s="37">
        <v>24979</v>
      </c>
      <c r="N4478" s="37">
        <f>SUM(VentasC15[[#This Row],[Maquillaje]:[Perfumería]])</f>
        <v>99536</v>
      </c>
      <c r="O4478" s="14">
        <f>AVERAGE(VentasC15[[#This Row],[Maquillaje]:[Perfumería]])</f>
        <v>19907.2</v>
      </c>
      <c r="P4478" t="str">
        <f>INDEX(VentasC15[[#Headers],[Maquillaje]:[Perfumería]],MATCH(MAX(VentasC15[[#This Row],[Maquillaje]:[Perfumería]]),VentasC15[[#This Row],[Maquillaje]:[Perfumería]],0))</f>
        <v>Skincare</v>
      </c>
      <c r="Q4478" t="str">
        <f>INDEX(VentasC15[[#Headers],[Maquillaje]:[Perfumería]],MATCH(MIN(VentasC15[[#This Row],[Maquillaje]:[Perfumería]]),VentasC15[[#This Row],[Maquillaje]:[Perfumería]],0))</f>
        <v>Cabello</v>
      </c>
      <c r="R4478" t="str">
        <f>IF(VentasC15[[#This Row],[Total por vendedor]]&gt;=250000,"SI","NO")</f>
        <v>NO</v>
      </c>
    </row>
    <row r="4479" spans="1:18" x14ac:dyDescent="0.3">
      <c r="A4479" s="17">
        <v>33501599</v>
      </c>
      <c r="B4479" s="13">
        <v>44</v>
      </c>
      <c r="C4479" s="13">
        <v>9</v>
      </c>
      <c r="D4479" s="13">
        <v>64</v>
      </c>
      <c r="E4479" t="s">
        <v>23</v>
      </c>
      <c r="F4479" t="s">
        <v>21</v>
      </c>
      <c r="G4479" t="str">
        <f>IF(VentasC15[[#This Row],[Tipo de pago]]='Tablas auxiliares'!$B$6,"Venta física","Venta Online")</f>
        <v>Venta Online</v>
      </c>
      <c r="H4479" t="s">
        <v>29</v>
      </c>
      <c r="I4479" s="37">
        <v>46733</v>
      </c>
      <c r="J4479" s="37">
        <v>87169</v>
      </c>
      <c r="K4479" s="37">
        <v>55608</v>
      </c>
      <c r="L4479" s="37">
        <v>43075</v>
      </c>
      <c r="M4479" s="37">
        <v>12100</v>
      </c>
      <c r="N4479" s="37">
        <f>SUM(VentasC15[[#This Row],[Maquillaje]:[Perfumería]])</f>
        <v>244685</v>
      </c>
      <c r="O4479" s="14">
        <f>AVERAGE(VentasC15[[#This Row],[Maquillaje]:[Perfumería]])</f>
        <v>48937</v>
      </c>
      <c r="P4479" t="str">
        <f>INDEX(VentasC15[[#Headers],[Maquillaje]:[Perfumería]],MATCH(MAX(VentasC15[[#This Row],[Maquillaje]:[Perfumería]]),VentasC15[[#This Row],[Maquillaje]:[Perfumería]],0))</f>
        <v>Skincare</v>
      </c>
      <c r="Q4479" t="str">
        <f>INDEX(VentasC15[[#Headers],[Maquillaje]:[Perfumería]],MATCH(MIN(VentasC15[[#This Row],[Maquillaje]:[Perfumería]]),VentasC15[[#This Row],[Maquillaje]:[Perfumería]],0))</f>
        <v>Perfumería</v>
      </c>
      <c r="R4479" t="str">
        <f>IF(VentasC15[[#This Row],[Total por vendedor]]&gt;=250000,"SI","NO")</f>
        <v>NO</v>
      </c>
    </row>
    <row r="4480" spans="1:18" x14ac:dyDescent="0.3">
      <c r="A4480" s="16">
        <v>33501600</v>
      </c>
      <c r="B4480" s="13">
        <v>42</v>
      </c>
      <c r="C4480" s="13">
        <v>9</v>
      </c>
      <c r="D4480" s="13">
        <v>28</v>
      </c>
      <c r="E4480" t="s">
        <v>23</v>
      </c>
      <c r="F4480" t="s">
        <v>20</v>
      </c>
      <c r="G4480" t="str">
        <f>IF(VentasC15[[#This Row],[Tipo de pago]]='Tablas auxiliares'!$B$6,"Venta física","Venta Online")</f>
        <v>Venta física</v>
      </c>
      <c r="H4480" t="s">
        <v>29</v>
      </c>
      <c r="I4480" s="37">
        <v>72941</v>
      </c>
      <c r="J4480" s="37">
        <v>42002</v>
      </c>
      <c r="K4480" s="37">
        <v>34296</v>
      </c>
      <c r="L4480" s="37">
        <v>8235</v>
      </c>
      <c r="M4480" s="37">
        <v>99938</v>
      </c>
      <c r="N4480" s="37">
        <f>SUM(VentasC15[[#This Row],[Maquillaje]:[Perfumería]])</f>
        <v>257412</v>
      </c>
      <c r="O4480" s="14">
        <f>AVERAGE(VentasC15[[#This Row],[Maquillaje]:[Perfumería]])</f>
        <v>51482.400000000001</v>
      </c>
      <c r="P4480" t="str">
        <f>INDEX(VentasC15[[#Headers],[Maquillaje]:[Perfumería]],MATCH(MAX(VentasC15[[#This Row],[Maquillaje]:[Perfumería]]),VentasC15[[#This Row],[Maquillaje]:[Perfumería]],0))</f>
        <v>Perfumería</v>
      </c>
      <c r="Q4480" t="str">
        <f>INDEX(VentasC15[[#Headers],[Maquillaje]:[Perfumería]],MATCH(MIN(VentasC15[[#This Row],[Maquillaje]:[Perfumería]]),VentasC15[[#This Row],[Maquillaje]:[Perfumería]],0))</f>
        <v>Cuerpo</v>
      </c>
      <c r="R4480" t="str">
        <f>IF(VentasC15[[#This Row],[Total por vendedor]]&gt;=250000,"SI","NO")</f>
        <v>SI</v>
      </c>
    </row>
    <row r="4481" spans="1:18" x14ac:dyDescent="0.3">
      <c r="A4481" s="17">
        <v>33501601</v>
      </c>
      <c r="B4481" s="13">
        <v>65</v>
      </c>
      <c r="C4481" s="13">
        <v>9</v>
      </c>
      <c r="D4481" s="13">
        <v>100</v>
      </c>
      <c r="E4481" t="s">
        <v>23</v>
      </c>
      <c r="F4481" t="s">
        <v>20</v>
      </c>
      <c r="G4481" t="str">
        <f>IF(VentasC15[[#This Row],[Tipo de pago]]='Tablas auxiliares'!$B$6,"Venta física","Venta Online")</f>
        <v>Venta física</v>
      </c>
      <c r="H4481" t="s">
        <v>29</v>
      </c>
      <c r="I4481" s="37">
        <v>96282</v>
      </c>
      <c r="J4481" s="37">
        <v>3778</v>
      </c>
      <c r="K4481" s="37">
        <v>2438</v>
      </c>
      <c r="L4481" s="37">
        <v>15059</v>
      </c>
      <c r="M4481" s="37">
        <v>63974</v>
      </c>
      <c r="N4481" s="37">
        <f>SUM(VentasC15[[#This Row],[Maquillaje]:[Perfumería]])</f>
        <v>181531</v>
      </c>
      <c r="O4481" s="14">
        <f>AVERAGE(VentasC15[[#This Row],[Maquillaje]:[Perfumería]])</f>
        <v>36306.199999999997</v>
      </c>
      <c r="P4481" t="str">
        <f>INDEX(VentasC15[[#Headers],[Maquillaje]:[Perfumería]],MATCH(MAX(VentasC15[[#This Row],[Maquillaje]:[Perfumería]]),VentasC15[[#This Row],[Maquillaje]:[Perfumería]],0))</f>
        <v>Maquillaje</v>
      </c>
      <c r="Q4481" t="str">
        <f>INDEX(VentasC15[[#Headers],[Maquillaje]:[Perfumería]],MATCH(MIN(VentasC15[[#This Row],[Maquillaje]:[Perfumería]]),VentasC15[[#This Row],[Maquillaje]:[Perfumería]],0))</f>
        <v>Cabello</v>
      </c>
      <c r="R4481" t="str">
        <f>IF(VentasC15[[#This Row],[Total por vendedor]]&gt;=250000,"SI","NO")</f>
        <v>NO</v>
      </c>
    </row>
    <row r="4482" spans="1:18" x14ac:dyDescent="0.3">
      <c r="A4482" s="16">
        <v>33501602</v>
      </c>
      <c r="B4482" s="13">
        <v>28</v>
      </c>
      <c r="C4482" s="13">
        <v>9</v>
      </c>
      <c r="D4482" s="13">
        <v>86</v>
      </c>
      <c r="E4482" t="s">
        <v>23</v>
      </c>
      <c r="F4482" t="s">
        <v>21</v>
      </c>
      <c r="G4482" t="str">
        <f>IF(VentasC15[[#This Row],[Tipo de pago]]='Tablas auxiliares'!$B$6,"Venta física","Venta Online")</f>
        <v>Venta Online</v>
      </c>
      <c r="H4482" t="s">
        <v>29</v>
      </c>
      <c r="I4482" s="37">
        <v>64167</v>
      </c>
      <c r="J4482" s="37">
        <v>99433</v>
      </c>
      <c r="K4482" s="37">
        <v>57359</v>
      </c>
      <c r="L4482" s="37">
        <v>10859</v>
      </c>
      <c r="M4482" s="37">
        <v>17213</v>
      </c>
      <c r="N4482" s="37">
        <f>SUM(VentasC15[[#This Row],[Maquillaje]:[Perfumería]])</f>
        <v>249031</v>
      </c>
      <c r="O4482" s="14">
        <f>AVERAGE(VentasC15[[#This Row],[Maquillaje]:[Perfumería]])</f>
        <v>49806.2</v>
      </c>
      <c r="P4482" t="str">
        <f>INDEX(VentasC15[[#Headers],[Maquillaje]:[Perfumería]],MATCH(MAX(VentasC15[[#This Row],[Maquillaje]:[Perfumería]]),VentasC15[[#This Row],[Maquillaje]:[Perfumería]],0))</f>
        <v>Skincare</v>
      </c>
      <c r="Q4482" t="str">
        <f>INDEX(VentasC15[[#Headers],[Maquillaje]:[Perfumería]],MATCH(MIN(VentasC15[[#This Row],[Maquillaje]:[Perfumería]]),VentasC15[[#This Row],[Maquillaje]:[Perfumería]],0))</f>
        <v>Cuerpo</v>
      </c>
      <c r="R4482" t="str">
        <f>IF(VentasC15[[#This Row],[Total por vendedor]]&gt;=250000,"SI","NO")</f>
        <v>NO</v>
      </c>
    </row>
    <row r="4483" spans="1:18" x14ac:dyDescent="0.3">
      <c r="A4483" s="17">
        <v>33501603</v>
      </c>
      <c r="B4483" s="13">
        <v>56</v>
      </c>
      <c r="C4483" s="13">
        <v>9</v>
      </c>
      <c r="D4483" s="13">
        <v>47</v>
      </c>
      <c r="E4483" t="s">
        <v>23</v>
      </c>
      <c r="F4483" t="s">
        <v>20</v>
      </c>
      <c r="G4483" t="str">
        <f>IF(VentasC15[[#This Row],[Tipo de pago]]='Tablas auxiliares'!$B$6,"Venta física","Venta Online")</f>
        <v>Venta física</v>
      </c>
      <c r="H4483" t="s">
        <v>29</v>
      </c>
      <c r="I4483" s="37">
        <v>33891</v>
      </c>
      <c r="J4483" s="37">
        <v>12043</v>
      </c>
      <c r="K4483" s="37">
        <v>5758</v>
      </c>
      <c r="L4483" s="37">
        <v>13731</v>
      </c>
      <c r="M4483" s="37">
        <v>39084</v>
      </c>
      <c r="N4483" s="37">
        <f>SUM(VentasC15[[#This Row],[Maquillaje]:[Perfumería]])</f>
        <v>104507</v>
      </c>
      <c r="O4483" s="14">
        <f>AVERAGE(VentasC15[[#This Row],[Maquillaje]:[Perfumería]])</f>
        <v>20901.400000000001</v>
      </c>
      <c r="P4483" t="str">
        <f>INDEX(VentasC15[[#Headers],[Maquillaje]:[Perfumería]],MATCH(MAX(VentasC15[[#This Row],[Maquillaje]:[Perfumería]]),VentasC15[[#This Row],[Maquillaje]:[Perfumería]],0))</f>
        <v>Perfumería</v>
      </c>
      <c r="Q4483" t="str">
        <f>INDEX(VentasC15[[#Headers],[Maquillaje]:[Perfumería]],MATCH(MIN(VentasC15[[#This Row],[Maquillaje]:[Perfumería]]),VentasC15[[#This Row],[Maquillaje]:[Perfumería]],0))</f>
        <v>Cabello</v>
      </c>
      <c r="R4483" t="str">
        <f>IF(VentasC15[[#This Row],[Total por vendedor]]&gt;=250000,"SI","NO")</f>
        <v>NO</v>
      </c>
    </row>
    <row r="4484" spans="1:18" x14ac:dyDescent="0.3">
      <c r="A4484" s="16">
        <v>33501604</v>
      </c>
      <c r="B4484" s="13">
        <v>26</v>
      </c>
      <c r="C4484" s="13">
        <v>9</v>
      </c>
      <c r="D4484" s="13">
        <v>32</v>
      </c>
      <c r="E4484" t="s">
        <v>24</v>
      </c>
      <c r="F4484" t="s">
        <v>20</v>
      </c>
      <c r="G4484" t="str">
        <f>IF(VentasC15[[#This Row],[Tipo de pago]]='Tablas auxiliares'!$B$6,"Venta física","Venta Online")</f>
        <v>Venta física</v>
      </c>
      <c r="H4484" t="s">
        <v>30</v>
      </c>
      <c r="I4484" s="37">
        <v>79240</v>
      </c>
      <c r="J4484" s="37">
        <v>73098</v>
      </c>
      <c r="K4484" s="37">
        <v>19952</v>
      </c>
      <c r="L4484" s="37">
        <v>94477</v>
      </c>
      <c r="M4484" s="37">
        <v>94814</v>
      </c>
      <c r="N4484" s="37">
        <f>SUM(VentasC15[[#This Row],[Maquillaje]:[Perfumería]])</f>
        <v>361581</v>
      </c>
      <c r="O4484" s="14">
        <f>AVERAGE(VentasC15[[#This Row],[Maquillaje]:[Perfumería]])</f>
        <v>72316.2</v>
      </c>
      <c r="P4484" t="str">
        <f>INDEX(VentasC15[[#Headers],[Maquillaje]:[Perfumería]],MATCH(MAX(VentasC15[[#This Row],[Maquillaje]:[Perfumería]]),VentasC15[[#This Row],[Maquillaje]:[Perfumería]],0))</f>
        <v>Perfumería</v>
      </c>
      <c r="Q4484" t="str">
        <f>INDEX(VentasC15[[#Headers],[Maquillaje]:[Perfumería]],MATCH(MIN(VentasC15[[#This Row],[Maquillaje]:[Perfumería]]),VentasC15[[#This Row],[Maquillaje]:[Perfumería]],0))</f>
        <v>Cabello</v>
      </c>
      <c r="R4484" t="str">
        <f>IF(VentasC15[[#This Row],[Total por vendedor]]&gt;=250000,"SI","NO")</f>
        <v>SI</v>
      </c>
    </row>
    <row r="4485" spans="1:18" x14ac:dyDescent="0.3">
      <c r="A4485" s="17">
        <v>33501605</v>
      </c>
      <c r="B4485" s="13">
        <v>66</v>
      </c>
      <c r="C4485" s="13">
        <v>9</v>
      </c>
      <c r="D4485" s="13">
        <v>41</v>
      </c>
      <c r="E4485" t="s">
        <v>25</v>
      </c>
      <c r="F4485" t="s">
        <v>20</v>
      </c>
      <c r="G4485" t="str">
        <f>IF(VentasC15[[#This Row],[Tipo de pago]]='Tablas auxiliares'!$B$6,"Venta física","Venta Online")</f>
        <v>Venta física</v>
      </c>
      <c r="H4485" t="s">
        <v>29</v>
      </c>
      <c r="I4485" s="37">
        <v>30569</v>
      </c>
      <c r="J4485" s="37">
        <v>72470</v>
      </c>
      <c r="K4485" s="37">
        <v>71109</v>
      </c>
      <c r="L4485" s="37">
        <v>3101</v>
      </c>
      <c r="M4485" s="37">
        <v>40310</v>
      </c>
      <c r="N4485" s="37">
        <f>SUM(VentasC15[[#This Row],[Maquillaje]:[Perfumería]])</f>
        <v>217559</v>
      </c>
      <c r="O4485" s="14">
        <f>AVERAGE(VentasC15[[#This Row],[Maquillaje]:[Perfumería]])</f>
        <v>43511.8</v>
      </c>
      <c r="P4485" t="str">
        <f>INDEX(VentasC15[[#Headers],[Maquillaje]:[Perfumería]],MATCH(MAX(VentasC15[[#This Row],[Maquillaje]:[Perfumería]]),VentasC15[[#This Row],[Maquillaje]:[Perfumería]],0))</f>
        <v>Skincare</v>
      </c>
      <c r="Q4485" t="str">
        <f>INDEX(VentasC15[[#Headers],[Maquillaje]:[Perfumería]],MATCH(MIN(VentasC15[[#This Row],[Maquillaje]:[Perfumería]]),VentasC15[[#This Row],[Maquillaje]:[Perfumería]],0))</f>
        <v>Cuerpo</v>
      </c>
      <c r="R4485" t="str">
        <f>IF(VentasC15[[#This Row],[Total por vendedor]]&gt;=250000,"SI","NO")</f>
        <v>NO</v>
      </c>
    </row>
    <row r="4486" spans="1:18" x14ac:dyDescent="0.3">
      <c r="A4486" s="16">
        <v>33501606</v>
      </c>
      <c r="B4486" s="13">
        <v>46</v>
      </c>
      <c r="C4486" s="13">
        <v>9</v>
      </c>
      <c r="D4486" s="13">
        <v>31</v>
      </c>
      <c r="E4486" t="s">
        <v>24</v>
      </c>
      <c r="F4486" t="s">
        <v>20</v>
      </c>
      <c r="G4486" t="str">
        <f>IF(VentasC15[[#This Row],[Tipo de pago]]='Tablas auxiliares'!$B$6,"Venta física","Venta Online")</f>
        <v>Venta física</v>
      </c>
      <c r="H4486" t="s">
        <v>29</v>
      </c>
      <c r="I4486" s="37">
        <v>28757</v>
      </c>
      <c r="J4486" s="37">
        <v>47149</v>
      </c>
      <c r="K4486" s="37">
        <v>6896</v>
      </c>
      <c r="L4486" s="37">
        <v>12741</v>
      </c>
      <c r="M4486" s="37">
        <v>47447</v>
      </c>
      <c r="N4486" s="37">
        <f>SUM(VentasC15[[#This Row],[Maquillaje]:[Perfumería]])</f>
        <v>142990</v>
      </c>
      <c r="O4486" s="14">
        <f>AVERAGE(VentasC15[[#This Row],[Maquillaje]:[Perfumería]])</f>
        <v>28598</v>
      </c>
      <c r="P4486" t="str">
        <f>INDEX(VentasC15[[#Headers],[Maquillaje]:[Perfumería]],MATCH(MAX(VentasC15[[#This Row],[Maquillaje]:[Perfumería]]),VentasC15[[#This Row],[Maquillaje]:[Perfumería]],0))</f>
        <v>Perfumería</v>
      </c>
      <c r="Q4486" t="str">
        <f>INDEX(VentasC15[[#Headers],[Maquillaje]:[Perfumería]],MATCH(MIN(VentasC15[[#This Row],[Maquillaje]:[Perfumería]]),VentasC15[[#This Row],[Maquillaje]:[Perfumería]],0))</f>
        <v>Cabello</v>
      </c>
      <c r="R4486" t="str">
        <f>IF(VentasC15[[#This Row],[Total por vendedor]]&gt;=250000,"SI","NO")</f>
        <v>NO</v>
      </c>
    </row>
    <row r="4487" spans="1:18" x14ac:dyDescent="0.3">
      <c r="A4487" s="17">
        <v>33501607</v>
      </c>
      <c r="B4487" s="13">
        <v>30</v>
      </c>
      <c r="C4487" s="13">
        <v>9</v>
      </c>
      <c r="D4487" s="13">
        <v>35</v>
      </c>
      <c r="E4487" t="s">
        <v>23</v>
      </c>
      <c r="F4487" t="s">
        <v>21</v>
      </c>
      <c r="G4487" t="str">
        <f>IF(VentasC15[[#This Row],[Tipo de pago]]='Tablas auxiliares'!$B$6,"Venta física","Venta Online")</f>
        <v>Venta Online</v>
      </c>
      <c r="H4487" t="s">
        <v>29</v>
      </c>
      <c r="I4487" s="37">
        <v>21557</v>
      </c>
      <c r="J4487" s="37">
        <v>69002</v>
      </c>
      <c r="K4487" s="37">
        <v>79167</v>
      </c>
      <c r="L4487" s="37">
        <v>93499</v>
      </c>
      <c r="M4487" s="37">
        <v>39462</v>
      </c>
      <c r="N4487" s="37">
        <f>SUM(VentasC15[[#This Row],[Maquillaje]:[Perfumería]])</f>
        <v>302687</v>
      </c>
      <c r="O4487" s="14">
        <f>AVERAGE(VentasC15[[#This Row],[Maquillaje]:[Perfumería]])</f>
        <v>60537.4</v>
      </c>
      <c r="P4487" t="str">
        <f>INDEX(VentasC15[[#Headers],[Maquillaje]:[Perfumería]],MATCH(MAX(VentasC15[[#This Row],[Maquillaje]:[Perfumería]]),VentasC15[[#This Row],[Maquillaje]:[Perfumería]],0))</f>
        <v>Cuerpo</v>
      </c>
      <c r="Q4487" t="str">
        <f>INDEX(VentasC15[[#Headers],[Maquillaje]:[Perfumería]],MATCH(MIN(VentasC15[[#This Row],[Maquillaje]:[Perfumería]]),VentasC15[[#This Row],[Maquillaje]:[Perfumería]],0))</f>
        <v>Maquillaje</v>
      </c>
      <c r="R4487" t="str">
        <f>IF(VentasC15[[#This Row],[Total por vendedor]]&gt;=250000,"SI","NO")</f>
        <v>SI</v>
      </c>
    </row>
    <row r="4488" spans="1:18" x14ac:dyDescent="0.3">
      <c r="A4488" s="16">
        <v>33501608</v>
      </c>
      <c r="B4488" s="13">
        <v>27</v>
      </c>
      <c r="C4488" s="13">
        <v>9</v>
      </c>
      <c r="D4488" s="13">
        <v>32</v>
      </c>
      <c r="E4488" t="s">
        <v>23</v>
      </c>
      <c r="F4488" t="s">
        <v>21</v>
      </c>
      <c r="G4488" t="str">
        <f>IF(VentasC15[[#This Row],[Tipo de pago]]='Tablas auxiliares'!$B$6,"Venta física","Venta Online")</f>
        <v>Venta Online</v>
      </c>
      <c r="H4488" t="s">
        <v>30</v>
      </c>
      <c r="I4488" s="37">
        <v>38421</v>
      </c>
      <c r="J4488" s="37">
        <v>91067</v>
      </c>
      <c r="K4488" s="37">
        <v>83367</v>
      </c>
      <c r="L4488" s="37">
        <v>14947</v>
      </c>
      <c r="M4488" s="37">
        <v>35980</v>
      </c>
      <c r="N4488" s="37">
        <f>SUM(VentasC15[[#This Row],[Maquillaje]:[Perfumería]])</f>
        <v>263782</v>
      </c>
      <c r="O4488" s="14">
        <f>AVERAGE(VentasC15[[#This Row],[Maquillaje]:[Perfumería]])</f>
        <v>52756.4</v>
      </c>
      <c r="P4488" t="str">
        <f>INDEX(VentasC15[[#Headers],[Maquillaje]:[Perfumería]],MATCH(MAX(VentasC15[[#This Row],[Maquillaje]:[Perfumería]]),VentasC15[[#This Row],[Maquillaje]:[Perfumería]],0))</f>
        <v>Skincare</v>
      </c>
      <c r="Q4488" t="str">
        <f>INDEX(VentasC15[[#Headers],[Maquillaje]:[Perfumería]],MATCH(MIN(VentasC15[[#This Row],[Maquillaje]:[Perfumería]]),VentasC15[[#This Row],[Maquillaje]:[Perfumería]],0))</f>
        <v>Cuerpo</v>
      </c>
      <c r="R4488" t="str">
        <f>IF(VentasC15[[#This Row],[Total por vendedor]]&gt;=250000,"SI","NO")</f>
        <v>SI</v>
      </c>
    </row>
    <row r="4489" spans="1:18" x14ac:dyDescent="0.3">
      <c r="A4489" s="17">
        <v>33501609</v>
      </c>
      <c r="B4489" s="13">
        <v>65</v>
      </c>
      <c r="C4489" s="13">
        <v>9</v>
      </c>
      <c r="D4489" s="13">
        <v>30</v>
      </c>
      <c r="E4489" t="s">
        <v>25</v>
      </c>
      <c r="F4489" t="s">
        <v>20</v>
      </c>
      <c r="G4489" t="str">
        <f>IF(VentasC15[[#This Row],[Tipo de pago]]='Tablas auxiliares'!$B$6,"Venta física","Venta Online")</f>
        <v>Venta física</v>
      </c>
      <c r="H4489" t="s">
        <v>29</v>
      </c>
      <c r="I4489" s="37">
        <v>59179</v>
      </c>
      <c r="J4489" s="37">
        <v>91884</v>
      </c>
      <c r="K4489" s="37">
        <v>31902</v>
      </c>
      <c r="L4489" s="37">
        <v>99582</v>
      </c>
      <c r="M4489" s="37">
        <v>13366</v>
      </c>
      <c r="N4489" s="37">
        <f>SUM(VentasC15[[#This Row],[Maquillaje]:[Perfumería]])</f>
        <v>295913</v>
      </c>
      <c r="O4489" s="14">
        <f>AVERAGE(VentasC15[[#This Row],[Maquillaje]:[Perfumería]])</f>
        <v>59182.6</v>
      </c>
      <c r="P4489" t="str">
        <f>INDEX(VentasC15[[#Headers],[Maquillaje]:[Perfumería]],MATCH(MAX(VentasC15[[#This Row],[Maquillaje]:[Perfumería]]),VentasC15[[#This Row],[Maquillaje]:[Perfumería]],0))</f>
        <v>Cuerpo</v>
      </c>
      <c r="Q4489" t="str">
        <f>INDEX(VentasC15[[#Headers],[Maquillaje]:[Perfumería]],MATCH(MIN(VentasC15[[#This Row],[Maquillaje]:[Perfumería]]),VentasC15[[#This Row],[Maquillaje]:[Perfumería]],0))</f>
        <v>Perfumería</v>
      </c>
      <c r="R4489" t="str">
        <f>IF(VentasC15[[#This Row],[Total por vendedor]]&gt;=250000,"SI","NO")</f>
        <v>SI</v>
      </c>
    </row>
    <row r="4490" spans="1:18" x14ac:dyDescent="0.3">
      <c r="A4490" s="16">
        <v>33501610</v>
      </c>
      <c r="B4490" s="13">
        <v>66</v>
      </c>
      <c r="C4490" s="13">
        <v>9</v>
      </c>
      <c r="D4490" s="13">
        <v>82</v>
      </c>
      <c r="E4490" t="s">
        <v>23</v>
      </c>
      <c r="F4490" t="s">
        <v>21</v>
      </c>
      <c r="G4490" t="str">
        <f>IF(VentasC15[[#This Row],[Tipo de pago]]='Tablas auxiliares'!$B$6,"Venta física","Venta Online")</f>
        <v>Venta Online</v>
      </c>
      <c r="H4490" t="s">
        <v>30</v>
      </c>
      <c r="I4490" s="37">
        <v>32367</v>
      </c>
      <c r="J4490" s="37">
        <v>1992</v>
      </c>
      <c r="K4490" s="37">
        <v>81714</v>
      </c>
      <c r="L4490" s="37">
        <v>33125</v>
      </c>
      <c r="M4490" s="37">
        <v>22007</v>
      </c>
      <c r="N4490" s="37">
        <f>SUM(VentasC15[[#This Row],[Maquillaje]:[Perfumería]])</f>
        <v>171205</v>
      </c>
      <c r="O4490" s="14">
        <f>AVERAGE(VentasC15[[#This Row],[Maquillaje]:[Perfumería]])</f>
        <v>34241</v>
      </c>
      <c r="P4490" t="str">
        <f>INDEX(VentasC15[[#Headers],[Maquillaje]:[Perfumería]],MATCH(MAX(VentasC15[[#This Row],[Maquillaje]:[Perfumería]]),VentasC15[[#This Row],[Maquillaje]:[Perfumería]],0))</f>
        <v>Cabello</v>
      </c>
      <c r="Q4490" t="str">
        <f>INDEX(VentasC15[[#Headers],[Maquillaje]:[Perfumería]],MATCH(MIN(VentasC15[[#This Row],[Maquillaje]:[Perfumería]]),VentasC15[[#This Row],[Maquillaje]:[Perfumería]],0))</f>
        <v>Skincare</v>
      </c>
      <c r="R4490" t="str">
        <f>IF(VentasC15[[#This Row],[Total por vendedor]]&gt;=250000,"SI","NO")</f>
        <v>NO</v>
      </c>
    </row>
    <row r="4491" spans="1:18" x14ac:dyDescent="0.3">
      <c r="A4491" s="17">
        <v>33501611</v>
      </c>
      <c r="B4491" s="13">
        <v>64</v>
      </c>
      <c r="C4491" s="13">
        <v>9</v>
      </c>
      <c r="D4491" s="13">
        <v>17</v>
      </c>
      <c r="E4491" t="s">
        <v>22</v>
      </c>
      <c r="F4491" t="s">
        <v>20</v>
      </c>
      <c r="G4491" t="str">
        <f>IF(VentasC15[[#This Row],[Tipo de pago]]='Tablas auxiliares'!$B$6,"Venta física","Venta Online")</f>
        <v>Venta física</v>
      </c>
      <c r="H4491" t="s">
        <v>29</v>
      </c>
      <c r="I4491" s="37">
        <v>11273</v>
      </c>
      <c r="J4491" s="37">
        <v>56651</v>
      </c>
      <c r="K4491" s="37">
        <v>3952</v>
      </c>
      <c r="L4491" s="37">
        <v>50671</v>
      </c>
      <c r="M4491" s="37">
        <v>25139</v>
      </c>
      <c r="N4491" s="37">
        <f>SUM(VentasC15[[#This Row],[Maquillaje]:[Perfumería]])</f>
        <v>147686</v>
      </c>
      <c r="O4491" s="14">
        <f>AVERAGE(VentasC15[[#This Row],[Maquillaje]:[Perfumería]])</f>
        <v>29537.200000000001</v>
      </c>
      <c r="P4491" t="str">
        <f>INDEX(VentasC15[[#Headers],[Maquillaje]:[Perfumería]],MATCH(MAX(VentasC15[[#This Row],[Maquillaje]:[Perfumería]]),VentasC15[[#This Row],[Maquillaje]:[Perfumería]],0))</f>
        <v>Skincare</v>
      </c>
      <c r="Q4491" t="str">
        <f>INDEX(VentasC15[[#Headers],[Maquillaje]:[Perfumería]],MATCH(MIN(VentasC15[[#This Row],[Maquillaje]:[Perfumería]]),VentasC15[[#This Row],[Maquillaje]:[Perfumería]],0))</f>
        <v>Cabello</v>
      </c>
      <c r="R4491" t="str">
        <f>IF(VentasC15[[#This Row],[Total por vendedor]]&gt;=250000,"SI","NO")</f>
        <v>NO</v>
      </c>
    </row>
    <row r="4492" spans="1:18" x14ac:dyDescent="0.3">
      <c r="A4492" s="16">
        <v>33501612</v>
      </c>
      <c r="B4492" s="13">
        <v>57</v>
      </c>
      <c r="C4492" s="13">
        <v>9</v>
      </c>
      <c r="D4492" s="13">
        <v>23</v>
      </c>
      <c r="E4492" t="s">
        <v>25</v>
      </c>
      <c r="F4492" t="s">
        <v>20</v>
      </c>
      <c r="G4492" t="str">
        <f>IF(VentasC15[[#This Row],[Tipo de pago]]='Tablas auxiliares'!$B$6,"Venta física","Venta Online")</f>
        <v>Venta física</v>
      </c>
      <c r="H4492" t="s">
        <v>30</v>
      </c>
      <c r="I4492" s="37">
        <v>63501</v>
      </c>
      <c r="J4492" s="37">
        <v>20068</v>
      </c>
      <c r="K4492" s="37">
        <v>90296</v>
      </c>
      <c r="L4492" s="37">
        <v>33303</v>
      </c>
      <c r="M4492" s="37">
        <v>95890</v>
      </c>
      <c r="N4492" s="37">
        <f>SUM(VentasC15[[#This Row],[Maquillaje]:[Perfumería]])</f>
        <v>303058</v>
      </c>
      <c r="O4492" s="14">
        <f>AVERAGE(VentasC15[[#This Row],[Maquillaje]:[Perfumería]])</f>
        <v>60611.6</v>
      </c>
      <c r="P4492" t="str">
        <f>INDEX(VentasC15[[#Headers],[Maquillaje]:[Perfumería]],MATCH(MAX(VentasC15[[#This Row],[Maquillaje]:[Perfumería]]),VentasC15[[#This Row],[Maquillaje]:[Perfumería]],0))</f>
        <v>Perfumería</v>
      </c>
      <c r="Q4492" t="str">
        <f>INDEX(VentasC15[[#Headers],[Maquillaje]:[Perfumería]],MATCH(MIN(VentasC15[[#This Row],[Maquillaje]:[Perfumería]]),VentasC15[[#This Row],[Maquillaje]:[Perfumería]],0))</f>
        <v>Skincare</v>
      </c>
      <c r="R4492" t="str">
        <f>IF(VentasC15[[#This Row],[Total por vendedor]]&gt;=250000,"SI","NO")</f>
        <v>SI</v>
      </c>
    </row>
    <row r="4493" spans="1:18" x14ac:dyDescent="0.3">
      <c r="A4493" s="17">
        <v>33501613</v>
      </c>
      <c r="B4493" s="13">
        <v>38</v>
      </c>
      <c r="C4493" s="13">
        <v>9</v>
      </c>
      <c r="D4493" s="13">
        <v>19</v>
      </c>
      <c r="E4493" t="s">
        <v>23</v>
      </c>
      <c r="F4493" t="s">
        <v>21</v>
      </c>
      <c r="G4493" t="str">
        <f>IF(VentasC15[[#This Row],[Tipo de pago]]='Tablas auxiliares'!$B$6,"Venta física","Venta Online")</f>
        <v>Venta Online</v>
      </c>
      <c r="H4493" t="s">
        <v>29</v>
      </c>
      <c r="I4493" s="37">
        <v>38654</v>
      </c>
      <c r="J4493" s="37">
        <v>4585</v>
      </c>
      <c r="K4493" s="37">
        <v>22704</v>
      </c>
      <c r="L4493" s="37">
        <v>73791</v>
      </c>
      <c r="M4493" s="37">
        <v>78033</v>
      </c>
      <c r="N4493" s="37">
        <f>SUM(VentasC15[[#This Row],[Maquillaje]:[Perfumería]])</f>
        <v>217767</v>
      </c>
      <c r="O4493" s="14">
        <f>AVERAGE(VentasC15[[#This Row],[Maquillaje]:[Perfumería]])</f>
        <v>43553.4</v>
      </c>
      <c r="P4493" t="str">
        <f>INDEX(VentasC15[[#Headers],[Maquillaje]:[Perfumería]],MATCH(MAX(VentasC15[[#This Row],[Maquillaje]:[Perfumería]]),VentasC15[[#This Row],[Maquillaje]:[Perfumería]],0))</f>
        <v>Perfumería</v>
      </c>
      <c r="Q4493" t="str">
        <f>INDEX(VentasC15[[#Headers],[Maquillaje]:[Perfumería]],MATCH(MIN(VentasC15[[#This Row],[Maquillaje]:[Perfumería]]),VentasC15[[#This Row],[Maquillaje]:[Perfumería]],0))</f>
        <v>Skincare</v>
      </c>
      <c r="R4493" t="str">
        <f>IF(VentasC15[[#This Row],[Total por vendedor]]&gt;=250000,"SI","NO")</f>
        <v>NO</v>
      </c>
    </row>
    <row r="4494" spans="1:18" x14ac:dyDescent="0.3">
      <c r="A4494" s="16">
        <v>33501614</v>
      </c>
      <c r="B4494" s="13">
        <v>49</v>
      </c>
      <c r="C4494" s="13">
        <v>9</v>
      </c>
      <c r="D4494" s="13">
        <v>55</v>
      </c>
      <c r="E4494" t="s">
        <v>23</v>
      </c>
      <c r="F4494" t="s">
        <v>20</v>
      </c>
      <c r="G4494" t="str">
        <f>IF(VentasC15[[#This Row],[Tipo de pago]]='Tablas auxiliares'!$B$6,"Venta física","Venta Online")</f>
        <v>Venta física</v>
      </c>
      <c r="H4494" t="s">
        <v>29</v>
      </c>
      <c r="I4494" s="37">
        <v>54748</v>
      </c>
      <c r="J4494" s="37">
        <v>28471</v>
      </c>
      <c r="K4494" s="37">
        <v>77866</v>
      </c>
      <c r="L4494" s="37">
        <v>8629</v>
      </c>
      <c r="M4494" s="37">
        <v>19440</v>
      </c>
      <c r="N4494" s="37">
        <f>SUM(VentasC15[[#This Row],[Maquillaje]:[Perfumería]])</f>
        <v>189154</v>
      </c>
      <c r="O4494" s="14">
        <f>AVERAGE(VentasC15[[#This Row],[Maquillaje]:[Perfumería]])</f>
        <v>37830.800000000003</v>
      </c>
      <c r="P4494" t="str">
        <f>INDEX(VentasC15[[#Headers],[Maquillaje]:[Perfumería]],MATCH(MAX(VentasC15[[#This Row],[Maquillaje]:[Perfumería]]),VentasC15[[#This Row],[Maquillaje]:[Perfumería]],0))</f>
        <v>Cabello</v>
      </c>
      <c r="Q4494" t="str">
        <f>INDEX(VentasC15[[#Headers],[Maquillaje]:[Perfumería]],MATCH(MIN(VentasC15[[#This Row],[Maquillaje]:[Perfumería]]),VentasC15[[#This Row],[Maquillaje]:[Perfumería]],0))</f>
        <v>Cuerpo</v>
      </c>
      <c r="R4494" t="str">
        <f>IF(VentasC15[[#This Row],[Total por vendedor]]&gt;=250000,"SI","NO")</f>
        <v>NO</v>
      </c>
    </row>
    <row r="4495" spans="1:18" x14ac:dyDescent="0.3">
      <c r="A4495" s="17">
        <v>33501615</v>
      </c>
      <c r="B4495" s="13">
        <v>57</v>
      </c>
      <c r="C4495" s="13">
        <v>9</v>
      </c>
      <c r="D4495" s="13">
        <v>47</v>
      </c>
      <c r="E4495" t="s">
        <v>24</v>
      </c>
      <c r="F4495" t="s">
        <v>20</v>
      </c>
      <c r="G4495" t="str">
        <f>IF(VentasC15[[#This Row],[Tipo de pago]]='Tablas auxiliares'!$B$6,"Venta física","Venta Online")</f>
        <v>Venta física</v>
      </c>
      <c r="H4495" t="s">
        <v>30</v>
      </c>
      <c r="I4495" s="37">
        <v>53600</v>
      </c>
      <c r="J4495" s="37">
        <v>79730</v>
      </c>
      <c r="K4495" s="37">
        <v>78225</v>
      </c>
      <c r="L4495" s="37">
        <v>83291</v>
      </c>
      <c r="M4495" s="37">
        <v>25467</v>
      </c>
      <c r="N4495" s="37">
        <f>SUM(VentasC15[[#This Row],[Maquillaje]:[Perfumería]])</f>
        <v>320313</v>
      </c>
      <c r="O4495" s="14">
        <f>AVERAGE(VentasC15[[#This Row],[Maquillaje]:[Perfumería]])</f>
        <v>64062.6</v>
      </c>
      <c r="P4495" t="str">
        <f>INDEX(VentasC15[[#Headers],[Maquillaje]:[Perfumería]],MATCH(MAX(VentasC15[[#This Row],[Maquillaje]:[Perfumería]]),VentasC15[[#This Row],[Maquillaje]:[Perfumería]],0))</f>
        <v>Cuerpo</v>
      </c>
      <c r="Q4495" t="str">
        <f>INDEX(VentasC15[[#Headers],[Maquillaje]:[Perfumería]],MATCH(MIN(VentasC15[[#This Row],[Maquillaje]:[Perfumería]]),VentasC15[[#This Row],[Maquillaje]:[Perfumería]],0))</f>
        <v>Perfumería</v>
      </c>
      <c r="R4495" t="str">
        <f>IF(VentasC15[[#This Row],[Total por vendedor]]&gt;=250000,"SI","NO")</f>
        <v>SI</v>
      </c>
    </row>
    <row r="4496" spans="1:18" x14ac:dyDescent="0.3">
      <c r="A4496" s="16">
        <v>33501616</v>
      </c>
      <c r="B4496" s="13">
        <v>57</v>
      </c>
      <c r="C4496" s="13">
        <v>9</v>
      </c>
      <c r="D4496" s="13">
        <v>55</v>
      </c>
      <c r="E4496" t="s">
        <v>24</v>
      </c>
      <c r="F4496" t="s">
        <v>21</v>
      </c>
      <c r="G4496" t="str">
        <f>IF(VentasC15[[#This Row],[Tipo de pago]]='Tablas auxiliares'!$B$6,"Venta física","Venta Online")</f>
        <v>Venta Online</v>
      </c>
      <c r="H4496" t="s">
        <v>30</v>
      </c>
      <c r="I4496" s="37">
        <v>75439</v>
      </c>
      <c r="J4496" s="37">
        <v>90468</v>
      </c>
      <c r="K4496" s="37">
        <v>5254</v>
      </c>
      <c r="L4496" s="37">
        <v>45386</v>
      </c>
      <c r="M4496" s="37">
        <v>83277</v>
      </c>
      <c r="N4496" s="37">
        <f>SUM(VentasC15[[#This Row],[Maquillaje]:[Perfumería]])</f>
        <v>299824</v>
      </c>
      <c r="O4496" s="14">
        <f>AVERAGE(VentasC15[[#This Row],[Maquillaje]:[Perfumería]])</f>
        <v>59964.800000000003</v>
      </c>
      <c r="P4496" t="str">
        <f>INDEX(VentasC15[[#Headers],[Maquillaje]:[Perfumería]],MATCH(MAX(VentasC15[[#This Row],[Maquillaje]:[Perfumería]]),VentasC15[[#This Row],[Maquillaje]:[Perfumería]],0))</f>
        <v>Skincare</v>
      </c>
      <c r="Q4496" t="str">
        <f>INDEX(VentasC15[[#Headers],[Maquillaje]:[Perfumería]],MATCH(MIN(VentasC15[[#This Row],[Maquillaje]:[Perfumería]]),VentasC15[[#This Row],[Maquillaje]:[Perfumería]],0))</f>
        <v>Cabello</v>
      </c>
      <c r="R4496" t="str">
        <f>IF(VentasC15[[#This Row],[Total por vendedor]]&gt;=250000,"SI","NO")</f>
        <v>SI</v>
      </c>
    </row>
    <row r="4497" spans="1:18" x14ac:dyDescent="0.3">
      <c r="A4497" s="17">
        <v>33501617</v>
      </c>
      <c r="B4497" s="13">
        <v>25</v>
      </c>
      <c r="C4497" s="13">
        <v>9</v>
      </c>
      <c r="D4497" s="13">
        <v>60</v>
      </c>
      <c r="E4497" t="s">
        <v>22</v>
      </c>
      <c r="F4497" t="s">
        <v>20</v>
      </c>
      <c r="G4497" t="str">
        <f>IF(VentasC15[[#This Row],[Tipo de pago]]='Tablas auxiliares'!$B$6,"Venta física","Venta Online")</f>
        <v>Venta física</v>
      </c>
      <c r="H4497" t="s">
        <v>29</v>
      </c>
      <c r="I4497" s="37">
        <v>43747</v>
      </c>
      <c r="J4497" s="37">
        <v>95328</v>
      </c>
      <c r="K4497" s="37">
        <v>62740</v>
      </c>
      <c r="L4497" s="37">
        <v>28579</v>
      </c>
      <c r="M4497" s="37">
        <v>43747</v>
      </c>
      <c r="N4497" s="37">
        <f>SUM(VentasC15[[#This Row],[Maquillaje]:[Perfumería]])</f>
        <v>274141</v>
      </c>
      <c r="O4497" s="14">
        <f>AVERAGE(VentasC15[[#This Row],[Maquillaje]:[Perfumería]])</f>
        <v>54828.2</v>
      </c>
      <c r="P4497" t="str">
        <f>INDEX(VentasC15[[#Headers],[Maquillaje]:[Perfumería]],MATCH(MAX(VentasC15[[#This Row],[Maquillaje]:[Perfumería]]),VentasC15[[#This Row],[Maquillaje]:[Perfumería]],0))</f>
        <v>Skincare</v>
      </c>
      <c r="Q4497" t="str">
        <f>INDEX(VentasC15[[#Headers],[Maquillaje]:[Perfumería]],MATCH(MIN(VentasC15[[#This Row],[Maquillaje]:[Perfumería]]),VentasC15[[#This Row],[Maquillaje]:[Perfumería]],0))</f>
        <v>Cuerpo</v>
      </c>
      <c r="R4497" t="str">
        <f>IF(VentasC15[[#This Row],[Total por vendedor]]&gt;=250000,"SI","NO")</f>
        <v>SI</v>
      </c>
    </row>
    <row r="4498" spans="1:18" x14ac:dyDescent="0.3">
      <c r="A4498" s="16">
        <v>33501618</v>
      </c>
      <c r="B4498" s="13">
        <v>40</v>
      </c>
      <c r="C4498" s="13">
        <v>9</v>
      </c>
      <c r="D4498" s="13">
        <v>46</v>
      </c>
      <c r="E4498" t="s">
        <v>24</v>
      </c>
      <c r="F4498" t="s">
        <v>21</v>
      </c>
      <c r="G4498" t="str">
        <f>IF(VentasC15[[#This Row],[Tipo de pago]]='Tablas auxiliares'!$B$6,"Venta física","Venta Online")</f>
        <v>Venta Online</v>
      </c>
      <c r="H4498" t="s">
        <v>30</v>
      </c>
      <c r="I4498" s="37">
        <v>94396</v>
      </c>
      <c r="J4498" s="37">
        <v>28235</v>
      </c>
      <c r="K4498" s="37">
        <v>55756</v>
      </c>
      <c r="L4498" s="37">
        <v>85586</v>
      </c>
      <c r="M4498" s="37">
        <v>61572</v>
      </c>
      <c r="N4498" s="37">
        <f>SUM(VentasC15[[#This Row],[Maquillaje]:[Perfumería]])</f>
        <v>325545</v>
      </c>
      <c r="O4498" s="14">
        <f>AVERAGE(VentasC15[[#This Row],[Maquillaje]:[Perfumería]])</f>
        <v>65109</v>
      </c>
      <c r="P4498" t="str">
        <f>INDEX(VentasC15[[#Headers],[Maquillaje]:[Perfumería]],MATCH(MAX(VentasC15[[#This Row],[Maquillaje]:[Perfumería]]),VentasC15[[#This Row],[Maquillaje]:[Perfumería]],0))</f>
        <v>Maquillaje</v>
      </c>
      <c r="Q4498" t="str">
        <f>INDEX(VentasC15[[#Headers],[Maquillaje]:[Perfumería]],MATCH(MIN(VentasC15[[#This Row],[Maquillaje]:[Perfumería]]),VentasC15[[#This Row],[Maquillaje]:[Perfumería]],0))</f>
        <v>Skincare</v>
      </c>
      <c r="R4498" t="str">
        <f>IF(VentasC15[[#This Row],[Total por vendedor]]&gt;=250000,"SI","NO")</f>
        <v>SI</v>
      </c>
    </row>
    <row r="4499" spans="1:18" x14ac:dyDescent="0.3">
      <c r="A4499" s="17">
        <v>33501619</v>
      </c>
      <c r="B4499" s="13">
        <v>38</v>
      </c>
      <c r="C4499" s="13">
        <v>9</v>
      </c>
      <c r="D4499" s="13">
        <v>95</v>
      </c>
      <c r="E4499" t="s">
        <v>25</v>
      </c>
      <c r="F4499" t="s">
        <v>21</v>
      </c>
      <c r="G4499" t="str">
        <f>IF(VentasC15[[#This Row],[Tipo de pago]]='Tablas auxiliares'!$B$6,"Venta física","Venta Online")</f>
        <v>Venta Online</v>
      </c>
      <c r="H4499" t="s">
        <v>30</v>
      </c>
      <c r="I4499" s="37">
        <v>5066</v>
      </c>
      <c r="J4499" s="37">
        <v>48664</v>
      </c>
      <c r="K4499" s="37">
        <v>31655</v>
      </c>
      <c r="L4499" s="37">
        <v>204</v>
      </c>
      <c r="M4499" s="37">
        <v>90558</v>
      </c>
      <c r="N4499" s="37">
        <f>SUM(VentasC15[[#This Row],[Maquillaje]:[Perfumería]])</f>
        <v>176147</v>
      </c>
      <c r="O4499" s="14">
        <f>AVERAGE(VentasC15[[#This Row],[Maquillaje]:[Perfumería]])</f>
        <v>35229.4</v>
      </c>
      <c r="P4499" t="str">
        <f>INDEX(VentasC15[[#Headers],[Maquillaje]:[Perfumería]],MATCH(MAX(VentasC15[[#This Row],[Maquillaje]:[Perfumería]]),VentasC15[[#This Row],[Maquillaje]:[Perfumería]],0))</f>
        <v>Perfumería</v>
      </c>
      <c r="Q4499" t="str">
        <f>INDEX(VentasC15[[#Headers],[Maquillaje]:[Perfumería]],MATCH(MIN(VentasC15[[#This Row],[Maquillaje]:[Perfumería]]),VentasC15[[#This Row],[Maquillaje]:[Perfumería]],0))</f>
        <v>Cuerpo</v>
      </c>
      <c r="R4499" t="str">
        <f>IF(VentasC15[[#This Row],[Total por vendedor]]&gt;=250000,"SI","NO")</f>
        <v>NO</v>
      </c>
    </row>
    <row r="4500" spans="1:18" x14ac:dyDescent="0.3">
      <c r="A4500" s="16">
        <v>33501620</v>
      </c>
      <c r="B4500" s="13">
        <v>44</v>
      </c>
      <c r="C4500" s="13">
        <v>9</v>
      </c>
      <c r="D4500" s="13">
        <v>88</v>
      </c>
      <c r="E4500" t="s">
        <v>23</v>
      </c>
      <c r="F4500" t="s">
        <v>21</v>
      </c>
      <c r="G4500" t="str">
        <f>IF(VentasC15[[#This Row],[Tipo de pago]]='Tablas auxiliares'!$B$6,"Venta física","Venta Online")</f>
        <v>Venta Online</v>
      </c>
      <c r="H4500" t="s">
        <v>30</v>
      </c>
      <c r="I4500" s="37">
        <v>16442</v>
      </c>
      <c r="J4500" s="37">
        <v>68552</v>
      </c>
      <c r="K4500" s="37">
        <v>61904</v>
      </c>
      <c r="L4500" s="37">
        <v>47410</v>
      </c>
      <c r="M4500" s="37">
        <v>55704</v>
      </c>
      <c r="N4500" s="37">
        <f>SUM(VentasC15[[#This Row],[Maquillaje]:[Perfumería]])</f>
        <v>250012</v>
      </c>
      <c r="O4500" s="14">
        <f>AVERAGE(VentasC15[[#This Row],[Maquillaje]:[Perfumería]])</f>
        <v>50002.400000000001</v>
      </c>
      <c r="P4500" t="str">
        <f>INDEX(VentasC15[[#Headers],[Maquillaje]:[Perfumería]],MATCH(MAX(VentasC15[[#This Row],[Maquillaje]:[Perfumería]]),VentasC15[[#This Row],[Maquillaje]:[Perfumería]],0))</f>
        <v>Skincare</v>
      </c>
      <c r="Q4500" t="str">
        <f>INDEX(VentasC15[[#Headers],[Maquillaje]:[Perfumería]],MATCH(MIN(VentasC15[[#This Row],[Maquillaje]:[Perfumería]]),VentasC15[[#This Row],[Maquillaje]:[Perfumería]],0))</f>
        <v>Maquillaje</v>
      </c>
      <c r="R4500" t="str">
        <f>IF(VentasC15[[#This Row],[Total por vendedor]]&gt;=250000,"SI","NO")</f>
        <v>SI</v>
      </c>
    </row>
    <row r="4501" spans="1:18" x14ac:dyDescent="0.3">
      <c r="A4501" s="17">
        <v>33501621</v>
      </c>
      <c r="B4501" s="13">
        <v>40</v>
      </c>
      <c r="C4501" s="13">
        <v>9</v>
      </c>
      <c r="D4501" s="13">
        <v>7</v>
      </c>
      <c r="E4501" t="s">
        <v>22</v>
      </c>
      <c r="F4501" t="s">
        <v>21</v>
      </c>
      <c r="G4501" t="str">
        <f>IF(VentasC15[[#This Row],[Tipo de pago]]='Tablas auxiliares'!$B$6,"Venta física","Venta Online")</f>
        <v>Venta Online</v>
      </c>
      <c r="H4501" t="s">
        <v>29</v>
      </c>
      <c r="I4501" s="37">
        <v>29826</v>
      </c>
      <c r="J4501" s="37">
        <v>93411</v>
      </c>
      <c r="K4501" s="37">
        <v>65194</v>
      </c>
      <c r="L4501" s="37">
        <v>95147</v>
      </c>
      <c r="M4501" s="37">
        <v>71812</v>
      </c>
      <c r="N4501" s="37">
        <f>SUM(VentasC15[[#This Row],[Maquillaje]:[Perfumería]])</f>
        <v>355390</v>
      </c>
      <c r="O4501" s="14">
        <f>AVERAGE(VentasC15[[#This Row],[Maquillaje]:[Perfumería]])</f>
        <v>71078</v>
      </c>
      <c r="P4501" t="str">
        <f>INDEX(VentasC15[[#Headers],[Maquillaje]:[Perfumería]],MATCH(MAX(VentasC15[[#This Row],[Maquillaje]:[Perfumería]]),VentasC15[[#This Row],[Maquillaje]:[Perfumería]],0))</f>
        <v>Cuerpo</v>
      </c>
      <c r="Q4501" t="str">
        <f>INDEX(VentasC15[[#Headers],[Maquillaje]:[Perfumería]],MATCH(MIN(VentasC15[[#This Row],[Maquillaje]:[Perfumería]]),VentasC15[[#This Row],[Maquillaje]:[Perfumería]],0))</f>
        <v>Maquillaje</v>
      </c>
      <c r="R4501" t="str">
        <f>IF(VentasC15[[#This Row],[Total por vendedor]]&gt;=250000,"SI","NO")</f>
        <v>SI</v>
      </c>
    </row>
    <row r="4502" spans="1:18" x14ac:dyDescent="0.3">
      <c r="A4502" s="16">
        <v>33501622</v>
      </c>
      <c r="B4502" s="13">
        <v>57</v>
      </c>
      <c r="C4502" s="13">
        <v>9</v>
      </c>
      <c r="D4502" s="13">
        <v>37</v>
      </c>
      <c r="E4502" t="s">
        <v>24</v>
      </c>
      <c r="F4502" t="s">
        <v>21</v>
      </c>
      <c r="G4502" t="str">
        <f>IF(VentasC15[[#This Row],[Tipo de pago]]='Tablas auxiliares'!$B$6,"Venta física","Venta Online")</f>
        <v>Venta Online</v>
      </c>
      <c r="H4502" t="s">
        <v>29</v>
      </c>
      <c r="I4502" s="37">
        <v>67368</v>
      </c>
      <c r="J4502" s="37">
        <v>75849</v>
      </c>
      <c r="K4502" s="37">
        <v>79373</v>
      </c>
      <c r="L4502" s="37">
        <v>29567</v>
      </c>
      <c r="M4502" s="37">
        <v>49660</v>
      </c>
      <c r="N4502" s="37">
        <f>SUM(VentasC15[[#This Row],[Maquillaje]:[Perfumería]])</f>
        <v>301817</v>
      </c>
      <c r="O4502" s="14">
        <f>AVERAGE(VentasC15[[#This Row],[Maquillaje]:[Perfumería]])</f>
        <v>60363.4</v>
      </c>
      <c r="P4502" t="str">
        <f>INDEX(VentasC15[[#Headers],[Maquillaje]:[Perfumería]],MATCH(MAX(VentasC15[[#This Row],[Maquillaje]:[Perfumería]]),VentasC15[[#This Row],[Maquillaje]:[Perfumería]],0))</f>
        <v>Cabello</v>
      </c>
      <c r="Q4502" t="str">
        <f>INDEX(VentasC15[[#Headers],[Maquillaje]:[Perfumería]],MATCH(MIN(VentasC15[[#This Row],[Maquillaje]:[Perfumería]]),VentasC15[[#This Row],[Maquillaje]:[Perfumería]],0))</f>
        <v>Cuerpo</v>
      </c>
      <c r="R4502" t="str">
        <f>IF(VentasC15[[#This Row],[Total por vendedor]]&gt;=250000,"SI","NO")</f>
        <v>SI</v>
      </c>
    </row>
    <row r="4503" spans="1:18" x14ac:dyDescent="0.3">
      <c r="A4503" s="17">
        <v>33501623</v>
      </c>
      <c r="B4503" s="13">
        <v>59</v>
      </c>
      <c r="C4503" s="13">
        <v>9</v>
      </c>
      <c r="D4503" s="13">
        <v>83</v>
      </c>
      <c r="E4503" t="s">
        <v>24</v>
      </c>
      <c r="F4503" t="s">
        <v>20</v>
      </c>
      <c r="G4503" t="str">
        <f>IF(VentasC15[[#This Row],[Tipo de pago]]='Tablas auxiliares'!$B$6,"Venta física","Venta Online")</f>
        <v>Venta física</v>
      </c>
      <c r="H4503" t="s">
        <v>29</v>
      </c>
      <c r="I4503" s="37">
        <v>20794</v>
      </c>
      <c r="J4503" s="37">
        <v>74520</v>
      </c>
      <c r="K4503" s="37">
        <v>1894</v>
      </c>
      <c r="L4503" s="37">
        <v>67108</v>
      </c>
      <c r="M4503" s="37">
        <v>19851</v>
      </c>
      <c r="N4503" s="37">
        <f>SUM(VentasC15[[#This Row],[Maquillaje]:[Perfumería]])</f>
        <v>184167</v>
      </c>
      <c r="O4503" s="14">
        <f>AVERAGE(VentasC15[[#This Row],[Maquillaje]:[Perfumería]])</f>
        <v>36833.4</v>
      </c>
      <c r="P4503" t="str">
        <f>INDEX(VentasC15[[#Headers],[Maquillaje]:[Perfumería]],MATCH(MAX(VentasC15[[#This Row],[Maquillaje]:[Perfumería]]),VentasC15[[#This Row],[Maquillaje]:[Perfumería]],0))</f>
        <v>Skincare</v>
      </c>
      <c r="Q4503" t="str">
        <f>INDEX(VentasC15[[#Headers],[Maquillaje]:[Perfumería]],MATCH(MIN(VentasC15[[#This Row],[Maquillaje]:[Perfumería]]),VentasC15[[#This Row],[Maquillaje]:[Perfumería]],0))</f>
        <v>Cabello</v>
      </c>
      <c r="R4503" t="str">
        <f>IF(VentasC15[[#This Row],[Total por vendedor]]&gt;=250000,"SI","NO")</f>
        <v>NO</v>
      </c>
    </row>
    <row r="4504" spans="1:18" x14ac:dyDescent="0.3">
      <c r="A4504" s="16">
        <v>33501624</v>
      </c>
      <c r="B4504" s="13">
        <v>63</v>
      </c>
      <c r="C4504" s="13">
        <v>9</v>
      </c>
      <c r="D4504" s="13">
        <v>83</v>
      </c>
      <c r="E4504" t="s">
        <v>24</v>
      </c>
      <c r="F4504" t="s">
        <v>21</v>
      </c>
      <c r="G4504" t="str">
        <f>IF(VentasC15[[#This Row],[Tipo de pago]]='Tablas auxiliares'!$B$6,"Venta física","Venta Online")</f>
        <v>Venta Online</v>
      </c>
      <c r="H4504" t="s">
        <v>29</v>
      </c>
      <c r="I4504" s="37">
        <v>25818</v>
      </c>
      <c r="J4504" s="37">
        <v>70838</v>
      </c>
      <c r="K4504" s="37">
        <v>20530</v>
      </c>
      <c r="L4504" s="37">
        <v>83106</v>
      </c>
      <c r="M4504" s="37">
        <v>74420</v>
      </c>
      <c r="N4504" s="37">
        <f>SUM(VentasC15[[#This Row],[Maquillaje]:[Perfumería]])</f>
        <v>274712</v>
      </c>
      <c r="O4504" s="14">
        <f>AVERAGE(VentasC15[[#This Row],[Maquillaje]:[Perfumería]])</f>
        <v>54942.400000000001</v>
      </c>
      <c r="P4504" t="str">
        <f>INDEX(VentasC15[[#Headers],[Maquillaje]:[Perfumería]],MATCH(MAX(VentasC15[[#This Row],[Maquillaje]:[Perfumería]]),VentasC15[[#This Row],[Maquillaje]:[Perfumería]],0))</f>
        <v>Cuerpo</v>
      </c>
      <c r="Q4504" t="str">
        <f>INDEX(VentasC15[[#Headers],[Maquillaje]:[Perfumería]],MATCH(MIN(VentasC15[[#This Row],[Maquillaje]:[Perfumería]]),VentasC15[[#This Row],[Maquillaje]:[Perfumería]],0))</f>
        <v>Cabello</v>
      </c>
      <c r="R4504" t="str">
        <f>IF(VentasC15[[#This Row],[Total por vendedor]]&gt;=250000,"SI","NO")</f>
        <v>SI</v>
      </c>
    </row>
    <row r="4505" spans="1:18" x14ac:dyDescent="0.3">
      <c r="A4505" s="17">
        <v>33501625</v>
      </c>
      <c r="B4505" s="13">
        <v>61</v>
      </c>
      <c r="C4505" s="13">
        <v>9</v>
      </c>
      <c r="D4505" s="13">
        <v>59</v>
      </c>
      <c r="E4505" t="s">
        <v>25</v>
      </c>
      <c r="F4505" t="s">
        <v>20</v>
      </c>
      <c r="G4505" t="str">
        <f>IF(VentasC15[[#This Row],[Tipo de pago]]='Tablas auxiliares'!$B$6,"Venta física","Venta Online")</f>
        <v>Venta física</v>
      </c>
      <c r="H4505" t="s">
        <v>29</v>
      </c>
      <c r="I4505" s="37">
        <v>49241</v>
      </c>
      <c r="J4505" s="37">
        <v>76452</v>
      </c>
      <c r="K4505" s="37">
        <v>27439</v>
      </c>
      <c r="L4505" s="37">
        <v>88614</v>
      </c>
      <c r="M4505" s="37">
        <v>47067</v>
      </c>
      <c r="N4505" s="37">
        <f>SUM(VentasC15[[#This Row],[Maquillaje]:[Perfumería]])</f>
        <v>288813</v>
      </c>
      <c r="O4505" s="14">
        <f>AVERAGE(VentasC15[[#This Row],[Maquillaje]:[Perfumería]])</f>
        <v>57762.6</v>
      </c>
      <c r="P4505" t="str">
        <f>INDEX(VentasC15[[#Headers],[Maquillaje]:[Perfumería]],MATCH(MAX(VentasC15[[#This Row],[Maquillaje]:[Perfumería]]),VentasC15[[#This Row],[Maquillaje]:[Perfumería]],0))</f>
        <v>Cuerpo</v>
      </c>
      <c r="Q4505" t="str">
        <f>INDEX(VentasC15[[#Headers],[Maquillaje]:[Perfumería]],MATCH(MIN(VentasC15[[#This Row],[Maquillaje]:[Perfumería]]),VentasC15[[#This Row],[Maquillaje]:[Perfumería]],0))</f>
        <v>Cabello</v>
      </c>
      <c r="R4505" t="str">
        <f>IF(VentasC15[[#This Row],[Total por vendedor]]&gt;=250000,"SI","NO")</f>
        <v>SI</v>
      </c>
    </row>
    <row r="4506" spans="1:18" x14ac:dyDescent="0.3">
      <c r="A4506" s="16">
        <v>33501626</v>
      </c>
      <c r="B4506" s="13">
        <v>28</v>
      </c>
      <c r="C4506" s="13">
        <v>9</v>
      </c>
      <c r="D4506" s="13">
        <v>98</v>
      </c>
      <c r="E4506" t="s">
        <v>24</v>
      </c>
      <c r="F4506" t="s">
        <v>21</v>
      </c>
      <c r="G4506" t="str">
        <f>IF(VentasC15[[#This Row],[Tipo de pago]]='Tablas auxiliares'!$B$6,"Venta física","Venta Online")</f>
        <v>Venta Online</v>
      </c>
      <c r="H4506" t="s">
        <v>30</v>
      </c>
      <c r="I4506" s="37">
        <v>42998</v>
      </c>
      <c r="J4506" s="37">
        <v>56359</v>
      </c>
      <c r="K4506" s="37">
        <v>1210</v>
      </c>
      <c r="L4506" s="37">
        <v>89895</v>
      </c>
      <c r="M4506" s="37">
        <v>83811</v>
      </c>
      <c r="N4506" s="37">
        <f>SUM(VentasC15[[#This Row],[Maquillaje]:[Perfumería]])</f>
        <v>274273</v>
      </c>
      <c r="O4506" s="14">
        <f>AVERAGE(VentasC15[[#This Row],[Maquillaje]:[Perfumería]])</f>
        <v>54854.6</v>
      </c>
      <c r="P4506" t="str">
        <f>INDEX(VentasC15[[#Headers],[Maquillaje]:[Perfumería]],MATCH(MAX(VentasC15[[#This Row],[Maquillaje]:[Perfumería]]),VentasC15[[#This Row],[Maquillaje]:[Perfumería]],0))</f>
        <v>Cuerpo</v>
      </c>
      <c r="Q4506" t="str">
        <f>INDEX(VentasC15[[#Headers],[Maquillaje]:[Perfumería]],MATCH(MIN(VentasC15[[#This Row],[Maquillaje]:[Perfumería]]),VentasC15[[#This Row],[Maquillaje]:[Perfumería]],0))</f>
        <v>Cabello</v>
      </c>
      <c r="R4506" t="str">
        <f>IF(VentasC15[[#This Row],[Total por vendedor]]&gt;=250000,"SI","NO")</f>
        <v>SI</v>
      </c>
    </row>
    <row r="4507" spans="1:18" x14ac:dyDescent="0.3">
      <c r="A4507" s="17">
        <v>33501627</v>
      </c>
      <c r="B4507" s="13">
        <v>44</v>
      </c>
      <c r="C4507" s="13">
        <v>9</v>
      </c>
      <c r="D4507" s="13">
        <v>41</v>
      </c>
      <c r="E4507" t="s">
        <v>23</v>
      </c>
      <c r="F4507" t="s">
        <v>20</v>
      </c>
      <c r="G4507" t="str">
        <f>IF(VentasC15[[#This Row],[Tipo de pago]]='Tablas auxiliares'!$B$6,"Venta física","Venta Online")</f>
        <v>Venta física</v>
      </c>
      <c r="H4507" t="s">
        <v>30</v>
      </c>
      <c r="I4507" s="37">
        <v>92725</v>
      </c>
      <c r="J4507" s="37">
        <v>29997</v>
      </c>
      <c r="K4507" s="37">
        <v>40737</v>
      </c>
      <c r="L4507" s="37">
        <v>76629</v>
      </c>
      <c r="M4507" s="37">
        <v>73895</v>
      </c>
      <c r="N4507" s="37">
        <f>SUM(VentasC15[[#This Row],[Maquillaje]:[Perfumería]])</f>
        <v>313983</v>
      </c>
      <c r="O4507" s="14">
        <f>AVERAGE(VentasC15[[#This Row],[Maquillaje]:[Perfumería]])</f>
        <v>62796.6</v>
      </c>
      <c r="P4507" t="str">
        <f>INDEX(VentasC15[[#Headers],[Maquillaje]:[Perfumería]],MATCH(MAX(VentasC15[[#This Row],[Maquillaje]:[Perfumería]]),VentasC15[[#This Row],[Maquillaje]:[Perfumería]],0))</f>
        <v>Maquillaje</v>
      </c>
      <c r="Q4507" t="str">
        <f>INDEX(VentasC15[[#Headers],[Maquillaje]:[Perfumería]],MATCH(MIN(VentasC15[[#This Row],[Maquillaje]:[Perfumería]]),VentasC15[[#This Row],[Maquillaje]:[Perfumería]],0))</f>
        <v>Skincare</v>
      </c>
      <c r="R4507" t="str">
        <f>IF(VentasC15[[#This Row],[Total por vendedor]]&gt;=250000,"SI","NO")</f>
        <v>SI</v>
      </c>
    </row>
    <row r="4508" spans="1:18" x14ac:dyDescent="0.3">
      <c r="A4508" s="16">
        <v>33501628</v>
      </c>
      <c r="B4508" s="13">
        <v>34</v>
      </c>
      <c r="C4508" s="13">
        <v>9</v>
      </c>
      <c r="D4508" s="13">
        <v>6</v>
      </c>
      <c r="E4508" t="s">
        <v>23</v>
      </c>
      <c r="F4508" t="s">
        <v>21</v>
      </c>
      <c r="G4508" t="str">
        <f>IF(VentasC15[[#This Row],[Tipo de pago]]='Tablas auxiliares'!$B$6,"Venta física","Venta Online")</f>
        <v>Venta Online</v>
      </c>
      <c r="H4508" t="s">
        <v>29</v>
      </c>
      <c r="I4508" s="37">
        <v>699</v>
      </c>
      <c r="J4508" s="37">
        <v>41114</v>
      </c>
      <c r="K4508" s="37">
        <v>44597</v>
      </c>
      <c r="L4508" s="37">
        <v>47623</v>
      </c>
      <c r="M4508" s="37">
        <v>92176</v>
      </c>
      <c r="N4508" s="37">
        <f>SUM(VentasC15[[#This Row],[Maquillaje]:[Perfumería]])</f>
        <v>226209</v>
      </c>
      <c r="O4508" s="14">
        <f>AVERAGE(VentasC15[[#This Row],[Maquillaje]:[Perfumería]])</f>
        <v>45241.8</v>
      </c>
      <c r="P4508" t="str">
        <f>INDEX(VentasC15[[#Headers],[Maquillaje]:[Perfumería]],MATCH(MAX(VentasC15[[#This Row],[Maquillaje]:[Perfumería]]),VentasC15[[#This Row],[Maquillaje]:[Perfumería]],0))</f>
        <v>Perfumería</v>
      </c>
      <c r="Q4508" t="str">
        <f>INDEX(VentasC15[[#Headers],[Maquillaje]:[Perfumería]],MATCH(MIN(VentasC15[[#This Row],[Maquillaje]:[Perfumería]]),VentasC15[[#This Row],[Maquillaje]:[Perfumería]],0))</f>
        <v>Maquillaje</v>
      </c>
      <c r="R4508" t="str">
        <f>IF(VentasC15[[#This Row],[Total por vendedor]]&gt;=250000,"SI","NO")</f>
        <v>NO</v>
      </c>
    </row>
    <row r="4509" spans="1:18" x14ac:dyDescent="0.3">
      <c r="A4509" s="17">
        <v>33501629</v>
      </c>
      <c r="B4509" s="13">
        <v>63</v>
      </c>
      <c r="C4509" s="13">
        <v>9</v>
      </c>
      <c r="D4509" s="13">
        <v>77</v>
      </c>
      <c r="E4509" t="s">
        <v>22</v>
      </c>
      <c r="F4509" t="s">
        <v>20</v>
      </c>
      <c r="G4509" t="str">
        <f>IF(VentasC15[[#This Row],[Tipo de pago]]='Tablas auxiliares'!$B$6,"Venta física","Venta Online")</f>
        <v>Venta física</v>
      </c>
      <c r="H4509" t="s">
        <v>30</v>
      </c>
      <c r="I4509" s="37">
        <v>31444</v>
      </c>
      <c r="J4509" s="37">
        <v>95743</v>
      </c>
      <c r="K4509" s="37">
        <v>89121</v>
      </c>
      <c r="L4509" s="37">
        <v>47896</v>
      </c>
      <c r="M4509" s="37">
        <v>1556</v>
      </c>
      <c r="N4509" s="37">
        <f>SUM(VentasC15[[#This Row],[Maquillaje]:[Perfumería]])</f>
        <v>265760</v>
      </c>
      <c r="O4509" s="14">
        <f>AVERAGE(VentasC15[[#This Row],[Maquillaje]:[Perfumería]])</f>
        <v>53152</v>
      </c>
      <c r="P4509" t="str">
        <f>INDEX(VentasC15[[#Headers],[Maquillaje]:[Perfumería]],MATCH(MAX(VentasC15[[#This Row],[Maquillaje]:[Perfumería]]),VentasC15[[#This Row],[Maquillaje]:[Perfumería]],0))</f>
        <v>Skincare</v>
      </c>
      <c r="Q4509" t="str">
        <f>INDEX(VentasC15[[#Headers],[Maquillaje]:[Perfumería]],MATCH(MIN(VentasC15[[#This Row],[Maquillaje]:[Perfumería]]),VentasC15[[#This Row],[Maquillaje]:[Perfumería]],0))</f>
        <v>Perfumería</v>
      </c>
      <c r="R4509" t="str">
        <f>IF(VentasC15[[#This Row],[Total por vendedor]]&gt;=250000,"SI","NO")</f>
        <v>SI</v>
      </c>
    </row>
    <row r="4510" spans="1:18" x14ac:dyDescent="0.3">
      <c r="A4510" s="16">
        <v>33501630</v>
      </c>
      <c r="B4510" s="13">
        <v>38</v>
      </c>
      <c r="C4510" s="13">
        <v>9</v>
      </c>
      <c r="D4510" s="13">
        <v>6</v>
      </c>
      <c r="E4510" t="s">
        <v>22</v>
      </c>
      <c r="F4510" t="s">
        <v>20</v>
      </c>
      <c r="G4510" t="str">
        <f>IF(VentasC15[[#This Row],[Tipo de pago]]='Tablas auxiliares'!$B$6,"Venta física","Venta Online")</f>
        <v>Venta física</v>
      </c>
      <c r="H4510" t="s">
        <v>29</v>
      </c>
      <c r="I4510" s="37">
        <v>92244</v>
      </c>
      <c r="J4510" s="37">
        <v>36661</v>
      </c>
      <c r="K4510" s="37">
        <v>89200</v>
      </c>
      <c r="L4510" s="37">
        <v>93886</v>
      </c>
      <c r="M4510" s="37">
        <v>90071</v>
      </c>
      <c r="N4510" s="37">
        <f>SUM(VentasC15[[#This Row],[Maquillaje]:[Perfumería]])</f>
        <v>402062</v>
      </c>
      <c r="O4510" s="14">
        <f>AVERAGE(VentasC15[[#This Row],[Maquillaje]:[Perfumería]])</f>
        <v>80412.399999999994</v>
      </c>
      <c r="P4510" t="str">
        <f>INDEX(VentasC15[[#Headers],[Maquillaje]:[Perfumería]],MATCH(MAX(VentasC15[[#This Row],[Maquillaje]:[Perfumería]]),VentasC15[[#This Row],[Maquillaje]:[Perfumería]],0))</f>
        <v>Cuerpo</v>
      </c>
      <c r="Q4510" t="str">
        <f>INDEX(VentasC15[[#Headers],[Maquillaje]:[Perfumería]],MATCH(MIN(VentasC15[[#This Row],[Maquillaje]:[Perfumería]]),VentasC15[[#This Row],[Maquillaje]:[Perfumería]],0))</f>
        <v>Skincare</v>
      </c>
      <c r="R4510" t="str">
        <f>IF(VentasC15[[#This Row],[Total por vendedor]]&gt;=250000,"SI","NO")</f>
        <v>SI</v>
      </c>
    </row>
    <row r="4511" spans="1:18" x14ac:dyDescent="0.3">
      <c r="A4511" s="17">
        <v>33501631</v>
      </c>
      <c r="B4511" s="13">
        <v>47</v>
      </c>
      <c r="C4511" s="13">
        <v>9</v>
      </c>
      <c r="D4511" s="13">
        <v>87</v>
      </c>
      <c r="E4511" t="s">
        <v>25</v>
      </c>
      <c r="F4511" t="s">
        <v>21</v>
      </c>
      <c r="G4511" t="str">
        <f>IF(VentasC15[[#This Row],[Tipo de pago]]='Tablas auxiliares'!$B$6,"Venta física","Venta Online")</f>
        <v>Venta Online</v>
      </c>
      <c r="H4511" t="s">
        <v>30</v>
      </c>
      <c r="I4511" s="37">
        <v>44070</v>
      </c>
      <c r="J4511" s="37">
        <v>38013</v>
      </c>
      <c r="K4511" s="37">
        <v>26354</v>
      </c>
      <c r="L4511" s="37">
        <v>29090</v>
      </c>
      <c r="M4511" s="37">
        <v>77026</v>
      </c>
      <c r="N4511" s="37">
        <f>SUM(VentasC15[[#This Row],[Maquillaje]:[Perfumería]])</f>
        <v>214553</v>
      </c>
      <c r="O4511" s="14">
        <f>AVERAGE(VentasC15[[#This Row],[Maquillaje]:[Perfumería]])</f>
        <v>42910.6</v>
      </c>
      <c r="P4511" t="str">
        <f>INDEX(VentasC15[[#Headers],[Maquillaje]:[Perfumería]],MATCH(MAX(VentasC15[[#This Row],[Maquillaje]:[Perfumería]]),VentasC15[[#This Row],[Maquillaje]:[Perfumería]],0))</f>
        <v>Perfumería</v>
      </c>
      <c r="Q4511" t="str">
        <f>INDEX(VentasC15[[#Headers],[Maquillaje]:[Perfumería]],MATCH(MIN(VentasC15[[#This Row],[Maquillaje]:[Perfumería]]),VentasC15[[#This Row],[Maquillaje]:[Perfumería]],0))</f>
        <v>Cabello</v>
      </c>
      <c r="R4511" t="str">
        <f>IF(VentasC15[[#This Row],[Total por vendedor]]&gt;=250000,"SI","NO")</f>
        <v>NO</v>
      </c>
    </row>
    <row r="4512" spans="1:18" x14ac:dyDescent="0.3">
      <c r="A4512" s="16">
        <v>33501632</v>
      </c>
      <c r="B4512" s="13">
        <v>46</v>
      </c>
      <c r="C4512" s="13">
        <v>9</v>
      </c>
      <c r="D4512" s="13">
        <v>87</v>
      </c>
      <c r="E4512" t="s">
        <v>24</v>
      </c>
      <c r="F4512" t="s">
        <v>21</v>
      </c>
      <c r="G4512" t="str">
        <f>IF(VentasC15[[#This Row],[Tipo de pago]]='Tablas auxiliares'!$B$6,"Venta física","Venta Online")</f>
        <v>Venta Online</v>
      </c>
      <c r="H4512" t="s">
        <v>29</v>
      </c>
      <c r="I4512" s="37">
        <v>68503</v>
      </c>
      <c r="J4512" s="37">
        <v>48175</v>
      </c>
      <c r="K4512" s="37">
        <v>20466</v>
      </c>
      <c r="L4512" s="37">
        <v>86756</v>
      </c>
      <c r="M4512" s="37">
        <v>3201</v>
      </c>
      <c r="N4512" s="37">
        <f>SUM(VentasC15[[#This Row],[Maquillaje]:[Perfumería]])</f>
        <v>227101</v>
      </c>
      <c r="O4512" s="14">
        <f>AVERAGE(VentasC15[[#This Row],[Maquillaje]:[Perfumería]])</f>
        <v>45420.2</v>
      </c>
      <c r="P4512" t="str">
        <f>INDEX(VentasC15[[#Headers],[Maquillaje]:[Perfumería]],MATCH(MAX(VentasC15[[#This Row],[Maquillaje]:[Perfumería]]),VentasC15[[#This Row],[Maquillaje]:[Perfumería]],0))</f>
        <v>Cuerpo</v>
      </c>
      <c r="Q4512" t="str">
        <f>INDEX(VentasC15[[#Headers],[Maquillaje]:[Perfumería]],MATCH(MIN(VentasC15[[#This Row],[Maquillaje]:[Perfumería]]),VentasC15[[#This Row],[Maquillaje]:[Perfumería]],0))</f>
        <v>Perfumería</v>
      </c>
      <c r="R4512" t="str">
        <f>IF(VentasC15[[#This Row],[Total por vendedor]]&gt;=250000,"SI","NO")</f>
        <v>NO</v>
      </c>
    </row>
    <row r="4513" spans="1:18" x14ac:dyDescent="0.3">
      <c r="A4513" s="17">
        <v>33501633</v>
      </c>
      <c r="B4513" s="13">
        <v>55</v>
      </c>
      <c r="C4513" s="13">
        <v>9</v>
      </c>
      <c r="D4513" s="13">
        <v>10</v>
      </c>
      <c r="E4513" t="s">
        <v>22</v>
      </c>
      <c r="F4513" t="s">
        <v>21</v>
      </c>
      <c r="G4513" t="str">
        <f>IF(VentasC15[[#This Row],[Tipo de pago]]='Tablas auxiliares'!$B$6,"Venta física","Venta Online")</f>
        <v>Venta Online</v>
      </c>
      <c r="H4513" t="s">
        <v>29</v>
      </c>
      <c r="I4513" s="37">
        <v>74317</v>
      </c>
      <c r="J4513" s="37">
        <v>10143</v>
      </c>
      <c r="K4513" s="37">
        <v>48113</v>
      </c>
      <c r="L4513" s="37">
        <v>92314</v>
      </c>
      <c r="M4513" s="37">
        <v>24997</v>
      </c>
      <c r="N4513" s="37">
        <f>SUM(VentasC15[[#This Row],[Maquillaje]:[Perfumería]])</f>
        <v>249884</v>
      </c>
      <c r="O4513" s="14">
        <f>AVERAGE(VentasC15[[#This Row],[Maquillaje]:[Perfumería]])</f>
        <v>49976.800000000003</v>
      </c>
      <c r="P4513" t="str">
        <f>INDEX(VentasC15[[#Headers],[Maquillaje]:[Perfumería]],MATCH(MAX(VentasC15[[#This Row],[Maquillaje]:[Perfumería]]),VentasC15[[#This Row],[Maquillaje]:[Perfumería]],0))</f>
        <v>Cuerpo</v>
      </c>
      <c r="Q4513" t="str">
        <f>INDEX(VentasC15[[#Headers],[Maquillaje]:[Perfumería]],MATCH(MIN(VentasC15[[#This Row],[Maquillaje]:[Perfumería]]),VentasC15[[#This Row],[Maquillaje]:[Perfumería]],0))</f>
        <v>Skincare</v>
      </c>
      <c r="R4513" t="str">
        <f>IF(VentasC15[[#This Row],[Total por vendedor]]&gt;=250000,"SI","NO")</f>
        <v>NO</v>
      </c>
    </row>
    <row r="4514" spans="1:18" x14ac:dyDescent="0.3">
      <c r="A4514" s="16">
        <v>33501634</v>
      </c>
      <c r="B4514" s="13">
        <v>36</v>
      </c>
      <c r="C4514" s="13">
        <v>9</v>
      </c>
      <c r="D4514" s="13">
        <v>21</v>
      </c>
      <c r="E4514" t="s">
        <v>23</v>
      </c>
      <c r="F4514" t="s">
        <v>21</v>
      </c>
      <c r="G4514" t="str">
        <f>IF(VentasC15[[#This Row],[Tipo de pago]]='Tablas auxiliares'!$B$6,"Venta física","Venta Online")</f>
        <v>Venta Online</v>
      </c>
      <c r="H4514" t="s">
        <v>29</v>
      </c>
      <c r="I4514" s="37">
        <v>24484</v>
      </c>
      <c r="J4514" s="37">
        <v>58600</v>
      </c>
      <c r="K4514" s="37">
        <v>26075</v>
      </c>
      <c r="L4514" s="37">
        <v>72866</v>
      </c>
      <c r="M4514" s="37">
        <v>200</v>
      </c>
      <c r="N4514" s="37">
        <f>SUM(VentasC15[[#This Row],[Maquillaje]:[Perfumería]])</f>
        <v>182225</v>
      </c>
      <c r="O4514" s="14">
        <f>AVERAGE(VentasC15[[#This Row],[Maquillaje]:[Perfumería]])</f>
        <v>36445</v>
      </c>
      <c r="P4514" t="str">
        <f>INDEX(VentasC15[[#Headers],[Maquillaje]:[Perfumería]],MATCH(MAX(VentasC15[[#This Row],[Maquillaje]:[Perfumería]]),VentasC15[[#This Row],[Maquillaje]:[Perfumería]],0))</f>
        <v>Cuerpo</v>
      </c>
      <c r="Q4514" t="str">
        <f>INDEX(VentasC15[[#Headers],[Maquillaje]:[Perfumería]],MATCH(MIN(VentasC15[[#This Row],[Maquillaje]:[Perfumería]]),VentasC15[[#This Row],[Maquillaje]:[Perfumería]],0))</f>
        <v>Perfumería</v>
      </c>
      <c r="R4514" t="str">
        <f>IF(VentasC15[[#This Row],[Total por vendedor]]&gt;=250000,"SI","NO")</f>
        <v>NO</v>
      </c>
    </row>
    <row r="4515" spans="1:18" x14ac:dyDescent="0.3">
      <c r="A4515" s="17">
        <v>33501635</v>
      </c>
      <c r="B4515" s="13">
        <v>43</v>
      </c>
      <c r="C4515" s="13">
        <v>10</v>
      </c>
      <c r="D4515" s="13">
        <v>24</v>
      </c>
      <c r="E4515" t="s">
        <v>24</v>
      </c>
      <c r="F4515" t="s">
        <v>20</v>
      </c>
      <c r="G4515" t="str">
        <f>IF(VentasC15[[#This Row],[Tipo de pago]]='Tablas auxiliares'!$B$6,"Venta física","Venta Online")</f>
        <v>Venta física</v>
      </c>
      <c r="H4515" t="s">
        <v>29</v>
      </c>
      <c r="I4515" s="37">
        <v>95797</v>
      </c>
      <c r="J4515" s="37">
        <v>95929</v>
      </c>
      <c r="K4515" s="37">
        <v>14226</v>
      </c>
      <c r="L4515" s="37">
        <v>22313</v>
      </c>
      <c r="M4515" s="37">
        <v>40594</v>
      </c>
      <c r="N4515" s="37">
        <f>SUM(VentasC15[[#This Row],[Maquillaje]:[Perfumería]])</f>
        <v>268859</v>
      </c>
      <c r="O4515" s="14">
        <f>AVERAGE(VentasC15[[#This Row],[Maquillaje]:[Perfumería]])</f>
        <v>53771.8</v>
      </c>
      <c r="P4515" t="str">
        <f>INDEX(VentasC15[[#Headers],[Maquillaje]:[Perfumería]],MATCH(MAX(VentasC15[[#This Row],[Maquillaje]:[Perfumería]]),VentasC15[[#This Row],[Maquillaje]:[Perfumería]],0))</f>
        <v>Skincare</v>
      </c>
      <c r="Q4515" t="str">
        <f>INDEX(VentasC15[[#Headers],[Maquillaje]:[Perfumería]],MATCH(MIN(VentasC15[[#This Row],[Maquillaje]:[Perfumería]]),VentasC15[[#This Row],[Maquillaje]:[Perfumería]],0))</f>
        <v>Cabello</v>
      </c>
      <c r="R4515" t="str">
        <f>IF(VentasC15[[#This Row],[Total por vendedor]]&gt;=250000,"SI","NO")</f>
        <v>SI</v>
      </c>
    </row>
    <row r="4516" spans="1:18" x14ac:dyDescent="0.3">
      <c r="A4516" s="16">
        <v>33501636</v>
      </c>
      <c r="B4516" s="13">
        <v>51</v>
      </c>
      <c r="C4516" s="13">
        <v>10</v>
      </c>
      <c r="D4516" s="13">
        <v>71</v>
      </c>
      <c r="E4516" t="s">
        <v>22</v>
      </c>
      <c r="F4516" t="s">
        <v>21</v>
      </c>
      <c r="G4516" t="str">
        <f>IF(VentasC15[[#This Row],[Tipo de pago]]='Tablas auxiliares'!$B$6,"Venta física","Venta Online")</f>
        <v>Venta Online</v>
      </c>
      <c r="H4516" t="s">
        <v>29</v>
      </c>
      <c r="I4516" s="37">
        <v>64625</v>
      </c>
      <c r="J4516" s="37">
        <v>21120</v>
      </c>
      <c r="K4516" s="37">
        <v>97237</v>
      </c>
      <c r="L4516" s="37">
        <v>1756</v>
      </c>
      <c r="M4516" s="37">
        <v>83825</v>
      </c>
      <c r="N4516" s="37">
        <f>SUM(VentasC15[[#This Row],[Maquillaje]:[Perfumería]])</f>
        <v>268563</v>
      </c>
      <c r="O4516" s="14">
        <f>AVERAGE(VentasC15[[#This Row],[Maquillaje]:[Perfumería]])</f>
        <v>53712.6</v>
      </c>
      <c r="P4516" t="str">
        <f>INDEX(VentasC15[[#Headers],[Maquillaje]:[Perfumería]],MATCH(MAX(VentasC15[[#This Row],[Maquillaje]:[Perfumería]]),VentasC15[[#This Row],[Maquillaje]:[Perfumería]],0))</f>
        <v>Cabello</v>
      </c>
      <c r="Q4516" t="str">
        <f>INDEX(VentasC15[[#Headers],[Maquillaje]:[Perfumería]],MATCH(MIN(VentasC15[[#This Row],[Maquillaje]:[Perfumería]]),VentasC15[[#This Row],[Maquillaje]:[Perfumería]],0))</f>
        <v>Cuerpo</v>
      </c>
      <c r="R4516" t="str">
        <f>IF(VentasC15[[#This Row],[Total por vendedor]]&gt;=250000,"SI","NO")</f>
        <v>SI</v>
      </c>
    </row>
    <row r="4517" spans="1:18" x14ac:dyDescent="0.3">
      <c r="A4517" s="17">
        <v>33501637</v>
      </c>
      <c r="B4517" s="13">
        <v>39</v>
      </c>
      <c r="C4517" s="13">
        <v>10</v>
      </c>
      <c r="D4517" s="13">
        <v>95</v>
      </c>
      <c r="E4517" t="s">
        <v>25</v>
      </c>
      <c r="F4517" t="s">
        <v>21</v>
      </c>
      <c r="G4517" t="str">
        <f>IF(VentasC15[[#This Row],[Tipo de pago]]='Tablas auxiliares'!$B$6,"Venta física","Venta Online")</f>
        <v>Venta Online</v>
      </c>
      <c r="H4517" t="s">
        <v>30</v>
      </c>
      <c r="I4517" s="37">
        <v>5269</v>
      </c>
      <c r="J4517" s="37">
        <v>25094</v>
      </c>
      <c r="K4517" s="37">
        <v>48796</v>
      </c>
      <c r="L4517" s="37">
        <v>36109</v>
      </c>
      <c r="M4517" s="37">
        <v>76233</v>
      </c>
      <c r="N4517" s="37">
        <f>SUM(VentasC15[[#This Row],[Maquillaje]:[Perfumería]])</f>
        <v>191501</v>
      </c>
      <c r="O4517" s="14">
        <f>AVERAGE(VentasC15[[#This Row],[Maquillaje]:[Perfumería]])</f>
        <v>38300.199999999997</v>
      </c>
      <c r="P4517" t="str">
        <f>INDEX(VentasC15[[#Headers],[Maquillaje]:[Perfumería]],MATCH(MAX(VentasC15[[#This Row],[Maquillaje]:[Perfumería]]),VentasC15[[#This Row],[Maquillaje]:[Perfumería]],0))</f>
        <v>Perfumería</v>
      </c>
      <c r="Q4517" t="str">
        <f>INDEX(VentasC15[[#Headers],[Maquillaje]:[Perfumería]],MATCH(MIN(VentasC15[[#This Row],[Maquillaje]:[Perfumería]]),VentasC15[[#This Row],[Maquillaje]:[Perfumería]],0))</f>
        <v>Maquillaje</v>
      </c>
      <c r="R4517" t="str">
        <f>IF(VentasC15[[#This Row],[Total por vendedor]]&gt;=250000,"SI","NO")</f>
        <v>NO</v>
      </c>
    </row>
    <row r="4518" spans="1:18" x14ac:dyDescent="0.3">
      <c r="A4518" s="16">
        <v>33501638</v>
      </c>
      <c r="B4518" s="13">
        <v>34</v>
      </c>
      <c r="C4518" s="13">
        <v>10</v>
      </c>
      <c r="D4518" s="13">
        <v>68</v>
      </c>
      <c r="E4518" t="s">
        <v>24</v>
      </c>
      <c r="F4518" t="s">
        <v>21</v>
      </c>
      <c r="G4518" t="str">
        <f>IF(VentasC15[[#This Row],[Tipo de pago]]='Tablas auxiliares'!$B$6,"Venta física","Venta Online")</f>
        <v>Venta Online</v>
      </c>
      <c r="H4518" t="s">
        <v>30</v>
      </c>
      <c r="I4518" s="37">
        <v>66811</v>
      </c>
      <c r="J4518" s="37">
        <v>1385</v>
      </c>
      <c r="K4518" s="37">
        <v>66106</v>
      </c>
      <c r="L4518" s="37">
        <v>70928</v>
      </c>
      <c r="M4518" s="37">
        <v>1330</v>
      </c>
      <c r="N4518" s="37">
        <f>SUM(VentasC15[[#This Row],[Maquillaje]:[Perfumería]])</f>
        <v>206560</v>
      </c>
      <c r="O4518" s="14">
        <f>AVERAGE(VentasC15[[#This Row],[Maquillaje]:[Perfumería]])</f>
        <v>41312</v>
      </c>
      <c r="P4518" t="str">
        <f>INDEX(VentasC15[[#Headers],[Maquillaje]:[Perfumería]],MATCH(MAX(VentasC15[[#This Row],[Maquillaje]:[Perfumería]]),VentasC15[[#This Row],[Maquillaje]:[Perfumería]],0))</f>
        <v>Cuerpo</v>
      </c>
      <c r="Q4518" t="str">
        <f>INDEX(VentasC15[[#Headers],[Maquillaje]:[Perfumería]],MATCH(MIN(VentasC15[[#This Row],[Maquillaje]:[Perfumería]]),VentasC15[[#This Row],[Maquillaje]:[Perfumería]],0))</f>
        <v>Perfumería</v>
      </c>
      <c r="R4518" t="str">
        <f>IF(VentasC15[[#This Row],[Total por vendedor]]&gt;=250000,"SI","NO")</f>
        <v>NO</v>
      </c>
    </row>
    <row r="4519" spans="1:18" x14ac:dyDescent="0.3">
      <c r="A4519" s="17">
        <v>33501639</v>
      </c>
      <c r="B4519" s="13">
        <v>29</v>
      </c>
      <c r="C4519" s="13">
        <v>10</v>
      </c>
      <c r="D4519" s="13">
        <v>32</v>
      </c>
      <c r="E4519" t="s">
        <v>23</v>
      </c>
      <c r="F4519" t="s">
        <v>21</v>
      </c>
      <c r="G4519" t="str">
        <f>IF(VentasC15[[#This Row],[Tipo de pago]]='Tablas auxiliares'!$B$6,"Venta física","Venta Online")</f>
        <v>Venta Online</v>
      </c>
      <c r="H4519" t="s">
        <v>29</v>
      </c>
      <c r="I4519" s="37">
        <v>28567</v>
      </c>
      <c r="J4519" s="37">
        <v>43212</v>
      </c>
      <c r="K4519" s="37">
        <v>47159</v>
      </c>
      <c r="L4519" s="37">
        <v>9377</v>
      </c>
      <c r="M4519" s="37">
        <v>30965</v>
      </c>
      <c r="N4519" s="37">
        <f>SUM(VentasC15[[#This Row],[Maquillaje]:[Perfumería]])</f>
        <v>159280</v>
      </c>
      <c r="O4519" s="14">
        <f>AVERAGE(VentasC15[[#This Row],[Maquillaje]:[Perfumería]])</f>
        <v>31856</v>
      </c>
      <c r="P4519" t="str">
        <f>INDEX(VentasC15[[#Headers],[Maquillaje]:[Perfumería]],MATCH(MAX(VentasC15[[#This Row],[Maquillaje]:[Perfumería]]),VentasC15[[#This Row],[Maquillaje]:[Perfumería]],0))</f>
        <v>Cabello</v>
      </c>
      <c r="Q4519" t="str">
        <f>INDEX(VentasC15[[#Headers],[Maquillaje]:[Perfumería]],MATCH(MIN(VentasC15[[#This Row],[Maquillaje]:[Perfumería]]),VentasC15[[#This Row],[Maquillaje]:[Perfumería]],0))</f>
        <v>Cuerpo</v>
      </c>
      <c r="R4519" t="str">
        <f>IF(VentasC15[[#This Row],[Total por vendedor]]&gt;=250000,"SI","NO")</f>
        <v>NO</v>
      </c>
    </row>
    <row r="4520" spans="1:18" x14ac:dyDescent="0.3">
      <c r="A4520" s="16">
        <v>33501640</v>
      </c>
      <c r="B4520" s="13">
        <v>52</v>
      </c>
      <c r="C4520" s="13">
        <v>10</v>
      </c>
      <c r="D4520" s="13">
        <v>14</v>
      </c>
      <c r="E4520" t="s">
        <v>25</v>
      </c>
      <c r="F4520" t="s">
        <v>21</v>
      </c>
      <c r="G4520" t="str">
        <f>IF(VentasC15[[#This Row],[Tipo de pago]]='Tablas auxiliares'!$B$6,"Venta física","Venta Online")</f>
        <v>Venta Online</v>
      </c>
      <c r="H4520" t="s">
        <v>30</v>
      </c>
      <c r="I4520" s="37">
        <v>93541</v>
      </c>
      <c r="J4520" s="37">
        <v>60801</v>
      </c>
      <c r="K4520" s="37">
        <v>70322</v>
      </c>
      <c r="L4520" s="37">
        <v>79186</v>
      </c>
      <c r="M4520" s="37">
        <v>7711</v>
      </c>
      <c r="N4520" s="37">
        <f>SUM(VentasC15[[#This Row],[Maquillaje]:[Perfumería]])</f>
        <v>311561</v>
      </c>
      <c r="O4520" s="14">
        <f>AVERAGE(VentasC15[[#This Row],[Maquillaje]:[Perfumería]])</f>
        <v>62312.2</v>
      </c>
      <c r="P4520" t="str">
        <f>INDEX(VentasC15[[#Headers],[Maquillaje]:[Perfumería]],MATCH(MAX(VentasC15[[#This Row],[Maquillaje]:[Perfumería]]),VentasC15[[#This Row],[Maquillaje]:[Perfumería]],0))</f>
        <v>Maquillaje</v>
      </c>
      <c r="Q4520" t="str">
        <f>INDEX(VentasC15[[#Headers],[Maquillaje]:[Perfumería]],MATCH(MIN(VentasC15[[#This Row],[Maquillaje]:[Perfumería]]),VentasC15[[#This Row],[Maquillaje]:[Perfumería]],0))</f>
        <v>Perfumería</v>
      </c>
      <c r="R4520" t="str">
        <f>IF(VentasC15[[#This Row],[Total por vendedor]]&gt;=250000,"SI","NO")</f>
        <v>SI</v>
      </c>
    </row>
    <row r="4521" spans="1:18" x14ac:dyDescent="0.3">
      <c r="A4521" s="17">
        <v>33501641</v>
      </c>
      <c r="B4521" s="13">
        <v>60</v>
      </c>
      <c r="C4521" s="13">
        <v>10</v>
      </c>
      <c r="D4521" s="13">
        <v>45</v>
      </c>
      <c r="E4521" t="s">
        <v>23</v>
      </c>
      <c r="F4521" t="s">
        <v>21</v>
      </c>
      <c r="G4521" t="str">
        <f>IF(VentasC15[[#This Row],[Tipo de pago]]='Tablas auxiliares'!$B$6,"Venta física","Venta Online")</f>
        <v>Venta Online</v>
      </c>
      <c r="H4521" t="s">
        <v>29</v>
      </c>
      <c r="I4521" s="37">
        <v>65333</v>
      </c>
      <c r="J4521" s="37">
        <v>45138</v>
      </c>
      <c r="K4521" s="37">
        <v>30930</v>
      </c>
      <c r="L4521" s="37">
        <v>23780</v>
      </c>
      <c r="M4521" s="37">
        <v>72392</v>
      </c>
      <c r="N4521" s="37">
        <f>SUM(VentasC15[[#This Row],[Maquillaje]:[Perfumería]])</f>
        <v>237573</v>
      </c>
      <c r="O4521" s="14">
        <f>AVERAGE(VentasC15[[#This Row],[Maquillaje]:[Perfumería]])</f>
        <v>47514.6</v>
      </c>
      <c r="P4521" t="str">
        <f>INDEX(VentasC15[[#Headers],[Maquillaje]:[Perfumería]],MATCH(MAX(VentasC15[[#This Row],[Maquillaje]:[Perfumería]]),VentasC15[[#This Row],[Maquillaje]:[Perfumería]],0))</f>
        <v>Perfumería</v>
      </c>
      <c r="Q4521" t="str">
        <f>INDEX(VentasC15[[#Headers],[Maquillaje]:[Perfumería]],MATCH(MIN(VentasC15[[#This Row],[Maquillaje]:[Perfumería]]),VentasC15[[#This Row],[Maquillaje]:[Perfumería]],0))</f>
        <v>Cuerpo</v>
      </c>
      <c r="R4521" t="str">
        <f>IF(VentasC15[[#This Row],[Total por vendedor]]&gt;=250000,"SI","NO")</f>
        <v>NO</v>
      </c>
    </row>
    <row r="4522" spans="1:18" x14ac:dyDescent="0.3">
      <c r="A4522" s="16">
        <v>33501642</v>
      </c>
      <c r="B4522" s="13">
        <v>25</v>
      </c>
      <c r="C4522" s="13">
        <v>10</v>
      </c>
      <c r="D4522" s="13">
        <v>64</v>
      </c>
      <c r="E4522" t="s">
        <v>23</v>
      </c>
      <c r="F4522" t="s">
        <v>20</v>
      </c>
      <c r="G4522" t="str">
        <f>IF(VentasC15[[#This Row],[Tipo de pago]]='Tablas auxiliares'!$B$6,"Venta física","Venta Online")</f>
        <v>Venta física</v>
      </c>
      <c r="H4522" t="s">
        <v>30</v>
      </c>
      <c r="I4522" s="37">
        <v>34739</v>
      </c>
      <c r="J4522" s="37">
        <v>22252</v>
      </c>
      <c r="K4522" s="37">
        <v>54392</v>
      </c>
      <c r="L4522" s="37">
        <v>47681</v>
      </c>
      <c r="M4522" s="37">
        <v>38405</v>
      </c>
      <c r="N4522" s="37">
        <f>SUM(VentasC15[[#This Row],[Maquillaje]:[Perfumería]])</f>
        <v>197469</v>
      </c>
      <c r="O4522" s="14">
        <f>AVERAGE(VentasC15[[#This Row],[Maquillaje]:[Perfumería]])</f>
        <v>39493.800000000003</v>
      </c>
      <c r="P4522" t="str">
        <f>INDEX(VentasC15[[#Headers],[Maquillaje]:[Perfumería]],MATCH(MAX(VentasC15[[#This Row],[Maquillaje]:[Perfumería]]),VentasC15[[#This Row],[Maquillaje]:[Perfumería]],0))</f>
        <v>Cabello</v>
      </c>
      <c r="Q4522" t="str">
        <f>INDEX(VentasC15[[#Headers],[Maquillaje]:[Perfumería]],MATCH(MIN(VentasC15[[#This Row],[Maquillaje]:[Perfumería]]),VentasC15[[#This Row],[Maquillaje]:[Perfumería]],0))</f>
        <v>Skincare</v>
      </c>
      <c r="R4522" t="str">
        <f>IF(VentasC15[[#This Row],[Total por vendedor]]&gt;=250000,"SI","NO")</f>
        <v>NO</v>
      </c>
    </row>
    <row r="4523" spans="1:18" x14ac:dyDescent="0.3">
      <c r="A4523" s="17">
        <v>33501643</v>
      </c>
      <c r="B4523" s="13">
        <v>47</v>
      </c>
      <c r="C4523" s="13">
        <v>10</v>
      </c>
      <c r="D4523" s="13">
        <v>96</v>
      </c>
      <c r="E4523" t="s">
        <v>22</v>
      </c>
      <c r="F4523" t="s">
        <v>20</v>
      </c>
      <c r="G4523" t="str">
        <f>IF(VentasC15[[#This Row],[Tipo de pago]]='Tablas auxiliares'!$B$6,"Venta física","Venta Online")</f>
        <v>Venta física</v>
      </c>
      <c r="H4523" t="s">
        <v>30</v>
      </c>
      <c r="I4523" s="37">
        <v>44621</v>
      </c>
      <c r="J4523" s="37">
        <v>94965</v>
      </c>
      <c r="K4523" s="37">
        <v>82071</v>
      </c>
      <c r="L4523" s="37">
        <v>59432</v>
      </c>
      <c r="M4523" s="37">
        <v>84981</v>
      </c>
      <c r="N4523" s="37">
        <f>SUM(VentasC15[[#This Row],[Maquillaje]:[Perfumería]])</f>
        <v>366070</v>
      </c>
      <c r="O4523" s="14">
        <f>AVERAGE(VentasC15[[#This Row],[Maquillaje]:[Perfumería]])</f>
        <v>73214</v>
      </c>
      <c r="P4523" t="str">
        <f>INDEX(VentasC15[[#Headers],[Maquillaje]:[Perfumería]],MATCH(MAX(VentasC15[[#This Row],[Maquillaje]:[Perfumería]]),VentasC15[[#This Row],[Maquillaje]:[Perfumería]],0))</f>
        <v>Skincare</v>
      </c>
      <c r="Q4523" t="str">
        <f>INDEX(VentasC15[[#Headers],[Maquillaje]:[Perfumería]],MATCH(MIN(VentasC15[[#This Row],[Maquillaje]:[Perfumería]]),VentasC15[[#This Row],[Maquillaje]:[Perfumería]],0))</f>
        <v>Maquillaje</v>
      </c>
      <c r="R4523" t="str">
        <f>IF(VentasC15[[#This Row],[Total por vendedor]]&gt;=250000,"SI","NO")</f>
        <v>SI</v>
      </c>
    </row>
    <row r="4524" spans="1:18" x14ac:dyDescent="0.3">
      <c r="A4524" s="16">
        <v>33501644</v>
      </c>
      <c r="B4524" s="13">
        <v>57</v>
      </c>
      <c r="C4524" s="13">
        <v>10</v>
      </c>
      <c r="D4524" s="13">
        <v>94</v>
      </c>
      <c r="E4524" t="s">
        <v>24</v>
      </c>
      <c r="F4524" t="s">
        <v>21</v>
      </c>
      <c r="G4524" t="str">
        <f>IF(VentasC15[[#This Row],[Tipo de pago]]='Tablas auxiliares'!$B$6,"Venta física","Venta Online")</f>
        <v>Venta Online</v>
      </c>
      <c r="H4524" t="s">
        <v>30</v>
      </c>
      <c r="I4524" s="37">
        <v>77067</v>
      </c>
      <c r="J4524" s="37">
        <v>34556</v>
      </c>
      <c r="K4524" s="37">
        <v>90418</v>
      </c>
      <c r="L4524" s="37">
        <v>63653</v>
      </c>
      <c r="M4524" s="37">
        <v>84741</v>
      </c>
      <c r="N4524" s="37">
        <f>SUM(VentasC15[[#This Row],[Maquillaje]:[Perfumería]])</f>
        <v>350435</v>
      </c>
      <c r="O4524" s="14">
        <f>AVERAGE(VentasC15[[#This Row],[Maquillaje]:[Perfumería]])</f>
        <v>70087</v>
      </c>
      <c r="P4524" t="str">
        <f>INDEX(VentasC15[[#Headers],[Maquillaje]:[Perfumería]],MATCH(MAX(VentasC15[[#This Row],[Maquillaje]:[Perfumería]]),VentasC15[[#This Row],[Maquillaje]:[Perfumería]],0))</f>
        <v>Cabello</v>
      </c>
      <c r="Q4524" t="str">
        <f>INDEX(VentasC15[[#Headers],[Maquillaje]:[Perfumería]],MATCH(MIN(VentasC15[[#This Row],[Maquillaje]:[Perfumería]]),VentasC15[[#This Row],[Maquillaje]:[Perfumería]],0))</f>
        <v>Skincare</v>
      </c>
      <c r="R4524" t="str">
        <f>IF(VentasC15[[#This Row],[Total por vendedor]]&gt;=250000,"SI","NO")</f>
        <v>SI</v>
      </c>
    </row>
    <row r="4525" spans="1:18" x14ac:dyDescent="0.3">
      <c r="A4525" s="17">
        <v>33501645</v>
      </c>
      <c r="B4525" s="13">
        <v>29</v>
      </c>
      <c r="C4525" s="13">
        <v>10</v>
      </c>
      <c r="D4525" s="13">
        <v>61</v>
      </c>
      <c r="E4525" t="s">
        <v>22</v>
      </c>
      <c r="F4525" t="s">
        <v>20</v>
      </c>
      <c r="G4525" t="str">
        <f>IF(VentasC15[[#This Row],[Tipo de pago]]='Tablas auxiliares'!$B$6,"Venta física","Venta Online")</f>
        <v>Venta física</v>
      </c>
      <c r="H4525" t="s">
        <v>30</v>
      </c>
      <c r="I4525" s="37">
        <v>27386</v>
      </c>
      <c r="J4525" s="37">
        <v>7808</v>
      </c>
      <c r="K4525" s="37">
        <v>89004</v>
      </c>
      <c r="L4525" s="37">
        <v>18330</v>
      </c>
      <c r="M4525" s="37">
        <v>21006</v>
      </c>
      <c r="N4525" s="37">
        <f>SUM(VentasC15[[#This Row],[Maquillaje]:[Perfumería]])</f>
        <v>163534</v>
      </c>
      <c r="O4525" s="14">
        <f>AVERAGE(VentasC15[[#This Row],[Maquillaje]:[Perfumería]])</f>
        <v>32706.799999999999</v>
      </c>
      <c r="P4525" t="str">
        <f>INDEX(VentasC15[[#Headers],[Maquillaje]:[Perfumería]],MATCH(MAX(VentasC15[[#This Row],[Maquillaje]:[Perfumería]]),VentasC15[[#This Row],[Maquillaje]:[Perfumería]],0))</f>
        <v>Cabello</v>
      </c>
      <c r="Q4525" t="str">
        <f>INDEX(VentasC15[[#Headers],[Maquillaje]:[Perfumería]],MATCH(MIN(VentasC15[[#This Row],[Maquillaje]:[Perfumería]]),VentasC15[[#This Row],[Maquillaje]:[Perfumería]],0))</f>
        <v>Skincare</v>
      </c>
      <c r="R4525" t="str">
        <f>IF(VentasC15[[#This Row],[Total por vendedor]]&gt;=250000,"SI","NO")</f>
        <v>NO</v>
      </c>
    </row>
    <row r="4526" spans="1:18" x14ac:dyDescent="0.3">
      <c r="A4526" s="16">
        <v>33501646</v>
      </c>
      <c r="B4526" s="13">
        <v>43</v>
      </c>
      <c r="C4526" s="13">
        <v>10</v>
      </c>
      <c r="D4526" s="13">
        <v>40</v>
      </c>
      <c r="E4526" t="s">
        <v>22</v>
      </c>
      <c r="F4526" t="s">
        <v>20</v>
      </c>
      <c r="G4526" t="str">
        <f>IF(VentasC15[[#This Row],[Tipo de pago]]='Tablas auxiliares'!$B$6,"Venta física","Venta Online")</f>
        <v>Venta física</v>
      </c>
      <c r="H4526" t="s">
        <v>29</v>
      </c>
      <c r="I4526" s="37">
        <v>4550</v>
      </c>
      <c r="J4526" s="37">
        <v>20779</v>
      </c>
      <c r="K4526" s="37">
        <v>3417</v>
      </c>
      <c r="L4526" s="37">
        <v>99478</v>
      </c>
      <c r="M4526" s="37">
        <v>35460</v>
      </c>
      <c r="N4526" s="37">
        <f>SUM(VentasC15[[#This Row],[Maquillaje]:[Perfumería]])</f>
        <v>163684</v>
      </c>
      <c r="O4526" s="14">
        <f>AVERAGE(VentasC15[[#This Row],[Maquillaje]:[Perfumería]])</f>
        <v>32736.799999999999</v>
      </c>
      <c r="P4526" t="str">
        <f>INDEX(VentasC15[[#Headers],[Maquillaje]:[Perfumería]],MATCH(MAX(VentasC15[[#This Row],[Maquillaje]:[Perfumería]]),VentasC15[[#This Row],[Maquillaje]:[Perfumería]],0))</f>
        <v>Cuerpo</v>
      </c>
      <c r="Q4526" t="str">
        <f>INDEX(VentasC15[[#Headers],[Maquillaje]:[Perfumería]],MATCH(MIN(VentasC15[[#This Row],[Maquillaje]:[Perfumería]]),VentasC15[[#This Row],[Maquillaje]:[Perfumería]],0))</f>
        <v>Cabello</v>
      </c>
      <c r="R4526" t="str">
        <f>IF(VentasC15[[#This Row],[Total por vendedor]]&gt;=250000,"SI","NO")</f>
        <v>NO</v>
      </c>
    </row>
    <row r="4527" spans="1:18" x14ac:dyDescent="0.3">
      <c r="A4527" s="17">
        <v>33501647</v>
      </c>
      <c r="B4527" s="13">
        <v>75</v>
      </c>
      <c r="C4527" s="13">
        <v>10</v>
      </c>
      <c r="D4527" s="13">
        <v>24</v>
      </c>
      <c r="E4527" t="s">
        <v>23</v>
      </c>
      <c r="F4527" t="s">
        <v>20</v>
      </c>
      <c r="G4527" t="str">
        <f>IF(VentasC15[[#This Row],[Tipo de pago]]='Tablas auxiliares'!$B$6,"Venta física","Venta Online")</f>
        <v>Venta física</v>
      </c>
      <c r="H4527" t="s">
        <v>29</v>
      </c>
      <c r="I4527" s="37">
        <v>39164</v>
      </c>
      <c r="J4527" s="37">
        <v>74552</v>
      </c>
      <c r="K4527" s="37">
        <v>33623</v>
      </c>
      <c r="L4527" s="37">
        <v>59912</v>
      </c>
      <c r="M4527" s="37">
        <v>79605</v>
      </c>
      <c r="N4527" s="37">
        <f>SUM(VentasC15[[#This Row],[Maquillaje]:[Perfumería]])</f>
        <v>286856</v>
      </c>
      <c r="O4527" s="14">
        <f>AVERAGE(VentasC15[[#This Row],[Maquillaje]:[Perfumería]])</f>
        <v>57371.199999999997</v>
      </c>
      <c r="P4527" t="str">
        <f>INDEX(VentasC15[[#Headers],[Maquillaje]:[Perfumería]],MATCH(MAX(VentasC15[[#This Row],[Maquillaje]:[Perfumería]]),VentasC15[[#This Row],[Maquillaje]:[Perfumería]],0))</f>
        <v>Perfumería</v>
      </c>
      <c r="Q4527" t="str">
        <f>INDEX(VentasC15[[#Headers],[Maquillaje]:[Perfumería]],MATCH(MIN(VentasC15[[#This Row],[Maquillaje]:[Perfumería]]),VentasC15[[#This Row],[Maquillaje]:[Perfumería]],0))</f>
        <v>Cabello</v>
      </c>
      <c r="R4527" t="str">
        <f>IF(VentasC15[[#This Row],[Total por vendedor]]&gt;=250000,"SI","NO")</f>
        <v>SI</v>
      </c>
    </row>
    <row r="4528" spans="1:18" x14ac:dyDescent="0.3">
      <c r="A4528" s="16">
        <v>33501648</v>
      </c>
      <c r="B4528" s="13">
        <v>53</v>
      </c>
      <c r="C4528" s="13">
        <v>10</v>
      </c>
      <c r="D4528" s="13">
        <v>52</v>
      </c>
      <c r="E4528" t="s">
        <v>25</v>
      </c>
      <c r="F4528" t="s">
        <v>20</v>
      </c>
      <c r="G4528" t="str">
        <f>IF(VentasC15[[#This Row],[Tipo de pago]]='Tablas auxiliares'!$B$6,"Venta física","Venta Online")</f>
        <v>Venta física</v>
      </c>
      <c r="H4528" t="s">
        <v>29</v>
      </c>
      <c r="I4528" s="37">
        <v>33395</v>
      </c>
      <c r="J4528" s="37">
        <v>70046</v>
      </c>
      <c r="K4528" s="37">
        <v>21159</v>
      </c>
      <c r="L4528" s="37">
        <v>73085</v>
      </c>
      <c r="M4528" s="37">
        <v>23852</v>
      </c>
      <c r="N4528" s="37">
        <f>SUM(VentasC15[[#This Row],[Maquillaje]:[Perfumería]])</f>
        <v>221537</v>
      </c>
      <c r="O4528" s="14">
        <f>AVERAGE(VentasC15[[#This Row],[Maquillaje]:[Perfumería]])</f>
        <v>44307.4</v>
      </c>
      <c r="P4528" t="str">
        <f>INDEX(VentasC15[[#Headers],[Maquillaje]:[Perfumería]],MATCH(MAX(VentasC15[[#This Row],[Maquillaje]:[Perfumería]]),VentasC15[[#This Row],[Maquillaje]:[Perfumería]],0))</f>
        <v>Cuerpo</v>
      </c>
      <c r="Q4528" t="str">
        <f>INDEX(VentasC15[[#Headers],[Maquillaje]:[Perfumería]],MATCH(MIN(VentasC15[[#This Row],[Maquillaje]:[Perfumería]]),VentasC15[[#This Row],[Maquillaje]:[Perfumería]],0))</f>
        <v>Cabello</v>
      </c>
      <c r="R4528" t="str">
        <f>IF(VentasC15[[#This Row],[Total por vendedor]]&gt;=250000,"SI","NO")</f>
        <v>NO</v>
      </c>
    </row>
    <row r="4529" spans="1:18" x14ac:dyDescent="0.3">
      <c r="A4529" s="17">
        <v>33501649</v>
      </c>
      <c r="B4529" s="13">
        <v>73</v>
      </c>
      <c r="C4529" s="13">
        <v>10</v>
      </c>
      <c r="D4529" s="13">
        <v>35</v>
      </c>
      <c r="E4529" t="s">
        <v>25</v>
      </c>
      <c r="F4529" t="s">
        <v>20</v>
      </c>
      <c r="G4529" t="str">
        <f>IF(VentasC15[[#This Row],[Tipo de pago]]='Tablas auxiliares'!$B$6,"Venta física","Venta Online")</f>
        <v>Venta física</v>
      </c>
      <c r="H4529" t="s">
        <v>29</v>
      </c>
      <c r="I4529" s="37">
        <v>64969</v>
      </c>
      <c r="J4529" s="37">
        <v>16020</v>
      </c>
      <c r="K4529" s="37">
        <v>61816</v>
      </c>
      <c r="L4529" s="37">
        <v>59904</v>
      </c>
      <c r="M4529" s="37">
        <v>7718</v>
      </c>
      <c r="N4529" s="37">
        <f>SUM(VentasC15[[#This Row],[Maquillaje]:[Perfumería]])</f>
        <v>210427</v>
      </c>
      <c r="O4529" s="14">
        <f>AVERAGE(VentasC15[[#This Row],[Maquillaje]:[Perfumería]])</f>
        <v>42085.4</v>
      </c>
      <c r="P4529" t="str">
        <f>INDEX(VentasC15[[#Headers],[Maquillaje]:[Perfumería]],MATCH(MAX(VentasC15[[#This Row],[Maquillaje]:[Perfumería]]),VentasC15[[#This Row],[Maquillaje]:[Perfumería]],0))</f>
        <v>Maquillaje</v>
      </c>
      <c r="Q4529" t="str">
        <f>INDEX(VentasC15[[#Headers],[Maquillaje]:[Perfumería]],MATCH(MIN(VentasC15[[#This Row],[Maquillaje]:[Perfumería]]),VentasC15[[#This Row],[Maquillaje]:[Perfumería]],0))</f>
        <v>Perfumería</v>
      </c>
      <c r="R4529" t="str">
        <f>IF(VentasC15[[#This Row],[Total por vendedor]]&gt;=250000,"SI","NO")</f>
        <v>NO</v>
      </c>
    </row>
    <row r="4530" spans="1:18" x14ac:dyDescent="0.3">
      <c r="A4530" s="16">
        <v>33501650</v>
      </c>
      <c r="B4530" s="13">
        <v>72</v>
      </c>
      <c r="C4530" s="13">
        <v>10</v>
      </c>
      <c r="D4530" s="13">
        <v>25</v>
      </c>
      <c r="E4530" t="s">
        <v>22</v>
      </c>
      <c r="F4530" t="s">
        <v>21</v>
      </c>
      <c r="G4530" t="str">
        <f>IF(VentasC15[[#This Row],[Tipo de pago]]='Tablas auxiliares'!$B$6,"Venta física","Venta Online")</f>
        <v>Venta Online</v>
      </c>
      <c r="H4530" t="s">
        <v>29</v>
      </c>
      <c r="I4530" s="37">
        <v>11745</v>
      </c>
      <c r="J4530" s="37">
        <v>95769</v>
      </c>
      <c r="K4530" s="37">
        <v>79730</v>
      </c>
      <c r="L4530" s="37">
        <v>11424</v>
      </c>
      <c r="M4530" s="37">
        <v>41525</v>
      </c>
      <c r="N4530" s="37">
        <f>SUM(VentasC15[[#This Row],[Maquillaje]:[Perfumería]])</f>
        <v>240193</v>
      </c>
      <c r="O4530" s="14">
        <f>AVERAGE(VentasC15[[#This Row],[Maquillaje]:[Perfumería]])</f>
        <v>48038.6</v>
      </c>
      <c r="P4530" t="str">
        <f>INDEX(VentasC15[[#Headers],[Maquillaje]:[Perfumería]],MATCH(MAX(VentasC15[[#This Row],[Maquillaje]:[Perfumería]]),VentasC15[[#This Row],[Maquillaje]:[Perfumería]],0))</f>
        <v>Skincare</v>
      </c>
      <c r="Q4530" t="str">
        <f>INDEX(VentasC15[[#Headers],[Maquillaje]:[Perfumería]],MATCH(MIN(VentasC15[[#This Row],[Maquillaje]:[Perfumería]]),VentasC15[[#This Row],[Maquillaje]:[Perfumería]],0))</f>
        <v>Cuerpo</v>
      </c>
      <c r="R4530" t="str">
        <f>IF(VentasC15[[#This Row],[Total por vendedor]]&gt;=250000,"SI","NO")</f>
        <v>NO</v>
      </c>
    </row>
    <row r="4531" spans="1:18" x14ac:dyDescent="0.3">
      <c r="A4531" s="17">
        <v>33501651</v>
      </c>
      <c r="B4531" s="13">
        <v>63</v>
      </c>
      <c r="C4531" s="13">
        <v>10</v>
      </c>
      <c r="D4531" s="13">
        <v>42</v>
      </c>
      <c r="E4531" t="s">
        <v>24</v>
      </c>
      <c r="F4531" t="s">
        <v>20</v>
      </c>
      <c r="G4531" t="str">
        <f>IF(VentasC15[[#This Row],[Tipo de pago]]='Tablas auxiliares'!$B$6,"Venta física","Venta Online")</f>
        <v>Venta física</v>
      </c>
      <c r="H4531" t="s">
        <v>29</v>
      </c>
      <c r="I4531" s="37">
        <v>87226</v>
      </c>
      <c r="J4531" s="37">
        <v>50124</v>
      </c>
      <c r="K4531" s="37">
        <v>21937</v>
      </c>
      <c r="L4531" s="37">
        <v>55438</v>
      </c>
      <c r="M4531" s="37">
        <v>9118</v>
      </c>
      <c r="N4531" s="37">
        <f>SUM(VentasC15[[#This Row],[Maquillaje]:[Perfumería]])</f>
        <v>223843</v>
      </c>
      <c r="O4531" s="14">
        <f>AVERAGE(VentasC15[[#This Row],[Maquillaje]:[Perfumería]])</f>
        <v>44768.6</v>
      </c>
      <c r="P4531" t="str">
        <f>INDEX(VentasC15[[#Headers],[Maquillaje]:[Perfumería]],MATCH(MAX(VentasC15[[#This Row],[Maquillaje]:[Perfumería]]),VentasC15[[#This Row],[Maquillaje]:[Perfumería]],0))</f>
        <v>Maquillaje</v>
      </c>
      <c r="Q4531" t="str">
        <f>INDEX(VentasC15[[#Headers],[Maquillaje]:[Perfumería]],MATCH(MIN(VentasC15[[#This Row],[Maquillaje]:[Perfumería]]),VentasC15[[#This Row],[Maquillaje]:[Perfumería]],0))</f>
        <v>Perfumería</v>
      </c>
      <c r="R4531" t="str">
        <f>IF(VentasC15[[#This Row],[Total por vendedor]]&gt;=250000,"SI","NO")</f>
        <v>NO</v>
      </c>
    </row>
    <row r="4532" spans="1:18" x14ac:dyDescent="0.3">
      <c r="A4532" s="16">
        <v>33501652</v>
      </c>
      <c r="B4532" s="13">
        <v>73</v>
      </c>
      <c r="C4532" s="13">
        <v>10</v>
      </c>
      <c r="D4532" s="13">
        <v>66</v>
      </c>
      <c r="E4532" t="s">
        <v>22</v>
      </c>
      <c r="F4532" t="s">
        <v>21</v>
      </c>
      <c r="G4532" t="str">
        <f>IF(VentasC15[[#This Row],[Tipo de pago]]='Tablas auxiliares'!$B$6,"Venta física","Venta Online")</f>
        <v>Venta Online</v>
      </c>
      <c r="H4532" t="s">
        <v>29</v>
      </c>
      <c r="I4532" s="37">
        <v>50572</v>
      </c>
      <c r="J4532" s="37">
        <v>37338</v>
      </c>
      <c r="K4532" s="37">
        <v>88696</v>
      </c>
      <c r="L4532" s="37">
        <v>40882</v>
      </c>
      <c r="M4532" s="37">
        <v>29743</v>
      </c>
      <c r="N4532" s="37">
        <f>SUM(VentasC15[[#This Row],[Maquillaje]:[Perfumería]])</f>
        <v>247231</v>
      </c>
      <c r="O4532" s="14">
        <f>AVERAGE(VentasC15[[#This Row],[Maquillaje]:[Perfumería]])</f>
        <v>49446.2</v>
      </c>
      <c r="P4532" t="str">
        <f>INDEX(VentasC15[[#Headers],[Maquillaje]:[Perfumería]],MATCH(MAX(VentasC15[[#This Row],[Maquillaje]:[Perfumería]]),VentasC15[[#This Row],[Maquillaje]:[Perfumería]],0))</f>
        <v>Cabello</v>
      </c>
      <c r="Q4532" t="str">
        <f>INDEX(VentasC15[[#Headers],[Maquillaje]:[Perfumería]],MATCH(MIN(VentasC15[[#This Row],[Maquillaje]:[Perfumería]]),VentasC15[[#This Row],[Maquillaje]:[Perfumería]],0))</f>
        <v>Perfumería</v>
      </c>
      <c r="R4532" t="str">
        <f>IF(VentasC15[[#This Row],[Total por vendedor]]&gt;=250000,"SI","NO")</f>
        <v>NO</v>
      </c>
    </row>
    <row r="4533" spans="1:18" x14ac:dyDescent="0.3">
      <c r="A4533" s="17">
        <v>33501653</v>
      </c>
      <c r="B4533" s="13">
        <v>58</v>
      </c>
      <c r="C4533" s="13">
        <v>10</v>
      </c>
      <c r="D4533" s="13">
        <v>58</v>
      </c>
      <c r="E4533" t="s">
        <v>23</v>
      </c>
      <c r="F4533" t="s">
        <v>21</v>
      </c>
      <c r="G4533" t="str">
        <f>IF(VentasC15[[#This Row],[Tipo de pago]]='Tablas auxiliares'!$B$6,"Venta física","Venta Online")</f>
        <v>Venta Online</v>
      </c>
      <c r="H4533" t="s">
        <v>29</v>
      </c>
      <c r="I4533" s="37">
        <v>69885</v>
      </c>
      <c r="J4533" s="37">
        <v>90911</v>
      </c>
      <c r="K4533" s="37">
        <v>89427</v>
      </c>
      <c r="L4533" s="37">
        <v>79930</v>
      </c>
      <c r="M4533" s="37">
        <v>94772</v>
      </c>
      <c r="N4533" s="37">
        <f>SUM(VentasC15[[#This Row],[Maquillaje]:[Perfumería]])</f>
        <v>424925</v>
      </c>
      <c r="O4533" s="14">
        <f>AVERAGE(VentasC15[[#This Row],[Maquillaje]:[Perfumería]])</f>
        <v>84985</v>
      </c>
      <c r="P4533" t="str">
        <f>INDEX(VentasC15[[#Headers],[Maquillaje]:[Perfumería]],MATCH(MAX(VentasC15[[#This Row],[Maquillaje]:[Perfumería]]),VentasC15[[#This Row],[Maquillaje]:[Perfumería]],0))</f>
        <v>Perfumería</v>
      </c>
      <c r="Q4533" t="str">
        <f>INDEX(VentasC15[[#Headers],[Maquillaje]:[Perfumería]],MATCH(MIN(VentasC15[[#This Row],[Maquillaje]:[Perfumería]]),VentasC15[[#This Row],[Maquillaje]:[Perfumería]],0))</f>
        <v>Maquillaje</v>
      </c>
      <c r="R4533" t="str">
        <f>IF(VentasC15[[#This Row],[Total por vendedor]]&gt;=250000,"SI","NO")</f>
        <v>SI</v>
      </c>
    </row>
    <row r="4534" spans="1:18" x14ac:dyDescent="0.3">
      <c r="A4534" s="16">
        <v>33501654</v>
      </c>
      <c r="B4534" s="13">
        <v>49</v>
      </c>
      <c r="C4534" s="13">
        <v>10</v>
      </c>
      <c r="D4534" s="13">
        <v>9</v>
      </c>
      <c r="E4534" t="s">
        <v>23</v>
      </c>
      <c r="F4534" t="s">
        <v>21</v>
      </c>
      <c r="G4534" t="str">
        <f>IF(VentasC15[[#This Row],[Tipo de pago]]='Tablas auxiliares'!$B$6,"Venta física","Venta Online")</f>
        <v>Venta Online</v>
      </c>
      <c r="H4534" t="s">
        <v>29</v>
      </c>
      <c r="I4534" s="37">
        <v>45970</v>
      </c>
      <c r="J4534" s="37">
        <v>38372</v>
      </c>
      <c r="K4534" s="37">
        <v>57652</v>
      </c>
      <c r="L4534" s="37">
        <v>1515</v>
      </c>
      <c r="M4534" s="37">
        <v>41622</v>
      </c>
      <c r="N4534" s="37">
        <f>SUM(VentasC15[[#This Row],[Maquillaje]:[Perfumería]])</f>
        <v>185131</v>
      </c>
      <c r="O4534" s="14">
        <f>AVERAGE(VentasC15[[#This Row],[Maquillaje]:[Perfumería]])</f>
        <v>37026.199999999997</v>
      </c>
      <c r="P4534" t="str">
        <f>INDEX(VentasC15[[#Headers],[Maquillaje]:[Perfumería]],MATCH(MAX(VentasC15[[#This Row],[Maquillaje]:[Perfumería]]),VentasC15[[#This Row],[Maquillaje]:[Perfumería]],0))</f>
        <v>Cabello</v>
      </c>
      <c r="Q4534" t="str">
        <f>INDEX(VentasC15[[#Headers],[Maquillaje]:[Perfumería]],MATCH(MIN(VentasC15[[#This Row],[Maquillaje]:[Perfumería]]),VentasC15[[#This Row],[Maquillaje]:[Perfumería]],0))</f>
        <v>Cuerpo</v>
      </c>
      <c r="R4534" t="str">
        <f>IF(VentasC15[[#This Row],[Total por vendedor]]&gt;=250000,"SI","NO")</f>
        <v>NO</v>
      </c>
    </row>
    <row r="4535" spans="1:18" x14ac:dyDescent="0.3">
      <c r="A4535" s="17">
        <v>33501655</v>
      </c>
      <c r="B4535" s="13">
        <v>60</v>
      </c>
      <c r="C4535" s="13">
        <v>10</v>
      </c>
      <c r="D4535" s="13">
        <v>30</v>
      </c>
      <c r="E4535" t="s">
        <v>22</v>
      </c>
      <c r="F4535" t="s">
        <v>20</v>
      </c>
      <c r="G4535" t="str">
        <f>IF(VentasC15[[#This Row],[Tipo de pago]]='Tablas auxiliares'!$B$6,"Venta física","Venta Online")</f>
        <v>Venta física</v>
      </c>
      <c r="H4535" t="s">
        <v>30</v>
      </c>
      <c r="I4535" s="37">
        <v>95434</v>
      </c>
      <c r="J4535" s="37">
        <v>19843</v>
      </c>
      <c r="K4535" s="37">
        <v>28205</v>
      </c>
      <c r="L4535" s="37">
        <v>21931</v>
      </c>
      <c r="M4535" s="37">
        <v>9423</v>
      </c>
      <c r="N4535" s="37">
        <f>SUM(VentasC15[[#This Row],[Maquillaje]:[Perfumería]])</f>
        <v>174836</v>
      </c>
      <c r="O4535" s="14">
        <f>AVERAGE(VentasC15[[#This Row],[Maquillaje]:[Perfumería]])</f>
        <v>34967.199999999997</v>
      </c>
      <c r="P4535" t="str">
        <f>INDEX(VentasC15[[#Headers],[Maquillaje]:[Perfumería]],MATCH(MAX(VentasC15[[#This Row],[Maquillaje]:[Perfumería]]),VentasC15[[#This Row],[Maquillaje]:[Perfumería]],0))</f>
        <v>Maquillaje</v>
      </c>
      <c r="Q4535" t="str">
        <f>INDEX(VentasC15[[#Headers],[Maquillaje]:[Perfumería]],MATCH(MIN(VentasC15[[#This Row],[Maquillaje]:[Perfumería]]),VentasC15[[#This Row],[Maquillaje]:[Perfumería]],0))</f>
        <v>Perfumería</v>
      </c>
      <c r="R4535" t="str">
        <f>IF(VentasC15[[#This Row],[Total por vendedor]]&gt;=250000,"SI","NO")</f>
        <v>NO</v>
      </c>
    </row>
    <row r="4536" spans="1:18" x14ac:dyDescent="0.3">
      <c r="A4536" s="16">
        <v>33501656</v>
      </c>
      <c r="B4536" s="13">
        <v>39</v>
      </c>
      <c r="C4536" s="13">
        <v>10</v>
      </c>
      <c r="D4536" s="13">
        <v>56</v>
      </c>
      <c r="E4536" t="s">
        <v>23</v>
      </c>
      <c r="F4536" t="s">
        <v>20</v>
      </c>
      <c r="G4536" t="str">
        <f>IF(VentasC15[[#This Row],[Tipo de pago]]='Tablas auxiliares'!$B$6,"Venta física","Venta Online")</f>
        <v>Venta física</v>
      </c>
      <c r="H4536" t="s">
        <v>30</v>
      </c>
      <c r="I4536" s="37">
        <v>28922</v>
      </c>
      <c r="J4536" s="37">
        <v>24877</v>
      </c>
      <c r="K4536" s="37">
        <v>75818</v>
      </c>
      <c r="L4536" s="37">
        <v>25226</v>
      </c>
      <c r="M4536" s="37">
        <v>98266</v>
      </c>
      <c r="N4536" s="37">
        <f>SUM(VentasC15[[#This Row],[Maquillaje]:[Perfumería]])</f>
        <v>253109</v>
      </c>
      <c r="O4536" s="14">
        <f>AVERAGE(VentasC15[[#This Row],[Maquillaje]:[Perfumería]])</f>
        <v>50621.8</v>
      </c>
      <c r="P4536" t="str">
        <f>INDEX(VentasC15[[#Headers],[Maquillaje]:[Perfumería]],MATCH(MAX(VentasC15[[#This Row],[Maquillaje]:[Perfumería]]),VentasC15[[#This Row],[Maquillaje]:[Perfumería]],0))</f>
        <v>Perfumería</v>
      </c>
      <c r="Q4536" t="str">
        <f>INDEX(VentasC15[[#Headers],[Maquillaje]:[Perfumería]],MATCH(MIN(VentasC15[[#This Row],[Maquillaje]:[Perfumería]]),VentasC15[[#This Row],[Maquillaje]:[Perfumería]],0))</f>
        <v>Skincare</v>
      </c>
      <c r="R4536" t="str">
        <f>IF(VentasC15[[#This Row],[Total por vendedor]]&gt;=250000,"SI","NO")</f>
        <v>SI</v>
      </c>
    </row>
    <row r="4537" spans="1:18" x14ac:dyDescent="0.3">
      <c r="A4537" s="17">
        <v>33501657</v>
      </c>
      <c r="B4537" s="13">
        <v>55</v>
      </c>
      <c r="C4537" s="13">
        <v>10</v>
      </c>
      <c r="D4537" s="13">
        <v>50</v>
      </c>
      <c r="E4537" t="s">
        <v>24</v>
      </c>
      <c r="F4537" t="s">
        <v>21</v>
      </c>
      <c r="G4537" t="str">
        <f>IF(VentasC15[[#This Row],[Tipo de pago]]='Tablas auxiliares'!$B$6,"Venta física","Venta Online")</f>
        <v>Venta Online</v>
      </c>
      <c r="H4537" t="s">
        <v>29</v>
      </c>
      <c r="I4537" s="37">
        <v>30882</v>
      </c>
      <c r="J4537" s="37">
        <v>66376</v>
      </c>
      <c r="K4537" s="37">
        <v>76609</v>
      </c>
      <c r="L4537" s="37">
        <v>78161</v>
      </c>
      <c r="M4537" s="37">
        <v>3901</v>
      </c>
      <c r="N4537" s="37">
        <f>SUM(VentasC15[[#This Row],[Maquillaje]:[Perfumería]])</f>
        <v>255929</v>
      </c>
      <c r="O4537" s="14">
        <f>AVERAGE(VentasC15[[#This Row],[Maquillaje]:[Perfumería]])</f>
        <v>51185.8</v>
      </c>
      <c r="P4537" t="str">
        <f>INDEX(VentasC15[[#Headers],[Maquillaje]:[Perfumería]],MATCH(MAX(VentasC15[[#This Row],[Maquillaje]:[Perfumería]]),VentasC15[[#This Row],[Maquillaje]:[Perfumería]],0))</f>
        <v>Cuerpo</v>
      </c>
      <c r="Q4537" t="str">
        <f>INDEX(VentasC15[[#Headers],[Maquillaje]:[Perfumería]],MATCH(MIN(VentasC15[[#This Row],[Maquillaje]:[Perfumería]]),VentasC15[[#This Row],[Maquillaje]:[Perfumería]],0))</f>
        <v>Perfumería</v>
      </c>
      <c r="R4537" t="str">
        <f>IF(VentasC15[[#This Row],[Total por vendedor]]&gt;=250000,"SI","NO")</f>
        <v>SI</v>
      </c>
    </row>
    <row r="4538" spans="1:18" x14ac:dyDescent="0.3">
      <c r="A4538" s="16">
        <v>33501658</v>
      </c>
      <c r="B4538" s="13">
        <v>31</v>
      </c>
      <c r="C4538" s="13">
        <v>10</v>
      </c>
      <c r="D4538" s="13">
        <v>33</v>
      </c>
      <c r="E4538" t="s">
        <v>23</v>
      </c>
      <c r="F4538" t="s">
        <v>21</v>
      </c>
      <c r="G4538" t="str">
        <f>IF(VentasC15[[#This Row],[Tipo de pago]]='Tablas auxiliares'!$B$6,"Venta física","Venta Online")</f>
        <v>Venta Online</v>
      </c>
      <c r="H4538" t="s">
        <v>29</v>
      </c>
      <c r="I4538" s="37">
        <v>52316</v>
      </c>
      <c r="J4538" s="37">
        <v>26434</v>
      </c>
      <c r="K4538" s="37">
        <v>57718</v>
      </c>
      <c r="L4538" s="37">
        <v>47854</v>
      </c>
      <c r="M4538" s="37">
        <v>75942</v>
      </c>
      <c r="N4538" s="37">
        <f>SUM(VentasC15[[#This Row],[Maquillaje]:[Perfumería]])</f>
        <v>260264</v>
      </c>
      <c r="O4538" s="14">
        <f>AVERAGE(VentasC15[[#This Row],[Maquillaje]:[Perfumería]])</f>
        <v>52052.800000000003</v>
      </c>
      <c r="P4538" t="str">
        <f>INDEX(VentasC15[[#Headers],[Maquillaje]:[Perfumería]],MATCH(MAX(VentasC15[[#This Row],[Maquillaje]:[Perfumería]]),VentasC15[[#This Row],[Maquillaje]:[Perfumería]],0))</f>
        <v>Perfumería</v>
      </c>
      <c r="Q4538" t="str">
        <f>INDEX(VentasC15[[#Headers],[Maquillaje]:[Perfumería]],MATCH(MIN(VentasC15[[#This Row],[Maquillaje]:[Perfumería]]),VentasC15[[#This Row],[Maquillaje]:[Perfumería]],0))</f>
        <v>Skincare</v>
      </c>
      <c r="R4538" t="str">
        <f>IF(VentasC15[[#This Row],[Total por vendedor]]&gt;=250000,"SI","NO")</f>
        <v>SI</v>
      </c>
    </row>
    <row r="4539" spans="1:18" x14ac:dyDescent="0.3">
      <c r="A4539" s="17">
        <v>33501659</v>
      </c>
      <c r="B4539" s="13">
        <v>61</v>
      </c>
      <c r="C4539" s="13">
        <v>10</v>
      </c>
      <c r="D4539" s="13">
        <v>15</v>
      </c>
      <c r="E4539" t="s">
        <v>24</v>
      </c>
      <c r="F4539" t="s">
        <v>20</v>
      </c>
      <c r="G4539" t="str">
        <f>IF(VentasC15[[#This Row],[Tipo de pago]]='Tablas auxiliares'!$B$6,"Venta física","Venta Online")</f>
        <v>Venta física</v>
      </c>
      <c r="H4539" t="s">
        <v>29</v>
      </c>
      <c r="I4539" s="37">
        <v>90315</v>
      </c>
      <c r="J4539" s="37">
        <v>58150</v>
      </c>
      <c r="K4539" s="37">
        <v>11507</v>
      </c>
      <c r="L4539" s="37">
        <v>3882</v>
      </c>
      <c r="M4539" s="37">
        <v>46732</v>
      </c>
      <c r="N4539" s="37">
        <f>SUM(VentasC15[[#This Row],[Maquillaje]:[Perfumería]])</f>
        <v>210586</v>
      </c>
      <c r="O4539" s="14">
        <f>AVERAGE(VentasC15[[#This Row],[Maquillaje]:[Perfumería]])</f>
        <v>42117.2</v>
      </c>
      <c r="P4539" t="str">
        <f>INDEX(VentasC15[[#Headers],[Maquillaje]:[Perfumería]],MATCH(MAX(VentasC15[[#This Row],[Maquillaje]:[Perfumería]]),VentasC15[[#This Row],[Maquillaje]:[Perfumería]],0))</f>
        <v>Maquillaje</v>
      </c>
      <c r="Q4539" t="str">
        <f>INDEX(VentasC15[[#Headers],[Maquillaje]:[Perfumería]],MATCH(MIN(VentasC15[[#This Row],[Maquillaje]:[Perfumería]]),VentasC15[[#This Row],[Maquillaje]:[Perfumería]],0))</f>
        <v>Cuerpo</v>
      </c>
      <c r="R4539" t="str">
        <f>IF(VentasC15[[#This Row],[Total por vendedor]]&gt;=250000,"SI","NO")</f>
        <v>NO</v>
      </c>
    </row>
    <row r="4540" spans="1:18" x14ac:dyDescent="0.3">
      <c r="A4540" s="16">
        <v>33501660</v>
      </c>
      <c r="B4540" s="13">
        <v>35</v>
      </c>
      <c r="C4540" s="13">
        <v>10</v>
      </c>
      <c r="D4540" s="13">
        <v>84</v>
      </c>
      <c r="E4540" t="s">
        <v>23</v>
      </c>
      <c r="F4540" t="s">
        <v>20</v>
      </c>
      <c r="G4540" t="str">
        <f>IF(VentasC15[[#This Row],[Tipo de pago]]='Tablas auxiliares'!$B$6,"Venta física","Venta Online")</f>
        <v>Venta física</v>
      </c>
      <c r="H4540" t="s">
        <v>30</v>
      </c>
      <c r="I4540" s="37">
        <v>1425</v>
      </c>
      <c r="J4540" s="37">
        <v>18634</v>
      </c>
      <c r="K4540" s="37">
        <v>24402</v>
      </c>
      <c r="L4540" s="37">
        <v>93389</v>
      </c>
      <c r="M4540" s="37">
        <v>99868</v>
      </c>
      <c r="N4540" s="37">
        <f>SUM(VentasC15[[#This Row],[Maquillaje]:[Perfumería]])</f>
        <v>237718</v>
      </c>
      <c r="O4540" s="14">
        <f>AVERAGE(VentasC15[[#This Row],[Maquillaje]:[Perfumería]])</f>
        <v>47543.6</v>
      </c>
      <c r="P4540" t="str">
        <f>INDEX(VentasC15[[#Headers],[Maquillaje]:[Perfumería]],MATCH(MAX(VentasC15[[#This Row],[Maquillaje]:[Perfumería]]),VentasC15[[#This Row],[Maquillaje]:[Perfumería]],0))</f>
        <v>Perfumería</v>
      </c>
      <c r="Q4540" t="str">
        <f>INDEX(VentasC15[[#Headers],[Maquillaje]:[Perfumería]],MATCH(MIN(VentasC15[[#This Row],[Maquillaje]:[Perfumería]]),VentasC15[[#This Row],[Maquillaje]:[Perfumería]],0))</f>
        <v>Maquillaje</v>
      </c>
      <c r="R4540" t="str">
        <f>IF(VentasC15[[#This Row],[Total por vendedor]]&gt;=250000,"SI","NO")</f>
        <v>NO</v>
      </c>
    </row>
    <row r="4541" spans="1:18" x14ac:dyDescent="0.3">
      <c r="A4541" s="17">
        <v>33501661</v>
      </c>
      <c r="B4541" s="13">
        <v>47</v>
      </c>
      <c r="C4541" s="13">
        <v>10</v>
      </c>
      <c r="D4541" s="13">
        <v>8</v>
      </c>
      <c r="E4541" t="s">
        <v>23</v>
      </c>
      <c r="F4541" t="s">
        <v>20</v>
      </c>
      <c r="G4541" t="str">
        <f>IF(VentasC15[[#This Row],[Tipo de pago]]='Tablas auxiliares'!$B$6,"Venta física","Venta Online")</f>
        <v>Venta física</v>
      </c>
      <c r="H4541" t="s">
        <v>29</v>
      </c>
      <c r="I4541" s="37">
        <v>9786</v>
      </c>
      <c r="J4541" s="37">
        <v>3604</v>
      </c>
      <c r="K4541" s="37">
        <v>87783</v>
      </c>
      <c r="L4541" s="37">
        <v>98766</v>
      </c>
      <c r="M4541" s="37">
        <v>4164</v>
      </c>
      <c r="N4541" s="37">
        <f>SUM(VentasC15[[#This Row],[Maquillaje]:[Perfumería]])</f>
        <v>204103</v>
      </c>
      <c r="O4541" s="14">
        <f>AVERAGE(VentasC15[[#This Row],[Maquillaje]:[Perfumería]])</f>
        <v>40820.6</v>
      </c>
      <c r="P4541" t="str">
        <f>INDEX(VentasC15[[#Headers],[Maquillaje]:[Perfumería]],MATCH(MAX(VentasC15[[#This Row],[Maquillaje]:[Perfumería]]),VentasC15[[#This Row],[Maquillaje]:[Perfumería]],0))</f>
        <v>Cuerpo</v>
      </c>
      <c r="Q4541" t="str">
        <f>INDEX(VentasC15[[#Headers],[Maquillaje]:[Perfumería]],MATCH(MIN(VentasC15[[#This Row],[Maquillaje]:[Perfumería]]),VentasC15[[#This Row],[Maquillaje]:[Perfumería]],0))</f>
        <v>Skincare</v>
      </c>
      <c r="R4541" t="str">
        <f>IF(VentasC15[[#This Row],[Total por vendedor]]&gt;=250000,"SI","NO")</f>
        <v>NO</v>
      </c>
    </row>
    <row r="4542" spans="1:18" x14ac:dyDescent="0.3">
      <c r="A4542" s="16">
        <v>33501662</v>
      </c>
      <c r="B4542" s="13">
        <v>53</v>
      </c>
      <c r="C4542" s="13">
        <v>10</v>
      </c>
      <c r="D4542" s="13">
        <v>61</v>
      </c>
      <c r="E4542" t="s">
        <v>22</v>
      </c>
      <c r="F4542" t="s">
        <v>20</v>
      </c>
      <c r="G4542" t="str">
        <f>IF(VentasC15[[#This Row],[Tipo de pago]]='Tablas auxiliares'!$B$6,"Venta física","Venta Online")</f>
        <v>Venta física</v>
      </c>
      <c r="H4542" t="s">
        <v>29</v>
      </c>
      <c r="I4542" s="37">
        <v>12319</v>
      </c>
      <c r="J4542" s="37">
        <v>91079</v>
      </c>
      <c r="K4542" s="37">
        <v>37926</v>
      </c>
      <c r="L4542" s="37">
        <v>68646</v>
      </c>
      <c r="M4542" s="37">
        <v>86</v>
      </c>
      <c r="N4542" s="37">
        <f>SUM(VentasC15[[#This Row],[Maquillaje]:[Perfumería]])</f>
        <v>210056</v>
      </c>
      <c r="O4542" s="14">
        <f>AVERAGE(VentasC15[[#This Row],[Maquillaje]:[Perfumería]])</f>
        <v>42011.199999999997</v>
      </c>
      <c r="P4542" t="str">
        <f>INDEX(VentasC15[[#Headers],[Maquillaje]:[Perfumería]],MATCH(MAX(VentasC15[[#This Row],[Maquillaje]:[Perfumería]]),VentasC15[[#This Row],[Maquillaje]:[Perfumería]],0))</f>
        <v>Skincare</v>
      </c>
      <c r="Q4542" t="str">
        <f>INDEX(VentasC15[[#Headers],[Maquillaje]:[Perfumería]],MATCH(MIN(VentasC15[[#This Row],[Maquillaje]:[Perfumería]]),VentasC15[[#This Row],[Maquillaje]:[Perfumería]],0))</f>
        <v>Perfumería</v>
      </c>
      <c r="R4542" t="str">
        <f>IF(VentasC15[[#This Row],[Total por vendedor]]&gt;=250000,"SI","NO")</f>
        <v>NO</v>
      </c>
    </row>
    <row r="4543" spans="1:18" x14ac:dyDescent="0.3">
      <c r="A4543" s="17">
        <v>33501663</v>
      </c>
      <c r="B4543" s="13">
        <v>38</v>
      </c>
      <c r="C4543" s="13">
        <v>10</v>
      </c>
      <c r="D4543" s="13">
        <v>8</v>
      </c>
      <c r="E4543" t="s">
        <v>23</v>
      </c>
      <c r="F4543" t="s">
        <v>20</v>
      </c>
      <c r="G4543" t="str">
        <f>IF(VentasC15[[#This Row],[Tipo de pago]]='Tablas auxiliares'!$B$6,"Venta física","Venta Online")</f>
        <v>Venta física</v>
      </c>
      <c r="H4543" t="s">
        <v>30</v>
      </c>
      <c r="I4543" s="37">
        <v>67595</v>
      </c>
      <c r="J4543" s="37">
        <v>37372</v>
      </c>
      <c r="K4543" s="37">
        <v>96392</v>
      </c>
      <c r="L4543" s="37">
        <v>26241</v>
      </c>
      <c r="M4543" s="37">
        <v>39323</v>
      </c>
      <c r="N4543" s="37">
        <f>SUM(VentasC15[[#This Row],[Maquillaje]:[Perfumería]])</f>
        <v>266923</v>
      </c>
      <c r="O4543" s="14">
        <f>AVERAGE(VentasC15[[#This Row],[Maquillaje]:[Perfumería]])</f>
        <v>53384.6</v>
      </c>
      <c r="P4543" t="str">
        <f>INDEX(VentasC15[[#Headers],[Maquillaje]:[Perfumería]],MATCH(MAX(VentasC15[[#This Row],[Maquillaje]:[Perfumería]]),VentasC15[[#This Row],[Maquillaje]:[Perfumería]],0))</f>
        <v>Cabello</v>
      </c>
      <c r="Q4543" t="str">
        <f>INDEX(VentasC15[[#Headers],[Maquillaje]:[Perfumería]],MATCH(MIN(VentasC15[[#This Row],[Maquillaje]:[Perfumería]]),VentasC15[[#This Row],[Maquillaje]:[Perfumería]],0))</f>
        <v>Cuerpo</v>
      </c>
      <c r="R4543" t="str">
        <f>IF(VentasC15[[#This Row],[Total por vendedor]]&gt;=250000,"SI","NO")</f>
        <v>SI</v>
      </c>
    </row>
    <row r="4544" spans="1:18" x14ac:dyDescent="0.3">
      <c r="A4544" s="16">
        <v>33501664</v>
      </c>
      <c r="B4544" s="13">
        <v>69</v>
      </c>
      <c r="C4544" s="13">
        <v>10</v>
      </c>
      <c r="D4544" s="13">
        <v>87</v>
      </c>
      <c r="E4544" t="s">
        <v>23</v>
      </c>
      <c r="F4544" t="s">
        <v>21</v>
      </c>
      <c r="G4544" t="str">
        <f>IF(VentasC15[[#This Row],[Tipo de pago]]='Tablas auxiliares'!$B$6,"Venta física","Venta Online")</f>
        <v>Venta Online</v>
      </c>
      <c r="H4544" t="s">
        <v>30</v>
      </c>
      <c r="I4544" s="37">
        <v>2513</v>
      </c>
      <c r="J4544" s="37">
        <v>45996</v>
      </c>
      <c r="K4544" s="37">
        <v>62010</v>
      </c>
      <c r="L4544" s="37">
        <v>54471</v>
      </c>
      <c r="M4544" s="37">
        <v>26350</v>
      </c>
      <c r="N4544" s="37">
        <f>SUM(VentasC15[[#This Row],[Maquillaje]:[Perfumería]])</f>
        <v>191340</v>
      </c>
      <c r="O4544" s="14">
        <f>AVERAGE(VentasC15[[#This Row],[Maquillaje]:[Perfumería]])</f>
        <v>38268</v>
      </c>
      <c r="P4544" t="str">
        <f>INDEX(VentasC15[[#Headers],[Maquillaje]:[Perfumería]],MATCH(MAX(VentasC15[[#This Row],[Maquillaje]:[Perfumería]]),VentasC15[[#This Row],[Maquillaje]:[Perfumería]],0))</f>
        <v>Cabello</v>
      </c>
      <c r="Q4544" t="str">
        <f>INDEX(VentasC15[[#Headers],[Maquillaje]:[Perfumería]],MATCH(MIN(VentasC15[[#This Row],[Maquillaje]:[Perfumería]]),VentasC15[[#This Row],[Maquillaje]:[Perfumería]],0))</f>
        <v>Maquillaje</v>
      </c>
      <c r="R4544" t="str">
        <f>IF(VentasC15[[#This Row],[Total por vendedor]]&gt;=250000,"SI","NO")</f>
        <v>NO</v>
      </c>
    </row>
    <row r="4545" spans="1:18" x14ac:dyDescent="0.3">
      <c r="A4545" s="17">
        <v>33501665</v>
      </c>
      <c r="B4545" s="13">
        <v>63</v>
      </c>
      <c r="C4545" s="13">
        <v>10</v>
      </c>
      <c r="D4545" s="13">
        <v>94</v>
      </c>
      <c r="E4545" t="s">
        <v>24</v>
      </c>
      <c r="F4545" t="s">
        <v>21</v>
      </c>
      <c r="G4545" t="str">
        <f>IF(VentasC15[[#This Row],[Tipo de pago]]='Tablas auxiliares'!$B$6,"Venta física","Venta Online")</f>
        <v>Venta Online</v>
      </c>
      <c r="H4545" t="s">
        <v>29</v>
      </c>
      <c r="I4545" s="37">
        <v>34614</v>
      </c>
      <c r="J4545" s="37">
        <v>28782</v>
      </c>
      <c r="K4545" s="37">
        <v>11778</v>
      </c>
      <c r="L4545" s="37">
        <v>310</v>
      </c>
      <c r="M4545" s="37">
        <v>24969</v>
      </c>
      <c r="N4545" s="37">
        <f>SUM(VentasC15[[#This Row],[Maquillaje]:[Perfumería]])</f>
        <v>100453</v>
      </c>
      <c r="O4545" s="14">
        <f>AVERAGE(VentasC15[[#This Row],[Maquillaje]:[Perfumería]])</f>
        <v>20090.599999999999</v>
      </c>
      <c r="P4545" t="str">
        <f>INDEX(VentasC15[[#Headers],[Maquillaje]:[Perfumería]],MATCH(MAX(VentasC15[[#This Row],[Maquillaje]:[Perfumería]]),VentasC15[[#This Row],[Maquillaje]:[Perfumería]],0))</f>
        <v>Maquillaje</v>
      </c>
      <c r="Q4545" t="str">
        <f>INDEX(VentasC15[[#Headers],[Maquillaje]:[Perfumería]],MATCH(MIN(VentasC15[[#This Row],[Maquillaje]:[Perfumería]]),VentasC15[[#This Row],[Maquillaje]:[Perfumería]],0))</f>
        <v>Cuerpo</v>
      </c>
      <c r="R4545" t="str">
        <f>IF(VentasC15[[#This Row],[Total por vendedor]]&gt;=250000,"SI","NO")</f>
        <v>NO</v>
      </c>
    </row>
    <row r="4546" spans="1:18" x14ac:dyDescent="0.3">
      <c r="A4546" s="16">
        <v>33501666</v>
      </c>
      <c r="B4546" s="13">
        <v>51</v>
      </c>
      <c r="C4546" s="13">
        <v>10</v>
      </c>
      <c r="D4546" s="13">
        <v>97</v>
      </c>
      <c r="E4546" t="s">
        <v>24</v>
      </c>
      <c r="F4546" t="s">
        <v>20</v>
      </c>
      <c r="G4546" t="str">
        <f>IF(VentasC15[[#This Row],[Tipo de pago]]='Tablas auxiliares'!$B$6,"Venta física","Venta Online")</f>
        <v>Venta física</v>
      </c>
      <c r="H4546" t="s">
        <v>30</v>
      </c>
      <c r="I4546" s="37">
        <v>94936</v>
      </c>
      <c r="J4546" s="37">
        <v>43765</v>
      </c>
      <c r="K4546" s="37">
        <v>15940</v>
      </c>
      <c r="L4546" s="37">
        <v>31927</v>
      </c>
      <c r="M4546" s="37">
        <v>97991</v>
      </c>
      <c r="N4546" s="37">
        <f>SUM(VentasC15[[#This Row],[Maquillaje]:[Perfumería]])</f>
        <v>284559</v>
      </c>
      <c r="O4546" s="14">
        <f>AVERAGE(VentasC15[[#This Row],[Maquillaje]:[Perfumería]])</f>
        <v>56911.8</v>
      </c>
      <c r="P4546" t="str">
        <f>INDEX(VentasC15[[#Headers],[Maquillaje]:[Perfumería]],MATCH(MAX(VentasC15[[#This Row],[Maquillaje]:[Perfumería]]),VentasC15[[#This Row],[Maquillaje]:[Perfumería]],0))</f>
        <v>Perfumería</v>
      </c>
      <c r="Q4546" t="str">
        <f>INDEX(VentasC15[[#Headers],[Maquillaje]:[Perfumería]],MATCH(MIN(VentasC15[[#This Row],[Maquillaje]:[Perfumería]]),VentasC15[[#This Row],[Maquillaje]:[Perfumería]],0))</f>
        <v>Cabello</v>
      </c>
      <c r="R4546" t="str">
        <f>IF(VentasC15[[#This Row],[Total por vendedor]]&gt;=250000,"SI","NO")</f>
        <v>SI</v>
      </c>
    </row>
    <row r="4547" spans="1:18" x14ac:dyDescent="0.3">
      <c r="A4547" s="17">
        <v>33501667</v>
      </c>
      <c r="B4547" s="13">
        <v>26</v>
      </c>
      <c r="C4547" s="13">
        <v>10</v>
      </c>
      <c r="D4547" s="13">
        <v>70</v>
      </c>
      <c r="E4547" t="s">
        <v>22</v>
      </c>
      <c r="F4547" t="s">
        <v>20</v>
      </c>
      <c r="G4547" t="str">
        <f>IF(VentasC15[[#This Row],[Tipo de pago]]='Tablas auxiliares'!$B$6,"Venta física","Venta Online")</f>
        <v>Venta física</v>
      </c>
      <c r="H4547" t="s">
        <v>29</v>
      </c>
      <c r="I4547" s="37">
        <v>96529</v>
      </c>
      <c r="J4547" s="37">
        <v>77446</v>
      </c>
      <c r="K4547" s="37">
        <v>24385</v>
      </c>
      <c r="L4547" s="37">
        <v>32205</v>
      </c>
      <c r="M4547" s="37">
        <v>20951</v>
      </c>
      <c r="N4547" s="37">
        <f>SUM(VentasC15[[#This Row],[Maquillaje]:[Perfumería]])</f>
        <v>251516</v>
      </c>
      <c r="O4547" s="14">
        <f>AVERAGE(VentasC15[[#This Row],[Maquillaje]:[Perfumería]])</f>
        <v>50303.199999999997</v>
      </c>
      <c r="P4547" t="str">
        <f>INDEX(VentasC15[[#Headers],[Maquillaje]:[Perfumería]],MATCH(MAX(VentasC15[[#This Row],[Maquillaje]:[Perfumería]]),VentasC15[[#This Row],[Maquillaje]:[Perfumería]],0))</f>
        <v>Maquillaje</v>
      </c>
      <c r="Q4547" t="str">
        <f>INDEX(VentasC15[[#Headers],[Maquillaje]:[Perfumería]],MATCH(MIN(VentasC15[[#This Row],[Maquillaje]:[Perfumería]]),VentasC15[[#This Row],[Maquillaje]:[Perfumería]],0))</f>
        <v>Perfumería</v>
      </c>
      <c r="R4547" t="str">
        <f>IF(VentasC15[[#This Row],[Total por vendedor]]&gt;=250000,"SI","NO")</f>
        <v>SI</v>
      </c>
    </row>
    <row r="4548" spans="1:18" x14ac:dyDescent="0.3">
      <c r="A4548" s="16">
        <v>33501668</v>
      </c>
      <c r="B4548" s="13">
        <v>67</v>
      </c>
      <c r="C4548" s="13">
        <v>10</v>
      </c>
      <c r="D4548" s="13">
        <v>36</v>
      </c>
      <c r="E4548" t="s">
        <v>24</v>
      </c>
      <c r="F4548" t="s">
        <v>21</v>
      </c>
      <c r="G4548" t="str">
        <f>IF(VentasC15[[#This Row],[Tipo de pago]]='Tablas auxiliares'!$B$6,"Venta física","Venta Online")</f>
        <v>Venta Online</v>
      </c>
      <c r="H4548" t="s">
        <v>29</v>
      </c>
      <c r="I4548" s="37">
        <v>21973</v>
      </c>
      <c r="J4548" s="37">
        <v>23244</v>
      </c>
      <c r="K4548" s="37">
        <v>27359</v>
      </c>
      <c r="L4548" s="37">
        <v>74222</v>
      </c>
      <c r="M4548" s="37">
        <v>23183</v>
      </c>
      <c r="N4548" s="37">
        <f>SUM(VentasC15[[#This Row],[Maquillaje]:[Perfumería]])</f>
        <v>169981</v>
      </c>
      <c r="O4548" s="14">
        <f>AVERAGE(VentasC15[[#This Row],[Maquillaje]:[Perfumería]])</f>
        <v>33996.199999999997</v>
      </c>
      <c r="P4548" t="str">
        <f>INDEX(VentasC15[[#Headers],[Maquillaje]:[Perfumería]],MATCH(MAX(VentasC15[[#This Row],[Maquillaje]:[Perfumería]]),VentasC15[[#This Row],[Maquillaje]:[Perfumería]],0))</f>
        <v>Cuerpo</v>
      </c>
      <c r="Q4548" t="str">
        <f>INDEX(VentasC15[[#Headers],[Maquillaje]:[Perfumería]],MATCH(MIN(VentasC15[[#This Row],[Maquillaje]:[Perfumería]]),VentasC15[[#This Row],[Maquillaje]:[Perfumería]],0))</f>
        <v>Maquillaje</v>
      </c>
      <c r="R4548" t="str">
        <f>IF(VentasC15[[#This Row],[Total por vendedor]]&gt;=250000,"SI","NO")</f>
        <v>NO</v>
      </c>
    </row>
    <row r="4549" spans="1:18" x14ac:dyDescent="0.3">
      <c r="A4549" s="17">
        <v>33501669</v>
      </c>
      <c r="B4549" s="13">
        <v>33</v>
      </c>
      <c r="C4549" s="13">
        <v>10</v>
      </c>
      <c r="D4549" s="13">
        <v>98</v>
      </c>
      <c r="E4549" t="s">
        <v>24</v>
      </c>
      <c r="F4549" t="s">
        <v>21</v>
      </c>
      <c r="G4549" t="str">
        <f>IF(VentasC15[[#This Row],[Tipo de pago]]='Tablas auxiliares'!$B$6,"Venta física","Venta Online")</f>
        <v>Venta Online</v>
      </c>
      <c r="H4549" t="s">
        <v>29</v>
      </c>
      <c r="I4549" s="37">
        <v>93927</v>
      </c>
      <c r="J4549" s="37">
        <v>29144</v>
      </c>
      <c r="K4549" s="37">
        <v>31454</v>
      </c>
      <c r="L4549" s="37">
        <v>43513</v>
      </c>
      <c r="M4549" s="37">
        <v>34901</v>
      </c>
      <c r="N4549" s="37">
        <f>SUM(VentasC15[[#This Row],[Maquillaje]:[Perfumería]])</f>
        <v>232939</v>
      </c>
      <c r="O4549" s="14">
        <f>AVERAGE(VentasC15[[#This Row],[Maquillaje]:[Perfumería]])</f>
        <v>46587.8</v>
      </c>
      <c r="P4549" t="str">
        <f>INDEX(VentasC15[[#Headers],[Maquillaje]:[Perfumería]],MATCH(MAX(VentasC15[[#This Row],[Maquillaje]:[Perfumería]]),VentasC15[[#This Row],[Maquillaje]:[Perfumería]],0))</f>
        <v>Maquillaje</v>
      </c>
      <c r="Q4549" t="str">
        <f>INDEX(VentasC15[[#Headers],[Maquillaje]:[Perfumería]],MATCH(MIN(VentasC15[[#This Row],[Maquillaje]:[Perfumería]]),VentasC15[[#This Row],[Maquillaje]:[Perfumería]],0))</f>
        <v>Skincare</v>
      </c>
      <c r="R4549" t="str">
        <f>IF(VentasC15[[#This Row],[Total por vendedor]]&gt;=250000,"SI","NO")</f>
        <v>NO</v>
      </c>
    </row>
    <row r="4550" spans="1:18" x14ac:dyDescent="0.3">
      <c r="A4550" s="16">
        <v>33501670</v>
      </c>
      <c r="B4550" s="13">
        <v>55</v>
      </c>
      <c r="C4550" s="13">
        <v>10</v>
      </c>
      <c r="D4550" s="13">
        <v>84</v>
      </c>
      <c r="E4550" t="s">
        <v>23</v>
      </c>
      <c r="F4550" t="s">
        <v>20</v>
      </c>
      <c r="G4550" t="str">
        <f>IF(VentasC15[[#This Row],[Tipo de pago]]='Tablas auxiliares'!$B$6,"Venta física","Venta Online")</f>
        <v>Venta física</v>
      </c>
      <c r="H4550" t="s">
        <v>29</v>
      </c>
      <c r="I4550" s="37">
        <v>61791</v>
      </c>
      <c r="J4550" s="37">
        <v>13143</v>
      </c>
      <c r="K4550" s="37">
        <v>97100</v>
      </c>
      <c r="L4550" s="37">
        <v>60803</v>
      </c>
      <c r="M4550" s="37">
        <v>70073</v>
      </c>
      <c r="N4550" s="37">
        <f>SUM(VentasC15[[#This Row],[Maquillaje]:[Perfumería]])</f>
        <v>302910</v>
      </c>
      <c r="O4550" s="14">
        <f>AVERAGE(VentasC15[[#This Row],[Maquillaje]:[Perfumería]])</f>
        <v>60582</v>
      </c>
      <c r="P4550" t="str">
        <f>INDEX(VentasC15[[#Headers],[Maquillaje]:[Perfumería]],MATCH(MAX(VentasC15[[#This Row],[Maquillaje]:[Perfumería]]),VentasC15[[#This Row],[Maquillaje]:[Perfumería]],0))</f>
        <v>Cabello</v>
      </c>
      <c r="Q4550" t="str">
        <f>INDEX(VentasC15[[#Headers],[Maquillaje]:[Perfumería]],MATCH(MIN(VentasC15[[#This Row],[Maquillaje]:[Perfumería]]),VentasC15[[#This Row],[Maquillaje]:[Perfumería]],0))</f>
        <v>Skincare</v>
      </c>
      <c r="R4550" t="str">
        <f>IF(VentasC15[[#This Row],[Total por vendedor]]&gt;=250000,"SI","NO")</f>
        <v>SI</v>
      </c>
    </row>
    <row r="4551" spans="1:18" x14ac:dyDescent="0.3">
      <c r="A4551" s="17">
        <v>33501671</v>
      </c>
      <c r="B4551" s="13">
        <v>47</v>
      </c>
      <c r="C4551" s="13">
        <v>10</v>
      </c>
      <c r="D4551" s="13">
        <v>56</v>
      </c>
      <c r="E4551" t="s">
        <v>24</v>
      </c>
      <c r="F4551" t="s">
        <v>20</v>
      </c>
      <c r="G4551" t="str">
        <f>IF(VentasC15[[#This Row],[Tipo de pago]]='Tablas auxiliares'!$B$6,"Venta física","Venta Online")</f>
        <v>Venta física</v>
      </c>
      <c r="H4551" t="s">
        <v>30</v>
      </c>
      <c r="I4551" s="37">
        <v>35252</v>
      </c>
      <c r="J4551" s="37">
        <v>97102</v>
      </c>
      <c r="K4551" s="37">
        <v>60603</v>
      </c>
      <c r="L4551" s="37">
        <v>50486</v>
      </c>
      <c r="M4551" s="37">
        <v>33878</v>
      </c>
      <c r="N4551" s="37">
        <f>SUM(VentasC15[[#This Row],[Maquillaje]:[Perfumería]])</f>
        <v>277321</v>
      </c>
      <c r="O4551" s="14">
        <f>AVERAGE(VentasC15[[#This Row],[Maquillaje]:[Perfumería]])</f>
        <v>55464.2</v>
      </c>
      <c r="P4551" t="str">
        <f>INDEX(VentasC15[[#Headers],[Maquillaje]:[Perfumería]],MATCH(MAX(VentasC15[[#This Row],[Maquillaje]:[Perfumería]]),VentasC15[[#This Row],[Maquillaje]:[Perfumería]],0))</f>
        <v>Skincare</v>
      </c>
      <c r="Q4551" t="str">
        <f>INDEX(VentasC15[[#Headers],[Maquillaje]:[Perfumería]],MATCH(MIN(VentasC15[[#This Row],[Maquillaje]:[Perfumería]]),VentasC15[[#This Row],[Maquillaje]:[Perfumería]],0))</f>
        <v>Perfumería</v>
      </c>
      <c r="R4551" t="str">
        <f>IF(VentasC15[[#This Row],[Total por vendedor]]&gt;=250000,"SI","NO")</f>
        <v>SI</v>
      </c>
    </row>
    <row r="4552" spans="1:18" x14ac:dyDescent="0.3">
      <c r="A4552" s="16">
        <v>33501672</v>
      </c>
      <c r="B4552" s="13">
        <v>45</v>
      </c>
      <c r="C4552" s="13">
        <v>10</v>
      </c>
      <c r="D4552" s="13">
        <v>80</v>
      </c>
      <c r="E4552" t="s">
        <v>25</v>
      </c>
      <c r="F4552" t="s">
        <v>21</v>
      </c>
      <c r="G4552" t="str">
        <f>IF(VentasC15[[#This Row],[Tipo de pago]]='Tablas auxiliares'!$B$6,"Venta física","Venta Online")</f>
        <v>Venta Online</v>
      </c>
      <c r="H4552" t="s">
        <v>29</v>
      </c>
      <c r="I4552" s="37">
        <v>45846</v>
      </c>
      <c r="J4552" s="37">
        <v>4351</v>
      </c>
      <c r="K4552" s="37">
        <v>63969</v>
      </c>
      <c r="L4552" s="37">
        <v>2861</v>
      </c>
      <c r="M4552" s="37">
        <v>1071</v>
      </c>
      <c r="N4552" s="37">
        <f>SUM(VentasC15[[#This Row],[Maquillaje]:[Perfumería]])</f>
        <v>118098</v>
      </c>
      <c r="O4552" s="14">
        <f>AVERAGE(VentasC15[[#This Row],[Maquillaje]:[Perfumería]])</f>
        <v>23619.599999999999</v>
      </c>
      <c r="P4552" t="str">
        <f>INDEX(VentasC15[[#Headers],[Maquillaje]:[Perfumería]],MATCH(MAX(VentasC15[[#This Row],[Maquillaje]:[Perfumería]]),VentasC15[[#This Row],[Maquillaje]:[Perfumería]],0))</f>
        <v>Cabello</v>
      </c>
      <c r="Q4552" t="str">
        <f>INDEX(VentasC15[[#Headers],[Maquillaje]:[Perfumería]],MATCH(MIN(VentasC15[[#This Row],[Maquillaje]:[Perfumería]]),VentasC15[[#This Row],[Maquillaje]:[Perfumería]],0))</f>
        <v>Perfumería</v>
      </c>
      <c r="R4552" t="str">
        <f>IF(VentasC15[[#This Row],[Total por vendedor]]&gt;=250000,"SI","NO")</f>
        <v>NO</v>
      </c>
    </row>
    <row r="4553" spans="1:18" x14ac:dyDescent="0.3">
      <c r="A4553" s="17">
        <v>33501673</v>
      </c>
      <c r="B4553" s="13">
        <v>67</v>
      </c>
      <c r="C4553" s="13">
        <v>10</v>
      </c>
      <c r="D4553" s="13">
        <v>96</v>
      </c>
      <c r="E4553" t="s">
        <v>24</v>
      </c>
      <c r="F4553" t="s">
        <v>21</v>
      </c>
      <c r="G4553" t="str">
        <f>IF(VentasC15[[#This Row],[Tipo de pago]]='Tablas auxiliares'!$B$6,"Venta física","Venta Online")</f>
        <v>Venta Online</v>
      </c>
      <c r="H4553" t="s">
        <v>29</v>
      </c>
      <c r="I4553" s="37">
        <v>86285</v>
      </c>
      <c r="J4553" s="37">
        <v>11353</v>
      </c>
      <c r="K4553" s="37">
        <v>81569</v>
      </c>
      <c r="L4553" s="37">
        <v>23610</v>
      </c>
      <c r="M4553" s="37">
        <v>61806</v>
      </c>
      <c r="N4553" s="37">
        <f>SUM(VentasC15[[#This Row],[Maquillaje]:[Perfumería]])</f>
        <v>264623</v>
      </c>
      <c r="O4553" s="14">
        <f>AVERAGE(VentasC15[[#This Row],[Maquillaje]:[Perfumería]])</f>
        <v>52924.6</v>
      </c>
      <c r="P4553" t="str">
        <f>INDEX(VentasC15[[#Headers],[Maquillaje]:[Perfumería]],MATCH(MAX(VentasC15[[#This Row],[Maquillaje]:[Perfumería]]),VentasC15[[#This Row],[Maquillaje]:[Perfumería]],0))</f>
        <v>Maquillaje</v>
      </c>
      <c r="Q4553" t="str">
        <f>INDEX(VentasC15[[#Headers],[Maquillaje]:[Perfumería]],MATCH(MIN(VentasC15[[#This Row],[Maquillaje]:[Perfumería]]),VentasC15[[#This Row],[Maquillaje]:[Perfumería]],0))</f>
        <v>Skincare</v>
      </c>
      <c r="R4553" t="str">
        <f>IF(VentasC15[[#This Row],[Total por vendedor]]&gt;=250000,"SI","NO")</f>
        <v>SI</v>
      </c>
    </row>
    <row r="4554" spans="1:18" x14ac:dyDescent="0.3">
      <c r="A4554" s="16">
        <v>33501674</v>
      </c>
      <c r="B4554" s="13">
        <v>54</v>
      </c>
      <c r="C4554" s="13">
        <v>10</v>
      </c>
      <c r="D4554" s="13">
        <v>65</v>
      </c>
      <c r="E4554" t="s">
        <v>22</v>
      </c>
      <c r="F4554" t="s">
        <v>20</v>
      </c>
      <c r="G4554" t="str">
        <f>IF(VentasC15[[#This Row],[Tipo de pago]]='Tablas auxiliares'!$B$6,"Venta física","Venta Online")</f>
        <v>Venta física</v>
      </c>
      <c r="H4554" t="s">
        <v>30</v>
      </c>
      <c r="I4554" s="37">
        <v>97428</v>
      </c>
      <c r="J4554" s="37">
        <v>91098</v>
      </c>
      <c r="K4554" s="37">
        <v>74126</v>
      </c>
      <c r="L4554" s="37">
        <v>2959</v>
      </c>
      <c r="M4554" s="37">
        <v>34824</v>
      </c>
      <c r="N4554" s="37">
        <f>SUM(VentasC15[[#This Row],[Maquillaje]:[Perfumería]])</f>
        <v>300435</v>
      </c>
      <c r="O4554" s="14">
        <f>AVERAGE(VentasC15[[#This Row],[Maquillaje]:[Perfumería]])</f>
        <v>60087</v>
      </c>
      <c r="P4554" t="str">
        <f>INDEX(VentasC15[[#Headers],[Maquillaje]:[Perfumería]],MATCH(MAX(VentasC15[[#This Row],[Maquillaje]:[Perfumería]]),VentasC15[[#This Row],[Maquillaje]:[Perfumería]],0))</f>
        <v>Maquillaje</v>
      </c>
      <c r="Q4554" t="str">
        <f>INDEX(VentasC15[[#Headers],[Maquillaje]:[Perfumería]],MATCH(MIN(VentasC15[[#This Row],[Maquillaje]:[Perfumería]]),VentasC15[[#This Row],[Maquillaje]:[Perfumería]],0))</f>
        <v>Cuerpo</v>
      </c>
      <c r="R4554" t="str">
        <f>IF(VentasC15[[#This Row],[Total por vendedor]]&gt;=250000,"SI","NO")</f>
        <v>SI</v>
      </c>
    </row>
    <row r="4555" spans="1:18" x14ac:dyDescent="0.3">
      <c r="A4555" s="17">
        <v>33501675</v>
      </c>
      <c r="B4555" s="13">
        <v>43</v>
      </c>
      <c r="C4555" s="13">
        <v>10</v>
      </c>
      <c r="D4555" s="13">
        <v>72</v>
      </c>
      <c r="E4555" t="s">
        <v>22</v>
      </c>
      <c r="F4555" t="s">
        <v>21</v>
      </c>
      <c r="G4555" t="str">
        <f>IF(VentasC15[[#This Row],[Tipo de pago]]='Tablas auxiliares'!$B$6,"Venta física","Venta Online")</f>
        <v>Venta Online</v>
      </c>
      <c r="H4555" t="s">
        <v>29</v>
      </c>
      <c r="I4555" s="37">
        <v>25364</v>
      </c>
      <c r="J4555" s="37">
        <v>69905</v>
      </c>
      <c r="K4555" s="37">
        <v>46234</v>
      </c>
      <c r="L4555" s="37">
        <v>20330</v>
      </c>
      <c r="M4555" s="37">
        <v>14423</v>
      </c>
      <c r="N4555" s="37">
        <f>SUM(VentasC15[[#This Row],[Maquillaje]:[Perfumería]])</f>
        <v>176256</v>
      </c>
      <c r="O4555" s="14">
        <f>AVERAGE(VentasC15[[#This Row],[Maquillaje]:[Perfumería]])</f>
        <v>35251.199999999997</v>
      </c>
      <c r="P4555" t="str">
        <f>INDEX(VentasC15[[#Headers],[Maquillaje]:[Perfumería]],MATCH(MAX(VentasC15[[#This Row],[Maquillaje]:[Perfumería]]),VentasC15[[#This Row],[Maquillaje]:[Perfumería]],0))</f>
        <v>Skincare</v>
      </c>
      <c r="Q4555" t="str">
        <f>INDEX(VentasC15[[#Headers],[Maquillaje]:[Perfumería]],MATCH(MIN(VentasC15[[#This Row],[Maquillaje]:[Perfumería]]),VentasC15[[#This Row],[Maquillaje]:[Perfumería]],0))</f>
        <v>Perfumería</v>
      </c>
      <c r="R4555" t="str">
        <f>IF(VentasC15[[#This Row],[Total por vendedor]]&gt;=250000,"SI","NO")</f>
        <v>NO</v>
      </c>
    </row>
    <row r="4556" spans="1:18" x14ac:dyDescent="0.3">
      <c r="A4556" s="16">
        <v>33501676</v>
      </c>
      <c r="B4556" s="13">
        <v>43</v>
      </c>
      <c r="C4556" s="13">
        <v>10</v>
      </c>
      <c r="D4556" s="13">
        <v>35</v>
      </c>
      <c r="E4556" t="s">
        <v>23</v>
      </c>
      <c r="F4556" t="s">
        <v>20</v>
      </c>
      <c r="G4556" t="str">
        <f>IF(VentasC15[[#This Row],[Tipo de pago]]='Tablas auxiliares'!$B$6,"Venta física","Venta Online")</f>
        <v>Venta física</v>
      </c>
      <c r="H4556" t="s">
        <v>30</v>
      </c>
      <c r="I4556" s="37">
        <v>8698</v>
      </c>
      <c r="J4556" s="37">
        <v>34233</v>
      </c>
      <c r="K4556" s="37">
        <v>21667</v>
      </c>
      <c r="L4556" s="37">
        <v>92856</v>
      </c>
      <c r="M4556" s="37">
        <v>21785</v>
      </c>
      <c r="N4556" s="37">
        <f>SUM(VentasC15[[#This Row],[Maquillaje]:[Perfumería]])</f>
        <v>179239</v>
      </c>
      <c r="O4556" s="14">
        <f>AVERAGE(VentasC15[[#This Row],[Maquillaje]:[Perfumería]])</f>
        <v>35847.800000000003</v>
      </c>
      <c r="P4556" t="str">
        <f>INDEX(VentasC15[[#Headers],[Maquillaje]:[Perfumería]],MATCH(MAX(VentasC15[[#This Row],[Maquillaje]:[Perfumería]]),VentasC15[[#This Row],[Maquillaje]:[Perfumería]],0))</f>
        <v>Cuerpo</v>
      </c>
      <c r="Q4556" t="str">
        <f>INDEX(VentasC15[[#Headers],[Maquillaje]:[Perfumería]],MATCH(MIN(VentasC15[[#This Row],[Maquillaje]:[Perfumería]]),VentasC15[[#This Row],[Maquillaje]:[Perfumería]],0))</f>
        <v>Maquillaje</v>
      </c>
      <c r="R4556" t="str">
        <f>IF(VentasC15[[#This Row],[Total por vendedor]]&gt;=250000,"SI","NO")</f>
        <v>NO</v>
      </c>
    </row>
    <row r="4557" spans="1:18" x14ac:dyDescent="0.3">
      <c r="A4557" s="17">
        <v>33501677</v>
      </c>
      <c r="B4557" s="13">
        <v>73</v>
      </c>
      <c r="C4557" s="13">
        <v>10</v>
      </c>
      <c r="D4557" s="13">
        <v>70</v>
      </c>
      <c r="E4557" t="s">
        <v>24</v>
      </c>
      <c r="F4557" t="s">
        <v>21</v>
      </c>
      <c r="G4557" t="str">
        <f>IF(VentasC15[[#This Row],[Tipo de pago]]='Tablas auxiliares'!$B$6,"Venta física","Venta Online")</f>
        <v>Venta Online</v>
      </c>
      <c r="H4557" t="s">
        <v>30</v>
      </c>
      <c r="I4557" s="37">
        <v>56261</v>
      </c>
      <c r="J4557" s="37">
        <v>36019</v>
      </c>
      <c r="K4557" s="37">
        <v>85880</v>
      </c>
      <c r="L4557" s="37">
        <v>28665</v>
      </c>
      <c r="M4557" s="37">
        <v>98403</v>
      </c>
      <c r="N4557" s="37">
        <f>SUM(VentasC15[[#This Row],[Maquillaje]:[Perfumería]])</f>
        <v>305228</v>
      </c>
      <c r="O4557" s="14">
        <f>AVERAGE(VentasC15[[#This Row],[Maquillaje]:[Perfumería]])</f>
        <v>61045.599999999999</v>
      </c>
      <c r="P4557" t="str">
        <f>INDEX(VentasC15[[#Headers],[Maquillaje]:[Perfumería]],MATCH(MAX(VentasC15[[#This Row],[Maquillaje]:[Perfumería]]),VentasC15[[#This Row],[Maquillaje]:[Perfumería]],0))</f>
        <v>Perfumería</v>
      </c>
      <c r="Q4557" t="str">
        <f>INDEX(VentasC15[[#Headers],[Maquillaje]:[Perfumería]],MATCH(MIN(VentasC15[[#This Row],[Maquillaje]:[Perfumería]]),VentasC15[[#This Row],[Maquillaje]:[Perfumería]],0))</f>
        <v>Cuerpo</v>
      </c>
      <c r="R4557" t="str">
        <f>IF(VentasC15[[#This Row],[Total por vendedor]]&gt;=250000,"SI","NO")</f>
        <v>SI</v>
      </c>
    </row>
    <row r="4558" spans="1:18" x14ac:dyDescent="0.3">
      <c r="A4558" s="16">
        <v>33501678</v>
      </c>
      <c r="B4558" s="13">
        <v>64</v>
      </c>
      <c r="C4558" s="13">
        <v>10</v>
      </c>
      <c r="D4558" s="13">
        <v>58</v>
      </c>
      <c r="E4558" t="s">
        <v>25</v>
      </c>
      <c r="F4558" t="s">
        <v>20</v>
      </c>
      <c r="G4558" t="str">
        <f>IF(VentasC15[[#This Row],[Tipo de pago]]='Tablas auxiliares'!$B$6,"Venta física","Venta Online")</f>
        <v>Venta física</v>
      </c>
      <c r="H4558" t="s">
        <v>29</v>
      </c>
      <c r="I4558" s="37">
        <v>62627</v>
      </c>
      <c r="J4558" s="37">
        <v>81157</v>
      </c>
      <c r="K4558" s="37">
        <v>79915</v>
      </c>
      <c r="L4558" s="37">
        <v>24011</v>
      </c>
      <c r="M4558" s="37">
        <v>40850</v>
      </c>
      <c r="N4558" s="37">
        <f>SUM(VentasC15[[#This Row],[Maquillaje]:[Perfumería]])</f>
        <v>288560</v>
      </c>
      <c r="O4558" s="14">
        <f>AVERAGE(VentasC15[[#This Row],[Maquillaje]:[Perfumería]])</f>
        <v>57712</v>
      </c>
      <c r="P4558" t="str">
        <f>INDEX(VentasC15[[#Headers],[Maquillaje]:[Perfumería]],MATCH(MAX(VentasC15[[#This Row],[Maquillaje]:[Perfumería]]),VentasC15[[#This Row],[Maquillaje]:[Perfumería]],0))</f>
        <v>Skincare</v>
      </c>
      <c r="Q4558" t="str">
        <f>INDEX(VentasC15[[#Headers],[Maquillaje]:[Perfumería]],MATCH(MIN(VentasC15[[#This Row],[Maquillaje]:[Perfumería]]),VentasC15[[#This Row],[Maquillaje]:[Perfumería]],0))</f>
        <v>Cuerpo</v>
      </c>
      <c r="R4558" t="str">
        <f>IF(VentasC15[[#This Row],[Total por vendedor]]&gt;=250000,"SI","NO")</f>
        <v>SI</v>
      </c>
    </row>
    <row r="4559" spans="1:18" x14ac:dyDescent="0.3">
      <c r="A4559" s="17">
        <v>33501679</v>
      </c>
      <c r="B4559" s="13">
        <v>33</v>
      </c>
      <c r="C4559" s="13">
        <v>10</v>
      </c>
      <c r="D4559" s="13">
        <v>100</v>
      </c>
      <c r="E4559" t="s">
        <v>24</v>
      </c>
      <c r="F4559" t="s">
        <v>20</v>
      </c>
      <c r="G4559" t="str">
        <f>IF(VentasC15[[#This Row],[Tipo de pago]]='Tablas auxiliares'!$B$6,"Venta física","Venta Online")</f>
        <v>Venta física</v>
      </c>
      <c r="H4559" t="s">
        <v>30</v>
      </c>
      <c r="I4559" s="37">
        <v>4748</v>
      </c>
      <c r="J4559" s="37">
        <v>7779</v>
      </c>
      <c r="K4559" s="37">
        <v>11805</v>
      </c>
      <c r="L4559" s="37">
        <v>48768</v>
      </c>
      <c r="M4559" s="37">
        <v>39036</v>
      </c>
      <c r="N4559" s="37">
        <f>SUM(VentasC15[[#This Row],[Maquillaje]:[Perfumería]])</f>
        <v>112136</v>
      </c>
      <c r="O4559" s="14">
        <f>AVERAGE(VentasC15[[#This Row],[Maquillaje]:[Perfumería]])</f>
        <v>22427.200000000001</v>
      </c>
      <c r="P4559" t="str">
        <f>INDEX(VentasC15[[#Headers],[Maquillaje]:[Perfumería]],MATCH(MAX(VentasC15[[#This Row],[Maquillaje]:[Perfumería]]),VentasC15[[#This Row],[Maquillaje]:[Perfumería]],0))</f>
        <v>Cuerpo</v>
      </c>
      <c r="Q4559" t="str">
        <f>INDEX(VentasC15[[#Headers],[Maquillaje]:[Perfumería]],MATCH(MIN(VentasC15[[#This Row],[Maquillaje]:[Perfumería]]),VentasC15[[#This Row],[Maquillaje]:[Perfumería]],0))</f>
        <v>Maquillaje</v>
      </c>
      <c r="R4559" t="str">
        <f>IF(VentasC15[[#This Row],[Total por vendedor]]&gt;=250000,"SI","NO")</f>
        <v>NO</v>
      </c>
    </row>
    <row r="4560" spans="1:18" x14ac:dyDescent="0.3">
      <c r="A4560" s="16">
        <v>33501680</v>
      </c>
      <c r="B4560" s="13">
        <v>50</v>
      </c>
      <c r="C4560" s="13">
        <v>10</v>
      </c>
      <c r="D4560" s="13">
        <v>18</v>
      </c>
      <c r="E4560" t="s">
        <v>24</v>
      </c>
      <c r="F4560" t="s">
        <v>20</v>
      </c>
      <c r="G4560" t="str">
        <f>IF(VentasC15[[#This Row],[Tipo de pago]]='Tablas auxiliares'!$B$6,"Venta física","Venta Online")</f>
        <v>Venta física</v>
      </c>
      <c r="H4560" t="s">
        <v>30</v>
      </c>
      <c r="I4560" s="37">
        <v>87094</v>
      </c>
      <c r="J4560" s="37">
        <v>36523</v>
      </c>
      <c r="K4560" s="37">
        <v>33532</v>
      </c>
      <c r="L4560" s="37">
        <v>34581</v>
      </c>
      <c r="M4560" s="37">
        <v>13815</v>
      </c>
      <c r="N4560" s="37">
        <f>SUM(VentasC15[[#This Row],[Maquillaje]:[Perfumería]])</f>
        <v>205545</v>
      </c>
      <c r="O4560" s="14">
        <f>AVERAGE(VentasC15[[#This Row],[Maquillaje]:[Perfumería]])</f>
        <v>41109</v>
      </c>
      <c r="P4560" t="str">
        <f>INDEX(VentasC15[[#Headers],[Maquillaje]:[Perfumería]],MATCH(MAX(VentasC15[[#This Row],[Maquillaje]:[Perfumería]]),VentasC15[[#This Row],[Maquillaje]:[Perfumería]],0))</f>
        <v>Maquillaje</v>
      </c>
      <c r="Q4560" t="str">
        <f>INDEX(VentasC15[[#Headers],[Maquillaje]:[Perfumería]],MATCH(MIN(VentasC15[[#This Row],[Maquillaje]:[Perfumería]]),VentasC15[[#This Row],[Maquillaje]:[Perfumería]],0))</f>
        <v>Perfumería</v>
      </c>
      <c r="R4560" t="str">
        <f>IF(VentasC15[[#This Row],[Total por vendedor]]&gt;=250000,"SI","NO")</f>
        <v>NO</v>
      </c>
    </row>
    <row r="4561" spans="1:18" x14ac:dyDescent="0.3">
      <c r="A4561" s="17">
        <v>33501681</v>
      </c>
      <c r="B4561" s="13">
        <v>46</v>
      </c>
      <c r="C4561" s="13">
        <v>10</v>
      </c>
      <c r="D4561" s="13">
        <v>53</v>
      </c>
      <c r="E4561" t="s">
        <v>24</v>
      </c>
      <c r="F4561" t="s">
        <v>20</v>
      </c>
      <c r="G4561" t="str">
        <f>IF(VentasC15[[#This Row],[Tipo de pago]]='Tablas auxiliares'!$B$6,"Venta física","Venta Online")</f>
        <v>Venta física</v>
      </c>
      <c r="H4561" t="s">
        <v>30</v>
      </c>
      <c r="I4561" s="37">
        <v>39769</v>
      </c>
      <c r="J4561" s="37">
        <v>26452</v>
      </c>
      <c r="K4561" s="37">
        <v>43481</v>
      </c>
      <c r="L4561" s="37">
        <v>76165</v>
      </c>
      <c r="M4561" s="37">
        <v>51231</v>
      </c>
      <c r="N4561" s="37">
        <f>SUM(VentasC15[[#This Row],[Maquillaje]:[Perfumería]])</f>
        <v>237098</v>
      </c>
      <c r="O4561" s="14">
        <f>AVERAGE(VentasC15[[#This Row],[Maquillaje]:[Perfumería]])</f>
        <v>47419.6</v>
      </c>
      <c r="P4561" t="str">
        <f>INDEX(VentasC15[[#Headers],[Maquillaje]:[Perfumería]],MATCH(MAX(VentasC15[[#This Row],[Maquillaje]:[Perfumería]]),VentasC15[[#This Row],[Maquillaje]:[Perfumería]],0))</f>
        <v>Cuerpo</v>
      </c>
      <c r="Q4561" t="str">
        <f>INDEX(VentasC15[[#Headers],[Maquillaje]:[Perfumería]],MATCH(MIN(VentasC15[[#This Row],[Maquillaje]:[Perfumería]]),VentasC15[[#This Row],[Maquillaje]:[Perfumería]],0))</f>
        <v>Skincare</v>
      </c>
      <c r="R4561" t="str">
        <f>IF(VentasC15[[#This Row],[Total por vendedor]]&gt;=250000,"SI","NO")</f>
        <v>NO</v>
      </c>
    </row>
    <row r="4562" spans="1:18" x14ac:dyDescent="0.3">
      <c r="A4562" s="16">
        <v>33501682</v>
      </c>
      <c r="B4562" s="13">
        <v>69</v>
      </c>
      <c r="C4562" s="13">
        <v>10</v>
      </c>
      <c r="D4562" s="13">
        <v>65</v>
      </c>
      <c r="E4562" t="s">
        <v>23</v>
      </c>
      <c r="F4562" t="s">
        <v>21</v>
      </c>
      <c r="G4562" t="str">
        <f>IF(VentasC15[[#This Row],[Tipo de pago]]='Tablas auxiliares'!$B$6,"Venta física","Venta Online")</f>
        <v>Venta Online</v>
      </c>
      <c r="H4562" t="s">
        <v>29</v>
      </c>
      <c r="I4562" s="37">
        <v>90670</v>
      </c>
      <c r="J4562" s="37">
        <v>52879</v>
      </c>
      <c r="K4562" s="37">
        <v>10487</v>
      </c>
      <c r="L4562" s="37">
        <v>93789</v>
      </c>
      <c r="M4562" s="37">
        <v>35475</v>
      </c>
      <c r="N4562" s="37">
        <f>SUM(VentasC15[[#This Row],[Maquillaje]:[Perfumería]])</f>
        <v>283300</v>
      </c>
      <c r="O4562" s="14">
        <f>AVERAGE(VentasC15[[#This Row],[Maquillaje]:[Perfumería]])</f>
        <v>56660</v>
      </c>
      <c r="P4562" t="str">
        <f>INDEX(VentasC15[[#Headers],[Maquillaje]:[Perfumería]],MATCH(MAX(VentasC15[[#This Row],[Maquillaje]:[Perfumería]]),VentasC15[[#This Row],[Maquillaje]:[Perfumería]],0))</f>
        <v>Cuerpo</v>
      </c>
      <c r="Q4562" t="str">
        <f>INDEX(VentasC15[[#Headers],[Maquillaje]:[Perfumería]],MATCH(MIN(VentasC15[[#This Row],[Maquillaje]:[Perfumería]]),VentasC15[[#This Row],[Maquillaje]:[Perfumería]],0))</f>
        <v>Cabello</v>
      </c>
      <c r="R4562" t="str">
        <f>IF(VentasC15[[#This Row],[Total por vendedor]]&gt;=250000,"SI","NO")</f>
        <v>SI</v>
      </c>
    </row>
    <row r="4563" spans="1:18" x14ac:dyDescent="0.3">
      <c r="A4563" s="17">
        <v>33501683</v>
      </c>
      <c r="B4563" s="13">
        <v>70</v>
      </c>
      <c r="C4563" s="13">
        <v>10</v>
      </c>
      <c r="D4563" s="13">
        <v>66</v>
      </c>
      <c r="E4563" t="s">
        <v>23</v>
      </c>
      <c r="F4563" t="s">
        <v>20</v>
      </c>
      <c r="G4563" t="str">
        <f>IF(VentasC15[[#This Row],[Tipo de pago]]='Tablas auxiliares'!$B$6,"Venta física","Venta Online")</f>
        <v>Venta física</v>
      </c>
      <c r="H4563" t="s">
        <v>30</v>
      </c>
      <c r="I4563" s="37">
        <v>94187</v>
      </c>
      <c r="J4563" s="37">
        <v>53680</v>
      </c>
      <c r="K4563" s="37">
        <v>54694</v>
      </c>
      <c r="L4563" s="37">
        <v>62144</v>
      </c>
      <c r="M4563" s="37">
        <v>30651</v>
      </c>
      <c r="N4563" s="37">
        <f>SUM(VentasC15[[#This Row],[Maquillaje]:[Perfumería]])</f>
        <v>295356</v>
      </c>
      <c r="O4563" s="14">
        <f>AVERAGE(VentasC15[[#This Row],[Maquillaje]:[Perfumería]])</f>
        <v>59071.199999999997</v>
      </c>
      <c r="P4563" t="str">
        <f>INDEX(VentasC15[[#Headers],[Maquillaje]:[Perfumería]],MATCH(MAX(VentasC15[[#This Row],[Maquillaje]:[Perfumería]]),VentasC15[[#This Row],[Maquillaje]:[Perfumería]],0))</f>
        <v>Maquillaje</v>
      </c>
      <c r="Q4563" t="str">
        <f>INDEX(VentasC15[[#Headers],[Maquillaje]:[Perfumería]],MATCH(MIN(VentasC15[[#This Row],[Maquillaje]:[Perfumería]]),VentasC15[[#This Row],[Maquillaje]:[Perfumería]],0))</f>
        <v>Perfumería</v>
      </c>
      <c r="R4563" t="str">
        <f>IF(VentasC15[[#This Row],[Total por vendedor]]&gt;=250000,"SI","NO")</f>
        <v>SI</v>
      </c>
    </row>
    <row r="4564" spans="1:18" x14ac:dyDescent="0.3">
      <c r="A4564" s="16">
        <v>33501684</v>
      </c>
      <c r="B4564" s="13">
        <v>33</v>
      </c>
      <c r="C4564" s="13">
        <v>10</v>
      </c>
      <c r="D4564" s="13">
        <v>34</v>
      </c>
      <c r="E4564" t="s">
        <v>23</v>
      </c>
      <c r="F4564" t="s">
        <v>21</v>
      </c>
      <c r="G4564" t="str">
        <f>IF(VentasC15[[#This Row],[Tipo de pago]]='Tablas auxiliares'!$B$6,"Venta física","Venta Online")</f>
        <v>Venta Online</v>
      </c>
      <c r="H4564" t="s">
        <v>30</v>
      </c>
      <c r="I4564" s="37">
        <v>31181</v>
      </c>
      <c r="J4564" s="37">
        <v>55101</v>
      </c>
      <c r="K4564" s="37">
        <v>33657</v>
      </c>
      <c r="L4564" s="37">
        <v>56234</v>
      </c>
      <c r="M4564" s="37">
        <v>10033</v>
      </c>
      <c r="N4564" s="37">
        <f>SUM(VentasC15[[#This Row],[Maquillaje]:[Perfumería]])</f>
        <v>186206</v>
      </c>
      <c r="O4564" s="14">
        <f>AVERAGE(VentasC15[[#This Row],[Maquillaje]:[Perfumería]])</f>
        <v>37241.199999999997</v>
      </c>
      <c r="P4564" t="str">
        <f>INDEX(VentasC15[[#Headers],[Maquillaje]:[Perfumería]],MATCH(MAX(VentasC15[[#This Row],[Maquillaje]:[Perfumería]]),VentasC15[[#This Row],[Maquillaje]:[Perfumería]],0))</f>
        <v>Cuerpo</v>
      </c>
      <c r="Q4564" t="str">
        <f>INDEX(VentasC15[[#Headers],[Maquillaje]:[Perfumería]],MATCH(MIN(VentasC15[[#This Row],[Maquillaje]:[Perfumería]]),VentasC15[[#This Row],[Maquillaje]:[Perfumería]],0))</f>
        <v>Perfumería</v>
      </c>
      <c r="R4564" t="str">
        <f>IF(VentasC15[[#This Row],[Total por vendedor]]&gt;=250000,"SI","NO")</f>
        <v>NO</v>
      </c>
    </row>
    <row r="4565" spans="1:18" x14ac:dyDescent="0.3">
      <c r="A4565" s="17">
        <v>33501685</v>
      </c>
      <c r="B4565" s="13">
        <v>35</v>
      </c>
      <c r="C4565" s="13">
        <v>10</v>
      </c>
      <c r="D4565" s="13">
        <v>20</v>
      </c>
      <c r="E4565" t="s">
        <v>23</v>
      </c>
      <c r="F4565" t="s">
        <v>21</v>
      </c>
      <c r="G4565" t="str">
        <f>IF(VentasC15[[#This Row],[Tipo de pago]]='Tablas auxiliares'!$B$6,"Venta física","Venta Online")</f>
        <v>Venta Online</v>
      </c>
      <c r="H4565" t="s">
        <v>29</v>
      </c>
      <c r="I4565" s="37">
        <v>97965</v>
      </c>
      <c r="J4565" s="37">
        <v>78063</v>
      </c>
      <c r="K4565" s="37">
        <v>98803</v>
      </c>
      <c r="L4565" s="37">
        <v>34879</v>
      </c>
      <c r="M4565" s="37">
        <v>98</v>
      </c>
      <c r="N4565" s="37">
        <f>SUM(VentasC15[[#This Row],[Maquillaje]:[Perfumería]])</f>
        <v>309808</v>
      </c>
      <c r="O4565" s="14">
        <f>AVERAGE(VentasC15[[#This Row],[Maquillaje]:[Perfumería]])</f>
        <v>61961.599999999999</v>
      </c>
      <c r="P4565" t="str">
        <f>INDEX(VentasC15[[#Headers],[Maquillaje]:[Perfumería]],MATCH(MAX(VentasC15[[#This Row],[Maquillaje]:[Perfumería]]),VentasC15[[#This Row],[Maquillaje]:[Perfumería]],0))</f>
        <v>Cabello</v>
      </c>
      <c r="Q4565" t="str">
        <f>INDEX(VentasC15[[#Headers],[Maquillaje]:[Perfumería]],MATCH(MIN(VentasC15[[#This Row],[Maquillaje]:[Perfumería]]),VentasC15[[#This Row],[Maquillaje]:[Perfumería]],0))</f>
        <v>Perfumería</v>
      </c>
      <c r="R4565" t="str">
        <f>IF(VentasC15[[#This Row],[Total por vendedor]]&gt;=250000,"SI","NO")</f>
        <v>SI</v>
      </c>
    </row>
    <row r="4566" spans="1:18" x14ac:dyDescent="0.3">
      <c r="A4566" s="16">
        <v>33501686</v>
      </c>
      <c r="B4566" s="13">
        <v>53</v>
      </c>
      <c r="C4566" s="13">
        <v>10</v>
      </c>
      <c r="D4566" s="13">
        <v>89</v>
      </c>
      <c r="E4566" t="s">
        <v>23</v>
      </c>
      <c r="F4566" t="s">
        <v>21</v>
      </c>
      <c r="G4566" t="str">
        <f>IF(VentasC15[[#This Row],[Tipo de pago]]='Tablas auxiliares'!$B$6,"Venta física","Venta Online")</f>
        <v>Venta Online</v>
      </c>
      <c r="H4566" t="s">
        <v>30</v>
      </c>
      <c r="I4566" s="37">
        <v>66567</v>
      </c>
      <c r="J4566" s="37">
        <v>87726</v>
      </c>
      <c r="K4566" s="37">
        <v>39007</v>
      </c>
      <c r="L4566" s="37">
        <v>69925</v>
      </c>
      <c r="M4566" s="37">
        <v>76076</v>
      </c>
      <c r="N4566" s="37">
        <f>SUM(VentasC15[[#This Row],[Maquillaje]:[Perfumería]])</f>
        <v>339301</v>
      </c>
      <c r="O4566" s="14">
        <f>AVERAGE(VentasC15[[#This Row],[Maquillaje]:[Perfumería]])</f>
        <v>67860.2</v>
      </c>
      <c r="P4566" t="str">
        <f>INDEX(VentasC15[[#Headers],[Maquillaje]:[Perfumería]],MATCH(MAX(VentasC15[[#This Row],[Maquillaje]:[Perfumería]]),VentasC15[[#This Row],[Maquillaje]:[Perfumería]],0))</f>
        <v>Skincare</v>
      </c>
      <c r="Q4566" t="str">
        <f>INDEX(VentasC15[[#Headers],[Maquillaje]:[Perfumería]],MATCH(MIN(VentasC15[[#This Row],[Maquillaje]:[Perfumería]]),VentasC15[[#This Row],[Maquillaje]:[Perfumería]],0))</f>
        <v>Cabello</v>
      </c>
      <c r="R4566" t="str">
        <f>IF(VentasC15[[#This Row],[Total por vendedor]]&gt;=250000,"SI","NO")</f>
        <v>SI</v>
      </c>
    </row>
    <row r="4567" spans="1:18" x14ac:dyDescent="0.3">
      <c r="A4567" s="17">
        <v>33501687</v>
      </c>
      <c r="B4567" s="13">
        <v>58</v>
      </c>
      <c r="C4567" s="13">
        <v>10</v>
      </c>
      <c r="D4567" s="13">
        <v>100</v>
      </c>
      <c r="E4567" t="s">
        <v>22</v>
      </c>
      <c r="F4567" t="s">
        <v>20</v>
      </c>
      <c r="G4567" t="str">
        <f>IF(VentasC15[[#This Row],[Tipo de pago]]='Tablas auxiliares'!$B$6,"Venta física","Venta Online")</f>
        <v>Venta física</v>
      </c>
      <c r="H4567" t="s">
        <v>29</v>
      </c>
      <c r="I4567" s="37">
        <v>30764</v>
      </c>
      <c r="J4567" s="37">
        <v>73300</v>
      </c>
      <c r="K4567" s="37">
        <v>69567</v>
      </c>
      <c r="L4567" s="37">
        <v>97001</v>
      </c>
      <c r="M4567" s="37">
        <v>20681</v>
      </c>
      <c r="N4567" s="37">
        <f>SUM(VentasC15[[#This Row],[Maquillaje]:[Perfumería]])</f>
        <v>291313</v>
      </c>
      <c r="O4567" s="14">
        <f>AVERAGE(VentasC15[[#This Row],[Maquillaje]:[Perfumería]])</f>
        <v>58262.6</v>
      </c>
      <c r="P4567" t="str">
        <f>INDEX(VentasC15[[#Headers],[Maquillaje]:[Perfumería]],MATCH(MAX(VentasC15[[#This Row],[Maquillaje]:[Perfumería]]),VentasC15[[#This Row],[Maquillaje]:[Perfumería]],0))</f>
        <v>Cuerpo</v>
      </c>
      <c r="Q4567" t="str">
        <f>INDEX(VentasC15[[#Headers],[Maquillaje]:[Perfumería]],MATCH(MIN(VentasC15[[#This Row],[Maquillaje]:[Perfumería]]),VentasC15[[#This Row],[Maquillaje]:[Perfumería]],0))</f>
        <v>Perfumería</v>
      </c>
      <c r="R4567" t="str">
        <f>IF(VentasC15[[#This Row],[Total por vendedor]]&gt;=250000,"SI","NO")</f>
        <v>SI</v>
      </c>
    </row>
    <row r="4568" spans="1:18" x14ac:dyDescent="0.3">
      <c r="A4568" s="16">
        <v>33501688</v>
      </c>
      <c r="B4568" s="13">
        <v>63</v>
      </c>
      <c r="C4568" s="13">
        <v>10</v>
      </c>
      <c r="D4568" s="13">
        <v>50</v>
      </c>
      <c r="E4568" t="s">
        <v>23</v>
      </c>
      <c r="F4568" t="s">
        <v>21</v>
      </c>
      <c r="G4568" t="str">
        <f>IF(VentasC15[[#This Row],[Tipo de pago]]='Tablas auxiliares'!$B$6,"Venta física","Venta Online")</f>
        <v>Venta Online</v>
      </c>
      <c r="H4568" t="s">
        <v>30</v>
      </c>
      <c r="I4568" s="37">
        <v>58560</v>
      </c>
      <c r="J4568" s="37">
        <v>32327</v>
      </c>
      <c r="K4568" s="37">
        <v>85831</v>
      </c>
      <c r="L4568" s="37">
        <v>20392</v>
      </c>
      <c r="M4568" s="37">
        <v>30392</v>
      </c>
      <c r="N4568" s="37">
        <f>SUM(VentasC15[[#This Row],[Maquillaje]:[Perfumería]])</f>
        <v>227502</v>
      </c>
      <c r="O4568" s="14">
        <f>AVERAGE(VentasC15[[#This Row],[Maquillaje]:[Perfumería]])</f>
        <v>45500.4</v>
      </c>
      <c r="P4568" t="str">
        <f>INDEX(VentasC15[[#Headers],[Maquillaje]:[Perfumería]],MATCH(MAX(VentasC15[[#This Row],[Maquillaje]:[Perfumería]]),VentasC15[[#This Row],[Maquillaje]:[Perfumería]],0))</f>
        <v>Cabello</v>
      </c>
      <c r="Q4568" t="str">
        <f>INDEX(VentasC15[[#Headers],[Maquillaje]:[Perfumería]],MATCH(MIN(VentasC15[[#This Row],[Maquillaje]:[Perfumería]]),VentasC15[[#This Row],[Maquillaje]:[Perfumería]],0))</f>
        <v>Cuerpo</v>
      </c>
      <c r="R4568" t="str">
        <f>IF(VentasC15[[#This Row],[Total por vendedor]]&gt;=250000,"SI","NO")</f>
        <v>NO</v>
      </c>
    </row>
    <row r="4569" spans="1:18" x14ac:dyDescent="0.3">
      <c r="A4569" s="17">
        <v>33501689</v>
      </c>
      <c r="B4569" s="13">
        <v>32</v>
      </c>
      <c r="C4569" s="13">
        <v>10</v>
      </c>
      <c r="D4569" s="13">
        <v>88</v>
      </c>
      <c r="E4569" t="s">
        <v>24</v>
      </c>
      <c r="F4569" t="s">
        <v>20</v>
      </c>
      <c r="G4569" t="str">
        <f>IF(VentasC15[[#This Row],[Tipo de pago]]='Tablas auxiliares'!$B$6,"Venta física","Venta Online")</f>
        <v>Venta física</v>
      </c>
      <c r="H4569" t="s">
        <v>30</v>
      </c>
      <c r="I4569" s="37">
        <v>52863</v>
      </c>
      <c r="J4569" s="37">
        <v>50831</v>
      </c>
      <c r="K4569" s="37">
        <v>29357</v>
      </c>
      <c r="L4569" s="37">
        <v>54911</v>
      </c>
      <c r="M4569" s="37">
        <v>68467</v>
      </c>
      <c r="N4569" s="37">
        <f>SUM(VentasC15[[#This Row],[Maquillaje]:[Perfumería]])</f>
        <v>256429</v>
      </c>
      <c r="O4569" s="14">
        <f>AVERAGE(VentasC15[[#This Row],[Maquillaje]:[Perfumería]])</f>
        <v>51285.8</v>
      </c>
      <c r="P4569" t="str">
        <f>INDEX(VentasC15[[#Headers],[Maquillaje]:[Perfumería]],MATCH(MAX(VentasC15[[#This Row],[Maquillaje]:[Perfumería]]),VentasC15[[#This Row],[Maquillaje]:[Perfumería]],0))</f>
        <v>Perfumería</v>
      </c>
      <c r="Q4569" t="str">
        <f>INDEX(VentasC15[[#Headers],[Maquillaje]:[Perfumería]],MATCH(MIN(VentasC15[[#This Row],[Maquillaje]:[Perfumería]]),VentasC15[[#This Row],[Maquillaje]:[Perfumería]],0))</f>
        <v>Cabello</v>
      </c>
      <c r="R4569" t="str">
        <f>IF(VentasC15[[#This Row],[Total por vendedor]]&gt;=250000,"SI","NO")</f>
        <v>SI</v>
      </c>
    </row>
    <row r="4570" spans="1:18" x14ac:dyDescent="0.3">
      <c r="A4570" s="16">
        <v>33501690</v>
      </c>
      <c r="B4570" s="13">
        <v>53</v>
      </c>
      <c r="C4570" s="13">
        <v>10</v>
      </c>
      <c r="D4570" s="13">
        <v>67</v>
      </c>
      <c r="E4570" t="s">
        <v>23</v>
      </c>
      <c r="F4570" t="s">
        <v>20</v>
      </c>
      <c r="G4570" t="str">
        <f>IF(VentasC15[[#This Row],[Tipo de pago]]='Tablas auxiliares'!$B$6,"Venta física","Venta Online")</f>
        <v>Venta física</v>
      </c>
      <c r="H4570" t="s">
        <v>30</v>
      </c>
      <c r="I4570" s="37">
        <v>88285</v>
      </c>
      <c r="J4570" s="37">
        <v>65148</v>
      </c>
      <c r="K4570" s="37">
        <v>2091</v>
      </c>
      <c r="L4570" s="37">
        <v>54331</v>
      </c>
      <c r="M4570" s="37">
        <v>3222</v>
      </c>
      <c r="N4570" s="37">
        <f>SUM(VentasC15[[#This Row],[Maquillaje]:[Perfumería]])</f>
        <v>213077</v>
      </c>
      <c r="O4570" s="14">
        <f>AVERAGE(VentasC15[[#This Row],[Maquillaje]:[Perfumería]])</f>
        <v>42615.4</v>
      </c>
      <c r="P4570" t="str">
        <f>INDEX(VentasC15[[#Headers],[Maquillaje]:[Perfumería]],MATCH(MAX(VentasC15[[#This Row],[Maquillaje]:[Perfumería]]),VentasC15[[#This Row],[Maquillaje]:[Perfumería]],0))</f>
        <v>Maquillaje</v>
      </c>
      <c r="Q4570" t="str">
        <f>INDEX(VentasC15[[#Headers],[Maquillaje]:[Perfumería]],MATCH(MIN(VentasC15[[#This Row],[Maquillaje]:[Perfumería]]),VentasC15[[#This Row],[Maquillaje]:[Perfumería]],0))</f>
        <v>Cabello</v>
      </c>
      <c r="R4570" t="str">
        <f>IF(VentasC15[[#This Row],[Total por vendedor]]&gt;=250000,"SI","NO")</f>
        <v>NO</v>
      </c>
    </row>
    <row r="4571" spans="1:18" x14ac:dyDescent="0.3">
      <c r="A4571" s="17">
        <v>33501691</v>
      </c>
      <c r="B4571" s="13">
        <v>46</v>
      </c>
      <c r="C4571" s="13">
        <v>10</v>
      </c>
      <c r="D4571" s="13">
        <v>92</v>
      </c>
      <c r="E4571" t="s">
        <v>23</v>
      </c>
      <c r="F4571" t="s">
        <v>21</v>
      </c>
      <c r="G4571" t="str">
        <f>IF(VentasC15[[#This Row],[Tipo de pago]]='Tablas auxiliares'!$B$6,"Venta física","Venta Online")</f>
        <v>Venta Online</v>
      </c>
      <c r="H4571" t="s">
        <v>30</v>
      </c>
      <c r="I4571" s="37">
        <v>87191</v>
      </c>
      <c r="J4571" s="37">
        <v>44362</v>
      </c>
      <c r="K4571" s="37">
        <v>84919</v>
      </c>
      <c r="L4571" s="37">
        <v>54310</v>
      </c>
      <c r="M4571" s="37">
        <v>72863</v>
      </c>
      <c r="N4571" s="37">
        <f>SUM(VentasC15[[#This Row],[Maquillaje]:[Perfumería]])</f>
        <v>343645</v>
      </c>
      <c r="O4571" s="14">
        <f>AVERAGE(VentasC15[[#This Row],[Maquillaje]:[Perfumería]])</f>
        <v>68729</v>
      </c>
      <c r="P4571" t="str">
        <f>INDEX(VentasC15[[#Headers],[Maquillaje]:[Perfumería]],MATCH(MAX(VentasC15[[#This Row],[Maquillaje]:[Perfumería]]),VentasC15[[#This Row],[Maquillaje]:[Perfumería]],0))</f>
        <v>Maquillaje</v>
      </c>
      <c r="Q4571" t="str">
        <f>INDEX(VentasC15[[#Headers],[Maquillaje]:[Perfumería]],MATCH(MIN(VentasC15[[#This Row],[Maquillaje]:[Perfumería]]),VentasC15[[#This Row],[Maquillaje]:[Perfumería]],0))</f>
        <v>Skincare</v>
      </c>
      <c r="R4571" t="str">
        <f>IF(VentasC15[[#This Row],[Total por vendedor]]&gt;=250000,"SI","NO")</f>
        <v>SI</v>
      </c>
    </row>
    <row r="4572" spans="1:18" x14ac:dyDescent="0.3">
      <c r="A4572" s="16">
        <v>33501692</v>
      </c>
      <c r="B4572" s="13">
        <v>43</v>
      </c>
      <c r="C4572" s="13">
        <v>10</v>
      </c>
      <c r="D4572" s="13">
        <v>31</v>
      </c>
      <c r="E4572" t="s">
        <v>22</v>
      </c>
      <c r="F4572" t="s">
        <v>21</v>
      </c>
      <c r="G4572" t="str">
        <f>IF(VentasC15[[#This Row],[Tipo de pago]]='Tablas auxiliares'!$B$6,"Venta física","Venta Online")</f>
        <v>Venta Online</v>
      </c>
      <c r="H4572" t="s">
        <v>29</v>
      </c>
      <c r="I4572" s="37">
        <v>41296</v>
      </c>
      <c r="J4572" s="37">
        <v>68992</v>
      </c>
      <c r="K4572" s="37">
        <v>74299</v>
      </c>
      <c r="L4572" s="37">
        <v>86229</v>
      </c>
      <c r="M4572" s="37">
        <v>9801</v>
      </c>
      <c r="N4572" s="37">
        <f>SUM(VentasC15[[#This Row],[Maquillaje]:[Perfumería]])</f>
        <v>280617</v>
      </c>
      <c r="O4572" s="14">
        <f>AVERAGE(VentasC15[[#This Row],[Maquillaje]:[Perfumería]])</f>
        <v>56123.4</v>
      </c>
      <c r="P4572" t="str">
        <f>INDEX(VentasC15[[#Headers],[Maquillaje]:[Perfumería]],MATCH(MAX(VentasC15[[#This Row],[Maquillaje]:[Perfumería]]),VentasC15[[#This Row],[Maquillaje]:[Perfumería]],0))</f>
        <v>Cuerpo</v>
      </c>
      <c r="Q4572" t="str">
        <f>INDEX(VentasC15[[#Headers],[Maquillaje]:[Perfumería]],MATCH(MIN(VentasC15[[#This Row],[Maquillaje]:[Perfumería]]),VentasC15[[#This Row],[Maquillaje]:[Perfumería]],0))</f>
        <v>Perfumería</v>
      </c>
      <c r="R4572" t="str">
        <f>IF(VentasC15[[#This Row],[Total por vendedor]]&gt;=250000,"SI","NO")</f>
        <v>SI</v>
      </c>
    </row>
    <row r="4573" spans="1:18" x14ac:dyDescent="0.3">
      <c r="A4573" s="17">
        <v>33501693</v>
      </c>
      <c r="B4573" s="13">
        <v>65</v>
      </c>
      <c r="C4573" s="13">
        <v>10</v>
      </c>
      <c r="D4573" s="13">
        <v>7</v>
      </c>
      <c r="E4573" t="s">
        <v>25</v>
      </c>
      <c r="F4573" t="s">
        <v>20</v>
      </c>
      <c r="G4573" t="str">
        <f>IF(VentasC15[[#This Row],[Tipo de pago]]='Tablas auxiliares'!$B$6,"Venta física","Venta Online")</f>
        <v>Venta física</v>
      </c>
      <c r="H4573" t="s">
        <v>29</v>
      </c>
      <c r="I4573" s="37">
        <v>46634</v>
      </c>
      <c r="J4573" s="37">
        <v>84071</v>
      </c>
      <c r="K4573" s="37">
        <v>10782</v>
      </c>
      <c r="L4573" s="37">
        <v>17811</v>
      </c>
      <c r="M4573" s="37">
        <v>48025</v>
      </c>
      <c r="N4573" s="37">
        <f>SUM(VentasC15[[#This Row],[Maquillaje]:[Perfumería]])</f>
        <v>207323</v>
      </c>
      <c r="O4573" s="14">
        <f>AVERAGE(VentasC15[[#This Row],[Maquillaje]:[Perfumería]])</f>
        <v>41464.6</v>
      </c>
      <c r="P4573" t="str">
        <f>INDEX(VentasC15[[#Headers],[Maquillaje]:[Perfumería]],MATCH(MAX(VentasC15[[#This Row],[Maquillaje]:[Perfumería]]),VentasC15[[#This Row],[Maquillaje]:[Perfumería]],0))</f>
        <v>Skincare</v>
      </c>
      <c r="Q4573" t="str">
        <f>INDEX(VentasC15[[#Headers],[Maquillaje]:[Perfumería]],MATCH(MIN(VentasC15[[#This Row],[Maquillaje]:[Perfumería]]),VentasC15[[#This Row],[Maquillaje]:[Perfumería]],0))</f>
        <v>Cabello</v>
      </c>
      <c r="R4573" t="str">
        <f>IF(VentasC15[[#This Row],[Total por vendedor]]&gt;=250000,"SI","NO")</f>
        <v>NO</v>
      </c>
    </row>
    <row r="4574" spans="1:18" x14ac:dyDescent="0.3">
      <c r="A4574" s="16">
        <v>33501694</v>
      </c>
      <c r="B4574" s="13">
        <v>50</v>
      </c>
      <c r="C4574" s="13">
        <v>10</v>
      </c>
      <c r="D4574" s="13">
        <v>46</v>
      </c>
      <c r="E4574" t="s">
        <v>25</v>
      </c>
      <c r="F4574" t="s">
        <v>21</v>
      </c>
      <c r="G4574" t="str">
        <f>IF(VentasC15[[#This Row],[Tipo de pago]]='Tablas auxiliares'!$B$6,"Venta física","Venta Online")</f>
        <v>Venta Online</v>
      </c>
      <c r="H4574" t="s">
        <v>30</v>
      </c>
      <c r="I4574" s="37">
        <v>14187</v>
      </c>
      <c r="J4574" s="37">
        <v>8487</v>
      </c>
      <c r="K4574" s="37">
        <v>81909</v>
      </c>
      <c r="L4574" s="37">
        <v>8552</v>
      </c>
      <c r="M4574" s="37">
        <v>35813</v>
      </c>
      <c r="N4574" s="37">
        <f>SUM(VentasC15[[#This Row],[Maquillaje]:[Perfumería]])</f>
        <v>148948</v>
      </c>
      <c r="O4574" s="14">
        <f>AVERAGE(VentasC15[[#This Row],[Maquillaje]:[Perfumería]])</f>
        <v>29789.599999999999</v>
      </c>
      <c r="P4574" t="str">
        <f>INDEX(VentasC15[[#Headers],[Maquillaje]:[Perfumería]],MATCH(MAX(VentasC15[[#This Row],[Maquillaje]:[Perfumería]]),VentasC15[[#This Row],[Maquillaje]:[Perfumería]],0))</f>
        <v>Cabello</v>
      </c>
      <c r="Q4574" t="str">
        <f>INDEX(VentasC15[[#Headers],[Maquillaje]:[Perfumería]],MATCH(MIN(VentasC15[[#This Row],[Maquillaje]:[Perfumería]]),VentasC15[[#This Row],[Maquillaje]:[Perfumería]],0))</f>
        <v>Skincare</v>
      </c>
      <c r="R4574" t="str">
        <f>IF(VentasC15[[#This Row],[Total por vendedor]]&gt;=250000,"SI","NO")</f>
        <v>NO</v>
      </c>
    </row>
    <row r="4575" spans="1:18" x14ac:dyDescent="0.3">
      <c r="A4575" s="17">
        <v>33501695</v>
      </c>
      <c r="B4575" s="13">
        <v>33</v>
      </c>
      <c r="C4575" s="13">
        <v>10</v>
      </c>
      <c r="D4575" s="13">
        <v>56</v>
      </c>
      <c r="E4575" t="s">
        <v>23</v>
      </c>
      <c r="F4575" t="s">
        <v>21</v>
      </c>
      <c r="G4575" t="str">
        <f>IF(VentasC15[[#This Row],[Tipo de pago]]='Tablas auxiliares'!$B$6,"Venta física","Venta Online")</f>
        <v>Venta Online</v>
      </c>
      <c r="H4575" t="s">
        <v>29</v>
      </c>
      <c r="I4575" s="37">
        <v>80654</v>
      </c>
      <c r="J4575" s="37">
        <v>76125</v>
      </c>
      <c r="K4575" s="37">
        <v>81919</v>
      </c>
      <c r="L4575" s="37">
        <v>96532</v>
      </c>
      <c r="M4575" s="37">
        <v>57107</v>
      </c>
      <c r="N4575" s="37">
        <f>SUM(VentasC15[[#This Row],[Maquillaje]:[Perfumería]])</f>
        <v>392337</v>
      </c>
      <c r="O4575" s="14">
        <f>AVERAGE(VentasC15[[#This Row],[Maquillaje]:[Perfumería]])</f>
        <v>78467.399999999994</v>
      </c>
      <c r="P4575" t="str">
        <f>INDEX(VentasC15[[#Headers],[Maquillaje]:[Perfumería]],MATCH(MAX(VentasC15[[#This Row],[Maquillaje]:[Perfumería]]),VentasC15[[#This Row],[Maquillaje]:[Perfumería]],0))</f>
        <v>Cuerpo</v>
      </c>
      <c r="Q4575" t="str">
        <f>INDEX(VentasC15[[#Headers],[Maquillaje]:[Perfumería]],MATCH(MIN(VentasC15[[#This Row],[Maquillaje]:[Perfumería]]),VentasC15[[#This Row],[Maquillaje]:[Perfumería]],0))</f>
        <v>Perfumería</v>
      </c>
      <c r="R4575" t="str">
        <f>IF(VentasC15[[#This Row],[Total por vendedor]]&gt;=250000,"SI","NO")</f>
        <v>SI</v>
      </c>
    </row>
    <row r="4576" spans="1:18" x14ac:dyDescent="0.3">
      <c r="A4576" s="16">
        <v>33501696</v>
      </c>
      <c r="B4576" s="13">
        <v>30</v>
      </c>
      <c r="C4576" s="13">
        <v>10</v>
      </c>
      <c r="D4576" s="13">
        <v>49</v>
      </c>
      <c r="E4576" t="s">
        <v>23</v>
      </c>
      <c r="F4576" t="s">
        <v>21</v>
      </c>
      <c r="G4576" t="str">
        <f>IF(VentasC15[[#This Row],[Tipo de pago]]='Tablas auxiliares'!$B$6,"Venta física","Venta Online")</f>
        <v>Venta Online</v>
      </c>
      <c r="H4576" t="s">
        <v>29</v>
      </c>
      <c r="I4576" s="37">
        <v>28279</v>
      </c>
      <c r="J4576" s="37">
        <v>42842</v>
      </c>
      <c r="K4576" s="37">
        <v>49073</v>
      </c>
      <c r="L4576" s="37">
        <v>42575</v>
      </c>
      <c r="M4576" s="37">
        <v>77103</v>
      </c>
      <c r="N4576" s="37">
        <f>SUM(VentasC15[[#This Row],[Maquillaje]:[Perfumería]])</f>
        <v>239872</v>
      </c>
      <c r="O4576" s="14">
        <f>AVERAGE(VentasC15[[#This Row],[Maquillaje]:[Perfumería]])</f>
        <v>47974.400000000001</v>
      </c>
      <c r="P4576" t="str">
        <f>INDEX(VentasC15[[#Headers],[Maquillaje]:[Perfumería]],MATCH(MAX(VentasC15[[#This Row],[Maquillaje]:[Perfumería]]),VentasC15[[#This Row],[Maquillaje]:[Perfumería]],0))</f>
        <v>Perfumería</v>
      </c>
      <c r="Q4576" t="str">
        <f>INDEX(VentasC15[[#Headers],[Maquillaje]:[Perfumería]],MATCH(MIN(VentasC15[[#This Row],[Maquillaje]:[Perfumería]]),VentasC15[[#This Row],[Maquillaje]:[Perfumería]],0))</f>
        <v>Maquillaje</v>
      </c>
      <c r="R4576" t="str">
        <f>IF(VentasC15[[#This Row],[Total por vendedor]]&gt;=250000,"SI","NO")</f>
        <v>NO</v>
      </c>
    </row>
    <row r="4577" spans="1:18" x14ac:dyDescent="0.3">
      <c r="A4577" s="17">
        <v>33501697</v>
      </c>
      <c r="B4577" s="13">
        <v>25</v>
      </c>
      <c r="C4577" s="13">
        <v>10</v>
      </c>
      <c r="D4577" s="13">
        <v>75</v>
      </c>
      <c r="E4577" t="s">
        <v>24</v>
      </c>
      <c r="F4577" t="s">
        <v>21</v>
      </c>
      <c r="G4577" t="str">
        <f>IF(VentasC15[[#This Row],[Tipo de pago]]='Tablas auxiliares'!$B$6,"Venta física","Venta Online")</f>
        <v>Venta Online</v>
      </c>
      <c r="H4577" t="s">
        <v>29</v>
      </c>
      <c r="I4577" s="37">
        <v>41044</v>
      </c>
      <c r="J4577" s="37">
        <v>37215</v>
      </c>
      <c r="K4577" s="37">
        <v>86343</v>
      </c>
      <c r="L4577" s="37">
        <v>63710</v>
      </c>
      <c r="M4577" s="37">
        <v>81472</v>
      </c>
      <c r="N4577" s="37">
        <f>SUM(VentasC15[[#This Row],[Maquillaje]:[Perfumería]])</f>
        <v>309784</v>
      </c>
      <c r="O4577" s="14">
        <f>AVERAGE(VentasC15[[#This Row],[Maquillaje]:[Perfumería]])</f>
        <v>61956.800000000003</v>
      </c>
      <c r="P4577" t="str">
        <f>INDEX(VentasC15[[#Headers],[Maquillaje]:[Perfumería]],MATCH(MAX(VentasC15[[#This Row],[Maquillaje]:[Perfumería]]),VentasC15[[#This Row],[Maquillaje]:[Perfumería]],0))</f>
        <v>Cabello</v>
      </c>
      <c r="Q4577" t="str">
        <f>INDEX(VentasC15[[#Headers],[Maquillaje]:[Perfumería]],MATCH(MIN(VentasC15[[#This Row],[Maquillaje]:[Perfumería]]),VentasC15[[#This Row],[Maquillaje]:[Perfumería]],0))</f>
        <v>Skincare</v>
      </c>
      <c r="R4577" t="str">
        <f>IF(VentasC15[[#This Row],[Total por vendedor]]&gt;=250000,"SI","NO")</f>
        <v>SI</v>
      </c>
    </row>
    <row r="4578" spans="1:18" x14ac:dyDescent="0.3">
      <c r="A4578" s="16">
        <v>33501698</v>
      </c>
      <c r="B4578" s="13">
        <v>70</v>
      </c>
      <c r="C4578" s="13">
        <v>10</v>
      </c>
      <c r="D4578" s="13">
        <v>88</v>
      </c>
      <c r="E4578" t="s">
        <v>23</v>
      </c>
      <c r="F4578" t="s">
        <v>20</v>
      </c>
      <c r="G4578" t="str">
        <f>IF(VentasC15[[#This Row],[Tipo de pago]]='Tablas auxiliares'!$B$6,"Venta física","Venta Online")</f>
        <v>Venta física</v>
      </c>
      <c r="H4578" t="s">
        <v>30</v>
      </c>
      <c r="I4578" s="37">
        <v>36472</v>
      </c>
      <c r="J4578" s="37">
        <v>55143</v>
      </c>
      <c r="K4578" s="37">
        <v>19888</v>
      </c>
      <c r="L4578" s="37">
        <v>63961</v>
      </c>
      <c r="M4578" s="37">
        <v>4627</v>
      </c>
      <c r="N4578" s="37">
        <f>SUM(VentasC15[[#This Row],[Maquillaje]:[Perfumería]])</f>
        <v>180091</v>
      </c>
      <c r="O4578" s="14">
        <f>AVERAGE(VentasC15[[#This Row],[Maquillaje]:[Perfumería]])</f>
        <v>36018.199999999997</v>
      </c>
      <c r="P4578" t="str">
        <f>INDEX(VentasC15[[#Headers],[Maquillaje]:[Perfumería]],MATCH(MAX(VentasC15[[#This Row],[Maquillaje]:[Perfumería]]),VentasC15[[#This Row],[Maquillaje]:[Perfumería]],0))</f>
        <v>Cuerpo</v>
      </c>
      <c r="Q4578" t="str">
        <f>INDEX(VentasC15[[#Headers],[Maquillaje]:[Perfumería]],MATCH(MIN(VentasC15[[#This Row],[Maquillaje]:[Perfumería]]),VentasC15[[#This Row],[Maquillaje]:[Perfumería]],0))</f>
        <v>Perfumería</v>
      </c>
      <c r="R4578" t="str">
        <f>IF(VentasC15[[#This Row],[Total por vendedor]]&gt;=250000,"SI","NO")</f>
        <v>NO</v>
      </c>
    </row>
    <row r="4579" spans="1:18" x14ac:dyDescent="0.3">
      <c r="A4579" s="17">
        <v>33501699</v>
      </c>
      <c r="B4579" s="13">
        <v>72</v>
      </c>
      <c r="C4579" s="13">
        <v>10</v>
      </c>
      <c r="D4579" s="13">
        <v>57</v>
      </c>
      <c r="E4579" t="s">
        <v>22</v>
      </c>
      <c r="F4579" t="s">
        <v>20</v>
      </c>
      <c r="G4579" t="str">
        <f>IF(VentasC15[[#This Row],[Tipo de pago]]='Tablas auxiliares'!$B$6,"Venta física","Venta Online")</f>
        <v>Venta física</v>
      </c>
      <c r="H4579" t="s">
        <v>29</v>
      </c>
      <c r="I4579" s="37">
        <v>41113</v>
      </c>
      <c r="J4579" s="37">
        <v>39287</v>
      </c>
      <c r="K4579" s="37">
        <v>77667</v>
      </c>
      <c r="L4579" s="37">
        <v>54668</v>
      </c>
      <c r="M4579" s="37">
        <v>1819</v>
      </c>
      <c r="N4579" s="37">
        <f>SUM(VentasC15[[#This Row],[Maquillaje]:[Perfumería]])</f>
        <v>214554</v>
      </c>
      <c r="O4579" s="14">
        <f>AVERAGE(VentasC15[[#This Row],[Maquillaje]:[Perfumería]])</f>
        <v>42910.8</v>
      </c>
      <c r="P4579" t="str">
        <f>INDEX(VentasC15[[#Headers],[Maquillaje]:[Perfumería]],MATCH(MAX(VentasC15[[#This Row],[Maquillaje]:[Perfumería]]),VentasC15[[#This Row],[Maquillaje]:[Perfumería]],0))</f>
        <v>Cabello</v>
      </c>
      <c r="Q4579" t="str">
        <f>INDEX(VentasC15[[#Headers],[Maquillaje]:[Perfumería]],MATCH(MIN(VentasC15[[#This Row],[Maquillaje]:[Perfumería]]),VentasC15[[#This Row],[Maquillaje]:[Perfumería]],0))</f>
        <v>Perfumería</v>
      </c>
      <c r="R4579" t="str">
        <f>IF(VentasC15[[#This Row],[Total por vendedor]]&gt;=250000,"SI","NO")</f>
        <v>NO</v>
      </c>
    </row>
    <row r="4580" spans="1:18" x14ac:dyDescent="0.3">
      <c r="A4580" s="16">
        <v>33501700</v>
      </c>
      <c r="B4580" s="13">
        <v>51</v>
      </c>
      <c r="C4580" s="13">
        <v>10</v>
      </c>
      <c r="D4580" s="13">
        <v>23</v>
      </c>
      <c r="E4580" t="s">
        <v>22</v>
      </c>
      <c r="F4580" t="s">
        <v>20</v>
      </c>
      <c r="G4580" t="str">
        <f>IF(VentasC15[[#This Row],[Tipo de pago]]='Tablas auxiliares'!$B$6,"Venta física","Venta Online")</f>
        <v>Venta física</v>
      </c>
      <c r="H4580" t="s">
        <v>30</v>
      </c>
      <c r="I4580" s="37">
        <v>92278</v>
      </c>
      <c r="J4580" s="37">
        <v>25653</v>
      </c>
      <c r="K4580" s="37">
        <v>30910</v>
      </c>
      <c r="L4580" s="37">
        <v>83204</v>
      </c>
      <c r="M4580" s="37">
        <v>82948</v>
      </c>
      <c r="N4580" s="37">
        <f>SUM(VentasC15[[#This Row],[Maquillaje]:[Perfumería]])</f>
        <v>314993</v>
      </c>
      <c r="O4580" s="14">
        <f>AVERAGE(VentasC15[[#This Row],[Maquillaje]:[Perfumería]])</f>
        <v>62998.6</v>
      </c>
      <c r="P4580" t="str">
        <f>INDEX(VentasC15[[#Headers],[Maquillaje]:[Perfumería]],MATCH(MAX(VentasC15[[#This Row],[Maquillaje]:[Perfumería]]),VentasC15[[#This Row],[Maquillaje]:[Perfumería]],0))</f>
        <v>Maquillaje</v>
      </c>
      <c r="Q4580" t="str">
        <f>INDEX(VentasC15[[#Headers],[Maquillaje]:[Perfumería]],MATCH(MIN(VentasC15[[#This Row],[Maquillaje]:[Perfumería]]),VentasC15[[#This Row],[Maquillaje]:[Perfumería]],0))</f>
        <v>Skincare</v>
      </c>
      <c r="R4580" t="str">
        <f>IF(VentasC15[[#This Row],[Total por vendedor]]&gt;=250000,"SI","NO")</f>
        <v>SI</v>
      </c>
    </row>
    <row r="4581" spans="1:18" x14ac:dyDescent="0.3">
      <c r="A4581" s="17">
        <v>33501701</v>
      </c>
      <c r="B4581" s="13">
        <v>62</v>
      </c>
      <c r="C4581" s="13">
        <v>10</v>
      </c>
      <c r="D4581" s="13">
        <v>82</v>
      </c>
      <c r="E4581" t="s">
        <v>23</v>
      </c>
      <c r="F4581" t="s">
        <v>20</v>
      </c>
      <c r="G4581" t="str">
        <f>IF(VentasC15[[#This Row],[Tipo de pago]]='Tablas auxiliares'!$B$6,"Venta física","Venta Online")</f>
        <v>Venta física</v>
      </c>
      <c r="H4581" t="s">
        <v>29</v>
      </c>
      <c r="I4581" s="37">
        <v>6372</v>
      </c>
      <c r="J4581" s="37">
        <v>71795</v>
      </c>
      <c r="K4581" s="37">
        <v>8636</v>
      </c>
      <c r="L4581" s="37">
        <v>89677</v>
      </c>
      <c r="M4581" s="37">
        <v>22266</v>
      </c>
      <c r="N4581" s="37">
        <f>SUM(VentasC15[[#This Row],[Maquillaje]:[Perfumería]])</f>
        <v>198746</v>
      </c>
      <c r="O4581" s="14">
        <f>AVERAGE(VentasC15[[#This Row],[Maquillaje]:[Perfumería]])</f>
        <v>39749.199999999997</v>
      </c>
      <c r="P4581" t="str">
        <f>INDEX(VentasC15[[#Headers],[Maquillaje]:[Perfumería]],MATCH(MAX(VentasC15[[#This Row],[Maquillaje]:[Perfumería]]),VentasC15[[#This Row],[Maquillaje]:[Perfumería]],0))</f>
        <v>Cuerpo</v>
      </c>
      <c r="Q4581" t="str">
        <f>INDEX(VentasC15[[#Headers],[Maquillaje]:[Perfumería]],MATCH(MIN(VentasC15[[#This Row],[Maquillaje]:[Perfumería]]),VentasC15[[#This Row],[Maquillaje]:[Perfumería]],0))</f>
        <v>Maquillaje</v>
      </c>
      <c r="R4581" t="str">
        <f>IF(VentasC15[[#This Row],[Total por vendedor]]&gt;=250000,"SI","NO")</f>
        <v>NO</v>
      </c>
    </row>
    <row r="4582" spans="1:18" x14ac:dyDescent="0.3">
      <c r="A4582" s="16">
        <v>33501702</v>
      </c>
      <c r="B4582" s="13">
        <v>33</v>
      </c>
      <c r="C4582" s="13">
        <v>10</v>
      </c>
      <c r="D4582" s="13">
        <v>33</v>
      </c>
      <c r="E4582" t="s">
        <v>22</v>
      </c>
      <c r="F4582" t="s">
        <v>21</v>
      </c>
      <c r="G4582" t="str">
        <f>IF(VentasC15[[#This Row],[Tipo de pago]]='Tablas auxiliares'!$B$6,"Venta física","Venta Online")</f>
        <v>Venta Online</v>
      </c>
      <c r="H4582" t="s">
        <v>29</v>
      </c>
      <c r="I4582" s="37">
        <v>17523</v>
      </c>
      <c r="J4582" s="37">
        <v>30713</v>
      </c>
      <c r="K4582" s="37">
        <v>40877</v>
      </c>
      <c r="L4582" s="37">
        <v>71430</v>
      </c>
      <c r="M4582" s="37">
        <v>44999</v>
      </c>
      <c r="N4582" s="37">
        <f>SUM(VentasC15[[#This Row],[Maquillaje]:[Perfumería]])</f>
        <v>205542</v>
      </c>
      <c r="O4582" s="14">
        <f>AVERAGE(VentasC15[[#This Row],[Maquillaje]:[Perfumería]])</f>
        <v>41108.400000000001</v>
      </c>
      <c r="P4582" t="str">
        <f>INDEX(VentasC15[[#Headers],[Maquillaje]:[Perfumería]],MATCH(MAX(VentasC15[[#This Row],[Maquillaje]:[Perfumería]]),VentasC15[[#This Row],[Maquillaje]:[Perfumería]],0))</f>
        <v>Cuerpo</v>
      </c>
      <c r="Q4582" t="str">
        <f>INDEX(VentasC15[[#Headers],[Maquillaje]:[Perfumería]],MATCH(MIN(VentasC15[[#This Row],[Maquillaje]:[Perfumería]]),VentasC15[[#This Row],[Maquillaje]:[Perfumería]],0))</f>
        <v>Maquillaje</v>
      </c>
      <c r="R4582" t="str">
        <f>IF(VentasC15[[#This Row],[Total por vendedor]]&gt;=250000,"SI","NO")</f>
        <v>NO</v>
      </c>
    </row>
    <row r="4583" spans="1:18" x14ac:dyDescent="0.3">
      <c r="A4583" s="17">
        <v>33501703</v>
      </c>
      <c r="B4583" s="13">
        <v>34</v>
      </c>
      <c r="C4583" s="13">
        <v>10</v>
      </c>
      <c r="D4583" s="13">
        <v>14</v>
      </c>
      <c r="E4583" t="s">
        <v>25</v>
      </c>
      <c r="F4583" t="s">
        <v>21</v>
      </c>
      <c r="G4583" t="str">
        <f>IF(VentasC15[[#This Row],[Tipo de pago]]='Tablas auxiliares'!$B$6,"Venta física","Venta Online")</f>
        <v>Venta Online</v>
      </c>
      <c r="H4583" t="s">
        <v>30</v>
      </c>
      <c r="I4583" s="37">
        <v>4226</v>
      </c>
      <c r="J4583" s="37">
        <v>82286</v>
      </c>
      <c r="K4583" s="37">
        <v>38860</v>
      </c>
      <c r="L4583" s="37">
        <v>51205</v>
      </c>
      <c r="M4583" s="37">
        <v>35322</v>
      </c>
      <c r="N4583" s="37">
        <f>SUM(VentasC15[[#This Row],[Maquillaje]:[Perfumería]])</f>
        <v>211899</v>
      </c>
      <c r="O4583" s="14">
        <f>AVERAGE(VentasC15[[#This Row],[Maquillaje]:[Perfumería]])</f>
        <v>42379.8</v>
      </c>
      <c r="P4583" t="str">
        <f>INDEX(VentasC15[[#Headers],[Maquillaje]:[Perfumería]],MATCH(MAX(VentasC15[[#This Row],[Maquillaje]:[Perfumería]]),VentasC15[[#This Row],[Maquillaje]:[Perfumería]],0))</f>
        <v>Skincare</v>
      </c>
      <c r="Q4583" t="str">
        <f>INDEX(VentasC15[[#Headers],[Maquillaje]:[Perfumería]],MATCH(MIN(VentasC15[[#This Row],[Maquillaje]:[Perfumería]]),VentasC15[[#This Row],[Maquillaje]:[Perfumería]],0))</f>
        <v>Maquillaje</v>
      </c>
      <c r="R4583" t="str">
        <f>IF(VentasC15[[#This Row],[Total por vendedor]]&gt;=250000,"SI","NO")</f>
        <v>NO</v>
      </c>
    </row>
    <row r="4584" spans="1:18" x14ac:dyDescent="0.3">
      <c r="A4584" s="16">
        <v>33501704</v>
      </c>
      <c r="B4584" s="13">
        <v>46</v>
      </c>
      <c r="C4584" s="13">
        <v>10</v>
      </c>
      <c r="D4584" s="13">
        <v>16</v>
      </c>
      <c r="E4584" t="s">
        <v>23</v>
      </c>
      <c r="F4584" t="s">
        <v>20</v>
      </c>
      <c r="G4584" t="str">
        <f>IF(VentasC15[[#This Row],[Tipo de pago]]='Tablas auxiliares'!$B$6,"Venta física","Venta Online")</f>
        <v>Venta física</v>
      </c>
      <c r="H4584" t="s">
        <v>29</v>
      </c>
      <c r="I4584" s="37">
        <v>50037</v>
      </c>
      <c r="J4584" s="37">
        <v>37766</v>
      </c>
      <c r="K4584" s="37">
        <v>81756</v>
      </c>
      <c r="L4584" s="37">
        <v>58003</v>
      </c>
      <c r="M4584" s="37">
        <v>62389</v>
      </c>
      <c r="N4584" s="37">
        <f>SUM(VentasC15[[#This Row],[Maquillaje]:[Perfumería]])</f>
        <v>289951</v>
      </c>
      <c r="O4584" s="14">
        <f>AVERAGE(VentasC15[[#This Row],[Maquillaje]:[Perfumería]])</f>
        <v>57990.2</v>
      </c>
      <c r="P4584" t="str">
        <f>INDEX(VentasC15[[#Headers],[Maquillaje]:[Perfumería]],MATCH(MAX(VentasC15[[#This Row],[Maquillaje]:[Perfumería]]),VentasC15[[#This Row],[Maquillaje]:[Perfumería]],0))</f>
        <v>Cabello</v>
      </c>
      <c r="Q4584" t="str">
        <f>INDEX(VentasC15[[#Headers],[Maquillaje]:[Perfumería]],MATCH(MIN(VentasC15[[#This Row],[Maquillaje]:[Perfumería]]),VentasC15[[#This Row],[Maquillaje]:[Perfumería]],0))</f>
        <v>Skincare</v>
      </c>
      <c r="R4584" t="str">
        <f>IF(VentasC15[[#This Row],[Total por vendedor]]&gt;=250000,"SI","NO")</f>
        <v>SI</v>
      </c>
    </row>
    <row r="4585" spans="1:18" x14ac:dyDescent="0.3">
      <c r="A4585" s="17">
        <v>33501705</v>
      </c>
      <c r="B4585" s="13">
        <v>39</v>
      </c>
      <c r="C4585" s="13">
        <v>10</v>
      </c>
      <c r="D4585" s="13">
        <v>90</v>
      </c>
      <c r="E4585" t="s">
        <v>23</v>
      </c>
      <c r="F4585" t="s">
        <v>21</v>
      </c>
      <c r="G4585" t="str">
        <f>IF(VentasC15[[#This Row],[Tipo de pago]]='Tablas auxiliares'!$B$6,"Venta física","Venta Online")</f>
        <v>Venta Online</v>
      </c>
      <c r="H4585" t="s">
        <v>30</v>
      </c>
      <c r="I4585" s="37">
        <v>67418</v>
      </c>
      <c r="J4585" s="37">
        <v>91023</v>
      </c>
      <c r="K4585" s="37">
        <v>85487</v>
      </c>
      <c r="L4585" s="37">
        <v>23024</v>
      </c>
      <c r="M4585" s="37">
        <v>32585</v>
      </c>
      <c r="N4585" s="37">
        <f>SUM(VentasC15[[#This Row],[Maquillaje]:[Perfumería]])</f>
        <v>299537</v>
      </c>
      <c r="O4585" s="14">
        <f>AVERAGE(VentasC15[[#This Row],[Maquillaje]:[Perfumería]])</f>
        <v>59907.4</v>
      </c>
      <c r="P4585" t="str">
        <f>INDEX(VentasC15[[#Headers],[Maquillaje]:[Perfumería]],MATCH(MAX(VentasC15[[#This Row],[Maquillaje]:[Perfumería]]),VentasC15[[#This Row],[Maquillaje]:[Perfumería]],0))</f>
        <v>Skincare</v>
      </c>
      <c r="Q4585" t="str">
        <f>INDEX(VentasC15[[#Headers],[Maquillaje]:[Perfumería]],MATCH(MIN(VentasC15[[#This Row],[Maquillaje]:[Perfumería]]),VentasC15[[#This Row],[Maquillaje]:[Perfumería]],0))</f>
        <v>Cuerpo</v>
      </c>
      <c r="R4585" t="str">
        <f>IF(VentasC15[[#This Row],[Total por vendedor]]&gt;=250000,"SI","NO")</f>
        <v>SI</v>
      </c>
    </row>
    <row r="4586" spans="1:18" x14ac:dyDescent="0.3">
      <c r="A4586" s="16">
        <v>33501706</v>
      </c>
      <c r="B4586" s="13">
        <v>38</v>
      </c>
      <c r="C4586" s="13">
        <v>10</v>
      </c>
      <c r="D4586" s="13">
        <v>16</v>
      </c>
      <c r="E4586" t="s">
        <v>25</v>
      </c>
      <c r="F4586" t="s">
        <v>20</v>
      </c>
      <c r="G4586" t="str">
        <f>IF(VentasC15[[#This Row],[Tipo de pago]]='Tablas auxiliares'!$B$6,"Venta física","Venta Online")</f>
        <v>Venta física</v>
      </c>
      <c r="H4586" t="s">
        <v>30</v>
      </c>
      <c r="I4586" s="37">
        <v>21717</v>
      </c>
      <c r="J4586" s="37">
        <v>36186</v>
      </c>
      <c r="K4586" s="37">
        <v>83450</v>
      </c>
      <c r="L4586" s="37">
        <v>24432</v>
      </c>
      <c r="M4586" s="37">
        <v>50183</v>
      </c>
      <c r="N4586" s="37">
        <f>SUM(VentasC15[[#This Row],[Maquillaje]:[Perfumería]])</f>
        <v>215968</v>
      </c>
      <c r="O4586" s="14">
        <f>AVERAGE(VentasC15[[#This Row],[Maquillaje]:[Perfumería]])</f>
        <v>43193.599999999999</v>
      </c>
      <c r="P4586" t="str">
        <f>INDEX(VentasC15[[#Headers],[Maquillaje]:[Perfumería]],MATCH(MAX(VentasC15[[#This Row],[Maquillaje]:[Perfumería]]),VentasC15[[#This Row],[Maquillaje]:[Perfumería]],0))</f>
        <v>Cabello</v>
      </c>
      <c r="Q4586" t="str">
        <f>INDEX(VentasC15[[#Headers],[Maquillaje]:[Perfumería]],MATCH(MIN(VentasC15[[#This Row],[Maquillaje]:[Perfumería]]),VentasC15[[#This Row],[Maquillaje]:[Perfumería]],0))</f>
        <v>Maquillaje</v>
      </c>
      <c r="R4586" t="str">
        <f>IF(VentasC15[[#This Row],[Total por vendedor]]&gt;=250000,"SI","NO")</f>
        <v>NO</v>
      </c>
    </row>
    <row r="4587" spans="1:18" x14ac:dyDescent="0.3">
      <c r="A4587" s="17">
        <v>33501707</v>
      </c>
      <c r="B4587" s="13">
        <v>69</v>
      </c>
      <c r="C4587" s="13">
        <v>10</v>
      </c>
      <c r="D4587" s="13">
        <v>92</v>
      </c>
      <c r="E4587" t="s">
        <v>22</v>
      </c>
      <c r="F4587" t="s">
        <v>20</v>
      </c>
      <c r="G4587" t="str">
        <f>IF(VentasC15[[#This Row],[Tipo de pago]]='Tablas auxiliares'!$B$6,"Venta física","Venta Online")</f>
        <v>Venta física</v>
      </c>
      <c r="H4587" t="s">
        <v>29</v>
      </c>
      <c r="I4587" s="37">
        <v>21010</v>
      </c>
      <c r="J4587" s="37">
        <v>4064</v>
      </c>
      <c r="K4587" s="37">
        <v>16302</v>
      </c>
      <c r="L4587" s="37">
        <v>43660</v>
      </c>
      <c r="M4587" s="37">
        <v>77723</v>
      </c>
      <c r="N4587" s="37">
        <f>SUM(VentasC15[[#This Row],[Maquillaje]:[Perfumería]])</f>
        <v>162759</v>
      </c>
      <c r="O4587" s="14">
        <f>AVERAGE(VentasC15[[#This Row],[Maquillaje]:[Perfumería]])</f>
        <v>32551.8</v>
      </c>
      <c r="P4587" t="str">
        <f>INDEX(VentasC15[[#Headers],[Maquillaje]:[Perfumería]],MATCH(MAX(VentasC15[[#This Row],[Maquillaje]:[Perfumería]]),VentasC15[[#This Row],[Maquillaje]:[Perfumería]],0))</f>
        <v>Perfumería</v>
      </c>
      <c r="Q4587" t="str">
        <f>INDEX(VentasC15[[#Headers],[Maquillaje]:[Perfumería]],MATCH(MIN(VentasC15[[#This Row],[Maquillaje]:[Perfumería]]),VentasC15[[#This Row],[Maquillaje]:[Perfumería]],0))</f>
        <v>Skincare</v>
      </c>
      <c r="R4587" t="str">
        <f>IF(VentasC15[[#This Row],[Total por vendedor]]&gt;=250000,"SI","NO")</f>
        <v>NO</v>
      </c>
    </row>
    <row r="4588" spans="1:18" x14ac:dyDescent="0.3">
      <c r="A4588" s="16">
        <v>33501708</v>
      </c>
      <c r="B4588" s="13">
        <v>50</v>
      </c>
      <c r="C4588" s="13">
        <v>10</v>
      </c>
      <c r="D4588" s="13">
        <v>32</v>
      </c>
      <c r="E4588" t="s">
        <v>22</v>
      </c>
      <c r="F4588" t="s">
        <v>21</v>
      </c>
      <c r="G4588" t="str">
        <f>IF(VentasC15[[#This Row],[Tipo de pago]]='Tablas auxiliares'!$B$6,"Venta física","Venta Online")</f>
        <v>Venta Online</v>
      </c>
      <c r="H4588" t="s">
        <v>30</v>
      </c>
      <c r="I4588" s="37">
        <v>65989</v>
      </c>
      <c r="J4588" s="37">
        <v>18762</v>
      </c>
      <c r="K4588" s="37">
        <v>20974</v>
      </c>
      <c r="L4588" s="37">
        <v>62345</v>
      </c>
      <c r="M4588" s="37">
        <v>61958</v>
      </c>
      <c r="N4588" s="37">
        <f>SUM(VentasC15[[#This Row],[Maquillaje]:[Perfumería]])</f>
        <v>230028</v>
      </c>
      <c r="O4588" s="14">
        <f>AVERAGE(VentasC15[[#This Row],[Maquillaje]:[Perfumería]])</f>
        <v>46005.599999999999</v>
      </c>
      <c r="P4588" t="str">
        <f>INDEX(VentasC15[[#Headers],[Maquillaje]:[Perfumería]],MATCH(MAX(VentasC15[[#This Row],[Maquillaje]:[Perfumería]]),VentasC15[[#This Row],[Maquillaje]:[Perfumería]],0))</f>
        <v>Maquillaje</v>
      </c>
      <c r="Q4588" t="str">
        <f>INDEX(VentasC15[[#Headers],[Maquillaje]:[Perfumería]],MATCH(MIN(VentasC15[[#This Row],[Maquillaje]:[Perfumería]]),VentasC15[[#This Row],[Maquillaje]:[Perfumería]],0))</f>
        <v>Skincare</v>
      </c>
      <c r="R4588" t="str">
        <f>IF(VentasC15[[#This Row],[Total por vendedor]]&gt;=250000,"SI","NO")</f>
        <v>NO</v>
      </c>
    </row>
    <row r="4589" spans="1:18" x14ac:dyDescent="0.3">
      <c r="A4589" s="17">
        <v>33501709</v>
      </c>
      <c r="B4589" s="13">
        <v>74</v>
      </c>
      <c r="C4589" s="13">
        <v>10</v>
      </c>
      <c r="D4589" s="13">
        <v>61</v>
      </c>
      <c r="E4589" t="s">
        <v>23</v>
      </c>
      <c r="F4589" t="s">
        <v>21</v>
      </c>
      <c r="G4589" t="str">
        <f>IF(VentasC15[[#This Row],[Tipo de pago]]='Tablas auxiliares'!$B$6,"Venta física","Venta Online")</f>
        <v>Venta Online</v>
      </c>
      <c r="H4589" t="s">
        <v>30</v>
      </c>
      <c r="I4589" s="37">
        <v>84732</v>
      </c>
      <c r="J4589" s="37">
        <v>55583</v>
      </c>
      <c r="K4589" s="37">
        <v>59442</v>
      </c>
      <c r="L4589" s="37">
        <v>83186</v>
      </c>
      <c r="M4589" s="37">
        <v>16985</v>
      </c>
      <c r="N4589" s="37">
        <f>SUM(VentasC15[[#This Row],[Maquillaje]:[Perfumería]])</f>
        <v>299928</v>
      </c>
      <c r="O4589" s="14">
        <f>AVERAGE(VentasC15[[#This Row],[Maquillaje]:[Perfumería]])</f>
        <v>59985.599999999999</v>
      </c>
      <c r="P4589" t="str">
        <f>INDEX(VentasC15[[#Headers],[Maquillaje]:[Perfumería]],MATCH(MAX(VentasC15[[#This Row],[Maquillaje]:[Perfumería]]),VentasC15[[#This Row],[Maquillaje]:[Perfumería]],0))</f>
        <v>Maquillaje</v>
      </c>
      <c r="Q4589" t="str">
        <f>INDEX(VentasC15[[#Headers],[Maquillaje]:[Perfumería]],MATCH(MIN(VentasC15[[#This Row],[Maquillaje]:[Perfumería]]),VentasC15[[#This Row],[Maquillaje]:[Perfumería]],0))</f>
        <v>Perfumería</v>
      </c>
      <c r="R4589" t="str">
        <f>IF(VentasC15[[#This Row],[Total por vendedor]]&gt;=250000,"SI","NO")</f>
        <v>SI</v>
      </c>
    </row>
    <row r="4590" spans="1:18" x14ac:dyDescent="0.3">
      <c r="A4590" s="16">
        <v>33501710</v>
      </c>
      <c r="B4590" s="13">
        <v>30</v>
      </c>
      <c r="C4590" s="13">
        <v>10</v>
      </c>
      <c r="D4590" s="13">
        <v>73</v>
      </c>
      <c r="E4590" t="s">
        <v>22</v>
      </c>
      <c r="F4590" t="s">
        <v>21</v>
      </c>
      <c r="G4590" t="str">
        <f>IF(VentasC15[[#This Row],[Tipo de pago]]='Tablas auxiliares'!$B$6,"Venta física","Venta Online")</f>
        <v>Venta Online</v>
      </c>
      <c r="H4590" t="s">
        <v>30</v>
      </c>
      <c r="I4590" s="37">
        <v>13149</v>
      </c>
      <c r="J4590" s="37">
        <v>78177</v>
      </c>
      <c r="K4590" s="37">
        <v>68097</v>
      </c>
      <c r="L4590" s="37">
        <v>2527</v>
      </c>
      <c r="M4590" s="37">
        <v>8476</v>
      </c>
      <c r="N4590" s="37">
        <f>SUM(VentasC15[[#This Row],[Maquillaje]:[Perfumería]])</f>
        <v>170426</v>
      </c>
      <c r="O4590" s="14">
        <f>AVERAGE(VentasC15[[#This Row],[Maquillaje]:[Perfumería]])</f>
        <v>34085.199999999997</v>
      </c>
      <c r="P4590" t="str">
        <f>INDEX(VentasC15[[#Headers],[Maquillaje]:[Perfumería]],MATCH(MAX(VentasC15[[#This Row],[Maquillaje]:[Perfumería]]),VentasC15[[#This Row],[Maquillaje]:[Perfumería]],0))</f>
        <v>Skincare</v>
      </c>
      <c r="Q4590" t="str">
        <f>INDEX(VentasC15[[#Headers],[Maquillaje]:[Perfumería]],MATCH(MIN(VentasC15[[#This Row],[Maquillaje]:[Perfumería]]),VentasC15[[#This Row],[Maquillaje]:[Perfumería]],0))</f>
        <v>Cuerpo</v>
      </c>
      <c r="R4590" t="str">
        <f>IF(VentasC15[[#This Row],[Total por vendedor]]&gt;=250000,"SI","NO")</f>
        <v>NO</v>
      </c>
    </row>
    <row r="4591" spans="1:18" x14ac:dyDescent="0.3">
      <c r="A4591" s="17">
        <v>33501711</v>
      </c>
      <c r="B4591" s="13">
        <v>69</v>
      </c>
      <c r="C4591" s="13">
        <v>10</v>
      </c>
      <c r="D4591" s="13">
        <v>16</v>
      </c>
      <c r="E4591" t="s">
        <v>22</v>
      </c>
      <c r="F4591" t="s">
        <v>21</v>
      </c>
      <c r="G4591" t="str">
        <f>IF(VentasC15[[#This Row],[Tipo de pago]]='Tablas auxiliares'!$B$6,"Venta física","Venta Online")</f>
        <v>Venta Online</v>
      </c>
      <c r="H4591" t="s">
        <v>30</v>
      </c>
      <c r="I4591" s="37">
        <v>60489</v>
      </c>
      <c r="J4591" s="37">
        <v>7031</v>
      </c>
      <c r="K4591" s="37">
        <v>69804</v>
      </c>
      <c r="L4591" s="37">
        <v>87297</v>
      </c>
      <c r="M4591" s="37">
        <v>14692</v>
      </c>
      <c r="N4591" s="37">
        <f>SUM(VentasC15[[#This Row],[Maquillaje]:[Perfumería]])</f>
        <v>239313</v>
      </c>
      <c r="O4591" s="14">
        <f>AVERAGE(VentasC15[[#This Row],[Maquillaje]:[Perfumería]])</f>
        <v>47862.6</v>
      </c>
      <c r="P4591" t="str">
        <f>INDEX(VentasC15[[#Headers],[Maquillaje]:[Perfumería]],MATCH(MAX(VentasC15[[#This Row],[Maquillaje]:[Perfumería]]),VentasC15[[#This Row],[Maquillaje]:[Perfumería]],0))</f>
        <v>Cuerpo</v>
      </c>
      <c r="Q4591" t="str">
        <f>INDEX(VentasC15[[#Headers],[Maquillaje]:[Perfumería]],MATCH(MIN(VentasC15[[#This Row],[Maquillaje]:[Perfumería]]),VentasC15[[#This Row],[Maquillaje]:[Perfumería]],0))</f>
        <v>Skincare</v>
      </c>
      <c r="R4591" t="str">
        <f>IF(VentasC15[[#This Row],[Total por vendedor]]&gt;=250000,"SI","NO")</f>
        <v>NO</v>
      </c>
    </row>
    <row r="4592" spans="1:18" x14ac:dyDescent="0.3">
      <c r="A4592" s="16">
        <v>33501712</v>
      </c>
      <c r="B4592" s="13">
        <v>25</v>
      </c>
      <c r="C4592" s="13">
        <v>10</v>
      </c>
      <c r="D4592" s="13">
        <v>90</v>
      </c>
      <c r="E4592" t="s">
        <v>23</v>
      </c>
      <c r="F4592" t="s">
        <v>20</v>
      </c>
      <c r="G4592" t="str">
        <f>IF(VentasC15[[#This Row],[Tipo de pago]]='Tablas auxiliares'!$B$6,"Venta física","Venta Online")</f>
        <v>Venta física</v>
      </c>
      <c r="H4592" t="s">
        <v>29</v>
      </c>
      <c r="I4592" s="37">
        <v>47533</v>
      </c>
      <c r="J4592" s="37">
        <v>49117</v>
      </c>
      <c r="K4592" s="37">
        <v>64344</v>
      </c>
      <c r="L4592" s="37">
        <v>62761</v>
      </c>
      <c r="M4592" s="37">
        <v>32272</v>
      </c>
      <c r="N4592" s="37">
        <f>SUM(VentasC15[[#This Row],[Maquillaje]:[Perfumería]])</f>
        <v>256027</v>
      </c>
      <c r="O4592" s="14">
        <f>AVERAGE(VentasC15[[#This Row],[Maquillaje]:[Perfumería]])</f>
        <v>51205.4</v>
      </c>
      <c r="P4592" t="str">
        <f>INDEX(VentasC15[[#Headers],[Maquillaje]:[Perfumería]],MATCH(MAX(VentasC15[[#This Row],[Maquillaje]:[Perfumería]]),VentasC15[[#This Row],[Maquillaje]:[Perfumería]],0))</f>
        <v>Cabello</v>
      </c>
      <c r="Q4592" t="str">
        <f>INDEX(VentasC15[[#Headers],[Maquillaje]:[Perfumería]],MATCH(MIN(VentasC15[[#This Row],[Maquillaje]:[Perfumería]]),VentasC15[[#This Row],[Maquillaje]:[Perfumería]],0))</f>
        <v>Perfumería</v>
      </c>
      <c r="R4592" t="str">
        <f>IF(VentasC15[[#This Row],[Total por vendedor]]&gt;=250000,"SI","NO")</f>
        <v>SI</v>
      </c>
    </row>
    <row r="4593" spans="1:18" x14ac:dyDescent="0.3">
      <c r="A4593" s="17">
        <v>33501713</v>
      </c>
      <c r="B4593" s="13">
        <v>30</v>
      </c>
      <c r="C4593" s="13">
        <v>10</v>
      </c>
      <c r="D4593" s="13">
        <v>56</v>
      </c>
      <c r="E4593" t="s">
        <v>23</v>
      </c>
      <c r="F4593" t="s">
        <v>21</v>
      </c>
      <c r="G4593" t="str">
        <f>IF(VentasC15[[#This Row],[Tipo de pago]]='Tablas auxiliares'!$B$6,"Venta física","Venta Online")</f>
        <v>Venta Online</v>
      </c>
      <c r="H4593" t="s">
        <v>30</v>
      </c>
      <c r="I4593" s="37">
        <v>37568</v>
      </c>
      <c r="J4593" s="37">
        <v>45343</v>
      </c>
      <c r="K4593" s="37">
        <v>37814</v>
      </c>
      <c r="L4593" s="37">
        <v>93784</v>
      </c>
      <c r="M4593" s="37">
        <v>82978</v>
      </c>
      <c r="N4593" s="37">
        <f>SUM(VentasC15[[#This Row],[Maquillaje]:[Perfumería]])</f>
        <v>297487</v>
      </c>
      <c r="O4593" s="14">
        <f>AVERAGE(VentasC15[[#This Row],[Maquillaje]:[Perfumería]])</f>
        <v>59497.4</v>
      </c>
      <c r="P4593" t="str">
        <f>INDEX(VentasC15[[#Headers],[Maquillaje]:[Perfumería]],MATCH(MAX(VentasC15[[#This Row],[Maquillaje]:[Perfumería]]),VentasC15[[#This Row],[Maquillaje]:[Perfumería]],0))</f>
        <v>Cuerpo</v>
      </c>
      <c r="Q4593" t="str">
        <f>INDEX(VentasC15[[#Headers],[Maquillaje]:[Perfumería]],MATCH(MIN(VentasC15[[#This Row],[Maquillaje]:[Perfumería]]),VentasC15[[#This Row],[Maquillaje]:[Perfumería]],0))</f>
        <v>Maquillaje</v>
      </c>
      <c r="R4593" t="str">
        <f>IF(VentasC15[[#This Row],[Total por vendedor]]&gt;=250000,"SI","NO")</f>
        <v>SI</v>
      </c>
    </row>
    <row r="4594" spans="1:18" x14ac:dyDescent="0.3">
      <c r="A4594" s="16">
        <v>33501714</v>
      </c>
      <c r="B4594" s="13">
        <v>66</v>
      </c>
      <c r="C4594" s="13">
        <v>10</v>
      </c>
      <c r="D4594" s="13">
        <v>51</v>
      </c>
      <c r="E4594" t="s">
        <v>23</v>
      </c>
      <c r="F4594" t="s">
        <v>20</v>
      </c>
      <c r="G4594" t="str">
        <f>IF(VentasC15[[#This Row],[Tipo de pago]]='Tablas auxiliares'!$B$6,"Venta física","Venta Online")</f>
        <v>Venta física</v>
      </c>
      <c r="H4594" t="s">
        <v>29</v>
      </c>
      <c r="I4594" s="37">
        <v>88333</v>
      </c>
      <c r="J4594" s="37">
        <v>60474</v>
      </c>
      <c r="K4594" s="37">
        <v>44121</v>
      </c>
      <c r="L4594" s="37">
        <v>79786</v>
      </c>
      <c r="M4594" s="37">
        <v>41807</v>
      </c>
      <c r="N4594" s="37">
        <f>SUM(VentasC15[[#This Row],[Maquillaje]:[Perfumería]])</f>
        <v>314521</v>
      </c>
      <c r="O4594" s="14">
        <f>AVERAGE(VentasC15[[#This Row],[Maquillaje]:[Perfumería]])</f>
        <v>62904.2</v>
      </c>
      <c r="P4594" t="str">
        <f>INDEX(VentasC15[[#Headers],[Maquillaje]:[Perfumería]],MATCH(MAX(VentasC15[[#This Row],[Maquillaje]:[Perfumería]]),VentasC15[[#This Row],[Maquillaje]:[Perfumería]],0))</f>
        <v>Maquillaje</v>
      </c>
      <c r="Q4594" t="str">
        <f>INDEX(VentasC15[[#Headers],[Maquillaje]:[Perfumería]],MATCH(MIN(VentasC15[[#This Row],[Maquillaje]:[Perfumería]]),VentasC15[[#This Row],[Maquillaje]:[Perfumería]],0))</f>
        <v>Perfumería</v>
      </c>
      <c r="R4594" t="str">
        <f>IF(VentasC15[[#This Row],[Total por vendedor]]&gt;=250000,"SI","NO")</f>
        <v>SI</v>
      </c>
    </row>
    <row r="4595" spans="1:18" x14ac:dyDescent="0.3">
      <c r="A4595" s="17">
        <v>33501715</v>
      </c>
      <c r="B4595" s="13">
        <v>51</v>
      </c>
      <c r="C4595" s="13">
        <v>10</v>
      </c>
      <c r="D4595" s="13">
        <v>54</v>
      </c>
      <c r="E4595" t="s">
        <v>24</v>
      </c>
      <c r="F4595" t="s">
        <v>20</v>
      </c>
      <c r="G4595" t="str">
        <f>IF(VentasC15[[#This Row],[Tipo de pago]]='Tablas auxiliares'!$B$6,"Venta física","Venta Online")</f>
        <v>Venta física</v>
      </c>
      <c r="H4595" t="s">
        <v>30</v>
      </c>
      <c r="I4595" s="37">
        <v>18335</v>
      </c>
      <c r="J4595" s="37">
        <v>26247</v>
      </c>
      <c r="K4595" s="37">
        <v>31568</v>
      </c>
      <c r="L4595" s="37">
        <v>57643</v>
      </c>
      <c r="M4595" s="37">
        <v>63743</v>
      </c>
      <c r="N4595" s="37">
        <f>SUM(VentasC15[[#This Row],[Maquillaje]:[Perfumería]])</f>
        <v>197536</v>
      </c>
      <c r="O4595" s="14">
        <f>AVERAGE(VentasC15[[#This Row],[Maquillaje]:[Perfumería]])</f>
        <v>39507.199999999997</v>
      </c>
      <c r="P4595" t="str">
        <f>INDEX(VentasC15[[#Headers],[Maquillaje]:[Perfumería]],MATCH(MAX(VentasC15[[#This Row],[Maquillaje]:[Perfumería]]),VentasC15[[#This Row],[Maquillaje]:[Perfumería]],0))</f>
        <v>Perfumería</v>
      </c>
      <c r="Q4595" t="str">
        <f>INDEX(VentasC15[[#Headers],[Maquillaje]:[Perfumería]],MATCH(MIN(VentasC15[[#This Row],[Maquillaje]:[Perfumería]]),VentasC15[[#This Row],[Maquillaje]:[Perfumería]],0))</f>
        <v>Maquillaje</v>
      </c>
      <c r="R4595" t="str">
        <f>IF(VentasC15[[#This Row],[Total por vendedor]]&gt;=250000,"SI","NO")</f>
        <v>NO</v>
      </c>
    </row>
    <row r="4596" spans="1:18" x14ac:dyDescent="0.3">
      <c r="A4596" s="16">
        <v>33501716</v>
      </c>
      <c r="B4596" s="13">
        <v>68</v>
      </c>
      <c r="C4596" s="13">
        <v>10</v>
      </c>
      <c r="D4596" s="13">
        <v>26</v>
      </c>
      <c r="E4596" t="s">
        <v>23</v>
      </c>
      <c r="F4596" t="s">
        <v>21</v>
      </c>
      <c r="G4596" t="str">
        <f>IF(VentasC15[[#This Row],[Tipo de pago]]='Tablas auxiliares'!$B$6,"Venta física","Venta Online")</f>
        <v>Venta Online</v>
      </c>
      <c r="H4596" t="s">
        <v>29</v>
      </c>
      <c r="I4596" s="37">
        <v>65046</v>
      </c>
      <c r="J4596" s="37">
        <v>48168</v>
      </c>
      <c r="K4596" s="37">
        <v>51027</v>
      </c>
      <c r="L4596" s="37">
        <v>36225</v>
      </c>
      <c r="M4596" s="37">
        <v>90636</v>
      </c>
      <c r="N4596" s="37">
        <f>SUM(VentasC15[[#This Row],[Maquillaje]:[Perfumería]])</f>
        <v>291102</v>
      </c>
      <c r="O4596" s="14">
        <f>AVERAGE(VentasC15[[#This Row],[Maquillaje]:[Perfumería]])</f>
        <v>58220.4</v>
      </c>
      <c r="P4596" t="str">
        <f>INDEX(VentasC15[[#Headers],[Maquillaje]:[Perfumería]],MATCH(MAX(VentasC15[[#This Row],[Maquillaje]:[Perfumería]]),VentasC15[[#This Row],[Maquillaje]:[Perfumería]],0))</f>
        <v>Perfumería</v>
      </c>
      <c r="Q4596" t="str">
        <f>INDEX(VentasC15[[#Headers],[Maquillaje]:[Perfumería]],MATCH(MIN(VentasC15[[#This Row],[Maquillaje]:[Perfumería]]),VentasC15[[#This Row],[Maquillaje]:[Perfumería]],0))</f>
        <v>Cuerpo</v>
      </c>
      <c r="R4596" t="str">
        <f>IF(VentasC15[[#This Row],[Total por vendedor]]&gt;=250000,"SI","NO")</f>
        <v>SI</v>
      </c>
    </row>
    <row r="4597" spans="1:18" x14ac:dyDescent="0.3">
      <c r="A4597" s="17">
        <v>33501717</v>
      </c>
      <c r="B4597" s="13">
        <v>29</v>
      </c>
      <c r="C4597" s="13">
        <v>10</v>
      </c>
      <c r="D4597" s="13">
        <v>71</v>
      </c>
      <c r="E4597" t="s">
        <v>25</v>
      </c>
      <c r="F4597" t="s">
        <v>21</v>
      </c>
      <c r="G4597" t="str">
        <f>IF(VentasC15[[#This Row],[Tipo de pago]]='Tablas auxiliares'!$B$6,"Venta física","Venta Online")</f>
        <v>Venta Online</v>
      </c>
      <c r="H4597" t="s">
        <v>30</v>
      </c>
      <c r="I4597" s="37">
        <v>10500</v>
      </c>
      <c r="J4597" s="37">
        <v>48053</v>
      </c>
      <c r="K4597" s="37">
        <v>811</v>
      </c>
      <c r="L4597" s="37">
        <v>51258</v>
      </c>
      <c r="M4597" s="37">
        <v>49462</v>
      </c>
      <c r="N4597" s="37">
        <f>SUM(VentasC15[[#This Row],[Maquillaje]:[Perfumería]])</f>
        <v>160084</v>
      </c>
      <c r="O4597" s="14">
        <f>AVERAGE(VentasC15[[#This Row],[Maquillaje]:[Perfumería]])</f>
        <v>32016.799999999999</v>
      </c>
      <c r="P4597" t="str">
        <f>INDEX(VentasC15[[#Headers],[Maquillaje]:[Perfumería]],MATCH(MAX(VentasC15[[#This Row],[Maquillaje]:[Perfumería]]),VentasC15[[#This Row],[Maquillaje]:[Perfumería]],0))</f>
        <v>Cuerpo</v>
      </c>
      <c r="Q4597" t="str">
        <f>INDEX(VentasC15[[#Headers],[Maquillaje]:[Perfumería]],MATCH(MIN(VentasC15[[#This Row],[Maquillaje]:[Perfumería]]),VentasC15[[#This Row],[Maquillaje]:[Perfumería]],0))</f>
        <v>Cabello</v>
      </c>
      <c r="R4597" t="str">
        <f>IF(VentasC15[[#This Row],[Total por vendedor]]&gt;=250000,"SI","NO")</f>
        <v>NO</v>
      </c>
    </row>
    <row r="4598" spans="1:18" x14ac:dyDescent="0.3">
      <c r="A4598" s="16">
        <v>33501718</v>
      </c>
      <c r="B4598" s="13">
        <v>60</v>
      </c>
      <c r="C4598" s="13">
        <v>10</v>
      </c>
      <c r="D4598" s="13">
        <v>60</v>
      </c>
      <c r="E4598" t="s">
        <v>23</v>
      </c>
      <c r="F4598" t="s">
        <v>20</v>
      </c>
      <c r="G4598" t="str">
        <f>IF(VentasC15[[#This Row],[Tipo de pago]]='Tablas auxiliares'!$B$6,"Venta física","Venta Online")</f>
        <v>Venta física</v>
      </c>
      <c r="H4598" t="s">
        <v>30</v>
      </c>
      <c r="I4598" s="37">
        <v>99151</v>
      </c>
      <c r="J4598" s="37">
        <v>69862</v>
      </c>
      <c r="K4598" s="37">
        <v>11216</v>
      </c>
      <c r="L4598" s="37">
        <v>34412</v>
      </c>
      <c r="M4598" s="37">
        <v>17875</v>
      </c>
      <c r="N4598" s="37">
        <f>SUM(VentasC15[[#This Row],[Maquillaje]:[Perfumería]])</f>
        <v>232516</v>
      </c>
      <c r="O4598" s="14">
        <f>AVERAGE(VentasC15[[#This Row],[Maquillaje]:[Perfumería]])</f>
        <v>46503.199999999997</v>
      </c>
      <c r="P4598" t="str">
        <f>INDEX(VentasC15[[#Headers],[Maquillaje]:[Perfumería]],MATCH(MAX(VentasC15[[#This Row],[Maquillaje]:[Perfumería]]),VentasC15[[#This Row],[Maquillaje]:[Perfumería]],0))</f>
        <v>Maquillaje</v>
      </c>
      <c r="Q4598" t="str">
        <f>INDEX(VentasC15[[#Headers],[Maquillaje]:[Perfumería]],MATCH(MIN(VentasC15[[#This Row],[Maquillaje]:[Perfumería]]),VentasC15[[#This Row],[Maquillaje]:[Perfumería]],0))</f>
        <v>Cabello</v>
      </c>
      <c r="R4598" t="str">
        <f>IF(VentasC15[[#This Row],[Total por vendedor]]&gt;=250000,"SI","NO")</f>
        <v>NO</v>
      </c>
    </row>
    <row r="4599" spans="1:18" x14ac:dyDescent="0.3">
      <c r="A4599" s="17">
        <v>33501719</v>
      </c>
      <c r="B4599" s="13">
        <v>64</v>
      </c>
      <c r="C4599" s="13">
        <v>10</v>
      </c>
      <c r="D4599" s="13">
        <v>37</v>
      </c>
      <c r="E4599" t="s">
        <v>23</v>
      </c>
      <c r="F4599" t="s">
        <v>21</v>
      </c>
      <c r="G4599" t="str">
        <f>IF(VentasC15[[#This Row],[Tipo de pago]]='Tablas auxiliares'!$B$6,"Venta física","Venta Online")</f>
        <v>Venta Online</v>
      </c>
      <c r="H4599" t="s">
        <v>29</v>
      </c>
      <c r="I4599" s="37">
        <v>34693</v>
      </c>
      <c r="J4599" s="37">
        <v>32724</v>
      </c>
      <c r="K4599" s="37">
        <v>18230</v>
      </c>
      <c r="L4599" s="37">
        <v>6681</v>
      </c>
      <c r="M4599" s="37">
        <v>94069</v>
      </c>
      <c r="N4599" s="37">
        <f>SUM(VentasC15[[#This Row],[Maquillaje]:[Perfumería]])</f>
        <v>186397</v>
      </c>
      <c r="O4599" s="14">
        <f>AVERAGE(VentasC15[[#This Row],[Maquillaje]:[Perfumería]])</f>
        <v>37279.4</v>
      </c>
      <c r="P4599" t="str">
        <f>INDEX(VentasC15[[#Headers],[Maquillaje]:[Perfumería]],MATCH(MAX(VentasC15[[#This Row],[Maquillaje]:[Perfumería]]),VentasC15[[#This Row],[Maquillaje]:[Perfumería]],0))</f>
        <v>Perfumería</v>
      </c>
      <c r="Q4599" t="str">
        <f>INDEX(VentasC15[[#Headers],[Maquillaje]:[Perfumería]],MATCH(MIN(VentasC15[[#This Row],[Maquillaje]:[Perfumería]]),VentasC15[[#This Row],[Maquillaje]:[Perfumería]],0))</f>
        <v>Cuerpo</v>
      </c>
      <c r="R4599" t="str">
        <f>IF(VentasC15[[#This Row],[Total por vendedor]]&gt;=250000,"SI","NO")</f>
        <v>NO</v>
      </c>
    </row>
    <row r="4600" spans="1:18" x14ac:dyDescent="0.3">
      <c r="A4600" s="16">
        <v>33501720</v>
      </c>
      <c r="B4600" s="13">
        <v>33</v>
      </c>
      <c r="C4600" s="13">
        <v>10</v>
      </c>
      <c r="D4600" s="13">
        <v>72</v>
      </c>
      <c r="E4600" t="s">
        <v>25</v>
      </c>
      <c r="F4600" t="s">
        <v>20</v>
      </c>
      <c r="G4600" t="str">
        <f>IF(VentasC15[[#This Row],[Tipo de pago]]='Tablas auxiliares'!$B$6,"Venta física","Venta Online")</f>
        <v>Venta física</v>
      </c>
      <c r="H4600" t="s">
        <v>30</v>
      </c>
      <c r="I4600" s="37">
        <v>71170</v>
      </c>
      <c r="J4600" s="37">
        <v>22093</v>
      </c>
      <c r="K4600" s="37">
        <v>71379</v>
      </c>
      <c r="L4600" s="37">
        <v>58579</v>
      </c>
      <c r="M4600" s="37">
        <v>8647</v>
      </c>
      <c r="N4600" s="37">
        <f>SUM(VentasC15[[#This Row],[Maquillaje]:[Perfumería]])</f>
        <v>231868</v>
      </c>
      <c r="O4600" s="14">
        <f>AVERAGE(VentasC15[[#This Row],[Maquillaje]:[Perfumería]])</f>
        <v>46373.599999999999</v>
      </c>
      <c r="P4600" t="str">
        <f>INDEX(VentasC15[[#Headers],[Maquillaje]:[Perfumería]],MATCH(MAX(VentasC15[[#This Row],[Maquillaje]:[Perfumería]]),VentasC15[[#This Row],[Maquillaje]:[Perfumería]],0))</f>
        <v>Cabello</v>
      </c>
      <c r="Q4600" t="str">
        <f>INDEX(VentasC15[[#Headers],[Maquillaje]:[Perfumería]],MATCH(MIN(VentasC15[[#This Row],[Maquillaje]:[Perfumería]]),VentasC15[[#This Row],[Maquillaje]:[Perfumería]],0))</f>
        <v>Perfumería</v>
      </c>
      <c r="R4600" t="str">
        <f>IF(VentasC15[[#This Row],[Total por vendedor]]&gt;=250000,"SI","NO")</f>
        <v>NO</v>
      </c>
    </row>
    <row r="4601" spans="1:18" x14ac:dyDescent="0.3">
      <c r="A4601" s="17">
        <v>33501721</v>
      </c>
      <c r="B4601" s="13">
        <v>52</v>
      </c>
      <c r="C4601" s="13">
        <v>10</v>
      </c>
      <c r="D4601" s="13">
        <v>45</v>
      </c>
      <c r="E4601" t="s">
        <v>24</v>
      </c>
      <c r="F4601" t="s">
        <v>21</v>
      </c>
      <c r="G4601" t="str">
        <f>IF(VentasC15[[#This Row],[Tipo de pago]]='Tablas auxiliares'!$B$6,"Venta física","Venta Online")</f>
        <v>Venta Online</v>
      </c>
      <c r="H4601" t="s">
        <v>29</v>
      </c>
      <c r="I4601" s="37">
        <v>54798</v>
      </c>
      <c r="J4601" s="37">
        <v>54478</v>
      </c>
      <c r="K4601" s="37">
        <v>37153</v>
      </c>
      <c r="L4601" s="37">
        <v>14661</v>
      </c>
      <c r="M4601" s="37">
        <v>53319</v>
      </c>
      <c r="N4601" s="37">
        <f>SUM(VentasC15[[#This Row],[Maquillaje]:[Perfumería]])</f>
        <v>214409</v>
      </c>
      <c r="O4601" s="14">
        <f>AVERAGE(VentasC15[[#This Row],[Maquillaje]:[Perfumería]])</f>
        <v>42881.8</v>
      </c>
      <c r="P4601" t="str">
        <f>INDEX(VentasC15[[#Headers],[Maquillaje]:[Perfumería]],MATCH(MAX(VentasC15[[#This Row],[Maquillaje]:[Perfumería]]),VentasC15[[#This Row],[Maquillaje]:[Perfumería]],0))</f>
        <v>Maquillaje</v>
      </c>
      <c r="Q4601" t="str">
        <f>INDEX(VentasC15[[#Headers],[Maquillaje]:[Perfumería]],MATCH(MIN(VentasC15[[#This Row],[Maquillaje]:[Perfumería]]),VentasC15[[#This Row],[Maquillaje]:[Perfumería]],0))</f>
        <v>Cuerpo</v>
      </c>
      <c r="R4601" t="str">
        <f>IF(VentasC15[[#This Row],[Total por vendedor]]&gt;=250000,"SI","NO")</f>
        <v>NO</v>
      </c>
    </row>
    <row r="4602" spans="1:18" x14ac:dyDescent="0.3">
      <c r="A4602" s="16">
        <v>33501722</v>
      </c>
      <c r="B4602" s="13">
        <v>55</v>
      </c>
      <c r="C4602" s="13">
        <v>10</v>
      </c>
      <c r="D4602" s="13">
        <v>76</v>
      </c>
      <c r="E4602" t="s">
        <v>23</v>
      </c>
      <c r="F4602" t="s">
        <v>21</v>
      </c>
      <c r="G4602" t="str">
        <f>IF(VentasC15[[#This Row],[Tipo de pago]]='Tablas auxiliares'!$B$6,"Venta física","Venta Online")</f>
        <v>Venta Online</v>
      </c>
      <c r="H4602" t="s">
        <v>30</v>
      </c>
      <c r="I4602" s="37">
        <v>56870</v>
      </c>
      <c r="J4602" s="37">
        <v>6248</v>
      </c>
      <c r="K4602" s="37">
        <v>21148</v>
      </c>
      <c r="L4602" s="37">
        <v>40733</v>
      </c>
      <c r="M4602" s="37">
        <v>64552</v>
      </c>
      <c r="N4602" s="37">
        <f>SUM(VentasC15[[#This Row],[Maquillaje]:[Perfumería]])</f>
        <v>189551</v>
      </c>
      <c r="O4602" s="14">
        <f>AVERAGE(VentasC15[[#This Row],[Maquillaje]:[Perfumería]])</f>
        <v>37910.199999999997</v>
      </c>
      <c r="P4602" t="str">
        <f>INDEX(VentasC15[[#Headers],[Maquillaje]:[Perfumería]],MATCH(MAX(VentasC15[[#This Row],[Maquillaje]:[Perfumería]]),VentasC15[[#This Row],[Maquillaje]:[Perfumería]],0))</f>
        <v>Perfumería</v>
      </c>
      <c r="Q4602" t="str">
        <f>INDEX(VentasC15[[#Headers],[Maquillaje]:[Perfumería]],MATCH(MIN(VentasC15[[#This Row],[Maquillaje]:[Perfumería]]),VentasC15[[#This Row],[Maquillaje]:[Perfumería]],0))</f>
        <v>Skincare</v>
      </c>
      <c r="R4602" t="str">
        <f>IF(VentasC15[[#This Row],[Total por vendedor]]&gt;=250000,"SI","NO")</f>
        <v>NO</v>
      </c>
    </row>
    <row r="4603" spans="1:18" x14ac:dyDescent="0.3">
      <c r="A4603" s="17">
        <v>33501723</v>
      </c>
      <c r="B4603" s="13">
        <v>33</v>
      </c>
      <c r="C4603" s="13">
        <v>10</v>
      </c>
      <c r="D4603" s="13">
        <v>54</v>
      </c>
      <c r="E4603" t="s">
        <v>25</v>
      </c>
      <c r="F4603" t="s">
        <v>20</v>
      </c>
      <c r="G4603" t="str">
        <f>IF(VentasC15[[#This Row],[Tipo de pago]]='Tablas auxiliares'!$B$6,"Venta física","Venta Online")</f>
        <v>Venta física</v>
      </c>
      <c r="H4603" t="s">
        <v>30</v>
      </c>
      <c r="I4603" s="37">
        <v>45546</v>
      </c>
      <c r="J4603" s="37">
        <v>61777</v>
      </c>
      <c r="K4603" s="37">
        <v>46692</v>
      </c>
      <c r="L4603" s="37">
        <v>27422</v>
      </c>
      <c r="M4603" s="37">
        <v>86947</v>
      </c>
      <c r="N4603" s="37">
        <f>SUM(VentasC15[[#This Row],[Maquillaje]:[Perfumería]])</f>
        <v>268384</v>
      </c>
      <c r="O4603" s="14">
        <f>AVERAGE(VentasC15[[#This Row],[Maquillaje]:[Perfumería]])</f>
        <v>53676.800000000003</v>
      </c>
      <c r="P4603" t="str">
        <f>INDEX(VentasC15[[#Headers],[Maquillaje]:[Perfumería]],MATCH(MAX(VentasC15[[#This Row],[Maquillaje]:[Perfumería]]),VentasC15[[#This Row],[Maquillaje]:[Perfumería]],0))</f>
        <v>Perfumería</v>
      </c>
      <c r="Q4603" t="str">
        <f>INDEX(VentasC15[[#Headers],[Maquillaje]:[Perfumería]],MATCH(MIN(VentasC15[[#This Row],[Maquillaje]:[Perfumería]]),VentasC15[[#This Row],[Maquillaje]:[Perfumería]],0))</f>
        <v>Cuerpo</v>
      </c>
      <c r="R4603" t="str">
        <f>IF(VentasC15[[#This Row],[Total por vendedor]]&gt;=250000,"SI","NO")</f>
        <v>SI</v>
      </c>
    </row>
    <row r="4604" spans="1:18" x14ac:dyDescent="0.3">
      <c r="A4604" s="16">
        <v>33501724</v>
      </c>
      <c r="B4604" s="13">
        <v>69</v>
      </c>
      <c r="C4604" s="13">
        <v>10</v>
      </c>
      <c r="D4604" s="13">
        <v>79</v>
      </c>
      <c r="E4604" t="s">
        <v>23</v>
      </c>
      <c r="F4604" t="s">
        <v>21</v>
      </c>
      <c r="G4604" t="str">
        <f>IF(VentasC15[[#This Row],[Tipo de pago]]='Tablas auxiliares'!$B$6,"Venta física","Venta Online")</f>
        <v>Venta Online</v>
      </c>
      <c r="H4604" t="s">
        <v>29</v>
      </c>
      <c r="I4604" s="37">
        <v>5177</v>
      </c>
      <c r="J4604" s="37">
        <v>21799</v>
      </c>
      <c r="K4604" s="37">
        <v>19989</v>
      </c>
      <c r="L4604" s="37">
        <v>70032</v>
      </c>
      <c r="M4604" s="37">
        <v>66327</v>
      </c>
      <c r="N4604" s="37">
        <f>SUM(VentasC15[[#This Row],[Maquillaje]:[Perfumería]])</f>
        <v>183324</v>
      </c>
      <c r="O4604" s="14">
        <f>AVERAGE(VentasC15[[#This Row],[Maquillaje]:[Perfumería]])</f>
        <v>36664.800000000003</v>
      </c>
      <c r="P4604" t="str">
        <f>INDEX(VentasC15[[#Headers],[Maquillaje]:[Perfumería]],MATCH(MAX(VentasC15[[#This Row],[Maquillaje]:[Perfumería]]),VentasC15[[#This Row],[Maquillaje]:[Perfumería]],0))</f>
        <v>Cuerpo</v>
      </c>
      <c r="Q4604" t="str">
        <f>INDEX(VentasC15[[#Headers],[Maquillaje]:[Perfumería]],MATCH(MIN(VentasC15[[#This Row],[Maquillaje]:[Perfumería]]),VentasC15[[#This Row],[Maquillaje]:[Perfumería]],0))</f>
        <v>Maquillaje</v>
      </c>
      <c r="R4604" t="str">
        <f>IF(VentasC15[[#This Row],[Total por vendedor]]&gt;=250000,"SI","NO")</f>
        <v>NO</v>
      </c>
    </row>
    <row r="4605" spans="1:18" x14ac:dyDescent="0.3">
      <c r="A4605" s="17">
        <v>33501725</v>
      </c>
      <c r="B4605" s="13">
        <v>74</v>
      </c>
      <c r="C4605" s="13">
        <v>10</v>
      </c>
      <c r="D4605" s="13">
        <v>54</v>
      </c>
      <c r="E4605" t="s">
        <v>24</v>
      </c>
      <c r="F4605" t="s">
        <v>21</v>
      </c>
      <c r="G4605" t="str">
        <f>IF(VentasC15[[#This Row],[Tipo de pago]]='Tablas auxiliares'!$B$6,"Venta física","Venta Online")</f>
        <v>Venta Online</v>
      </c>
      <c r="H4605" t="s">
        <v>30</v>
      </c>
      <c r="I4605" s="37">
        <v>4587</v>
      </c>
      <c r="J4605" s="37">
        <v>15792</v>
      </c>
      <c r="K4605" s="37">
        <v>80553</v>
      </c>
      <c r="L4605" s="37">
        <v>89956</v>
      </c>
      <c r="M4605" s="37">
        <v>68955</v>
      </c>
      <c r="N4605" s="37">
        <f>SUM(VentasC15[[#This Row],[Maquillaje]:[Perfumería]])</f>
        <v>259843</v>
      </c>
      <c r="O4605" s="14">
        <f>AVERAGE(VentasC15[[#This Row],[Maquillaje]:[Perfumería]])</f>
        <v>51968.6</v>
      </c>
      <c r="P4605" t="str">
        <f>INDEX(VentasC15[[#Headers],[Maquillaje]:[Perfumería]],MATCH(MAX(VentasC15[[#This Row],[Maquillaje]:[Perfumería]]),VentasC15[[#This Row],[Maquillaje]:[Perfumería]],0))</f>
        <v>Cuerpo</v>
      </c>
      <c r="Q4605" t="str">
        <f>INDEX(VentasC15[[#Headers],[Maquillaje]:[Perfumería]],MATCH(MIN(VentasC15[[#This Row],[Maquillaje]:[Perfumería]]),VentasC15[[#This Row],[Maquillaje]:[Perfumería]],0))</f>
        <v>Maquillaje</v>
      </c>
      <c r="R4605" t="str">
        <f>IF(VentasC15[[#This Row],[Total por vendedor]]&gt;=250000,"SI","NO")</f>
        <v>SI</v>
      </c>
    </row>
    <row r="4606" spans="1:18" x14ac:dyDescent="0.3">
      <c r="A4606" s="16">
        <v>33501726</v>
      </c>
      <c r="B4606" s="13">
        <v>68</v>
      </c>
      <c r="C4606" s="13">
        <v>10</v>
      </c>
      <c r="D4606" s="13">
        <v>68</v>
      </c>
      <c r="E4606" t="s">
        <v>24</v>
      </c>
      <c r="F4606" t="s">
        <v>21</v>
      </c>
      <c r="G4606" t="str">
        <f>IF(VentasC15[[#This Row],[Tipo de pago]]='Tablas auxiliares'!$B$6,"Venta física","Venta Online")</f>
        <v>Venta Online</v>
      </c>
      <c r="H4606" t="s">
        <v>29</v>
      </c>
      <c r="I4606" s="37">
        <v>1494</v>
      </c>
      <c r="J4606" s="37">
        <v>58021</v>
      </c>
      <c r="K4606" s="37">
        <v>19143</v>
      </c>
      <c r="L4606" s="37">
        <v>72045</v>
      </c>
      <c r="M4606" s="37">
        <v>77098</v>
      </c>
      <c r="N4606" s="37">
        <f>SUM(VentasC15[[#This Row],[Maquillaje]:[Perfumería]])</f>
        <v>227801</v>
      </c>
      <c r="O4606" s="14">
        <f>AVERAGE(VentasC15[[#This Row],[Maquillaje]:[Perfumería]])</f>
        <v>45560.2</v>
      </c>
      <c r="P4606" t="str">
        <f>INDEX(VentasC15[[#Headers],[Maquillaje]:[Perfumería]],MATCH(MAX(VentasC15[[#This Row],[Maquillaje]:[Perfumería]]),VentasC15[[#This Row],[Maquillaje]:[Perfumería]],0))</f>
        <v>Perfumería</v>
      </c>
      <c r="Q4606" t="str">
        <f>INDEX(VentasC15[[#Headers],[Maquillaje]:[Perfumería]],MATCH(MIN(VentasC15[[#This Row],[Maquillaje]:[Perfumería]]),VentasC15[[#This Row],[Maquillaje]:[Perfumería]],0))</f>
        <v>Maquillaje</v>
      </c>
      <c r="R4606" t="str">
        <f>IF(VentasC15[[#This Row],[Total por vendedor]]&gt;=250000,"SI","NO")</f>
        <v>NO</v>
      </c>
    </row>
    <row r="4607" spans="1:18" x14ac:dyDescent="0.3">
      <c r="A4607" s="17">
        <v>33501727</v>
      </c>
      <c r="B4607" s="13">
        <v>66</v>
      </c>
      <c r="C4607" s="13">
        <v>10</v>
      </c>
      <c r="D4607" s="13">
        <v>36</v>
      </c>
      <c r="E4607" t="s">
        <v>23</v>
      </c>
      <c r="F4607" t="s">
        <v>21</v>
      </c>
      <c r="G4607" t="str">
        <f>IF(VentasC15[[#This Row],[Tipo de pago]]='Tablas auxiliares'!$B$6,"Venta física","Venta Online")</f>
        <v>Venta Online</v>
      </c>
      <c r="H4607" t="s">
        <v>29</v>
      </c>
      <c r="I4607" s="37">
        <v>32042</v>
      </c>
      <c r="J4607" s="37">
        <v>31439</v>
      </c>
      <c r="K4607" s="37">
        <v>13341</v>
      </c>
      <c r="L4607" s="37">
        <v>42487</v>
      </c>
      <c r="M4607" s="37">
        <v>28308</v>
      </c>
      <c r="N4607" s="37">
        <f>SUM(VentasC15[[#This Row],[Maquillaje]:[Perfumería]])</f>
        <v>147617</v>
      </c>
      <c r="O4607" s="14">
        <f>AVERAGE(VentasC15[[#This Row],[Maquillaje]:[Perfumería]])</f>
        <v>29523.4</v>
      </c>
      <c r="P4607" t="str">
        <f>INDEX(VentasC15[[#Headers],[Maquillaje]:[Perfumería]],MATCH(MAX(VentasC15[[#This Row],[Maquillaje]:[Perfumería]]),VentasC15[[#This Row],[Maquillaje]:[Perfumería]],0))</f>
        <v>Cuerpo</v>
      </c>
      <c r="Q4607" t="str">
        <f>INDEX(VentasC15[[#Headers],[Maquillaje]:[Perfumería]],MATCH(MIN(VentasC15[[#This Row],[Maquillaje]:[Perfumería]]),VentasC15[[#This Row],[Maquillaje]:[Perfumería]],0))</f>
        <v>Cabello</v>
      </c>
      <c r="R4607" t="str">
        <f>IF(VentasC15[[#This Row],[Total por vendedor]]&gt;=250000,"SI","NO")</f>
        <v>NO</v>
      </c>
    </row>
    <row r="4608" spans="1:18" x14ac:dyDescent="0.3">
      <c r="A4608" s="16">
        <v>33501728</v>
      </c>
      <c r="B4608" s="13">
        <v>65</v>
      </c>
      <c r="C4608" s="13">
        <v>10</v>
      </c>
      <c r="D4608" s="13">
        <v>42</v>
      </c>
      <c r="E4608" t="s">
        <v>23</v>
      </c>
      <c r="F4608" t="s">
        <v>21</v>
      </c>
      <c r="G4608" t="str">
        <f>IF(VentasC15[[#This Row],[Tipo de pago]]='Tablas auxiliares'!$B$6,"Venta física","Venta Online")</f>
        <v>Venta Online</v>
      </c>
      <c r="H4608" t="s">
        <v>30</v>
      </c>
      <c r="I4608" s="37">
        <v>95292</v>
      </c>
      <c r="J4608" s="37">
        <v>6260</v>
      </c>
      <c r="K4608" s="37">
        <v>47889</v>
      </c>
      <c r="L4608" s="37">
        <v>5617</v>
      </c>
      <c r="M4608" s="37">
        <v>74611</v>
      </c>
      <c r="N4608" s="37">
        <f>SUM(VentasC15[[#This Row],[Maquillaje]:[Perfumería]])</f>
        <v>229669</v>
      </c>
      <c r="O4608" s="14">
        <f>AVERAGE(VentasC15[[#This Row],[Maquillaje]:[Perfumería]])</f>
        <v>45933.8</v>
      </c>
      <c r="P4608" t="str">
        <f>INDEX(VentasC15[[#Headers],[Maquillaje]:[Perfumería]],MATCH(MAX(VentasC15[[#This Row],[Maquillaje]:[Perfumería]]),VentasC15[[#This Row],[Maquillaje]:[Perfumería]],0))</f>
        <v>Maquillaje</v>
      </c>
      <c r="Q4608" t="str">
        <f>INDEX(VentasC15[[#Headers],[Maquillaje]:[Perfumería]],MATCH(MIN(VentasC15[[#This Row],[Maquillaje]:[Perfumería]]),VentasC15[[#This Row],[Maquillaje]:[Perfumería]],0))</f>
        <v>Cuerpo</v>
      </c>
      <c r="R4608" t="str">
        <f>IF(VentasC15[[#This Row],[Total por vendedor]]&gt;=250000,"SI","NO")</f>
        <v>NO</v>
      </c>
    </row>
    <row r="4609" spans="1:18" x14ac:dyDescent="0.3">
      <c r="A4609" s="17">
        <v>33501729</v>
      </c>
      <c r="B4609" s="13">
        <v>25</v>
      </c>
      <c r="C4609" s="13">
        <v>10</v>
      </c>
      <c r="D4609" s="13">
        <v>52</v>
      </c>
      <c r="E4609" t="s">
        <v>24</v>
      </c>
      <c r="F4609" t="s">
        <v>20</v>
      </c>
      <c r="G4609" t="str">
        <f>IF(VentasC15[[#This Row],[Tipo de pago]]='Tablas auxiliares'!$B$6,"Venta física","Venta Online")</f>
        <v>Venta física</v>
      </c>
      <c r="H4609" t="s">
        <v>29</v>
      </c>
      <c r="I4609" s="37">
        <v>6719</v>
      </c>
      <c r="J4609" s="37">
        <v>2089</v>
      </c>
      <c r="K4609" s="37">
        <v>17709</v>
      </c>
      <c r="L4609" s="37">
        <v>4877</v>
      </c>
      <c r="M4609" s="37">
        <v>60568</v>
      </c>
      <c r="N4609" s="37">
        <f>SUM(VentasC15[[#This Row],[Maquillaje]:[Perfumería]])</f>
        <v>91962</v>
      </c>
      <c r="O4609" s="14">
        <f>AVERAGE(VentasC15[[#This Row],[Maquillaje]:[Perfumería]])</f>
        <v>18392.400000000001</v>
      </c>
      <c r="P4609" t="str">
        <f>INDEX(VentasC15[[#Headers],[Maquillaje]:[Perfumería]],MATCH(MAX(VentasC15[[#This Row],[Maquillaje]:[Perfumería]]),VentasC15[[#This Row],[Maquillaje]:[Perfumería]],0))</f>
        <v>Perfumería</v>
      </c>
      <c r="Q4609" t="str">
        <f>INDEX(VentasC15[[#Headers],[Maquillaje]:[Perfumería]],MATCH(MIN(VentasC15[[#This Row],[Maquillaje]:[Perfumería]]),VentasC15[[#This Row],[Maquillaje]:[Perfumería]],0))</f>
        <v>Skincare</v>
      </c>
      <c r="R4609" t="str">
        <f>IF(VentasC15[[#This Row],[Total por vendedor]]&gt;=250000,"SI","NO")</f>
        <v>NO</v>
      </c>
    </row>
    <row r="4610" spans="1:18" x14ac:dyDescent="0.3">
      <c r="A4610" s="16">
        <v>33501730</v>
      </c>
      <c r="B4610" s="13">
        <v>74</v>
      </c>
      <c r="C4610" s="13">
        <v>10</v>
      </c>
      <c r="D4610" s="13">
        <v>62</v>
      </c>
      <c r="E4610" t="s">
        <v>23</v>
      </c>
      <c r="F4610" t="s">
        <v>20</v>
      </c>
      <c r="G4610" t="str">
        <f>IF(VentasC15[[#This Row],[Tipo de pago]]='Tablas auxiliares'!$B$6,"Venta física","Venta Online")</f>
        <v>Venta física</v>
      </c>
      <c r="H4610" t="s">
        <v>29</v>
      </c>
      <c r="I4610" s="37">
        <v>20369</v>
      </c>
      <c r="J4610" s="37">
        <v>11315</v>
      </c>
      <c r="K4610" s="37">
        <v>99312</v>
      </c>
      <c r="L4610" s="37">
        <v>81620</v>
      </c>
      <c r="M4610" s="37">
        <v>77498</v>
      </c>
      <c r="N4610" s="37">
        <f>SUM(VentasC15[[#This Row],[Maquillaje]:[Perfumería]])</f>
        <v>290114</v>
      </c>
      <c r="O4610" s="14">
        <f>AVERAGE(VentasC15[[#This Row],[Maquillaje]:[Perfumería]])</f>
        <v>58022.8</v>
      </c>
      <c r="P4610" t="str">
        <f>INDEX(VentasC15[[#Headers],[Maquillaje]:[Perfumería]],MATCH(MAX(VentasC15[[#This Row],[Maquillaje]:[Perfumería]]),VentasC15[[#This Row],[Maquillaje]:[Perfumería]],0))</f>
        <v>Cabello</v>
      </c>
      <c r="Q4610" t="str">
        <f>INDEX(VentasC15[[#Headers],[Maquillaje]:[Perfumería]],MATCH(MIN(VentasC15[[#This Row],[Maquillaje]:[Perfumería]]),VentasC15[[#This Row],[Maquillaje]:[Perfumería]],0))</f>
        <v>Skincare</v>
      </c>
      <c r="R4610" t="str">
        <f>IF(VentasC15[[#This Row],[Total por vendedor]]&gt;=250000,"SI","NO")</f>
        <v>SI</v>
      </c>
    </row>
    <row r="4611" spans="1:18" x14ac:dyDescent="0.3">
      <c r="A4611" s="17">
        <v>33501731</v>
      </c>
      <c r="B4611" s="13">
        <v>51</v>
      </c>
      <c r="C4611" s="13">
        <v>10</v>
      </c>
      <c r="D4611" s="13">
        <v>11</v>
      </c>
      <c r="E4611" t="s">
        <v>24</v>
      </c>
      <c r="F4611" t="s">
        <v>21</v>
      </c>
      <c r="G4611" t="str">
        <f>IF(VentasC15[[#This Row],[Tipo de pago]]='Tablas auxiliares'!$B$6,"Venta física","Venta Online")</f>
        <v>Venta Online</v>
      </c>
      <c r="H4611" t="s">
        <v>29</v>
      </c>
      <c r="I4611" s="37">
        <v>4041</v>
      </c>
      <c r="J4611" s="37">
        <v>73928</v>
      </c>
      <c r="K4611" s="37">
        <v>77735</v>
      </c>
      <c r="L4611" s="37">
        <v>24502</v>
      </c>
      <c r="M4611" s="37">
        <v>30150</v>
      </c>
      <c r="N4611" s="37">
        <f>SUM(VentasC15[[#This Row],[Maquillaje]:[Perfumería]])</f>
        <v>210356</v>
      </c>
      <c r="O4611" s="14">
        <f>AVERAGE(VentasC15[[#This Row],[Maquillaje]:[Perfumería]])</f>
        <v>42071.199999999997</v>
      </c>
      <c r="P4611" t="str">
        <f>INDEX(VentasC15[[#Headers],[Maquillaje]:[Perfumería]],MATCH(MAX(VentasC15[[#This Row],[Maquillaje]:[Perfumería]]),VentasC15[[#This Row],[Maquillaje]:[Perfumería]],0))</f>
        <v>Cabello</v>
      </c>
      <c r="Q4611" t="str">
        <f>INDEX(VentasC15[[#Headers],[Maquillaje]:[Perfumería]],MATCH(MIN(VentasC15[[#This Row],[Maquillaje]:[Perfumería]]),VentasC15[[#This Row],[Maquillaje]:[Perfumería]],0))</f>
        <v>Maquillaje</v>
      </c>
      <c r="R4611" t="str">
        <f>IF(VentasC15[[#This Row],[Total por vendedor]]&gt;=250000,"SI","NO")</f>
        <v>NO</v>
      </c>
    </row>
    <row r="4612" spans="1:18" x14ac:dyDescent="0.3">
      <c r="A4612" s="16">
        <v>33501732</v>
      </c>
      <c r="B4612" s="13">
        <v>70</v>
      </c>
      <c r="C4612" s="13">
        <v>10</v>
      </c>
      <c r="D4612" s="13">
        <v>35</v>
      </c>
      <c r="E4612" t="s">
        <v>23</v>
      </c>
      <c r="F4612" t="s">
        <v>21</v>
      </c>
      <c r="G4612" t="str">
        <f>IF(VentasC15[[#This Row],[Tipo de pago]]='Tablas auxiliares'!$B$6,"Venta física","Venta Online")</f>
        <v>Venta Online</v>
      </c>
      <c r="H4612" t="s">
        <v>30</v>
      </c>
      <c r="I4612" s="37">
        <v>47292</v>
      </c>
      <c r="J4612" s="37">
        <v>2427</v>
      </c>
      <c r="K4612" s="37">
        <v>78304</v>
      </c>
      <c r="L4612" s="37">
        <v>57211</v>
      </c>
      <c r="M4612" s="37">
        <v>43463</v>
      </c>
      <c r="N4612" s="37">
        <f>SUM(VentasC15[[#This Row],[Maquillaje]:[Perfumería]])</f>
        <v>228697</v>
      </c>
      <c r="O4612" s="14">
        <f>AVERAGE(VentasC15[[#This Row],[Maquillaje]:[Perfumería]])</f>
        <v>45739.4</v>
      </c>
      <c r="P4612" t="str">
        <f>INDEX(VentasC15[[#Headers],[Maquillaje]:[Perfumería]],MATCH(MAX(VentasC15[[#This Row],[Maquillaje]:[Perfumería]]),VentasC15[[#This Row],[Maquillaje]:[Perfumería]],0))</f>
        <v>Cabello</v>
      </c>
      <c r="Q4612" t="str">
        <f>INDEX(VentasC15[[#Headers],[Maquillaje]:[Perfumería]],MATCH(MIN(VentasC15[[#This Row],[Maquillaje]:[Perfumería]]),VentasC15[[#This Row],[Maquillaje]:[Perfumería]],0))</f>
        <v>Skincare</v>
      </c>
      <c r="R4612" t="str">
        <f>IF(VentasC15[[#This Row],[Total por vendedor]]&gt;=250000,"SI","NO")</f>
        <v>NO</v>
      </c>
    </row>
    <row r="4613" spans="1:18" x14ac:dyDescent="0.3">
      <c r="A4613" s="17">
        <v>33501733</v>
      </c>
      <c r="B4613" s="13">
        <v>56</v>
      </c>
      <c r="C4613" s="13">
        <v>10</v>
      </c>
      <c r="D4613" s="13">
        <v>17</v>
      </c>
      <c r="E4613" t="s">
        <v>23</v>
      </c>
      <c r="F4613" t="s">
        <v>20</v>
      </c>
      <c r="G4613" t="str">
        <f>IF(VentasC15[[#This Row],[Tipo de pago]]='Tablas auxiliares'!$B$6,"Venta física","Venta Online")</f>
        <v>Venta física</v>
      </c>
      <c r="H4613" t="s">
        <v>29</v>
      </c>
      <c r="I4613" s="37">
        <v>22344</v>
      </c>
      <c r="J4613" s="37">
        <v>73043</v>
      </c>
      <c r="K4613" s="37">
        <v>78122</v>
      </c>
      <c r="L4613" s="37">
        <v>3753</v>
      </c>
      <c r="M4613" s="37">
        <v>13562</v>
      </c>
      <c r="N4613" s="37">
        <f>SUM(VentasC15[[#This Row],[Maquillaje]:[Perfumería]])</f>
        <v>190824</v>
      </c>
      <c r="O4613" s="14">
        <f>AVERAGE(VentasC15[[#This Row],[Maquillaje]:[Perfumería]])</f>
        <v>38164.800000000003</v>
      </c>
      <c r="P4613" t="str">
        <f>INDEX(VentasC15[[#Headers],[Maquillaje]:[Perfumería]],MATCH(MAX(VentasC15[[#This Row],[Maquillaje]:[Perfumería]]),VentasC15[[#This Row],[Maquillaje]:[Perfumería]],0))</f>
        <v>Cabello</v>
      </c>
      <c r="Q4613" t="str">
        <f>INDEX(VentasC15[[#Headers],[Maquillaje]:[Perfumería]],MATCH(MIN(VentasC15[[#This Row],[Maquillaje]:[Perfumería]]),VentasC15[[#This Row],[Maquillaje]:[Perfumería]],0))</f>
        <v>Cuerpo</v>
      </c>
      <c r="R4613" t="str">
        <f>IF(VentasC15[[#This Row],[Total por vendedor]]&gt;=250000,"SI","NO")</f>
        <v>NO</v>
      </c>
    </row>
    <row r="4614" spans="1:18" x14ac:dyDescent="0.3">
      <c r="A4614" s="16">
        <v>33501734</v>
      </c>
      <c r="B4614" s="13">
        <v>26</v>
      </c>
      <c r="C4614" s="13">
        <v>10</v>
      </c>
      <c r="D4614" s="13">
        <v>75</v>
      </c>
      <c r="E4614" t="s">
        <v>22</v>
      </c>
      <c r="F4614" t="s">
        <v>20</v>
      </c>
      <c r="G4614" t="str">
        <f>IF(VentasC15[[#This Row],[Tipo de pago]]='Tablas auxiliares'!$B$6,"Venta física","Venta Online")</f>
        <v>Venta física</v>
      </c>
      <c r="H4614" t="s">
        <v>29</v>
      </c>
      <c r="I4614" s="37">
        <v>30224</v>
      </c>
      <c r="J4614" s="37">
        <v>7486</v>
      </c>
      <c r="K4614" s="37">
        <v>18421</v>
      </c>
      <c r="L4614" s="37">
        <v>60981</v>
      </c>
      <c r="M4614" s="37">
        <v>2704</v>
      </c>
      <c r="N4614" s="37">
        <f>SUM(VentasC15[[#This Row],[Maquillaje]:[Perfumería]])</f>
        <v>119816</v>
      </c>
      <c r="O4614" s="14">
        <f>AVERAGE(VentasC15[[#This Row],[Maquillaje]:[Perfumería]])</f>
        <v>23963.200000000001</v>
      </c>
      <c r="P4614" t="str">
        <f>INDEX(VentasC15[[#Headers],[Maquillaje]:[Perfumería]],MATCH(MAX(VentasC15[[#This Row],[Maquillaje]:[Perfumería]]),VentasC15[[#This Row],[Maquillaje]:[Perfumería]],0))</f>
        <v>Cuerpo</v>
      </c>
      <c r="Q4614" t="str">
        <f>INDEX(VentasC15[[#Headers],[Maquillaje]:[Perfumería]],MATCH(MIN(VentasC15[[#This Row],[Maquillaje]:[Perfumería]]),VentasC15[[#This Row],[Maquillaje]:[Perfumería]],0))</f>
        <v>Perfumería</v>
      </c>
      <c r="R4614" t="str">
        <f>IF(VentasC15[[#This Row],[Total por vendedor]]&gt;=250000,"SI","NO")</f>
        <v>NO</v>
      </c>
    </row>
    <row r="4615" spans="1:18" x14ac:dyDescent="0.3">
      <c r="A4615" s="17">
        <v>33501735</v>
      </c>
      <c r="B4615" s="13">
        <v>27</v>
      </c>
      <c r="C4615" s="13">
        <v>10</v>
      </c>
      <c r="D4615" s="13">
        <v>98</v>
      </c>
      <c r="E4615" t="s">
        <v>25</v>
      </c>
      <c r="F4615" t="s">
        <v>20</v>
      </c>
      <c r="G4615" t="str">
        <f>IF(VentasC15[[#This Row],[Tipo de pago]]='Tablas auxiliares'!$B$6,"Venta física","Venta Online")</f>
        <v>Venta física</v>
      </c>
      <c r="H4615" t="s">
        <v>30</v>
      </c>
      <c r="I4615" s="37">
        <v>32274</v>
      </c>
      <c r="J4615" s="37">
        <v>69805</v>
      </c>
      <c r="K4615" s="37">
        <v>62755</v>
      </c>
      <c r="L4615" s="37">
        <v>42352</v>
      </c>
      <c r="M4615" s="37">
        <v>28163</v>
      </c>
      <c r="N4615" s="37">
        <f>SUM(VentasC15[[#This Row],[Maquillaje]:[Perfumería]])</f>
        <v>235349</v>
      </c>
      <c r="O4615" s="14">
        <f>AVERAGE(VentasC15[[#This Row],[Maquillaje]:[Perfumería]])</f>
        <v>47069.8</v>
      </c>
      <c r="P4615" t="str">
        <f>INDEX(VentasC15[[#Headers],[Maquillaje]:[Perfumería]],MATCH(MAX(VentasC15[[#This Row],[Maquillaje]:[Perfumería]]),VentasC15[[#This Row],[Maquillaje]:[Perfumería]],0))</f>
        <v>Skincare</v>
      </c>
      <c r="Q4615" t="str">
        <f>INDEX(VentasC15[[#Headers],[Maquillaje]:[Perfumería]],MATCH(MIN(VentasC15[[#This Row],[Maquillaje]:[Perfumería]]),VentasC15[[#This Row],[Maquillaje]:[Perfumería]],0))</f>
        <v>Perfumería</v>
      </c>
      <c r="R4615" t="str">
        <f>IF(VentasC15[[#This Row],[Total por vendedor]]&gt;=250000,"SI","NO")</f>
        <v>NO</v>
      </c>
    </row>
    <row r="4616" spans="1:18" x14ac:dyDescent="0.3">
      <c r="A4616" s="16">
        <v>33501736</v>
      </c>
      <c r="B4616" s="13">
        <v>33</v>
      </c>
      <c r="C4616" s="13">
        <v>10</v>
      </c>
      <c r="D4616" s="13">
        <v>76</v>
      </c>
      <c r="E4616" t="s">
        <v>23</v>
      </c>
      <c r="F4616" t="s">
        <v>20</v>
      </c>
      <c r="G4616" t="str">
        <f>IF(VentasC15[[#This Row],[Tipo de pago]]='Tablas auxiliares'!$B$6,"Venta física","Venta Online")</f>
        <v>Venta física</v>
      </c>
      <c r="H4616" t="s">
        <v>30</v>
      </c>
      <c r="I4616" s="37">
        <v>64619</v>
      </c>
      <c r="J4616" s="37">
        <v>79332</v>
      </c>
      <c r="K4616" s="37">
        <v>68396</v>
      </c>
      <c r="L4616" s="37">
        <v>15599</v>
      </c>
      <c r="M4616" s="37">
        <v>10725</v>
      </c>
      <c r="N4616" s="37">
        <f>SUM(VentasC15[[#This Row],[Maquillaje]:[Perfumería]])</f>
        <v>238671</v>
      </c>
      <c r="O4616" s="14">
        <f>AVERAGE(VentasC15[[#This Row],[Maquillaje]:[Perfumería]])</f>
        <v>47734.2</v>
      </c>
      <c r="P4616" t="str">
        <f>INDEX(VentasC15[[#Headers],[Maquillaje]:[Perfumería]],MATCH(MAX(VentasC15[[#This Row],[Maquillaje]:[Perfumería]]),VentasC15[[#This Row],[Maquillaje]:[Perfumería]],0))</f>
        <v>Skincare</v>
      </c>
      <c r="Q4616" t="str">
        <f>INDEX(VentasC15[[#Headers],[Maquillaje]:[Perfumería]],MATCH(MIN(VentasC15[[#This Row],[Maquillaje]:[Perfumería]]),VentasC15[[#This Row],[Maquillaje]:[Perfumería]],0))</f>
        <v>Perfumería</v>
      </c>
      <c r="R4616" t="str">
        <f>IF(VentasC15[[#This Row],[Total por vendedor]]&gt;=250000,"SI","NO")</f>
        <v>NO</v>
      </c>
    </row>
    <row r="4617" spans="1:18" x14ac:dyDescent="0.3">
      <c r="A4617" s="17">
        <v>33501737</v>
      </c>
      <c r="B4617" s="13">
        <v>51</v>
      </c>
      <c r="C4617" s="13">
        <v>10</v>
      </c>
      <c r="D4617" s="13">
        <v>59</v>
      </c>
      <c r="E4617" t="s">
        <v>24</v>
      </c>
      <c r="F4617" t="s">
        <v>20</v>
      </c>
      <c r="G4617" t="str">
        <f>IF(VentasC15[[#This Row],[Tipo de pago]]='Tablas auxiliares'!$B$6,"Venta física","Venta Online")</f>
        <v>Venta física</v>
      </c>
      <c r="H4617" t="s">
        <v>30</v>
      </c>
      <c r="I4617" s="37">
        <v>57436</v>
      </c>
      <c r="J4617" s="37">
        <v>29333</v>
      </c>
      <c r="K4617" s="37">
        <v>60239</v>
      </c>
      <c r="L4617" s="37">
        <v>76317</v>
      </c>
      <c r="M4617" s="37">
        <v>70150</v>
      </c>
      <c r="N4617" s="37">
        <f>SUM(VentasC15[[#This Row],[Maquillaje]:[Perfumería]])</f>
        <v>293475</v>
      </c>
      <c r="O4617" s="14">
        <f>AVERAGE(VentasC15[[#This Row],[Maquillaje]:[Perfumería]])</f>
        <v>58695</v>
      </c>
      <c r="P4617" t="str">
        <f>INDEX(VentasC15[[#Headers],[Maquillaje]:[Perfumería]],MATCH(MAX(VentasC15[[#This Row],[Maquillaje]:[Perfumería]]),VentasC15[[#This Row],[Maquillaje]:[Perfumería]],0))</f>
        <v>Cuerpo</v>
      </c>
      <c r="Q4617" t="str">
        <f>INDEX(VentasC15[[#Headers],[Maquillaje]:[Perfumería]],MATCH(MIN(VentasC15[[#This Row],[Maquillaje]:[Perfumería]]),VentasC15[[#This Row],[Maquillaje]:[Perfumería]],0))</f>
        <v>Skincare</v>
      </c>
      <c r="R4617" t="str">
        <f>IF(VentasC15[[#This Row],[Total por vendedor]]&gt;=250000,"SI","NO")</f>
        <v>SI</v>
      </c>
    </row>
    <row r="4618" spans="1:18" x14ac:dyDescent="0.3">
      <c r="A4618" s="16">
        <v>33501738</v>
      </c>
      <c r="B4618" s="13">
        <v>54</v>
      </c>
      <c r="C4618" s="13">
        <v>10</v>
      </c>
      <c r="D4618" s="13">
        <v>15</v>
      </c>
      <c r="E4618" t="s">
        <v>24</v>
      </c>
      <c r="F4618" t="s">
        <v>21</v>
      </c>
      <c r="G4618" t="str">
        <f>IF(VentasC15[[#This Row],[Tipo de pago]]='Tablas auxiliares'!$B$6,"Venta física","Venta Online")</f>
        <v>Venta Online</v>
      </c>
      <c r="H4618" t="s">
        <v>29</v>
      </c>
      <c r="I4618" s="37">
        <v>54858</v>
      </c>
      <c r="J4618" s="37">
        <v>51348</v>
      </c>
      <c r="K4618" s="37">
        <v>62378</v>
      </c>
      <c r="L4618" s="37">
        <v>88275</v>
      </c>
      <c r="M4618" s="37">
        <v>40391</v>
      </c>
      <c r="N4618" s="37">
        <f>SUM(VentasC15[[#This Row],[Maquillaje]:[Perfumería]])</f>
        <v>297250</v>
      </c>
      <c r="O4618" s="14">
        <f>AVERAGE(VentasC15[[#This Row],[Maquillaje]:[Perfumería]])</f>
        <v>59450</v>
      </c>
      <c r="P4618" t="str">
        <f>INDEX(VentasC15[[#Headers],[Maquillaje]:[Perfumería]],MATCH(MAX(VentasC15[[#This Row],[Maquillaje]:[Perfumería]]),VentasC15[[#This Row],[Maquillaje]:[Perfumería]],0))</f>
        <v>Cuerpo</v>
      </c>
      <c r="Q4618" t="str">
        <f>INDEX(VentasC15[[#Headers],[Maquillaje]:[Perfumería]],MATCH(MIN(VentasC15[[#This Row],[Maquillaje]:[Perfumería]]),VentasC15[[#This Row],[Maquillaje]:[Perfumería]],0))</f>
        <v>Perfumería</v>
      </c>
      <c r="R4618" t="str">
        <f>IF(VentasC15[[#This Row],[Total por vendedor]]&gt;=250000,"SI","NO")</f>
        <v>SI</v>
      </c>
    </row>
    <row r="4619" spans="1:18" x14ac:dyDescent="0.3">
      <c r="A4619" s="17">
        <v>33501739</v>
      </c>
      <c r="B4619" s="13">
        <v>62</v>
      </c>
      <c r="C4619" s="13">
        <v>10</v>
      </c>
      <c r="D4619" s="13">
        <v>17</v>
      </c>
      <c r="E4619" t="s">
        <v>25</v>
      </c>
      <c r="F4619" t="s">
        <v>20</v>
      </c>
      <c r="G4619" t="str">
        <f>IF(VentasC15[[#This Row],[Tipo de pago]]='Tablas auxiliares'!$B$6,"Venta física","Venta Online")</f>
        <v>Venta física</v>
      </c>
      <c r="H4619" t="s">
        <v>30</v>
      </c>
      <c r="I4619" s="37">
        <v>28739</v>
      </c>
      <c r="J4619" s="37">
        <v>6622</v>
      </c>
      <c r="K4619" s="37">
        <v>70353</v>
      </c>
      <c r="L4619" s="37">
        <v>99342</v>
      </c>
      <c r="M4619" s="37">
        <v>75932</v>
      </c>
      <c r="N4619" s="37">
        <f>SUM(VentasC15[[#This Row],[Maquillaje]:[Perfumería]])</f>
        <v>280988</v>
      </c>
      <c r="O4619" s="14">
        <f>AVERAGE(VentasC15[[#This Row],[Maquillaje]:[Perfumería]])</f>
        <v>56197.599999999999</v>
      </c>
      <c r="P4619" t="str">
        <f>INDEX(VentasC15[[#Headers],[Maquillaje]:[Perfumería]],MATCH(MAX(VentasC15[[#This Row],[Maquillaje]:[Perfumería]]),VentasC15[[#This Row],[Maquillaje]:[Perfumería]],0))</f>
        <v>Cuerpo</v>
      </c>
      <c r="Q4619" t="str">
        <f>INDEX(VentasC15[[#Headers],[Maquillaje]:[Perfumería]],MATCH(MIN(VentasC15[[#This Row],[Maquillaje]:[Perfumería]]),VentasC15[[#This Row],[Maquillaje]:[Perfumería]],0))</f>
        <v>Skincare</v>
      </c>
      <c r="R4619" t="str">
        <f>IF(VentasC15[[#This Row],[Total por vendedor]]&gt;=250000,"SI","NO")</f>
        <v>SI</v>
      </c>
    </row>
    <row r="4620" spans="1:18" x14ac:dyDescent="0.3">
      <c r="A4620" s="16">
        <v>33501740</v>
      </c>
      <c r="B4620" s="13">
        <v>45</v>
      </c>
      <c r="C4620" s="13">
        <v>10</v>
      </c>
      <c r="D4620" s="13">
        <v>14</v>
      </c>
      <c r="E4620" t="s">
        <v>23</v>
      </c>
      <c r="F4620" t="s">
        <v>20</v>
      </c>
      <c r="G4620" t="str">
        <f>IF(VentasC15[[#This Row],[Tipo de pago]]='Tablas auxiliares'!$B$6,"Venta física","Venta Online")</f>
        <v>Venta física</v>
      </c>
      <c r="H4620" t="s">
        <v>30</v>
      </c>
      <c r="I4620" s="37">
        <v>36985</v>
      </c>
      <c r="J4620" s="37">
        <v>76654</v>
      </c>
      <c r="K4620" s="37">
        <v>73051</v>
      </c>
      <c r="L4620" s="37">
        <v>58172</v>
      </c>
      <c r="M4620" s="37">
        <v>76824</v>
      </c>
      <c r="N4620" s="37">
        <f>SUM(VentasC15[[#This Row],[Maquillaje]:[Perfumería]])</f>
        <v>321686</v>
      </c>
      <c r="O4620" s="14">
        <f>AVERAGE(VentasC15[[#This Row],[Maquillaje]:[Perfumería]])</f>
        <v>64337.2</v>
      </c>
      <c r="P4620" t="str">
        <f>INDEX(VentasC15[[#Headers],[Maquillaje]:[Perfumería]],MATCH(MAX(VentasC15[[#This Row],[Maquillaje]:[Perfumería]]),VentasC15[[#This Row],[Maquillaje]:[Perfumería]],0))</f>
        <v>Perfumería</v>
      </c>
      <c r="Q4620" t="str">
        <f>INDEX(VentasC15[[#Headers],[Maquillaje]:[Perfumería]],MATCH(MIN(VentasC15[[#This Row],[Maquillaje]:[Perfumería]]),VentasC15[[#This Row],[Maquillaje]:[Perfumería]],0))</f>
        <v>Maquillaje</v>
      </c>
      <c r="R4620" t="str">
        <f>IF(VentasC15[[#This Row],[Total por vendedor]]&gt;=250000,"SI","NO")</f>
        <v>SI</v>
      </c>
    </row>
    <row r="4621" spans="1:18" x14ac:dyDescent="0.3">
      <c r="A4621" s="17">
        <v>33501741</v>
      </c>
      <c r="B4621" s="13">
        <v>25</v>
      </c>
      <c r="C4621" s="13">
        <v>10</v>
      </c>
      <c r="D4621" s="13">
        <v>35</v>
      </c>
      <c r="E4621" t="s">
        <v>23</v>
      </c>
      <c r="F4621" t="s">
        <v>21</v>
      </c>
      <c r="G4621" t="str">
        <f>IF(VentasC15[[#This Row],[Tipo de pago]]='Tablas auxiliares'!$B$6,"Venta física","Venta Online")</f>
        <v>Venta Online</v>
      </c>
      <c r="H4621" t="s">
        <v>29</v>
      </c>
      <c r="I4621" s="37">
        <v>11903</v>
      </c>
      <c r="J4621" s="37">
        <v>63116</v>
      </c>
      <c r="K4621" s="37">
        <v>79082</v>
      </c>
      <c r="L4621" s="37">
        <v>3842</v>
      </c>
      <c r="M4621" s="37">
        <v>59733</v>
      </c>
      <c r="N4621" s="37">
        <f>SUM(VentasC15[[#This Row],[Maquillaje]:[Perfumería]])</f>
        <v>217676</v>
      </c>
      <c r="O4621" s="14">
        <f>AVERAGE(VentasC15[[#This Row],[Maquillaje]:[Perfumería]])</f>
        <v>43535.199999999997</v>
      </c>
      <c r="P4621" t="str">
        <f>INDEX(VentasC15[[#Headers],[Maquillaje]:[Perfumería]],MATCH(MAX(VentasC15[[#This Row],[Maquillaje]:[Perfumería]]),VentasC15[[#This Row],[Maquillaje]:[Perfumería]],0))</f>
        <v>Cabello</v>
      </c>
      <c r="Q4621" t="str">
        <f>INDEX(VentasC15[[#Headers],[Maquillaje]:[Perfumería]],MATCH(MIN(VentasC15[[#This Row],[Maquillaje]:[Perfumería]]),VentasC15[[#This Row],[Maquillaje]:[Perfumería]],0))</f>
        <v>Cuerpo</v>
      </c>
      <c r="R4621" t="str">
        <f>IF(VentasC15[[#This Row],[Total por vendedor]]&gt;=250000,"SI","NO")</f>
        <v>NO</v>
      </c>
    </row>
    <row r="4622" spans="1:18" x14ac:dyDescent="0.3">
      <c r="A4622" s="16">
        <v>33501742</v>
      </c>
      <c r="B4622" s="13">
        <v>56</v>
      </c>
      <c r="C4622" s="13">
        <v>10</v>
      </c>
      <c r="D4622" s="13">
        <v>75</v>
      </c>
      <c r="E4622" t="s">
        <v>24</v>
      </c>
      <c r="F4622" t="s">
        <v>21</v>
      </c>
      <c r="G4622" t="str">
        <f>IF(VentasC15[[#This Row],[Tipo de pago]]='Tablas auxiliares'!$B$6,"Venta física","Venta Online")</f>
        <v>Venta Online</v>
      </c>
      <c r="H4622" t="s">
        <v>30</v>
      </c>
      <c r="I4622" s="37">
        <v>97342</v>
      </c>
      <c r="J4622" s="37">
        <v>57771</v>
      </c>
      <c r="K4622" s="37">
        <v>76437</v>
      </c>
      <c r="L4622" s="37">
        <v>94096</v>
      </c>
      <c r="M4622" s="37">
        <v>78596</v>
      </c>
      <c r="N4622" s="37">
        <f>SUM(VentasC15[[#This Row],[Maquillaje]:[Perfumería]])</f>
        <v>404242</v>
      </c>
      <c r="O4622" s="14">
        <f>AVERAGE(VentasC15[[#This Row],[Maquillaje]:[Perfumería]])</f>
        <v>80848.399999999994</v>
      </c>
      <c r="P4622" t="str">
        <f>INDEX(VentasC15[[#Headers],[Maquillaje]:[Perfumería]],MATCH(MAX(VentasC15[[#This Row],[Maquillaje]:[Perfumería]]),VentasC15[[#This Row],[Maquillaje]:[Perfumería]],0))</f>
        <v>Maquillaje</v>
      </c>
      <c r="Q4622" t="str">
        <f>INDEX(VentasC15[[#Headers],[Maquillaje]:[Perfumería]],MATCH(MIN(VentasC15[[#This Row],[Maquillaje]:[Perfumería]]),VentasC15[[#This Row],[Maquillaje]:[Perfumería]],0))</f>
        <v>Skincare</v>
      </c>
      <c r="R4622" t="str">
        <f>IF(VentasC15[[#This Row],[Total por vendedor]]&gt;=250000,"SI","NO")</f>
        <v>SI</v>
      </c>
    </row>
    <row r="4623" spans="1:18" x14ac:dyDescent="0.3">
      <c r="A4623" s="17">
        <v>33501743</v>
      </c>
      <c r="B4623" s="13">
        <v>29</v>
      </c>
      <c r="C4623" s="13">
        <v>10</v>
      </c>
      <c r="D4623" s="13">
        <v>13</v>
      </c>
      <c r="E4623" t="s">
        <v>24</v>
      </c>
      <c r="F4623" t="s">
        <v>21</v>
      </c>
      <c r="G4623" t="str">
        <f>IF(VentasC15[[#This Row],[Tipo de pago]]='Tablas auxiliares'!$B$6,"Venta física","Venta Online")</f>
        <v>Venta Online</v>
      </c>
      <c r="H4623" t="s">
        <v>30</v>
      </c>
      <c r="I4623" s="37">
        <v>33816</v>
      </c>
      <c r="J4623" s="37">
        <v>83151</v>
      </c>
      <c r="K4623" s="37">
        <v>98279</v>
      </c>
      <c r="L4623" s="37">
        <v>63821</v>
      </c>
      <c r="M4623" s="37">
        <v>5031</v>
      </c>
      <c r="N4623" s="37">
        <f>SUM(VentasC15[[#This Row],[Maquillaje]:[Perfumería]])</f>
        <v>284098</v>
      </c>
      <c r="O4623" s="14">
        <f>AVERAGE(VentasC15[[#This Row],[Maquillaje]:[Perfumería]])</f>
        <v>56819.6</v>
      </c>
      <c r="P4623" t="str">
        <f>INDEX(VentasC15[[#Headers],[Maquillaje]:[Perfumería]],MATCH(MAX(VentasC15[[#This Row],[Maquillaje]:[Perfumería]]),VentasC15[[#This Row],[Maquillaje]:[Perfumería]],0))</f>
        <v>Cabello</v>
      </c>
      <c r="Q4623" t="str">
        <f>INDEX(VentasC15[[#Headers],[Maquillaje]:[Perfumería]],MATCH(MIN(VentasC15[[#This Row],[Maquillaje]:[Perfumería]]),VentasC15[[#This Row],[Maquillaje]:[Perfumería]],0))</f>
        <v>Perfumería</v>
      </c>
      <c r="R4623" t="str">
        <f>IF(VentasC15[[#This Row],[Total por vendedor]]&gt;=250000,"SI","NO")</f>
        <v>SI</v>
      </c>
    </row>
    <row r="4624" spans="1:18" x14ac:dyDescent="0.3">
      <c r="A4624" s="16">
        <v>33501744</v>
      </c>
      <c r="B4624" s="13">
        <v>30</v>
      </c>
      <c r="C4624" s="13">
        <v>10</v>
      </c>
      <c r="D4624" s="13">
        <v>32</v>
      </c>
      <c r="E4624" t="s">
        <v>24</v>
      </c>
      <c r="F4624" t="s">
        <v>20</v>
      </c>
      <c r="G4624" t="str">
        <f>IF(VentasC15[[#This Row],[Tipo de pago]]='Tablas auxiliares'!$B$6,"Venta física","Venta Online")</f>
        <v>Venta física</v>
      </c>
      <c r="H4624" t="s">
        <v>30</v>
      </c>
      <c r="I4624" s="37">
        <v>65439</v>
      </c>
      <c r="J4624" s="37">
        <v>13926</v>
      </c>
      <c r="K4624" s="37">
        <v>40662</v>
      </c>
      <c r="L4624" s="37">
        <v>93896</v>
      </c>
      <c r="M4624" s="37">
        <v>9406</v>
      </c>
      <c r="N4624" s="37">
        <f>SUM(VentasC15[[#This Row],[Maquillaje]:[Perfumería]])</f>
        <v>223329</v>
      </c>
      <c r="O4624" s="14">
        <f>AVERAGE(VentasC15[[#This Row],[Maquillaje]:[Perfumería]])</f>
        <v>44665.8</v>
      </c>
      <c r="P4624" t="str">
        <f>INDEX(VentasC15[[#Headers],[Maquillaje]:[Perfumería]],MATCH(MAX(VentasC15[[#This Row],[Maquillaje]:[Perfumería]]),VentasC15[[#This Row],[Maquillaje]:[Perfumería]],0))</f>
        <v>Cuerpo</v>
      </c>
      <c r="Q4624" t="str">
        <f>INDEX(VentasC15[[#Headers],[Maquillaje]:[Perfumería]],MATCH(MIN(VentasC15[[#This Row],[Maquillaje]:[Perfumería]]),VentasC15[[#This Row],[Maquillaje]:[Perfumería]],0))</f>
        <v>Perfumería</v>
      </c>
      <c r="R4624" t="str">
        <f>IF(VentasC15[[#This Row],[Total por vendedor]]&gt;=250000,"SI","NO")</f>
        <v>NO</v>
      </c>
    </row>
    <row r="4625" spans="1:18" x14ac:dyDescent="0.3">
      <c r="A4625" s="17">
        <v>33501745</v>
      </c>
      <c r="B4625" s="13">
        <v>70</v>
      </c>
      <c r="C4625" s="13">
        <v>10</v>
      </c>
      <c r="D4625" s="13">
        <v>5</v>
      </c>
      <c r="E4625" t="s">
        <v>23</v>
      </c>
      <c r="F4625" t="s">
        <v>20</v>
      </c>
      <c r="G4625" t="str">
        <f>IF(VentasC15[[#This Row],[Tipo de pago]]='Tablas auxiliares'!$B$6,"Venta física","Venta Online")</f>
        <v>Venta física</v>
      </c>
      <c r="H4625" t="s">
        <v>29</v>
      </c>
      <c r="I4625" s="37">
        <v>82212</v>
      </c>
      <c r="J4625" s="37">
        <v>96386</v>
      </c>
      <c r="K4625" s="37">
        <v>57077</v>
      </c>
      <c r="L4625" s="37">
        <v>39054</v>
      </c>
      <c r="M4625" s="37">
        <v>97865</v>
      </c>
      <c r="N4625" s="37">
        <f>SUM(VentasC15[[#This Row],[Maquillaje]:[Perfumería]])</f>
        <v>372594</v>
      </c>
      <c r="O4625" s="14">
        <f>AVERAGE(VentasC15[[#This Row],[Maquillaje]:[Perfumería]])</f>
        <v>74518.8</v>
      </c>
      <c r="P4625" t="str">
        <f>INDEX(VentasC15[[#Headers],[Maquillaje]:[Perfumería]],MATCH(MAX(VentasC15[[#This Row],[Maquillaje]:[Perfumería]]),VentasC15[[#This Row],[Maquillaje]:[Perfumería]],0))</f>
        <v>Perfumería</v>
      </c>
      <c r="Q4625" t="str">
        <f>INDEX(VentasC15[[#Headers],[Maquillaje]:[Perfumería]],MATCH(MIN(VentasC15[[#This Row],[Maquillaje]:[Perfumería]]),VentasC15[[#This Row],[Maquillaje]:[Perfumería]],0))</f>
        <v>Cuerpo</v>
      </c>
      <c r="R4625" t="str">
        <f>IF(VentasC15[[#This Row],[Total por vendedor]]&gt;=250000,"SI","NO")</f>
        <v>SI</v>
      </c>
    </row>
    <row r="4626" spans="1:18" x14ac:dyDescent="0.3">
      <c r="A4626" s="16">
        <v>33501746</v>
      </c>
      <c r="B4626" s="13">
        <v>39</v>
      </c>
      <c r="C4626" s="13">
        <v>10</v>
      </c>
      <c r="D4626" s="13">
        <v>22</v>
      </c>
      <c r="E4626" t="s">
        <v>24</v>
      </c>
      <c r="F4626" t="s">
        <v>20</v>
      </c>
      <c r="G4626" t="str">
        <f>IF(VentasC15[[#This Row],[Tipo de pago]]='Tablas auxiliares'!$B$6,"Venta física","Venta Online")</f>
        <v>Venta física</v>
      </c>
      <c r="H4626" t="s">
        <v>29</v>
      </c>
      <c r="I4626" s="37">
        <v>10651</v>
      </c>
      <c r="J4626" s="37">
        <v>3440</v>
      </c>
      <c r="K4626" s="37">
        <v>30707</v>
      </c>
      <c r="L4626" s="37">
        <v>83122</v>
      </c>
      <c r="M4626" s="37">
        <v>46305</v>
      </c>
      <c r="N4626" s="37">
        <f>SUM(VentasC15[[#This Row],[Maquillaje]:[Perfumería]])</f>
        <v>174225</v>
      </c>
      <c r="O4626" s="14">
        <f>AVERAGE(VentasC15[[#This Row],[Maquillaje]:[Perfumería]])</f>
        <v>34845</v>
      </c>
      <c r="P4626" t="str">
        <f>INDEX(VentasC15[[#Headers],[Maquillaje]:[Perfumería]],MATCH(MAX(VentasC15[[#This Row],[Maquillaje]:[Perfumería]]),VentasC15[[#This Row],[Maquillaje]:[Perfumería]],0))</f>
        <v>Cuerpo</v>
      </c>
      <c r="Q4626" t="str">
        <f>INDEX(VentasC15[[#Headers],[Maquillaje]:[Perfumería]],MATCH(MIN(VentasC15[[#This Row],[Maquillaje]:[Perfumería]]),VentasC15[[#This Row],[Maquillaje]:[Perfumería]],0))</f>
        <v>Skincare</v>
      </c>
      <c r="R4626" t="str">
        <f>IF(VentasC15[[#This Row],[Total por vendedor]]&gt;=250000,"SI","NO")</f>
        <v>NO</v>
      </c>
    </row>
    <row r="4627" spans="1:18" x14ac:dyDescent="0.3">
      <c r="A4627" s="17">
        <v>33501747</v>
      </c>
      <c r="B4627" s="13">
        <v>32</v>
      </c>
      <c r="C4627" s="13">
        <v>10</v>
      </c>
      <c r="D4627" s="13">
        <v>76</v>
      </c>
      <c r="E4627" t="s">
        <v>22</v>
      </c>
      <c r="F4627" t="s">
        <v>21</v>
      </c>
      <c r="G4627" t="str">
        <f>IF(VentasC15[[#This Row],[Tipo de pago]]='Tablas auxiliares'!$B$6,"Venta física","Venta Online")</f>
        <v>Venta Online</v>
      </c>
      <c r="H4627" t="s">
        <v>29</v>
      </c>
      <c r="I4627" s="37">
        <v>76759</v>
      </c>
      <c r="J4627" s="37">
        <v>44064</v>
      </c>
      <c r="K4627" s="37">
        <v>97260</v>
      </c>
      <c r="L4627" s="37">
        <v>82348</v>
      </c>
      <c r="M4627" s="37">
        <v>99849</v>
      </c>
      <c r="N4627" s="37">
        <f>SUM(VentasC15[[#This Row],[Maquillaje]:[Perfumería]])</f>
        <v>400280</v>
      </c>
      <c r="O4627" s="14">
        <f>AVERAGE(VentasC15[[#This Row],[Maquillaje]:[Perfumería]])</f>
        <v>80056</v>
      </c>
      <c r="P4627" t="str">
        <f>INDEX(VentasC15[[#Headers],[Maquillaje]:[Perfumería]],MATCH(MAX(VentasC15[[#This Row],[Maquillaje]:[Perfumería]]),VentasC15[[#This Row],[Maquillaje]:[Perfumería]],0))</f>
        <v>Perfumería</v>
      </c>
      <c r="Q4627" t="str">
        <f>INDEX(VentasC15[[#Headers],[Maquillaje]:[Perfumería]],MATCH(MIN(VentasC15[[#This Row],[Maquillaje]:[Perfumería]]),VentasC15[[#This Row],[Maquillaje]:[Perfumería]],0))</f>
        <v>Skincare</v>
      </c>
      <c r="R4627" t="str">
        <f>IF(VentasC15[[#This Row],[Total por vendedor]]&gt;=250000,"SI","NO")</f>
        <v>SI</v>
      </c>
    </row>
    <row r="4628" spans="1:18" x14ac:dyDescent="0.3">
      <c r="A4628" s="16">
        <v>33501748</v>
      </c>
      <c r="B4628" s="13">
        <v>36</v>
      </c>
      <c r="C4628" s="13">
        <v>10</v>
      </c>
      <c r="D4628" s="13">
        <v>94</v>
      </c>
      <c r="E4628" t="s">
        <v>25</v>
      </c>
      <c r="F4628" t="s">
        <v>21</v>
      </c>
      <c r="G4628" t="str">
        <f>IF(VentasC15[[#This Row],[Tipo de pago]]='Tablas auxiliares'!$B$6,"Venta física","Venta Online")</f>
        <v>Venta Online</v>
      </c>
      <c r="H4628" t="s">
        <v>29</v>
      </c>
      <c r="I4628" s="37">
        <v>19763</v>
      </c>
      <c r="J4628" s="37">
        <v>68830</v>
      </c>
      <c r="K4628" s="37">
        <v>22913</v>
      </c>
      <c r="L4628" s="37">
        <v>65374</v>
      </c>
      <c r="M4628" s="37">
        <v>71612</v>
      </c>
      <c r="N4628" s="37">
        <f>SUM(VentasC15[[#This Row],[Maquillaje]:[Perfumería]])</f>
        <v>248492</v>
      </c>
      <c r="O4628" s="14">
        <f>AVERAGE(VentasC15[[#This Row],[Maquillaje]:[Perfumería]])</f>
        <v>49698.400000000001</v>
      </c>
      <c r="P4628" t="str">
        <f>INDEX(VentasC15[[#Headers],[Maquillaje]:[Perfumería]],MATCH(MAX(VentasC15[[#This Row],[Maquillaje]:[Perfumería]]),VentasC15[[#This Row],[Maquillaje]:[Perfumería]],0))</f>
        <v>Perfumería</v>
      </c>
      <c r="Q4628" t="str">
        <f>INDEX(VentasC15[[#Headers],[Maquillaje]:[Perfumería]],MATCH(MIN(VentasC15[[#This Row],[Maquillaje]:[Perfumería]]),VentasC15[[#This Row],[Maquillaje]:[Perfumería]],0))</f>
        <v>Maquillaje</v>
      </c>
      <c r="R4628" t="str">
        <f>IF(VentasC15[[#This Row],[Total por vendedor]]&gt;=250000,"SI","NO")</f>
        <v>NO</v>
      </c>
    </row>
    <row r="4629" spans="1:18" x14ac:dyDescent="0.3">
      <c r="A4629" s="17">
        <v>33501749</v>
      </c>
      <c r="B4629" s="13">
        <v>63</v>
      </c>
      <c r="C4629" s="13">
        <v>10</v>
      </c>
      <c r="D4629" s="13">
        <v>43</v>
      </c>
      <c r="E4629" t="s">
        <v>23</v>
      </c>
      <c r="F4629" t="s">
        <v>21</v>
      </c>
      <c r="G4629" t="str">
        <f>IF(VentasC15[[#This Row],[Tipo de pago]]='Tablas auxiliares'!$B$6,"Venta física","Venta Online")</f>
        <v>Venta Online</v>
      </c>
      <c r="H4629" t="s">
        <v>29</v>
      </c>
      <c r="I4629" s="37">
        <v>86473</v>
      </c>
      <c r="J4629" s="37">
        <v>73465</v>
      </c>
      <c r="K4629" s="37">
        <v>94362</v>
      </c>
      <c r="L4629" s="37">
        <v>57718</v>
      </c>
      <c r="M4629" s="37">
        <v>96183</v>
      </c>
      <c r="N4629" s="37">
        <f>SUM(VentasC15[[#This Row],[Maquillaje]:[Perfumería]])</f>
        <v>408201</v>
      </c>
      <c r="O4629" s="14">
        <f>AVERAGE(VentasC15[[#This Row],[Maquillaje]:[Perfumería]])</f>
        <v>81640.2</v>
      </c>
      <c r="P4629" t="str">
        <f>INDEX(VentasC15[[#Headers],[Maquillaje]:[Perfumería]],MATCH(MAX(VentasC15[[#This Row],[Maquillaje]:[Perfumería]]),VentasC15[[#This Row],[Maquillaje]:[Perfumería]],0))</f>
        <v>Perfumería</v>
      </c>
      <c r="Q4629" t="str">
        <f>INDEX(VentasC15[[#Headers],[Maquillaje]:[Perfumería]],MATCH(MIN(VentasC15[[#This Row],[Maquillaje]:[Perfumería]]),VentasC15[[#This Row],[Maquillaje]:[Perfumería]],0))</f>
        <v>Cuerpo</v>
      </c>
      <c r="R4629" t="str">
        <f>IF(VentasC15[[#This Row],[Total por vendedor]]&gt;=250000,"SI","NO")</f>
        <v>SI</v>
      </c>
    </row>
    <row r="4630" spans="1:18" x14ac:dyDescent="0.3">
      <c r="A4630" s="16">
        <v>33501750</v>
      </c>
      <c r="B4630" s="13">
        <v>65</v>
      </c>
      <c r="C4630" s="13">
        <v>10</v>
      </c>
      <c r="D4630" s="13">
        <v>76</v>
      </c>
      <c r="E4630" t="s">
        <v>23</v>
      </c>
      <c r="F4630" t="s">
        <v>21</v>
      </c>
      <c r="G4630" t="str">
        <f>IF(VentasC15[[#This Row],[Tipo de pago]]='Tablas auxiliares'!$B$6,"Venta física","Venta Online")</f>
        <v>Venta Online</v>
      </c>
      <c r="H4630" t="s">
        <v>30</v>
      </c>
      <c r="I4630" s="37">
        <v>42533</v>
      </c>
      <c r="J4630" s="37">
        <v>65451</v>
      </c>
      <c r="K4630" s="37">
        <v>3131</v>
      </c>
      <c r="L4630" s="37">
        <v>40987</v>
      </c>
      <c r="M4630" s="37">
        <v>39551</v>
      </c>
      <c r="N4630" s="37">
        <f>SUM(VentasC15[[#This Row],[Maquillaje]:[Perfumería]])</f>
        <v>191653</v>
      </c>
      <c r="O4630" s="14">
        <f>AVERAGE(VentasC15[[#This Row],[Maquillaje]:[Perfumería]])</f>
        <v>38330.6</v>
      </c>
      <c r="P4630" t="str">
        <f>INDEX(VentasC15[[#Headers],[Maquillaje]:[Perfumería]],MATCH(MAX(VentasC15[[#This Row],[Maquillaje]:[Perfumería]]),VentasC15[[#This Row],[Maquillaje]:[Perfumería]],0))</f>
        <v>Skincare</v>
      </c>
      <c r="Q4630" t="str">
        <f>INDEX(VentasC15[[#Headers],[Maquillaje]:[Perfumería]],MATCH(MIN(VentasC15[[#This Row],[Maquillaje]:[Perfumería]]),VentasC15[[#This Row],[Maquillaje]:[Perfumería]],0))</f>
        <v>Cabello</v>
      </c>
      <c r="R4630" t="str">
        <f>IF(VentasC15[[#This Row],[Total por vendedor]]&gt;=250000,"SI","NO")</f>
        <v>NO</v>
      </c>
    </row>
    <row r="4631" spans="1:18" x14ac:dyDescent="0.3">
      <c r="A4631" s="17">
        <v>33501751</v>
      </c>
      <c r="B4631" s="13">
        <v>59</v>
      </c>
      <c r="C4631" s="13">
        <v>10</v>
      </c>
      <c r="D4631" s="13">
        <v>97</v>
      </c>
      <c r="E4631" t="s">
        <v>23</v>
      </c>
      <c r="F4631" t="s">
        <v>20</v>
      </c>
      <c r="G4631" t="str">
        <f>IF(VentasC15[[#This Row],[Tipo de pago]]='Tablas auxiliares'!$B$6,"Venta física","Venta Online")</f>
        <v>Venta física</v>
      </c>
      <c r="H4631" t="s">
        <v>30</v>
      </c>
      <c r="I4631" s="37">
        <v>30532</v>
      </c>
      <c r="J4631" s="37">
        <v>1436</v>
      </c>
      <c r="K4631" s="37">
        <v>98011</v>
      </c>
      <c r="L4631" s="37">
        <v>75318</v>
      </c>
      <c r="M4631" s="37">
        <v>55629</v>
      </c>
      <c r="N4631" s="37">
        <f>SUM(VentasC15[[#This Row],[Maquillaje]:[Perfumería]])</f>
        <v>260926</v>
      </c>
      <c r="O4631" s="14">
        <f>AVERAGE(VentasC15[[#This Row],[Maquillaje]:[Perfumería]])</f>
        <v>52185.2</v>
      </c>
      <c r="P4631" t="str">
        <f>INDEX(VentasC15[[#Headers],[Maquillaje]:[Perfumería]],MATCH(MAX(VentasC15[[#This Row],[Maquillaje]:[Perfumería]]),VentasC15[[#This Row],[Maquillaje]:[Perfumería]],0))</f>
        <v>Cabello</v>
      </c>
      <c r="Q4631" t="str">
        <f>INDEX(VentasC15[[#Headers],[Maquillaje]:[Perfumería]],MATCH(MIN(VentasC15[[#This Row],[Maquillaje]:[Perfumería]]),VentasC15[[#This Row],[Maquillaje]:[Perfumería]],0))</f>
        <v>Skincare</v>
      </c>
      <c r="R4631" t="str">
        <f>IF(VentasC15[[#This Row],[Total por vendedor]]&gt;=250000,"SI","NO")</f>
        <v>SI</v>
      </c>
    </row>
    <row r="4632" spans="1:18" x14ac:dyDescent="0.3">
      <c r="A4632" s="16">
        <v>33501752</v>
      </c>
      <c r="B4632" s="13">
        <v>48</v>
      </c>
      <c r="C4632" s="13">
        <v>10</v>
      </c>
      <c r="D4632" s="13">
        <v>19</v>
      </c>
      <c r="E4632" t="s">
        <v>23</v>
      </c>
      <c r="F4632" t="s">
        <v>21</v>
      </c>
      <c r="G4632" t="str">
        <f>IF(VentasC15[[#This Row],[Tipo de pago]]='Tablas auxiliares'!$B$6,"Venta física","Venta Online")</f>
        <v>Venta Online</v>
      </c>
      <c r="H4632" t="s">
        <v>29</v>
      </c>
      <c r="I4632" s="37">
        <v>55425</v>
      </c>
      <c r="J4632" s="37">
        <v>78475</v>
      </c>
      <c r="K4632" s="37">
        <v>18138</v>
      </c>
      <c r="L4632" s="37">
        <v>74485</v>
      </c>
      <c r="M4632" s="37">
        <v>10820</v>
      </c>
      <c r="N4632" s="37">
        <f>SUM(VentasC15[[#This Row],[Maquillaje]:[Perfumería]])</f>
        <v>237343</v>
      </c>
      <c r="O4632" s="14">
        <f>AVERAGE(VentasC15[[#This Row],[Maquillaje]:[Perfumería]])</f>
        <v>47468.6</v>
      </c>
      <c r="P4632" t="str">
        <f>INDEX(VentasC15[[#Headers],[Maquillaje]:[Perfumería]],MATCH(MAX(VentasC15[[#This Row],[Maquillaje]:[Perfumería]]),VentasC15[[#This Row],[Maquillaje]:[Perfumería]],0))</f>
        <v>Skincare</v>
      </c>
      <c r="Q4632" t="str">
        <f>INDEX(VentasC15[[#Headers],[Maquillaje]:[Perfumería]],MATCH(MIN(VentasC15[[#This Row],[Maquillaje]:[Perfumería]]),VentasC15[[#This Row],[Maquillaje]:[Perfumería]],0))</f>
        <v>Perfumería</v>
      </c>
      <c r="R4632" t="str">
        <f>IF(VentasC15[[#This Row],[Total por vendedor]]&gt;=250000,"SI","NO")</f>
        <v>NO</v>
      </c>
    </row>
    <row r="4633" spans="1:18" x14ac:dyDescent="0.3">
      <c r="A4633" s="17">
        <v>33501753</v>
      </c>
      <c r="B4633" s="13">
        <v>45</v>
      </c>
      <c r="C4633" s="13">
        <v>10</v>
      </c>
      <c r="D4633" s="13">
        <v>72</v>
      </c>
      <c r="E4633" t="s">
        <v>22</v>
      </c>
      <c r="F4633" t="s">
        <v>20</v>
      </c>
      <c r="G4633" t="str">
        <f>IF(VentasC15[[#This Row],[Tipo de pago]]='Tablas auxiliares'!$B$6,"Venta física","Venta Online")</f>
        <v>Venta física</v>
      </c>
      <c r="H4633" t="s">
        <v>29</v>
      </c>
      <c r="I4633" s="37">
        <v>54076</v>
      </c>
      <c r="J4633" s="37">
        <v>54939</v>
      </c>
      <c r="K4633" s="37">
        <v>96004</v>
      </c>
      <c r="L4633" s="37">
        <v>68400</v>
      </c>
      <c r="M4633" s="37">
        <v>47490</v>
      </c>
      <c r="N4633" s="37">
        <f>SUM(VentasC15[[#This Row],[Maquillaje]:[Perfumería]])</f>
        <v>320909</v>
      </c>
      <c r="O4633" s="14">
        <f>AVERAGE(VentasC15[[#This Row],[Maquillaje]:[Perfumería]])</f>
        <v>64181.8</v>
      </c>
      <c r="P4633" t="str">
        <f>INDEX(VentasC15[[#Headers],[Maquillaje]:[Perfumería]],MATCH(MAX(VentasC15[[#This Row],[Maquillaje]:[Perfumería]]),VentasC15[[#This Row],[Maquillaje]:[Perfumería]],0))</f>
        <v>Cabello</v>
      </c>
      <c r="Q4633" t="str">
        <f>INDEX(VentasC15[[#Headers],[Maquillaje]:[Perfumería]],MATCH(MIN(VentasC15[[#This Row],[Maquillaje]:[Perfumería]]),VentasC15[[#This Row],[Maquillaje]:[Perfumería]],0))</f>
        <v>Perfumería</v>
      </c>
      <c r="R4633" t="str">
        <f>IF(VentasC15[[#This Row],[Total por vendedor]]&gt;=250000,"SI","NO")</f>
        <v>SI</v>
      </c>
    </row>
    <row r="4634" spans="1:18" x14ac:dyDescent="0.3">
      <c r="A4634" s="16">
        <v>33501754</v>
      </c>
      <c r="B4634" s="13">
        <v>57</v>
      </c>
      <c r="C4634" s="13">
        <v>10</v>
      </c>
      <c r="D4634" s="13">
        <v>71</v>
      </c>
      <c r="E4634" t="s">
        <v>23</v>
      </c>
      <c r="F4634" t="s">
        <v>21</v>
      </c>
      <c r="G4634" t="str">
        <f>IF(VentasC15[[#This Row],[Tipo de pago]]='Tablas auxiliares'!$B$6,"Venta física","Venta Online")</f>
        <v>Venta Online</v>
      </c>
      <c r="H4634" t="s">
        <v>29</v>
      </c>
      <c r="I4634" s="37">
        <v>66851</v>
      </c>
      <c r="J4634" s="37">
        <v>42729</v>
      </c>
      <c r="K4634" s="37">
        <v>37080</v>
      </c>
      <c r="L4634" s="37">
        <v>42507</v>
      </c>
      <c r="M4634" s="37">
        <v>5332</v>
      </c>
      <c r="N4634" s="37">
        <f>SUM(VentasC15[[#This Row],[Maquillaje]:[Perfumería]])</f>
        <v>194499</v>
      </c>
      <c r="O4634" s="14">
        <f>AVERAGE(VentasC15[[#This Row],[Maquillaje]:[Perfumería]])</f>
        <v>38899.800000000003</v>
      </c>
      <c r="P4634" t="str">
        <f>INDEX(VentasC15[[#Headers],[Maquillaje]:[Perfumería]],MATCH(MAX(VentasC15[[#This Row],[Maquillaje]:[Perfumería]]),VentasC15[[#This Row],[Maquillaje]:[Perfumería]],0))</f>
        <v>Maquillaje</v>
      </c>
      <c r="Q4634" t="str">
        <f>INDEX(VentasC15[[#Headers],[Maquillaje]:[Perfumería]],MATCH(MIN(VentasC15[[#This Row],[Maquillaje]:[Perfumería]]),VentasC15[[#This Row],[Maquillaje]:[Perfumería]],0))</f>
        <v>Perfumería</v>
      </c>
      <c r="R4634" t="str">
        <f>IF(VentasC15[[#This Row],[Total por vendedor]]&gt;=250000,"SI","NO")</f>
        <v>NO</v>
      </c>
    </row>
    <row r="4635" spans="1:18" x14ac:dyDescent="0.3">
      <c r="A4635" s="17">
        <v>33501755</v>
      </c>
      <c r="B4635" s="13">
        <v>47</v>
      </c>
      <c r="C4635" s="13">
        <v>10</v>
      </c>
      <c r="D4635" s="13">
        <v>58</v>
      </c>
      <c r="E4635" t="s">
        <v>24</v>
      </c>
      <c r="F4635" t="s">
        <v>20</v>
      </c>
      <c r="G4635" t="str">
        <f>IF(VentasC15[[#This Row],[Tipo de pago]]='Tablas auxiliares'!$B$6,"Venta física","Venta Online")</f>
        <v>Venta física</v>
      </c>
      <c r="H4635" t="s">
        <v>30</v>
      </c>
      <c r="I4635" s="37">
        <v>26899</v>
      </c>
      <c r="J4635" s="37">
        <v>98350</v>
      </c>
      <c r="K4635" s="37">
        <v>38957</v>
      </c>
      <c r="L4635" s="37">
        <v>50507</v>
      </c>
      <c r="M4635" s="37">
        <v>30601</v>
      </c>
      <c r="N4635" s="37">
        <f>SUM(VentasC15[[#This Row],[Maquillaje]:[Perfumería]])</f>
        <v>245314</v>
      </c>
      <c r="O4635" s="14">
        <f>AVERAGE(VentasC15[[#This Row],[Maquillaje]:[Perfumería]])</f>
        <v>49062.8</v>
      </c>
      <c r="P4635" t="str">
        <f>INDEX(VentasC15[[#Headers],[Maquillaje]:[Perfumería]],MATCH(MAX(VentasC15[[#This Row],[Maquillaje]:[Perfumería]]),VentasC15[[#This Row],[Maquillaje]:[Perfumería]],0))</f>
        <v>Skincare</v>
      </c>
      <c r="Q4635" t="str">
        <f>INDEX(VentasC15[[#Headers],[Maquillaje]:[Perfumería]],MATCH(MIN(VentasC15[[#This Row],[Maquillaje]:[Perfumería]]),VentasC15[[#This Row],[Maquillaje]:[Perfumería]],0))</f>
        <v>Maquillaje</v>
      </c>
      <c r="R4635" t="str">
        <f>IF(VentasC15[[#This Row],[Total por vendedor]]&gt;=250000,"SI","NO")</f>
        <v>NO</v>
      </c>
    </row>
    <row r="4636" spans="1:18" x14ac:dyDescent="0.3">
      <c r="A4636" s="16">
        <v>33501756</v>
      </c>
      <c r="B4636" s="13">
        <v>46</v>
      </c>
      <c r="C4636" s="13">
        <v>10</v>
      </c>
      <c r="D4636" s="13">
        <v>37</v>
      </c>
      <c r="E4636" t="s">
        <v>23</v>
      </c>
      <c r="F4636" t="s">
        <v>21</v>
      </c>
      <c r="G4636" t="str">
        <f>IF(VentasC15[[#This Row],[Tipo de pago]]='Tablas auxiliares'!$B$6,"Venta física","Venta Online")</f>
        <v>Venta Online</v>
      </c>
      <c r="H4636" t="s">
        <v>30</v>
      </c>
      <c r="I4636" s="37">
        <v>19317</v>
      </c>
      <c r="J4636" s="37">
        <v>44413</v>
      </c>
      <c r="K4636" s="37">
        <v>48094</v>
      </c>
      <c r="L4636" s="37">
        <v>47526</v>
      </c>
      <c r="M4636" s="37">
        <v>21916</v>
      </c>
      <c r="N4636" s="37">
        <f>SUM(VentasC15[[#This Row],[Maquillaje]:[Perfumería]])</f>
        <v>181266</v>
      </c>
      <c r="O4636" s="14">
        <f>AVERAGE(VentasC15[[#This Row],[Maquillaje]:[Perfumería]])</f>
        <v>36253.199999999997</v>
      </c>
      <c r="P4636" t="str">
        <f>INDEX(VentasC15[[#Headers],[Maquillaje]:[Perfumería]],MATCH(MAX(VentasC15[[#This Row],[Maquillaje]:[Perfumería]]),VentasC15[[#This Row],[Maquillaje]:[Perfumería]],0))</f>
        <v>Cabello</v>
      </c>
      <c r="Q4636" t="str">
        <f>INDEX(VentasC15[[#Headers],[Maquillaje]:[Perfumería]],MATCH(MIN(VentasC15[[#This Row],[Maquillaje]:[Perfumería]]),VentasC15[[#This Row],[Maquillaje]:[Perfumería]],0))</f>
        <v>Maquillaje</v>
      </c>
      <c r="R4636" t="str">
        <f>IF(VentasC15[[#This Row],[Total por vendedor]]&gt;=250000,"SI","NO")</f>
        <v>NO</v>
      </c>
    </row>
    <row r="4637" spans="1:18" x14ac:dyDescent="0.3">
      <c r="A4637" s="17">
        <v>33501757</v>
      </c>
      <c r="B4637" s="13">
        <v>35</v>
      </c>
      <c r="C4637" s="13">
        <v>10</v>
      </c>
      <c r="D4637" s="13">
        <v>93</v>
      </c>
      <c r="E4637" t="s">
        <v>24</v>
      </c>
      <c r="F4637" t="s">
        <v>20</v>
      </c>
      <c r="G4637" t="str">
        <f>IF(VentasC15[[#This Row],[Tipo de pago]]='Tablas auxiliares'!$B$6,"Venta física","Venta Online")</f>
        <v>Venta física</v>
      </c>
      <c r="H4637" t="s">
        <v>30</v>
      </c>
      <c r="I4637" s="37">
        <v>61861</v>
      </c>
      <c r="J4637" s="37">
        <v>26584</v>
      </c>
      <c r="K4637" s="37">
        <v>61553</v>
      </c>
      <c r="L4637" s="37">
        <v>63043</v>
      </c>
      <c r="M4637" s="37">
        <v>90681</v>
      </c>
      <c r="N4637" s="37">
        <f>SUM(VentasC15[[#This Row],[Maquillaje]:[Perfumería]])</f>
        <v>303722</v>
      </c>
      <c r="O4637" s="14">
        <f>AVERAGE(VentasC15[[#This Row],[Maquillaje]:[Perfumería]])</f>
        <v>60744.4</v>
      </c>
      <c r="P4637" t="str">
        <f>INDEX(VentasC15[[#Headers],[Maquillaje]:[Perfumería]],MATCH(MAX(VentasC15[[#This Row],[Maquillaje]:[Perfumería]]),VentasC15[[#This Row],[Maquillaje]:[Perfumería]],0))</f>
        <v>Perfumería</v>
      </c>
      <c r="Q4637" t="str">
        <f>INDEX(VentasC15[[#Headers],[Maquillaje]:[Perfumería]],MATCH(MIN(VentasC15[[#This Row],[Maquillaje]:[Perfumería]]),VentasC15[[#This Row],[Maquillaje]:[Perfumería]],0))</f>
        <v>Skincare</v>
      </c>
      <c r="R4637" t="str">
        <f>IF(VentasC15[[#This Row],[Total por vendedor]]&gt;=250000,"SI","NO")</f>
        <v>SI</v>
      </c>
    </row>
    <row r="4638" spans="1:18" x14ac:dyDescent="0.3">
      <c r="A4638" s="16">
        <v>33501758</v>
      </c>
      <c r="B4638" s="13">
        <v>71</v>
      </c>
      <c r="C4638" s="13">
        <v>10</v>
      </c>
      <c r="D4638" s="13">
        <v>50</v>
      </c>
      <c r="E4638" t="s">
        <v>22</v>
      </c>
      <c r="F4638" t="s">
        <v>21</v>
      </c>
      <c r="G4638" t="str">
        <f>IF(VentasC15[[#This Row],[Tipo de pago]]='Tablas auxiliares'!$B$6,"Venta física","Venta Online")</f>
        <v>Venta Online</v>
      </c>
      <c r="H4638" t="s">
        <v>29</v>
      </c>
      <c r="I4638" s="37">
        <v>4210</v>
      </c>
      <c r="J4638" s="37">
        <v>84320</v>
      </c>
      <c r="K4638" s="37">
        <v>65597</v>
      </c>
      <c r="L4638" s="37">
        <v>53592</v>
      </c>
      <c r="M4638" s="37">
        <v>76028</v>
      </c>
      <c r="N4638" s="37">
        <f>SUM(VentasC15[[#This Row],[Maquillaje]:[Perfumería]])</f>
        <v>283747</v>
      </c>
      <c r="O4638" s="14">
        <f>AVERAGE(VentasC15[[#This Row],[Maquillaje]:[Perfumería]])</f>
        <v>56749.4</v>
      </c>
      <c r="P4638" t="str">
        <f>INDEX(VentasC15[[#Headers],[Maquillaje]:[Perfumería]],MATCH(MAX(VentasC15[[#This Row],[Maquillaje]:[Perfumería]]),VentasC15[[#This Row],[Maquillaje]:[Perfumería]],0))</f>
        <v>Skincare</v>
      </c>
      <c r="Q4638" t="str">
        <f>INDEX(VentasC15[[#Headers],[Maquillaje]:[Perfumería]],MATCH(MIN(VentasC15[[#This Row],[Maquillaje]:[Perfumería]]),VentasC15[[#This Row],[Maquillaje]:[Perfumería]],0))</f>
        <v>Maquillaje</v>
      </c>
      <c r="R4638" t="str">
        <f>IF(VentasC15[[#This Row],[Total por vendedor]]&gt;=250000,"SI","NO")</f>
        <v>SI</v>
      </c>
    </row>
    <row r="4639" spans="1:18" x14ac:dyDescent="0.3">
      <c r="A4639" s="17">
        <v>33501759</v>
      </c>
      <c r="B4639" s="13">
        <v>36</v>
      </c>
      <c r="C4639" s="13">
        <v>10</v>
      </c>
      <c r="D4639" s="13">
        <v>51</v>
      </c>
      <c r="E4639" t="s">
        <v>23</v>
      </c>
      <c r="F4639" t="s">
        <v>21</v>
      </c>
      <c r="G4639" t="str">
        <f>IF(VentasC15[[#This Row],[Tipo de pago]]='Tablas auxiliares'!$B$6,"Venta física","Venta Online")</f>
        <v>Venta Online</v>
      </c>
      <c r="H4639" t="s">
        <v>30</v>
      </c>
      <c r="I4639" s="37">
        <v>48108</v>
      </c>
      <c r="J4639" s="37">
        <v>4800</v>
      </c>
      <c r="K4639" s="37">
        <v>92744</v>
      </c>
      <c r="L4639" s="37">
        <v>86039</v>
      </c>
      <c r="M4639" s="37">
        <v>32138</v>
      </c>
      <c r="N4639" s="37">
        <f>SUM(VentasC15[[#This Row],[Maquillaje]:[Perfumería]])</f>
        <v>263829</v>
      </c>
      <c r="O4639" s="14">
        <f>AVERAGE(VentasC15[[#This Row],[Maquillaje]:[Perfumería]])</f>
        <v>52765.8</v>
      </c>
      <c r="P4639" t="str">
        <f>INDEX(VentasC15[[#Headers],[Maquillaje]:[Perfumería]],MATCH(MAX(VentasC15[[#This Row],[Maquillaje]:[Perfumería]]),VentasC15[[#This Row],[Maquillaje]:[Perfumería]],0))</f>
        <v>Cabello</v>
      </c>
      <c r="Q4639" t="str">
        <f>INDEX(VentasC15[[#Headers],[Maquillaje]:[Perfumería]],MATCH(MIN(VentasC15[[#This Row],[Maquillaje]:[Perfumería]]),VentasC15[[#This Row],[Maquillaje]:[Perfumería]],0))</f>
        <v>Skincare</v>
      </c>
      <c r="R4639" t="str">
        <f>IF(VentasC15[[#This Row],[Total por vendedor]]&gt;=250000,"SI","NO")</f>
        <v>SI</v>
      </c>
    </row>
    <row r="4640" spans="1:18" x14ac:dyDescent="0.3">
      <c r="A4640" s="16">
        <v>33501760</v>
      </c>
      <c r="B4640" s="13">
        <v>28</v>
      </c>
      <c r="C4640" s="13">
        <v>10</v>
      </c>
      <c r="D4640" s="13">
        <v>24</v>
      </c>
      <c r="E4640" t="s">
        <v>24</v>
      </c>
      <c r="F4640" t="s">
        <v>21</v>
      </c>
      <c r="G4640" t="str">
        <f>IF(VentasC15[[#This Row],[Tipo de pago]]='Tablas auxiliares'!$B$6,"Venta física","Venta Online")</f>
        <v>Venta Online</v>
      </c>
      <c r="H4640" t="s">
        <v>29</v>
      </c>
      <c r="I4640" s="37">
        <v>14155</v>
      </c>
      <c r="J4640" s="37">
        <v>39901</v>
      </c>
      <c r="K4640" s="37">
        <v>39500</v>
      </c>
      <c r="L4640" s="37">
        <v>73014</v>
      </c>
      <c r="M4640" s="37">
        <v>33982</v>
      </c>
      <c r="N4640" s="37">
        <f>SUM(VentasC15[[#This Row],[Maquillaje]:[Perfumería]])</f>
        <v>200552</v>
      </c>
      <c r="O4640" s="14">
        <f>AVERAGE(VentasC15[[#This Row],[Maquillaje]:[Perfumería]])</f>
        <v>40110.400000000001</v>
      </c>
      <c r="P4640" t="str">
        <f>INDEX(VentasC15[[#Headers],[Maquillaje]:[Perfumería]],MATCH(MAX(VentasC15[[#This Row],[Maquillaje]:[Perfumería]]),VentasC15[[#This Row],[Maquillaje]:[Perfumería]],0))</f>
        <v>Cuerpo</v>
      </c>
      <c r="Q4640" t="str">
        <f>INDEX(VentasC15[[#Headers],[Maquillaje]:[Perfumería]],MATCH(MIN(VentasC15[[#This Row],[Maquillaje]:[Perfumería]]),VentasC15[[#This Row],[Maquillaje]:[Perfumería]],0))</f>
        <v>Maquillaje</v>
      </c>
      <c r="R4640" t="str">
        <f>IF(VentasC15[[#This Row],[Total por vendedor]]&gt;=250000,"SI","NO")</f>
        <v>NO</v>
      </c>
    </row>
    <row r="4641" spans="1:18" x14ac:dyDescent="0.3">
      <c r="A4641" s="17">
        <v>33501761</v>
      </c>
      <c r="B4641" s="13">
        <v>39</v>
      </c>
      <c r="C4641" s="13">
        <v>10</v>
      </c>
      <c r="D4641" s="13">
        <v>14</v>
      </c>
      <c r="E4641" t="s">
        <v>25</v>
      </c>
      <c r="F4641" t="s">
        <v>20</v>
      </c>
      <c r="G4641" t="str">
        <f>IF(VentasC15[[#This Row],[Tipo de pago]]='Tablas auxiliares'!$B$6,"Venta física","Venta Online")</f>
        <v>Venta física</v>
      </c>
      <c r="H4641" t="s">
        <v>29</v>
      </c>
      <c r="I4641" s="37">
        <v>22817</v>
      </c>
      <c r="J4641" s="37">
        <v>64684</v>
      </c>
      <c r="K4641" s="37">
        <v>50766</v>
      </c>
      <c r="L4641" s="37">
        <v>98866</v>
      </c>
      <c r="M4641" s="37">
        <v>23439</v>
      </c>
      <c r="N4641" s="37">
        <f>SUM(VentasC15[[#This Row],[Maquillaje]:[Perfumería]])</f>
        <v>260572</v>
      </c>
      <c r="O4641" s="14">
        <f>AVERAGE(VentasC15[[#This Row],[Maquillaje]:[Perfumería]])</f>
        <v>52114.400000000001</v>
      </c>
      <c r="P4641" t="str">
        <f>INDEX(VentasC15[[#Headers],[Maquillaje]:[Perfumería]],MATCH(MAX(VentasC15[[#This Row],[Maquillaje]:[Perfumería]]),VentasC15[[#This Row],[Maquillaje]:[Perfumería]],0))</f>
        <v>Cuerpo</v>
      </c>
      <c r="Q4641" t="str">
        <f>INDEX(VentasC15[[#Headers],[Maquillaje]:[Perfumería]],MATCH(MIN(VentasC15[[#This Row],[Maquillaje]:[Perfumería]]),VentasC15[[#This Row],[Maquillaje]:[Perfumería]],0))</f>
        <v>Maquillaje</v>
      </c>
      <c r="R4641" t="str">
        <f>IF(VentasC15[[#This Row],[Total por vendedor]]&gt;=250000,"SI","NO")</f>
        <v>SI</v>
      </c>
    </row>
    <row r="4642" spans="1:18" x14ac:dyDescent="0.3">
      <c r="A4642" s="16">
        <v>33501762</v>
      </c>
      <c r="B4642" s="13">
        <v>46</v>
      </c>
      <c r="C4642" s="13">
        <v>10</v>
      </c>
      <c r="D4642" s="13">
        <v>69</v>
      </c>
      <c r="E4642" t="s">
        <v>23</v>
      </c>
      <c r="F4642" t="s">
        <v>20</v>
      </c>
      <c r="G4642" t="str">
        <f>IF(VentasC15[[#This Row],[Tipo de pago]]='Tablas auxiliares'!$B$6,"Venta física","Venta Online")</f>
        <v>Venta física</v>
      </c>
      <c r="H4642" t="s">
        <v>30</v>
      </c>
      <c r="I4642" s="37">
        <v>65639</v>
      </c>
      <c r="J4642" s="37">
        <v>27619</v>
      </c>
      <c r="K4642" s="37">
        <v>31694</v>
      </c>
      <c r="L4642" s="37">
        <v>17307</v>
      </c>
      <c r="M4642" s="37">
        <v>84791</v>
      </c>
      <c r="N4642" s="37">
        <f>SUM(VentasC15[[#This Row],[Maquillaje]:[Perfumería]])</f>
        <v>227050</v>
      </c>
      <c r="O4642" s="14">
        <f>AVERAGE(VentasC15[[#This Row],[Maquillaje]:[Perfumería]])</f>
        <v>45410</v>
      </c>
      <c r="P4642" t="str">
        <f>INDEX(VentasC15[[#Headers],[Maquillaje]:[Perfumería]],MATCH(MAX(VentasC15[[#This Row],[Maquillaje]:[Perfumería]]),VentasC15[[#This Row],[Maquillaje]:[Perfumería]],0))</f>
        <v>Perfumería</v>
      </c>
      <c r="Q4642" t="str">
        <f>INDEX(VentasC15[[#Headers],[Maquillaje]:[Perfumería]],MATCH(MIN(VentasC15[[#This Row],[Maquillaje]:[Perfumería]]),VentasC15[[#This Row],[Maquillaje]:[Perfumería]],0))</f>
        <v>Cuerpo</v>
      </c>
      <c r="R4642" t="str">
        <f>IF(VentasC15[[#This Row],[Total por vendedor]]&gt;=250000,"SI","NO")</f>
        <v>NO</v>
      </c>
    </row>
    <row r="4643" spans="1:18" x14ac:dyDescent="0.3">
      <c r="A4643" s="17">
        <v>33501763</v>
      </c>
      <c r="B4643" s="13">
        <v>69</v>
      </c>
      <c r="C4643" s="13">
        <v>10</v>
      </c>
      <c r="D4643" s="13">
        <v>74</v>
      </c>
      <c r="E4643" t="s">
        <v>22</v>
      </c>
      <c r="F4643" t="s">
        <v>20</v>
      </c>
      <c r="G4643" t="str">
        <f>IF(VentasC15[[#This Row],[Tipo de pago]]='Tablas auxiliares'!$B$6,"Venta física","Venta Online")</f>
        <v>Venta física</v>
      </c>
      <c r="H4643" t="s">
        <v>29</v>
      </c>
      <c r="I4643" s="37">
        <v>57309</v>
      </c>
      <c r="J4643" s="37">
        <v>57614</v>
      </c>
      <c r="K4643" s="37">
        <v>86428</v>
      </c>
      <c r="L4643" s="37">
        <v>17217</v>
      </c>
      <c r="M4643" s="37">
        <v>51777</v>
      </c>
      <c r="N4643" s="37">
        <f>SUM(VentasC15[[#This Row],[Maquillaje]:[Perfumería]])</f>
        <v>270345</v>
      </c>
      <c r="O4643" s="14">
        <f>AVERAGE(VentasC15[[#This Row],[Maquillaje]:[Perfumería]])</f>
        <v>54069</v>
      </c>
      <c r="P4643" t="str">
        <f>INDEX(VentasC15[[#Headers],[Maquillaje]:[Perfumería]],MATCH(MAX(VentasC15[[#This Row],[Maquillaje]:[Perfumería]]),VentasC15[[#This Row],[Maquillaje]:[Perfumería]],0))</f>
        <v>Cabello</v>
      </c>
      <c r="Q4643" t="str">
        <f>INDEX(VentasC15[[#Headers],[Maquillaje]:[Perfumería]],MATCH(MIN(VentasC15[[#This Row],[Maquillaje]:[Perfumería]]),VentasC15[[#This Row],[Maquillaje]:[Perfumería]],0))</f>
        <v>Cuerpo</v>
      </c>
      <c r="R4643" t="str">
        <f>IF(VentasC15[[#This Row],[Total por vendedor]]&gt;=250000,"SI","NO")</f>
        <v>SI</v>
      </c>
    </row>
    <row r="4644" spans="1:18" x14ac:dyDescent="0.3">
      <c r="A4644" s="16">
        <v>33501764</v>
      </c>
      <c r="B4644" s="13">
        <v>62</v>
      </c>
      <c r="C4644" s="13">
        <v>10</v>
      </c>
      <c r="D4644" s="13">
        <v>64</v>
      </c>
      <c r="E4644" t="s">
        <v>24</v>
      </c>
      <c r="F4644" t="s">
        <v>21</v>
      </c>
      <c r="G4644" t="str">
        <f>IF(VentasC15[[#This Row],[Tipo de pago]]='Tablas auxiliares'!$B$6,"Venta física","Venta Online")</f>
        <v>Venta Online</v>
      </c>
      <c r="H4644" t="s">
        <v>30</v>
      </c>
      <c r="I4644" s="37">
        <v>36744</v>
      </c>
      <c r="J4644" s="37">
        <v>90243</v>
      </c>
      <c r="K4644" s="37">
        <v>76030</v>
      </c>
      <c r="L4644" s="37">
        <v>3173</v>
      </c>
      <c r="M4644" s="37">
        <v>7168</v>
      </c>
      <c r="N4644" s="37">
        <f>SUM(VentasC15[[#This Row],[Maquillaje]:[Perfumería]])</f>
        <v>213358</v>
      </c>
      <c r="O4644" s="14">
        <f>AVERAGE(VentasC15[[#This Row],[Maquillaje]:[Perfumería]])</f>
        <v>42671.6</v>
      </c>
      <c r="P4644" t="str">
        <f>INDEX(VentasC15[[#Headers],[Maquillaje]:[Perfumería]],MATCH(MAX(VentasC15[[#This Row],[Maquillaje]:[Perfumería]]),VentasC15[[#This Row],[Maquillaje]:[Perfumería]],0))</f>
        <v>Skincare</v>
      </c>
      <c r="Q4644" t="str">
        <f>INDEX(VentasC15[[#Headers],[Maquillaje]:[Perfumería]],MATCH(MIN(VentasC15[[#This Row],[Maquillaje]:[Perfumería]]),VentasC15[[#This Row],[Maquillaje]:[Perfumería]],0))</f>
        <v>Cuerpo</v>
      </c>
      <c r="R4644" t="str">
        <f>IF(VentasC15[[#This Row],[Total por vendedor]]&gt;=250000,"SI","NO")</f>
        <v>NO</v>
      </c>
    </row>
    <row r="4645" spans="1:18" x14ac:dyDescent="0.3">
      <c r="A4645" s="17">
        <v>33501765</v>
      </c>
      <c r="B4645" s="13">
        <v>56</v>
      </c>
      <c r="C4645" s="13">
        <v>10</v>
      </c>
      <c r="D4645" s="13">
        <v>45</v>
      </c>
      <c r="E4645" t="s">
        <v>25</v>
      </c>
      <c r="F4645" t="s">
        <v>20</v>
      </c>
      <c r="G4645" t="str">
        <f>IF(VentasC15[[#This Row],[Tipo de pago]]='Tablas auxiliares'!$B$6,"Venta física","Venta Online")</f>
        <v>Venta física</v>
      </c>
      <c r="H4645" t="s">
        <v>30</v>
      </c>
      <c r="I4645" s="37">
        <v>41118</v>
      </c>
      <c r="J4645" s="37">
        <v>6613</v>
      </c>
      <c r="K4645" s="37">
        <v>37479</v>
      </c>
      <c r="L4645" s="37">
        <v>97388</v>
      </c>
      <c r="M4645" s="37">
        <v>1660</v>
      </c>
      <c r="N4645" s="37">
        <f>SUM(VentasC15[[#This Row],[Maquillaje]:[Perfumería]])</f>
        <v>184258</v>
      </c>
      <c r="O4645" s="14">
        <f>AVERAGE(VentasC15[[#This Row],[Maquillaje]:[Perfumería]])</f>
        <v>36851.599999999999</v>
      </c>
      <c r="P4645" t="str">
        <f>INDEX(VentasC15[[#Headers],[Maquillaje]:[Perfumería]],MATCH(MAX(VentasC15[[#This Row],[Maquillaje]:[Perfumería]]),VentasC15[[#This Row],[Maquillaje]:[Perfumería]],0))</f>
        <v>Cuerpo</v>
      </c>
      <c r="Q4645" t="str">
        <f>INDEX(VentasC15[[#Headers],[Maquillaje]:[Perfumería]],MATCH(MIN(VentasC15[[#This Row],[Maquillaje]:[Perfumería]]),VentasC15[[#This Row],[Maquillaje]:[Perfumería]],0))</f>
        <v>Perfumería</v>
      </c>
      <c r="R4645" t="str">
        <f>IF(VentasC15[[#This Row],[Total por vendedor]]&gt;=250000,"SI","NO")</f>
        <v>NO</v>
      </c>
    </row>
    <row r="4646" spans="1:18" x14ac:dyDescent="0.3">
      <c r="A4646" s="16">
        <v>33501766</v>
      </c>
      <c r="B4646" s="13">
        <v>25</v>
      </c>
      <c r="C4646" s="13">
        <v>10</v>
      </c>
      <c r="D4646" s="13">
        <v>53</v>
      </c>
      <c r="E4646" t="s">
        <v>22</v>
      </c>
      <c r="F4646" t="s">
        <v>21</v>
      </c>
      <c r="G4646" t="str">
        <f>IF(VentasC15[[#This Row],[Tipo de pago]]='Tablas auxiliares'!$B$6,"Venta física","Venta Online")</f>
        <v>Venta Online</v>
      </c>
      <c r="H4646" t="s">
        <v>30</v>
      </c>
      <c r="I4646" s="37">
        <v>23005</v>
      </c>
      <c r="J4646" s="37">
        <v>68630</v>
      </c>
      <c r="K4646" s="37">
        <v>15059</v>
      </c>
      <c r="L4646" s="37">
        <v>81016</v>
      </c>
      <c r="M4646" s="37">
        <v>84363</v>
      </c>
      <c r="N4646" s="37">
        <f>SUM(VentasC15[[#This Row],[Maquillaje]:[Perfumería]])</f>
        <v>272073</v>
      </c>
      <c r="O4646" s="14">
        <f>AVERAGE(VentasC15[[#This Row],[Maquillaje]:[Perfumería]])</f>
        <v>54414.6</v>
      </c>
      <c r="P4646" t="str">
        <f>INDEX(VentasC15[[#Headers],[Maquillaje]:[Perfumería]],MATCH(MAX(VentasC15[[#This Row],[Maquillaje]:[Perfumería]]),VentasC15[[#This Row],[Maquillaje]:[Perfumería]],0))</f>
        <v>Perfumería</v>
      </c>
      <c r="Q4646" t="str">
        <f>INDEX(VentasC15[[#Headers],[Maquillaje]:[Perfumería]],MATCH(MIN(VentasC15[[#This Row],[Maquillaje]:[Perfumería]]),VentasC15[[#This Row],[Maquillaje]:[Perfumería]],0))</f>
        <v>Cabello</v>
      </c>
      <c r="R4646" t="str">
        <f>IF(VentasC15[[#This Row],[Total por vendedor]]&gt;=250000,"SI","NO")</f>
        <v>SI</v>
      </c>
    </row>
    <row r="4647" spans="1:18" x14ac:dyDescent="0.3">
      <c r="A4647" s="17">
        <v>33501767</v>
      </c>
      <c r="B4647" s="13">
        <v>36</v>
      </c>
      <c r="C4647" s="13">
        <v>10</v>
      </c>
      <c r="D4647" s="13">
        <v>26</v>
      </c>
      <c r="E4647" t="s">
        <v>23</v>
      </c>
      <c r="F4647" t="s">
        <v>21</v>
      </c>
      <c r="G4647" t="str">
        <f>IF(VentasC15[[#This Row],[Tipo de pago]]='Tablas auxiliares'!$B$6,"Venta física","Venta Online")</f>
        <v>Venta Online</v>
      </c>
      <c r="H4647" t="s">
        <v>29</v>
      </c>
      <c r="I4647" s="37">
        <v>58903</v>
      </c>
      <c r="J4647" s="37">
        <v>96085</v>
      </c>
      <c r="K4647" s="37">
        <v>57436</v>
      </c>
      <c r="L4647" s="37">
        <v>25752</v>
      </c>
      <c r="M4647" s="37">
        <v>34815</v>
      </c>
      <c r="N4647" s="37">
        <f>SUM(VentasC15[[#This Row],[Maquillaje]:[Perfumería]])</f>
        <v>272991</v>
      </c>
      <c r="O4647" s="14">
        <f>AVERAGE(VentasC15[[#This Row],[Maquillaje]:[Perfumería]])</f>
        <v>54598.2</v>
      </c>
      <c r="P4647" t="str">
        <f>INDEX(VentasC15[[#Headers],[Maquillaje]:[Perfumería]],MATCH(MAX(VentasC15[[#This Row],[Maquillaje]:[Perfumería]]),VentasC15[[#This Row],[Maquillaje]:[Perfumería]],0))</f>
        <v>Skincare</v>
      </c>
      <c r="Q4647" t="str">
        <f>INDEX(VentasC15[[#Headers],[Maquillaje]:[Perfumería]],MATCH(MIN(VentasC15[[#This Row],[Maquillaje]:[Perfumería]]),VentasC15[[#This Row],[Maquillaje]:[Perfumería]],0))</f>
        <v>Cuerpo</v>
      </c>
      <c r="R4647" t="str">
        <f>IF(VentasC15[[#This Row],[Total por vendedor]]&gt;=250000,"SI","NO")</f>
        <v>SI</v>
      </c>
    </row>
    <row r="4648" spans="1:18" x14ac:dyDescent="0.3">
      <c r="A4648" s="16">
        <v>33501768</v>
      </c>
      <c r="B4648" s="13">
        <v>37</v>
      </c>
      <c r="C4648" s="13">
        <v>10</v>
      </c>
      <c r="D4648" s="13">
        <v>88</v>
      </c>
      <c r="E4648" t="s">
        <v>22</v>
      </c>
      <c r="F4648" t="s">
        <v>20</v>
      </c>
      <c r="G4648" t="str">
        <f>IF(VentasC15[[#This Row],[Tipo de pago]]='Tablas auxiliares'!$B$6,"Venta física","Venta Online")</f>
        <v>Venta física</v>
      </c>
      <c r="H4648" t="s">
        <v>29</v>
      </c>
      <c r="I4648" s="37">
        <v>32986</v>
      </c>
      <c r="J4648" s="37">
        <v>97302</v>
      </c>
      <c r="K4648" s="37">
        <v>53730</v>
      </c>
      <c r="L4648" s="37">
        <v>12192</v>
      </c>
      <c r="M4648" s="37">
        <v>37042</v>
      </c>
      <c r="N4648" s="37">
        <f>SUM(VentasC15[[#This Row],[Maquillaje]:[Perfumería]])</f>
        <v>233252</v>
      </c>
      <c r="O4648" s="14">
        <f>AVERAGE(VentasC15[[#This Row],[Maquillaje]:[Perfumería]])</f>
        <v>46650.400000000001</v>
      </c>
      <c r="P4648" t="str">
        <f>INDEX(VentasC15[[#Headers],[Maquillaje]:[Perfumería]],MATCH(MAX(VentasC15[[#This Row],[Maquillaje]:[Perfumería]]),VentasC15[[#This Row],[Maquillaje]:[Perfumería]],0))</f>
        <v>Skincare</v>
      </c>
      <c r="Q4648" t="str">
        <f>INDEX(VentasC15[[#Headers],[Maquillaje]:[Perfumería]],MATCH(MIN(VentasC15[[#This Row],[Maquillaje]:[Perfumería]]),VentasC15[[#This Row],[Maquillaje]:[Perfumería]],0))</f>
        <v>Cuerpo</v>
      </c>
      <c r="R4648" t="str">
        <f>IF(VentasC15[[#This Row],[Total por vendedor]]&gt;=250000,"SI","NO")</f>
        <v>NO</v>
      </c>
    </row>
    <row r="4649" spans="1:18" x14ac:dyDescent="0.3">
      <c r="A4649" s="17">
        <v>33501769</v>
      </c>
      <c r="B4649" s="13">
        <v>68</v>
      </c>
      <c r="C4649" s="13">
        <v>10</v>
      </c>
      <c r="D4649" s="13">
        <v>30</v>
      </c>
      <c r="E4649" t="s">
        <v>22</v>
      </c>
      <c r="F4649" t="s">
        <v>21</v>
      </c>
      <c r="G4649" t="str">
        <f>IF(VentasC15[[#This Row],[Tipo de pago]]='Tablas auxiliares'!$B$6,"Venta física","Venta Online")</f>
        <v>Venta Online</v>
      </c>
      <c r="H4649" t="s">
        <v>30</v>
      </c>
      <c r="I4649" s="37">
        <v>98816</v>
      </c>
      <c r="J4649" s="37">
        <v>8960</v>
      </c>
      <c r="K4649" s="37">
        <v>62190</v>
      </c>
      <c r="L4649" s="37">
        <v>58962</v>
      </c>
      <c r="M4649" s="37">
        <v>13524</v>
      </c>
      <c r="N4649" s="37">
        <f>SUM(VentasC15[[#This Row],[Maquillaje]:[Perfumería]])</f>
        <v>242452</v>
      </c>
      <c r="O4649" s="14">
        <f>AVERAGE(VentasC15[[#This Row],[Maquillaje]:[Perfumería]])</f>
        <v>48490.400000000001</v>
      </c>
      <c r="P4649" t="str">
        <f>INDEX(VentasC15[[#Headers],[Maquillaje]:[Perfumería]],MATCH(MAX(VentasC15[[#This Row],[Maquillaje]:[Perfumería]]),VentasC15[[#This Row],[Maquillaje]:[Perfumería]],0))</f>
        <v>Maquillaje</v>
      </c>
      <c r="Q4649" t="str">
        <f>INDEX(VentasC15[[#Headers],[Maquillaje]:[Perfumería]],MATCH(MIN(VentasC15[[#This Row],[Maquillaje]:[Perfumería]]),VentasC15[[#This Row],[Maquillaje]:[Perfumería]],0))</f>
        <v>Skincare</v>
      </c>
      <c r="R4649" t="str">
        <f>IF(VentasC15[[#This Row],[Total por vendedor]]&gt;=250000,"SI","NO")</f>
        <v>NO</v>
      </c>
    </row>
    <row r="4650" spans="1:18" x14ac:dyDescent="0.3">
      <c r="A4650" s="16">
        <v>33501770</v>
      </c>
      <c r="B4650" s="13">
        <v>75</v>
      </c>
      <c r="C4650" s="13">
        <v>10</v>
      </c>
      <c r="D4650" s="13">
        <v>72</v>
      </c>
      <c r="E4650" t="s">
        <v>22</v>
      </c>
      <c r="F4650" t="s">
        <v>21</v>
      </c>
      <c r="G4650" t="str">
        <f>IF(VentasC15[[#This Row],[Tipo de pago]]='Tablas auxiliares'!$B$6,"Venta física","Venta Online")</f>
        <v>Venta Online</v>
      </c>
      <c r="H4650" t="s">
        <v>30</v>
      </c>
      <c r="I4650" s="37">
        <v>42208</v>
      </c>
      <c r="J4650" s="37">
        <v>3697</v>
      </c>
      <c r="K4650" s="37">
        <v>37953</v>
      </c>
      <c r="L4650" s="37">
        <v>94380</v>
      </c>
      <c r="M4650" s="37">
        <v>78703</v>
      </c>
      <c r="N4650" s="37">
        <f>SUM(VentasC15[[#This Row],[Maquillaje]:[Perfumería]])</f>
        <v>256941</v>
      </c>
      <c r="O4650" s="14">
        <f>AVERAGE(VentasC15[[#This Row],[Maquillaje]:[Perfumería]])</f>
        <v>51388.2</v>
      </c>
      <c r="P4650" t="str">
        <f>INDEX(VentasC15[[#Headers],[Maquillaje]:[Perfumería]],MATCH(MAX(VentasC15[[#This Row],[Maquillaje]:[Perfumería]]),VentasC15[[#This Row],[Maquillaje]:[Perfumería]],0))</f>
        <v>Cuerpo</v>
      </c>
      <c r="Q4650" t="str">
        <f>INDEX(VentasC15[[#Headers],[Maquillaje]:[Perfumería]],MATCH(MIN(VentasC15[[#This Row],[Maquillaje]:[Perfumería]]),VentasC15[[#This Row],[Maquillaje]:[Perfumería]],0))</f>
        <v>Skincare</v>
      </c>
      <c r="R4650" t="str">
        <f>IF(VentasC15[[#This Row],[Total por vendedor]]&gt;=250000,"SI","NO")</f>
        <v>SI</v>
      </c>
    </row>
    <row r="4651" spans="1:18" x14ac:dyDescent="0.3">
      <c r="A4651" s="17">
        <v>33501771</v>
      </c>
      <c r="B4651" s="13">
        <v>51</v>
      </c>
      <c r="C4651" s="13">
        <v>10</v>
      </c>
      <c r="D4651" s="13">
        <v>69</v>
      </c>
      <c r="E4651" t="s">
        <v>23</v>
      </c>
      <c r="F4651" t="s">
        <v>20</v>
      </c>
      <c r="G4651" t="str">
        <f>IF(VentasC15[[#This Row],[Tipo de pago]]='Tablas auxiliares'!$B$6,"Venta física","Venta Online")</f>
        <v>Venta física</v>
      </c>
      <c r="H4651" t="s">
        <v>29</v>
      </c>
      <c r="I4651" s="37">
        <v>55937</v>
      </c>
      <c r="J4651" s="37">
        <v>38253</v>
      </c>
      <c r="K4651" s="37">
        <v>62037</v>
      </c>
      <c r="L4651" s="37">
        <v>17804</v>
      </c>
      <c r="M4651" s="37">
        <v>31761</v>
      </c>
      <c r="N4651" s="37">
        <f>SUM(VentasC15[[#This Row],[Maquillaje]:[Perfumería]])</f>
        <v>205792</v>
      </c>
      <c r="O4651" s="14">
        <f>AVERAGE(VentasC15[[#This Row],[Maquillaje]:[Perfumería]])</f>
        <v>41158.400000000001</v>
      </c>
      <c r="P4651" t="str">
        <f>INDEX(VentasC15[[#Headers],[Maquillaje]:[Perfumería]],MATCH(MAX(VentasC15[[#This Row],[Maquillaje]:[Perfumería]]),VentasC15[[#This Row],[Maquillaje]:[Perfumería]],0))</f>
        <v>Cabello</v>
      </c>
      <c r="Q4651" t="str">
        <f>INDEX(VentasC15[[#Headers],[Maquillaje]:[Perfumería]],MATCH(MIN(VentasC15[[#This Row],[Maquillaje]:[Perfumería]]),VentasC15[[#This Row],[Maquillaje]:[Perfumería]],0))</f>
        <v>Cuerpo</v>
      </c>
      <c r="R4651" t="str">
        <f>IF(VentasC15[[#This Row],[Total por vendedor]]&gt;=250000,"SI","NO")</f>
        <v>NO</v>
      </c>
    </row>
    <row r="4652" spans="1:18" x14ac:dyDescent="0.3">
      <c r="A4652" s="16">
        <v>33501772</v>
      </c>
      <c r="B4652" s="13">
        <v>40</v>
      </c>
      <c r="C4652" s="13">
        <v>10</v>
      </c>
      <c r="D4652" s="13">
        <v>26</v>
      </c>
      <c r="E4652" t="s">
        <v>23</v>
      </c>
      <c r="F4652" t="s">
        <v>20</v>
      </c>
      <c r="G4652" t="str">
        <f>IF(VentasC15[[#This Row],[Tipo de pago]]='Tablas auxiliares'!$B$6,"Venta física","Venta Online")</f>
        <v>Venta física</v>
      </c>
      <c r="H4652" t="s">
        <v>29</v>
      </c>
      <c r="I4652" s="37">
        <v>82686</v>
      </c>
      <c r="J4652" s="37">
        <v>35529</v>
      </c>
      <c r="K4652" s="37">
        <v>23508</v>
      </c>
      <c r="L4652" s="37">
        <v>65216</v>
      </c>
      <c r="M4652" s="37">
        <v>77180</v>
      </c>
      <c r="N4652" s="37">
        <f>SUM(VentasC15[[#This Row],[Maquillaje]:[Perfumería]])</f>
        <v>284119</v>
      </c>
      <c r="O4652" s="14">
        <f>AVERAGE(VentasC15[[#This Row],[Maquillaje]:[Perfumería]])</f>
        <v>56823.8</v>
      </c>
      <c r="P4652" t="str">
        <f>INDEX(VentasC15[[#Headers],[Maquillaje]:[Perfumería]],MATCH(MAX(VentasC15[[#This Row],[Maquillaje]:[Perfumería]]),VentasC15[[#This Row],[Maquillaje]:[Perfumería]],0))</f>
        <v>Maquillaje</v>
      </c>
      <c r="Q4652" t="str">
        <f>INDEX(VentasC15[[#Headers],[Maquillaje]:[Perfumería]],MATCH(MIN(VentasC15[[#This Row],[Maquillaje]:[Perfumería]]),VentasC15[[#This Row],[Maquillaje]:[Perfumería]],0))</f>
        <v>Cabello</v>
      </c>
      <c r="R4652" t="str">
        <f>IF(VentasC15[[#This Row],[Total por vendedor]]&gt;=250000,"SI","NO")</f>
        <v>SI</v>
      </c>
    </row>
    <row r="4653" spans="1:18" x14ac:dyDescent="0.3">
      <c r="A4653" s="17">
        <v>33501773</v>
      </c>
      <c r="B4653" s="13">
        <v>28</v>
      </c>
      <c r="C4653" s="13">
        <v>10</v>
      </c>
      <c r="D4653" s="13">
        <v>71</v>
      </c>
      <c r="E4653" t="s">
        <v>23</v>
      </c>
      <c r="F4653" t="s">
        <v>21</v>
      </c>
      <c r="G4653" t="str">
        <f>IF(VentasC15[[#This Row],[Tipo de pago]]='Tablas auxiliares'!$B$6,"Venta física","Venta Online")</f>
        <v>Venta Online</v>
      </c>
      <c r="H4653" t="s">
        <v>29</v>
      </c>
      <c r="I4653" s="37">
        <v>99539</v>
      </c>
      <c r="J4653" s="37">
        <v>29583</v>
      </c>
      <c r="K4653" s="37">
        <v>53965</v>
      </c>
      <c r="L4653" s="37">
        <v>90766</v>
      </c>
      <c r="M4653" s="37">
        <v>58105</v>
      </c>
      <c r="N4653" s="37">
        <f>SUM(VentasC15[[#This Row],[Maquillaje]:[Perfumería]])</f>
        <v>331958</v>
      </c>
      <c r="O4653" s="14">
        <f>AVERAGE(VentasC15[[#This Row],[Maquillaje]:[Perfumería]])</f>
        <v>66391.600000000006</v>
      </c>
      <c r="P4653" t="str">
        <f>INDEX(VentasC15[[#Headers],[Maquillaje]:[Perfumería]],MATCH(MAX(VentasC15[[#This Row],[Maquillaje]:[Perfumería]]),VentasC15[[#This Row],[Maquillaje]:[Perfumería]],0))</f>
        <v>Maquillaje</v>
      </c>
      <c r="Q4653" t="str">
        <f>INDEX(VentasC15[[#Headers],[Maquillaje]:[Perfumería]],MATCH(MIN(VentasC15[[#This Row],[Maquillaje]:[Perfumería]]),VentasC15[[#This Row],[Maquillaje]:[Perfumería]],0))</f>
        <v>Skincare</v>
      </c>
      <c r="R4653" t="str">
        <f>IF(VentasC15[[#This Row],[Total por vendedor]]&gt;=250000,"SI","NO")</f>
        <v>SI</v>
      </c>
    </row>
    <row r="4654" spans="1:18" x14ac:dyDescent="0.3">
      <c r="A4654" s="16">
        <v>33501774</v>
      </c>
      <c r="B4654" s="13">
        <v>25</v>
      </c>
      <c r="C4654" s="13">
        <v>10</v>
      </c>
      <c r="D4654" s="13">
        <v>27</v>
      </c>
      <c r="E4654" t="s">
        <v>23</v>
      </c>
      <c r="F4654" t="s">
        <v>20</v>
      </c>
      <c r="G4654" t="str">
        <f>IF(VentasC15[[#This Row],[Tipo de pago]]='Tablas auxiliares'!$B$6,"Venta física","Venta Online")</f>
        <v>Venta física</v>
      </c>
      <c r="H4654" t="s">
        <v>29</v>
      </c>
      <c r="I4654" s="37">
        <v>6055</v>
      </c>
      <c r="J4654" s="37">
        <v>49360</v>
      </c>
      <c r="K4654" s="37">
        <v>82657</v>
      </c>
      <c r="L4654" s="37">
        <v>53177</v>
      </c>
      <c r="M4654" s="37">
        <v>96172</v>
      </c>
      <c r="N4654" s="37">
        <f>SUM(VentasC15[[#This Row],[Maquillaje]:[Perfumería]])</f>
        <v>287421</v>
      </c>
      <c r="O4654" s="14">
        <f>AVERAGE(VentasC15[[#This Row],[Maquillaje]:[Perfumería]])</f>
        <v>57484.2</v>
      </c>
      <c r="P4654" t="str">
        <f>INDEX(VentasC15[[#Headers],[Maquillaje]:[Perfumería]],MATCH(MAX(VentasC15[[#This Row],[Maquillaje]:[Perfumería]]),VentasC15[[#This Row],[Maquillaje]:[Perfumería]],0))</f>
        <v>Perfumería</v>
      </c>
      <c r="Q4654" t="str">
        <f>INDEX(VentasC15[[#Headers],[Maquillaje]:[Perfumería]],MATCH(MIN(VentasC15[[#This Row],[Maquillaje]:[Perfumería]]),VentasC15[[#This Row],[Maquillaje]:[Perfumería]],0))</f>
        <v>Maquillaje</v>
      </c>
      <c r="R4654" t="str">
        <f>IF(VentasC15[[#This Row],[Total por vendedor]]&gt;=250000,"SI","NO")</f>
        <v>SI</v>
      </c>
    </row>
    <row r="4655" spans="1:18" x14ac:dyDescent="0.3">
      <c r="A4655" s="17">
        <v>33501775</v>
      </c>
      <c r="B4655" s="13">
        <v>57</v>
      </c>
      <c r="C4655" s="13">
        <v>10</v>
      </c>
      <c r="D4655" s="13">
        <v>70</v>
      </c>
      <c r="E4655" t="s">
        <v>23</v>
      </c>
      <c r="F4655" t="s">
        <v>20</v>
      </c>
      <c r="G4655" t="str">
        <f>IF(VentasC15[[#This Row],[Tipo de pago]]='Tablas auxiliares'!$B$6,"Venta física","Venta Online")</f>
        <v>Venta física</v>
      </c>
      <c r="H4655" t="s">
        <v>30</v>
      </c>
      <c r="I4655" s="37">
        <v>3235</v>
      </c>
      <c r="J4655" s="37">
        <v>86150</v>
      </c>
      <c r="K4655" s="37">
        <v>97769</v>
      </c>
      <c r="L4655" s="37">
        <v>5495</v>
      </c>
      <c r="M4655" s="37">
        <v>10755</v>
      </c>
      <c r="N4655" s="37">
        <f>SUM(VentasC15[[#This Row],[Maquillaje]:[Perfumería]])</f>
        <v>203404</v>
      </c>
      <c r="O4655" s="14">
        <f>AVERAGE(VentasC15[[#This Row],[Maquillaje]:[Perfumería]])</f>
        <v>40680.800000000003</v>
      </c>
      <c r="P4655" t="str">
        <f>INDEX(VentasC15[[#Headers],[Maquillaje]:[Perfumería]],MATCH(MAX(VentasC15[[#This Row],[Maquillaje]:[Perfumería]]),VentasC15[[#This Row],[Maquillaje]:[Perfumería]],0))</f>
        <v>Cabello</v>
      </c>
      <c r="Q4655" t="str">
        <f>INDEX(VentasC15[[#Headers],[Maquillaje]:[Perfumería]],MATCH(MIN(VentasC15[[#This Row],[Maquillaje]:[Perfumería]]),VentasC15[[#This Row],[Maquillaje]:[Perfumería]],0))</f>
        <v>Maquillaje</v>
      </c>
      <c r="R4655" t="str">
        <f>IF(VentasC15[[#This Row],[Total por vendedor]]&gt;=250000,"SI","NO")</f>
        <v>NO</v>
      </c>
    </row>
    <row r="4656" spans="1:18" x14ac:dyDescent="0.3">
      <c r="A4656" s="16">
        <v>33501776</v>
      </c>
      <c r="B4656" s="13">
        <v>57</v>
      </c>
      <c r="C4656" s="13">
        <v>10</v>
      </c>
      <c r="D4656" s="13">
        <v>41</v>
      </c>
      <c r="E4656" t="s">
        <v>24</v>
      </c>
      <c r="F4656" t="s">
        <v>21</v>
      </c>
      <c r="G4656" t="str">
        <f>IF(VentasC15[[#This Row],[Tipo de pago]]='Tablas auxiliares'!$B$6,"Venta física","Venta Online")</f>
        <v>Venta Online</v>
      </c>
      <c r="H4656" t="s">
        <v>30</v>
      </c>
      <c r="I4656" s="37">
        <v>21332</v>
      </c>
      <c r="J4656" s="37">
        <v>23757</v>
      </c>
      <c r="K4656" s="37">
        <v>63667</v>
      </c>
      <c r="L4656" s="37">
        <v>97703</v>
      </c>
      <c r="M4656" s="37">
        <v>9883</v>
      </c>
      <c r="N4656" s="37">
        <f>SUM(VentasC15[[#This Row],[Maquillaje]:[Perfumería]])</f>
        <v>216342</v>
      </c>
      <c r="O4656" s="14">
        <f>AVERAGE(VentasC15[[#This Row],[Maquillaje]:[Perfumería]])</f>
        <v>43268.4</v>
      </c>
      <c r="P4656" t="str">
        <f>INDEX(VentasC15[[#Headers],[Maquillaje]:[Perfumería]],MATCH(MAX(VentasC15[[#This Row],[Maquillaje]:[Perfumería]]),VentasC15[[#This Row],[Maquillaje]:[Perfumería]],0))</f>
        <v>Cuerpo</v>
      </c>
      <c r="Q4656" t="str">
        <f>INDEX(VentasC15[[#Headers],[Maquillaje]:[Perfumería]],MATCH(MIN(VentasC15[[#This Row],[Maquillaje]:[Perfumería]]),VentasC15[[#This Row],[Maquillaje]:[Perfumería]],0))</f>
        <v>Perfumería</v>
      </c>
      <c r="R4656" t="str">
        <f>IF(VentasC15[[#This Row],[Total por vendedor]]&gt;=250000,"SI","NO")</f>
        <v>NO</v>
      </c>
    </row>
    <row r="4657" spans="1:18" x14ac:dyDescent="0.3">
      <c r="A4657" s="17">
        <v>33501777</v>
      </c>
      <c r="B4657" s="13">
        <v>39</v>
      </c>
      <c r="C4657" s="13">
        <v>10</v>
      </c>
      <c r="D4657" s="13">
        <v>30</v>
      </c>
      <c r="E4657" t="s">
        <v>22</v>
      </c>
      <c r="F4657" t="s">
        <v>20</v>
      </c>
      <c r="G4657" t="str">
        <f>IF(VentasC15[[#This Row],[Tipo de pago]]='Tablas auxiliares'!$B$6,"Venta física","Venta Online")</f>
        <v>Venta física</v>
      </c>
      <c r="H4657" t="s">
        <v>29</v>
      </c>
      <c r="I4657" s="37">
        <v>39629</v>
      </c>
      <c r="J4657" s="37">
        <v>57029</v>
      </c>
      <c r="K4657" s="37">
        <v>22831</v>
      </c>
      <c r="L4657" s="37">
        <v>1735</v>
      </c>
      <c r="M4657" s="37">
        <v>89198</v>
      </c>
      <c r="N4657" s="37">
        <f>SUM(VentasC15[[#This Row],[Maquillaje]:[Perfumería]])</f>
        <v>210422</v>
      </c>
      <c r="O4657" s="14">
        <f>AVERAGE(VentasC15[[#This Row],[Maquillaje]:[Perfumería]])</f>
        <v>42084.4</v>
      </c>
      <c r="P4657" t="str">
        <f>INDEX(VentasC15[[#Headers],[Maquillaje]:[Perfumería]],MATCH(MAX(VentasC15[[#This Row],[Maquillaje]:[Perfumería]]),VentasC15[[#This Row],[Maquillaje]:[Perfumería]],0))</f>
        <v>Perfumería</v>
      </c>
      <c r="Q4657" t="str">
        <f>INDEX(VentasC15[[#Headers],[Maquillaje]:[Perfumería]],MATCH(MIN(VentasC15[[#This Row],[Maquillaje]:[Perfumería]]),VentasC15[[#This Row],[Maquillaje]:[Perfumería]],0))</f>
        <v>Cuerpo</v>
      </c>
      <c r="R4657" t="str">
        <f>IF(VentasC15[[#This Row],[Total por vendedor]]&gt;=250000,"SI","NO")</f>
        <v>NO</v>
      </c>
    </row>
    <row r="4658" spans="1:18" x14ac:dyDescent="0.3">
      <c r="A4658" s="16">
        <v>33501778</v>
      </c>
      <c r="B4658" s="13">
        <v>39</v>
      </c>
      <c r="C4658" s="13">
        <v>10</v>
      </c>
      <c r="D4658" s="13">
        <v>76</v>
      </c>
      <c r="E4658" t="s">
        <v>23</v>
      </c>
      <c r="F4658" t="s">
        <v>21</v>
      </c>
      <c r="G4658" t="str">
        <f>IF(VentasC15[[#This Row],[Tipo de pago]]='Tablas auxiliares'!$B$6,"Venta física","Venta Online")</f>
        <v>Venta Online</v>
      </c>
      <c r="H4658" t="s">
        <v>29</v>
      </c>
      <c r="I4658" s="37">
        <v>35986</v>
      </c>
      <c r="J4658" s="37">
        <v>14577</v>
      </c>
      <c r="K4658" s="37">
        <v>42311</v>
      </c>
      <c r="L4658" s="37">
        <v>79464</v>
      </c>
      <c r="M4658" s="37">
        <v>73970</v>
      </c>
      <c r="N4658" s="37">
        <f>SUM(VentasC15[[#This Row],[Maquillaje]:[Perfumería]])</f>
        <v>246308</v>
      </c>
      <c r="O4658" s="14">
        <f>AVERAGE(VentasC15[[#This Row],[Maquillaje]:[Perfumería]])</f>
        <v>49261.599999999999</v>
      </c>
      <c r="P4658" t="str">
        <f>INDEX(VentasC15[[#Headers],[Maquillaje]:[Perfumería]],MATCH(MAX(VentasC15[[#This Row],[Maquillaje]:[Perfumería]]),VentasC15[[#This Row],[Maquillaje]:[Perfumería]],0))</f>
        <v>Cuerpo</v>
      </c>
      <c r="Q4658" t="str">
        <f>INDEX(VentasC15[[#Headers],[Maquillaje]:[Perfumería]],MATCH(MIN(VentasC15[[#This Row],[Maquillaje]:[Perfumería]]),VentasC15[[#This Row],[Maquillaje]:[Perfumería]],0))</f>
        <v>Skincare</v>
      </c>
      <c r="R4658" t="str">
        <f>IF(VentasC15[[#This Row],[Total por vendedor]]&gt;=250000,"SI","NO")</f>
        <v>NO</v>
      </c>
    </row>
    <row r="4659" spans="1:18" x14ac:dyDescent="0.3">
      <c r="A4659" s="17">
        <v>33501779</v>
      </c>
      <c r="B4659" s="13">
        <v>48</v>
      </c>
      <c r="C4659" s="13">
        <v>10</v>
      </c>
      <c r="D4659" s="13">
        <v>68</v>
      </c>
      <c r="E4659" t="s">
        <v>24</v>
      </c>
      <c r="F4659" t="s">
        <v>21</v>
      </c>
      <c r="G4659" t="str">
        <f>IF(VentasC15[[#This Row],[Tipo de pago]]='Tablas auxiliares'!$B$6,"Venta física","Venta Online")</f>
        <v>Venta Online</v>
      </c>
      <c r="H4659" t="s">
        <v>29</v>
      </c>
      <c r="I4659" s="37">
        <v>87836</v>
      </c>
      <c r="J4659" s="37">
        <v>48025</v>
      </c>
      <c r="K4659" s="37">
        <v>52344</v>
      </c>
      <c r="L4659" s="37">
        <v>50252</v>
      </c>
      <c r="M4659" s="37">
        <v>28904</v>
      </c>
      <c r="N4659" s="37">
        <f>SUM(VentasC15[[#This Row],[Maquillaje]:[Perfumería]])</f>
        <v>267361</v>
      </c>
      <c r="O4659" s="14">
        <f>AVERAGE(VentasC15[[#This Row],[Maquillaje]:[Perfumería]])</f>
        <v>53472.2</v>
      </c>
      <c r="P4659" t="str">
        <f>INDEX(VentasC15[[#Headers],[Maquillaje]:[Perfumería]],MATCH(MAX(VentasC15[[#This Row],[Maquillaje]:[Perfumería]]),VentasC15[[#This Row],[Maquillaje]:[Perfumería]],0))</f>
        <v>Maquillaje</v>
      </c>
      <c r="Q4659" t="str">
        <f>INDEX(VentasC15[[#Headers],[Maquillaje]:[Perfumería]],MATCH(MIN(VentasC15[[#This Row],[Maquillaje]:[Perfumería]]),VentasC15[[#This Row],[Maquillaje]:[Perfumería]],0))</f>
        <v>Perfumería</v>
      </c>
      <c r="R4659" t="str">
        <f>IF(VentasC15[[#This Row],[Total por vendedor]]&gt;=250000,"SI","NO")</f>
        <v>SI</v>
      </c>
    </row>
    <row r="4660" spans="1:18" x14ac:dyDescent="0.3">
      <c r="A4660" s="16">
        <v>33501780</v>
      </c>
      <c r="B4660" s="13">
        <v>36</v>
      </c>
      <c r="C4660" s="13">
        <v>10</v>
      </c>
      <c r="D4660" s="13">
        <v>28</v>
      </c>
      <c r="E4660" t="s">
        <v>23</v>
      </c>
      <c r="F4660" t="s">
        <v>21</v>
      </c>
      <c r="G4660" t="str">
        <f>IF(VentasC15[[#This Row],[Tipo de pago]]='Tablas auxiliares'!$B$6,"Venta física","Venta Online")</f>
        <v>Venta Online</v>
      </c>
      <c r="H4660" t="s">
        <v>29</v>
      </c>
      <c r="I4660" s="37">
        <v>69510</v>
      </c>
      <c r="J4660" s="37">
        <v>58586</v>
      </c>
      <c r="K4660" s="37">
        <v>63656</v>
      </c>
      <c r="L4660" s="37">
        <v>55782</v>
      </c>
      <c r="M4660" s="37">
        <v>65847</v>
      </c>
      <c r="N4660" s="37">
        <f>SUM(VentasC15[[#This Row],[Maquillaje]:[Perfumería]])</f>
        <v>313381</v>
      </c>
      <c r="O4660" s="14">
        <f>AVERAGE(VentasC15[[#This Row],[Maquillaje]:[Perfumería]])</f>
        <v>62676.2</v>
      </c>
      <c r="P4660" t="str">
        <f>INDEX(VentasC15[[#Headers],[Maquillaje]:[Perfumería]],MATCH(MAX(VentasC15[[#This Row],[Maquillaje]:[Perfumería]]),VentasC15[[#This Row],[Maquillaje]:[Perfumería]],0))</f>
        <v>Maquillaje</v>
      </c>
      <c r="Q4660" t="str">
        <f>INDEX(VentasC15[[#Headers],[Maquillaje]:[Perfumería]],MATCH(MIN(VentasC15[[#This Row],[Maquillaje]:[Perfumería]]),VentasC15[[#This Row],[Maquillaje]:[Perfumería]],0))</f>
        <v>Cuerpo</v>
      </c>
      <c r="R4660" t="str">
        <f>IF(VentasC15[[#This Row],[Total por vendedor]]&gt;=250000,"SI","NO")</f>
        <v>SI</v>
      </c>
    </row>
    <row r="4661" spans="1:18" x14ac:dyDescent="0.3">
      <c r="A4661" s="17">
        <v>33501781</v>
      </c>
      <c r="B4661" s="13">
        <v>57</v>
      </c>
      <c r="C4661" s="13">
        <v>10</v>
      </c>
      <c r="D4661" s="13">
        <v>25</v>
      </c>
      <c r="E4661" t="s">
        <v>23</v>
      </c>
      <c r="F4661" t="s">
        <v>21</v>
      </c>
      <c r="G4661" t="str">
        <f>IF(VentasC15[[#This Row],[Tipo de pago]]='Tablas auxiliares'!$B$6,"Venta física","Venta Online")</f>
        <v>Venta Online</v>
      </c>
      <c r="H4661" t="s">
        <v>29</v>
      </c>
      <c r="I4661" s="37">
        <v>60425</v>
      </c>
      <c r="J4661" s="37">
        <v>49252</v>
      </c>
      <c r="K4661" s="37">
        <v>53724</v>
      </c>
      <c r="L4661" s="37">
        <v>56734</v>
      </c>
      <c r="M4661" s="37">
        <v>4481</v>
      </c>
      <c r="N4661" s="37">
        <f>SUM(VentasC15[[#This Row],[Maquillaje]:[Perfumería]])</f>
        <v>224616</v>
      </c>
      <c r="O4661" s="14">
        <f>AVERAGE(VentasC15[[#This Row],[Maquillaje]:[Perfumería]])</f>
        <v>44923.199999999997</v>
      </c>
      <c r="P4661" t="str">
        <f>INDEX(VentasC15[[#Headers],[Maquillaje]:[Perfumería]],MATCH(MAX(VentasC15[[#This Row],[Maquillaje]:[Perfumería]]),VentasC15[[#This Row],[Maquillaje]:[Perfumería]],0))</f>
        <v>Maquillaje</v>
      </c>
      <c r="Q4661" t="str">
        <f>INDEX(VentasC15[[#Headers],[Maquillaje]:[Perfumería]],MATCH(MIN(VentasC15[[#This Row],[Maquillaje]:[Perfumería]]),VentasC15[[#This Row],[Maquillaje]:[Perfumería]],0))</f>
        <v>Perfumería</v>
      </c>
      <c r="R4661" t="str">
        <f>IF(VentasC15[[#This Row],[Total por vendedor]]&gt;=250000,"SI","NO")</f>
        <v>NO</v>
      </c>
    </row>
    <row r="4662" spans="1:18" x14ac:dyDescent="0.3">
      <c r="A4662" s="16">
        <v>33501782</v>
      </c>
      <c r="B4662" s="13">
        <v>66</v>
      </c>
      <c r="C4662" s="13">
        <v>10</v>
      </c>
      <c r="D4662" s="13">
        <v>44</v>
      </c>
      <c r="E4662" t="s">
        <v>24</v>
      </c>
      <c r="F4662" t="s">
        <v>20</v>
      </c>
      <c r="G4662" t="str">
        <f>IF(VentasC15[[#This Row],[Tipo de pago]]='Tablas auxiliares'!$B$6,"Venta física","Venta Online")</f>
        <v>Venta física</v>
      </c>
      <c r="H4662" t="s">
        <v>30</v>
      </c>
      <c r="I4662" s="37">
        <v>4052</v>
      </c>
      <c r="J4662" s="37">
        <v>3626</v>
      </c>
      <c r="K4662" s="37">
        <v>66302</v>
      </c>
      <c r="L4662" s="37">
        <v>74657</v>
      </c>
      <c r="M4662" s="37">
        <v>7043</v>
      </c>
      <c r="N4662" s="37">
        <f>SUM(VentasC15[[#This Row],[Maquillaje]:[Perfumería]])</f>
        <v>155680</v>
      </c>
      <c r="O4662" s="14">
        <f>AVERAGE(VentasC15[[#This Row],[Maquillaje]:[Perfumería]])</f>
        <v>31136</v>
      </c>
      <c r="P4662" t="str">
        <f>INDEX(VentasC15[[#Headers],[Maquillaje]:[Perfumería]],MATCH(MAX(VentasC15[[#This Row],[Maquillaje]:[Perfumería]]),VentasC15[[#This Row],[Maquillaje]:[Perfumería]],0))</f>
        <v>Cuerpo</v>
      </c>
      <c r="Q4662" t="str">
        <f>INDEX(VentasC15[[#Headers],[Maquillaje]:[Perfumería]],MATCH(MIN(VentasC15[[#This Row],[Maquillaje]:[Perfumería]]),VentasC15[[#This Row],[Maquillaje]:[Perfumería]],0))</f>
        <v>Skincare</v>
      </c>
      <c r="R4662" t="str">
        <f>IF(VentasC15[[#This Row],[Total por vendedor]]&gt;=250000,"SI","NO")</f>
        <v>NO</v>
      </c>
    </row>
    <row r="4663" spans="1:18" x14ac:dyDescent="0.3">
      <c r="A4663" s="17">
        <v>33501783</v>
      </c>
      <c r="B4663" s="13">
        <v>33</v>
      </c>
      <c r="C4663" s="13">
        <v>10</v>
      </c>
      <c r="D4663" s="13">
        <v>7</v>
      </c>
      <c r="E4663" t="s">
        <v>24</v>
      </c>
      <c r="F4663" t="s">
        <v>21</v>
      </c>
      <c r="G4663" t="str">
        <f>IF(VentasC15[[#This Row],[Tipo de pago]]='Tablas auxiliares'!$B$6,"Venta física","Venta Online")</f>
        <v>Venta Online</v>
      </c>
      <c r="H4663" t="s">
        <v>30</v>
      </c>
      <c r="I4663" s="37">
        <v>22111</v>
      </c>
      <c r="J4663" s="37">
        <v>14270</v>
      </c>
      <c r="K4663" s="37">
        <v>70284</v>
      </c>
      <c r="L4663" s="37">
        <v>37365</v>
      </c>
      <c r="M4663" s="37">
        <v>39268</v>
      </c>
      <c r="N4663" s="37">
        <f>SUM(VentasC15[[#This Row],[Maquillaje]:[Perfumería]])</f>
        <v>183298</v>
      </c>
      <c r="O4663" s="14">
        <f>AVERAGE(VentasC15[[#This Row],[Maquillaje]:[Perfumería]])</f>
        <v>36659.599999999999</v>
      </c>
      <c r="P4663" t="str">
        <f>INDEX(VentasC15[[#Headers],[Maquillaje]:[Perfumería]],MATCH(MAX(VentasC15[[#This Row],[Maquillaje]:[Perfumería]]),VentasC15[[#This Row],[Maquillaje]:[Perfumería]],0))</f>
        <v>Cabello</v>
      </c>
      <c r="Q4663" t="str">
        <f>INDEX(VentasC15[[#Headers],[Maquillaje]:[Perfumería]],MATCH(MIN(VentasC15[[#This Row],[Maquillaje]:[Perfumería]]),VentasC15[[#This Row],[Maquillaje]:[Perfumería]],0))</f>
        <v>Skincare</v>
      </c>
      <c r="R4663" t="str">
        <f>IF(VentasC15[[#This Row],[Total por vendedor]]&gt;=250000,"SI","NO")</f>
        <v>NO</v>
      </c>
    </row>
    <row r="4664" spans="1:18" x14ac:dyDescent="0.3">
      <c r="A4664" s="16">
        <v>33501784</v>
      </c>
      <c r="B4664" s="13">
        <v>31</v>
      </c>
      <c r="C4664" s="13">
        <v>10</v>
      </c>
      <c r="D4664" s="13">
        <v>68</v>
      </c>
      <c r="E4664" t="s">
        <v>23</v>
      </c>
      <c r="F4664" t="s">
        <v>21</v>
      </c>
      <c r="G4664" t="str">
        <f>IF(VentasC15[[#This Row],[Tipo de pago]]='Tablas auxiliares'!$B$6,"Venta física","Venta Online")</f>
        <v>Venta Online</v>
      </c>
      <c r="H4664" t="s">
        <v>29</v>
      </c>
      <c r="I4664" s="37">
        <v>83398</v>
      </c>
      <c r="J4664" s="37">
        <v>46769</v>
      </c>
      <c r="K4664" s="37">
        <v>86364</v>
      </c>
      <c r="L4664" s="37">
        <v>85262</v>
      </c>
      <c r="M4664" s="37">
        <v>49377</v>
      </c>
      <c r="N4664" s="37">
        <f>SUM(VentasC15[[#This Row],[Maquillaje]:[Perfumería]])</f>
        <v>351170</v>
      </c>
      <c r="O4664" s="14">
        <f>AVERAGE(VentasC15[[#This Row],[Maquillaje]:[Perfumería]])</f>
        <v>70234</v>
      </c>
      <c r="P4664" t="str">
        <f>INDEX(VentasC15[[#Headers],[Maquillaje]:[Perfumería]],MATCH(MAX(VentasC15[[#This Row],[Maquillaje]:[Perfumería]]),VentasC15[[#This Row],[Maquillaje]:[Perfumería]],0))</f>
        <v>Cabello</v>
      </c>
      <c r="Q4664" t="str">
        <f>INDEX(VentasC15[[#Headers],[Maquillaje]:[Perfumería]],MATCH(MIN(VentasC15[[#This Row],[Maquillaje]:[Perfumería]]),VentasC15[[#This Row],[Maquillaje]:[Perfumería]],0))</f>
        <v>Skincare</v>
      </c>
      <c r="R4664" t="str">
        <f>IF(VentasC15[[#This Row],[Total por vendedor]]&gt;=250000,"SI","NO")</f>
        <v>SI</v>
      </c>
    </row>
    <row r="4665" spans="1:18" x14ac:dyDescent="0.3">
      <c r="A4665" s="17">
        <v>33501785</v>
      </c>
      <c r="B4665" s="13">
        <v>55</v>
      </c>
      <c r="C4665" s="13">
        <v>10</v>
      </c>
      <c r="D4665" s="13">
        <v>96</v>
      </c>
      <c r="E4665" t="s">
        <v>23</v>
      </c>
      <c r="F4665" t="s">
        <v>20</v>
      </c>
      <c r="G4665" t="str">
        <f>IF(VentasC15[[#This Row],[Tipo de pago]]='Tablas auxiliares'!$B$6,"Venta física","Venta Online")</f>
        <v>Venta física</v>
      </c>
      <c r="H4665" t="s">
        <v>29</v>
      </c>
      <c r="I4665" s="37">
        <v>97934</v>
      </c>
      <c r="J4665" s="37">
        <v>56045</v>
      </c>
      <c r="K4665" s="37">
        <v>45815</v>
      </c>
      <c r="L4665" s="37">
        <v>31865</v>
      </c>
      <c r="M4665" s="37">
        <v>63184</v>
      </c>
      <c r="N4665" s="37">
        <f>SUM(VentasC15[[#This Row],[Maquillaje]:[Perfumería]])</f>
        <v>294843</v>
      </c>
      <c r="O4665" s="14">
        <f>AVERAGE(VentasC15[[#This Row],[Maquillaje]:[Perfumería]])</f>
        <v>58968.6</v>
      </c>
      <c r="P4665" t="str">
        <f>INDEX(VentasC15[[#Headers],[Maquillaje]:[Perfumería]],MATCH(MAX(VentasC15[[#This Row],[Maquillaje]:[Perfumería]]),VentasC15[[#This Row],[Maquillaje]:[Perfumería]],0))</f>
        <v>Maquillaje</v>
      </c>
      <c r="Q4665" t="str">
        <f>INDEX(VentasC15[[#Headers],[Maquillaje]:[Perfumería]],MATCH(MIN(VentasC15[[#This Row],[Maquillaje]:[Perfumería]]),VentasC15[[#This Row],[Maquillaje]:[Perfumería]],0))</f>
        <v>Cuerpo</v>
      </c>
      <c r="R4665" t="str">
        <f>IF(VentasC15[[#This Row],[Total por vendedor]]&gt;=250000,"SI","NO")</f>
        <v>SI</v>
      </c>
    </row>
    <row r="4666" spans="1:18" x14ac:dyDescent="0.3">
      <c r="A4666" s="16">
        <v>33501786</v>
      </c>
      <c r="B4666" s="13">
        <v>40</v>
      </c>
      <c r="C4666" s="13">
        <v>10</v>
      </c>
      <c r="D4666" s="13">
        <v>71</v>
      </c>
      <c r="E4666" t="s">
        <v>23</v>
      </c>
      <c r="F4666" t="s">
        <v>20</v>
      </c>
      <c r="G4666" t="str">
        <f>IF(VentasC15[[#This Row],[Tipo de pago]]='Tablas auxiliares'!$B$6,"Venta física","Venta Online")</f>
        <v>Venta física</v>
      </c>
      <c r="H4666" t="s">
        <v>30</v>
      </c>
      <c r="I4666" s="37">
        <v>38192</v>
      </c>
      <c r="J4666" s="37">
        <v>7304</v>
      </c>
      <c r="K4666" s="37">
        <v>80478</v>
      </c>
      <c r="L4666" s="37">
        <v>33632</v>
      </c>
      <c r="M4666" s="37">
        <v>43134</v>
      </c>
      <c r="N4666" s="37">
        <f>SUM(VentasC15[[#This Row],[Maquillaje]:[Perfumería]])</f>
        <v>202740</v>
      </c>
      <c r="O4666" s="14">
        <f>AVERAGE(VentasC15[[#This Row],[Maquillaje]:[Perfumería]])</f>
        <v>40548</v>
      </c>
      <c r="P4666" t="str">
        <f>INDEX(VentasC15[[#Headers],[Maquillaje]:[Perfumería]],MATCH(MAX(VentasC15[[#This Row],[Maquillaje]:[Perfumería]]),VentasC15[[#This Row],[Maquillaje]:[Perfumería]],0))</f>
        <v>Cabello</v>
      </c>
      <c r="Q4666" t="str">
        <f>INDEX(VentasC15[[#Headers],[Maquillaje]:[Perfumería]],MATCH(MIN(VentasC15[[#This Row],[Maquillaje]:[Perfumería]]),VentasC15[[#This Row],[Maquillaje]:[Perfumería]],0))</f>
        <v>Skincare</v>
      </c>
      <c r="R4666" t="str">
        <f>IF(VentasC15[[#This Row],[Total por vendedor]]&gt;=250000,"SI","NO")</f>
        <v>NO</v>
      </c>
    </row>
    <row r="4667" spans="1:18" x14ac:dyDescent="0.3">
      <c r="A4667" s="17">
        <v>33501787</v>
      </c>
      <c r="B4667" s="13">
        <v>26</v>
      </c>
      <c r="C4667" s="13">
        <v>10</v>
      </c>
      <c r="D4667" s="13">
        <v>69</v>
      </c>
      <c r="E4667" t="s">
        <v>23</v>
      </c>
      <c r="F4667" t="s">
        <v>21</v>
      </c>
      <c r="G4667" t="str">
        <f>IF(VentasC15[[#This Row],[Tipo de pago]]='Tablas auxiliares'!$B$6,"Venta física","Venta Online")</f>
        <v>Venta Online</v>
      </c>
      <c r="H4667" t="s">
        <v>29</v>
      </c>
      <c r="I4667" s="37">
        <v>920</v>
      </c>
      <c r="J4667" s="37">
        <v>52884</v>
      </c>
      <c r="K4667" s="37">
        <v>53549</v>
      </c>
      <c r="L4667" s="37">
        <v>49015</v>
      </c>
      <c r="M4667" s="37">
        <v>89229</v>
      </c>
      <c r="N4667" s="37">
        <f>SUM(VentasC15[[#This Row],[Maquillaje]:[Perfumería]])</f>
        <v>245597</v>
      </c>
      <c r="O4667" s="14">
        <f>AVERAGE(VentasC15[[#This Row],[Maquillaje]:[Perfumería]])</f>
        <v>49119.4</v>
      </c>
      <c r="P4667" t="str">
        <f>INDEX(VentasC15[[#Headers],[Maquillaje]:[Perfumería]],MATCH(MAX(VentasC15[[#This Row],[Maquillaje]:[Perfumería]]),VentasC15[[#This Row],[Maquillaje]:[Perfumería]],0))</f>
        <v>Perfumería</v>
      </c>
      <c r="Q4667" t="str">
        <f>INDEX(VentasC15[[#Headers],[Maquillaje]:[Perfumería]],MATCH(MIN(VentasC15[[#This Row],[Maquillaje]:[Perfumería]]),VentasC15[[#This Row],[Maquillaje]:[Perfumería]],0))</f>
        <v>Maquillaje</v>
      </c>
      <c r="R4667" t="str">
        <f>IF(VentasC15[[#This Row],[Total por vendedor]]&gt;=250000,"SI","NO")</f>
        <v>NO</v>
      </c>
    </row>
    <row r="4668" spans="1:18" x14ac:dyDescent="0.3">
      <c r="A4668" s="16">
        <v>33501788</v>
      </c>
      <c r="B4668" s="13">
        <v>57</v>
      </c>
      <c r="C4668" s="13">
        <v>10</v>
      </c>
      <c r="D4668" s="13">
        <v>69</v>
      </c>
      <c r="E4668" t="s">
        <v>25</v>
      </c>
      <c r="F4668" t="s">
        <v>20</v>
      </c>
      <c r="G4668" t="str">
        <f>IF(VentasC15[[#This Row],[Tipo de pago]]='Tablas auxiliares'!$B$6,"Venta física","Venta Online")</f>
        <v>Venta física</v>
      </c>
      <c r="H4668" t="s">
        <v>29</v>
      </c>
      <c r="I4668" s="37">
        <v>8996</v>
      </c>
      <c r="J4668" s="37">
        <v>42450</v>
      </c>
      <c r="K4668" s="37">
        <v>69119</v>
      </c>
      <c r="L4668" s="37">
        <v>9260</v>
      </c>
      <c r="M4668" s="37">
        <v>89773</v>
      </c>
      <c r="N4668" s="37">
        <f>SUM(VentasC15[[#This Row],[Maquillaje]:[Perfumería]])</f>
        <v>219598</v>
      </c>
      <c r="O4668" s="14">
        <f>AVERAGE(VentasC15[[#This Row],[Maquillaje]:[Perfumería]])</f>
        <v>43919.6</v>
      </c>
      <c r="P4668" t="str">
        <f>INDEX(VentasC15[[#Headers],[Maquillaje]:[Perfumería]],MATCH(MAX(VentasC15[[#This Row],[Maquillaje]:[Perfumería]]),VentasC15[[#This Row],[Maquillaje]:[Perfumería]],0))</f>
        <v>Perfumería</v>
      </c>
      <c r="Q4668" t="str">
        <f>INDEX(VentasC15[[#Headers],[Maquillaje]:[Perfumería]],MATCH(MIN(VentasC15[[#This Row],[Maquillaje]:[Perfumería]]),VentasC15[[#This Row],[Maquillaje]:[Perfumería]],0))</f>
        <v>Maquillaje</v>
      </c>
      <c r="R4668" t="str">
        <f>IF(VentasC15[[#This Row],[Total por vendedor]]&gt;=250000,"SI","NO")</f>
        <v>NO</v>
      </c>
    </row>
    <row r="4669" spans="1:18" x14ac:dyDescent="0.3">
      <c r="A4669" s="17">
        <v>33501789</v>
      </c>
      <c r="B4669" s="13">
        <v>46</v>
      </c>
      <c r="C4669" s="13">
        <v>10</v>
      </c>
      <c r="D4669" s="13">
        <v>86</v>
      </c>
      <c r="E4669" t="s">
        <v>24</v>
      </c>
      <c r="F4669" t="s">
        <v>20</v>
      </c>
      <c r="G4669" t="str">
        <f>IF(VentasC15[[#This Row],[Tipo de pago]]='Tablas auxiliares'!$B$6,"Venta física","Venta Online")</f>
        <v>Venta física</v>
      </c>
      <c r="H4669" t="s">
        <v>29</v>
      </c>
      <c r="I4669" s="37">
        <v>70091</v>
      </c>
      <c r="J4669" s="37">
        <v>23151</v>
      </c>
      <c r="K4669" s="37">
        <v>10838</v>
      </c>
      <c r="L4669" s="37">
        <v>74047</v>
      </c>
      <c r="M4669" s="37">
        <v>38897</v>
      </c>
      <c r="N4669" s="37">
        <f>SUM(VentasC15[[#This Row],[Maquillaje]:[Perfumería]])</f>
        <v>217024</v>
      </c>
      <c r="O4669" s="14">
        <f>AVERAGE(VentasC15[[#This Row],[Maquillaje]:[Perfumería]])</f>
        <v>43404.800000000003</v>
      </c>
      <c r="P4669" t="str">
        <f>INDEX(VentasC15[[#Headers],[Maquillaje]:[Perfumería]],MATCH(MAX(VentasC15[[#This Row],[Maquillaje]:[Perfumería]]),VentasC15[[#This Row],[Maquillaje]:[Perfumería]],0))</f>
        <v>Cuerpo</v>
      </c>
      <c r="Q4669" t="str">
        <f>INDEX(VentasC15[[#Headers],[Maquillaje]:[Perfumería]],MATCH(MIN(VentasC15[[#This Row],[Maquillaje]:[Perfumería]]),VentasC15[[#This Row],[Maquillaje]:[Perfumería]],0))</f>
        <v>Cabello</v>
      </c>
      <c r="R4669" t="str">
        <f>IF(VentasC15[[#This Row],[Total por vendedor]]&gt;=250000,"SI","NO")</f>
        <v>NO</v>
      </c>
    </row>
    <row r="4670" spans="1:18" x14ac:dyDescent="0.3">
      <c r="A4670" s="16">
        <v>33501790</v>
      </c>
      <c r="B4670" s="13">
        <v>68</v>
      </c>
      <c r="C4670" s="13">
        <v>10</v>
      </c>
      <c r="D4670" s="13">
        <v>90</v>
      </c>
      <c r="E4670" t="s">
        <v>23</v>
      </c>
      <c r="F4670" t="s">
        <v>20</v>
      </c>
      <c r="G4670" t="str">
        <f>IF(VentasC15[[#This Row],[Tipo de pago]]='Tablas auxiliares'!$B$6,"Venta física","Venta Online")</f>
        <v>Venta física</v>
      </c>
      <c r="H4670" t="s">
        <v>29</v>
      </c>
      <c r="I4670" s="37">
        <v>27656</v>
      </c>
      <c r="J4670" s="37">
        <v>22830</v>
      </c>
      <c r="K4670" s="37">
        <v>5172</v>
      </c>
      <c r="L4670" s="37">
        <v>27132</v>
      </c>
      <c r="M4670" s="37">
        <v>34186</v>
      </c>
      <c r="N4670" s="37">
        <f>SUM(VentasC15[[#This Row],[Maquillaje]:[Perfumería]])</f>
        <v>116976</v>
      </c>
      <c r="O4670" s="14">
        <f>AVERAGE(VentasC15[[#This Row],[Maquillaje]:[Perfumería]])</f>
        <v>23395.200000000001</v>
      </c>
      <c r="P4670" t="str">
        <f>INDEX(VentasC15[[#Headers],[Maquillaje]:[Perfumería]],MATCH(MAX(VentasC15[[#This Row],[Maquillaje]:[Perfumería]]),VentasC15[[#This Row],[Maquillaje]:[Perfumería]],0))</f>
        <v>Perfumería</v>
      </c>
      <c r="Q4670" t="str">
        <f>INDEX(VentasC15[[#Headers],[Maquillaje]:[Perfumería]],MATCH(MIN(VentasC15[[#This Row],[Maquillaje]:[Perfumería]]),VentasC15[[#This Row],[Maquillaje]:[Perfumería]],0))</f>
        <v>Cabello</v>
      </c>
      <c r="R4670" t="str">
        <f>IF(VentasC15[[#This Row],[Total por vendedor]]&gt;=250000,"SI","NO")</f>
        <v>NO</v>
      </c>
    </row>
    <row r="4671" spans="1:18" x14ac:dyDescent="0.3">
      <c r="A4671" s="17">
        <v>33501791</v>
      </c>
      <c r="B4671" s="13">
        <v>49</v>
      </c>
      <c r="C4671" s="13">
        <v>10</v>
      </c>
      <c r="D4671" s="13">
        <v>99</v>
      </c>
      <c r="E4671" t="s">
        <v>23</v>
      </c>
      <c r="F4671" t="s">
        <v>20</v>
      </c>
      <c r="G4671" t="str">
        <f>IF(VentasC15[[#This Row],[Tipo de pago]]='Tablas auxiliares'!$B$6,"Venta física","Venta Online")</f>
        <v>Venta física</v>
      </c>
      <c r="H4671" t="s">
        <v>30</v>
      </c>
      <c r="I4671" s="37">
        <v>89227</v>
      </c>
      <c r="J4671" s="37">
        <v>1166</v>
      </c>
      <c r="K4671" s="37">
        <v>29435</v>
      </c>
      <c r="L4671" s="37">
        <v>14033</v>
      </c>
      <c r="M4671" s="37">
        <v>40652</v>
      </c>
      <c r="N4671" s="37">
        <f>SUM(VentasC15[[#This Row],[Maquillaje]:[Perfumería]])</f>
        <v>174513</v>
      </c>
      <c r="O4671" s="14">
        <f>AVERAGE(VentasC15[[#This Row],[Maquillaje]:[Perfumería]])</f>
        <v>34902.6</v>
      </c>
      <c r="P4671" t="str">
        <f>INDEX(VentasC15[[#Headers],[Maquillaje]:[Perfumería]],MATCH(MAX(VentasC15[[#This Row],[Maquillaje]:[Perfumería]]),VentasC15[[#This Row],[Maquillaje]:[Perfumería]],0))</f>
        <v>Maquillaje</v>
      </c>
      <c r="Q4671" t="str">
        <f>INDEX(VentasC15[[#Headers],[Maquillaje]:[Perfumería]],MATCH(MIN(VentasC15[[#This Row],[Maquillaje]:[Perfumería]]),VentasC15[[#This Row],[Maquillaje]:[Perfumería]],0))</f>
        <v>Skincare</v>
      </c>
      <c r="R4671" t="str">
        <f>IF(VentasC15[[#This Row],[Total por vendedor]]&gt;=250000,"SI","NO")</f>
        <v>NO</v>
      </c>
    </row>
    <row r="4672" spans="1:18" x14ac:dyDescent="0.3">
      <c r="A4672" s="16">
        <v>33501792</v>
      </c>
      <c r="B4672" s="13">
        <v>75</v>
      </c>
      <c r="C4672" s="13">
        <v>10</v>
      </c>
      <c r="D4672" s="13">
        <v>28</v>
      </c>
      <c r="E4672" t="s">
        <v>23</v>
      </c>
      <c r="F4672" t="s">
        <v>20</v>
      </c>
      <c r="G4672" t="str">
        <f>IF(VentasC15[[#This Row],[Tipo de pago]]='Tablas auxiliares'!$B$6,"Venta física","Venta Online")</f>
        <v>Venta física</v>
      </c>
      <c r="H4672" t="s">
        <v>29</v>
      </c>
      <c r="I4672" s="37">
        <v>72110</v>
      </c>
      <c r="J4672" s="37">
        <v>61908</v>
      </c>
      <c r="K4672" s="37">
        <v>35242</v>
      </c>
      <c r="L4672" s="37">
        <v>28951</v>
      </c>
      <c r="M4672" s="37">
        <v>87902</v>
      </c>
      <c r="N4672" s="37">
        <f>SUM(VentasC15[[#This Row],[Maquillaje]:[Perfumería]])</f>
        <v>286113</v>
      </c>
      <c r="O4672" s="14">
        <f>AVERAGE(VentasC15[[#This Row],[Maquillaje]:[Perfumería]])</f>
        <v>57222.6</v>
      </c>
      <c r="P4672" t="str">
        <f>INDEX(VentasC15[[#Headers],[Maquillaje]:[Perfumería]],MATCH(MAX(VentasC15[[#This Row],[Maquillaje]:[Perfumería]]),VentasC15[[#This Row],[Maquillaje]:[Perfumería]],0))</f>
        <v>Perfumería</v>
      </c>
      <c r="Q4672" t="str">
        <f>INDEX(VentasC15[[#Headers],[Maquillaje]:[Perfumería]],MATCH(MIN(VentasC15[[#This Row],[Maquillaje]:[Perfumería]]),VentasC15[[#This Row],[Maquillaje]:[Perfumería]],0))</f>
        <v>Cuerpo</v>
      </c>
      <c r="R4672" t="str">
        <f>IF(VentasC15[[#This Row],[Total por vendedor]]&gt;=250000,"SI","NO")</f>
        <v>SI</v>
      </c>
    </row>
    <row r="4673" spans="1:18" x14ac:dyDescent="0.3">
      <c r="A4673" s="17">
        <v>33501793</v>
      </c>
      <c r="B4673" s="13">
        <v>75</v>
      </c>
      <c r="C4673" s="13">
        <v>10</v>
      </c>
      <c r="D4673" s="13">
        <v>71</v>
      </c>
      <c r="E4673" t="s">
        <v>25</v>
      </c>
      <c r="F4673" t="s">
        <v>20</v>
      </c>
      <c r="G4673" t="str">
        <f>IF(VentasC15[[#This Row],[Tipo de pago]]='Tablas auxiliares'!$B$6,"Venta física","Venta Online")</f>
        <v>Venta física</v>
      </c>
      <c r="H4673" t="s">
        <v>29</v>
      </c>
      <c r="I4673" s="37">
        <v>98108</v>
      </c>
      <c r="J4673" s="37">
        <v>35528</v>
      </c>
      <c r="K4673" s="37">
        <v>74128</v>
      </c>
      <c r="L4673" s="37">
        <v>16164</v>
      </c>
      <c r="M4673" s="37">
        <v>78886</v>
      </c>
      <c r="N4673" s="37">
        <f>SUM(VentasC15[[#This Row],[Maquillaje]:[Perfumería]])</f>
        <v>302814</v>
      </c>
      <c r="O4673" s="14">
        <f>AVERAGE(VentasC15[[#This Row],[Maquillaje]:[Perfumería]])</f>
        <v>60562.8</v>
      </c>
      <c r="P4673" t="str">
        <f>INDEX(VentasC15[[#Headers],[Maquillaje]:[Perfumería]],MATCH(MAX(VentasC15[[#This Row],[Maquillaje]:[Perfumería]]),VentasC15[[#This Row],[Maquillaje]:[Perfumería]],0))</f>
        <v>Maquillaje</v>
      </c>
      <c r="Q4673" t="str">
        <f>INDEX(VentasC15[[#Headers],[Maquillaje]:[Perfumería]],MATCH(MIN(VentasC15[[#This Row],[Maquillaje]:[Perfumería]]),VentasC15[[#This Row],[Maquillaje]:[Perfumería]],0))</f>
        <v>Cuerpo</v>
      </c>
      <c r="R4673" t="str">
        <f>IF(VentasC15[[#This Row],[Total por vendedor]]&gt;=250000,"SI","NO")</f>
        <v>SI</v>
      </c>
    </row>
    <row r="4674" spans="1:18" x14ac:dyDescent="0.3">
      <c r="A4674" s="16">
        <v>33501794</v>
      </c>
      <c r="B4674" s="13">
        <v>56</v>
      </c>
      <c r="C4674" s="13">
        <v>10</v>
      </c>
      <c r="D4674" s="13">
        <v>73</v>
      </c>
      <c r="E4674" t="s">
        <v>23</v>
      </c>
      <c r="F4674" t="s">
        <v>21</v>
      </c>
      <c r="G4674" t="str">
        <f>IF(VentasC15[[#This Row],[Tipo de pago]]='Tablas auxiliares'!$B$6,"Venta física","Venta Online")</f>
        <v>Venta Online</v>
      </c>
      <c r="H4674" t="s">
        <v>29</v>
      </c>
      <c r="I4674" s="37">
        <v>82853</v>
      </c>
      <c r="J4674" s="37">
        <v>70984</v>
      </c>
      <c r="K4674" s="37">
        <v>78655</v>
      </c>
      <c r="L4674" s="37">
        <v>90612</v>
      </c>
      <c r="M4674" s="37">
        <v>72063</v>
      </c>
      <c r="N4674" s="37">
        <f>SUM(VentasC15[[#This Row],[Maquillaje]:[Perfumería]])</f>
        <v>395167</v>
      </c>
      <c r="O4674" s="14">
        <f>AVERAGE(VentasC15[[#This Row],[Maquillaje]:[Perfumería]])</f>
        <v>79033.399999999994</v>
      </c>
      <c r="P4674" t="str">
        <f>INDEX(VentasC15[[#Headers],[Maquillaje]:[Perfumería]],MATCH(MAX(VentasC15[[#This Row],[Maquillaje]:[Perfumería]]),VentasC15[[#This Row],[Maquillaje]:[Perfumería]],0))</f>
        <v>Cuerpo</v>
      </c>
      <c r="Q4674" t="str">
        <f>INDEX(VentasC15[[#Headers],[Maquillaje]:[Perfumería]],MATCH(MIN(VentasC15[[#This Row],[Maquillaje]:[Perfumería]]),VentasC15[[#This Row],[Maquillaje]:[Perfumería]],0))</f>
        <v>Skincare</v>
      </c>
      <c r="R4674" t="str">
        <f>IF(VentasC15[[#This Row],[Total por vendedor]]&gt;=250000,"SI","NO")</f>
        <v>SI</v>
      </c>
    </row>
    <row r="4675" spans="1:18" x14ac:dyDescent="0.3">
      <c r="A4675" s="17">
        <v>33501795</v>
      </c>
      <c r="B4675" s="13">
        <v>74</v>
      </c>
      <c r="C4675" s="13">
        <v>10</v>
      </c>
      <c r="D4675" s="13">
        <v>16</v>
      </c>
      <c r="E4675" t="s">
        <v>24</v>
      </c>
      <c r="F4675" t="s">
        <v>21</v>
      </c>
      <c r="G4675" t="str">
        <f>IF(VentasC15[[#This Row],[Tipo de pago]]='Tablas auxiliares'!$B$6,"Venta física","Venta Online")</f>
        <v>Venta Online</v>
      </c>
      <c r="H4675" t="s">
        <v>29</v>
      </c>
      <c r="I4675" s="37">
        <v>8720</v>
      </c>
      <c r="J4675" s="37">
        <v>83380</v>
      </c>
      <c r="K4675" s="37">
        <v>895</v>
      </c>
      <c r="L4675" s="37">
        <v>65479</v>
      </c>
      <c r="M4675" s="37">
        <v>32546</v>
      </c>
      <c r="N4675" s="37">
        <f>SUM(VentasC15[[#This Row],[Maquillaje]:[Perfumería]])</f>
        <v>191020</v>
      </c>
      <c r="O4675" s="14">
        <f>AVERAGE(VentasC15[[#This Row],[Maquillaje]:[Perfumería]])</f>
        <v>38204</v>
      </c>
      <c r="P4675" t="str">
        <f>INDEX(VentasC15[[#Headers],[Maquillaje]:[Perfumería]],MATCH(MAX(VentasC15[[#This Row],[Maquillaje]:[Perfumería]]),VentasC15[[#This Row],[Maquillaje]:[Perfumería]],0))</f>
        <v>Skincare</v>
      </c>
      <c r="Q4675" t="str">
        <f>INDEX(VentasC15[[#Headers],[Maquillaje]:[Perfumería]],MATCH(MIN(VentasC15[[#This Row],[Maquillaje]:[Perfumería]]),VentasC15[[#This Row],[Maquillaje]:[Perfumería]],0))</f>
        <v>Cabello</v>
      </c>
      <c r="R4675" t="str">
        <f>IF(VentasC15[[#This Row],[Total por vendedor]]&gt;=250000,"SI","NO")</f>
        <v>NO</v>
      </c>
    </row>
    <row r="4676" spans="1:18" x14ac:dyDescent="0.3">
      <c r="A4676" s="16">
        <v>33501796</v>
      </c>
      <c r="B4676" s="13">
        <v>45</v>
      </c>
      <c r="C4676" s="13">
        <v>10</v>
      </c>
      <c r="D4676" s="13">
        <v>17</v>
      </c>
      <c r="E4676" t="s">
        <v>24</v>
      </c>
      <c r="F4676" t="s">
        <v>21</v>
      </c>
      <c r="G4676" t="str">
        <f>IF(VentasC15[[#This Row],[Tipo de pago]]='Tablas auxiliares'!$B$6,"Venta física","Venta Online")</f>
        <v>Venta Online</v>
      </c>
      <c r="H4676" t="s">
        <v>29</v>
      </c>
      <c r="I4676" s="37">
        <v>99456</v>
      </c>
      <c r="J4676" s="37">
        <v>75065</v>
      </c>
      <c r="K4676" s="37">
        <v>41930</v>
      </c>
      <c r="L4676" s="37">
        <v>33901</v>
      </c>
      <c r="M4676" s="37">
        <v>73978</v>
      </c>
      <c r="N4676" s="37">
        <f>SUM(VentasC15[[#This Row],[Maquillaje]:[Perfumería]])</f>
        <v>324330</v>
      </c>
      <c r="O4676" s="14">
        <f>AVERAGE(VentasC15[[#This Row],[Maquillaje]:[Perfumería]])</f>
        <v>64866</v>
      </c>
      <c r="P4676" t="str">
        <f>INDEX(VentasC15[[#Headers],[Maquillaje]:[Perfumería]],MATCH(MAX(VentasC15[[#This Row],[Maquillaje]:[Perfumería]]),VentasC15[[#This Row],[Maquillaje]:[Perfumería]],0))</f>
        <v>Maquillaje</v>
      </c>
      <c r="Q4676" t="str">
        <f>INDEX(VentasC15[[#Headers],[Maquillaje]:[Perfumería]],MATCH(MIN(VentasC15[[#This Row],[Maquillaje]:[Perfumería]]),VentasC15[[#This Row],[Maquillaje]:[Perfumería]],0))</f>
        <v>Cuerpo</v>
      </c>
      <c r="R4676" t="str">
        <f>IF(VentasC15[[#This Row],[Total por vendedor]]&gt;=250000,"SI","NO")</f>
        <v>SI</v>
      </c>
    </row>
    <row r="4677" spans="1:18" x14ac:dyDescent="0.3">
      <c r="A4677" s="17">
        <v>33501797</v>
      </c>
      <c r="B4677" s="13">
        <v>52</v>
      </c>
      <c r="C4677" s="13">
        <v>10</v>
      </c>
      <c r="D4677" s="13">
        <v>88</v>
      </c>
      <c r="E4677" t="s">
        <v>23</v>
      </c>
      <c r="F4677" t="s">
        <v>21</v>
      </c>
      <c r="G4677" t="str">
        <f>IF(VentasC15[[#This Row],[Tipo de pago]]='Tablas auxiliares'!$B$6,"Venta física","Venta Online")</f>
        <v>Venta Online</v>
      </c>
      <c r="H4677" t="s">
        <v>30</v>
      </c>
      <c r="I4677" s="37">
        <v>84534</v>
      </c>
      <c r="J4677" s="37">
        <v>54889</v>
      </c>
      <c r="K4677" s="37">
        <v>82654</v>
      </c>
      <c r="L4677" s="37">
        <v>13481</v>
      </c>
      <c r="M4677" s="37">
        <v>48581</v>
      </c>
      <c r="N4677" s="37">
        <f>SUM(VentasC15[[#This Row],[Maquillaje]:[Perfumería]])</f>
        <v>284139</v>
      </c>
      <c r="O4677" s="14">
        <f>AVERAGE(VentasC15[[#This Row],[Maquillaje]:[Perfumería]])</f>
        <v>56827.8</v>
      </c>
      <c r="P4677" t="str">
        <f>INDEX(VentasC15[[#Headers],[Maquillaje]:[Perfumería]],MATCH(MAX(VentasC15[[#This Row],[Maquillaje]:[Perfumería]]),VentasC15[[#This Row],[Maquillaje]:[Perfumería]],0))</f>
        <v>Maquillaje</v>
      </c>
      <c r="Q4677" t="str">
        <f>INDEX(VentasC15[[#Headers],[Maquillaje]:[Perfumería]],MATCH(MIN(VentasC15[[#This Row],[Maquillaje]:[Perfumería]]),VentasC15[[#This Row],[Maquillaje]:[Perfumería]],0))</f>
        <v>Cuerpo</v>
      </c>
      <c r="R4677" t="str">
        <f>IF(VentasC15[[#This Row],[Total por vendedor]]&gt;=250000,"SI","NO")</f>
        <v>SI</v>
      </c>
    </row>
    <row r="4678" spans="1:18" x14ac:dyDescent="0.3">
      <c r="A4678" s="16">
        <v>33501798</v>
      </c>
      <c r="B4678" s="13">
        <v>27</v>
      </c>
      <c r="C4678" s="13">
        <v>10</v>
      </c>
      <c r="D4678" s="13">
        <v>26</v>
      </c>
      <c r="E4678" t="s">
        <v>25</v>
      </c>
      <c r="F4678" t="s">
        <v>20</v>
      </c>
      <c r="G4678" t="str">
        <f>IF(VentasC15[[#This Row],[Tipo de pago]]='Tablas auxiliares'!$B$6,"Venta física","Venta Online")</f>
        <v>Venta física</v>
      </c>
      <c r="H4678" t="s">
        <v>29</v>
      </c>
      <c r="I4678" s="37">
        <v>11178</v>
      </c>
      <c r="J4678" s="37">
        <v>88525</v>
      </c>
      <c r="K4678" s="37">
        <v>52307</v>
      </c>
      <c r="L4678" s="37">
        <v>71212</v>
      </c>
      <c r="M4678" s="37">
        <v>7284</v>
      </c>
      <c r="N4678" s="37">
        <f>SUM(VentasC15[[#This Row],[Maquillaje]:[Perfumería]])</f>
        <v>230506</v>
      </c>
      <c r="O4678" s="14">
        <f>AVERAGE(VentasC15[[#This Row],[Maquillaje]:[Perfumería]])</f>
        <v>46101.2</v>
      </c>
      <c r="P4678" t="str">
        <f>INDEX(VentasC15[[#Headers],[Maquillaje]:[Perfumería]],MATCH(MAX(VentasC15[[#This Row],[Maquillaje]:[Perfumería]]),VentasC15[[#This Row],[Maquillaje]:[Perfumería]],0))</f>
        <v>Skincare</v>
      </c>
      <c r="Q4678" t="str">
        <f>INDEX(VentasC15[[#Headers],[Maquillaje]:[Perfumería]],MATCH(MIN(VentasC15[[#This Row],[Maquillaje]:[Perfumería]]),VentasC15[[#This Row],[Maquillaje]:[Perfumería]],0))</f>
        <v>Perfumería</v>
      </c>
      <c r="R4678" t="str">
        <f>IF(VentasC15[[#This Row],[Total por vendedor]]&gt;=250000,"SI","NO")</f>
        <v>NO</v>
      </c>
    </row>
    <row r="4679" spans="1:18" x14ac:dyDescent="0.3">
      <c r="A4679" s="17">
        <v>33501799</v>
      </c>
      <c r="B4679" s="13">
        <v>41</v>
      </c>
      <c r="C4679" s="13">
        <v>10</v>
      </c>
      <c r="D4679" s="13">
        <v>19</v>
      </c>
      <c r="E4679" t="s">
        <v>23</v>
      </c>
      <c r="F4679" t="s">
        <v>21</v>
      </c>
      <c r="G4679" t="str">
        <f>IF(VentasC15[[#This Row],[Tipo de pago]]='Tablas auxiliares'!$B$6,"Venta física","Venta Online")</f>
        <v>Venta Online</v>
      </c>
      <c r="H4679" t="s">
        <v>30</v>
      </c>
      <c r="I4679" s="37">
        <v>29524</v>
      </c>
      <c r="J4679" s="37">
        <v>67074</v>
      </c>
      <c r="K4679" s="37">
        <v>61107</v>
      </c>
      <c r="L4679" s="37">
        <v>14406</v>
      </c>
      <c r="M4679" s="37">
        <v>88306</v>
      </c>
      <c r="N4679" s="37">
        <f>SUM(VentasC15[[#This Row],[Maquillaje]:[Perfumería]])</f>
        <v>260417</v>
      </c>
      <c r="O4679" s="14">
        <f>AVERAGE(VentasC15[[#This Row],[Maquillaje]:[Perfumería]])</f>
        <v>52083.4</v>
      </c>
      <c r="P4679" t="str">
        <f>INDEX(VentasC15[[#Headers],[Maquillaje]:[Perfumería]],MATCH(MAX(VentasC15[[#This Row],[Maquillaje]:[Perfumería]]),VentasC15[[#This Row],[Maquillaje]:[Perfumería]],0))</f>
        <v>Perfumería</v>
      </c>
      <c r="Q4679" t="str">
        <f>INDEX(VentasC15[[#Headers],[Maquillaje]:[Perfumería]],MATCH(MIN(VentasC15[[#This Row],[Maquillaje]:[Perfumería]]),VentasC15[[#This Row],[Maquillaje]:[Perfumería]],0))</f>
        <v>Cuerpo</v>
      </c>
      <c r="R4679" t="str">
        <f>IF(VentasC15[[#This Row],[Total por vendedor]]&gt;=250000,"SI","NO")</f>
        <v>SI</v>
      </c>
    </row>
    <row r="4680" spans="1:18" x14ac:dyDescent="0.3">
      <c r="A4680" s="16">
        <v>33501800</v>
      </c>
      <c r="B4680" s="13">
        <v>72</v>
      </c>
      <c r="C4680" s="13">
        <v>10</v>
      </c>
      <c r="D4680" s="13">
        <v>56</v>
      </c>
      <c r="E4680" t="s">
        <v>23</v>
      </c>
      <c r="F4680" t="s">
        <v>20</v>
      </c>
      <c r="G4680" t="str">
        <f>IF(VentasC15[[#This Row],[Tipo de pago]]='Tablas auxiliares'!$B$6,"Venta física","Venta Online")</f>
        <v>Venta física</v>
      </c>
      <c r="H4680" t="s">
        <v>29</v>
      </c>
      <c r="I4680" s="37">
        <v>64357</v>
      </c>
      <c r="J4680" s="37">
        <v>79469</v>
      </c>
      <c r="K4680" s="37">
        <v>89355</v>
      </c>
      <c r="L4680" s="37">
        <v>17720</v>
      </c>
      <c r="M4680" s="37">
        <v>13646</v>
      </c>
      <c r="N4680" s="37">
        <f>SUM(VentasC15[[#This Row],[Maquillaje]:[Perfumería]])</f>
        <v>264547</v>
      </c>
      <c r="O4680" s="14">
        <f>AVERAGE(VentasC15[[#This Row],[Maquillaje]:[Perfumería]])</f>
        <v>52909.4</v>
      </c>
      <c r="P4680" t="str">
        <f>INDEX(VentasC15[[#Headers],[Maquillaje]:[Perfumería]],MATCH(MAX(VentasC15[[#This Row],[Maquillaje]:[Perfumería]]),VentasC15[[#This Row],[Maquillaje]:[Perfumería]],0))</f>
        <v>Cabello</v>
      </c>
      <c r="Q4680" t="str">
        <f>INDEX(VentasC15[[#Headers],[Maquillaje]:[Perfumería]],MATCH(MIN(VentasC15[[#This Row],[Maquillaje]:[Perfumería]]),VentasC15[[#This Row],[Maquillaje]:[Perfumería]],0))</f>
        <v>Perfumería</v>
      </c>
      <c r="R4680" t="str">
        <f>IF(VentasC15[[#This Row],[Total por vendedor]]&gt;=250000,"SI","NO")</f>
        <v>SI</v>
      </c>
    </row>
    <row r="4681" spans="1:18" x14ac:dyDescent="0.3">
      <c r="A4681" s="17">
        <v>33501801</v>
      </c>
      <c r="B4681" s="13">
        <v>34</v>
      </c>
      <c r="C4681" s="13">
        <v>10</v>
      </c>
      <c r="D4681" s="13">
        <v>95</v>
      </c>
      <c r="E4681" t="s">
        <v>25</v>
      </c>
      <c r="F4681" t="s">
        <v>21</v>
      </c>
      <c r="G4681" t="str">
        <f>IF(VentasC15[[#This Row],[Tipo de pago]]='Tablas auxiliares'!$B$6,"Venta física","Venta Online")</f>
        <v>Venta Online</v>
      </c>
      <c r="H4681" t="s">
        <v>30</v>
      </c>
      <c r="I4681" s="37">
        <v>73684</v>
      </c>
      <c r="J4681" s="37">
        <v>32757</v>
      </c>
      <c r="K4681" s="37">
        <v>8265</v>
      </c>
      <c r="L4681" s="37">
        <v>54438</v>
      </c>
      <c r="M4681" s="37">
        <v>1770</v>
      </c>
      <c r="N4681" s="37">
        <f>SUM(VentasC15[[#This Row],[Maquillaje]:[Perfumería]])</f>
        <v>170914</v>
      </c>
      <c r="O4681" s="14">
        <f>AVERAGE(VentasC15[[#This Row],[Maquillaje]:[Perfumería]])</f>
        <v>34182.800000000003</v>
      </c>
      <c r="P4681" t="str">
        <f>INDEX(VentasC15[[#Headers],[Maquillaje]:[Perfumería]],MATCH(MAX(VentasC15[[#This Row],[Maquillaje]:[Perfumería]]),VentasC15[[#This Row],[Maquillaje]:[Perfumería]],0))</f>
        <v>Maquillaje</v>
      </c>
      <c r="Q4681" t="str">
        <f>INDEX(VentasC15[[#Headers],[Maquillaje]:[Perfumería]],MATCH(MIN(VentasC15[[#This Row],[Maquillaje]:[Perfumería]]),VentasC15[[#This Row],[Maquillaje]:[Perfumería]],0))</f>
        <v>Perfumería</v>
      </c>
      <c r="R4681" t="str">
        <f>IF(VentasC15[[#This Row],[Total por vendedor]]&gt;=250000,"SI","NO")</f>
        <v>NO</v>
      </c>
    </row>
    <row r="4682" spans="1:18" x14ac:dyDescent="0.3">
      <c r="A4682" s="16">
        <v>33501802</v>
      </c>
      <c r="B4682" s="13">
        <v>53</v>
      </c>
      <c r="C4682" s="13">
        <v>10</v>
      </c>
      <c r="D4682" s="13">
        <v>62</v>
      </c>
      <c r="E4682" t="s">
        <v>23</v>
      </c>
      <c r="F4682" t="s">
        <v>20</v>
      </c>
      <c r="G4682" t="str">
        <f>IF(VentasC15[[#This Row],[Tipo de pago]]='Tablas auxiliares'!$B$6,"Venta física","Venta Online")</f>
        <v>Venta física</v>
      </c>
      <c r="H4682" t="s">
        <v>30</v>
      </c>
      <c r="I4682" s="37">
        <v>10923</v>
      </c>
      <c r="J4682" s="37">
        <v>86842</v>
      </c>
      <c r="K4682" s="37">
        <v>52166</v>
      </c>
      <c r="L4682" s="37">
        <v>64964</v>
      </c>
      <c r="M4682" s="37">
        <v>83967</v>
      </c>
      <c r="N4682" s="37">
        <f>SUM(VentasC15[[#This Row],[Maquillaje]:[Perfumería]])</f>
        <v>298862</v>
      </c>
      <c r="O4682" s="14">
        <f>AVERAGE(VentasC15[[#This Row],[Maquillaje]:[Perfumería]])</f>
        <v>59772.4</v>
      </c>
      <c r="P4682" t="str">
        <f>INDEX(VentasC15[[#Headers],[Maquillaje]:[Perfumería]],MATCH(MAX(VentasC15[[#This Row],[Maquillaje]:[Perfumería]]),VentasC15[[#This Row],[Maquillaje]:[Perfumería]],0))</f>
        <v>Skincare</v>
      </c>
      <c r="Q4682" t="str">
        <f>INDEX(VentasC15[[#Headers],[Maquillaje]:[Perfumería]],MATCH(MIN(VentasC15[[#This Row],[Maquillaje]:[Perfumería]]),VentasC15[[#This Row],[Maquillaje]:[Perfumería]],0))</f>
        <v>Maquillaje</v>
      </c>
      <c r="R4682" t="str">
        <f>IF(VentasC15[[#This Row],[Total por vendedor]]&gt;=250000,"SI","NO")</f>
        <v>SI</v>
      </c>
    </row>
    <row r="4683" spans="1:18" x14ac:dyDescent="0.3">
      <c r="A4683" s="17">
        <v>33501803</v>
      </c>
      <c r="B4683" s="13">
        <v>75</v>
      </c>
      <c r="C4683" s="13">
        <v>10</v>
      </c>
      <c r="D4683" s="13">
        <v>64</v>
      </c>
      <c r="E4683" t="s">
        <v>23</v>
      </c>
      <c r="F4683" t="s">
        <v>20</v>
      </c>
      <c r="G4683" t="str">
        <f>IF(VentasC15[[#This Row],[Tipo de pago]]='Tablas auxiliares'!$B$6,"Venta física","Venta Online")</f>
        <v>Venta física</v>
      </c>
      <c r="H4683" t="s">
        <v>30</v>
      </c>
      <c r="I4683" s="37">
        <v>22234</v>
      </c>
      <c r="J4683" s="37">
        <v>12713</v>
      </c>
      <c r="K4683" s="37">
        <v>74168</v>
      </c>
      <c r="L4683" s="37">
        <v>15145</v>
      </c>
      <c r="M4683" s="37">
        <v>5442</v>
      </c>
      <c r="N4683" s="37">
        <f>SUM(VentasC15[[#This Row],[Maquillaje]:[Perfumería]])</f>
        <v>129702</v>
      </c>
      <c r="O4683" s="14">
        <f>AVERAGE(VentasC15[[#This Row],[Maquillaje]:[Perfumería]])</f>
        <v>25940.400000000001</v>
      </c>
      <c r="P4683" t="str">
        <f>INDEX(VentasC15[[#Headers],[Maquillaje]:[Perfumería]],MATCH(MAX(VentasC15[[#This Row],[Maquillaje]:[Perfumería]]),VentasC15[[#This Row],[Maquillaje]:[Perfumería]],0))</f>
        <v>Cabello</v>
      </c>
      <c r="Q4683" t="str">
        <f>INDEX(VentasC15[[#Headers],[Maquillaje]:[Perfumería]],MATCH(MIN(VentasC15[[#This Row],[Maquillaje]:[Perfumería]]),VentasC15[[#This Row],[Maquillaje]:[Perfumería]],0))</f>
        <v>Perfumería</v>
      </c>
      <c r="R4683" t="str">
        <f>IF(VentasC15[[#This Row],[Total por vendedor]]&gt;=250000,"SI","NO")</f>
        <v>NO</v>
      </c>
    </row>
    <row r="4684" spans="1:18" x14ac:dyDescent="0.3">
      <c r="A4684" s="16">
        <v>33501804</v>
      </c>
      <c r="B4684" s="13">
        <v>35</v>
      </c>
      <c r="C4684" s="13">
        <v>10</v>
      </c>
      <c r="D4684" s="13">
        <v>62</v>
      </c>
      <c r="E4684" t="s">
        <v>23</v>
      </c>
      <c r="F4684" t="s">
        <v>21</v>
      </c>
      <c r="G4684" t="str">
        <f>IF(VentasC15[[#This Row],[Tipo de pago]]='Tablas auxiliares'!$B$6,"Venta física","Venta Online")</f>
        <v>Venta Online</v>
      </c>
      <c r="H4684" t="s">
        <v>30</v>
      </c>
      <c r="I4684" s="37">
        <v>45223</v>
      </c>
      <c r="J4684" s="37">
        <v>48069</v>
      </c>
      <c r="K4684" s="37">
        <v>3464</v>
      </c>
      <c r="L4684" s="37">
        <v>70509</v>
      </c>
      <c r="M4684" s="37">
        <v>80096</v>
      </c>
      <c r="N4684" s="37">
        <f>SUM(VentasC15[[#This Row],[Maquillaje]:[Perfumería]])</f>
        <v>247361</v>
      </c>
      <c r="O4684" s="14">
        <f>AVERAGE(VentasC15[[#This Row],[Maquillaje]:[Perfumería]])</f>
        <v>49472.2</v>
      </c>
      <c r="P4684" t="str">
        <f>INDEX(VentasC15[[#Headers],[Maquillaje]:[Perfumería]],MATCH(MAX(VentasC15[[#This Row],[Maquillaje]:[Perfumería]]),VentasC15[[#This Row],[Maquillaje]:[Perfumería]],0))</f>
        <v>Perfumería</v>
      </c>
      <c r="Q4684" t="str">
        <f>INDEX(VentasC15[[#Headers],[Maquillaje]:[Perfumería]],MATCH(MIN(VentasC15[[#This Row],[Maquillaje]:[Perfumería]]),VentasC15[[#This Row],[Maquillaje]:[Perfumería]],0))</f>
        <v>Cabello</v>
      </c>
      <c r="R4684" t="str">
        <f>IF(VentasC15[[#This Row],[Total por vendedor]]&gt;=250000,"SI","NO")</f>
        <v>NO</v>
      </c>
    </row>
    <row r="4685" spans="1:18" x14ac:dyDescent="0.3">
      <c r="A4685" s="17">
        <v>33501805</v>
      </c>
      <c r="B4685" s="13">
        <v>43</v>
      </c>
      <c r="C4685" s="13">
        <v>10</v>
      </c>
      <c r="D4685" s="13">
        <v>5</v>
      </c>
      <c r="E4685" t="s">
        <v>25</v>
      </c>
      <c r="F4685" t="s">
        <v>21</v>
      </c>
      <c r="G4685" t="str">
        <f>IF(VentasC15[[#This Row],[Tipo de pago]]='Tablas auxiliares'!$B$6,"Venta física","Venta Online")</f>
        <v>Venta Online</v>
      </c>
      <c r="H4685" t="s">
        <v>30</v>
      </c>
      <c r="I4685" s="37">
        <v>13960</v>
      </c>
      <c r="J4685" s="37">
        <v>87792</v>
      </c>
      <c r="K4685" s="37">
        <v>27688</v>
      </c>
      <c r="L4685" s="37">
        <v>31030</v>
      </c>
      <c r="M4685" s="37">
        <v>43119</v>
      </c>
      <c r="N4685" s="37">
        <f>SUM(VentasC15[[#This Row],[Maquillaje]:[Perfumería]])</f>
        <v>203589</v>
      </c>
      <c r="O4685" s="14">
        <f>AVERAGE(VentasC15[[#This Row],[Maquillaje]:[Perfumería]])</f>
        <v>40717.800000000003</v>
      </c>
      <c r="P4685" t="str">
        <f>INDEX(VentasC15[[#Headers],[Maquillaje]:[Perfumería]],MATCH(MAX(VentasC15[[#This Row],[Maquillaje]:[Perfumería]]),VentasC15[[#This Row],[Maquillaje]:[Perfumería]],0))</f>
        <v>Skincare</v>
      </c>
      <c r="Q4685" t="str">
        <f>INDEX(VentasC15[[#Headers],[Maquillaje]:[Perfumería]],MATCH(MIN(VentasC15[[#This Row],[Maquillaje]:[Perfumería]]),VentasC15[[#This Row],[Maquillaje]:[Perfumería]],0))</f>
        <v>Maquillaje</v>
      </c>
      <c r="R4685" t="str">
        <f>IF(VentasC15[[#This Row],[Total por vendedor]]&gt;=250000,"SI","NO")</f>
        <v>NO</v>
      </c>
    </row>
    <row r="4686" spans="1:18" x14ac:dyDescent="0.3">
      <c r="A4686" s="16">
        <v>33501806</v>
      </c>
      <c r="B4686" s="13">
        <v>30</v>
      </c>
      <c r="C4686" s="13">
        <v>10</v>
      </c>
      <c r="D4686" s="13">
        <v>8</v>
      </c>
      <c r="E4686" t="s">
        <v>24</v>
      </c>
      <c r="F4686" t="s">
        <v>21</v>
      </c>
      <c r="G4686" t="str">
        <f>IF(VentasC15[[#This Row],[Tipo de pago]]='Tablas auxiliares'!$B$6,"Venta física","Venta Online")</f>
        <v>Venta Online</v>
      </c>
      <c r="H4686" t="s">
        <v>29</v>
      </c>
      <c r="I4686" s="37">
        <v>71474</v>
      </c>
      <c r="J4686" s="37">
        <v>47831</v>
      </c>
      <c r="K4686" s="37">
        <v>75848</v>
      </c>
      <c r="L4686" s="37">
        <v>28629</v>
      </c>
      <c r="M4686" s="37">
        <v>43262</v>
      </c>
      <c r="N4686" s="37">
        <f>SUM(VentasC15[[#This Row],[Maquillaje]:[Perfumería]])</f>
        <v>267044</v>
      </c>
      <c r="O4686" s="14">
        <f>AVERAGE(VentasC15[[#This Row],[Maquillaje]:[Perfumería]])</f>
        <v>53408.800000000003</v>
      </c>
      <c r="P4686" t="str">
        <f>INDEX(VentasC15[[#Headers],[Maquillaje]:[Perfumería]],MATCH(MAX(VentasC15[[#This Row],[Maquillaje]:[Perfumería]]),VentasC15[[#This Row],[Maquillaje]:[Perfumería]],0))</f>
        <v>Cabello</v>
      </c>
      <c r="Q4686" t="str">
        <f>INDEX(VentasC15[[#Headers],[Maquillaje]:[Perfumería]],MATCH(MIN(VentasC15[[#This Row],[Maquillaje]:[Perfumería]]),VentasC15[[#This Row],[Maquillaje]:[Perfumería]],0))</f>
        <v>Cuerpo</v>
      </c>
      <c r="R4686" t="str">
        <f>IF(VentasC15[[#This Row],[Total por vendedor]]&gt;=250000,"SI","NO")</f>
        <v>SI</v>
      </c>
    </row>
    <row r="4687" spans="1:18" x14ac:dyDescent="0.3">
      <c r="A4687" s="17">
        <v>33501807</v>
      </c>
      <c r="B4687" s="13">
        <v>73</v>
      </c>
      <c r="C4687" s="13">
        <v>10</v>
      </c>
      <c r="D4687" s="13">
        <v>79</v>
      </c>
      <c r="E4687" t="s">
        <v>22</v>
      </c>
      <c r="F4687" t="s">
        <v>20</v>
      </c>
      <c r="G4687" t="str">
        <f>IF(VentasC15[[#This Row],[Tipo de pago]]='Tablas auxiliares'!$B$6,"Venta física","Venta Online")</f>
        <v>Venta física</v>
      </c>
      <c r="H4687" t="s">
        <v>30</v>
      </c>
      <c r="I4687" s="37">
        <v>66138</v>
      </c>
      <c r="J4687" s="37">
        <v>42072</v>
      </c>
      <c r="K4687" s="37">
        <v>46877</v>
      </c>
      <c r="L4687" s="37">
        <v>72526</v>
      </c>
      <c r="M4687" s="37">
        <v>62069</v>
      </c>
      <c r="N4687" s="37">
        <f>SUM(VentasC15[[#This Row],[Maquillaje]:[Perfumería]])</f>
        <v>289682</v>
      </c>
      <c r="O4687" s="14">
        <f>AVERAGE(VentasC15[[#This Row],[Maquillaje]:[Perfumería]])</f>
        <v>57936.4</v>
      </c>
      <c r="P4687" t="str">
        <f>INDEX(VentasC15[[#Headers],[Maquillaje]:[Perfumería]],MATCH(MAX(VentasC15[[#This Row],[Maquillaje]:[Perfumería]]),VentasC15[[#This Row],[Maquillaje]:[Perfumería]],0))</f>
        <v>Cuerpo</v>
      </c>
      <c r="Q4687" t="str">
        <f>INDEX(VentasC15[[#Headers],[Maquillaje]:[Perfumería]],MATCH(MIN(VentasC15[[#This Row],[Maquillaje]:[Perfumería]]),VentasC15[[#This Row],[Maquillaje]:[Perfumería]],0))</f>
        <v>Skincare</v>
      </c>
      <c r="R4687" t="str">
        <f>IF(VentasC15[[#This Row],[Total por vendedor]]&gt;=250000,"SI","NO")</f>
        <v>SI</v>
      </c>
    </row>
    <row r="4688" spans="1:18" x14ac:dyDescent="0.3">
      <c r="A4688" s="16">
        <v>33501808</v>
      </c>
      <c r="B4688" s="13">
        <v>60</v>
      </c>
      <c r="C4688" s="13">
        <v>10</v>
      </c>
      <c r="D4688" s="13">
        <v>34</v>
      </c>
      <c r="E4688" t="s">
        <v>23</v>
      </c>
      <c r="F4688" t="s">
        <v>20</v>
      </c>
      <c r="G4688" t="str">
        <f>IF(VentasC15[[#This Row],[Tipo de pago]]='Tablas auxiliares'!$B$6,"Venta física","Venta Online")</f>
        <v>Venta física</v>
      </c>
      <c r="H4688" t="s">
        <v>29</v>
      </c>
      <c r="I4688" s="37">
        <v>5224</v>
      </c>
      <c r="J4688" s="37">
        <v>8055</v>
      </c>
      <c r="K4688" s="37">
        <v>91788</v>
      </c>
      <c r="L4688" s="37">
        <v>70636</v>
      </c>
      <c r="M4688" s="37">
        <v>69069</v>
      </c>
      <c r="N4688" s="37">
        <f>SUM(VentasC15[[#This Row],[Maquillaje]:[Perfumería]])</f>
        <v>244772</v>
      </c>
      <c r="O4688" s="14">
        <f>AVERAGE(VentasC15[[#This Row],[Maquillaje]:[Perfumería]])</f>
        <v>48954.400000000001</v>
      </c>
      <c r="P4688" t="str">
        <f>INDEX(VentasC15[[#Headers],[Maquillaje]:[Perfumería]],MATCH(MAX(VentasC15[[#This Row],[Maquillaje]:[Perfumería]]),VentasC15[[#This Row],[Maquillaje]:[Perfumería]],0))</f>
        <v>Cabello</v>
      </c>
      <c r="Q4688" t="str">
        <f>INDEX(VentasC15[[#Headers],[Maquillaje]:[Perfumería]],MATCH(MIN(VentasC15[[#This Row],[Maquillaje]:[Perfumería]]),VentasC15[[#This Row],[Maquillaje]:[Perfumería]],0))</f>
        <v>Maquillaje</v>
      </c>
      <c r="R4688" t="str">
        <f>IF(VentasC15[[#This Row],[Total por vendedor]]&gt;=250000,"SI","NO")</f>
        <v>NO</v>
      </c>
    </row>
    <row r="4689" spans="1:18" x14ac:dyDescent="0.3">
      <c r="A4689" s="17">
        <v>33501809</v>
      </c>
      <c r="B4689" s="13">
        <v>35</v>
      </c>
      <c r="C4689" s="13">
        <v>10</v>
      </c>
      <c r="D4689" s="13">
        <v>80</v>
      </c>
      <c r="E4689" t="s">
        <v>23</v>
      </c>
      <c r="F4689" t="s">
        <v>21</v>
      </c>
      <c r="G4689" t="str">
        <f>IF(VentasC15[[#This Row],[Tipo de pago]]='Tablas auxiliares'!$B$6,"Venta física","Venta Online")</f>
        <v>Venta Online</v>
      </c>
      <c r="H4689" t="s">
        <v>30</v>
      </c>
      <c r="I4689" s="37">
        <v>46648</v>
      </c>
      <c r="J4689" s="37">
        <v>23505</v>
      </c>
      <c r="K4689" s="37">
        <v>12043</v>
      </c>
      <c r="L4689" s="37">
        <v>33175</v>
      </c>
      <c r="M4689" s="37">
        <v>71999</v>
      </c>
      <c r="N4689" s="37">
        <f>SUM(VentasC15[[#This Row],[Maquillaje]:[Perfumería]])</f>
        <v>187370</v>
      </c>
      <c r="O4689" s="14">
        <f>AVERAGE(VentasC15[[#This Row],[Maquillaje]:[Perfumería]])</f>
        <v>37474</v>
      </c>
      <c r="P4689" t="str">
        <f>INDEX(VentasC15[[#Headers],[Maquillaje]:[Perfumería]],MATCH(MAX(VentasC15[[#This Row],[Maquillaje]:[Perfumería]]),VentasC15[[#This Row],[Maquillaje]:[Perfumería]],0))</f>
        <v>Perfumería</v>
      </c>
      <c r="Q4689" t="str">
        <f>INDEX(VentasC15[[#Headers],[Maquillaje]:[Perfumería]],MATCH(MIN(VentasC15[[#This Row],[Maquillaje]:[Perfumería]]),VentasC15[[#This Row],[Maquillaje]:[Perfumería]],0))</f>
        <v>Cabello</v>
      </c>
      <c r="R4689" t="str">
        <f>IF(VentasC15[[#This Row],[Total por vendedor]]&gt;=250000,"SI","NO")</f>
        <v>NO</v>
      </c>
    </row>
    <row r="4690" spans="1:18" x14ac:dyDescent="0.3">
      <c r="A4690" s="16">
        <v>33501810</v>
      </c>
      <c r="B4690" s="13">
        <v>53</v>
      </c>
      <c r="C4690" s="13">
        <v>10</v>
      </c>
      <c r="D4690" s="13">
        <v>56</v>
      </c>
      <c r="E4690" t="s">
        <v>22</v>
      </c>
      <c r="F4690" t="s">
        <v>21</v>
      </c>
      <c r="G4690" t="str">
        <f>IF(VentasC15[[#This Row],[Tipo de pago]]='Tablas auxiliares'!$B$6,"Venta física","Venta Online")</f>
        <v>Venta Online</v>
      </c>
      <c r="H4690" t="s">
        <v>29</v>
      </c>
      <c r="I4690" s="37">
        <v>76605</v>
      </c>
      <c r="J4690" s="37">
        <v>36011</v>
      </c>
      <c r="K4690" s="37">
        <v>31689</v>
      </c>
      <c r="L4690" s="37">
        <v>99700</v>
      </c>
      <c r="M4690" s="37">
        <v>7963</v>
      </c>
      <c r="N4690" s="37">
        <f>SUM(VentasC15[[#This Row],[Maquillaje]:[Perfumería]])</f>
        <v>251968</v>
      </c>
      <c r="O4690" s="14">
        <f>AVERAGE(VentasC15[[#This Row],[Maquillaje]:[Perfumería]])</f>
        <v>50393.599999999999</v>
      </c>
      <c r="P4690" t="str">
        <f>INDEX(VentasC15[[#Headers],[Maquillaje]:[Perfumería]],MATCH(MAX(VentasC15[[#This Row],[Maquillaje]:[Perfumería]]),VentasC15[[#This Row],[Maquillaje]:[Perfumería]],0))</f>
        <v>Cuerpo</v>
      </c>
      <c r="Q4690" t="str">
        <f>INDEX(VentasC15[[#Headers],[Maquillaje]:[Perfumería]],MATCH(MIN(VentasC15[[#This Row],[Maquillaje]:[Perfumería]]),VentasC15[[#This Row],[Maquillaje]:[Perfumería]],0))</f>
        <v>Perfumería</v>
      </c>
      <c r="R4690" t="str">
        <f>IF(VentasC15[[#This Row],[Total por vendedor]]&gt;=250000,"SI","NO")</f>
        <v>SI</v>
      </c>
    </row>
    <row r="4691" spans="1:18" x14ac:dyDescent="0.3">
      <c r="A4691" s="17">
        <v>33501811</v>
      </c>
      <c r="B4691" s="13">
        <v>31</v>
      </c>
      <c r="C4691" s="13">
        <v>10</v>
      </c>
      <c r="D4691" s="13">
        <v>69</v>
      </c>
      <c r="E4691" t="s">
        <v>24</v>
      </c>
      <c r="F4691" t="s">
        <v>20</v>
      </c>
      <c r="G4691" t="str">
        <f>IF(VentasC15[[#This Row],[Tipo de pago]]='Tablas auxiliares'!$B$6,"Venta física","Venta Online")</f>
        <v>Venta física</v>
      </c>
      <c r="H4691" t="s">
        <v>30</v>
      </c>
      <c r="I4691" s="37">
        <v>73385</v>
      </c>
      <c r="J4691" s="37">
        <v>77082</v>
      </c>
      <c r="K4691" s="37">
        <v>76425</v>
      </c>
      <c r="L4691" s="37">
        <v>70644</v>
      </c>
      <c r="M4691" s="37">
        <v>28389</v>
      </c>
      <c r="N4691" s="37">
        <f>SUM(VentasC15[[#This Row],[Maquillaje]:[Perfumería]])</f>
        <v>325925</v>
      </c>
      <c r="O4691" s="14">
        <f>AVERAGE(VentasC15[[#This Row],[Maquillaje]:[Perfumería]])</f>
        <v>65185</v>
      </c>
      <c r="P4691" t="str">
        <f>INDEX(VentasC15[[#Headers],[Maquillaje]:[Perfumería]],MATCH(MAX(VentasC15[[#This Row],[Maquillaje]:[Perfumería]]),VentasC15[[#This Row],[Maquillaje]:[Perfumería]],0))</f>
        <v>Skincare</v>
      </c>
      <c r="Q4691" t="str">
        <f>INDEX(VentasC15[[#Headers],[Maquillaje]:[Perfumería]],MATCH(MIN(VentasC15[[#This Row],[Maquillaje]:[Perfumería]]),VentasC15[[#This Row],[Maquillaje]:[Perfumería]],0))</f>
        <v>Perfumería</v>
      </c>
      <c r="R4691" t="str">
        <f>IF(VentasC15[[#This Row],[Total por vendedor]]&gt;=250000,"SI","NO")</f>
        <v>SI</v>
      </c>
    </row>
    <row r="4692" spans="1:18" x14ac:dyDescent="0.3">
      <c r="A4692" s="16">
        <v>33501812</v>
      </c>
      <c r="B4692" s="13">
        <v>35</v>
      </c>
      <c r="C4692" s="13">
        <v>10</v>
      </c>
      <c r="D4692" s="13">
        <v>69</v>
      </c>
      <c r="E4692" t="s">
        <v>22</v>
      </c>
      <c r="F4692" t="s">
        <v>21</v>
      </c>
      <c r="G4692" t="str">
        <f>IF(VentasC15[[#This Row],[Tipo de pago]]='Tablas auxiliares'!$B$6,"Venta física","Venta Online")</f>
        <v>Venta Online</v>
      </c>
      <c r="H4692" t="s">
        <v>29</v>
      </c>
      <c r="I4692" s="37">
        <v>58596</v>
      </c>
      <c r="J4692" s="37">
        <v>98375</v>
      </c>
      <c r="K4692" s="37">
        <v>99828</v>
      </c>
      <c r="L4692" s="37">
        <v>70424</v>
      </c>
      <c r="M4692" s="37">
        <v>62934</v>
      </c>
      <c r="N4692" s="37">
        <f>SUM(VentasC15[[#This Row],[Maquillaje]:[Perfumería]])</f>
        <v>390157</v>
      </c>
      <c r="O4692" s="14">
        <f>AVERAGE(VentasC15[[#This Row],[Maquillaje]:[Perfumería]])</f>
        <v>78031.399999999994</v>
      </c>
      <c r="P4692" t="str">
        <f>INDEX(VentasC15[[#Headers],[Maquillaje]:[Perfumería]],MATCH(MAX(VentasC15[[#This Row],[Maquillaje]:[Perfumería]]),VentasC15[[#This Row],[Maquillaje]:[Perfumería]],0))</f>
        <v>Cabello</v>
      </c>
      <c r="Q4692" t="str">
        <f>INDEX(VentasC15[[#Headers],[Maquillaje]:[Perfumería]],MATCH(MIN(VentasC15[[#This Row],[Maquillaje]:[Perfumería]]),VentasC15[[#This Row],[Maquillaje]:[Perfumería]],0))</f>
        <v>Maquillaje</v>
      </c>
      <c r="R4692" t="str">
        <f>IF(VentasC15[[#This Row],[Total por vendedor]]&gt;=250000,"SI","NO")</f>
        <v>SI</v>
      </c>
    </row>
    <row r="4693" spans="1:18" x14ac:dyDescent="0.3">
      <c r="A4693" s="17">
        <v>33501813</v>
      </c>
      <c r="B4693" s="13">
        <v>28</v>
      </c>
      <c r="C4693" s="13">
        <v>10</v>
      </c>
      <c r="D4693" s="13">
        <v>13</v>
      </c>
      <c r="E4693" t="s">
        <v>24</v>
      </c>
      <c r="F4693" t="s">
        <v>20</v>
      </c>
      <c r="G4693" t="str">
        <f>IF(VentasC15[[#This Row],[Tipo de pago]]='Tablas auxiliares'!$B$6,"Venta física","Venta Online")</f>
        <v>Venta física</v>
      </c>
      <c r="H4693" t="s">
        <v>30</v>
      </c>
      <c r="I4693" s="37">
        <v>98570</v>
      </c>
      <c r="J4693" s="37">
        <v>52584</v>
      </c>
      <c r="K4693" s="37">
        <v>21787</v>
      </c>
      <c r="L4693" s="37">
        <v>11696</v>
      </c>
      <c r="M4693" s="37">
        <v>65174</v>
      </c>
      <c r="N4693" s="37">
        <f>SUM(VentasC15[[#This Row],[Maquillaje]:[Perfumería]])</f>
        <v>249811</v>
      </c>
      <c r="O4693" s="14">
        <f>AVERAGE(VentasC15[[#This Row],[Maquillaje]:[Perfumería]])</f>
        <v>49962.2</v>
      </c>
      <c r="P4693" t="str">
        <f>INDEX(VentasC15[[#Headers],[Maquillaje]:[Perfumería]],MATCH(MAX(VentasC15[[#This Row],[Maquillaje]:[Perfumería]]),VentasC15[[#This Row],[Maquillaje]:[Perfumería]],0))</f>
        <v>Maquillaje</v>
      </c>
      <c r="Q4693" t="str">
        <f>INDEX(VentasC15[[#Headers],[Maquillaje]:[Perfumería]],MATCH(MIN(VentasC15[[#This Row],[Maquillaje]:[Perfumería]]),VentasC15[[#This Row],[Maquillaje]:[Perfumería]],0))</f>
        <v>Cuerpo</v>
      </c>
      <c r="R4693" t="str">
        <f>IF(VentasC15[[#This Row],[Total por vendedor]]&gt;=250000,"SI","NO")</f>
        <v>NO</v>
      </c>
    </row>
    <row r="4694" spans="1:18" x14ac:dyDescent="0.3">
      <c r="A4694" s="16">
        <v>33501814</v>
      </c>
      <c r="B4694" s="13">
        <v>67</v>
      </c>
      <c r="C4694" s="13">
        <v>10</v>
      </c>
      <c r="D4694" s="13">
        <v>82</v>
      </c>
      <c r="E4694" t="s">
        <v>23</v>
      </c>
      <c r="F4694" t="s">
        <v>20</v>
      </c>
      <c r="G4694" t="str">
        <f>IF(VentasC15[[#This Row],[Tipo de pago]]='Tablas auxiliares'!$B$6,"Venta física","Venta Online")</f>
        <v>Venta física</v>
      </c>
      <c r="H4694" t="s">
        <v>29</v>
      </c>
      <c r="I4694" s="37">
        <v>54371</v>
      </c>
      <c r="J4694" s="37">
        <v>14127</v>
      </c>
      <c r="K4694" s="37">
        <v>63843</v>
      </c>
      <c r="L4694" s="37">
        <v>44351</v>
      </c>
      <c r="M4694" s="37">
        <v>50252</v>
      </c>
      <c r="N4694" s="37">
        <f>SUM(VentasC15[[#This Row],[Maquillaje]:[Perfumería]])</f>
        <v>226944</v>
      </c>
      <c r="O4694" s="14">
        <f>AVERAGE(VentasC15[[#This Row],[Maquillaje]:[Perfumería]])</f>
        <v>45388.800000000003</v>
      </c>
      <c r="P4694" t="str">
        <f>INDEX(VentasC15[[#Headers],[Maquillaje]:[Perfumería]],MATCH(MAX(VentasC15[[#This Row],[Maquillaje]:[Perfumería]]),VentasC15[[#This Row],[Maquillaje]:[Perfumería]],0))</f>
        <v>Cabello</v>
      </c>
      <c r="Q4694" t="str">
        <f>INDEX(VentasC15[[#Headers],[Maquillaje]:[Perfumería]],MATCH(MIN(VentasC15[[#This Row],[Maquillaje]:[Perfumería]]),VentasC15[[#This Row],[Maquillaje]:[Perfumería]],0))</f>
        <v>Skincare</v>
      </c>
      <c r="R4694" t="str">
        <f>IF(VentasC15[[#This Row],[Total por vendedor]]&gt;=250000,"SI","NO")</f>
        <v>NO</v>
      </c>
    </row>
    <row r="4695" spans="1:18" x14ac:dyDescent="0.3">
      <c r="A4695" s="17">
        <v>33501815</v>
      </c>
      <c r="B4695" s="13">
        <v>69</v>
      </c>
      <c r="C4695" s="13">
        <v>10</v>
      </c>
      <c r="D4695" s="13">
        <v>40</v>
      </c>
      <c r="E4695" t="s">
        <v>24</v>
      </c>
      <c r="F4695" t="s">
        <v>20</v>
      </c>
      <c r="G4695" t="str">
        <f>IF(VentasC15[[#This Row],[Tipo de pago]]='Tablas auxiliares'!$B$6,"Venta física","Venta Online")</f>
        <v>Venta física</v>
      </c>
      <c r="H4695" t="s">
        <v>29</v>
      </c>
      <c r="I4695" s="37">
        <v>55264</v>
      </c>
      <c r="J4695" s="37">
        <v>38234</v>
      </c>
      <c r="K4695" s="37">
        <v>10980</v>
      </c>
      <c r="L4695" s="37">
        <v>69525</v>
      </c>
      <c r="M4695" s="37">
        <v>90999</v>
      </c>
      <c r="N4695" s="37">
        <f>SUM(VentasC15[[#This Row],[Maquillaje]:[Perfumería]])</f>
        <v>265002</v>
      </c>
      <c r="O4695" s="14">
        <f>AVERAGE(VentasC15[[#This Row],[Maquillaje]:[Perfumería]])</f>
        <v>53000.4</v>
      </c>
      <c r="P4695" t="str">
        <f>INDEX(VentasC15[[#Headers],[Maquillaje]:[Perfumería]],MATCH(MAX(VentasC15[[#This Row],[Maquillaje]:[Perfumería]]),VentasC15[[#This Row],[Maquillaje]:[Perfumería]],0))</f>
        <v>Perfumería</v>
      </c>
      <c r="Q4695" t="str">
        <f>INDEX(VentasC15[[#Headers],[Maquillaje]:[Perfumería]],MATCH(MIN(VentasC15[[#This Row],[Maquillaje]:[Perfumería]]),VentasC15[[#This Row],[Maquillaje]:[Perfumería]],0))</f>
        <v>Cabello</v>
      </c>
      <c r="R4695" t="str">
        <f>IF(VentasC15[[#This Row],[Total por vendedor]]&gt;=250000,"SI","NO")</f>
        <v>SI</v>
      </c>
    </row>
    <row r="4696" spans="1:18" x14ac:dyDescent="0.3">
      <c r="A4696" s="16">
        <v>33501816</v>
      </c>
      <c r="B4696" s="13">
        <v>66</v>
      </c>
      <c r="C4696" s="13">
        <v>10</v>
      </c>
      <c r="D4696" s="13">
        <v>70</v>
      </c>
      <c r="E4696" t="s">
        <v>25</v>
      </c>
      <c r="F4696" t="s">
        <v>21</v>
      </c>
      <c r="G4696" t="str">
        <f>IF(VentasC15[[#This Row],[Tipo de pago]]='Tablas auxiliares'!$B$6,"Venta física","Venta Online")</f>
        <v>Venta Online</v>
      </c>
      <c r="H4696" t="s">
        <v>30</v>
      </c>
      <c r="I4696" s="37">
        <v>87115</v>
      </c>
      <c r="J4696" s="37">
        <v>41049</v>
      </c>
      <c r="K4696" s="37">
        <v>1672</v>
      </c>
      <c r="L4696" s="37">
        <v>73670</v>
      </c>
      <c r="M4696" s="37">
        <v>29562</v>
      </c>
      <c r="N4696" s="37">
        <f>SUM(VentasC15[[#This Row],[Maquillaje]:[Perfumería]])</f>
        <v>233068</v>
      </c>
      <c r="O4696" s="14">
        <f>AVERAGE(VentasC15[[#This Row],[Maquillaje]:[Perfumería]])</f>
        <v>46613.599999999999</v>
      </c>
      <c r="P4696" t="str">
        <f>INDEX(VentasC15[[#Headers],[Maquillaje]:[Perfumería]],MATCH(MAX(VentasC15[[#This Row],[Maquillaje]:[Perfumería]]),VentasC15[[#This Row],[Maquillaje]:[Perfumería]],0))</f>
        <v>Maquillaje</v>
      </c>
      <c r="Q4696" t="str">
        <f>INDEX(VentasC15[[#Headers],[Maquillaje]:[Perfumería]],MATCH(MIN(VentasC15[[#This Row],[Maquillaje]:[Perfumería]]),VentasC15[[#This Row],[Maquillaje]:[Perfumería]],0))</f>
        <v>Cabello</v>
      </c>
      <c r="R4696" t="str">
        <f>IF(VentasC15[[#This Row],[Total por vendedor]]&gt;=250000,"SI","NO")</f>
        <v>NO</v>
      </c>
    </row>
    <row r="4697" spans="1:18" x14ac:dyDescent="0.3">
      <c r="A4697" s="17">
        <v>33501817</v>
      </c>
      <c r="B4697" s="13">
        <v>52</v>
      </c>
      <c r="C4697" s="13">
        <v>10</v>
      </c>
      <c r="D4697" s="13">
        <v>8</v>
      </c>
      <c r="E4697" t="s">
        <v>22</v>
      </c>
      <c r="F4697" t="s">
        <v>20</v>
      </c>
      <c r="G4697" t="str">
        <f>IF(VentasC15[[#This Row],[Tipo de pago]]='Tablas auxiliares'!$B$6,"Venta física","Venta Online")</f>
        <v>Venta física</v>
      </c>
      <c r="H4697" t="s">
        <v>29</v>
      </c>
      <c r="I4697" s="37">
        <v>43504</v>
      </c>
      <c r="J4697" s="37">
        <v>76822</v>
      </c>
      <c r="K4697" s="37">
        <v>65436</v>
      </c>
      <c r="L4697" s="37">
        <v>50645</v>
      </c>
      <c r="M4697" s="37">
        <v>97844</v>
      </c>
      <c r="N4697" s="37">
        <f>SUM(VentasC15[[#This Row],[Maquillaje]:[Perfumería]])</f>
        <v>334251</v>
      </c>
      <c r="O4697" s="14">
        <f>AVERAGE(VentasC15[[#This Row],[Maquillaje]:[Perfumería]])</f>
        <v>66850.2</v>
      </c>
      <c r="P4697" t="str">
        <f>INDEX(VentasC15[[#Headers],[Maquillaje]:[Perfumería]],MATCH(MAX(VentasC15[[#This Row],[Maquillaje]:[Perfumería]]),VentasC15[[#This Row],[Maquillaje]:[Perfumería]],0))</f>
        <v>Perfumería</v>
      </c>
      <c r="Q4697" t="str">
        <f>INDEX(VentasC15[[#Headers],[Maquillaje]:[Perfumería]],MATCH(MIN(VentasC15[[#This Row],[Maquillaje]:[Perfumería]]),VentasC15[[#This Row],[Maquillaje]:[Perfumería]],0))</f>
        <v>Maquillaje</v>
      </c>
      <c r="R4697" t="str">
        <f>IF(VentasC15[[#This Row],[Total por vendedor]]&gt;=250000,"SI","NO")</f>
        <v>SI</v>
      </c>
    </row>
    <row r="4698" spans="1:18" x14ac:dyDescent="0.3">
      <c r="A4698" s="16">
        <v>33501818</v>
      </c>
      <c r="B4698" s="13">
        <v>48</v>
      </c>
      <c r="C4698" s="13">
        <v>10</v>
      </c>
      <c r="D4698" s="13">
        <v>70</v>
      </c>
      <c r="E4698" t="s">
        <v>23</v>
      </c>
      <c r="F4698" t="s">
        <v>20</v>
      </c>
      <c r="G4698" t="str">
        <f>IF(VentasC15[[#This Row],[Tipo de pago]]='Tablas auxiliares'!$B$6,"Venta física","Venta Online")</f>
        <v>Venta física</v>
      </c>
      <c r="H4698" t="s">
        <v>29</v>
      </c>
      <c r="I4698" s="37">
        <v>87500</v>
      </c>
      <c r="J4698" s="37">
        <v>7441</v>
      </c>
      <c r="K4698" s="37">
        <v>37733</v>
      </c>
      <c r="L4698" s="37">
        <v>80570</v>
      </c>
      <c r="M4698" s="37">
        <v>56278</v>
      </c>
      <c r="N4698" s="37">
        <f>SUM(VentasC15[[#This Row],[Maquillaje]:[Perfumería]])</f>
        <v>269522</v>
      </c>
      <c r="O4698" s="14">
        <f>AVERAGE(VentasC15[[#This Row],[Maquillaje]:[Perfumería]])</f>
        <v>53904.4</v>
      </c>
      <c r="P4698" t="str">
        <f>INDEX(VentasC15[[#Headers],[Maquillaje]:[Perfumería]],MATCH(MAX(VentasC15[[#This Row],[Maquillaje]:[Perfumería]]),VentasC15[[#This Row],[Maquillaje]:[Perfumería]],0))</f>
        <v>Maquillaje</v>
      </c>
      <c r="Q4698" t="str">
        <f>INDEX(VentasC15[[#Headers],[Maquillaje]:[Perfumería]],MATCH(MIN(VentasC15[[#This Row],[Maquillaje]:[Perfumería]]),VentasC15[[#This Row],[Maquillaje]:[Perfumería]],0))</f>
        <v>Skincare</v>
      </c>
      <c r="R4698" t="str">
        <f>IF(VentasC15[[#This Row],[Total por vendedor]]&gt;=250000,"SI","NO")</f>
        <v>SI</v>
      </c>
    </row>
    <row r="4699" spans="1:18" x14ac:dyDescent="0.3">
      <c r="A4699" s="17">
        <v>33501819</v>
      </c>
      <c r="B4699" s="13">
        <v>59</v>
      </c>
      <c r="C4699" s="13">
        <v>10</v>
      </c>
      <c r="D4699" s="13">
        <v>18</v>
      </c>
      <c r="E4699" t="s">
        <v>23</v>
      </c>
      <c r="F4699" t="s">
        <v>20</v>
      </c>
      <c r="G4699" t="str">
        <f>IF(VentasC15[[#This Row],[Tipo de pago]]='Tablas auxiliares'!$B$6,"Venta física","Venta Online")</f>
        <v>Venta física</v>
      </c>
      <c r="H4699" t="s">
        <v>30</v>
      </c>
      <c r="I4699" s="37">
        <v>30505</v>
      </c>
      <c r="J4699" s="37">
        <v>55476</v>
      </c>
      <c r="K4699" s="37">
        <v>87581</v>
      </c>
      <c r="L4699" s="37">
        <v>9874</v>
      </c>
      <c r="M4699" s="37">
        <v>14886</v>
      </c>
      <c r="N4699" s="37">
        <f>SUM(VentasC15[[#This Row],[Maquillaje]:[Perfumería]])</f>
        <v>198322</v>
      </c>
      <c r="O4699" s="14">
        <f>AVERAGE(VentasC15[[#This Row],[Maquillaje]:[Perfumería]])</f>
        <v>39664.400000000001</v>
      </c>
      <c r="P4699" t="str">
        <f>INDEX(VentasC15[[#Headers],[Maquillaje]:[Perfumería]],MATCH(MAX(VentasC15[[#This Row],[Maquillaje]:[Perfumería]]),VentasC15[[#This Row],[Maquillaje]:[Perfumería]],0))</f>
        <v>Cabello</v>
      </c>
      <c r="Q4699" t="str">
        <f>INDEX(VentasC15[[#Headers],[Maquillaje]:[Perfumería]],MATCH(MIN(VentasC15[[#This Row],[Maquillaje]:[Perfumería]]),VentasC15[[#This Row],[Maquillaje]:[Perfumería]],0))</f>
        <v>Cuerpo</v>
      </c>
      <c r="R4699" t="str">
        <f>IF(VentasC15[[#This Row],[Total por vendedor]]&gt;=250000,"SI","NO")</f>
        <v>NO</v>
      </c>
    </row>
    <row r="4700" spans="1:18" x14ac:dyDescent="0.3">
      <c r="A4700" s="16">
        <v>33501820</v>
      </c>
      <c r="B4700" s="13">
        <v>33</v>
      </c>
      <c r="C4700" s="13">
        <v>10</v>
      </c>
      <c r="D4700" s="13">
        <v>8</v>
      </c>
      <c r="E4700" t="s">
        <v>23</v>
      </c>
      <c r="F4700" t="s">
        <v>20</v>
      </c>
      <c r="G4700" t="str">
        <f>IF(VentasC15[[#This Row],[Tipo de pago]]='Tablas auxiliares'!$B$6,"Venta física","Venta Online")</f>
        <v>Venta física</v>
      </c>
      <c r="H4700" t="s">
        <v>30</v>
      </c>
      <c r="I4700" s="37">
        <v>41170</v>
      </c>
      <c r="J4700" s="37">
        <v>37848</v>
      </c>
      <c r="K4700" s="37">
        <v>5369</v>
      </c>
      <c r="L4700" s="37">
        <v>33375</v>
      </c>
      <c r="M4700" s="37">
        <v>29228</v>
      </c>
      <c r="N4700" s="37">
        <f>SUM(VentasC15[[#This Row],[Maquillaje]:[Perfumería]])</f>
        <v>146990</v>
      </c>
      <c r="O4700" s="14">
        <f>AVERAGE(VentasC15[[#This Row],[Maquillaje]:[Perfumería]])</f>
        <v>29398</v>
      </c>
      <c r="P4700" t="str">
        <f>INDEX(VentasC15[[#Headers],[Maquillaje]:[Perfumería]],MATCH(MAX(VentasC15[[#This Row],[Maquillaje]:[Perfumería]]),VentasC15[[#This Row],[Maquillaje]:[Perfumería]],0))</f>
        <v>Maquillaje</v>
      </c>
      <c r="Q4700" t="str">
        <f>INDEX(VentasC15[[#Headers],[Maquillaje]:[Perfumería]],MATCH(MIN(VentasC15[[#This Row],[Maquillaje]:[Perfumería]]),VentasC15[[#This Row],[Maquillaje]:[Perfumería]],0))</f>
        <v>Cabello</v>
      </c>
      <c r="R4700" t="str">
        <f>IF(VentasC15[[#This Row],[Total por vendedor]]&gt;=250000,"SI","NO")</f>
        <v>NO</v>
      </c>
    </row>
    <row r="4701" spans="1:18" x14ac:dyDescent="0.3">
      <c r="A4701" s="17">
        <v>33501821</v>
      </c>
      <c r="B4701" s="13">
        <v>43</v>
      </c>
      <c r="C4701" s="13">
        <v>10</v>
      </c>
      <c r="D4701" s="13">
        <v>86</v>
      </c>
      <c r="E4701" t="s">
        <v>22</v>
      </c>
      <c r="F4701" t="s">
        <v>20</v>
      </c>
      <c r="G4701" t="str">
        <f>IF(VentasC15[[#This Row],[Tipo de pago]]='Tablas auxiliares'!$B$6,"Venta física","Venta Online")</f>
        <v>Venta física</v>
      </c>
      <c r="H4701" t="s">
        <v>29</v>
      </c>
      <c r="I4701" s="37">
        <v>74164</v>
      </c>
      <c r="J4701" s="37">
        <v>38373</v>
      </c>
      <c r="K4701" s="37">
        <v>6378</v>
      </c>
      <c r="L4701" s="37">
        <v>258</v>
      </c>
      <c r="M4701" s="37">
        <v>3023</v>
      </c>
      <c r="N4701" s="37">
        <f>SUM(VentasC15[[#This Row],[Maquillaje]:[Perfumería]])</f>
        <v>122196</v>
      </c>
      <c r="O4701" s="14">
        <f>AVERAGE(VentasC15[[#This Row],[Maquillaje]:[Perfumería]])</f>
        <v>24439.200000000001</v>
      </c>
      <c r="P4701" t="str">
        <f>INDEX(VentasC15[[#Headers],[Maquillaje]:[Perfumería]],MATCH(MAX(VentasC15[[#This Row],[Maquillaje]:[Perfumería]]),VentasC15[[#This Row],[Maquillaje]:[Perfumería]],0))</f>
        <v>Maquillaje</v>
      </c>
      <c r="Q4701" t="str">
        <f>INDEX(VentasC15[[#Headers],[Maquillaje]:[Perfumería]],MATCH(MIN(VentasC15[[#This Row],[Maquillaje]:[Perfumería]]),VentasC15[[#This Row],[Maquillaje]:[Perfumería]],0))</f>
        <v>Cuerpo</v>
      </c>
      <c r="R4701" t="str">
        <f>IF(VentasC15[[#This Row],[Total por vendedor]]&gt;=250000,"SI","NO")</f>
        <v>NO</v>
      </c>
    </row>
    <row r="4702" spans="1:18" x14ac:dyDescent="0.3">
      <c r="A4702" s="16">
        <v>33501822</v>
      </c>
      <c r="B4702" s="13">
        <v>54</v>
      </c>
      <c r="C4702" s="13">
        <v>10</v>
      </c>
      <c r="D4702" s="13">
        <v>52</v>
      </c>
      <c r="E4702" t="s">
        <v>24</v>
      </c>
      <c r="F4702" t="s">
        <v>20</v>
      </c>
      <c r="G4702" t="str">
        <f>IF(VentasC15[[#This Row],[Tipo de pago]]='Tablas auxiliares'!$B$6,"Venta física","Venta Online")</f>
        <v>Venta física</v>
      </c>
      <c r="H4702" t="s">
        <v>29</v>
      </c>
      <c r="I4702" s="37">
        <v>23532</v>
      </c>
      <c r="J4702" s="37">
        <v>93872</v>
      </c>
      <c r="K4702" s="37">
        <v>4204</v>
      </c>
      <c r="L4702" s="37">
        <v>60771</v>
      </c>
      <c r="M4702" s="37">
        <v>98262</v>
      </c>
      <c r="N4702" s="37">
        <f>SUM(VentasC15[[#This Row],[Maquillaje]:[Perfumería]])</f>
        <v>280641</v>
      </c>
      <c r="O4702" s="14">
        <f>AVERAGE(VentasC15[[#This Row],[Maquillaje]:[Perfumería]])</f>
        <v>56128.2</v>
      </c>
      <c r="P4702" t="str">
        <f>INDEX(VentasC15[[#Headers],[Maquillaje]:[Perfumería]],MATCH(MAX(VentasC15[[#This Row],[Maquillaje]:[Perfumería]]),VentasC15[[#This Row],[Maquillaje]:[Perfumería]],0))</f>
        <v>Perfumería</v>
      </c>
      <c r="Q4702" t="str">
        <f>INDEX(VentasC15[[#Headers],[Maquillaje]:[Perfumería]],MATCH(MIN(VentasC15[[#This Row],[Maquillaje]:[Perfumería]]),VentasC15[[#This Row],[Maquillaje]:[Perfumería]],0))</f>
        <v>Cabello</v>
      </c>
      <c r="R4702" t="str">
        <f>IF(VentasC15[[#This Row],[Total por vendedor]]&gt;=250000,"SI","NO")</f>
        <v>SI</v>
      </c>
    </row>
    <row r="4703" spans="1:18" x14ac:dyDescent="0.3">
      <c r="A4703" s="17">
        <v>33501823</v>
      </c>
      <c r="B4703" s="13">
        <v>36</v>
      </c>
      <c r="C4703" s="13">
        <v>10</v>
      </c>
      <c r="D4703" s="13">
        <v>14</v>
      </c>
      <c r="E4703" t="s">
        <v>25</v>
      </c>
      <c r="F4703" t="s">
        <v>20</v>
      </c>
      <c r="G4703" t="str">
        <f>IF(VentasC15[[#This Row],[Tipo de pago]]='Tablas auxiliares'!$B$6,"Venta física","Venta Online")</f>
        <v>Venta física</v>
      </c>
      <c r="H4703" t="s">
        <v>30</v>
      </c>
      <c r="I4703" s="37">
        <v>17061</v>
      </c>
      <c r="J4703" s="37">
        <v>63686</v>
      </c>
      <c r="K4703" s="37">
        <v>24241</v>
      </c>
      <c r="L4703" s="37">
        <v>26847</v>
      </c>
      <c r="M4703" s="37">
        <v>80799</v>
      </c>
      <c r="N4703" s="37">
        <f>SUM(VentasC15[[#This Row],[Maquillaje]:[Perfumería]])</f>
        <v>212634</v>
      </c>
      <c r="O4703" s="14">
        <f>AVERAGE(VentasC15[[#This Row],[Maquillaje]:[Perfumería]])</f>
        <v>42526.8</v>
      </c>
      <c r="P4703" t="str">
        <f>INDEX(VentasC15[[#Headers],[Maquillaje]:[Perfumería]],MATCH(MAX(VentasC15[[#This Row],[Maquillaje]:[Perfumería]]),VentasC15[[#This Row],[Maquillaje]:[Perfumería]],0))</f>
        <v>Perfumería</v>
      </c>
      <c r="Q4703" t="str">
        <f>INDEX(VentasC15[[#Headers],[Maquillaje]:[Perfumería]],MATCH(MIN(VentasC15[[#This Row],[Maquillaje]:[Perfumería]]),VentasC15[[#This Row],[Maquillaje]:[Perfumería]],0))</f>
        <v>Maquillaje</v>
      </c>
      <c r="R4703" t="str">
        <f>IF(VentasC15[[#This Row],[Total por vendedor]]&gt;=250000,"SI","NO")</f>
        <v>NO</v>
      </c>
    </row>
    <row r="4704" spans="1:18" x14ac:dyDescent="0.3">
      <c r="A4704" s="16">
        <v>33501824</v>
      </c>
      <c r="B4704" s="13">
        <v>45</v>
      </c>
      <c r="C4704" s="13">
        <v>10</v>
      </c>
      <c r="D4704" s="13">
        <v>81</v>
      </c>
      <c r="E4704" t="s">
        <v>23</v>
      </c>
      <c r="F4704" t="s">
        <v>21</v>
      </c>
      <c r="G4704" t="str">
        <f>IF(VentasC15[[#This Row],[Tipo de pago]]='Tablas auxiliares'!$B$6,"Venta física","Venta Online")</f>
        <v>Venta Online</v>
      </c>
      <c r="H4704" t="s">
        <v>29</v>
      </c>
      <c r="I4704" s="37">
        <v>4072</v>
      </c>
      <c r="J4704" s="37">
        <v>61688</v>
      </c>
      <c r="K4704" s="37">
        <v>29826</v>
      </c>
      <c r="L4704" s="37">
        <v>88828</v>
      </c>
      <c r="M4704" s="37">
        <v>63646</v>
      </c>
      <c r="N4704" s="37">
        <f>SUM(VentasC15[[#This Row],[Maquillaje]:[Perfumería]])</f>
        <v>248060</v>
      </c>
      <c r="O4704" s="14">
        <f>AVERAGE(VentasC15[[#This Row],[Maquillaje]:[Perfumería]])</f>
        <v>49612</v>
      </c>
      <c r="P4704" t="str">
        <f>INDEX(VentasC15[[#Headers],[Maquillaje]:[Perfumería]],MATCH(MAX(VentasC15[[#This Row],[Maquillaje]:[Perfumería]]),VentasC15[[#This Row],[Maquillaje]:[Perfumería]],0))</f>
        <v>Cuerpo</v>
      </c>
      <c r="Q4704" t="str">
        <f>INDEX(VentasC15[[#Headers],[Maquillaje]:[Perfumería]],MATCH(MIN(VentasC15[[#This Row],[Maquillaje]:[Perfumería]]),VentasC15[[#This Row],[Maquillaje]:[Perfumería]],0))</f>
        <v>Maquillaje</v>
      </c>
      <c r="R4704" t="str">
        <f>IF(VentasC15[[#This Row],[Total por vendedor]]&gt;=250000,"SI","NO")</f>
        <v>NO</v>
      </c>
    </row>
    <row r="4705" spans="1:18" x14ac:dyDescent="0.3">
      <c r="A4705" s="17">
        <v>33501825</v>
      </c>
      <c r="B4705" s="13">
        <v>67</v>
      </c>
      <c r="C4705" s="13">
        <v>10</v>
      </c>
      <c r="D4705" s="13">
        <v>27</v>
      </c>
      <c r="E4705" t="s">
        <v>24</v>
      </c>
      <c r="F4705" t="s">
        <v>20</v>
      </c>
      <c r="G4705" t="str">
        <f>IF(VentasC15[[#This Row],[Tipo de pago]]='Tablas auxiliares'!$B$6,"Venta física","Venta Online")</f>
        <v>Venta física</v>
      </c>
      <c r="H4705" t="s">
        <v>30</v>
      </c>
      <c r="I4705" s="37">
        <v>38961</v>
      </c>
      <c r="J4705" s="37">
        <v>8683</v>
      </c>
      <c r="K4705" s="37">
        <v>24773</v>
      </c>
      <c r="L4705" s="37">
        <v>58001</v>
      </c>
      <c r="M4705" s="37">
        <v>31957</v>
      </c>
      <c r="N4705" s="37">
        <f>SUM(VentasC15[[#This Row],[Maquillaje]:[Perfumería]])</f>
        <v>162375</v>
      </c>
      <c r="O4705" s="14">
        <f>AVERAGE(VentasC15[[#This Row],[Maquillaje]:[Perfumería]])</f>
        <v>32475</v>
      </c>
      <c r="P4705" t="str">
        <f>INDEX(VentasC15[[#Headers],[Maquillaje]:[Perfumería]],MATCH(MAX(VentasC15[[#This Row],[Maquillaje]:[Perfumería]]),VentasC15[[#This Row],[Maquillaje]:[Perfumería]],0))</f>
        <v>Cuerpo</v>
      </c>
      <c r="Q4705" t="str">
        <f>INDEX(VentasC15[[#Headers],[Maquillaje]:[Perfumería]],MATCH(MIN(VentasC15[[#This Row],[Maquillaje]:[Perfumería]]),VentasC15[[#This Row],[Maquillaje]:[Perfumería]],0))</f>
        <v>Skincare</v>
      </c>
      <c r="R4705" t="str">
        <f>IF(VentasC15[[#This Row],[Total por vendedor]]&gt;=250000,"SI","NO")</f>
        <v>NO</v>
      </c>
    </row>
    <row r="4706" spans="1:18" x14ac:dyDescent="0.3">
      <c r="A4706" s="16">
        <v>33501826</v>
      </c>
      <c r="B4706" s="13">
        <v>26</v>
      </c>
      <c r="C4706" s="13">
        <v>10</v>
      </c>
      <c r="D4706" s="13">
        <v>96</v>
      </c>
      <c r="E4706" t="s">
        <v>23</v>
      </c>
      <c r="F4706" t="s">
        <v>20</v>
      </c>
      <c r="G4706" t="str">
        <f>IF(VentasC15[[#This Row],[Tipo de pago]]='Tablas auxiliares'!$B$6,"Venta física","Venta Online")</f>
        <v>Venta física</v>
      </c>
      <c r="H4706" t="s">
        <v>29</v>
      </c>
      <c r="I4706" s="37">
        <v>27379</v>
      </c>
      <c r="J4706" s="37">
        <v>28789</v>
      </c>
      <c r="K4706" s="37">
        <v>175</v>
      </c>
      <c r="L4706" s="37">
        <v>94846</v>
      </c>
      <c r="M4706" s="37">
        <v>1657</v>
      </c>
      <c r="N4706" s="37">
        <f>SUM(VentasC15[[#This Row],[Maquillaje]:[Perfumería]])</f>
        <v>152846</v>
      </c>
      <c r="O4706" s="14">
        <f>AVERAGE(VentasC15[[#This Row],[Maquillaje]:[Perfumería]])</f>
        <v>30569.200000000001</v>
      </c>
      <c r="P4706" t="str">
        <f>INDEX(VentasC15[[#Headers],[Maquillaje]:[Perfumería]],MATCH(MAX(VentasC15[[#This Row],[Maquillaje]:[Perfumería]]),VentasC15[[#This Row],[Maquillaje]:[Perfumería]],0))</f>
        <v>Cuerpo</v>
      </c>
      <c r="Q4706" t="str">
        <f>INDEX(VentasC15[[#Headers],[Maquillaje]:[Perfumería]],MATCH(MIN(VentasC15[[#This Row],[Maquillaje]:[Perfumería]]),VentasC15[[#This Row],[Maquillaje]:[Perfumería]],0))</f>
        <v>Cabello</v>
      </c>
      <c r="R4706" t="str">
        <f>IF(VentasC15[[#This Row],[Total por vendedor]]&gt;=250000,"SI","NO")</f>
        <v>NO</v>
      </c>
    </row>
    <row r="4707" spans="1:18" x14ac:dyDescent="0.3">
      <c r="A4707" s="17">
        <v>33501827</v>
      </c>
      <c r="B4707" s="13">
        <v>43</v>
      </c>
      <c r="C4707" s="13">
        <v>10</v>
      </c>
      <c r="D4707" s="13">
        <v>36</v>
      </c>
      <c r="E4707" t="s">
        <v>23</v>
      </c>
      <c r="F4707" t="s">
        <v>20</v>
      </c>
      <c r="G4707" t="str">
        <f>IF(VentasC15[[#This Row],[Tipo de pago]]='Tablas auxiliares'!$B$6,"Venta física","Venta Online")</f>
        <v>Venta física</v>
      </c>
      <c r="H4707" t="s">
        <v>30</v>
      </c>
      <c r="I4707" s="37">
        <v>27592</v>
      </c>
      <c r="J4707" s="37">
        <v>54572</v>
      </c>
      <c r="K4707" s="37">
        <v>86075</v>
      </c>
      <c r="L4707" s="37">
        <v>85921</v>
      </c>
      <c r="M4707" s="37">
        <v>73180</v>
      </c>
      <c r="N4707" s="37">
        <f>SUM(VentasC15[[#This Row],[Maquillaje]:[Perfumería]])</f>
        <v>327340</v>
      </c>
      <c r="O4707" s="14">
        <f>AVERAGE(VentasC15[[#This Row],[Maquillaje]:[Perfumería]])</f>
        <v>65468</v>
      </c>
      <c r="P4707" t="str">
        <f>INDEX(VentasC15[[#Headers],[Maquillaje]:[Perfumería]],MATCH(MAX(VentasC15[[#This Row],[Maquillaje]:[Perfumería]]),VentasC15[[#This Row],[Maquillaje]:[Perfumería]],0))</f>
        <v>Cabello</v>
      </c>
      <c r="Q4707" t="str">
        <f>INDEX(VentasC15[[#Headers],[Maquillaje]:[Perfumería]],MATCH(MIN(VentasC15[[#This Row],[Maquillaje]:[Perfumería]]),VentasC15[[#This Row],[Maquillaje]:[Perfumería]],0))</f>
        <v>Maquillaje</v>
      </c>
      <c r="R4707" t="str">
        <f>IF(VentasC15[[#This Row],[Total por vendedor]]&gt;=250000,"SI","NO")</f>
        <v>SI</v>
      </c>
    </row>
    <row r="4708" spans="1:18" x14ac:dyDescent="0.3">
      <c r="A4708" s="16">
        <v>33501828</v>
      </c>
      <c r="B4708" s="13">
        <v>48</v>
      </c>
      <c r="C4708" s="13">
        <v>10</v>
      </c>
      <c r="D4708" s="13">
        <v>78</v>
      </c>
      <c r="E4708" t="s">
        <v>25</v>
      </c>
      <c r="F4708" t="s">
        <v>20</v>
      </c>
      <c r="G4708" t="str">
        <f>IF(VentasC15[[#This Row],[Tipo de pago]]='Tablas auxiliares'!$B$6,"Venta física","Venta Online")</f>
        <v>Venta física</v>
      </c>
      <c r="H4708" t="s">
        <v>30</v>
      </c>
      <c r="I4708" s="37">
        <v>70230</v>
      </c>
      <c r="J4708" s="37">
        <v>824</v>
      </c>
      <c r="K4708" s="37">
        <v>69519</v>
      </c>
      <c r="L4708" s="37">
        <v>86323</v>
      </c>
      <c r="M4708" s="37">
        <v>49881</v>
      </c>
      <c r="N4708" s="37">
        <f>SUM(VentasC15[[#This Row],[Maquillaje]:[Perfumería]])</f>
        <v>276777</v>
      </c>
      <c r="O4708" s="14">
        <f>AVERAGE(VentasC15[[#This Row],[Maquillaje]:[Perfumería]])</f>
        <v>55355.4</v>
      </c>
      <c r="P4708" t="str">
        <f>INDEX(VentasC15[[#Headers],[Maquillaje]:[Perfumería]],MATCH(MAX(VentasC15[[#This Row],[Maquillaje]:[Perfumería]]),VentasC15[[#This Row],[Maquillaje]:[Perfumería]],0))</f>
        <v>Cuerpo</v>
      </c>
      <c r="Q4708" t="str">
        <f>INDEX(VentasC15[[#Headers],[Maquillaje]:[Perfumería]],MATCH(MIN(VentasC15[[#This Row],[Maquillaje]:[Perfumería]]),VentasC15[[#This Row],[Maquillaje]:[Perfumería]],0))</f>
        <v>Skincare</v>
      </c>
      <c r="R4708" t="str">
        <f>IF(VentasC15[[#This Row],[Total por vendedor]]&gt;=250000,"SI","NO")</f>
        <v>SI</v>
      </c>
    </row>
    <row r="4709" spans="1:18" x14ac:dyDescent="0.3">
      <c r="A4709" s="17">
        <v>33501829</v>
      </c>
      <c r="B4709" s="13">
        <v>66</v>
      </c>
      <c r="C4709" s="13">
        <v>10</v>
      </c>
      <c r="D4709" s="13">
        <v>60</v>
      </c>
      <c r="E4709" t="s">
        <v>22</v>
      </c>
      <c r="F4709" t="s">
        <v>20</v>
      </c>
      <c r="G4709" t="str">
        <f>IF(VentasC15[[#This Row],[Tipo de pago]]='Tablas auxiliares'!$B$6,"Venta física","Venta Online")</f>
        <v>Venta física</v>
      </c>
      <c r="H4709" t="s">
        <v>30</v>
      </c>
      <c r="I4709" s="37">
        <v>72920</v>
      </c>
      <c r="J4709" s="37">
        <v>24125</v>
      </c>
      <c r="K4709" s="37">
        <v>86078</v>
      </c>
      <c r="L4709" s="37">
        <v>45486</v>
      </c>
      <c r="M4709" s="37">
        <v>80575</v>
      </c>
      <c r="N4709" s="37">
        <f>SUM(VentasC15[[#This Row],[Maquillaje]:[Perfumería]])</f>
        <v>309184</v>
      </c>
      <c r="O4709" s="14">
        <f>AVERAGE(VentasC15[[#This Row],[Maquillaje]:[Perfumería]])</f>
        <v>61836.800000000003</v>
      </c>
      <c r="P4709" t="str">
        <f>INDEX(VentasC15[[#Headers],[Maquillaje]:[Perfumería]],MATCH(MAX(VentasC15[[#This Row],[Maquillaje]:[Perfumería]]),VentasC15[[#This Row],[Maquillaje]:[Perfumería]],0))</f>
        <v>Cabello</v>
      </c>
      <c r="Q4709" t="str">
        <f>INDEX(VentasC15[[#Headers],[Maquillaje]:[Perfumería]],MATCH(MIN(VentasC15[[#This Row],[Maquillaje]:[Perfumería]]),VentasC15[[#This Row],[Maquillaje]:[Perfumería]],0))</f>
        <v>Skincare</v>
      </c>
      <c r="R4709" t="str">
        <f>IF(VentasC15[[#This Row],[Total por vendedor]]&gt;=250000,"SI","NO")</f>
        <v>SI</v>
      </c>
    </row>
    <row r="4710" spans="1:18" x14ac:dyDescent="0.3">
      <c r="A4710" s="16">
        <v>33501830</v>
      </c>
      <c r="B4710" s="13">
        <v>75</v>
      </c>
      <c r="C4710" s="13">
        <v>10</v>
      </c>
      <c r="D4710" s="13">
        <v>19</v>
      </c>
      <c r="E4710" t="s">
        <v>22</v>
      </c>
      <c r="F4710" t="s">
        <v>21</v>
      </c>
      <c r="G4710" t="str">
        <f>IF(VentasC15[[#This Row],[Tipo de pago]]='Tablas auxiliares'!$B$6,"Venta física","Venta Online")</f>
        <v>Venta Online</v>
      </c>
      <c r="H4710" t="s">
        <v>30</v>
      </c>
      <c r="I4710" s="37">
        <v>30632</v>
      </c>
      <c r="J4710" s="37">
        <v>99271</v>
      </c>
      <c r="K4710" s="37">
        <v>56074</v>
      </c>
      <c r="L4710" s="37">
        <v>90287</v>
      </c>
      <c r="M4710" s="37">
        <v>71861</v>
      </c>
      <c r="N4710" s="37">
        <f>SUM(VentasC15[[#This Row],[Maquillaje]:[Perfumería]])</f>
        <v>348125</v>
      </c>
      <c r="O4710" s="14">
        <f>AVERAGE(VentasC15[[#This Row],[Maquillaje]:[Perfumería]])</f>
        <v>69625</v>
      </c>
      <c r="P4710" t="str">
        <f>INDEX(VentasC15[[#Headers],[Maquillaje]:[Perfumería]],MATCH(MAX(VentasC15[[#This Row],[Maquillaje]:[Perfumería]]),VentasC15[[#This Row],[Maquillaje]:[Perfumería]],0))</f>
        <v>Skincare</v>
      </c>
      <c r="Q4710" t="str">
        <f>INDEX(VentasC15[[#Headers],[Maquillaje]:[Perfumería]],MATCH(MIN(VentasC15[[#This Row],[Maquillaje]:[Perfumería]]),VentasC15[[#This Row],[Maquillaje]:[Perfumería]],0))</f>
        <v>Maquillaje</v>
      </c>
      <c r="R4710" t="str">
        <f>IF(VentasC15[[#This Row],[Total por vendedor]]&gt;=250000,"SI","NO")</f>
        <v>SI</v>
      </c>
    </row>
    <row r="4711" spans="1:18" x14ac:dyDescent="0.3">
      <c r="A4711" s="17">
        <v>33501831</v>
      </c>
      <c r="B4711" s="13">
        <v>32</v>
      </c>
      <c r="C4711" s="13">
        <v>10</v>
      </c>
      <c r="D4711" s="13">
        <v>60</v>
      </c>
      <c r="E4711" t="s">
        <v>22</v>
      </c>
      <c r="F4711" t="s">
        <v>21</v>
      </c>
      <c r="G4711" t="str">
        <f>IF(VentasC15[[#This Row],[Tipo de pago]]='Tablas auxiliares'!$B$6,"Venta física","Venta Online")</f>
        <v>Venta Online</v>
      </c>
      <c r="H4711" t="s">
        <v>30</v>
      </c>
      <c r="I4711" s="37">
        <v>48602</v>
      </c>
      <c r="J4711" s="37">
        <v>30441</v>
      </c>
      <c r="K4711" s="37">
        <v>52968</v>
      </c>
      <c r="L4711" s="37">
        <v>31478</v>
      </c>
      <c r="M4711" s="37">
        <v>22899</v>
      </c>
      <c r="N4711" s="37">
        <f>SUM(VentasC15[[#This Row],[Maquillaje]:[Perfumería]])</f>
        <v>186388</v>
      </c>
      <c r="O4711" s="14">
        <f>AVERAGE(VentasC15[[#This Row],[Maquillaje]:[Perfumería]])</f>
        <v>37277.599999999999</v>
      </c>
      <c r="P4711" t="str">
        <f>INDEX(VentasC15[[#Headers],[Maquillaje]:[Perfumería]],MATCH(MAX(VentasC15[[#This Row],[Maquillaje]:[Perfumería]]),VentasC15[[#This Row],[Maquillaje]:[Perfumería]],0))</f>
        <v>Cabello</v>
      </c>
      <c r="Q4711" t="str">
        <f>INDEX(VentasC15[[#Headers],[Maquillaje]:[Perfumería]],MATCH(MIN(VentasC15[[#This Row],[Maquillaje]:[Perfumería]]),VentasC15[[#This Row],[Maquillaje]:[Perfumería]],0))</f>
        <v>Perfumería</v>
      </c>
      <c r="R4711" t="str">
        <f>IF(VentasC15[[#This Row],[Total por vendedor]]&gt;=250000,"SI","NO")</f>
        <v>NO</v>
      </c>
    </row>
    <row r="4712" spans="1:18" x14ac:dyDescent="0.3">
      <c r="A4712" s="16">
        <v>33501832</v>
      </c>
      <c r="B4712" s="13">
        <v>31</v>
      </c>
      <c r="C4712" s="13">
        <v>10</v>
      </c>
      <c r="D4712" s="13">
        <v>28</v>
      </c>
      <c r="E4712" t="s">
        <v>24</v>
      </c>
      <c r="F4712" t="s">
        <v>20</v>
      </c>
      <c r="G4712" t="str">
        <f>IF(VentasC15[[#This Row],[Tipo de pago]]='Tablas auxiliares'!$B$6,"Venta física","Venta Online")</f>
        <v>Venta física</v>
      </c>
      <c r="H4712" t="s">
        <v>29</v>
      </c>
      <c r="I4712" s="37">
        <v>11882</v>
      </c>
      <c r="J4712" s="37">
        <v>50202</v>
      </c>
      <c r="K4712" s="37">
        <v>94474</v>
      </c>
      <c r="L4712" s="37">
        <v>50061</v>
      </c>
      <c r="M4712" s="37">
        <v>19513</v>
      </c>
      <c r="N4712" s="37">
        <f>SUM(VentasC15[[#This Row],[Maquillaje]:[Perfumería]])</f>
        <v>226132</v>
      </c>
      <c r="O4712" s="14">
        <f>AVERAGE(VentasC15[[#This Row],[Maquillaje]:[Perfumería]])</f>
        <v>45226.400000000001</v>
      </c>
      <c r="P4712" t="str">
        <f>INDEX(VentasC15[[#Headers],[Maquillaje]:[Perfumería]],MATCH(MAX(VentasC15[[#This Row],[Maquillaje]:[Perfumería]]),VentasC15[[#This Row],[Maquillaje]:[Perfumería]],0))</f>
        <v>Cabello</v>
      </c>
      <c r="Q4712" t="str">
        <f>INDEX(VentasC15[[#Headers],[Maquillaje]:[Perfumería]],MATCH(MIN(VentasC15[[#This Row],[Maquillaje]:[Perfumería]]),VentasC15[[#This Row],[Maquillaje]:[Perfumería]],0))</f>
        <v>Maquillaje</v>
      </c>
      <c r="R4712" t="str">
        <f>IF(VentasC15[[#This Row],[Total por vendedor]]&gt;=250000,"SI","NO")</f>
        <v>NO</v>
      </c>
    </row>
    <row r="4713" spans="1:18" x14ac:dyDescent="0.3">
      <c r="A4713" s="17">
        <v>33501833</v>
      </c>
      <c r="B4713" s="13">
        <v>50</v>
      </c>
      <c r="C4713" s="13">
        <v>10</v>
      </c>
      <c r="D4713" s="13">
        <v>51</v>
      </c>
      <c r="E4713" t="s">
        <v>23</v>
      </c>
      <c r="F4713" t="s">
        <v>21</v>
      </c>
      <c r="G4713" t="str">
        <f>IF(VentasC15[[#This Row],[Tipo de pago]]='Tablas auxiliares'!$B$6,"Venta física","Venta Online")</f>
        <v>Venta Online</v>
      </c>
      <c r="H4713" t="s">
        <v>30</v>
      </c>
      <c r="I4713" s="37">
        <v>42586</v>
      </c>
      <c r="J4713" s="37">
        <v>8260</v>
      </c>
      <c r="K4713" s="37">
        <v>5320</v>
      </c>
      <c r="L4713" s="37">
        <v>80076</v>
      </c>
      <c r="M4713" s="37">
        <v>30774</v>
      </c>
      <c r="N4713" s="37">
        <f>SUM(VentasC15[[#This Row],[Maquillaje]:[Perfumería]])</f>
        <v>167016</v>
      </c>
      <c r="O4713" s="14">
        <f>AVERAGE(VentasC15[[#This Row],[Maquillaje]:[Perfumería]])</f>
        <v>33403.199999999997</v>
      </c>
      <c r="P4713" t="str">
        <f>INDEX(VentasC15[[#Headers],[Maquillaje]:[Perfumería]],MATCH(MAX(VentasC15[[#This Row],[Maquillaje]:[Perfumería]]),VentasC15[[#This Row],[Maquillaje]:[Perfumería]],0))</f>
        <v>Cuerpo</v>
      </c>
      <c r="Q4713" t="str">
        <f>INDEX(VentasC15[[#Headers],[Maquillaje]:[Perfumería]],MATCH(MIN(VentasC15[[#This Row],[Maquillaje]:[Perfumería]]),VentasC15[[#This Row],[Maquillaje]:[Perfumería]],0))</f>
        <v>Cabello</v>
      </c>
      <c r="R4713" t="str">
        <f>IF(VentasC15[[#This Row],[Total por vendedor]]&gt;=250000,"SI","NO")</f>
        <v>NO</v>
      </c>
    </row>
    <row r="4714" spans="1:18" x14ac:dyDescent="0.3">
      <c r="A4714" s="16">
        <v>33501834</v>
      </c>
      <c r="B4714" s="13">
        <v>54</v>
      </c>
      <c r="C4714" s="13">
        <v>10</v>
      </c>
      <c r="D4714" s="13">
        <v>66</v>
      </c>
      <c r="E4714" t="s">
        <v>22</v>
      </c>
      <c r="F4714" t="s">
        <v>20</v>
      </c>
      <c r="G4714" t="str">
        <f>IF(VentasC15[[#This Row],[Tipo de pago]]='Tablas auxiliares'!$B$6,"Venta física","Venta Online")</f>
        <v>Venta física</v>
      </c>
      <c r="H4714" t="s">
        <v>30</v>
      </c>
      <c r="I4714" s="37">
        <v>32736</v>
      </c>
      <c r="J4714" s="37">
        <v>50305</v>
      </c>
      <c r="K4714" s="37">
        <v>32305</v>
      </c>
      <c r="L4714" s="37">
        <v>41874</v>
      </c>
      <c r="M4714" s="37">
        <v>33386</v>
      </c>
      <c r="N4714" s="37">
        <f>SUM(VentasC15[[#This Row],[Maquillaje]:[Perfumería]])</f>
        <v>190606</v>
      </c>
      <c r="O4714" s="14">
        <f>AVERAGE(VentasC15[[#This Row],[Maquillaje]:[Perfumería]])</f>
        <v>38121.199999999997</v>
      </c>
      <c r="P4714" t="str">
        <f>INDEX(VentasC15[[#Headers],[Maquillaje]:[Perfumería]],MATCH(MAX(VentasC15[[#This Row],[Maquillaje]:[Perfumería]]),VentasC15[[#This Row],[Maquillaje]:[Perfumería]],0))</f>
        <v>Skincare</v>
      </c>
      <c r="Q4714" t="str">
        <f>INDEX(VentasC15[[#Headers],[Maquillaje]:[Perfumería]],MATCH(MIN(VentasC15[[#This Row],[Maquillaje]:[Perfumería]]),VentasC15[[#This Row],[Maquillaje]:[Perfumería]],0))</f>
        <v>Cabello</v>
      </c>
      <c r="R4714" t="str">
        <f>IF(VentasC15[[#This Row],[Total por vendedor]]&gt;=250000,"SI","NO")</f>
        <v>NO</v>
      </c>
    </row>
    <row r="4715" spans="1:18" x14ac:dyDescent="0.3">
      <c r="A4715" s="17">
        <v>33501835</v>
      </c>
      <c r="B4715" s="13">
        <v>44</v>
      </c>
      <c r="C4715" s="13">
        <v>10</v>
      </c>
      <c r="D4715" s="13">
        <v>5</v>
      </c>
      <c r="E4715" t="s">
        <v>22</v>
      </c>
      <c r="F4715" t="s">
        <v>20</v>
      </c>
      <c r="G4715" t="str">
        <f>IF(VentasC15[[#This Row],[Tipo de pago]]='Tablas auxiliares'!$B$6,"Venta física","Venta Online")</f>
        <v>Venta física</v>
      </c>
      <c r="H4715" t="s">
        <v>30</v>
      </c>
      <c r="I4715" s="37">
        <v>25077</v>
      </c>
      <c r="J4715" s="37">
        <v>83584</v>
      </c>
      <c r="K4715" s="37">
        <v>44500</v>
      </c>
      <c r="L4715" s="37">
        <v>29498</v>
      </c>
      <c r="M4715" s="37">
        <v>14061</v>
      </c>
      <c r="N4715" s="37">
        <f>SUM(VentasC15[[#This Row],[Maquillaje]:[Perfumería]])</f>
        <v>196720</v>
      </c>
      <c r="O4715" s="14">
        <f>AVERAGE(VentasC15[[#This Row],[Maquillaje]:[Perfumería]])</f>
        <v>39344</v>
      </c>
      <c r="P4715" t="str">
        <f>INDEX(VentasC15[[#Headers],[Maquillaje]:[Perfumería]],MATCH(MAX(VentasC15[[#This Row],[Maquillaje]:[Perfumería]]),VentasC15[[#This Row],[Maquillaje]:[Perfumería]],0))</f>
        <v>Skincare</v>
      </c>
      <c r="Q4715" t="str">
        <f>INDEX(VentasC15[[#Headers],[Maquillaje]:[Perfumería]],MATCH(MIN(VentasC15[[#This Row],[Maquillaje]:[Perfumería]]),VentasC15[[#This Row],[Maquillaje]:[Perfumería]],0))</f>
        <v>Perfumería</v>
      </c>
      <c r="R4715" t="str">
        <f>IF(VentasC15[[#This Row],[Total por vendedor]]&gt;=250000,"SI","NO")</f>
        <v>NO</v>
      </c>
    </row>
    <row r="4716" spans="1:18" x14ac:dyDescent="0.3">
      <c r="A4716" s="16">
        <v>33501836</v>
      </c>
      <c r="B4716" s="13">
        <v>39</v>
      </c>
      <c r="C4716" s="13">
        <v>10</v>
      </c>
      <c r="D4716" s="13">
        <v>89</v>
      </c>
      <c r="E4716" t="s">
        <v>24</v>
      </c>
      <c r="F4716" t="s">
        <v>21</v>
      </c>
      <c r="G4716" t="str">
        <f>IF(VentasC15[[#This Row],[Tipo de pago]]='Tablas auxiliares'!$B$6,"Venta física","Venta Online")</f>
        <v>Venta Online</v>
      </c>
      <c r="H4716" t="s">
        <v>30</v>
      </c>
      <c r="I4716" s="37">
        <v>18698</v>
      </c>
      <c r="J4716" s="37">
        <v>77615</v>
      </c>
      <c r="K4716" s="37">
        <v>2968</v>
      </c>
      <c r="L4716" s="37">
        <v>39088</v>
      </c>
      <c r="M4716" s="37">
        <v>89269</v>
      </c>
      <c r="N4716" s="37">
        <f>SUM(VentasC15[[#This Row],[Maquillaje]:[Perfumería]])</f>
        <v>227638</v>
      </c>
      <c r="O4716" s="14">
        <f>AVERAGE(VentasC15[[#This Row],[Maquillaje]:[Perfumería]])</f>
        <v>45527.6</v>
      </c>
      <c r="P4716" t="str">
        <f>INDEX(VentasC15[[#Headers],[Maquillaje]:[Perfumería]],MATCH(MAX(VentasC15[[#This Row],[Maquillaje]:[Perfumería]]),VentasC15[[#This Row],[Maquillaje]:[Perfumería]],0))</f>
        <v>Perfumería</v>
      </c>
      <c r="Q4716" t="str">
        <f>INDEX(VentasC15[[#Headers],[Maquillaje]:[Perfumería]],MATCH(MIN(VentasC15[[#This Row],[Maquillaje]:[Perfumería]]),VentasC15[[#This Row],[Maquillaje]:[Perfumería]],0))</f>
        <v>Cabello</v>
      </c>
      <c r="R4716" t="str">
        <f>IF(VentasC15[[#This Row],[Total por vendedor]]&gt;=250000,"SI","NO")</f>
        <v>NO</v>
      </c>
    </row>
    <row r="4717" spans="1:18" x14ac:dyDescent="0.3">
      <c r="A4717" s="17">
        <v>33501837</v>
      </c>
      <c r="B4717" s="13">
        <v>63</v>
      </c>
      <c r="C4717" s="13">
        <v>10</v>
      </c>
      <c r="D4717" s="13">
        <v>87</v>
      </c>
      <c r="E4717" t="s">
        <v>25</v>
      </c>
      <c r="F4717" t="s">
        <v>21</v>
      </c>
      <c r="G4717" t="str">
        <f>IF(VentasC15[[#This Row],[Tipo de pago]]='Tablas auxiliares'!$B$6,"Venta física","Venta Online")</f>
        <v>Venta Online</v>
      </c>
      <c r="H4717" t="s">
        <v>29</v>
      </c>
      <c r="I4717" s="37">
        <v>83750</v>
      </c>
      <c r="J4717" s="37">
        <v>48465</v>
      </c>
      <c r="K4717" s="37">
        <v>49647</v>
      </c>
      <c r="L4717" s="37">
        <v>75358</v>
      </c>
      <c r="M4717" s="37">
        <v>66288</v>
      </c>
      <c r="N4717" s="37">
        <f>SUM(VentasC15[[#This Row],[Maquillaje]:[Perfumería]])</f>
        <v>323508</v>
      </c>
      <c r="O4717" s="14">
        <f>AVERAGE(VentasC15[[#This Row],[Maquillaje]:[Perfumería]])</f>
        <v>64701.599999999999</v>
      </c>
      <c r="P4717" t="str">
        <f>INDEX(VentasC15[[#Headers],[Maquillaje]:[Perfumería]],MATCH(MAX(VentasC15[[#This Row],[Maquillaje]:[Perfumería]]),VentasC15[[#This Row],[Maquillaje]:[Perfumería]],0))</f>
        <v>Maquillaje</v>
      </c>
      <c r="Q4717" t="str">
        <f>INDEX(VentasC15[[#Headers],[Maquillaje]:[Perfumería]],MATCH(MIN(VentasC15[[#This Row],[Maquillaje]:[Perfumería]]),VentasC15[[#This Row],[Maquillaje]:[Perfumería]],0))</f>
        <v>Skincare</v>
      </c>
      <c r="R4717" t="str">
        <f>IF(VentasC15[[#This Row],[Total por vendedor]]&gt;=250000,"SI","NO")</f>
        <v>SI</v>
      </c>
    </row>
    <row r="4718" spans="1:18" x14ac:dyDescent="0.3">
      <c r="A4718" s="16">
        <v>33501838</v>
      </c>
      <c r="B4718" s="13">
        <v>60</v>
      </c>
      <c r="C4718" s="13">
        <v>10</v>
      </c>
      <c r="D4718" s="13">
        <v>94</v>
      </c>
      <c r="E4718" t="s">
        <v>22</v>
      </c>
      <c r="F4718" t="s">
        <v>20</v>
      </c>
      <c r="G4718" t="str">
        <f>IF(VentasC15[[#This Row],[Tipo de pago]]='Tablas auxiliares'!$B$6,"Venta física","Venta Online")</f>
        <v>Venta física</v>
      </c>
      <c r="H4718" t="s">
        <v>29</v>
      </c>
      <c r="I4718" s="37">
        <v>90333</v>
      </c>
      <c r="J4718" s="37">
        <v>19207</v>
      </c>
      <c r="K4718" s="37">
        <v>5519</v>
      </c>
      <c r="L4718" s="37">
        <v>46854</v>
      </c>
      <c r="M4718" s="37">
        <v>6830</v>
      </c>
      <c r="N4718" s="37">
        <f>SUM(VentasC15[[#This Row],[Maquillaje]:[Perfumería]])</f>
        <v>168743</v>
      </c>
      <c r="O4718" s="14">
        <f>AVERAGE(VentasC15[[#This Row],[Maquillaje]:[Perfumería]])</f>
        <v>33748.6</v>
      </c>
      <c r="P4718" t="str">
        <f>INDEX(VentasC15[[#Headers],[Maquillaje]:[Perfumería]],MATCH(MAX(VentasC15[[#This Row],[Maquillaje]:[Perfumería]]),VentasC15[[#This Row],[Maquillaje]:[Perfumería]],0))</f>
        <v>Maquillaje</v>
      </c>
      <c r="Q4718" t="str">
        <f>INDEX(VentasC15[[#Headers],[Maquillaje]:[Perfumería]],MATCH(MIN(VentasC15[[#This Row],[Maquillaje]:[Perfumería]]),VentasC15[[#This Row],[Maquillaje]:[Perfumería]],0))</f>
        <v>Cabello</v>
      </c>
      <c r="R4718" t="str">
        <f>IF(VentasC15[[#This Row],[Total por vendedor]]&gt;=250000,"SI","NO")</f>
        <v>NO</v>
      </c>
    </row>
    <row r="4719" spans="1:18" x14ac:dyDescent="0.3">
      <c r="A4719" s="17">
        <v>33501839</v>
      </c>
      <c r="B4719" s="13">
        <v>58</v>
      </c>
      <c r="C4719" s="13">
        <v>10</v>
      </c>
      <c r="D4719" s="13">
        <v>83</v>
      </c>
      <c r="E4719" t="s">
        <v>23</v>
      </c>
      <c r="F4719" t="s">
        <v>20</v>
      </c>
      <c r="G4719" t="str">
        <f>IF(VentasC15[[#This Row],[Tipo de pago]]='Tablas auxiliares'!$B$6,"Venta física","Venta Online")</f>
        <v>Venta física</v>
      </c>
      <c r="H4719" t="s">
        <v>29</v>
      </c>
      <c r="I4719" s="37">
        <v>11784</v>
      </c>
      <c r="J4719" s="37">
        <v>11626</v>
      </c>
      <c r="K4719" s="37">
        <v>30331</v>
      </c>
      <c r="L4719" s="37">
        <v>15451</v>
      </c>
      <c r="M4719" s="37">
        <v>11011</v>
      </c>
      <c r="N4719" s="37">
        <f>SUM(VentasC15[[#This Row],[Maquillaje]:[Perfumería]])</f>
        <v>80203</v>
      </c>
      <c r="O4719" s="14">
        <f>AVERAGE(VentasC15[[#This Row],[Maquillaje]:[Perfumería]])</f>
        <v>16040.6</v>
      </c>
      <c r="P4719" t="str">
        <f>INDEX(VentasC15[[#Headers],[Maquillaje]:[Perfumería]],MATCH(MAX(VentasC15[[#This Row],[Maquillaje]:[Perfumería]]),VentasC15[[#This Row],[Maquillaje]:[Perfumería]],0))</f>
        <v>Cabello</v>
      </c>
      <c r="Q4719" t="str">
        <f>INDEX(VentasC15[[#Headers],[Maquillaje]:[Perfumería]],MATCH(MIN(VentasC15[[#This Row],[Maquillaje]:[Perfumería]]),VentasC15[[#This Row],[Maquillaje]:[Perfumería]],0))</f>
        <v>Perfumería</v>
      </c>
      <c r="R4719" t="str">
        <f>IF(VentasC15[[#This Row],[Total por vendedor]]&gt;=250000,"SI","NO")</f>
        <v>NO</v>
      </c>
    </row>
    <row r="4720" spans="1:18" x14ac:dyDescent="0.3">
      <c r="A4720" s="16">
        <v>33501840</v>
      </c>
      <c r="B4720" s="13">
        <v>69</v>
      </c>
      <c r="C4720" s="13">
        <v>10</v>
      </c>
      <c r="D4720" s="13">
        <v>87</v>
      </c>
      <c r="E4720" t="s">
        <v>25</v>
      </c>
      <c r="F4720" t="s">
        <v>20</v>
      </c>
      <c r="G4720" t="str">
        <f>IF(VentasC15[[#This Row],[Tipo de pago]]='Tablas auxiliares'!$B$6,"Venta física","Venta Online")</f>
        <v>Venta física</v>
      </c>
      <c r="H4720" t="s">
        <v>29</v>
      </c>
      <c r="I4720" s="37">
        <v>83555</v>
      </c>
      <c r="J4720" s="37">
        <v>13379</v>
      </c>
      <c r="K4720" s="37">
        <v>69991</v>
      </c>
      <c r="L4720" s="37">
        <v>2195</v>
      </c>
      <c r="M4720" s="37">
        <v>41733</v>
      </c>
      <c r="N4720" s="37">
        <f>SUM(VentasC15[[#This Row],[Maquillaje]:[Perfumería]])</f>
        <v>210853</v>
      </c>
      <c r="O4720" s="14">
        <f>AVERAGE(VentasC15[[#This Row],[Maquillaje]:[Perfumería]])</f>
        <v>42170.6</v>
      </c>
      <c r="P4720" t="str">
        <f>INDEX(VentasC15[[#Headers],[Maquillaje]:[Perfumería]],MATCH(MAX(VentasC15[[#This Row],[Maquillaje]:[Perfumería]]),VentasC15[[#This Row],[Maquillaje]:[Perfumería]],0))</f>
        <v>Maquillaje</v>
      </c>
      <c r="Q4720" t="str">
        <f>INDEX(VentasC15[[#Headers],[Maquillaje]:[Perfumería]],MATCH(MIN(VentasC15[[#This Row],[Maquillaje]:[Perfumería]]),VentasC15[[#This Row],[Maquillaje]:[Perfumería]],0))</f>
        <v>Cuerpo</v>
      </c>
      <c r="R4720" t="str">
        <f>IF(VentasC15[[#This Row],[Total por vendedor]]&gt;=250000,"SI","NO")</f>
        <v>NO</v>
      </c>
    </row>
    <row r="4721" spans="1:18" x14ac:dyDescent="0.3">
      <c r="A4721" s="17">
        <v>33501841</v>
      </c>
      <c r="B4721" s="13">
        <v>69</v>
      </c>
      <c r="C4721" s="13">
        <v>10</v>
      </c>
      <c r="D4721" s="13">
        <v>55</v>
      </c>
      <c r="E4721" t="s">
        <v>24</v>
      </c>
      <c r="F4721" t="s">
        <v>21</v>
      </c>
      <c r="G4721" t="str">
        <f>IF(VentasC15[[#This Row],[Tipo de pago]]='Tablas auxiliares'!$B$6,"Venta física","Venta Online")</f>
        <v>Venta Online</v>
      </c>
      <c r="H4721" t="s">
        <v>29</v>
      </c>
      <c r="I4721" s="37">
        <v>66629</v>
      </c>
      <c r="J4721" s="37">
        <v>47607</v>
      </c>
      <c r="K4721" s="37">
        <v>79701</v>
      </c>
      <c r="L4721" s="37">
        <v>74145</v>
      </c>
      <c r="M4721" s="37">
        <v>26809</v>
      </c>
      <c r="N4721" s="37">
        <f>SUM(VentasC15[[#This Row],[Maquillaje]:[Perfumería]])</f>
        <v>294891</v>
      </c>
      <c r="O4721" s="14">
        <f>AVERAGE(VentasC15[[#This Row],[Maquillaje]:[Perfumería]])</f>
        <v>58978.2</v>
      </c>
      <c r="P4721" t="str">
        <f>INDEX(VentasC15[[#Headers],[Maquillaje]:[Perfumería]],MATCH(MAX(VentasC15[[#This Row],[Maquillaje]:[Perfumería]]),VentasC15[[#This Row],[Maquillaje]:[Perfumería]],0))</f>
        <v>Cabello</v>
      </c>
      <c r="Q4721" t="str">
        <f>INDEX(VentasC15[[#Headers],[Maquillaje]:[Perfumería]],MATCH(MIN(VentasC15[[#This Row],[Maquillaje]:[Perfumería]]),VentasC15[[#This Row],[Maquillaje]:[Perfumería]],0))</f>
        <v>Perfumería</v>
      </c>
      <c r="R4721" t="str">
        <f>IF(VentasC15[[#This Row],[Total por vendedor]]&gt;=250000,"SI","NO")</f>
        <v>SI</v>
      </c>
    </row>
    <row r="4722" spans="1:18" x14ac:dyDescent="0.3">
      <c r="A4722" s="16">
        <v>33501842</v>
      </c>
      <c r="B4722" s="13">
        <v>75</v>
      </c>
      <c r="C4722" s="13">
        <v>10</v>
      </c>
      <c r="D4722" s="13">
        <v>52</v>
      </c>
      <c r="E4722" t="s">
        <v>24</v>
      </c>
      <c r="F4722" t="s">
        <v>20</v>
      </c>
      <c r="G4722" t="str">
        <f>IF(VentasC15[[#This Row],[Tipo de pago]]='Tablas auxiliares'!$B$6,"Venta física","Venta Online")</f>
        <v>Venta física</v>
      </c>
      <c r="H4722" t="s">
        <v>29</v>
      </c>
      <c r="I4722" s="37">
        <v>42635</v>
      </c>
      <c r="J4722" s="37">
        <v>33101</v>
      </c>
      <c r="K4722" s="37">
        <v>63567</v>
      </c>
      <c r="L4722" s="37">
        <v>92076</v>
      </c>
      <c r="M4722" s="37">
        <v>22717</v>
      </c>
      <c r="N4722" s="37">
        <f>SUM(VentasC15[[#This Row],[Maquillaje]:[Perfumería]])</f>
        <v>254096</v>
      </c>
      <c r="O4722" s="14">
        <f>AVERAGE(VentasC15[[#This Row],[Maquillaje]:[Perfumería]])</f>
        <v>50819.199999999997</v>
      </c>
      <c r="P4722" t="str">
        <f>INDEX(VentasC15[[#Headers],[Maquillaje]:[Perfumería]],MATCH(MAX(VentasC15[[#This Row],[Maquillaje]:[Perfumería]]),VentasC15[[#This Row],[Maquillaje]:[Perfumería]],0))</f>
        <v>Cuerpo</v>
      </c>
      <c r="Q4722" t="str">
        <f>INDEX(VentasC15[[#Headers],[Maquillaje]:[Perfumería]],MATCH(MIN(VentasC15[[#This Row],[Maquillaje]:[Perfumería]]),VentasC15[[#This Row],[Maquillaje]:[Perfumería]],0))</f>
        <v>Perfumería</v>
      </c>
      <c r="R4722" t="str">
        <f>IF(VentasC15[[#This Row],[Total por vendedor]]&gt;=250000,"SI","NO")</f>
        <v>SI</v>
      </c>
    </row>
    <row r="4723" spans="1:18" x14ac:dyDescent="0.3">
      <c r="A4723" s="17">
        <v>33501843</v>
      </c>
      <c r="B4723" s="13">
        <v>50</v>
      </c>
      <c r="C4723" s="13">
        <v>10</v>
      </c>
      <c r="D4723" s="13">
        <v>61</v>
      </c>
      <c r="E4723" t="s">
        <v>23</v>
      </c>
      <c r="F4723" t="s">
        <v>20</v>
      </c>
      <c r="G4723" t="str">
        <f>IF(VentasC15[[#This Row],[Tipo de pago]]='Tablas auxiliares'!$B$6,"Venta física","Venta Online")</f>
        <v>Venta física</v>
      </c>
      <c r="H4723" t="s">
        <v>30</v>
      </c>
      <c r="I4723" s="37">
        <v>91026</v>
      </c>
      <c r="J4723" s="37">
        <v>5433</v>
      </c>
      <c r="K4723" s="37">
        <v>69401</v>
      </c>
      <c r="L4723" s="37">
        <v>8545</v>
      </c>
      <c r="M4723" s="37">
        <v>22961</v>
      </c>
      <c r="N4723" s="37">
        <f>SUM(VentasC15[[#This Row],[Maquillaje]:[Perfumería]])</f>
        <v>197366</v>
      </c>
      <c r="O4723" s="14">
        <f>AVERAGE(VentasC15[[#This Row],[Maquillaje]:[Perfumería]])</f>
        <v>39473.199999999997</v>
      </c>
      <c r="P4723" t="str">
        <f>INDEX(VentasC15[[#Headers],[Maquillaje]:[Perfumería]],MATCH(MAX(VentasC15[[#This Row],[Maquillaje]:[Perfumería]]),VentasC15[[#This Row],[Maquillaje]:[Perfumería]],0))</f>
        <v>Maquillaje</v>
      </c>
      <c r="Q4723" t="str">
        <f>INDEX(VentasC15[[#Headers],[Maquillaje]:[Perfumería]],MATCH(MIN(VentasC15[[#This Row],[Maquillaje]:[Perfumería]]),VentasC15[[#This Row],[Maquillaje]:[Perfumería]],0))</f>
        <v>Skincare</v>
      </c>
      <c r="R4723" t="str">
        <f>IF(VentasC15[[#This Row],[Total por vendedor]]&gt;=250000,"SI","NO")</f>
        <v>NO</v>
      </c>
    </row>
    <row r="4724" spans="1:18" x14ac:dyDescent="0.3">
      <c r="A4724" s="16">
        <v>33501844</v>
      </c>
      <c r="B4724" s="13">
        <v>73</v>
      </c>
      <c r="C4724" s="13">
        <v>10</v>
      </c>
      <c r="D4724" s="13">
        <v>45</v>
      </c>
      <c r="E4724" t="s">
        <v>23</v>
      </c>
      <c r="F4724" t="s">
        <v>20</v>
      </c>
      <c r="G4724" t="str">
        <f>IF(VentasC15[[#This Row],[Tipo de pago]]='Tablas auxiliares'!$B$6,"Venta física","Venta Online")</f>
        <v>Venta física</v>
      </c>
      <c r="H4724" t="s">
        <v>30</v>
      </c>
      <c r="I4724" s="37">
        <v>33173</v>
      </c>
      <c r="J4724" s="37">
        <v>38652</v>
      </c>
      <c r="K4724" s="37">
        <v>40617</v>
      </c>
      <c r="L4724" s="37">
        <v>5758</v>
      </c>
      <c r="M4724" s="37">
        <v>69685</v>
      </c>
      <c r="N4724" s="37">
        <f>SUM(VentasC15[[#This Row],[Maquillaje]:[Perfumería]])</f>
        <v>187885</v>
      </c>
      <c r="O4724" s="14">
        <f>AVERAGE(VentasC15[[#This Row],[Maquillaje]:[Perfumería]])</f>
        <v>37577</v>
      </c>
      <c r="P4724" t="str">
        <f>INDEX(VentasC15[[#Headers],[Maquillaje]:[Perfumería]],MATCH(MAX(VentasC15[[#This Row],[Maquillaje]:[Perfumería]]),VentasC15[[#This Row],[Maquillaje]:[Perfumería]],0))</f>
        <v>Perfumería</v>
      </c>
      <c r="Q4724" t="str">
        <f>INDEX(VentasC15[[#Headers],[Maquillaje]:[Perfumería]],MATCH(MIN(VentasC15[[#This Row],[Maquillaje]:[Perfumería]]),VentasC15[[#This Row],[Maquillaje]:[Perfumería]],0))</f>
        <v>Cuerpo</v>
      </c>
      <c r="R4724" t="str">
        <f>IF(VentasC15[[#This Row],[Total por vendedor]]&gt;=250000,"SI","NO")</f>
        <v>NO</v>
      </c>
    </row>
    <row r="4725" spans="1:18" x14ac:dyDescent="0.3">
      <c r="A4725" s="17">
        <v>33501845</v>
      </c>
      <c r="B4725" s="13">
        <v>44</v>
      </c>
      <c r="C4725" s="13">
        <v>10</v>
      </c>
      <c r="D4725" s="13">
        <v>36</v>
      </c>
      <c r="E4725" t="s">
        <v>23</v>
      </c>
      <c r="F4725" t="s">
        <v>21</v>
      </c>
      <c r="G4725" t="str">
        <f>IF(VentasC15[[#This Row],[Tipo de pago]]='Tablas auxiliares'!$B$6,"Venta física","Venta Online")</f>
        <v>Venta Online</v>
      </c>
      <c r="H4725" t="s">
        <v>30</v>
      </c>
      <c r="I4725" s="37">
        <v>62029</v>
      </c>
      <c r="J4725" s="37">
        <v>17755</v>
      </c>
      <c r="K4725" s="37">
        <v>39789</v>
      </c>
      <c r="L4725" s="37">
        <v>85986</v>
      </c>
      <c r="M4725" s="37">
        <v>81804</v>
      </c>
      <c r="N4725" s="37">
        <f>SUM(VentasC15[[#This Row],[Maquillaje]:[Perfumería]])</f>
        <v>287363</v>
      </c>
      <c r="O4725" s="14">
        <f>AVERAGE(VentasC15[[#This Row],[Maquillaje]:[Perfumería]])</f>
        <v>57472.6</v>
      </c>
      <c r="P4725" t="str">
        <f>INDEX(VentasC15[[#Headers],[Maquillaje]:[Perfumería]],MATCH(MAX(VentasC15[[#This Row],[Maquillaje]:[Perfumería]]),VentasC15[[#This Row],[Maquillaje]:[Perfumería]],0))</f>
        <v>Cuerpo</v>
      </c>
      <c r="Q4725" t="str">
        <f>INDEX(VentasC15[[#Headers],[Maquillaje]:[Perfumería]],MATCH(MIN(VentasC15[[#This Row],[Maquillaje]:[Perfumería]]),VentasC15[[#This Row],[Maquillaje]:[Perfumería]],0))</f>
        <v>Skincare</v>
      </c>
      <c r="R4725" t="str">
        <f>IF(VentasC15[[#This Row],[Total por vendedor]]&gt;=250000,"SI","NO")</f>
        <v>SI</v>
      </c>
    </row>
    <row r="4726" spans="1:18" x14ac:dyDescent="0.3">
      <c r="A4726" s="16">
        <v>33501846</v>
      </c>
      <c r="B4726" s="13">
        <v>44</v>
      </c>
      <c r="C4726" s="13">
        <v>10</v>
      </c>
      <c r="D4726" s="13">
        <v>28</v>
      </c>
      <c r="E4726" t="s">
        <v>23</v>
      </c>
      <c r="F4726" t="s">
        <v>20</v>
      </c>
      <c r="G4726" t="str">
        <f>IF(VentasC15[[#This Row],[Tipo de pago]]='Tablas auxiliares'!$B$6,"Venta física","Venta Online")</f>
        <v>Venta física</v>
      </c>
      <c r="H4726" t="s">
        <v>29</v>
      </c>
      <c r="I4726" s="37">
        <v>68919</v>
      </c>
      <c r="J4726" s="37">
        <v>39741</v>
      </c>
      <c r="K4726" s="37">
        <v>79669</v>
      </c>
      <c r="L4726" s="37">
        <v>47670</v>
      </c>
      <c r="M4726" s="37">
        <v>6435</v>
      </c>
      <c r="N4726" s="37">
        <f>SUM(VentasC15[[#This Row],[Maquillaje]:[Perfumería]])</f>
        <v>242434</v>
      </c>
      <c r="O4726" s="14">
        <f>AVERAGE(VentasC15[[#This Row],[Maquillaje]:[Perfumería]])</f>
        <v>48486.8</v>
      </c>
      <c r="P4726" t="str">
        <f>INDEX(VentasC15[[#Headers],[Maquillaje]:[Perfumería]],MATCH(MAX(VentasC15[[#This Row],[Maquillaje]:[Perfumería]]),VentasC15[[#This Row],[Maquillaje]:[Perfumería]],0))</f>
        <v>Cabello</v>
      </c>
      <c r="Q4726" t="str">
        <f>INDEX(VentasC15[[#Headers],[Maquillaje]:[Perfumería]],MATCH(MIN(VentasC15[[#This Row],[Maquillaje]:[Perfumería]]),VentasC15[[#This Row],[Maquillaje]:[Perfumería]],0))</f>
        <v>Perfumería</v>
      </c>
      <c r="R4726" t="str">
        <f>IF(VentasC15[[#This Row],[Total por vendedor]]&gt;=250000,"SI","NO")</f>
        <v>NO</v>
      </c>
    </row>
    <row r="4727" spans="1:18" x14ac:dyDescent="0.3">
      <c r="A4727" s="17">
        <v>33501847</v>
      </c>
      <c r="B4727" s="13">
        <v>70</v>
      </c>
      <c r="C4727" s="13">
        <v>10</v>
      </c>
      <c r="D4727" s="13">
        <v>80</v>
      </c>
      <c r="E4727" t="s">
        <v>23</v>
      </c>
      <c r="F4727" t="s">
        <v>20</v>
      </c>
      <c r="G4727" t="str">
        <f>IF(VentasC15[[#This Row],[Tipo de pago]]='Tablas auxiliares'!$B$6,"Venta física","Venta Online")</f>
        <v>Venta física</v>
      </c>
      <c r="H4727" t="s">
        <v>29</v>
      </c>
      <c r="I4727" s="37">
        <v>40043</v>
      </c>
      <c r="J4727" s="37">
        <v>69350</v>
      </c>
      <c r="K4727" s="37">
        <v>66193</v>
      </c>
      <c r="L4727" s="37">
        <v>36199</v>
      </c>
      <c r="M4727" s="37">
        <v>69693</v>
      </c>
      <c r="N4727" s="37">
        <f>SUM(VentasC15[[#This Row],[Maquillaje]:[Perfumería]])</f>
        <v>281478</v>
      </c>
      <c r="O4727" s="14">
        <f>AVERAGE(VentasC15[[#This Row],[Maquillaje]:[Perfumería]])</f>
        <v>56295.6</v>
      </c>
      <c r="P4727" t="str">
        <f>INDEX(VentasC15[[#Headers],[Maquillaje]:[Perfumería]],MATCH(MAX(VentasC15[[#This Row],[Maquillaje]:[Perfumería]]),VentasC15[[#This Row],[Maquillaje]:[Perfumería]],0))</f>
        <v>Perfumería</v>
      </c>
      <c r="Q4727" t="str">
        <f>INDEX(VentasC15[[#Headers],[Maquillaje]:[Perfumería]],MATCH(MIN(VentasC15[[#This Row],[Maquillaje]:[Perfumería]]),VentasC15[[#This Row],[Maquillaje]:[Perfumería]],0))</f>
        <v>Cuerpo</v>
      </c>
      <c r="R4727" t="str">
        <f>IF(VentasC15[[#This Row],[Total por vendedor]]&gt;=250000,"SI","NO")</f>
        <v>SI</v>
      </c>
    </row>
    <row r="4728" spans="1:18" x14ac:dyDescent="0.3">
      <c r="A4728" s="16">
        <v>33501848</v>
      </c>
      <c r="B4728" s="13">
        <v>64</v>
      </c>
      <c r="C4728" s="13">
        <v>10</v>
      </c>
      <c r="D4728" s="13">
        <v>58</v>
      </c>
      <c r="E4728" t="s">
        <v>22</v>
      </c>
      <c r="F4728" t="s">
        <v>20</v>
      </c>
      <c r="G4728" t="str">
        <f>IF(VentasC15[[#This Row],[Tipo de pago]]='Tablas auxiliares'!$B$6,"Venta física","Venta Online")</f>
        <v>Venta física</v>
      </c>
      <c r="H4728" t="s">
        <v>29</v>
      </c>
      <c r="I4728" s="37">
        <v>29342</v>
      </c>
      <c r="J4728" s="37">
        <v>9450</v>
      </c>
      <c r="K4728" s="37">
        <v>77499</v>
      </c>
      <c r="L4728" s="37">
        <v>45813</v>
      </c>
      <c r="M4728" s="37">
        <v>34040</v>
      </c>
      <c r="N4728" s="37">
        <f>SUM(VentasC15[[#This Row],[Maquillaje]:[Perfumería]])</f>
        <v>196144</v>
      </c>
      <c r="O4728" s="14">
        <f>AVERAGE(VentasC15[[#This Row],[Maquillaje]:[Perfumería]])</f>
        <v>39228.800000000003</v>
      </c>
      <c r="P4728" t="str">
        <f>INDEX(VentasC15[[#Headers],[Maquillaje]:[Perfumería]],MATCH(MAX(VentasC15[[#This Row],[Maquillaje]:[Perfumería]]),VentasC15[[#This Row],[Maquillaje]:[Perfumería]],0))</f>
        <v>Cabello</v>
      </c>
      <c r="Q4728" t="str">
        <f>INDEX(VentasC15[[#Headers],[Maquillaje]:[Perfumería]],MATCH(MIN(VentasC15[[#This Row],[Maquillaje]:[Perfumería]]),VentasC15[[#This Row],[Maquillaje]:[Perfumería]],0))</f>
        <v>Skincare</v>
      </c>
      <c r="R4728" t="str">
        <f>IF(VentasC15[[#This Row],[Total por vendedor]]&gt;=250000,"SI","NO")</f>
        <v>NO</v>
      </c>
    </row>
    <row r="4729" spans="1:18" x14ac:dyDescent="0.3">
      <c r="A4729" s="17">
        <v>33501849</v>
      </c>
      <c r="B4729" s="13">
        <v>65</v>
      </c>
      <c r="C4729" s="13">
        <v>10</v>
      </c>
      <c r="D4729" s="13">
        <v>99</v>
      </c>
      <c r="E4729" t="s">
        <v>22</v>
      </c>
      <c r="F4729" t="s">
        <v>21</v>
      </c>
      <c r="G4729" t="str">
        <f>IF(VentasC15[[#This Row],[Tipo de pago]]='Tablas auxiliares'!$B$6,"Venta física","Venta Online")</f>
        <v>Venta Online</v>
      </c>
      <c r="H4729" t="s">
        <v>29</v>
      </c>
      <c r="I4729" s="37">
        <v>44246</v>
      </c>
      <c r="J4729" s="37">
        <v>44631</v>
      </c>
      <c r="K4729" s="37">
        <v>1604</v>
      </c>
      <c r="L4729" s="37">
        <v>68233</v>
      </c>
      <c r="M4729" s="37">
        <v>23131</v>
      </c>
      <c r="N4729" s="37">
        <f>SUM(VentasC15[[#This Row],[Maquillaje]:[Perfumería]])</f>
        <v>181845</v>
      </c>
      <c r="O4729" s="14">
        <f>AVERAGE(VentasC15[[#This Row],[Maquillaje]:[Perfumería]])</f>
        <v>36369</v>
      </c>
      <c r="P4729" t="str">
        <f>INDEX(VentasC15[[#Headers],[Maquillaje]:[Perfumería]],MATCH(MAX(VentasC15[[#This Row],[Maquillaje]:[Perfumería]]),VentasC15[[#This Row],[Maquillaje]:[Perfumería]],0))</f>
        <v>Cuerpo</v>
      </c>
      <c r="Q4729" t="str">
        <f>INDEX(VentasC15[[#Headers],[Maquillaje]:[Perfumería]],MATCH(MIN(VentasC15[[#This Row],[Maquillaje]:[Perfumería]]),VentasC15[[#This Row],[Maquillaje]:[Perfumería]],0))</f>
        <v>Cabello</v>
      </c>
      <c r="R4729" t="str">
        <f>IF(VentasC15[[#This Row],[Total por vendedor]]&gt;=250000,"SI","NO")</f>
        <v>NO</v>
      </c>
    </row>
    <row r="4730" spans="1:18" x14ac:dyDescent="0.3">
      <c r="A4730" s="16">
        <v>33501850</v>
      </c>
      <c r="B4730" s="13">
        <v>50</v>
      </c>
      <c r="C4730" s="13">
        <v>10</v>
      </c>
      <c r="D4730" s="13">
        <v>82</v>
      </c>
      <c r="E4730" t="s">
        <v>23</v>
      </c>
      <c r="F4730" t="s">
        <v>21</v>
      </c>
      <c r="G4730" t="str">
        <f>IF(VentasC15[[#This Row],[Tipo de pago]]='Tablas auxiliares'!$B$6,"Venta física","Venta Online")</f>
        <v>Venta Online</v>
      </c>
      <c r="H4730" t="s">
        <v>29</v>
      </c>
      <c r="I4730" s="37">
        <v>4238</v>
      </c>
      <c r="J4730" s="37">
        <v>17884</v>
      </c>
      <c r="K4730" s="37">
        <v>34916</v>
      </c>
      <c r="L4730" s="37">
        <v>40971</v>
      </c>
      <c r="M4730" s="37">
        <v>24211</v>
      </c>
      <c r="N4730" s="37">
        <f>SUM(VentasC15[[#This Row],[Maquillaje]:[Perfumería]])</f>
        <v>122220</v>
      </c>
      <c r="O4730" s="14">
        <f>AVERAGE(VentasC15[[#This Row],[Maquillaje]:[Perfumería]])</f>
        <v>24444</v>
      </c>
      <c r="P4730" t="str">
        <f>INDEX(VentasC15[[#Headers],[Maquillaje]:[Perfumería]],MATCH(MAX(VentasC15[[#This Row],[Maquillaje]:[Perfumería]]),VentasC15[[#This Row],[Maquillaje]:[Perfumería]],0))</f>
        <v>Cuerpo</v>
      </c>
      <c r="Q4730" t="str">
        <f>INDEX(VentasC15[[#Headers],[Maquillaje]:[Perfumería]],MATCH(MIN(VentasC15[[#This Row],[Maquillaje]:[Perfumería]]),VentasC15[[#This Row],[Maquillaje]:[Perfumería]],0))</f>
        <v>Maquillaje</v>
      </c>
      <c r="R4730" t="str">
        <f>IF(VentasC15[[#This Row],[Total por vendedor]]&gt;=250000,"SI","NO")</f>
        <v>NO</v>
      </c>
    </row>
    <row r="4731" spans="1:18" x14ac:dyDescent="0.3">
      <c r="A4731" s="17">
        <v>33501851</v>
      </c>
      <c r="B4731" s="13">
        <v>54</v>
      </c>
      <c r="C4731" s="13">
        <v>10</v>
      </c>
      <c r="D4731" s="13">
        <v>40</v>
      </c>
      <c r="E4731" t="s">
        <v>23</v>
      </c>
      <c r="F4731" t="s">
        <v>21</v>
      </c>
      <c r="G4731" t="str">
        <f>IF(VentasC15[[#This Row],[Tipo de pago]]='Tablas auxiliares'!$B$6,"Venta física","Venta Online")</f>
        <v>Venta Online</v>
      </c>
      <c r="H4731" t="s">
        <v>30</v>
      </c>
      <c r="I4731" s="37">
        <v>8947</v>
      </c>
      <c r="J4731" s="37">
        <v>43344</v>
      </c>
      <c r="K4731" s="37">
        <v>84079</v>
      </c>
      <c r="L4731" s="37">
        <v>39947</v>
      </c>
      <c r="M4731" s="37">
        <v>44186</v>
      </c>
      <c r="N4731" s="37">
        <f>SUM(VentasC15[[#This Row],[Maquillaje]:[Perfumería]])</f>
        <v>220503</v>
      </c>
      <c r="O4731" s="14">
        <f>AVERAGE(VentasC15[[#This Row],[Maquillaje]:[Perfumería]])</f>
        <v>44100.6</v>
      </c>
      <c r="P4731" t="str">
        <f>INDEX(VentasC15[[#Headers],[Maquillaje]:[Perfumería]],MATCH(MAX(VentasC15[[#This Row],[Maquillaje]:[Perfumería]]),VentasC15[[#This Row],[Maquillaje]:[Perfumería]],0))</f>
        <v>Cabello</v>
      </c>
      <c r="Q4731" t="str">
        <f>INDEX(VentasC15[[#Headers],[Maquillaje]:[Perfumería]],MATCH(MIN(VentasC15[[#This Row],[Maquillaje]:[Perfumería]]),VentasC15[[#This Row],[Maquillaje]:[Perfumería]],0))</f>
        <v>Maquillaje</v>
      </c>
      <c r="R4731" t="str">
        <f>IF(VentasC15[[#This Row],[Total por vendedor]]&gt;=250000,"SI","NO")</f>
        <v>NO</v>
      </c>
    </row>
    <row r="4732" spans="1:18" x14ac:dyDescent="0.3">
      <c r="A4732" s="16">
        <v>33501852</v>
      </c>
      <c r="B4732" s="13">
        <v>28</v>
      </c>
      <c r="C4732" s="13">
        <v>10</v>
      </c>
      <c r="D4732" s="13">
        <v>92</v>
      </c>
      <c r="E4732" t="s">
        <v>23</v>
      </c>
      <c r="F4732" t="s">
        <v>21</v>
      </c>
      <c r="G4732" t="str">
        <f>IF(VentasC15[[#This Row],[Tipo de pago]]='Tablas auxiliares'!$B$6,"Venta física","Venta Online")</f>
        <v>Venta Online</v>
      </c>
      <c r="H4732" t="s">
        <v>29</v>
      </c>
      <c r="I4732" s="37">
        <v>42792</v>
      </c>
      <c r="J4732" s="37">
        <v>46921</v>
      </c>
      <c r="K4732" s="37">
        <v>54602</v>
      </c>
      <c r="L4732" s="37">
        <v>85072</v>
      </c>
      <c r="M4732" s="37">
        <v>9086</v>
      </c>
      <c r="N4732" s="37">
        <f>SUM(VentasC15[[#This Row],[Maquillaje]:[Perfumería]])</f>
        <v>238473</v>
      </c>
      <c r="O4732" s="14">
        <f>AVERAGE(VentasC15[[#This Row],[Maquillaje]:[Perfumería]])</f>
        <v>47694.6</v>
      </c>
      <c r="P4732" t="str">
        <f>INDEX(VentasC15[[#Headers],[Maquillaje]:[Perfumería]],MATCH(MAX(VentasC15[[#This Row],[Maquillaje]:[Perfumería]]),VentasC15[[#This Row],[Maquillaje]:[Perfumería]],0))</f>
        <v>Cuerpo</v>
      </c>
      <c r="Q4732" t="str">
        <f>INDEX(VentasC15[[#Headers],[Maquillaje]:[Perfumería]],MATCH(MIN(VentasC15[[#This Row],[Maquillaje]:[Perfumería]]),VentasC15[[#This Row],[Maquillaje]:[Perfumería]],0))</f>
        <v>Perfumería</v>
      </c>
      <c r="R4732" t="str">
        <f>IF(VentasC15[[#This Row],[Total por vendedor]]&gt;=250000,"SI","NO")</f>
        <v>NO</v>
      </c>
    </row>
    <row r="4733" spans="1:18" x14ac:dyDescent="0.3">
      <c r="A4733" s="17">
        <v>33501853</v>
      </c>
      <c r="B4733" s="13">
        <v>57</v>
      </c>
      <c r="C4733" s="13">
        <v>10</v>
      </c>
      <c r="D4733" s="13">
        <v>99</v>
      </c>
      <c r="E4733" t="s">
        <v>22</v>
      </c>
      <c r="F4733" t="s">
        <v>21</v>
      </c>
      <c r="G4733" t="str">
        <f>IF(VentasC15[[#This Row],[Tipo de pago]]='Tablas auxiliares'!$B$6,"Venta física","Venta Online")</f>
        <v>Venta Online</v>
      </c>
      <c r="H4733" t="s">
        <v>30</v>
      </c>
      <c r="I4733" s="37">
        <v>77793</v>
      </c>
      <c r="J4733" s="37">
        <v>86135</v>
      </c>
      <c r="K4733" s="37">
        <v>19097</v>
      </c>
      <c r="L4733" s="37">
        <v>9769</v>
      </c>
      <c r="M4733" s="37">
        <v>5349</v>
      </c>
      <c r="N4733" s="37">
        <f>SUM(VentasC15[[#This Row],[Maquillaje]:[Perfumería]])</f>
        <v>198143</v>
      </c>
      <c r="O4733" s="14">
        <f>AVERAGE(VentasC15[[#This Row],[Maquillaje]:[Perfumería]])</f>
        <v>39628.6</v>
      </c>
      <c r="P4733" t="str">
        <f>INDEX(VentasC15[[#Headers],[Maquillaje]:[Perfumería]],MATCH(MAX(VentasC15[[#This Row],[Maquillaje]:[Perfumería]]),VentasC15[[#This Row],[Maquillaje]:[Perfumería]],0))</f>
        <v>Skincare</v>
      </c>
      <c r="Q4733" t="str">
        <f>INDEX(VentasC15[[#Headers],[Maquillaje]:[Perfumería]],MATCH(MIN(VentasC15[[#This Row],[Maquillaje]:[Perfumería]]),VentasC15[[#This Row],[Maquillaje]:[Perfumería]],0))</f>
        <v>Perfumería</v>
      </c>
      <c r="R4733" t="str">
        <f>IF(VentasC15[[#This Row],[Total por vendedor]]&gt;=250000,"SI","NO")</f>
        <v>NO</v>
      </c>
    </row>
    <row r="4734" spans="1:18" x14ac:dyDescent="0.3">
      <c r="A4734" s="16">
        <v>33501854</v>
      </c>
      <c r="B4734" s="13">
        <v>50</v>
      </c>
      <c r="C4734" s="13">
        <v>10</v>
      </c>
      <c r="D4734" s="13">
        <v>35</v>
      </c>
      <c r="E4734" t="s">
        <v>25</v>
      </c>
      <c r="F4734" t="s">
        <v>21</v>
      </c>
      <c r="G4734" t="str">
        <f>IF(VentasC15[[#This Row],[Tipo de pago]]='Tablas auxiliares'!$B$6,"Venta física","Venta Online")</f>
        <v>Venta Online</v>
      </c>
      <c r="H4734" t="s">
        <v>30</v>
      </c>
      <c r="I4734" s="37">
        <v>81620</v>
      </c>
      <c r="J4734" s="37">
        <v>51704</v>
      </c>
      <c r="K4734" s="37">
        <v>96801</v>
      </c>
      <c r="L4734" s="37">
        <v>25138</v>
      </c>
      <c r="M4734" s="37">
        <v>53916</v>
      </c>
      <c r="N4734" s="37">
        <f>SUM(VentasC15[[#This Row],[Maquillaje]:[Perfumería]])</f>
        <v>309179</v>
      </c>
      <c r="O4734" s="14">
        <f>AVERAGE(VentasC15[[#This Row],[Maquillaje]:[Perfumería]])</f>
        <v>61835.8</v>
      </c>
      <c r="P4734" t="str">
        <f>INDEX(VentasC15[[#Headers],[Maquillaje]:[Perfumería]],MATCH(MAX(VentasC15[[#This Row],[Maquillaje]:[Perfumería]]),VentasC15[[#This Row],[Maquillaje]:[Perfumería]],0))</f>
        <v>Cabello</v>
      </c>
      <c r="Q4734" t="str">
        <f>INDEX(VentasC15[[#Headers],[Maquillaje]:[Perfumería]],MATCH(MIN(VentasC15[[#This Row],[Maquillaje]:[Perfumería]]),VentasC15[[#This Row],[Maquillaje]:[Perfumería]],0))</f>
        <v>Cuerpo</v>
      </c>
      <c r="R4734" t="str">
        <f>IF(VentasC15[[#This Row],[Total por vendedor]]&gt;=250000,"SI","NO")</f>
        <v>SI</v>
      </c>
    </row>
    <row r="4735" spans="1:18" x14ac:dyDescent="0.3">
      <c r="A4735" s="17">
        <v>33501855</v>
      </c>
      <c r="B4735" s="13">
        <v>71</v>
      </c>
      <c r="C4735" s="13">
        <v>10</v>
      </c>
      <c r="D4735" s="13">
        <v>15</v>
      </c>
      <c r="E4735" t="s">
        <v>23</v>
      </c>
      <c r="F4735" t="s">
        <v>21</v>
      </c>
      <c r="G4735" t="str">
        <f>IF(VentasC15[[#This Row],[Tipo de pago]]='Tablas auxiliares'!$B$6,"Venta física","Venta Online")</f>
        <v>Venta Online</v>
      </c>
      <c r="H4735" t="s">
        <v>29</v>
      </c>
      <c r="I4735" s="37">
        <v>28617</v>
      </c>
      <c r="J4735" s="37">
        <v>92777</v>
      </c>
      <c r="K4735" s="37">
        <v>72706</v>
      </c>
      <c r="L4735" s="37">
        <v>8109</v>
      </c>
      <c r="M4735" s="37">
        <v>9652</v>
      </c>
      <c r="N4735" s="37">
        <f>SUM(VentasC15[[#This Row],[Maquillaje]:[Perfumería]])</f>
        <v>211861</v>
      </c>
      <c r="O4735" s="14">
        <f>AVERAGE(VentasC15[[#This Row],[Maquillaje]:[Perfumería]])</f>
        <v>42372.2</v>
      </c>
      <c r="P4735" t="str">
        <f>INDEX(VentasC15[[#Headers],[Maquillaje]:[Perfumería]],MATCH(MAX(VentasC15[[#This Row],[Maquillaje]:[Perfumería]]),VentasC15[[#This Row],[Maquillaje]:[Perfumería]],0))</f>
        <v>Skincare</v>
      </c>
      <c r="Q4735" t="str">
        <f>INDEX(VentasC15[[#Headers],[Maquillaje]:[Perfumería]],MATCH(MIN(VentasC15[[#This Row],[Maquillaje]:[Perfumería]]),VentasC15[[#This Row],[Maquillaje]:[Perfumería]],0))</f>
        <v>Cuerpo</v>
      </c>
      <c r="R4735" t="str">
        <f>IF(VentasC15[[#This Row],[Total por vendedor]]&gt;=250000,"SI","NO")</f>
        <v>NO</v>
      </c>
    </row>
    <row r="4736" spans="1:18" x14ac:dyDescent="0.3">
      <c r="A4736" s="16">
        <v>33501856</v>
      </c>
      <c r="B4736" s="13">
        <v>66</v>
      </c>
      <c r="C4736" s="13">
        <v>10</v>
      </c>
      <c r="D4736" s="13">
        <v>61</v>
      </c>
      <c r="E4736" t="s">
        <v>23</v>
      </c>
      <c r="F4736" t="s">
        <v>21</v>
      </c>
      <c r="G4736" t="str">
        <f>IF(VentasC15[[#This Row],[Tipo de pago]]='Tablas auxiliares'!$B$6,"Venta física","Venta Online")</f>
        <v>Venta Online</v>
      </c>
      <c r="H4736" t="s">
        <v>30</v>
      </c>
      <c r="I4736" s="37">
        <v>26692</v>
      </c>
      <c r="J4736" s="37">
        <v>84977</v>
      </c>
      <c r="K4736" s="37">
        <v>92661</v>
      </c>
      <c r="L4736" s="37">
        <v>71256</v>
      </c>
      <c r="M4736" s="37">
        <v>80574</v>
      </c>
      <c r="N4736" s="37">
        <f>SUM(VentasC15[[#This Row],[Maquillaje]:[Perfumería]])</f>
        <v>356160</v>
      </c>
      <c r="O4736" s="14">
        <f>AVERAGE(VentasC15[[#This Row],[Maquillaje]:[Perfumería]])</f>
        <v>71232</v>
      </c>
      <c r="P4736" t="str">
        <f>INDEX(VentasC15[[#Headers],[Maquillaje]:[Perfumería]],MATCH(MAX(VentasC15[[#This Row],[Maquillaje]:[Perfumería]]),VentasC15[[#This Row],[Maquillaje]:[Perfumería]],0))</f>
        <v>Cabello</v>
      </c>
      <c r="Q4736" t="str">
        <f>INDEX(VentasC15[[#Headers],[Maquillaje]:[Perfumería]],MATCH(MIN(VentasC15[[#This Row],[Maquillaje]:[Perfumería]]),VentasC15[[#This Row],[Maquillaje]:[Perfumería]],0))</f>
        <v>Maquillaje</v>
      </c>
      <c r="R4736" t="str">
        <f>IF(VentasC15[[#This Row],[Total por vendedor]]&gt;=250000,"SI","NO")</f>
        <v>SI</v>
      </c>
    </row>
    <row r="4737" spans="1:18" x14ac:dyDescent="0.3">
      <c r="A4737" s="17">
        <v>33501857</v>
      </c>
      <c r="B4737" s="13">
        <v>48</v>
      </c>
      <c r="C4737" s="13">
        <v>10</v>
      </c>
      <c r="D4737" s="13">
        <v>100</v>
      </c>
      <c r="E4737" t="s">
        <v>24</v>
      </c>
      <c r="F4737" t="s">
        <v>21</v>
      </c>
      <c r="G4737" t="str">
        <f>IF(VentasC15[[#This Row],[Tipo de pago]]='Tablas auxiliares'!$B$6,"Venta física","Venta Online")</f>
        <v>Venta Online</v>
      </c>
      <c r="H4737" t="s">
        <v>29</v>
      </c>
      <c r="I4737" s="37">
        <v>66106</v>
      </c>
      <c r="J4737" s="37">
        <v>12102</v>
      </c>
      <c r="K4737" s="37">
        <v>63067</v>
      </c>
      <c r="L4737" s="37">
        <v>89606</v>
      </c>
      <c r="M4737" s="37">
        <v>21640</v>
      </c>
      <c r="N4737" s="37">
        <f>SUM(VentasC15[[#This Row],[Maquillaje]:[Perfumería]])</f>
        <v>252521</v>
      </c>
      <c r="O4737" s="14">
        <f>AVERAGE(VentasC15[[#This Row],[Maquillaje]:[Perfumería]])</f>
        <v>50504.2</v>
      </c>
      <c r="P4737" t="str">
        <f>INDEX(VentasC15[[#Headers],[Maquillaje]:[Perfumería]],MATCH(MAX(VentasC15[[#This Row],[Maquillaje]:[Perfumería]]),VentasC15[[#This Row],[Maquillaje]:[Perfumería]],0))</f>
        <v>Cuerpo</v>
      </c>
      <c r="Q4737" t="str">
        <f>INDEX(VentasC15[[#Headers],[Maquillaje]:[Perfumería]],MATCH(MIN(VentasC15[[#This Row],[Maquillaje]:[Perfumería]]),VentasC15[[#This Row],[Maquillaje]:[Perfumería]],0))</f>
        <v>Skincare</v>
      </c>
      <c r="R4737" t="str">
        <f>IF(VentasC15[[#This Row],[Total por vendedor]]&gt;=250000,"SI","NO")</f>
        <v>SI</v>
      </c>
    </row>
    <row r="4738" spans="1:18" x14ac:dyDescent="0.3">
      <c r="A4738" s="16">
        <v>33501858</v>
      </c>
      <c r="B4738" s="13">
        <v>55</v>
      </c>
      <c r="C4738" s="13">
        <v>10</v>
      </c>
      <c r="D4738" s="13">
        <v>33</v>
      </c>
      <c r="E4738" t="s">
        <v>23</v>
      </c>
      <c r="F4738" t="s">
        <v>21</v>
      </c>
      <c r="G4738" t="str">
        <f>IF(VentasC15[[#This Row],[Tipo de pago]]='Tablas auxiliares'!$B$6,"Venta física","Venta Online")</f>
        <v>Venta Online</v>
      </c>
      <c r="H4738" t="s">
        <v>29</v>
      </c>
      <c r="I4738" s="37">
        <v>37406</v>
      </c>
      <c r="J4738" s="37">
        <v>66624</v>
      </c>
      <c r="K4738" s="37">
        <v>30439</v>
      </c>
      <c r="L4738" s="37">
        <v>44209</v>
      </c>
      <c r="M4738" s="37">
        <v>67049</v>
      </c>
      <c r="N4738" s="37">
        <f>SUM(VentasC15[[#This Row],[Maquillaje]:[Perfumería]])</f>
        <v>245727</v>
      </c>
      <c r="O4738" s="14">
        <f>AVERAGE(VentasC15[[#This Row],[Maquillaje]:[Perfumería]])</f>
        <v>49145.4</v>
      </c>
      <c r="P4738" t="str">
        <f>INDEX(VentasC15[[#Headers],[Maquillaje]:[Perfumería]],MATCH(MAX(VentasC15[[#This Row],[Maquillaje]:[Perfumería]]),VentasC15[[#This Row],[Maquillaje]:[Perfumería]],0))</f>
        <v>Perfumería</v>
      </c>
      <c r="Q4738" t="str">
        <f>INDEX(VentasC15[[#Headers],[Maquillaje]:[Perfumería]],MATCH(MIN(VentasC15[[#This Row],[Maquillaje]:[Perfumería]]),VentasC15[[#This Row],[Maquillaje]:[Perfumería]],0))</f>
        <v>Cabello</v>
      </c>
      <c r="R4738" t="str">
        <f>IF(VentasC15[[#This Row],[Total por vendedor]]&gt;=250000,"SI","NO")</f>
        <v>NO</v>
      </c>
    </row>
    <row r="4739" spans="1:18" x14ac:dyDescent="0.3">
      <c r="A4739" s="17">
        <v>33501859</v>
      </c>
      <c r="B4739" s="13">
        <v>57</v>
      </c>
      <c r="C4739" s="13">
        <v>10</v>
      </c>
      <c r="D4739" s="13">
        <v>64</v>
      </c>
      <c r="E4739" t="s">
        <v>23</v>
      </c>
      <c r="F4739" t="s">
        <v>20</v>
      </c>
      <c r="G4739" t="str">
        <f>IF(VentasC15[[#This Row],[Tipo de pago]]='Tablas auxiliares'!$B$6,"Venta física","Venta Online")</f>
        <v>Venta física</v>
      </c>
      <c r="H4739" t="s">
        <v>29</v>
      </c>
      <c r="I4739" s="37">
        <v>39173</v>
      </c>
      <c r="J4739" s="37">
        <v>5926</v>
      </c>
      <c r="K4739" s="37">
        <v>30231</v>
      </c>
      <c r="L4739" s="37">
        <v>27475</v>
      </c>
      <c r="M4739" s="37">
        <v>27282</v>
      </c>
      <c r="N4739" s="37">
        <f>SUM(VentasC15[[#This Row],[Maquillaje]:[Perfumería]])</f>
        <v>130087</v>
      </c>
      <c r="O4739" s="14">
        <f>AVERAGE(VentasC15[[#This Row],[Maquillaje]:[Perfumería]])</f>
        <v>26017.4</v>
      </c>
      <c r="P4739" t="str">
        <f>INDEX(VentasC15[[#Headers],[Maquillaje]:[Perfumería]],MATCH(MAX(VentasC15[[#This Row],[Maquillaje]:[Perfumería]]),VentasC15[[#This Row],[Maquillaje]:[Perfumería]],0))</f>
        <v>Maquillaje</v>
      </c>
      <c r="Q4739" t="str">
        <f>INDEX(VentasC15[[#Headers],[Maquillaje]:[Perfumería]],MATCH(MIN(VentasC15[[#This Row],[Maquillaje]:[Perfumería]]),VentasC15[[#This Row],[Maquillaje]:[Perfumería]],0))</f>
        <v>Skincare</v>
      </c>
      <c r="R4739" t="str">
        <f>IF(VentasC15[[#This Row],[Total por vendedor]]&gt;=250000,"SI","NO")</f>
        <v>NO</v>
      </c>
    </row>
    <row r="4740" spans="1:18" x14ac:dyDescent="0.3">
      <c r="A4740" s="16">
        <v>33501860</v>
      </c>
      <c r="B4740" s="13">
        <v>64</v>
      </c>
      <c r="C4740" s="13">
        <v>10</v>
      </c>
      <c r="D4740" s="13">
        <v>63</v>
      </c>
      <c r="E4740" t="s">
        <v>22</v>
      </c>
      <c r="F4740" t="s">
        <v>21</v>
      </c>
      <c r="G4740" t="str">
        <f>IF(VentasC15[[#This Row],[Tipo de pago]]='Tablas auxiliares'!$B$6,"Venta física","Venta Online")</f>
        <v>Venta Online</v>
      </c>
      <c r="H4740" t="s">
        <v>30</v>
      </c>
      <c r="I4740" s="37">
        <v>16735</v>
      </c>
      <c r="J4740" s="37">
        <v>23874</v>
      </c>
      <c r="K4740" s="37">
        <v>20991</v>
      </c>
      <c r="L4740" s="37">
        <v>25818</v>
      </c>
      <c r="M4740" s="37">
        <v>41437</v>
      </c>
      <c r="N4740" s="37">
        <f>SUM(VentasC15[[#This Row],[Maquillaje]:[Perfumería]])</f>
        <v>128855</v>
      </c>
      <c r="O4740" s="14">
        <f>AVERAGE(VentasC15[[#This Row],[Maquillaje]:[Perfumería]])</f>
        <v>25771</v>
      </c>
      <c r="P4740" t="str">
        <f>INDEX(VentasC15[[#Headers],[Maquillaje]:[Perfumería]],MATCH(MAX(VentasC15[[#This Row],[Maquillaje]:[Perfumería]]),VentasC15[[#This Row],[Maquillaje]:[Perfumería]],0))</f>
        <v>Perfumería</v>
      </c>
      <c r="Q4740" t="str">
        <f>INDEX(VentasC15[[#Headers],[Maquillaje]:[Perfumería]],MATCH(MIN(VentasC15[[#This Row],[Maquillaje]:[Perfumería]]),VentasC15[[#This Row],[Maquillaje]:[Perfumería]],0))</f>
        <v>Maquillaje</v>
      </c>
      <c r="R4740" t="str">
        <f>IF(VentasC15[[#This Row],[Total por vendedor]]&gt;=250000,"SI","NO")</f>
        <v>NO</v>
      </c>
    </row>
    <row r="4741" spans="1:18" x14ac:dyDescent="0.3">
      <c r="A4741" s="17">
        <v>33501861</v>
      </c>
      <c r="B4741" s="13">
        <v>32</v>
      </c>
      <c r="C4741" s="13">
        <v>10</v>
      </c>
      <c r="D4741" s="13">
        <v>73</v>
      </c>
      <c r="E4741" t="s">
        <v>24</v>
      </c>
      <c r="F4741" t="s">
        <v>21</v>
      </c>
      <c r="G4741" t="str">
        <f>IF(VentasC15[[#This Row],[Tipo de pago]]='Tablas auxiliares'!$B$6,"Venta física","Venta Online")</f>
        <v>Venta Online</v>
      </c>
      <c r="H4741" t="s">
        <v>30</v>
      </c>
      <c r="I4741" s="37">
        <v>87535</v>
      </c>
      <c r="J4741" s="37">
        <v>31996</v>
      </c>
      <c r="K4741" s="37">
        <v>11813</v>
      </c>
      <c r="L4741" s="37">
        <v>38460</v>
      </c>
      <c r="M4741" s="37">
        <v>94511</v>
      </c>
      <c r="N4741" s="37">
        <f>SUM(VentasC15[[#This Row],[Maquillaje]:[Perfumería]])</f>
        <v>264315</v>
      </c>
      <c r="O4741" s="14">
        <f>AVERAGE(VentasC15[[#This Row],[Maquillaje]:[Perfumería]])</f>
        <v>52863</v>
      </c>
      <c r="P4741" t="str">
        <f>INDEX(VentasC15[[#Headers],[Maquillaje]:[Perfumería]],MATCH(MAX(VentasC15[[#This Row],[Maquillaje]:[Perfumería]]),VentasC15[[#This Row],[Maquillaje]:[Perfumería]],0))</f>
        <v>Perfumería</v>
      </c>
      <c r="Q4741" t="str">
        <f>INDEX(VentasC15[[#Headers],[Maquillaje]:[Perfumería]],MATCH(MIN(VentasC15[[#This Row],[Maquillaje]:[Perfumería]]),VentasC15[[#This Row],[Maquillaje]:[Perfumería]],0))</f>
        <v>Cabello</v>
      </c>
      <c r="R4741" t="str">
        <f>IF(VentasC15[[#This Row],[Total por vendedor]]&gt;=250000,"SI","NO")</f>
        <v>SI</v>
      </c>
    </row>
    <row r="4742" spans="1:18" x14ac:dyDescent="0.3">
      <c r="A4742" s="16">
        <v>33501862</v>
      </c>
      <c r="B4742" s="13">
        <v>26</v>
      </c>
      <c r="C4742" s="13">
        <v>10</v>
      </c>
      <c r="D4742" s="13">
        <v>55</v>
      </c>
      <c r="E4742" t="s">
        <v>25</v>
      </c>
      <c r="F4742" t="s">
        <v>21</v>
      </c>
      <c r="G4742" t="str">
        <f>IF(VentasC15[[#This Row],[Tipo de pago]]='Tablas auxiliares'!$B$6,"Venta física","Venta Online")</f>
        <v>Venta Online</v>
      </c>
      <c r="H4742" t="s">
        <v>30</v>
      </c>
      <c r="I4742" s="37">
        <v>17187</v>
      </c>
      <c r="J4742" s="37">
        <v>1236</v>
      </c>
      <c r="K4742" s="37">
        <v>80638</v>
      </c>
      <c r="L4742" s="37">
        <v>90915</v>
      </c>
      <c r="M4742" s="37">
        <v>9426</v>
      </c>
      <c r="N4742" s="37">
        <f>SUM(VentasC15[[#This Row],[Maquillaje]:[Perfumería]])</f>
        <v>199402</v>
      </c>
      <c r="O4742" s="14">
        <f>AVERAGE(VentasC15[[#This Row],[Maquillaje]:[Perfumería]])</f>
        <v>39880.400000000001</v>
      </c>
      <c r="P4742" t="str">
        <f>INDEX(VentasC15[[#Headers],[Maquillaje]:[Perfumería]],MATCH(MAX(VentasC15[[#This Row],[Maquillaje]:[Perfumería]]),VentasC15[[#This Row],[Maquillaje]:[Perfumería]],0))</f>
        <v>Cuerpo</v>
      </c>
      <c r="Q4742" t="str">
        <f>INDEX(VentasC15[[#Headers],[Maquillaje]:[Perfumería]],MATCH(MIN(VentasC15[[#This Row],[Maquillaje]:[Perfumería]]),VentasC15[[#This Row],[Maquillaje]:[Perfumería]],0))</f>
        <v>Skincare</v>
      </c>
      <c r="R4742" t="str">
        <f>IF(VentasC15[[#This Row],[Total por vendedor]]&gt;=250000,"SI","NO")</f>
        <v>NO</v>
      </c>
    </row>
    <row r="4743" spans="1:18" x14ac:dyDescent="0.3">
      <c r="A4743" s="17">
        <v>33501863</v>
      </c>
      <c r="B4743" s="13">
        <v>70</v>
      </c>
      <c r="C4743" s="13">
        <v>10</v>
      </c>
      <c r="D4743" s="13">
        <v>76</v>
      </c>
      <c r="E4743" t="s">
        <v>22</v>
      </c>
      <c r="F4743" t="s">
        <v>20</v>
      </c>
      <c r="G4743" t="str">
        <f>IF(VentasC15[[#This Row],[Tipo de pago]]='Tablas auxiliares'!$B$6,"Venta física","Venta Online")</f>
        <v>Venta física</v>
      </c>
      <c r="H4743" t="s">
        <v>30</v>
      </c>
      <c r="I4743" s="37">
        <v>49018</v>
      </c>
      <c r="J4743" s="37">
        <v>97049</v>
      </c>
      <c r="K4743" s="37">
        <v>42367</v>
      </c>
      <c r="L4743" s="37">
        <v>97057</v>
      </c>
      <c r="M4743" s="37">
        <v>99847</v>
      </c>
      <c r="N4743" s="37">
        <f>SUM(VentasC15[[#This Row],[Maquillaje]:[Perfumería]])</f>
        <v>385338</v>
      </c>
      <c r="O4743" s="14">
        <f>AVERAGE(VentasC15[[#This Row],[Maquillaje]:[Perfumería]])</f>
        <v>77067.600000000006</v>
      </c>
      <c r="P4743" t="str">
        <f>INDEX(VentasC15[[#Headers],[Maquillaje]:[Perfumería]],MATCH(MAX(VentasC15[[#This Row],[Maquillaje]:[Perfumería]]),VentasC15[[#This Row],[Maquillaje]:[Perfumería]],0))</f>
        <v>Perfumería</v>
      </c>
      <c r="Q4743" t="str">
        <f>INDEX(VentasC15[[#Headers],[Maquillaje]:[Perfumería]],MATCH(MIN(VentasC15[[#This Row],[Maquillaje]:[Perfumería]]),VentasC15[[#This Row],[Maquillaje]:[Perfumería]],0))</f>
        <v>Cabello</v>
      </c>
      <c r="R4743" t="str">
        <f>IF(VentasC15[[#This Row],[Total por vendedor]]&gt;=250000,"SI","NO")</f>
        <v>SI</v>
      </c>
    </row>
    <row r="4744" spans="1:18" x14ac:dyDescent="0.3">
      <c r="A4744" s="16">
        <v>33501864</v>
      </c>
      <c r="B4744" s="13">
        <v>75</v>
      </c>
      <c r="C4744" s="13">
        <v>10</v>
      </c>
      <c r="D4744" s="13">
        <v>57</v>
      </c>
      <c r="E4744" t="s">
        <v>22</v>
      </c>
      <c r="F4744" t="s">
        <v>20</v>
      </c>
      <c r="G4744" t="str">
        <f>IF(VentasC15[[#This Row],[Tipo de pago]]='Tablas auxiliares'!$B$6,"Venta física","Venta Online")</f>
        <v>Venta física</v>
      </c>
      <c r="H4744" t="s">
        <v>30</v>
      </c>
      <c r="I4744" s="37">
        <v>8448</v>
      </c>
      <c r="J4744" s="37">
        <v>68137</v>
      </c>
      <c r="K4744" s="37">
        <v>19345</v>
      </c>
      <c r="L4744" s="37">
        <v>805</v>
      </c>
      <c r="M4744" s="37">
        <v>52633</v>
      </c>
      <c r="N4744" s="37">
        <f>SUM(VentasC15[[#This Row],[Maquillaje]:[Perfumería]])</f>
        <v>149368</v>
      </c>
      <c r="O4744" s="14">
        <f>AVERAGE(VentasC15[[#This Row],[Maquillaje]:[Perfumería]])</f>
        <v>29873.599999999999</v>
      </c>
      <c r="P4744" t="str">
        <f>INDEX(VentasC15[[#Headers],[Maquillaje]:[Perfumería]],MATCH(MAX(VentasC15[[#This Row],[Maquillaje]:[Perfumería]]),VentasC15[[#This Row],[Maquillaje]:[Perfumería]],0))</f>
        <v>Skincare</v>
      </c>
      <c r="Q4744" t="str">
        <f>INDEX(VentasC15[[#Headers],[Maquillaje]:[Perfumería]],MATCH(MIN(VentasC15[[#This Row],[Maquillaje]:[Perfumería]]),VentasC15[[#This Row],[Maquillaje]:[Perfumería]],0))</f>
        <v>Cuerpo</v>
      </c>
      <c r="R4744" t="str">
        <f>IF(VentasC15[[#This Row],[Total por vendedor]]&gt;=250000,"SI","NO")</f>
        <v>NO</v>
      </c>
    </row>
    <row r="4745" spans="1:18" x14ac:dyDescent="0.3">
      <c r="A4745" s="17">
        <v>33501865</v>
      </c>
      <c r="B4745" s="13">
        <v>63</v>
      </c>
      <c r="C4745" s="13">
        <v>10</v>
      </c>
      <c r="D4745" s="13">
        <v>100</v>
      </c>
      <c r="E4745" t="s">
        <v>24</v>
      </c>
      <c r="F4745" t="s">
        <v>21</v>
      </c>
      <c r="G4745" t="str">
        <f>IF(VentasC15[[#This Row],[Tipo de pago]]='Tablas auxiliares'!$B$6,"Venta física","Venta Online")</f>
        <v>Venta Online</v>
      </c>
      <c r="H4745" t="s">
        <v>30</v>
      </c>
      <c r="I4745" s="37">
        <v>21501</v>
      </c>
      <c r="J4745" s="37">
        <v>18389</v>
      </c>
      <c r="K4745" s="37">
        <v>34824</v>
      </c>
      <c r="L4745" s="37">
        <v>79038</v>
      </c>
      <c r="M4745" s="37">
        <v>55694</v>
      </c>
      <c r="N4745" s="37">
        <f>SUM(VentasC15[[#This Row],[Maquillaje]:[Perfumería]])</f>
        <v>209446</v>
      </c>
      <c r="O4745" s="14">
        <f>AVERAGE(VentasC15[[#This Row],[Maquillaje]:[Perfumería]])</f>
        <v>41889.199999999997</v>
      </c>
      <c r="P4745" t="str">
        <f>INDEX(VentasC15[[#Headers],[Maquillaje]:[Perfumería]],MATCH(MAX(VentasC15[[#This Row],[Maquillaje]:[Perfumería]]),VentasC15[[#This Row],[Maquillaje]:[Perfumería]],0))</f>
        <v>Cuerpo</v>
      </c>
      <c r="Q4745" t="str">
        <f>INDEX(VentasC15[[#Headers],[Maquillaje]:[Perfumería]],MATCH(MIN(VentasC15[[#This Row],[Maquillaje]:[Perfumería]]),VentasC15[[#This Row],[Maquillaje]:[Perfumería]],0))</f>
        <v>Skincare</v>
      </c>
      <c r="R4745" t="str">
        <f>IF(VentasC15[[#This Row],[Total por vendedor]]&gt;=250000,"SI","NO")</f>
        <v>NO</v>
      </c>
    </row>
    <row r="4746" spans="1:18" x14ac:dyDescent="0.3">
      <c r="A4746" s="16">
        <v>33501866</v>
      </c>
      <c r="B4746" s="13">
        <v>42</v>
      </c>
      <c r="C4746" s="13">
        <v>10</v>
      </c>
      <c r="D4746" s="13">
        <v>58</v>
      </c>
      <c r="E4746" t="s">
        <v>23</v>
      </c>
      <c r="F4746" t="s">
        <v>20</v>
      </c>
      <c r="G4746" t="str">
        <f>IF(VentasC15[[#This Row],[Tipo de pago]]='Tablas auxiliares'!$B$6,"Venta física","Venta Online")</f>
        <v>Venta física</v>
      </c>
      <c r="H4746" t="s">
        <v>29</v>
      </c>
      <c r="I4746" s="37">
        <v>68784</v>
      </c>
      <c r="J4746" s="37">
        <v>14536</v>
      </c>
      <c r="K4746" s="37">
        <v>23095</v>
      </c>
      <c r="L4746" s="37">
        <v>49113</v>
      </c>
      <c r="M4746" s="37">
        <v>38848</v>
      </c>
      <c r="N4746" s="37">
        <f>SUM(VentasC15[[#This Row],[Maquillaje]:[Perfumería]])</f>
        <v>194376</v>
      </c>
      <c r="O4746" s="14">
        <f>AVERAGE(VentasC15[[#This Row],[Maquillaje]:[Perfumería]])</f>
        <v>38875.199999999997</v>
      </c>
      <c r="P4746" t="str">
        <f>INDEX(VentasC15[[#Headers],[Maquillaje]:[Perfumería]],MATCH(MAX(VentasC15[[#This Row],[Maquillaje]:[Perfumería]]),VentasC15[[#This Row],[Maquillaje]:[Perfumería]],0))</f>
        <v>Maquillaje</v>
      </c>
      <c r="Q4746" t="str">
        <f>INDEX(VentasC15[[#Headers],[Maquillaje]:[Perfumería]],MATCH(MIN(VentasC15[[#This Row],[Maquillaje]:[Perfumería]]),VentasC15[[#This Row],[Maquillaje]:[Perfumería]],0))</f>
        <v>Skincare</v>
      </c>
      <c r="R4746" t="str">
        <f>IF(VentasC15[[#This Row],[Total por vendedor]]&gt;=250000,"SI","NO")</f>
        <v>NO</v>
      </c>
    </row>
    <row r="4747" spans="1:18" x14ac:dyDescent="0.3">
      <c r="A4747" s="17">
        <v>33501867</v>
      </c>
      <c r="B4747" s="13">
        <v>42</v>
      </c>
      <c r="C4747" s="13">
        <v>10</v>
      </c>
      <c r="D4747" s="13">
        <v>84</v>
      </c>
      <c r="E4747" t="s">
        <v>25</v>
      </c>
      <c r="F4747" t="s">
        <v>21</v>
      </c>
      <c r="G4747" t="str">
        <f>IF(VentasC15[[#This Row],[Tipo de pago]]='Tablas auxiliares'!$B$6,"Venta física","Venta Online")</f>
        <v>Venta Online</v>
      </c>
      <c r="H4747" t="s">
        <v>29</v>
      </c>
      <c r="I4747" s="37">
        <v>25139</v>
      </c>
      <c r="J4747" s="37">
        <v>59978</v>
      </c>
      <c r="K4747" s="37">
        <v>95727</v>
      </c>
      <c r="L4747" s="37">
        <v>17914</v>
      </c>
      <c r="M4747" s="37">
        <v>52382</v>
      </c>
      <c r="N4747" s="37">
        <f>SUM(VentasC15[[#This Row],[Maquillaje]:[Perfumería]])</f>
        <v>251140</v>
      </c>
      <c r="O4747" s="14">
        <f>AVERAGE(VentasC15[[#This Row],[Maquillaje]:[Perfumería]])</f>
        <v>50228</v>
      </c>
      <c r="P4747" t="str">
        <f>INDEX(VentasC15[[#Headers],[Maquillaje]:[Perfumería]],MATCH(MAX(VentasC15[[#This Row],[Maquillaje]:[Perfumería]]),VentasC15[[#This Row],[Maquillaje]:[Perfumería]],0))</f>
        <v>Cabello</v>
      </c>
      <c r="Q4747" t="str">
        <f>INDEX(VentasC15[[#Headers],[Maquillaje]:[Perfumería]],MATCH(MIN(VentasC15[[#This Row],[Maquillaje]:[Perfumería]]),VentasC15[[#This Row],[Maquillaje]:[Perfumería]],0))</f>
        <v>Cuerpo</v>
      </c>
      <c r="R4747" t="str">
        <f>IF(VentasC15[[#This Row],[Total por vendedor]]&gt;=250000,"SI","NO")</f>
        <v>SI</v>
      </c>
    </row>
    <row r="4748" spans="1:18" x14ac:dyDescent="0.3">
      <c r="A4748" s="16">
        <v>33501868</v>
      </c>
      <c r="B4748" s="13">
        <v>45</v>
      </c>
      <c r="C4748" s="13">
        <v>10</v>
      </c>
      <c r="D4748" s="13">
        <v>45</v>
      </c>
      <c r="E4748" t="s">
        <v>24</v>
      </c>
      <c r="F4748" t="s">
        <v>21</v>
      </c>
      <c r="G4748" t="str">
        <f>IF(VentasC15[[#This Row],[Tipo de pago]]='Tablas auxiliares'!$B$6,"Venta física","Venta Online")</f>
        <v>Venta Online</v>
      </c>
      <c r="H4748" t="s">
        <v>30</v>
      </c>
      <c r="I4748" s="37">
        <v>65665</v>
      </c>
      <c r="J4748" s="37">
        <v>30712</v>
      </c>
      <c r="K4748" s="37">
        <v>60970</v>
      </c>
      <c r="L4748" s="37">
        <v>2727</v>
      </c>
      <c r="M4748" s="37">
        <v>61941</v>
      </c>
      <c r="N4748" s="37">
        <f>SUM(VentasC15[[#This Row],[Maquillaje]:[Perfumería]])</f>
        <v>222015</v>
      </c>
      <c r="O4748" s="14">
        <f>AVERAGE(VentasC15[[#This Row],[Maquillaje]:[Perfumería]])</f>
        <v>44403</v>
      </c>
      <c r="P4748" t="str">
        <f>INDEX(VentasC15[[#Headers],[Maquillaje]:[Perfumería]],MATCH(MAX(VentasC15[[#This Row],[Maquillaje]:[Perfumería]]),VentasC15[[#This Row],[Maquillaje]:[Perfumería]],0))</f>
        <v>Maquillaje</v>
      </c>
      <c r="Q4748" t="str">
        <f>INDEX(VentasC15[[#Headers],[Maquillaje]:[Perfumería]],MATCH(MIN(VentasC15[[#This Row],[Maquillaje]:[Perfumería]]),VentasC15[[#This Row],[Maquillaje]:[Perfumería]],0))</f>
        <v>Cuerpo</v>
      </c>
      <c r="R4748" t="str">
        <f>IF(VentasC15[[#This Row],[Total por vendedor]]&gt;=250000,"SI","NO")</f>
        <v>NO</v>
      </c>
    </row>
    <row r="4749" spans="1:18" x14ac:dyDescent="0.3">
      <c r="A4749" s="17">
        <v>33501869</v>
      </c>
      <c r="B4749" s="13">
        <v>49</v>
      </c>
      <c r="C4749" s="13">
        <v>10</v>
      </c>
      <c r="D4749" s="13">
        <v>96</v>
      </c>
      <c r="E4749" t="s">
        <v>22</v>
      </c>
      <c r="F4749" t="s">
        <v>21</v>
      </c>
      <c r="G4749" t="str">
        <f>IF(VentasC15[[#This Row],[Tipo de pago]]='Tablas auxiliares'!$B$6,"Venta física","Venta Online")</f>
        <v>Venta Online</v>
      </c>
      <c r="H4749" t="s">
        <v>30</v>
      </c>
      <c r="I4749" s="37">
        <v>6949</v>
      </c>
      <c r="J4749" s="37">
        <v>75515</v>
      </c>
      <c r="K4749" s="37">
        <v>27008</v>
      </c>
      <c r="L4749" s="37">
        <v>35547</v>
      </c>
      <c r="M4749" s="37">
        <v>18984</v>
      </c>
      <c r="N4749" s="37">
        <f>SUM(VentasC15[[#This Row],[Maquillaje]:[Perfumería]])</f>
        <v>164003</v>
      </c>
      <c r="O4749" s="14">
        <f>AVERAGE(VentasC15[[#This Row],[Maquillaje]:[Perfumería]])</f>
        <v>32800.6</v>
      </c>
      <c r="P4749" t="str">
        <f>INDEX(VentasC15[[#Headers],[Maquillaje]:[Perfumería]],MATCH(MAX(VentasC15[[#This Row],[Maquillaje]:[Perfumería]]),VentasC15[[#This Row],[Maquillaje]:[Perfumería]],0))</f>
        <v>Skincare</v>
      </c>
      <c r="Q4749" t="str">
        <f>INDEX(VentasC15[[#Headers],[Maquillaje]:[Perfumería]],MATCH(MIN(VentasC15[[#This Row],[Maquillaje]:[Perfumería]]),VentasC15[[#This Row],[Maquillaje]:[Perfumería]],0))</f>
        <v>Maquillaje</v>
      </c>
      <c r="R4749" t="str">
        <f>IF(VentasC15[[#This Row],[Total por vendedor]]&gt;=250000,"SI","NO")</f>
        <v>NO</v>
      </c>
    </row>
    <row r="4750" spans="1:18" x14ac:dyDescent="0.3">
      <c r="A4750" s="16">
        <v>33501870</v>
      </c>
      <c r="B4750" s="13">
        <v>35</v>
      </c>
      <c r="C4750" s="13">
        <v>10</v>
      </c>
      <c r="D4750" s="13">
        <v>75</v>
      </c>
      <c r="E4750" t="s">
        <v>22</v>
      </c>
      <c r="F4750" t="s">
        <v>21</v>
      </c>
      <c r="G4750" t="str">
        <f>IF(VentasC15[[#This Row],[Tipo de pago]]='Tablas auxiliares'!$B$6,"Venta física","Venta Online")</f>
        <v>Venta Online</v>
      </c>
      <c r="H4750" t="s">
        <v>30</v>
      </c>
      <c r="I4750" s="37">
        <v>1403</v>
      </c>
      <c r="J4750" s="37">
        <v>21253</v>
      </c>
      <c r="K4750" s="37">
        <v>84404</v>
      </c>
      <c r="L4750" s="37">
        <v>79477</v>
      </c>
      <c r="M4750" s="37">
        <v>3359</v>
      </c>
      <c r="N4750" s="37">
        <f>SUM(VentasC15[[#This Row],[Maquillaje]:[Perfumería]])</f>
        <v>189896</v>
      </c>
      <c r="O4750" s="14">
        <f>AVERAGE(VentasC15[[#This Row],[Maquillaje]:[Perfumería]])</f>
        <v>37979.199999999997</v>
      </c>
      <c r="P4750" t="str">
        <f>INDEX(VentasC15[[#Headers],[Maquillaje]:[Perfumería]],MATCH(MAX(VentasC15[[#This Row],[Maquillaje]:[Perfumería]]),VentasC15[[#This Row],[Maquillaje]:[Perfumería]],0))</f>
        <v>Cabello</v>
      </c>
      <c r="Q4750" t="str">
        <f>INDEX(VentasC15[[#Headers],[Maquillaje]:[Perfumería]],MATCH(MIN(VentasC15[[#This Row],[Maquillaje]:[Perfumería]]),VentasC15[[#This Row],[Maquillaje]:[Perfumería]],0))</f>
        <v>Maquillaje</v>
      </c>
      <c r="R4750" t="str">
        <f>IF(VentasC15[[#This Row],[Total por vendedor]]&gt;=250000,"SI","NO")</f>
        <v>NO</v>
      </c>
    </row>
    <row r="4751" spans="1:18" x14ac:dyDescent="0.3">
      <c r="A4751" s="17">
        <v>33501871</v>
      </c>
      <c r="B4751" s="13">
        <v>59</v>
      </c>
      <c r="C4751" s="13">
        <v>10</v>
      </c>
      <c r="D4751" s="13">
        <v>74</v>
      </c>
      <c r="E4751" t="s">
        <v>23</v>
      </c>
      <c r="F4751" t="s">
        <v>21</v>
      </c>
      <c r="G4751" t="str">
        <f>IF(VentasC15[[#This Row],[Tipo de pago]]='Tablas auxiliares'!$B$6,"Venta física","Venta Online")</f>
        <v>Venta Online</v>
      </c>
      <c r="H4751" t="s">
        <v>30</v>
      </c>
      <c r="I4751" s="37">
        <v>1580</v>
      </c>
      <c r="J4751" s="37">
        <v>76984</v>
      </c>
      <c r="K4751" s="37">
        <v>87749</v>
      </c>
      <c r="L4751" s="37">
        <v>59435</v>
      </c>
      <c r="M4751" s="37">
        <v>16030</v>
      </c>
      <c r="N4751" s="37">
        <f>SUM(VentasC15[[#This Row],[Maquillaje]:[Perfumería]])</f>
        <v>241778</v>
      </c>
      <c r="O4751" s="14">
        <f>AVERAGE(VentasC15[[#This Row],[Maquillaje]:[Perfumería]])</f>
        <v>48355.6</v>
      </c>
      <c r="P4751" t="str">
        <f>INDEX(VentasC15[[#Headers],[Maquillaje]:[Perfumería]],MATCH(MAX(VentasC15[[#This Row],[Maquillaje]:[Perfumería]]),VentasC15[[#This Row],[Maquillaje]:[Perfumería]],0))</f>
        <v>Cabello</v>
      </c>
      <c r="Q4751" t="str">
        <f>INDEX(VentasC15[[#Headers],[Maquillaje]:[Perfumería]],MATCH(MIN(VentasC15[[#This Row],[Maquillaje]:[Perfumería]]),VentasC15[[#This Row],[Maquillaje]:[Perfumería]],0))</f>
        <v>Maquillaje</v>
      </c>
      <c r="R4751" t="str">
        <f>IF(VentasC15[[#This Row],[Total por vendedor]]&gt;=250000,"SI","NO")</f>
        <v>NO</v>
      </c>
    </row>
    <row r="4752" spans="1:18" x14ac:dyDescent="0.3">
      <c r="A4752" s="16">
        <v>33501872</v>
      </c>
      <c r="B4752" s="13">
        <v>29</v>
      </c>
      <c r="C4752" s="13">
        <v>10</v>
      </c>
      <c r="D4752" s="13">
        <v>94</v>
      </c>
      <c r="E4752" t="s">
        <v>22</v>
      </c>
      <c r="F4752" t="s">
        <v>21</v>
      </c>
      <c r="G4752" t="str">
        <f>IF(VentasC15[[#This Row],[Tipo de pago]]='Tablas auxiliares'!$B$6,"Venta física","Venta Online")</f>
        <v>Venta Online</v>
      </c>
      <c r="H4752" t="s">
        <v>30</v>
      </c>
      <c r="I4752" s="37">
        <v>29968</v>
      </c>
      <c r="J4752" s="37">
        <v>57542</v>
      </c>
      <c r="K4752" s="37">
        <v>26002</v>
      </c>
      <c r="L4752" s="37">
        <v>4901</v>
      </c>
      <c r="M4752" s="37">
        <v>5027</v>
      </c>
      <c r="N4752" s="37">
        <f>SUM(VentasC15[[#This Row],[Maquillaje]:[Perfumería]])</f>
        <v>123440</v>
      </c>
      <c r="O4752" s="14">
        <f>AVERAGE(VentasC15[[#This Row],[Maquillaje]:[Perfumería]])</f>
        <v>24688</v>
      </c>
      <c r="P4752" t="str">
        <f>INDEX(VentasC15[[#Headers],[Maquillaje]:[Perfumería]],MATCH(MAX(VentasC15[[#This Row],[Maquillaje]:[Perfumería]]),VentasC15[[#This Row],[Maquillaje]:[Perfumería]],0))</f>
        <v>Skincare</v>
      </c>
      <c r="Q4752" t="str">
        <f>INDEX(VentasC15[[#Headers],[Maquillaje]:[Perfumería]],MATCH(MIN(VentasC15[[#This Row],[Maquillaje]:[Perfumería]]),VentasC15[[#This Row],[Maquillaje]:[Perfumería]],0))</f>
        <v>Cuerpo</v>
      </c>
      <c r="R4752" t="str">
        <f>IF(VentasC15[[#This Row],[Total por vendedor]]&gt;=250000,"SI","NO")</f>
        <v>NO</v>
      </c>
    </row>
    <row r="4753" spans="1:18" x14ac:dyDescent="0.3">
      <c r="A4753" s="17">
        <v>33501873</v>
      </c>
      <c r="B4753" s="13">
        <v>31</v>
      </c>
      <c r="C4753" s="13">
        <v>10</v>
      </c>
      <c r="D4753" s="13">
        <v>72</v>
      </c>
      <c r="E4753" t="s">
        <v>24</v>
      </c>
      <c r="F4753" t="s">
        <v>20</v>
      </c>
      <c r="G4753" t="str">
        <f>IF(VentasC15[[#This Row],[Tipo de pago]]='Tablas auxiliares'!$B$6,"Venta física","Venta Online")</f>
        <v>Venta física</v>
      </c>
      <c r="H4753" t="s">
        <v>29</v>
      </c>
      <c r="I4753" s="37">
        <v>79575</v>
      </c>
      <c r="J4753" s="37">
        <v>93761</v>
      </c>
      <c r="K4753" s="37">
        <v>82327</v>
      </c>
      <c r="L4753" s="37">
        <v>22676</v>
      </c>
      <c r="M4753" s="37">
        <v>76546</v>
      </c>
      <c r="N4753" s="37">
        <f>SUM(VentasC15[[#This Row],[Maquillaje]:[Perfumería]])</f>
        <v>354885</v>
      </c>
      <c r="O4753" s="14">
        <f>AVERAGE(VentasC15[[#This Row],[Maquillaje]:[Perfumería]])</f>
        <v>70977</v>
      </c>
      <c r="P4753" t="str">
        <f>INDEX(VentasC15[[#Headers],[Maquillaje]:[Perfumería]],MATCH(MAX(VentasC15[[#This Row],[Maquillaje]:[Perfumería]]),VentasC15[[#This Row],[Maquillaje]:[Perfumería]],0))</f>
        <v>Skincare</v>
      </c>
      <c r="Q4753" t="str">
        <f>INDEX(VentasC15[[#Headers],[Maquillaje]:[Perfumería]],MATCH(MIN(VentasC15[[#This Row],[Maquillaje]:[Perfumería]]),VentasC15[[#This Row],[Maquillaje]:[Perfumería]],0))</f>
        <v>Cuerpo</v>
      </c>
      <c r="R4753" t="str">
        <f>IF(VentasC15[[#This Row],[Total por vendedor]]&gt;=250000,"SI","NO")</f>
        <v>SI</v>
      </c>
    </row>
    <row r="4754" spans="1:18" x14ac:dyDescent="0.3">
      <c r="A4754" s="16">
        <v>33501874</v>
      </c>
      <c r="B4754" s="13">
        <v>41</v>
      </c>
      <c r="C4754" s="13">
        <v>10</v>
      </c>
      <c r="D4754" s="13">
        <v>98</v>
      </c>
      <c r="E4754" t="s">
        <v>22</v>
      </c>
      <c r="F4754" t="s">
        <v>21</v>
      </c>
      <c r="G4754" t="str">
        <f>IF(VentasC15[[#This Row],[Tipo de pago]]='Tablas auxiliares'!$B$6,"Venta física","Venta Online")</f>
        <v>Venta Online</v>
      </c>
      <c r="H4754" t="s">
        <v>30</v>
      </c>
      <c r="I4754" s="37">
        <v>94483</v>
      </c>
      <c r="J4754" s="37">
        <v>26305</v>
      </c>
      <c r="K4754" s="37">
        <v>61165</v>
      </c>
      <c r="L4754" s="37">
        <v>26813</v>
      </c>
      <c r="M4754" s="37">
        <v>30433</v>
      </c>
      <c r="N4754" s="37">
        <f>SUM(VentasC15[[#This Row],[Maquillaje]:[Perfumería]])</f>
        <v>239199</v>
      </c>
      <c r="O4754" s="14">
        <f>AVERAGE(VentasC15[[#This Row],[Maquillaje]:[Perfumería]])</f>
        <v>47839.8</v>
      </c>
      <c r="P4754" t="str">
        <f>INDEX(VentasC15[[#Headers],[Maquillaje]:[Perfumería]],MATCH(MAX(VentasC15[[#This Row],[Maquillaje]:[Perfumería]]),VentasC15[[#This Row],[Maquillaje]:[Perfumería]],0))</f>
        <v>Maquillaje</v>
      </c>
      <c r="Q4754" t="str">
        <f>INDEX(VentasC15[[#Headers],[Maquillaje]:[Perfumería]],MATCH(MIN(VentasC15[[#This Row],[Maquillaje]:[Perfumería]]),VentasC15[[#This Row],[Maquillaje]:[Perfumería]],0))</f>
        <v>Skincare</v>
      </c>
      <c r="R4754" t="str">
        <f>IF(VentasC15[[#This Row],[Total por vendedor]]&gt;=250000,"SI","NO")</f>
        <v>NO</v>
      </c>
    </row>
    <row r="4755" spans="1:18" x14ac:dyDescent="0.3">
      <c r="A4755" s="17">
        <v>33501875</v>
      </c>
      <c r="B4755" s="13">
        <v>64</v>
      </c>
      <c r="C4755" s="13">
        <v>10</v>
      </c>
      <c r="D4755" s="13">
        <v>7</v>
      </c>
      <c r="E4755" t="s">
        <v>25</v>
      </c>
      <c r="F4755" t="s">
        <v>20</v>
      </c>
      <c r="G4755" t="str">
        <f>IF(VentasC15[[#This Row],[Tipo de pago]]='Tablas auxiliares'!$B$6,"Venta física","Venta Online")</f>
        <v>Venta física</v>
      </c>
      <c r="H4755" t="s">
        <v>30</v>
      </c>
      <c r="I4755" s="37">
        <v>23083</v>
      </c>
      <c r="J4755" s="37">
        <v>22283</v>
      </c>
      <c r="K4755" s="37">
        <v>9215</v>
      </c>
      <c r="L4755" s="37">
        <v>68180</v>
      </c>
      <c r="M4755" s="37">
        <v>99526</v>
      </c>
      <c r="N4755" s="37">
        <f>SUM(VentasC15[[#This Row],[Maquillaje]:[Perfumería]])</f>
        <v>222287</v>
      </c>
      <c r="O4755" s="14">
        <f>AVERAGE(VentasC15[[#This Row],[Maquillaje]:[Perfumería]])</f>
        <v>44457.4</v>
      </c>
      <c r="P4755" t="str">
        <f>INDEX(VentasC15[[#Headers],[Maquillaje]:[Perfumería]],MATCH(MAX(VentasC15[[#This Row],[Maquillaje]:[Perfumería]]),VentasC15[[#This Row],[Maquillaje]:[Perfumería]],0))</f>
        <v>Perfumería</v>
      </c>
      <c r="Q4755" t="str">
        <f>INDEX(VentasC15[[#Headers],[Maquillaje]:[Perfumería]],MATCH(MIN(VentasC15[[#This Row],[Maquillaje]:[Perfumería]]),VentasC15[[#This Row],[Maquillaje]:[Perfumería]],0))</f>
        <v>Cabello</v>
      </c>
      <c r="R4755" t="str">
        <f>IF(VentasC15[[#This Row],[Total por vendedor]]&gt;=250000,"SI","NO")</f>
        <v>NO</v>
      </c>
    </row>
    <row r="4756" spans="1:18" x14ac:dyDescent="0.3">
      <c r="A4756" s="16">
        <v>33501876</v>
      </c>
      <c r="B4756" s="13">
        <v>52</v>
      </c>
      <c r="C4756" s="13">
        <v>10</v>
      </c>
      <c r="D4756" s="13">
        <v>32</v>
      </c>
      <c r="E4756" t="s">
        <v>22</v>
      </c>
      <c r="F4756" t="s">
        <v>21</v>
      </c>
      <c r="G4756" t="str">
        <f>IF(VentasC15[[#This Row],[Tipo de pago]]='Tablas auxiliares'!$B$6,"Venta física","Venta Online")</f>
        <v>Venta Online</v>
      </c>
      <c r="H4756" t="s">
        <v>30</v>
      </c>
      <c r="I4756" s="37">
        <v>55198</v>
      </c>
      <c r="J4756" s="37">
        <v>69184</v>
      </c>
      <c r="K4756" s="37">
        <v>83346</v>
      </c>
      <c r="L4756" s="37">
        <v>13407</v>
      </c>
      <c r="M4756" s="37">
        <v>79549</v>
      </c>
      <c r="N4756" s="37">
        <f>SUM(VentasC15[[#This Row],[Maquillaje]:[Perfumería]])</f>
        <v>300684</v>
      </c>
      <c r="O4756" s="14">
        <f>AVERAGE(VentasC15[[#This Row],[Maquillaje]:[Perfumería]])</f>
        <v>60136.800000000003</v>
      </c>
      <c r="P4756" t="str">
        <f>INDEX(VentasC15[[#Headers],[Maquillaje]:[Perfumería]],MATCH(MAX(VentasC15[[#This Row],[Maquillaje]:[Perfumería]]),VentasC15[[#This Row],[Maquillaje]:[Perfumería]],0))</f>
        <v>Cabello</v>
      </c>
      <c r="Q4756" t="str">
        <f>INDEX(VentasC15[[#Headers],[Maquillaje]:[Perfumería]],MATCH(MIN(VentasC15[[#This Row],[Maquillaje]:[Perfumería]]),VentasC15[[#This Row],[Maquillaje]:[Perfumería]],0))</f>
        <v>Cuerpo</v>
      </c>
      <c r="R4756" t="str">
        <f>IF(VentasC15[[#This Row],[Total por vendedor]]&gt;=250000,"SI","NO")</f>
        <v>SI</v>
      </c>
    </row>
    <row r="4757" spans="1:18" x14ac:dyDescent="0.3">
      <c r="A4757" s="17">
        <v>33501877</v>
      </c>
      <c r="B4757" s="13">
        <v>57</v>
      </c>
      <c r="C4757" s="13">
        <v>10</v>
      </c>
      <c r="D4757" s="13">
        <v>11</v>
      </c>
      <c r="E4757" t="s">
        <v>22</v>
      </c>
      <c r="F4757" t="s">
        <v>21</v>
      </c>
      <c r="G4757" t="str">
        <f>IF(VentasC15[[#This Row],[Tipo de pago]]='Tablas auxiliares'!$B$6,"Venta física","Venta Online")</f>
        <v>Venta Online</v>
      </c>
      <c r="H4757" t="s">
        <v>29</v>
      </c>
      <c r="I4757" s="37">
        <v>4260</v>
      </c>
      <c r="J4757" s="37">
        <v>88641</v>
      </c>
      <c r="K4757" s="37">
        <v>22779</v>
      </c>
      <c r="L4757" s="37">
        <v>88312</v>
      </c>
      <c r="M4757" s="37">
        <v>18588</v>
      </c>
      <c r="N4757" s="37">
        <f>SUM(VentasC15[[#This Row],[Maquillaje]:[Perfumería]])</f>
        <v>222580</v>
      </c>
      <c r="O4757" s="14">
        <f>AVERAGE(VentasC15[[#This Row],[Maquillaje]:[Perfumería]])</f>
        <v>44516</v>
      </c>
      <c r="P4757" t="str">
        <f>INDEX(VentasC15[[#Headers],[Maquillaje]:[Perfumería]],MATCH(MAX(VentasC15[[#This Row],[Maquillaje]:[Perfumería]]),VentasC15[[#This Row],[Maquillaje]:[Perfumería]],0))</f>
        <v>Skincare</v>
      </c>
      <c r="Q4757" t="str">
        <f>INDEX(VentasC15[[#Headers],[Maquillaje]:[Perfumería]],MATCH(MIN(VentasC15[[#This Row],[Maquillaje]:[Perfumería]]),VentasC15[[#This Row],[Maquillaje]:[Perfumería]],0))</f>
        <v>Maquillaje</v>
      </c>
      <c r="R4757" t="str">
        <f>IF(VentasC15[[#This Row],[Total por vendedor]]&gt;=250000,"SI","NO")</f>
        <v>NO</v>
      </c>
    </row>
    <row r="4758" spans="1:18" x14ac:dyDescent="0.3">
      <c r="A4758" s="16">
        <v>33501878</v>
      </c>
      <c r="B4758" s="13">
        <v>37</v>
      </c>
      <c r="C4758" s="13">
        <v>10</v>
      </c>
      <c r="D4758" s="13">
        <v>48</v>
      </c>
      <c r="E4758" t="s">
        <v>25</v>
      </c>
      <c r="F4758" t="s">
        <v>21</v>
      </c>
      <c r="G4758" t="str">
        <f>IF(VentasC15[[#This Row],[Tipo de pago]]='Tablas auxiliares'!$B$6,"Venta física","Venta Online")</f>
        <v>Venta Online</v>
      </c>
      <c r="H4758" t="s">
        <v>29</v>
      </c>
      <c r="I4758" s="37">
        <v>69389</v>
      </c>
      <c r="J4758" s="37">
        <v>80355</v>
      </c>
      <c r="K4758" s="37">
        <v>71541</v>
      </c>
      <c r="L4758" s="37">
        <v>9661</v>
      </c>
      <c r="M4758" s="37">
        <v>48899</v>
      </c>
      <c r="N4758" s="37">
        <f>SUM(VentasC15[[#This Row],[Maquillaje]:[Perfumería]])</f>
        <v>279845</v>
      </c>
      <c r="O4758" s="14">
        <f>AVERAGE(VentasC15[[#This Row],[Maquillaje]:[Perfumería]])</f>
        <v>55969</v>
      </c>
      <c r="P4758" t="str">
        <f>INDEX(VentasC15[[#Headers],[Maquillaje]:[Perfumería]],MATCH(MAX(VentasC15[[#This Row],[Maquillaje]:[Perfumería]]),VentasC15[[#This Row],[Maquillaje]:[Perfumería]],0))</f>
        <v>Skincare</v>
      </c>
      <c r="Q4758" t="str">
        <f>INDEX(VentasC15[[#Headers],[Maquillaje]:[Perfumería]],MATCH(MIN(VentasC15[[#This Row],[Maquillaje]:[Perfumería]]),VentasC15[[#This Row],[Maquillaje]:[Perfumería]],0))</f>
        <v>Cuerpo</v>
      </c>
      <c r="R4758" t="str">
        <f>IF(VentasC15[[#This Row],[Total por vendedor]]&gt;=250000,"SI","NO")</f>
        <v>SI</v>
      </c>
    </row>
    <row r="4759" spans="1:18" x14ac:dyDescent="0.3">
      <c r="A4759" s="17">
        <v>33501879</v>
      </c>
      <c r="B4759" s="13">
        <v>37</v>
      </c>
      <c r="C4759" s="13">
        <v>10</v>
      </c>
      <c r="D4759" s="13">
        <v>93</v>
      </c>
      <c r="E4759" t="s">
        <v>23</v>
      </c>
      <c r="F4759" t="s">
        <v>20</v>
      </c>
      <c r="G4759" t="str">
        <f>IF(VentasC15[[#This Row],[Tipo de pago]]='Tablas auxiliares'!$B$6,"Venta física","Venta Online")</f>
        <v>Venta física</v>
      </c>
      <c r="H4759" t="s">
        <v>30</v>
      </c>
      <c r="I4759" s="37">
        <v>57881</v>
      </c>
      <c r="J4759" s="37">
        <v>76729</v>
      </c>
      <c r="K4759" s="37">
        <v>14852</v>
      </c>
      <c r="L4759" s="37">
        <v>82386</v>
      </c>
      <c r="M4759" s="37">
        <v>47169</v>
      </c>
      <c r="N4759" s="37">
        <f>SUM(VentasC15[[#This Row],[Maquillaje]:[Perfumería]])</f>
        <v>279017</v>
      </c>
      <c r="O4759" s="14">
        <f>AVERAGE(VentasC15[[#This Row],[Maquillaje]:[Perfumería]])</f>
        <v>55803.4</v>
      </c>
      <c r="P4759" t="str">
        <f>INDEX(VentasC15[[#Headers],[Maquillaje]:[Perfumería]],MATCH(MAX(VentasC15[[#This Row],[Maquillaje]:[Perfumería]]),VentasC15[[#This Row],[Maquillaje]:[Perfumería]],0))</f>
        <v>Cuerpo</v>
      </c>
      <c r="Q4759" t="str">
        <f>INDEX(VentasC15[[#Headers],[Maquillaje]:[Perfumería]],MATCH(MIN(VentasC15[[#This Row],[Maquillaje]:[Perfumería]]),VentasC15[[#This Row],[Maquillaje]:[Perfumería]],0))</f>
        <v>Cabello</v>
      </c>
      <c r="R4759" t="str">
        <f>IF(VentasC15[[#This Row],[Total por vendedor]]&gt;=250000,"SI","NO")</f>
        <v>SI</v>
      </c>
    </row>
    <row r="4760" spans="1:18" x14ac:dyDescent="0.3">
      <c r="A4760" s="16">
        <v>33501880</v>
      </c>
      <c r="B4760" s="13">
        <v>25</v>
      </c>
      <c r="C4760" s="13">
        <v>10</v>
      </c>
      <c r="D4760" s="13">
        <v>85</v>
      </c>
      <c r="E4760" t="s">
        <v>24</v>
      </c>
      <c r="F4760" t="s">
        <v>20</v>
      </c>
      <c r="G4760" t="str">
        <f>IF(VentasC15[[#This Row],[Tipo de pago]]='Tablas auxiliares'!$B$6,"Venta física","Venta Online")</f>
        <v>Venta física</v>
      </c>
      <c r="H4760" t="s">
        <v>30</v>
      </c>
      <c r="I4760" s="37">
        <v>51330</v>
      </c>
      <c r="J4760" s="37">
        <v>49611</v>
      </c>
      <c r="K4760" s="37">
        <v>31322</v>
      </c>
      <c r="L4760" s="37">
        <v>66015</v>
      </c>
      <c r="M4760" s="37">
        <v>57619</v>
      </c>
      <c r="N4760" s="37">
        <f>SUM(VentasC15[[#This Row],[Maquillaje]:[Perfumería]])</f>
        <v>255897</v>
      </c>
      <c r="O4760" s="14">
        <f>AVERAGE(VentasC15[[#This Row],[Maquillaje]:[Perfumería]])</f>
        <v>51179.4</v>
      </c>
      <c r="P4760" t="str">
        <f>INDEX(VentasC15[[#Headers],[Maquillaje]:[Perfumería]],MATCH(MAX(VentasC15[[#This Row],[Maquillaje]:[Perfumería]]),VentasC15[[#This Row],[Maquillaje]:[Perfumería]],0))</f>
        <v>Cuerpo</v>
      </c>
      <c r="Q4760" t="str">
        <f>INDEX(VentasC15[[#Headers],[Maquillaje]:[Perfumería]],MATCH(MIN(VentasC15[[#This Row],[Maquillaje]:[Perfumería]]),VentasC15[[#This Row],[Maquillaje]:[Perfumería]],0))</f>
        <v>Cabello</v>
      </c>
      <c r="R4760" t="str">
        <f>IF(VentasC15[[#This Row],[Total por vendedor]]&gt;=250000,"SI","NO")</f>
        <v>SI</v>
      </c>
    </row>
    <row r="4761" spans="1:18" x14ac:dyDescent="0.3">
      <c r="A4761" s="17">
        <v>33501881</v>
      </c>
      <c r="B4761" s="13">
        <v>42</v>
      </c>
      <c r="C4761" s="13">
        <v>10</v>
      </c>
      <c r="D4761" s="13">
        <v>71</v>
      </c>
      <c r="E4761" t="s">
        <v>22</v>
      </c>
      <c r="F4761" t="s">
        <v>21</v>
      </c>
      <c r="G4761" t="str">
        <f>IF(VentasC15[[#This Row],[Tipo de pago]]='Tablas auxiliares'!$B$6,"Venta física","Venta Online")</f>
        <v>Venta Online</v>
      </c>
      <c r="H4761" t="s">
        <v>30</v>
      </c>
      <c r="I4761" s="37">
        <v>87092</v>
      </c>
      <c r="J4761" s="37">
        <v>53369</v>
      </c>
      <c r="K4761" s="37">
        <v>30083</v>
      </c>
      <c r="L4761" s="37">
        <v>21823</v>
      </c>
      <c r="M4761" s="37">
        <v>26996</v>
      </c>
      <c r="N4761" s="37">
        <f>SUM(VentasC15[[#This Row],[Maquillaje]:[Perfumería]])</f>
        <v>219363</v>
      </c>
      <c r="O4761" s="14">
        <f>AVERAGE(VentasC15[[#This Row],[Maquillaje]:[Perfumería]])</f>
        <v>43872.6</v>
      </c>
      <c r="P4761" t="str">
        <f>INDEX(VentasC15[[#Headers],[Maquillaje]:[Perfumería]],MATCH(MAX(VentasC15[[#This Row],[Maquillaje]:[Perfumería]]),VentasC15[[#This Row],[Maquillaje]:[Perfumería]],0))</f>
        <v>Maquillaje</v>
      </c>
      <c r="Q4761" t="str">
        <f>INDEX(VentasC15[[#Headers],[Maquillaje]:[Perfumería]],MATCH(MIN(VentasC15[[#This Row],[Maquillaje]:[Perfumería]]),VentasC15[[#This Row],[Maquillaje]:[Perfumería]],0))</f>
        <v>Cuerpo</v>
      </c>
      <c r="R4761" t="str">
        <f>IF(VentasC15[[#This Row],[Total por vendedor]]&gt;=250000,"SI","NO")</f>
        <v>NO</v>
      </c>
    </row>
    <row r="4762" spans="1:18" x14ac:dyDescent="0.3">
      <c r="A4762" s="16">
        <v>33501882</v>
      </c>
      <c r="B4762" s="13">
        <v>66</v>
      </c>
      <c r="C4762" s="13">
        <v>10</v>
      </c>
      <c r="D4762" s="13">
        <v>36</v>
      </c>
      <c r="E4762" t="s">
        <v>22</v>
      </c>
      <c r="F4762" t="s">
        <v>21</v>
      </c>
      <c r="G4762" t="str">
        <f>IF(VentasC15[[#This Row],[Tipo de pago]]='Tablas auxiliares'!$B$6,"Venta física","Venta Online")</f>
        <v>Venta Online</v>
      </c>
      <c r="H4762" t="s">
        <v>30</v>
      </c>
      <c r="I4762" s="37">
        <v>22662</v>
      </c>
      <c r="J4762" s="37">
        <v>29256</v>
      </c>
      <c r="K4762" s="37">
        <v>13038</v>
      </c>
      <c r="L4762" s="37">
        <v>38722</v>
      </c>
      <c r="M4762" s="37">
        <v>10401</v>
      </c>
      <c r="N4762" s="37">
        <f>SUM(VentasC15[[#This Row],[Maquillaje]:[Perfumería]])</f>
        <v>114079</v>
      </c>
      <c r="O4762" s="14">
        <f>AVERAGE(VentasC15[[#This Row],[Maquillaje]:[Perfumería]])</f>
        <v>22815.8</v>
      </c>
      <c r="P4762" t="str">
        <f>INDEX(VentasC15[[#Headers],[Maquillaje]:[Perfumería]],MATCH(MAX(VentasC15[[#This Row],[Maquillaje]:[Perfumería]]),VentasC15[[#This Row],[Maquillaje]:[Perfumería]],0))</f>
        <v>Cuerpo</v>
      </c>
      <c r="Q4762" t="str">
        <f>INDEX(VentasC15[[#Headers],[Maquillaje]:[Perfumería]],MATCH(MIN(VentasC15[[#This Row],[Maquillaje]:[Perfumería]]),VentasC15[[#This Row],[Maquillaje]:[Perfumería]],0))</f>
        <v>Perfumería</v>
      </c>
      <c r="R4762" t="str">
        <f>IF(VentasC15[[#This Row],[Total por vendedor]]&gt;=250000,"SI","NO")</f>
        <v>NO</v>
      </c>
    </row>
    <row r="4763" spans="1:18" x14ac:dyDescent="0.3">
      <c r="A4763" s="17">
        <v>33501883</v>
      </c>
      <c r="B4763" s="13">
        <v>57</v>
      </c>
      <c r="C4763" s="13">
        <v>10</v>
      </c>
      <c r="D4763" s="13">
        <v>93</v>
      </c>
      <c r="E4763" t="s">
        <v>24</v>
      </c>
      <c r="F4763" t="s">
        <v>20</v>
      </c>
      <c r="G4763" t="str">
        <f>IF(VentasC15[[#This Row],[Tipo de pago]]='Tablas auxiliares'!$B$6,"Venta física","Venta Online")</f>
        <v>Venta física</v>
      </c>
      <c r="H4763" t="s">
        <v>29</v>
      </c>
      <c r="I4763" s="37">
        <v>91848</v>
      </c>
      <c r="J4763" s="37">
        <v>52897</v>
      </c>
      <c r="K4763" s="37">
        <v>57380</v>
      </c>
      <c r="L4763" s="37">
        <v>15010</v>
      </c>
      <c r="M4763" s="37">
        <v>39252</v>
      </c>
      <c r="N4763" s="37">
        <f>SUM(VentasC15[[#This Row],[Maquillaje]:[Perfumería]])</f>
        <v>256387</v>
      </c>
      <c r="O4763" s="14">
        <f>AVERAGE(VentasC15[[#This Row],[Maquillaje]:[Perfumería]])</f>
        <v>51277.4</v>
      </c>
      <c r="P4763" t="str">
        <f>INDEX(VentasC15[[#Headers],[Maquillaje]:[Perfumería]],MATCH(MAX(VentasC15[[#This Row],[Maquillaje]:[Perfumería]]),VentasC15[[#This Row],[Maquillaje]:[Perfumería]],0))</f>
        <v>Maquillaje</v>
      </c>
      <c r="Q4763" t="str">
        <f>INDEX(VentasC15[[#Headers],[Maquillaje]:[Perfumería]],MATCH(MIN(VentasC15[[#This Row],[Maquillaje]:[Perfumería]]),VentasC15[[#This Row],[Maquillaje]:[Perfumería]],0))</f>
        <v>Cuerpo</v>
      </c>
      <c r="R4763" t="str">
        <f>IF(VentasC15[[#This Row],[Total por vendedor]]&gt;=250000,"SI","NO")</f>
        <v>SI</v>
      </c>
    </row>
    <row r="4764" spans="1:18" x14ac:dyDescent="0.3">
      <c r="A4764" s="16">
        <v>33501884</v>
      </c>
      <c r="B4764" s="13">
        <v>45</v>
      </c>
      <c r="C4764" s="13">
        <v>10</v>
      </c>
      <c r="D4764" s="13">
        <v>22</v>
      </c>
      <c r="E4764" t="s">
        <v>25</v>
      </c>
      <c r="F4764" t="s">
        <v>20</v>
      </c>
      <c r="G4764" t="str">
        <f>IF(VentasC15[[#This Row],[Tipo de pago]]='Tablas auxiliares'!$B$6,"Venta física","Venta Online")</f>
        <v>Venta física</v>
      </c>
      <c r="H4764" t="s">
        <v>30</v>
      </c>
      <c r="I4764" s="37">
        <v>65635</v>
      </c>
      <c r="J4764" s="37">
        <v>13260</v>
      </c>
      <c r="K4764" s="37">
        <v>57194</v>
      </c>
      <c r="L4764" s="37">
        <v>95228</v>
      </c>
      <c r="M4764" s="37">
        <v>12895</v>
      </c>
      <c r="N4764" s="37">
        <f>SUM(VentasC15[[#This Row],[Maquillaje]:[Perfumería]])</f>
        <v>244212</v>
      </c>
      <c r="O4764" s="14">
        <f>AVERAGE(VentasC15[[#This Row],[Maquillaje]:[Perfumería]])</f>
        <v>48842.400000000001</v>
      </c>
      <c r="P4764" t="str">
        <f>INDEX(VentasC15[[#Headers],[Maquillaje]:[Perfumería]],MATCH(MAX(VentasC15[[#This Row],[Maquillaje]:[Perfumería]]),VentasC15[[#This Row],[Maquillaje]:[Perfumería]],0))</f>
        <v>Cuerpo</v>
      </c>
      <c r="Q4764" t="str">
        <f>INDEX(VentasC15[[#Headers],[Maquillaje]:[Perfumería]],MATCH(MIN(VentasC15[[#This Row],[Maquillaje]:[Perfumería]]),VentasC15[[#This Row],[Maquillaje]:[Perfumería]],0))</f>
        <v>Perfumería</v>
      </c>
      <c r="R4764" t="str">
        <f>IF(VentasC15[[#This Row],[Total por vendedor]]&gt;=250000,"SI","NO")</f>
        <v>NO</v>
      </c>
    </row>
    <row r="4765" spans="1:18" x14ac:dyDescent="0.3">
      <c r="A4765" s="17">
        <v>33501885</v>
      </c>
      <c r="B4765" s="13">
        <v>47</v>
      </c>
      <c r="C4765" s="13">
        <v>10</v>
      </c>
      <c r="D4765" s="13">
        <v>64</v>
      </c>
      <c r="E4765" t="s">
        <v>24</v>
      </c>
      <c r="F4765" t="s">
        <v>20</v>
      </c>
      <c r="G4765" t="str">
        <f>IF(VentasC15[[#This Row],[Tipo de pago]]='Tablas auxiliares'!$B$6,"Venta física","Venta Online")</f>
        <v>Venta física</v>
      </c>
      <c r="H4765" t="s">
        <v>29</v>
      </c>
      <c r="I4765" s="37">
        <v>21515</v>
      </c>
      <c r="J4765" s="37">
        <v>46882</v>
      </c>
      <c r="K4765" s="37">
        <v>42542</v>
      </c>
      <c r="L4765" s="37">
        <v>96544</v>
      </c>
      <c r="M4765" s="37">
        <v>87899</v>
      </c>
      <c r="N4765" s="37">
        <f>SUM(VentasC15[[#This Row],[Maquillaje]:[Perfumería]])</f>
        <v>295382</v>
      </c>
      <c r="O4765" s="14">
        <f>AVERAGE(VentasC15[[#This Row],[Maquillaje]:[Perfumería]])</f>
        <v>59076.4</v>
      </c>
      <c r="P4765" t="str">
        <f>INDEX(VentasC15[[#Headers],[Maquillaje]:[Perfumería]],MATCH(MAX(VentasC15[[#This Row],[Maquillaje]:[Perfumería]]),VentasC15[[#This Row],[Maquillaje]:[Perfumería]],0))</f>
        <v>Cuerpo</v>
      </c>
      <c r="Q4765" t="str">
        <f>INDEX(VentasC15[[#Headers],[Maquillaje]:[Perfumería]],MATCH(MIN(VentasC15[[#This Row],[Maquillaje]:[Perfumería]]),VentasC15[[#This Row],[Maquillaje]:[Perfumería]],0))</f>
        <v>Maquillaje</v>
      </c>
      <c r="R4765" t="str">
        <f>IF(VentasC15[[#This Row],[Total por vendedor]]&gt;=250000,"SI","NO")</f>
        <v>SI</v>
      </c>
    </row>
    <row r="4766" spans="1:18" x14ac:dyDescent="0.3">
      <c r="A4766" s="16">
        <v>33501886</v>
      </c>
      <c r="B4766" s="13">
        <v>69</v>
      </c>
      <c r="C4766" s="13">
        <v>10</v>
      </c>
      <c r="D4766" s="13">
        <v>8</v>
      </c>
      <c r="E4766" t="s">
        <v>23</v>
      </c>
      <c r="F4766" t="s">
        <v>20</v>
      </c>
      <c r="G4766" t="str">
        <f>IF(VentasC15[[#This Row],[Tipo de pago]]='Tablas auxiliares'!$B$6,"Venta física","Venta Online")</f>
        <v>Venta física</v>
      </c>
      <c r="H4766" t="s">
        <v>29</v>
      </c>
      <c r="I4766" s="37">
        <v>73807</v>
      </c>
      <c r="J4766" s="37">
        <v>47387</v>
      </c>
      <c r="K4766" s="37">
        <v>38484</v>
      </c>
      <c r="L4766" s="37">
        <v>29331</v>
      </c>
      <c r="M4766" s="37">
        <v>5373</v>
      </c>
      <c r="N4766" s="37">
        <f>SUM(VentasC15[[#This Row],[Maquillaje]:[Perfumería]])</f>
        <v>194382</v>
      </c>
      <c r="O4766" s="14">
        <f>AVERAGE(VentasC15[[#This Row],[Maquillaje]:[Perfumería]])</f>
        <v>38876.400000000001</v>
      </c>
      <c r="P4766" t="str">
        <f>INDEX(VentasC15[[#Headers],[Maquillaje]:[Perfumería]],MATCH(MAX(VentasC15[[#This Row],[Maquillaje]:[Perfumería]]),VentasC15[[#This Row],[Maquillaje]:[Perfumería]],0))</f>
        <v>Maquillaje</v>
      </c>
      <c r="Q4766" t="str">
        <f>INDEX(VentasC15[[#Headers],[Maquillaje]:[Perfumería]],MATCH(MIN(VentasC15[[#This Row],[Maquillaje]:[Perfumería]]),VentasC15[[#This Row],[Maquillaje]:[Perfumería]],0))</f>
        <v>Perfumería</v>
      </c>
      <c r="R4766" t="str">
        <f>IF(VentasC15[[#This Row],[Total por vendedor]]&gt;=250000,"SI","NO")</f>
        <v>NO</v>
      </c>
    </row>
    <row r="4767" spans="1:18" x14ac:dyDescent="0.3">
      <c r="A4767" s="17">
        <v>33501887</v>
      </c>
      <c r="B4767" s="13">
        <v>61</v>
      </c>
      <c r="C4767" s="13">
        <v>10</v>
      </c>
      <c r="D4767" s="13">
        <v>92</v>
      </c>
      <c r="E4767" t="s">
        <v>25</v>
      </c>
      <c r="F4767" t="s">
        <v>21</v>
      </c>
      <c r="G4767" t="str">
        <f>IF(VentasC15[[#This Row],[Tipo de pago]]='Tablas auxiliares'!$B$6,"Venta física","Venta Online")</f>
        <v>Venta Online</v>
      </c>
      <c r="H4767" t="s">
        <v>30</v>
      </c>
      <c r="I4767" s="37">
        <v>48423</v>
      </c>
      <c r="J4767" s="37">
        <v>97167</v>
      </c>
      <c r="K4767" s="37">
        <v>63432</v>
      </c>
      <c r="L4767" s="37">
        <v>78458</v>
      </c>
      <c r="M4767" s="37">
        <v>8444</v>
      </c>
      <c r="N4767" s="37">
        <f>SUM(VentasC15[[#This Row],[Maquillaje]:[Perfumería]])</f>
        <v>295924</v>
      </c>
      <c r="O4767" s="14">
        <f>AVERAGE(VentasC15[[#This Row],[Maquillaje]:[Perfumería]])</f>
        <v>59184.800000000003</v>
      </c>
      <c r="P4767" t="str">
        <f>INDEX(VentasC15[[#Headers],[Maquillaje]:[Perfumería]],MATCH(MAX(VentasC15[[#This Row],[Maquillaje]:[Perfumería]]),VentasC15[[#This Row],[Maquillaje]:[Perfumería]],0))</f>
        <v>Skincare</v>
      </c>
      <c r="Q4767" t="str">
        <f>INDEX(VentasC15[[#Headers],[Maquillaje]:[Perfumería]],MATCH(MIN(VentasC15[[#This Row],[Maquillaje]:[Perfumería]]),VentasC15[[#This Row],[Maquillaje]:[Perfumería]],0))</f>
        <v>Perfumería</v>
      </c>
      <c r="R4767" t="str">
        <f>IF(VentasC15[[#This Row],[Total por vendedor]]&gt;=250000,"SI","NO")</f>
        <v>SI</v>
      </c>
    </row>
    <row r="4768" spans="1:18" x14ac:dyDescent="0.3">
      <c r="A4768" s="16">
        <v>33501888</v>
      </c>
      <c r="B4768" s="13">
        <v>56</v>
      </c>
      <c r="C4768" s="13">
        <v>10</v>
      </c>
      <c r="D4768" s="13">
        <v>78</v>
      </c>
      <c r="E4768" t="s">
        <v>23</v>
      </c>
      <c r="F4768" t="s">
        <v>21</v>
      </c>
      <c r="G4768" t="str">
        <f>IF(VentasC15[[#This Row],[Tipo de pago]]='Tablas auxiliares'!$B$6,"Venta física","Venta Online")</f>
        <v>Venta Online</v>
      </c>
      <c r="H4768" t="s">
        <v>29</v>
      </c>
      <c r="I4768" s="37">
        <v>26573</v>
      </c>
      <c r="J4768" s="37">
        <v>67599</v>
      </c>
      <c r="K4768" s="37">
        <v>32846</v>
      </c>
      <c r="L4768" s="37">
        <v>59028</v>
      </c>
      <c r="M4768" s="37">
        <v>69243</v>
      </c>
      <c r="N4768" s="37">
        <f>SUM(VentasC15[[#This Row],[Maquillaje]:[Perfumería]])</f>
        <v>255289</v>
      </c>
      <c r="O4768" s="14">
        <f>AVERAGE(VentasC15[[#This Row],[Maquillaje]:[Perfumería]])</f>
        <v>51057.8</v>
      </c>
      <c r="P4768" t="str">
        <f>INDEX(VentasC15[[#Headers],[Maquillaje]:[Perfumería]],MATCH(MAX(VentasC15[[#This Row],[Maquillaje]:[Perfumería]]),VentasC15[[#This Row],[Maquillaje]:[Perfumería]],0))</f>
        <v>Perfumería</v>
      </c>
      <c r="Q4768" t="str">
        <f>INDEX(VentasC15[[#Headers],[Maquillaje]:[Perfumería]],MATCH(MIN(VentasC15[[#This Row],[Maquillaje]:[Perfumería]]),VentasC15[[#This Row],[Maquillaje]:[Perfumería]],0))</f>
        <v>Maquillaje</v>
      </c>
      <c r="R4768" t="str">
        <f>IF(VentasC15[[#This Row],[Total por vendedor]]&gt;=250000,"SI","NO")</f>
        <v>SI</v>
      </c>
    </row>
    <row r="4769" spans="1:18" x14ac:dyDescent="0.3">
      <c r="A4769" s="17">
        <v>33501889</v>
      </c>
      <c r="B4769" s="13">
        <v>46</v>
      </c>
      <c r="C4769" s="13">
        <v>10</v>
      </c>
      <c r="D4769" s="13">
        <v>11</v>
      </c>
      <c r="E4769" t="s">
        <v>24</v>
      </c>
      <c r="F4769" t="s">
        <v>20</v>
      </c>
      <c r="G4769" t="str">
        <f>IF(VentasC15[[#This Row],[Tipo de pago]]='Tablas auxiliares'!$B$6,"Venta física","Venta Online")</f>
        <v>Venta física</v>
      </c>
      <c r="H4769" t="s">
        <v>30</v>
      </c>
      <c r="I4769" s="37">
        <v>137</v>
      </c>
      <c r="J4769" s="37">
        <v>64438</v>
      </c>
      <c r="K4769" s="37">
        <v>28143</v>
      </c>
      <c r="L4769" s="37">
        <v>11421</v>
      </c>
      <c r="M4769" s="37">
        <v>87876</v>
      </c>
      <c r="N4769" s="37">
        <f>SUM(VentasC15[[#This Row],[Maquillaje]:[Perfumería]])</f>
        <v>192015</v>
      </c>
      <c r="O4769" s="14">
        <f>AVERAGE(VentasC15[[#This Row],[Maquillaje]:[Perfumería]])</f>
        <v>38403</v>
      </c>
      <c r="P4769" t="str">
        <f>INDEX(VentasC15[[#Headers],[Maquillaje]:[Perfumería]],MATCH(MAX(VentasC15[[#This Row],[Maquillaje]:[Perfumería]]),VentasC15[[#This Row],[Maquillaje]:[Perfumería]],0))</f>
        <v>Perfumería</v>
      </c>
      <c r="Q4769" t="str">
        <f>INDEX(VentasC15[[#Headers],[Maquillaje]:[Perfumería]],MATCH(MIN(VentasC15[[#This Row],[Maquillaje]:[Perfumería]]),VentasC15[[#This Row],[Maquillaje]:[Perfumería]],0))</f>
        <v>Maquillaje</v>
      </c>
      <c r="R4769" t="str">
        <f>IF(VentasC15[[#This Row],[Total por vendedor]]&gt;=250000,"SI","NO")</f>
        <v>NO</v>
      </c>
    </row>
    <row r="4770" spans="1:18" x14ac:dyDescent="0.3">
      <c r="A4770" s="16">
        <v>33501890</v>
      </c>
      <c r="B4770" s="13">
        <v>37</v>
      </c>
      <c r="C4770" s="13">
        <v>10</v>
      </c>
      <c r="D4770" s="13">
        <v>35</v>
      </c>
      <c r="E4770" t="s">
        <v>23</v>
      </c>
      <c r="F4770" t="s">
        <v>20</v>
      </c>
      <c r="G4770" t="str">
        <f>IF(VentasC15[[#This Row],[Tipo de pago]]='Tablas auxiliares'!$B$6,"Venta física","Venta Online")</f>
        <v>Venta física</v>
      </c>
      <c r="H4770" t="s">
        <v>29</v>
      </c>
      <c r="I4770" s="37">
        <v>37649</v>
      </c>
      <c r="J4770" s="37">
        <v>23711</v>
      </c>
      <c r="K4770" s="37">
        <v>82388</v>
      </c>
      <c r="L4770" s="37">
        <v>89671</v>
      </c>
      <c r="M4770" s="37">
        <v>36933</v>
      </c>
      <c r="N4770" s="37">
        <f>SUM(VentasC15[[#This Row],[Maquillaje]:[Perfumería]])</f>
        <v>270352</v>
      </c>
      <c r="O4770" s="14">
        <f>AVERAGE(VentasC15[[#This Row],[Maquillaje]:[Perfumería]])</f>
        <v>54070.400000000001</v>
      </c>
      <c r="P4770" t="str">
        <f>INDEX(VentasC15[[#Headers],[Maquillaje]:[Perfumería]],MATCH(MAX(VentasC15[[#This Row],[Maquillaje]:[Perfumería]]),VentasC15[[#This Row],[Maquillaje]:[Perfumería]],0))</f>
        <v>Cuerpo</v>
      </c>
      <c r="Q4770" t="str">
        <f>INDEX(VentasC15[[#Headers],[Maquillaje]:[Perfumería]],MATCH(MIN(VentasC15[[#This Row],[Maquillaje]:[Perfumería]]),VentasC15[[#This Row],[Maquillaje]:[Perfumería]],0))</f>
        <v>Skincare</v>
      </c>
      <c r="R4770" t="str">
        <f>IF(VentasC15[[#This Row],[Total por vendedor]]&gt;=250000,"SI","NO")</f>
        <v>SI</v>
      </c>
    </row>
    <row r="4771" spans="1:18" x14ac:dyDescent="0.3">
      <c r="A4771" s="17">
        <v>33501891</v>
      </c>
      <c r="B4771" s="13">
        <v>29</v>
      </c>
      <c r="C4771" s="13">
        <v>10</v>
      </c>
      <c r="D4771" s="13">
        <v>64</v>
      </c>
      <c r="E4771" t="s">
        <v>23</v>
      </c>
      <c r="F4771" t="s">
        <v>21</v>
      </c>
      <c r="G4771" t="str">
        <f>IF(VentasC15[[#This Row],[Tipo de pago]]='Tablas auxiliares'!$B$6,"Venta física","Venta Online")</f>
        <v>Venta Online</v>
      </c>
      <c r="H4771" t="s">
        <v>29</v>
      </c>
      <c r="I4771" s="37">
        <v>54698</v>
      </c>
      <c r="J4771" s="37">
        <v>61584</v>
      </c>
      <c r="K4771" s="37">
        <v>48967</v>
      </c>
      <c r="L4771" s="37">
        <v>13096</v>
      </c>
      <c r="M4771" s="37">
        <v>92714</v>
      </c>
      <c r="N4771" s="37">
        <f>SUM(VentasC15[[#This Row],[Maquillaje]:[Perfumería]])</f>
        <v>271059</v>
      </c>
      <c r="O4771" s="14">
        <f>AVERAGE(VentasC15[[#This Row],[Maquillaje]:[Perfumería]])</f>
        <v>54211.8</v>
      </c>
      <c r="P4771" t="str">
        <f>INDEX(VentasC15[[#Headers],[Maquillaje]:[Perfumería]],MATCH(MAX(VentasC15[[#This Row],[Maquillaje]:[Perfumería]]),VentasC15[[#This Row],[Maquillaje]:[Perfumería]],0))</f>
        <v>Perfumería</v>
      </c>
      <c r="Q4771" t="str">
        <f>INDEX(VentasC15[[#Headers],[Maquillaje]:[Perfumería]],MATCH(MIN(VentasC15[[#This Row],[Maquillaje]:[Perfumería]]),VentasC15[[#This Row],[Maquillaje]:[Perfumería]],0))</f>
        <v>Cuerpo</v>
      </c>
      <c r="R4771" t="str">
        <f>IF(VentasC15[[#This Row],[Total por vendedor]]&gt;=250000,"SI","NO")</f>
        <v>SI</v>
      </c>
    </row>
    <row r="4772" spans="1:18" x14ac:dyDescent="0.3">
      <c r="A4772" s="16">
        <v>33501892</v>
      </c>
      <c r="B4772" s="13">
        <v>72</v>
      </c>
      <c r="C4772" s="13">
        <v>10</v>
      </c>
      <c r="D4772" s="13">
        <v>48</v>
      </c>
      <c r="E4772" t="s">
        <v>24</v>
      </c>
      <c r="F4772" t="s">
        <v>21</v>
      </c>
      <c r="G4772" t="str">
        <f>IF(VentasC15[[#This Row],[Tipo de pago]]='Tablas auxiliares'!$B$6,"Venta física","Venta Online")</f>
        <v>Venta Online</v>
      </c>
      <c r="H4772" t="s">
        <v>30</v>
      </c>
      <c r="I4772" s="37">
        <v>59005</v>
      </c>
      <c r="J4772" s="37">
        <v>59389</v>
      </c>
      <c r="K4772" s="37">
        <v>91736</v>
      </c>
      <c r="L4772" s="37">
        <v>36357</v>
      </c>
      <c r="M4772" s="37">
        <v>71942</v>
      </c>
      <c r="N4772" s="37">
        <f>SUM(VentasC15[[#This Row],[Maquillaje]:[Perfumería]])</f>
        <v>318429</v>
      </c>
      <c r="O4772" s="14">
        <f>AVERAGE(VentasC15[[#This Row],[Maquillaje]:[Perfumería]])</f>
        <v>63685.8</v>
      </c>
      <c r="P4772" t="str">
        <f>INDEX(VentasC15[[#Headers],[Maquillaje]:[Perfumería]],MATCH(MAX(VentasC15[[#This Row],[Maquillaje]:[Perfumería]]),VentasC15[[#This Row],[Maquillaje]:[Perfumería]],0))</f>
        <v>Cabello</v>
      </c>
      <c r="Q4772" t="str">
        <f>INDEX(VentasC15[[#Headers],[Maquillaje]:[Perfumería]],MATCH(MIN(VentasC15[[#This Row],[Maquillaje]:[Perfumería]]),VentasC15[[#This Row],[Maquillaje]:[Perfumería]],0))</f>
        <v>Cuerpo</v>
      </c>
      <c r="R4772" t="str">
        <f>IF(VentasC15[[#This Row],[Total por vendedor]]&gt;=250000,"SI","NO")</f>
        <v>SI</v>
      </c>
    </row>
    <row r="4773" spans="1:18" x14ac:dyDescent="0.3">
      <c r="A4773" s="17">
        <v>33501893</v>
      </c>
      <c r="B4773" s="13">
        <v>43</v>
      </c>
      <c r="C4773" s="13">
        <v>10</v>
      </c>
      <c r="D4773" s="13">
        <v>69</v>
      </c>
      <c r="E4773" t="s">
        <v>22</v>
      </c>
      <c r="F4773" t="s">
        <v>20</v>
      </c>
      <c r="G4773" t="str">
        <f>IF(VentasC15[[#This Row],[Tipo de pago]]='Tablas auxiliares'!$B$6,"Venta física","Venta Online")</f>
        <v>Venta física</v>
      </c>
      <c r="H4773" t="s">
        <v>29</v>
      </c>
      <c r="I4773" s="37">
        <v>33932</v>
      </c>
      <c r="J4773" s="37">
        <v>33596</v>
      </c>
      <c r="K4773" s="37">
        <v>83327</v>
      </c>
      <c r="L4773" s="37">
        <v>13038</v>
      </c>
      <c r="M4773" s="37">
        <v>11463</v>
      </c>
      <c r="N4773" s="37">
        <f>SUM(VentasC15[[#This Row],[Maquillaje]:[Perfumería]])</f>
        <v>175356</v>
      </c>
      <c r="O4773" s="14">
        <f>AVERAGE(VentasC15[[#This Row],[Maquillaje]:[Perfumería]])</f>
        <v>35071.199999999997</v>
      </c>
      <c r="P4773" t="str">
        <f>INDEX(VentasC15[[#Headers],[Maquillaje]:[Perfumería]],MATCH(MAX(VentasC15[[#This Row],[Maquillaje]:[Perfumería]]),VentasC15[[#This Row],[Maquillaje]:[Perfumería]],0))</f>
        <v>Cabello</v>
      </c>
      <c r="Q4773" t="str">
        <f>INDEX(VentasC15[[#Headers],[Maquillaje]:[Perfumería]],MATCH(MIN(VentasC15[[#This Row],[Maquillaje]:[Perfumería]]),VentasC15[[#This Row],[Maquillaje]:[Perfumería]],0))</f>
        <v>Perfumería</v>
      </c>
      <c r="R4773" t="str">
        <f>IF(VentasC15[[#This Row],[Total por vendedor]]&gt;=250000,"SI","NO")</f>
        <v>NO</v>
      </c>
    </row>
    <row r="4774" spans="1:18" x14ac:dyDescent="0.3">
      <c r="A4774" s="16">
        <v>33501894</v>
      </c>
      <c r="B4774" s="13">
        <v>39</v>
      </c>
      <c r="C4774" s="13">
        <v>10</v>
      </c>
      <c r="D4774" s="13">
        <v>41</v>
      </c>
      <c r="E4774" t="s">
        <v>23</v>
      </c>
      <c r="F4774" t="s">
        <v>21</v>
      </c>
      <c r="G4774" t="str">
        <f>IF(VentasC15[[#This Row],[Tipo de pago]]='Tablas auxiliares'!$B$6,"Venta física","Venta Online")</f>
        <v>Venta Online</v>
      </c>
      <c r="H4774" t="s">
        <v>30</v>
      </c>
      <c r="I4774" s="37">
        <v>10286</v>
      </c>
      <c r="J4774" s="37">
        <v>25651</v>
      </c>
      <c r="K4774" s="37">
        <v>49108</v>
      </c>
      <c r="L4774" s="37">
        <v>37812</v>
      </c>
      <c r="M4774" s="37">
        <v>14849</v>
      </c>
      <c r="N4774" s="37">
        <f>SUM(VentasC15[[#This Row],[Maquillaje]:[Perfumería]])</f>
        <v>137706</v>
      </c>
      <c r="O4774" s="14">
        <f>AVERAGE(VentasC15[[#This Row],[Maquillaje]:[Perfumería]])</f>
        <v>27541.200000000001</v>
      </c>
      <c r="P4774" t="str">
        <f>INDEX(VentasC15[[#Headers],[Maquillaje]:[Perfumería]],MATCH(MAX(VentasC15[[#This Row],[Maquillaje]:[Perfumería]]),VentasC15[[#This Row],[Maquillaje]:[Perfumería]],0))</f>
        <v>Cabello</v>
      </c>
      <c r="Q4774" t="str">
        <f>INDEX(VentasC15[[#Headers],[Maquillaje]:[Perfumería]],MATCH(MIN(VentasC15[[#This Row],[Maquillaje]:[Perfumería]]),VentasC15[[#This Row],[Maquillaje]:[Perfumería]],0))</f>
        <v>Maquillaje</v>
      </c>
      <c r="R4774" t="str">
        <f>IF(VentasC15[[#This Row],[Total por vendedor]]&gt;=250000,"SI","NO")</f>
        <v>NO</v>
      </c>
    </row>
    <row r="4775" spans="1:18" x14ac:dyDescent="0.3">
      <c r="A4775" s="17">
        <v>33501895</v>
      </c>
      <c r="B4775" s="13">
        <v>70</v>
      </c>
      <c r="C4775" s="13">
        <v>10</v>
      </c>
      <c r="D4775" s="13">
        <v>69</v>
      </c>
      <c r="E4775" t="s">
        <v>25</v>
      </c>
      <c r="F4775" t="s">
        <v>21</v>
      </c>
      <c r="G4775" t="str">
        <f>IF(VentasC15[[#This Row],[Tipo de pago]]='Tablas auxiliares'!$B$6,"Venta física","Venta Online")</f>
        <v>Venta Online</v>
      </c>
      <c r="H4775" t="s">
        <v>30</v>
      </c>
      <c r="I4775" s="37">
        <v>76553</v>
      </c>
      <c r="J4775" s="37">
        <v>78868</v>
      </c>
      <c r="K4775" s="37">
        <v>96577</v>
      </c>
      <c r="L4775" s="37">
        <v>26714</v>
      </c>
      <c r="M4775" s="37">
        <v>88297</v>
      </c>
      <c r="N4775" s="37">
        <f>SUM(VentasC15[[#This Row],[Maquillaje]:[Perfumería]])</f>
        <v>367009</v>
      </c>
      <c r="O4775" s="14">
        <f>AVERAGE(VentasC15[[#This Row],[Maquillaje]:[Perfumería]])</f>
        <v>73401.8</v>
      </c>
      <c r="P4775" t="str">
        <f>INDEX(VentasC15[[#Headers],[Maquillaje]:[Perfumería]],MATCH(MAX(VentasC15[[#This Row],[Maquillaje]:[Perfumería]]),VentasC15[[#This Row],[Maquillaje]:[Perfumería]],0))</f>
        <v>Cabello</v>
      </c>
      <c r="Q4775" t="str">
        <f>INDEX(VentasC15[[#Headers],[Maquillaje]:[Perfumería]],MATCH(MIN(VentasC15[[#This Row],[Maquillaje]:[Perfumería]]),VentasC15[[#This Row],[Maquillaje]:[Perfumería]],0))</f>
        <v>Cuerpo</v>
      </c>
      <c r="R4775" t="str">
        <f>IF(VentasC15[[#This Row],[Total por vendedor]]&gt;=250000,"SI","NO")</f>
        <v>SI</v>
      </c>
    </row>
    <row r="4776" spans="1:18" x14ac:dyDescent="0.3">
      <c r="A4776" s="16">
        <v>33501896</v>
      </c>
      <c r="B4776" s="13">
        <v>69</v>
      </c>
      <c r="C4776" s="13">
        <v>10</v>
      </c>
      <c r="D4776" s="13">
        <v>74</v>
      </c>
      <c r="E4776" t="s">
        <v>23</v>
      </c>
      <c r="F4776" t="s">
        <v>21</v>
      </c>
      <c r="G4776" t="str">
        <f>IF(VentasC15[[#This Row],[Tipo de pago]]='Tablas auxiliares'!$B$6,"Venta física","Venta Online")</f>
        <v>Venta Online</v>
      </c>
      <c r="H4776" t="s">
        <v>29</v>
      </c>
      <c r="I4776" s="37">
        <v>79430</v>
      </c>
      <c r="J4776" s="37">
        <v>77355</v>
      </c>
      <c r="K4776" s="37">
        <v>78697</v>
      </c>
      <c r="L4776" s="37">
        <v>24530</v>
      </c>
      <c r="M4776" s="37">
        <v>46952</v>
      </c>
      <c r="N4776" s="37">
        <f>SUM(VentasC15[[#This Row],[Maquillaje]:[Perfumería]])</f>
        <v>306964</v>
      </c>
      <c r="O4776" s="14">
        <f>AVERAGE(VentasC15[[#This Row],[Maquillaje]:[Perfumería]])</f>
        <v>61392.800000000003</v>
      </c>
      <c r="P4776" t="str">
        <f>INDEX(VentasC15[[#Headers],[Maquillaje]:[Perfumería]],MATCH(MAX(VentasC15[[#This Row],[Maquillaje]:[Perfumería]]),VentasC15[[#This Row],[Maquillaje]:[Perfumería]],0))</f>
        <v>Maquillaje</v>
      </c>
      <c r="Q4776" t="str">
        <f>INDEX(VentasC15[[#Headers],[Maquillaje]:[Perfumería]],MATCH(MIN(VentasC15[[#This Row],[Maquillaje]:[Perfumería]]),VentasC15[[#This Row],[Maquillaje]:[Perfumería]],0))</f>
        <v>Cuerpo</v>
      </c>
      <c r="R4776" t="str">
        <f>IF(VentasC15[[#This Row],[Total por vendedor]]&gt;=250000,"SI","NO")</f>
        <v>SI</v>
      </c>
    </row>
    <row r="4777" spans="1:18" x14ac:dyDescent="0.3">
      <c r="A4777" s="17">
        <v>33501897</v>
      </c>
      <c r="B4777" s="13">
        <v>55</v>
      </c>
      <c r="C4777" s="13">
        <v>10</v>
      </c>
      <c r="D4777" s="13">
        <v>65</v>
      </c>
      <c r="E4777" t="s">
        <v>23</v>
      </c>
      <c r="F4777" t="s">
        <v>20</v>
      </c>
      <c r="G4777" t="str">
        <f>IF(VentasC15[[#This Row],[Tipo de pago]]='Tablas auxiliares'!$B$6,"Venta física","Venta Online")</f>
        <v>Venta física</v>
      </c>
      <c r="H4777" t="s">
        <v>30</v>
      </c>
      <c r="I4777" s="37">
        <v>24155</v>
      </c>
      <c r="J4777" s="37">
        <v>46396</v>
      </c>
      <c r="K4777" s="37">
        <v>72850</v>
      </c>
      <c r="L4777" s="37">
        <v>37194</v>
      </c>
      <c r="M4777" s="37">
        <v>46237</v>
      </c>
      <c r="N4777" s="37">
        <f>SUM(VentasC15[[#This Row],[Maquillaje]:[Perfumería]])</f>
        <v>226832</v>
      </c>
      <c r="O4777" s="14">
        <f>AVERAGE(VentasC15[[#This Row],[Maquillaje]:[Perfumería]])</f>
        <v>45366.400000000001</v>
      </c>
      <c r="P4777" t="str">
        <f>INDEX(VentasC15[[#Headers],[Maquillaje]:[Perfumería]],MATCH(MAX(VentasC15[[#This Row],[Maquillaje]:[Perfumería]]),VentasC15[[#This Row],[Maquillaje]:[Perfumería]],0))</f>
        <v>Cabello</v>
      </c>
      <c r="Q4777" t="str">
        <f>INDEX(VentasC15[[#Headers],[Maquillaje]:[Perfumería]],MATCH(MIN(VentasC15[[#This Row],[Maquillaje]:[Perfumería]]),VentasC15[[#This Row],[Maquillaje]:[Perfumería]],0))</f>
        <v>Maquillaje</v>
      </c>
      <c r="R4777" t="str">
        <f>IF(VentasC15[[#This Row],[Total por vendedor]]&gt;=250000,"SI","NO")</f>
        <v>NO</v>
      </c>
    </row>
    <row r="4778" spans="1:18" x14ac:dyDescent="0.3">
      <c r="A4778" s="16">
        <v>33501898</v>
      </c>
      <c r="B4778" s="13">
        <v>46</v>
      </c>
      <c r="C4778" s="13">
        <v>10</v>
      </c>
      <c r="D4778" s="13">
        <v>81</v>
      </c>
      <c r="E4778" t="s">
        <v>23</v>
      </c>
      <c r="F4778" t="s">
        <v>20</v>
      </c>
      <c r="G4778" t="str">
        <f>IF(VentasC15[[#This Row],[Tipo de pago]]='Tablas auxiliares'!$B$6,"Venta física","Venta Online")</f>
        <v>Venta física</v>
      </c>
      <c r="H4778" t="s">
        <v>30</v>
      </c>
      <c r="I4778" s="37">
        <v>80237</v>
      </c>
      <c r="J4778" s="37">
        <v>50381</v>
      </c>
      <c r="K4778" s="37">
        <v>12383</v>
      </c>
      <c r="L4778" s="37">
        <v>9149</v>
      </c>
      <c r="M4778" s="37">
        <v>75172</v>
      </c>
      <c r="N4778" s="37">
        <f>SUM(VentasC15[[#This Row],[Maquillaje]:[Perfumería]])</f>
        <v>227322</v>
      </c>
      <c r="O4778" s="14">
        <f>AVERAGE(VentasC15[[#This Row],[Maquillaje]:[Perfumería]])</f>
        <v>45464.4</v>
      </c>
      <c r="P4778" t="str">
        <f>INDEX(VentasC15[[#Headers],[Maquillaje]:[Perfumería]],MATCH(MAX(VentasC15[[#This Row],[Maquillaje]:[Perfumería]]),VentasC15[[#This Row],[Maquillaje]:[Perfumería]],0))</f>
        <v>Maquillaje</v>
      </c>
      <c r="Q4778" t="str">
        <f>INDEX(VentasC15[[#Headers],[Maquillaje]:[Perfumería]],MATCH(MIN(VentasC15[[#This Row],[Maquillaje]:[Perfumería]]),VentasC15[[#This Row],[Maquillaje]:[Perfumería]],0))</f>
        <v>Cuerpo</v>
      </c>
      <c r="R4778" t="str">
        <f>IF(VentasC15[[#This Row],[Total por vendedor]]&gt;=250000,"SI","NO")</f>
        <v>NO</v>
      </c>
    </row>
    <row r="4779" spans="1:18" x14ac:dyDescent="0.3">
      <c r="A4779" s="17">
        <v>33501899</v>
      </c>
      <c r="B4779" s="13">
        <v>32</v>
      </c>
      <c r="C4779" s="13">
        <v>10</v>
      </c>
      <c r="D4779" s="13">
        <v>24</v>
      </c>
      <c r="E4779" t="s">
        <v>23</v>
      </c>
      <c r="F4779" t="s">
        <v>21</v>
      </c>
      <c r="G4779" t="str">
        <f>IF(VentasC15[[#This Row],[Tipo de pago]]='Tablas auxiliares'!$B$6,"Venta física","Venta Online")</f>
        <v>Venta Online</v>
      </c>
      <c r="H4779" t="s">
        <v>29</v>
      </c>
      <c r="I4779" s="37">
        <v>71305</v>
      </c>
      <c r="J4779" s="37">
        <v>63353</v>
      </c>
      <c r="K4779" s="37">
        <v>58328</v>
      </c>
      <c r="L4779" s="37">
        <v>56675</v>
      </c>
      <c r="M4779" s="37">
        <v>22244</v>
      </c>
      <c r="N4779" s="37">
        <f>SUM(VentasC15[[#This Row],[Maquillaje]:[Perfumería]])</f>
        <v>271905</v>
      </c>
      <c r="O4779" s="14">
        <f>AVERAGE(VentasC15[[#This Row],[Maquillaje]:[Perfumería]])</f>
        <v>54381</v>
      </c>
      <c r="P4779" t="str">
        <f>INDEX(VentasC15[[#Headers],[Maquillaje]:[Perfumería]],MATCH(MAX(VentasC15[[#This Row],[Maquillaje]:[Perfumería]]),VentasC15[[#This Row],[Maquillaje]:[Perfumería]],0))</f>
        <v>Maquillaje</v>
      </c>
      <c r="Q4779" t="str">
        <f>INDEX(VentasC15[[#Headers],[Maquillaje]:[Perfumería]],MATCH(MIN(VentasC15[[#This Row],[Maquillaje]:[Perfumería]]),VentasC15[[#This Row],[Maquillaje]:[Perfumería]],0))</f>
        <v>Perfumería</v>
      </c>
      <c r="R4779" t="str">
        <f>IF(VentasC15[[#This Row],[Total por vendedor]]&gt;=250000,"SI","NO")</f>
        <v>SI</v>
      </c>
    </row>
    <row r="4780" spans="1:18" x14ac:dyDescent="0.3">
      <c r="A4780" s="16">
        <v>33501900</v>
      </c>
      <c r="B4780" s="13">
        <v>37</v>
      </c>
      <c r="C4780" s="13">
        <v>10</v>
      </c>
      <c r="D4780" s="13">
        <v>33</v>
      </c>
      <c r="E4780" t="s">
        <v>22</v>
      </c>
      <c r="F4780" t="s">
        <v>21</v>
      </c>
      <c r="G4780" t="str">
        <f>IF(VentasC15[[#This Row],[Tipo de pago]]='Tablas auxiliares'!$B$6,"Venta física","Venta Online")</f>
        <v>Venta Online</v>
      </c>
      <c r="H4780" t="s">
        <v>30</v>
      </c>
      <c r="I4780" s="37">
        <v>65824</v>
      </c>
      <c r="J4780" s="37">
        <v>39009</v>
      </c>
      <c r="K4780" s="37">
        <v>87906</v>
      </c>
      <c r="L4780" s="37">
        <v>71201</v>
      </c>
      <c r="M4780" s="37">
        <v>38124</v>
      </c>
      <c r="N4780" s="37">
        <f>SUM(VentasC15[[#This Row],[Maquillaje]:[Perfumería]])</f>
        <v>302064</v>
      </c>
      <c r="O4780" s="14">
        <f>AVERAGE(VentasC15[[#This Row],[Maquillaje]:[Perfumería]])</f>
        <v>60412.800000000003</v>
      </c>
      <c r="P4780" t="str">
        <f>INDEX(VentasC15[[#Headers],[Maquillaje]:[Perfumería]],MATCH(MAX(VentasC15[[#This Row],[Maquillaje]:[Perfumería]]),VentasC15[[#This Row],[Maquillaje]:[Perfumería]],0))</f>
        <v>Cabello</v>
      </c>
      <c r="Q4780" t="str">
        <f>INDEX(VentasC15[[#Headers],[Maquillaje]:[Perfumería]],MATCH(MIN(VentasC15[[#This Row],[Maquillaje]:[Perfumería]]),VentasC15[[#This Row],[Maquillaje]:[Perfumería]],0))</f>
        <v>Perfumería</v>
      </c>
      <c r="R4780" t="str">
        <f>IF(VentasC15[[#This Row],[Total por vendedor]]&gt;=250000,"SI","NO")</f>
        <v>SI</v>
      </c>
    </row>
    <row r="4781" spans="1:18" x14ac:dyDescent="0.3">
      <c r="A4781" s="17">
        <v>33501901</v>
      </c>
      <c r="B4781" s="13">
        <v>60</v>
      </c>
      <c r="C4781" s="13">
        <v>10</v>
      </c>
      <c r="D4781" s="13">
        <v>35</v>
      </c>
      <c r="E4781" t="s">
        <v>24</v>
      </c>
      <c r="F4781" t="s">
        <v>20</v>
      </c>
      <c r="G4781" t="str">
        <f>IF(VentasC15[[#This Row],[Tipo de pago]]='Tablas auxiliares'!$B$6,"Venta física","Venta Online")</f>
        <v>Venta física</v>
      </c>
      <c r="H4781" t="s">
        <v>29</v>
      </c>
      <c r="I4781" s="37">
        <v>11453</v>
      </c>
      <c r="J4781" s="37">
        <v>86958</v>
      </c>
      <c r="K4781" s="37">
        <v>99081</v>
      </c>
      <c r="L4781" s="37">
        <v>9137</v>
      </c>
      <c r="M4781" s="37">
        <v>19222</v>
      </c>
      <c r="N4781" s="37">
        <f>SUM(VentasC15[[#This Row],[Maquillaje]:[Perfumería]])</f>
        <v>225851</v>
      </c>
      <c r="O4781" s="14">
        <f>AVERAGE(VentasC15[[#This Row],[Maquillaje]:[Perfumería]])</f>
        <v>45170.2</v>
      </c>
      <c r="P4781" t="str">
        <f>INDEX(VentasC15[[#Headers],[Maquillaje]:[Perfumería]],MATCH(MAX(VentasC15[[#This Row],[Maquillaje]:[Perfumería]]),VentasC15[[#This Row],[Maquillaje]:[Perfumería]],0))</f>
        <v>Cabello</v>
      </c>
      <c r="Q4781" t="str">
        <f>INDEX(VentasC15[[#Headers],[Maquillaje]:[Perfumería]],MATCH(MIN(VentasC15[[#This Row],[Maquillaje]:[Perfumería]]),VentasC15[[#This Row],[Maquillaje]:[Perfumería]],0))</f>
        <v>Cuerpo</v>
      </c>
      <c r="R4781" t="str">
        <f>IF(VentasC15[[#This Row],[Total por vendedor]]&gt;=250000,"SI","NO")</f>
        <v>NO</v>
      </c>
    </row>
    <row r="4782" spans="1:18" x14ac:dyDescent="0.3">
      <c r="A4782" s="16">
        <v>33501902</v>
      </c>
      <c r="B4782" s="13">
        <v>73</v>
      </c>
      <c r="C4782" s="13">
        <v>10</v>
      </c>
      <c r="D4782" s="13">
        <v>81</v>
      </c>
      <c r="E4782" t="s">
        <v>24</v>
      </c>
      <c r="F4782" t="s">
        <v>20</v>
      </c>
      <c r="G4782" t="str">
        <f>IF(VentasC15[[#This Row],[Tipo de pago]]='Tablas auxiliares'!$B$6,"Venta física","Venta Online")</f>
        <v>Venta física</v>
      </c>
      <c r="H4782" t="s">
        <v>30</v>
      </c>
      <c r="I4782" s="37">
        <v>52263</v>
      </c>
      <c r="J4782" s="37">
        <v>58380</v>
      </c>
      <c r="K4782" s="37">
        <v>86854</v>
      </c>
      <c r="L4782" s="37">
        <v>82905</v>
      </c>
      <c r="M4782" s="37">
        <v>71069</v>
      </c>
      <c r="N4782" s="37">
        <f>SUM(VentasC15[[#This Row],[Maquillaje]:[Perfumería]])</f>
        <v>351471</v>
      </c>
      <c r="O4782" s="14">
        <f>AVERAGE(VentasC15[[#This Row],[Maquillaje]:[Perfumería]])</f>
        <v>70294.2</v>
      </c>
      <c r="P4782" t="str">
        <f>INDEX(VentasC15[[#Headers],[Maquillaje]:[Perfumería]],MATCH(MAX(VentasC15[[#This Row],[Maquillaje]:[Perfumería]]),VentasC15[[#This Row],[Maquillaje]:[Perfumería]],0))</f>
        <v>Cabello</v>
      </c>
      <c r="Q4782" t="str">
        <f>INDEX(VentasC15[[#Headers],[Maquillaje]:[Perfumería]],MATCH(MIN(VentasC15[[#This Row],[Maquillaje]:[Perfumería]]),VentasC15[[#This Row],[Maquillaje]:[Perfumería]],0))</f>
        <v>Maquillaje</v>
      </c>
      <c r="R4782" t="str">
        <f>IF(VentasC15[[#This Row],[Total por vendedor]]&gt;=250000,"SI","NO")</f>
        <v>SI</v>
      </c>
    </row>
    <row r="4783" spans="1:18" x14ac:dyDescent="0.3">
      <c r="A4783" s="17">
        <v>33501903</v>
      </c>
      <c r="B4783" s="13">
        <v>44</v>
      </c>
      <c r="C4783" s="13">
        <v>10</v>
      </c>
      <c r="D4783" s="13">
        <v>93</v>
      </c>
      <c r="E4783" t="s">
        <v>22</v>
      </c>
      <c r="F4783" t="s">
        <v>21</v>
      </c>
      <c r="G4783" t="str">
        <f>IF(VentasC15[[#This Row],[Tipo de pago]]='Tablas auxiliares'!$B$6,"Venta física","Venta Online")</f>
        <v>Venta Online</v>
      </c>
      <c r="H4783" t="s">
        <v>29</v>
      </c>
      <c r="I4783" s="37">
        <v>27471</v>
      </c>
      <c r="J4783" s="37">
        <v>17116</v>
      </c>
      <c r="K4783" s="37">
        <v>59353</v>
      </c>
      <c r="L4783" s="37">
        <v>10372</v>
      </c>
      <c r="M4783" s="37">
        <v>29106</v>
      </c>
      <c r="N4783" s="37">
        <f>SUM(VentasC15[[#This Row],[Maquillaje]:[Perfumería]])</f>
        <v>143418</v>
      </c>
      <c r="O4783" s="14">
        <f>AVERAGE(VentasC15[[#This Row],[Maquillaje]:[Perfumería]])</f>
        <v>28683.599999999999</v>
      </c>
      <c r="P4783" t="str">
        <f>INDEX(VentasC15[[#Headers],[Maquillaje]:[Perfumería]],MATCH(MAX(VentasC15[[#This Row],[Maquillaje]:[Perfumería]]),VentasC15[[#This Row],[Maquillaje]:[Perfumería]],0))</f>
        <v>Cabello</v>
      </c>
      <c r="Q4783" t="str">
        <f>INDEX(VentasC15[[#Headers],[Maquillaje]:[Perfumería]],MATCH(MIN(VentasC15[[#This Row],[Maquillaje]:[Perfumería]]),VentasC15[[#This Row],[Maquillaje]:[Perfumería]],0))</f>
        <v>Cuerpo</v>
      </c>
      <c r="R4783" t="str">
        <f>IF(VentasC15[[#This Row],[Total por vendedor]]&gt;=250000,"SI","NO")</f>
        <v>NO</v>
      </c>
    </row>
    <row r="4784" spans="1:18" x14ac:dyDescent="0.3">
      <c r="A4784" s="16">
        <v>33501904</v>
      </c>
      <c r="B4784" s="13">
        <v>28</v>
      </c>
      <c r="C4784" s="13">
        <v>10</v>
      </c>
      <c r="D4784" s="13">
        <v>14</v>
      </c>
      <c r="E4784" t="s">
        <v>23</v>
      </c>
      <c r="F4784" t="s">
        <v>20</v>
      </c>
      <c r="G4784" t="str">
        <f>IF(VentasC15[[#This Row],[Tipo de pago]]='Tablas auxiliares'!$B$6,"Venta física","Venta Online")</f>
        <v>Venta física</v>
      </c>
      <c r="H4784" t="s">
        <v>30</v>
      </c>
      <c r="I4784" s="37">
        <v>64078</v>
      </c>
      <c r="J4784" s="37">
        <v>46496</v>
      </c>
      <c r="K4784" s="37">
        <v>54939</v>
      </c>
      <c r="L4784" s="37">
        <v>75996</v>
      </c>
      <c r="M4784" s="37">
        <v>31365</v>
      </c>
      <c r="N4784" s="37">
        <f>SUM(VentasC15[[#This Row],[Maquillaje]:[Perfumería]])</f>
        <v>272874</v>
      </c>
      <c r="O4784" s="14">
        <f>AVERAGE(VentasC15[[#This Row],[Maquillaje]:[Perfumería]])</f>
        <v>54574.8</v>
      </c>
      <c r="P4784" t="str">
        <f>INDEX(VentasC15[[#Headers],[Maquillaje]:[Perfumería]],MATCH(MAX(VentasC15[[#This Row],[Maquillaje]:[Perfumería]]),VentasC15[[#This Row],[Maquillaje]:[Perfumería]],0))</f>
        <v>Cuerpo</v>
      </c>
      <c r="Q4784" t="str">
        <f>INDEX(VentasC15[[#Headers],[Maquillaje]:[Perfumería]],MATCH(MIN(VentasC15[[#This Row],[Maquillaje]:[Perfumería]]),VentasC15[[#This Row],[Maquillaje]:[Perfumería]],0))</f>
        <v>Perfumería</v>
      </c>
      <c r="R4784" t="str">
        <f>IF(VentasC15[[#This Row],[Total por vendedor]]&gt;=250000,"SI","NO")</f>
        <v>SI</v>
      </c>
    </row>
    <row r="4785" spans="1:18" x14ac:dyDescent="0.3">
      <c r="A4785" s="17">
        <v>33501905</v>
      </c>
      <c r="B4785" s="13">
        <v>53</v>
      </c>
      <c r="C4785" s="13">
        <v>10</v>
      </c>
      <c r="D4785" s="13">
        <v>59</v>
      </c>
      <c r="E4785" t="s">
        <v>23</v>
      </c>
      <c r="F4785" t="s">
        <v>21</v>
      </c>
      <c r="G4785" t="str">
        <f>IF(VentasC15[[#This Row],[Tipo de pago]]='Tablas auxiliares'!$B$6,"Venta física","Venta Online")</f>
        <v>Venta Online</v>
      </c>
      <c r="H4785" t="s">
        <v>29</v>
      </c>
      <c r="I4785" s="37">
        <v>22966</v>
      </c>
      <c r="J4785" s="37">
        <v>89354</v>
      </c>
      <c r="K4785" s="37">
        <v>75754</v>
      </c>
      <c r="L4785" s="37">
        <v>60123</v>
      </c>
      <c r="M4785" s="37">
        <v>8855</v>
      </c>
      <c r="N4785" s="37">
        <f>SUM(VentasC15[[#This Row],[Maquillaje]:[Perfumería]])</f>
        <v>257052</v>
      </c>
      <c r="O4785" s="14">
        <f>AVERAGE(VentasC15[[#This Row],[Maquillaje]:[Perfumería]])</f>
        <v>51410.400000000001</v>
      </c>
      <c r="P4785" t="str">
        <f>INDEX(VentasC15[[#Headers],[Maquillaje]:[Perfumería]],MATCH(MAX(VentasC15[[#This Row],[Maquillaje]:[Perfumería]]),VentasC15[[#This Row],[Maquillaje]:[Perfumería]],0))</f>
        <v>Skincare</v>
      </c>
      <c r="Q4785" t="str">
        <f>INDEX(VentasC15[[#Headers],[Maquillaje]:[Perfumería]],MATCH(MIN(VentasC15[[#This Row],[Maquillaje]:[Perfumería]]),VentasC15[[#This Row],[Maquillaje]:[Perfumería]],0))</f>
        <v>Perfumería</v>
      </c>
      <c r="R4785" t="str">
        <f>IF(VentasC15[[#This Row],[Total por vendedor]]&gt;=250000,"SI","NO")</f>
        <v>SI</v>
      </c>
    </row>
    <row r="4786" spans="1:18" x14ac:dyDescent="0.3">
      <c r="A4786" s="16">
        <v>33501906</v>
      </c>
      <c r="B4786" s="13">
        <v>29</v>
      </c>
      <c r="C4786" s="13">
        <v>10</v>
      </c>
      <c r="D4786" s="13">
        <v>66</v>
      </c>
      <c r="E4786" t="s">
        <v>22</v>
      </c>
      <c r="F4786" t="s">
        <v>21</v>
      </c>
      <c r="G4786" t="str">
        <f>IF(VentasC15[[#This Row],[Tipo de pago]]='Tablas auxiliares'!$B$6,"Venta física","Venta Online")</f>
        <v>Venta Online</v>
      </c>
      <c r="H4786" t="s">
        <v>29</v>
      </c>
      <c r="I4786" s="37">
        <v>42439</v>
      </c>
      <c r="J4786" s="37">
        <v>76060</v>
      </c>
      <c r="K4786" s="37">
        <v>1271</v>
      </c>
      <c r="L4786" s="37">
        <v>87340</v>
      </c>
      <c r="M4786" s="37">
        <v>58</v>
      </c>
      <c r="N4786" s="37">
        <f>SUM(VentasC15[[#This Row],[Maquillaje]:[Perfumería]])</f>
        <v>207168</v>
      </c>
      <c r="O4786" s="14">
        <f>AVERAGE(VentasC15[[#This Row],[Maquillaje]:[Perfumería]])</f>
        <v>41433.599999999999</v>
      </c>
      <c r="P4786" t="str">
        <f>INDEX(VentasC15[[#Headers],[Maquillaje]:[Perfumería]],MATCH(MAX(VentasC15[[#This Row],[Maquillaje]:[Perfumería]]),VentasC15[[#This Row],[Maquillaje]:[Perfumería]],0))</f>
        <v>Cuerpo</v>
      </c>
      <c r="Q4786" t="str">
        <f>INDEX(VentasC15[[#Headers],[Maquillaje]:[Perfumería]],MATCH(MIN(VentasC15[[#This Row],[Maquillaje]:[Perfumería]]),VentasC15[[#This Row],[Maquillaje]:[Perfumería]],0))</f>
        <v>Perfumería</v>
      </c>
      <c r="R4786" t="str">
        <f>IF(VentasC15[[#This Row],[Total por vendedor]]&gt;=250000,"SI","NO")</f>
        <v>NO</v>
      </c>
    </row>
    <row r="4787" spans="1:18" x14ac:dyDescent="0.3">
      <c r="A4787" s="17">
        <v>33501907</v>
      </c>
      <c r="B4787" s="13">
        <v>73</v>
      </c>
      <c r="C4787" s="13">
        <v>10</v>
      </c>
      <c r="D4787" s="13">
        <v>63</v>
      </c>
      <c r="E4787" t="s">
        <v>23</v>
      </c>
      <c r="F4787" t="s">
        <v>20</v>
      </c>
      <c r="G4787" t="str">
        <f>IF(VentasC15[[#This Row],[Tipo de pago]]='Tablas auxiliares'!$B$6,"Venta física","Venta Online")</f>
        <v>Venta física</v>
      </c>
      <c r="H4787" t="s">
        <v>30</v>
      </c>
      <c r="I4787" s="37">
        <v>93915</v>
      </c>
      <c r="J4787" s="37">
        <v>74162</v>
      </c>
      <c r="K4787" s="37">
        <v>79090</v>
      </c>
      <c r="L4787" s="37">
        <v>48156</v>
      </c>
      <c r="M4787" s="37">
        <v>91433</v>
      </c>
      <c r="N4787" s="37">
        <f>SUM(VentasC15[[#This Row],[Maquillaje]:[Perfumería]])</f>
        <v>386756</v>
      </c>
      <c r="O4787" s="14">
        <f>AVERAGE(VentasC15[[#This Row],[Maquillaje]:[Perfumería]])</f>
        <v>77351.199999999997</v>
      </c>
      <c r="P4787" t="str">
        <f>INDEX(VentasC15[[#Headers],[Maquillaje]:[Perfumería]],MATCH(MAX(VentasC15[[#This Row],[Maquillaje]:[Perfumería]]),VentasC15[[#This Row],[Maquillaje]:[Perfumería]],0))</f>
        <v>Maquillaje</v>
      </c>
      <c r="Q4787" t="str">
        <f>INDEX(VentasC15[[#Headers],[Maquillaje]:[Perfumería]],MATCH(MIN(VentasC15[[#This Row],[Maquillaje]:[Perfumería]]),VentasC15[[#This Row],[Maquillaje]:[Perfumería]],0))</f>
        <v>Cuerpo</v>
      </c>
      <c r="R4787" t="str">
        <f>IF(VentasC15[[#This Row],[Total por vendedor]]&gt;=250000,"SI","NO")</f>
        <v>SI</v>
      </c>
    </row>
    <row r="4788" spans="1:18" x14ac:dyDescent="0.3">
      <c r="A4788" s="16">
        <v>33501908</v>
      </c>
      <c r="B4788" s="13">
        <v>64</v>
      </c>
      <c r="C4788" s="13">
        <v>10</v>
      </c>
      <c r="D4788" s="13">
        <v>92</v>
      </c>
      <c r="E4788" t="s">
        <v>23</v>
      </c>
      <c r="F4788" t="s">
        <v>20</v>
      </c>
      <c r="G4788" t="str">
        <f>IF(VentasC15[[#This Row],[Tipo de pago]]='Tablas auxiliares'!$B$6,"Venta física","Venta Online")</f>
        <v>Venta física</v>
      </c>
      <c r="H4788" t="s">
        <v>29</v>
      </c>
      <c r="I4788" s="37">
        <v>18756</v>
      </c>
      <c r="J4788" s="37">
        <v>21919</v>
      </c>
      <c r="K4788" s="37">
        <v>5930</v>
      </c>
      <c r="L4788" s="37">
        <v>53885</v>
      </c>
      <c r="M4788" s="37">
        <v>3984</v>
      </c>
      <c r="N4788" s="37">
        <f>SUM(VentasC15[[#This Row],[Maquillaje]:[Perfumería]])</f>
        <v>104474</v>
      </c>
      <c r="O4788" s="14">
        <f>AVERAGE(VentasC15[[#This Row],[Maquillaje]:[Perfumería]])</f>
        <v>20894.8</v>
      </c>
      <c r="P4788" t="str">
        <f>INDEX(VentasC15[[#Headers],[Maquillaje]:[Perfumería]],MATCH(MAX(VentasC15[[#This Row],[Maquillaje]:[Perfumería]]),VentasC15[[#This Row],[Maquillaje]:[Perfumería]],0))</f>
        <v>Cuerpo</v>
      </c>
      <c r="Q4788" t="str">
        <f>INDEX(VentasC15[[#Headers],[Maquillaje]:[Perfumería]],MATCH(MIN(VentasC15[[#This Row],[Maquillaje]:[Perfumería]]),VentasC15[[#This Row],[Maquillaje]:[Perfumería]],0))</f>
        <v>Perfumería</v>
      </c>
      <c r="R4788" t="str">
        <f>IF(VentasC15[[#This Row],[Total por vendedor]]&gt;=250000,"SI","NO")</f>
        <v>NO</v>
      </c>
    </row>
    <row r="4789" spans="1:18" x14ac:dyDescent="0.3">
      <c r="A4789" s="17">
        <v>33501909</v>
      </c>
      <c r="B4789" s="13">
        <v>41</v>
      </c>
      <c r="C4789" s="13">
        <v>10</v>
      </c>
      <c r="D4789" s="13">
        <v>46</v>
      </c>
      <c r="E4789" t="s">
        <v>25</v>
      </c>
      <c r="F4789" t="s">
        <v>21</v>
      </c>
      <c r="G4789" t="str">
        <f>IF(VentasC15[[#This Row],[Tipo de pago]]='Tablas auxiliares'!$B$6,"Venta física","Venta Online")</f>
        <v>Venta Online</v>
      </c>
      <c r="H4789" t="s">
        <v>29</v>
      </c>
      <c r="I4789" s="37">
        <v>41774</v>
      </c>
      <c r="J4789" s="37">
        <v>35722</v>
      </c>
      <c r="K4789" s="37">
        <v>72367</v>
      </c>
      <c r="L4789" s="37">
        <v>53682</v>
      </c>
      <c r="M4789" s="37">
        <v>65840</v>
      </c>
      <c r="N4789" s="37">
        <f>SUM(VentasC15[[#This Row],[Maquillaje]:[Perfumería]])</f>
        <v>269385</v>
      </c>
      <c r="O4789" s="14">
        <f>AVERAGE(VentasC15[[#This Row],[Maquillaje]:[Perfumería]])</f>
        <v>53877</v>
      </c>
      <c r="P4789" t="str">
        <f>INDEX(VentasC15[[#Headers],[Maquillaje]:[Perfumería]],MATCH(MAX(VentasC15[[#This Row],[Maquillaje]:[Perfumería]]),VentasC15[[#This Row],[Maquillaje]:[Perfumería]],0))</f>
        <v>Cabello</v>
      </c>
      <c r="Q4789" t="str">
        <f>INDEX(VentasC15[[#Headers],[Maquillaje]:[Perfumería]],MATCH(MIN(VentasC15[[#This Row],[Maquillaje]:[Perfumería]]),VentasC15[[#This Row],[Maquillaje]:[Perfumería]],0))</f>
        <v>Skincare</v>
      </c>
      <c r="R4789" t="str">
        <f>IF(VentasC15[[#This Row],[Total por vendedor]]&gt;=250000,"SI","NO")</f>
        <v>SI</v>
      </c>
    </row>
    <row r="4790" spans="1:18" x14ac:dyDescent="0.3">
      <c r="A4790" s="16">
        <v>33501910</v>
      </c>
      <c r="B4790" s="13">
        <v>69</v>
      </c>
      <c r="C4790" s="13">
        <v>10</v>
      </c>
      <c r="D4790" s="13">
        <v>89</v>
      </c>
      <c r="E4790" t="s">
        <v>24</v>
      </c>
      <c r="F4790" t="s">
        <v>20</v>
      </c>
      <c r="G4790" t="str">
        <f>IF(VentasC15[[#This Row],[Tipo de pago]]='Tablas auxiliares'!$B$6,"Venta física","Venta Online")</f>
        <v>Venta física</v>
      </c>
      <c r="H4790" t="s">
        <v>30</v>
      </c>
      <c r="I4790" s="37">
        <v>82749</v>
      </c>
      <c r="J4790" s="37">
        <v>69742</v>
      </c>
      <c r="K4790" s="37">
        <v>5355</v>
      </c>
      <c r="L4790" s="37">
        <v>57556</v>
      </c>
      <c r="M4790" s="37">
        <v>59777</v>
      </c>
      <c r="N4790" s="37">
        <f>SUM(VentasC15[[#This Row],[Maquillaje]:[Perfumería]])</f>
        <v>275179</v>
      </c>
      <c r="O4790" s="14">
        <f>AVERAGE(VentasC15[[#This Row],[Maquillaje]:[Perfumería]])</f>
        <v>55035.8</v>
      </c>
      <c r="P4790" t="str">
        <f>INDEX(VentasC15[[#Headers],[Maquillaje]:[Perfumería]],MATCH(MAX(VentasC15[[#This Row],[Maquillaje]:[Perfumería]]),VentasC15[[#This Row],[Maquillaje]:[Perfumería]],0))</f>
        <v>Maquillaje</v>
      </c>
      <c r="Q4790" t="str">
        <f>INDEX(VentasC15[[#Headers],[Maquillaje]:[Perfumería]],MATCH(MIN(VentasC15[[#This Row],[Maquillaje]:[Perfumería]]),VentasC15[[#This Row],[Maquillaje]:[Perfumería]],0))</f>
        <v>Cabello</v>
      </c>
      <c r="R4790" t="str">
        <f>IF(VentasC15[[#This Row],[Total por vendedor]]&gt;=250000,"SI","NO")</f>
        <v>SI</v>
      </c>
    </row>
    <row r="4791" spans="1:18" x14ac:dyDescent="0.3">
      <c r="A4791" s="17">
        <v>33501911</v>
      </c>
      <c r="B4791" s="13">
        <v>38</v>
      </c>
      <c r="C4791" s="13">
        <v>10</v>
      </c>
      <c r="D4791" s="13">
        <v>78</v>
      </c>
      <c r="E4791" t="s">
        <v>22</v>
      </c>
      <c r="F4791" t="s">
        <v>21</v>
      </c>
      <c r="G4791" t="str">
        <f>IF(VentasC15[[#This Row],[Tipo de pago]]='Tablas auxiliares'!$B$6,"Venta física","Venta Online")</f>
        <v>Venta Online</v>
      </c>
      <c r="H4791" t="s">
        <v>29</v>
      </c>
      <c r="I4791" s="37">
        <v>80938</v>
      </c>
      <c r="J4791" s="37">
        <v>64992</v>
      </c>
      <c r="K4791" s="37">
        <v>27722</v>
      </c>
      <c r="L4791" s="37">
        <v>78351</v>
      </c>
      <c r="M4791" s="37">
        <v>33481</v>
      </c>
      <c r="N4791" s="37">
        <f>SUM(VentasC15[[#This Row],[Maquillaje]:[Perfumería]])</f>
        <v>285484</v>
      </c>
      <c r="O4791" s="14">
        <f>AVERAGE(VentasC15[[#This Row],[Maquillaje]:[Perfumería]])</f>
        <v>57096.800000000003</v>
      </c>
      <c r="P4791" t="str">
        <f>INDEX(VentasC15[[#Headers],[Maquillaje]:[Perfumería]],MATCH(MAX(VentasC15[[#This Row],[Maquillaje]:[Perfumería]]),VentasC15[[#This Row],[Maquillaje]:[Perfumería]],0))</f>
        <v>Maquillaje</v>
      </c>
      <c r="Q4791" t="str">
        <f>INDEX(VentasC15[[#Headers],[Maquillaje]:[Perfumería]],MATCH(MIN(VentasC15[[#This Row],[Maquillaje]:[Perfumería]]),VentasC15[[#This Row],[Maquillaje]:[Perfumería]],0))</f>
        <v>Cabello</v>
      </c>
      <c r="R4791" t="str">
        <f>IF(VentasC15[[#This Row],[Total por vendedor]]&gt;=250000,"SI","NO")</f>
        <v>SI</v>
      </c>
    </row>
    <row r="4792" spans="1:18" x14ac:dyDescent="0.3">
      <c r="A4792" s="16">
        <v>33501912</v>
      </c>
      <c r="B4792" s="13">
        <v>60</v>
      </c>
      <c r="C4792" s="13">
        <v>10</v>
      </c>
      <c r="D4792" s="13">
        <v>83</v>
      </c>
      <c r="E4792" t="s">
        <v>24</v>
      </c>
      <c r="F4792" t="s">
        <v>20</v>
      </c>
      <c r="G4792" t="str">
        <f>IF(VentasC15[[#This Row],[Tipo de pago]]='Tablas auxiliares'!$B$6,"Venta física","Venta Online")</f>
        <v>Venta física</v>
      </c>
      <c r="H4792" t="s">
        <v>29</v>
      </c>
      <c r="I4792" s="37">
        <v>87045</v>
      </c>
      <c r="J4792" s="37">
        <v>47470</v>
      </c>
      <c r="K4792" s="37">
        <v>66754</v>
      </c>
      <c r="L4792" s="37">
        <v>29499</v>
      </c>
      <c r="M4792" s="37">
        <v>85651</v>
      </c>
      <c r="N4792" s="37">
        <f>SUM(VentasC15[[#This Row],[Maquillaje]:[Perfumería]])</f>
        <v>316419</v>
      </c>
      <c r="O4792" s="14">
        <f>AVERAGE(VentasC15[[#This Row],[Maquillaje]:[Perfumería]])</f>
        <v>63283.8</v>
      </c>
      <c r="P4792" t="str">
        <f>INDEX(VentasC15[[#Headers],[Maquillaje]:[Perfumería]],MATCH(MAX(VentasC15[[#This Row],[Maquillaje]:[Perfumería]]),VentasC15[[#This Row],[Maquillaje]:[Perfumería]],0))</f>
        <v>Maquillaje</v>
      </c>
      <c r="Q4792" t="str">
        <f>INDEX(VentasC15[[#Headers],[Maquillaje]:[Perfumería]],MATCH(MIN(VentasC15[[#This Row],[Maquillaje]:[Perfumería]]),VentasC15[[#This Row],[Maquillaje]:[Perfumería]],0))</f>
        <v>Cuerpo</v>
      </c>
      <c r="R4792" t="str">
        <f>IF(VentasC15[[#This Row],[Total por vendedor]]&gt;=250000,"SI","NO")</f>
        <v>SI</v>
      </c>
    </row>
    <row r="4793" spans="1:18" x14ac:dyDescent="0.3">
      <c r="A4793" s="17">
        <v>33501913</v>
      </c>
      <c r="B4793" s="13">
        <v>53</v>
      </c>
      <c r="C4793" s="13">
        <v>10</v>
      </c>
      <c r="D4793" s="13">
        <v>30</v>
      </c>
      <c r="E4793" t="s">
        <v>24</v>
      </c>
      <c r="F4793" t="s">
        <v>21</v>
      </c>
      <c r="G4793" t="str">
        <f>IF(VentasC15[[#This Row],[Tipo de pago]]='Tablas auxiliares'!$B$6,"Venta física","Venta Online")</f>
        <v>Venta Online</v>
      </c>
      <c r="H4793" t="s">
        <v>29</v>
      </c>
      <c r="I4793" s="37">
        <v>72043</v>
      </c>
      <c r="J4793" s="37">
        <v>34224</v>
      </c>
      <c r="K4793" s="37">
        <v>9349</v>
      </c>
      <c r="L4793" s="37">
        <v>31086</v>
      </c>
      <c r="M4793" s="37">
        <v>66854</v>
      </c>
      <c r="N4793" s="37">
        <f>SUM(VentasC15[[#This Row],[Maquillaje]:[Perfumería]])</f>
        <v>213556</v>
      </c>
      <c r="O4793" s="14">
        <f>AVERAGE(VentasC15[[#This Row],[Maquillaje]:[Perfumería]])</f>
        <v>42711.199999999997</v>
      </c>
      <c r="P4793" t="str">
        <f>INDEX(VentasC15[[#Headers],[Maquillaje]:[Perfumería]],MATCH(MAX(VentasC15[[#This Row],[Maquillaje]:[Perfumería]]),VentasC15[[#This Row],[Maquillaje]:[Perfumería]],0))</f>
        <v>Maquillaje</v>
      </c>
      <c r="Q4793" t="str">
        <f>INDEX(VentasC15[[#Headers],[Maquillaje]:[Perfumería]],MATCH(MIN(VentasC15[[#This Row],[Maquillaje]:[Perfumería]]),VentasC15[[#This Row],[Maquillaje]:[Perfumería]],0))</f>
        <v>Cabello</v>
      </c>
      <c r="R4793" t="str">
        <f>IF(VentasC15[[#This Row],[Total por vendedor]]&gt;=250000,"SI","NO")</f>
        <v>NO</v>
      </c>
    </row>
    <row r="4794" spans="1:18" x14ac:dyDescent="0.3">
      <c r="A4794" s="16">
        <v>33501914</v>
      </c>
      <c r="B4794" s="13">
        <v>45</v>
      </c>
      <c r="C4794" s="13">
        <v>10</v>
      </c>
      <c r="D4794" s="13">
        <v>82</v>
      </c>
      <c r="E4794" t="s">
        <v>22</v>
      </c>
      <c r="F4794" t="s">
        <v>20</v>
      </c>
      <c r="G4794" t="str">
        <f>IF(VentasC15[[#This Row],[Tipo de pago]]='Tablas auxiliares'!$B$6,"Venta física","Venta Online")</f>
        <v>Venta física</v>
      </c>
      <c r="H4794" t="s">
        <v>29</v>
      </c>
      <c r="I4794" s="37">
        <v>60408</v>
      </c>
      <c r="J4794" s="37">
        <v>8120</v>
      </c>
      <c r="K4794" s="37">
        <v>32888</v>
      </c>
      <c r="L4794" s="37">
        <v>43246</v>
      </c>
      <c r="M4794" s="37">
        <v>62246</v>
      </c>
      <c r="N4794" s="37">
        <f>SUM(VentasC15[[#This Row],[Maquillaje]:[Perfumería]])</f>
        <v>206908</v>
      </c>
      <c r="O4794" s="14">
        <f>AVERAGE(VentasC15[[#This Row],[Maquillaje]:[Perfumería]])</f>
        <v>41381.599999999999</v>
      </c>
      <c r="P4794" t="str">
        <f>INDEX(VentasC15[[#Headers],[Maquillaje]:[Perfumería]],MATCH(MAX(VentasC15[[#This Row],[Maquillaje]:[Perfumería]]),VentasC15[[#This Row],[Maquillaje]:[Perfumería]],0))</f>
        <v>Perfumería</v>
      </c>
      <c r="Q4794" t="str">
        <f>INDEX(VentasC15[[#Headers],[Maquillaje]:[Perfumería]],MATCH(MIN(VentasC15[[#This Row],[Maquillaje]:[Perfumería]]),VentasC15[[#This Row],[Maquillaje]:[Perfumería]],0))</f>
        <v>Skincare</v>
      </c>
      <c r="R4794" t="str">
        <f>IF(VentasC15[[#This Row],[Total por vendedor]]&gt;=250000,"SI","NO")</f>
        <v>NO</v>
      </c>
    </row>
    <row r="4795" spans="1:18" x14ac:dyDescent="0.3">
      <c r="A4795" s="17">
        <v>33501915</v>
      </c>
      <c r="B4795" s="13">
        <v>67</v>
      </c>
      <c r="C4795" s="13">
        <v>10</v>
      </c>
      <c r="D4795" s="13">
        <v>38</v>
      </c>
      <c r="E4795" t="s">
        <v>22</v>
      </c>
      <c r="F4795" t="s">
        <v>20</v>
      </c>
      <c r="G4795" t="str">
        <f>IF(VentasC15[[#This Row],[Tipo de pago]]='Tablas auxiliares'!$B$6,"Venta física","Venta Online")</f>
        <v>Venta física</v>
      </c>
      <c r="H4795" t="s">
        <v>29</v>
      </c>
      <c r="I4795" s="37">
        <v>82023</v>
      </c>
      <c r="J4795" s="37">
        <v>72182</v>
      </c>
      <c r="K4795" s="37">
        <v>38094</v>
      </c>
      <c r="L4795" s="37">
        <v>82635</v>
      </c>
      <c r="M4795" s="37">
        <v>1731</v>
      </c>
      <c r="N4795" s="37">
        <f>SUM(VentasC15[[#This Row],[Maquillaje]:[Perfumería]])</f>
        <v>276665</v>
      </c>
      <c r="O4795" s="14">
        <f>AVERAGE(VentasC15[[#This Row],[Maquillaje]:[Perfumería]])</f>
        <v>55333</v>
      </c>
      <c r="P4795" t="str">
        <f>INDEX(VentasC15[[#Headers],[Maquillaje]:[Perfumería]],MATCH(MAX(VentasC15[[#This Row],[Maquillaje]:[Perfumería]]),VentasC15[[#This Row],[Maquillaje]:[Perfumería]],0))</f>
        <v>Cuerpo</v>
      </c>
      <c r="Q4795" t="str">
        <f>INDEX(VentasC15[[#Headers],[Maquillaje]:[Perfumería]],MATCH(MIN(VentasC15[[#This Row],[Maquillaje]:[Perfumería]]),VentasC15[[#This Row],[Maquillaje]:[Perfumería]],0))</f>
        <v>Perfumería</v>
      </c>
      <c r="R4795" t="str">
        <f>IF(VentasC15[[#This Row],[Total por vendedor]]&gt;=250000,"SI","NO")</f>
        <v>SI</v>
      </c>
    </row>
    <row r="4796" spans="1:18" x14ac:dyDescent="0.3">
      <c r="A4796" s="16">
        <v>33501916</v>
      </c>
      <c r="B4796" s="13">
        <v>45</v>
      </c>
      <c r="C4796" s="13">
        <v>10</v>
      </c>
      <c r="D4796" s="13">
        <v>80</v>
      </c>
      <c r="E4796" t="s">
        <v>24</v>
      </c>
      <c r="F4796" t="s">
        <v>21</v>
      </c>
      <c r="G4796" t="str">
        <f>IF(VentasC15[[#This Row],[Tipo de pago]]='Tablas auxiliares'!$B$6,"Venta física","Venta Online")</f>
        <v>Venta Online</v>
      </c>
      <c r="H4796" t="s">
        <v>30</v>
      </c>
      <c r="I4796" s="37">
        <v>34224</v>
      </c>
      <c r="J4796" s="37">
        <v>90536</v>
      </c>
      <c r="K4796" s="37">
        <v>32825</v>
      </c>
      <c r="L4796" s="37">
        <v>75955</v>
      </c>
      <c r="M4796" s="37">
        <v>1624</v>
      </c>
      <c r="N4796" s="37">
        <f>SUM(VentasC15[[#This Row],[Maquillaje]:[Perfumería]])</f>
        <v>235164</v>
      </c>
      <c r="O4796" s="14">
        <f>AVERAGE(VentasC15[[#This Row],[Maquillaje]:[Perfumería]])</f>
        <v>47032.800000000003</v>
      </c>
      <c r="P4796" t="str">
        <f>INDEX(VentasC15[[#Headers],[Maquillaje]:[Perfumería]],MATCH(MAX(VentasC15[[#This Row],[Maquillaje]:[Perfumería]]),VentasC15[[#This Row],[Maquillaje]:[Perfumería]],0))</f>
        <v>Skincare</v>
      </c>
      <c r="Q4796" t="str">
        <f>INDEX(VentasC15[[#Headers],[Maquillaje]:[Perfumería]],MATCH(MIN(VentasC15[[#This Row],[Maquillaje]:[Perfumería]]),VentasC15[[#This Row],[Maquillaje]:[Perfumería]],0))</f>
        <v>Perfumería</v>
      </c>
      <c r="R4796" t="str">
        <f>IF(VentasC15[[#This Row],[Total por vendedor]]&gt;=250000,"SI","NO")</f>
        <v>NO</v>
      </c>
    </row>
    <row r="4797" spans="1:18" x14ac:dyDescent="0.3">
      <c r="A4797" s="17">
        <v>33501917</v>
      </c>
      <c r="B4797" s="13">
        <v>28</v>
      </c>
      <c r="C4797" s="13">
        <v>10</v>
      </c>
      <c r="D4797" s="13">
        <v>54</v>
      </c>
      <c r="E4797" t="s">
        <v>24</v>
      </c>
      <c r="F4797" t="s">
        <v>20</v>
      </c>
      <c r="G4797" t="str">
        <f>IF(VentasC15[[#This Row],[Tipo de pago]]='Tablas auxiliares'!$B$6,"Venta física","Venta Online")</f>
        <v>Venta física</v>
      </c>
      <c r="H4797" t="s">
        <v>29</v>
      </c>
      <c r="I4797" s="37">
        <v>15319</v>
      </c>
      <c r="J4797" s="37">
        <v>52422</v>
      </c>
      <c r="K4797" s="37">
        <v>62618</v>
      </c>
      <c r="L4797" s="37">
        <v>75852</v>
      </c>
      <c r="M4797" s="37">
        <v>92461</v>
      </c>
      <c r="N4797" s="37">
        <f>SUM(VentasC15[[#This Row],[Maquillaje]:[Perfumería]])</f>
        <v>298672</v>
      </c>
      <c r="O4797" s="14">
        <f>AVERAGE(VentasC15[[#This Row],[Maquillaje]:[Perfumería]])</f>
        <v>59734.400000000001</v>
      </c>
      <c r="P4797" t="str">
        <f>INDEX(VentasC15[[#Headers],[Maquillaje]:[Perfumería]],MATCH(MAX(VentasC15[[#This Row],[Maquillaje]:[Perfumería]]),VentasC15[[#This Row],[Maquillaje]:[Perfumería]],0))</f>
        <v>Perfumería</v>
      </c>
      <c r="Q4797" t="str">
        <f>INDEX(VentasC15[[#Headers],[Maquillaje]:[Perfumería]],MATCH(MIN(VentasC15[[#This Row],[Maquillaje]:[Perfumería]]),VentasC15[[#This Row],[Maquillaje]:[Perfumería]],0))</f>
        <v>Maquillaje</v>
      </c>
      <c r="R4797" t="str">
        <f>IF(VentasC15[[#This Row],[Total por vendedor]]&gt;=250000,"SI","NO")</f>
        <v>SI</v>
      </c>
    </row>
    <row r="4798" spans="1:18" x14ac:dyDescent="0.3">
      <c r="A4798" s="16">
        <v>33501918</v>
      </c>
      <c r="B4798" s="13">
        <v>72</v>
      </c>
      <c r="C4798" s="13">
        <v>10</v>
      </c>
      <c r="D4798" s="13">
        <v>77</v>
      </c>
      <c r="E4798" t="s">
        <v>22</v>
      </c>
      <c r="F4798" t="s">
        <v>20</v>
      </c>
      <c r="G4798" t="str">
        <f>IF(VentasC15[[#This Row],[Tipo de pago]]='Tablas auxiliares'!$B$6,"Venta física","Venta Online")</f>
        <v>Venta física</v>
      </c>
      <c r="H4798" t="s">
        <v>29</v>
      </c>
      <c r="I4798" s="37">
        <v>20941</v>
      </c>
      <c r="J4798" s="37">
        <v>24908</v>
      </c>
      <c r="K4798" s="37">
        <v>28543</v>
      </c>
      <c r="L4798" s="37">
        <v>90207</v>
      </c>
      <c r="M4798" s="37">
        <v>49370</v>
      </c>
      <c r="N4798" s="37">
        <f>SUM(VentasC15[[#This Row],[Maquillaje]:[Perfumería]])</f>
        <v>213969</v>
      </c>
      <c r="O4798" s="14">
        <f>AVERAGE(VentasC15[[#This Row],[Maquillaje]:[Perfumería]])</f>
        <v>42793.8</v>
      </c>
      <c r="P4798" t="str">
        <f>INDEX(VentasC15[[#Headers],[Maquillaje]:[Perfumería]],MATCH(MAX(VentasC15[[#This Row],[Maquillaje]:[Perfumería]]),VentasC15[[#This Row],[Maquillaje]:[Perfumería]],0))</f>
        <v>Cuerpo</v>
      </c>
      <c r="Q4798" t="str">
        <f>INDEX(VentasC15[[#Headers],[Maquillaje]:[Perfumería]],MATCH(MIN(VentasC15[[#This Row],[Maquillaje]:[Perfumería]]),VentasC15[[#This Row],[Maquillaje]:[Perfumería]],0))</f>
        <v>Maquillaje</v>
      </c>
      <c r="R4798" t="str">
        <f>IF(VentasC15[[#This Row],[Total por vendedor]]&gt;=250000,"SI","NO")</f>
        <v>NO</v>
      </c>
    </row>
    <row r="4799" spans="1:18" x14ac:dyDescent="0.3">
      <c r="A4799" s="17">
        <v>33501919</v>
      </c>
      <c r="B4799" s="13">
        <v>39</v>
      </c>
      <c r="C4799" s="13">
        <v>10</v>
      </c>
      <c r="D4799" s="13">
        <v>15</v>
      </c>
      <c r="E4799" t="s">
        <v>22</v>
      </c>
      <c r="F4799" t="s">
        <v>20</v>
      </c>
      <c r="G4799" t="str">
        <f>IF(VentasC15[[#This Row],[Tipo de pago]]='Tablas auxiliares'!$B$6,"Venta física","Venta Online")</f>
        <v>Venta física</v>
      </c>
      <c r="H4799" t="s">
        <v>30</v>
      </c>
      <c r="I4799" s="37">
        <v>12704</v>
      </c>
      <c r="J4799" s="37">
        <v>92179</v>
      </c>
      <c r="K4799" s="37">
        <v>83177</v>
      </c>
      <c r="L4799" s="37">
        <v>94798</v>
      </c>
      <c r="M4799" s="37">
        <v>40909</v>
      </c>
      <c r="N4799" s="37">
        <f>SUM(VentasC15[[#This Row],[Maquillaje]:[Perfumería]])</f>
        <v>323767</v>
      </c>
      <c r="O4799" s="14">
        <f>AVERAGE(VentasC15[[#This Row],[Maquillaje]:[Perfumería]])</f>
        <v>64753.4</v>
      </c>
      <c r="P4799" t="str">
        <f>INDEX(VentasC15[[#Headers],[Maquillaje]:[Perfumería]],MATCH(MAX(VentasC15[[#This Row],[Maquillaje]:[Perfumería]]),VentasC15[[#This Row],[Maquillaje]:[Perfumería]],0))</f>
        <v>Cuerpo</v>
      </c>
      <c r="Q4799" t="str">
        <f>INDEX(VentasC15[[#Headers],[Maquillaje]:[Perfumería]],MATCH(MIN(VentasC15[[#This Row],[Maquillaje]:[Perfumería]]),VentasC15[[#This Row],[Maquillaje]:[Perfumería]],0))</f>
        <v>Maquillaje</v>
      </c>
      <c r="R4799" t="str">
        <f>IF(VentasC15[[#This Row],[Total por vendedor]]&gt;=250000,"SI","NO")</f>
        <v>SI</v>
      </c>
    </row>
    <row r="4800" spans="1:18" x14ac:dyDescent="0.3">
      <c r="A4800" s="16">
        <v>33501920</v>
      </c>
      <c r="B4800" s="13">
        <v>75</v>
      </c>
      <c r="C4800" s="13">
        <v>10</v>
      </c>
      <c r="D4800" s="13">
        <v>17</v>
      </c>
      <c r="E4800" t="s">
        <v>23</v>
      </c>
      <c r="F4800" t="s">
        <v>20</v>
      </c>
      <c r="G4800" t="str">
        <f>IF(VentasC15[[#This Row],[Tipo de pago]]='Tablas auxiliares'!$B$6,"Venta física","Venta Online")</f>
        <v>Venta física</v>
      </c>
      <c r="H4800" t="s">
        <v>29</v>
      </c>
      <c r="I4800" s="37">
        <v>45802</v>
      </c>
      <c r="J4800" s="37">
        <v>41222</v>
      </c>
      <c r="K4800" s="37">
        <v>97048</v>
      </c>
      <c r="L4800" s="37">
        <v>79499</v>
      </c>
      <c r="M4800" s="37">
        <v>47259</v>
      </c>
      <c r="N4800" s="37">
        <f>SUM(VentasC15[[#This Row],[Maquillaje]:[Perfumería]])</f>
        <v>310830</v>
      </c>
      <c r="O4800" s="14">
        <f>AVERAGE(VentasC15[[#This Row],[Maquillaje]:[Perfumería]])</f>
        <v>62166</v>
      </c>
      <c r="P4800" t="str">
        <f>INDEX(VentasC15[[#Headers],[Maquillaje]:[Perfumería]],MATCH(MAX(VentasC15[[#This Row],[Maquillaje]:[Perfumería]]),VentasC15[[#This Row],[Maquillaje]:[Perfumería]],0))</f>
        <v>Cabello</v>
      </c>
      <c r="Q4800" t="str">
        <f>INDEX(VentasC15[[#Headers],[Maquillaje]:[Perfumería]],MATCH(MIN(VentasC15[[#This Row],[Maquillaje]:[Perfumería]]),VentasC15[[#This Row],[Maquillaje]:[Perfumería]],0))</f>
        <v>Skincare</v>
      </c>
      <c r="R4800" t="str">
        <f>IF(VentasC15[[#This Row],[Total por vendedor]]&gt;=250000,"SI","NO")</f>
        <v>SI</v>
      </c>
    </row>
    <row r="4801" spans="1:18" x14ac:dyDescent="0.3">
      <c r="A4801" s="17">
        <v>33501921</v>
      </c>
      <c r="B4801" s="13">
        <v>59</v>
      </c>
      <c r="C4801" s="13">
        <v>10</v>
      </c>
      <c r="D4801" s="13">
        <v>38</v>
      </c>
      <c r="E4801" t="s">
        <v>23</v>
      </c>
      <c r="F4801" t="s">
        <v>21</v>
      </c>
      <c r="G4801" t="str">
        <f>IF(VentasC15[[#This Row],[Tipo de pago]]='Tablas auxiliares'!$B$6,"Venta física","Venta Online")</f>
        <v>Venta Online</v>
      </c>
      <c r="H4801" t="s">
        <v>30</v>
      </c>
      <c r="I4801" s="37">
        <v>64358</v>
      </c>
      <c r="J4801" s="37">
        <v>79970</v>
      </c>
      <c r="K4801" s="37">
        <v>33989</v>
      </c>
      <c r="L4801" s="37">
        <v>6357</v>
      </c>
      <c r="M4801" s="37">
        <v>64199</v>
      </c>
      <c r="N4801" s="37">
        <f>SUM(VentasC15[[#This Row],[Maquillaje]:[Perfumería]])</f>
        <v>248873</v>
      </c>
      <c r="O4801" s="14">
        <f>AVERAGE(VentasC15[[#This Row],[Maquillaje]:[Perfumería]])</f>
        <v>49774.6</v>
      </c>
      <c r="P4801" t="str">
        <f>INDEX(VentasC15[[#Headers],[Maquillaje]:[Perfumería]],MATCH(MAX(VentasC15[[#This Row],[Maquillaje]:[Perfumería]]),VentasC15[[#This Row],[Maquillaje]:[Perfumería]],0))</f>
        <v>Skincare</v>
      </c>
      <c r="Q4801" t="str">
        <f>INDEX(VentasC15[[#Headers],[Maquillaje]:[Perfumería]],MATCH(MIN(VentasC15[[#This Row],[Maquillaje]:[Perfumería]]),VentasC15[[#This Row],[Maquillaje]:[Perfumería]],0))</f>
        <v>Cuerpo</v>
      </c>
      <c r="R4801" t="str">
        <f>IF(VentasC15[[#This Row],[Total por vendedor]]&gt;=250000,"SI","NO")</f>
        <v>NO</v>
      </c>
    </row>
    <row r="4802" spans="1:18" x14ac:dyDescent="0.3">
      <c r="A4802" s="16">
        <v>33501922</v>
      </c>
      <c r="B4802" s="13">
        <v>31</v>
      </c>
      <c r="C4802" s="13">
        <v>10</v>
      </c>
      <c r="D4802" s="13">
        <v>35</v>
      </c>
      <c r="E4802" t="s">
        <v>23</v>
      </c>
      <c r="F4802" t="s">
        <v>21</v>
      </c>
      <c r="G4802" t="str">
        <f>IF(VentasC15[[#This Row],[Tipo de pago]]='Tablas auxiliares'!$B$6,"Venta física","Venta Online")</f>
        <v>Venta Online</v>
      </c>
      <c r="H4802" t="s">
        <v>29</v>
      </c>
      <c r="I4802" s="37">
        <v>77615</v>
      </c>
      <c r="J4802" s="37">
        <v>60847</v>
      </c>
      <c r="K4802" s="37">
        <v>64911</v>
      </c>
      <c r="L4802" s="37">
        <v>52986</v>
      </c>
      <c r="M4802" s="37">
        <v>45817</v>
      </c>
      <c r="N4802" s="37">
        <f>SUM(VentasC15[[#This Row],[Maquillaje]:[Perfumería]])</f>
        <v>302176</v>
      </c>
      <c r="O4802" s="14">
        <f>AVERAGE(VentasC15[[#This Row],[Maquillaje]:[Perfumería]])</f>
        <v>60435.199999999997</v>
      </c>
      <c r="P4802" t="str">
        <f>INDEX(VentasC15[[#Headers],[Maquillaje]:[Perfumería]],MATCH(MAX(VentasC15[[#This Row],[Maquillaje]:[Perfumería]]),VentasC15[[#This Row],[Maquillaje]:[Perfumería]],0))</f>
        <v>Maquillaje</v>
      </c>
      <c r="Q4802" t="str">
        <f>INDEX(VentasC15[[#Headers],[Maquillaje]:[Perfumería]],MATCH(MIN(VentasC15[[#This Row],[Maquillaje]:[Perfumería]]),VentasC15[[#This Row],[Maquillaje]:[Perfumería]],0))</f>
        <v>Perfumería</v>
      </c>
      <c r="R4802" t="str">
        <f>IF(VentasC15[[#This Row],[Total por vendedor]]&gt;=250000,"SI","NO")</f>
        <v>SI</v>
      </c>
    </row>
    <row r="4803" spans="1:18" x14ac:dyDescent="0.3">
      <c r="A4803" s="17">
        <v>33501923</v>
      </c>
      <c r="B4803" s="13">
        <v>67</v>
      </c>
      <c r="C4803" s="13">
        <v>10</v>
      </c>
      <c r="D4803" s="13">
        <v>88</v>
      </c>
      <c r="E4803" t="s">
        <v>24</v>
      </c>
      <c r="F4803" t="s">
        <v>21</v>
      </c>
      <c r="G4803" t="str">
        <f>IF(VentasC15[[#This Row],[Tipo de pago]]='Tablas auxiliares'!$B$6,"Venta física","Venta Online")</f>
        <v>Venta Online</v>
      </c>
      <c r="H4803" t="s">
        <v>29</v>
      </c>
      <c r="I4803" s="37">
        <v>32300</v>
      </c>
      <c r="J4803" s="37">
        <v>87192</v>
      </c>
      <c r="K4803" s="37">
        <v>41824</v>
      </c>
      <c r="L4803" s="37">
        <v>16432</v>
      </c>
      <c r="M4803" s="37">
        <v>16310</v>
      </c>
      <c r="N4803" s="37">
        <f>SUM(VentasC15[[#This Row],[Maquillaje]:[Perfumería]])</f>
        <v>194058</v>
      </c>
      <c r="O4803" s="14">
        <f>AVERAGE(VentasC15[[#This Row],[Maquillaje]:[Perfumería]])</f>
        <v>38811.599999999999</v>
      </c>
      <c r="P4803" t="str">
        <f>INDEX(VentasC15[[#Headers],[Maquillaje]:[Perfumería]],MATCH(MAX(VentasC15[[#This Row],[Maquillaje]:[Perfumería]]),VentasC15[[#This Row],[Maquillaje]:[Perfumería]],0))</f>
        <v>Skincare</v>
      </c>
      <c r="Q4803" t="str">
        <f>INDEX(VentasC15[[#Headers],[Maquillaje]:[Perfumería]],MATCH(MIN(VentasC15[[#This Row],[Maquillaje]:[Perfumería]]),VentasC15[[#This Row],[Maquillaje]:[Perfumería]],0))</f>
        <v>Perfumería</v>
      </c>
      <c r="R4803" t="str">
        <f>IF(VentasC15[[#This Row],[Total por vendedor]]&gt;=250000,"SI","NO")</f>
        <v>NO</v>
      </c>
    </row>
    <row r="4804" spans="1:18" x14ac:dyDescent="0.3">
      <c r="A4804" s="16">
        <v>33501924</v>
      </c>
      <c r="B4804" s="13">
        <v>60</v>
      </c>
      <c r="C4804" s="13">
        <v>10</v>
      </c>
      <c r="D4804" s="13">
        <v>66</v>
      </c>
      <c r="E4804" t="s">
        <v>24</v>
      </c>
      <c r="F4804" t="s">
        <v>21</v>
      </c>
      <c r="G4804" t="str">
        <f>IF(VentasC15[[#This Row],[Tipo de pago]]='Tablas auxiliares'!$B$6,"Venta física","Venta Online")</f>
        <v>Venta Online</v>
      </c>
      <c r="H4804" t="s">
        <v>29</v>
      </c>
      <c r="I4804" s="37">
        <v>3861</v>
      </c>
      <c r="J4804" s="37">
        <v>64558</v>
      </c>
      <c r="K4804" s="37">
        <v>49320</v>
      </c>
      <c r="L4804" s="37">
        <v>41858</v>
      </c>
      <c r="M4804" s="37">
        <v>4120</v>
      </c>
      <c r="N4804" s="37">
        <f>SUM(VentasC15[[#This Row],[Maquillaje]:[Perfumería]])</f>
        <v>163717</v>
      </c>
      <c r="O4804" s="14">
        <f>AVERAGE(VentasC15[[#This Row],[Maquillaje]:[Perfumería]])</f>
        <v>32743.4</v>
      </c>
      <c r="P4804" t="str">
        <f>INDEX(VentasC15[[#Headers],[Maquillaje]:[Perfumería]],MATCH(MAX(VentasC15[[#This Row],[Maquillaje]:[Perfumería]]),VentasC15[[#This Row],[Maquillaje]:[Perfumería]],0))</f>
        <v>Skincare</v>
      </c>
      <c r="Q4804" t="str">
        <f>INDEX(VentasC15[[#Headers],[Maquillaje]:[Perfumería]],MATCH(MIN(VentasC15[[#This Row],[Maquillaje]:[Perfumería]]),VentasC15[[#This Row],[Maquillaje]:[Perfumería]],0))</f>
        <v>Maquillaje</v>
      </c>
      <c r="R4804" t="str">
        <f>IF(VentasC15[[#This Row],[Total por vendedor]]&gt;=250000,"SI","NO")</f>
        <v>NO</v>
      </c>
    </row>
    <row r="4805" spans="1:18" x14ac:dyDescent="0.3">
      <c r="A4805" s="17">
        <v>33501925</v>
      </c>
      <c r="B4805" s="13">
        <v>42</v>
      </c>
      <c r="C4805" s="13">
        <v>10</v>
      </c>
      <c r="D4805" s="13">
        <v>76</v>
      </c>
      <c r="E4805" t="s">
        <v>23</v>
      </c>
      <c r="F4805" t="s">
        <v>20</v>
      </c>
      <c r="G4805" t="str">
        <f>IF(VentasC15[[#This Row],[Tipo de pago]]='Tablas auxiliares'!$B$6,"Venta física","Venta Online")</f>
        <v>Venta física</v>
      </c>
      <c r="H4805" t="s">
        <v>30</v>
      </c>
      <c r="I4805" s="37">
        <v>41089</v>
      </c>
      <c r="J4805" s="37">
        <v>21371</v>
      </c>
      <c r="K4805" s="37">
        <v>89763</v>
      </c>
      <c r="L4805" s="37">
        <v>49979</v>
      </c>
      <c r="M4805" s="37">
        <v>54941</v>
      </c>
      <c r="N4805" s="37">
        <f>SUM(VentasC15[[#This Row],[Maquillaje]:[Perfumería]])</f>
        <v>257143</v>
      </c>
      <c r="O4805" s="14">
        <f>AVERAGE(VentasC15[[#This Row],[Maquillaje]:[Perfumería]])</f>
        <v>51428.6</v>
      </c>
      <c r="P4805" t="str">
        <f>INDEX(VentasC15[[#Headers],[Maquillaje]:[Perfumería]],MATCH(MAX(VentasC15[[#This Row],[Maquillaje]:[Perfumería]]),VentasC15[[#This Row],[Maquillaje]:[Perfumería]],0))</f>
        <v>Cabello</v>
      </c>
      <c r="Q4805" t="str">
        <f>INDEX(VentasC15[[#Headers],[Maquillaje]:[Perfumería]],MATCH(MIN(VentasC15[[#This Row],[Maquillaje]:[Perfumería]]),VentasC15[[#This Row],[Maquillaje]:[Perfumería]],0))</f>
        <v>Skincare</v>
      </c>
      <c r="R4805" t="str">
        <f>IF(VentasC15[[#This Row],[Total por vendedor]]&gt;=250000,"SI","NO")</f>
        <v>SI</v>
      </c>
    </row>
    <row r="4806" spans="1:18" x14ac:dyDescent="0.3">
      <c r="A4806" s="16">
        <v>33501926</v>
      </c>
      <c r="B4806" s="13">
        <v>62</v>
      </c>
      <c r="C4806" s="13">
        <v>10</v>
      </c>
      <c r="D4806" s="13">
        <v>19</v>
      </c>
      <c r="E4806" t="s">
        <v>24</v>
      </c>
      <c r="F4806" t="s">
        <v>21</v>
      </c>
      <c r="G4806" t="str">
        <f>IF(VentasC15[[#This Row],[Tipo de pago]]='Tablas auxiliares'!$B$6,"Venta física","Venta Online")</f>
        <v>Venta Online</v>
      </c>
      <c r="H4806" t="s">
        <v>29</v>
      </c>
      <c r="I4806" s="37">
        <v>65276</v>
      </c>
      <c r="J4806" s="37">
        <v>35328</v>
      </c>
      <c r="K4806" s="37">
        <v>70673</v>
      </c>
      <c r="L4806" s="37">
        <v>42444</v>
      </c>
      <c r="M4806" s="37">
        <v>90325</v>
      </c>
      <c r="N4806" s="37">
        <f>SUM(VentasC15[[#This Row],[Maquillaje]:[Perfumería]])</f>
        <v>304046</v>
      </c>
      <c r="O4806" s="14">
        <f>AVERAGE(VentasC15[[#This Row],[Maquillaje]:[Perfumería]])</f>
        <v>60809.2</v>
      </c>
      <c r="P4806" t="str">
        <f>INDEX(VentasC15[[#Headers],[Maquillaje]:[Perfumería]],MATCH(MAX(VentasC15[[#This Row],[Maquillaje]:[Perfumería]]),VentasC15[[#This Row],[Maquillaje]:[Perfumería]],0))</f>
        <v>Perfumería</v>
      </c>
      <c r="Q4806" t="str">
        <f>INDEX(VentasC15[[#Headers],[Maquillaje]:[Perfumería]],MATCH(MIN(VentasC15[[#This Row],[Maquillaje]:[Perfumería]]),VentasC15[[#This Row],[Maquillaje]:[Perfumería]],0))</f>
        <v>Skincare</v>
      </c>
      <c r="R4806" t="str">
        <f>IF(VentasC15[[#This Row],[Total por vendedor]]&gt;=250000,"SI","NO")</f>
        <v>SI</v>
      </c>
    </row>
    <row r="4807" spans="1:18" x14ac:dyDescent="0.3">
      <c r="A4807" s="17">
        <v>33501927</v>
      </c>
      <c r="B4807" s="13">
        <v>28</v>
      </c>
      <c r="C4807" s="13">
        <v>10</v>
      </c>
      <c r="D4807" s="13">
        <v>41</v>
      </c>
      <c r="E4807" t="s">
        <v>23</v>
      </c>
      <c r="F4807" t="s">
        <v>21</v>
      </c>
      <c r="G4807" t="str">
        <f>IF(VentasC15[[#This Row],[Tipo de pago]]='Tablas auxiliares'!$B$6,"Venta física","Venta Online")</f>
        <v>Venta Online</v>
      </c>
      <c r="H4807" t="s">
        <v>30</v>
      </c>
      <c r="I4807" s="37">
        <v>77794</v>
      </c>
      <c r="J4807" s="37">
        <v>83167</v>
      </c>
      <c r="K4807" s="37">
        <v>76973</v>
      </c>
      <c r="L4807" s="37">
        <v>67391</v>
      </c>
      <c r="M4807" s="37">
        <v>6318</v>
      </c>
      <c r="N4807" s="37">
        <f>SUM(VentasC15[[#This Row],[Maquillaje]:[Perfumería]])</f>
        <v>311643</v>
      </c>
      <c r="O4807" s="14">
        <f>AVERAGE(VentasC15[[#This Row],[Maquillaje]:[Perfumería]])</f>
        <v>62328.6</v>
      </c>
      <c r="P4807" t="str">
        <f>INDEX(VentasC15[[#Headers],[Maquillaje]:[Perfumería]],MATCH(MAX(VentasC15[[#This Row],[Maquillaje]:[Perfumería]]),VentasC15[[#This Row],[Maquillaje]:[Perfumería]],0))</f>
        <v>Skincare</v>
      </c>
      <c r="Q4807" t="str">
        <f>INDEX(VentasC15[[#Headers],[Maquillaje]:[Perfumería]],MATCH(MIN(VentasC15[[#This Row],[Maquillaje]:[Perfumería]]),VentasC15[[#This Row],[Maquillaje]:[Perfumería]],0))</f>
        <v>Perfumería</v>
      </c>
      <c r="R4807" t="str">
        <f>IF(VentasC15[[#This Row],[Total por vendedor]]&gt;=250000,"SI","NO")</f>
        <v>SI</v>
      </c>
    </row>
    <row r="4808" spans="1:18" x14ac:dyDescent="0.3">
      <c r="A4808" s="16">
        <v>33501928</v>
      </c>
      <c r="B4808" s="13">
        <v>42</v>
      </c>
      <c r="C4808" s="13">
        <v>10</v>
      </c>
      <c r="D4808" s="13">
        <v>18</v>
      </c>
      <c r="E4808" t="s">
        <v>23</v>
      </c>
      <c r="F4808" t="s">
        <v>20</v>
      </c>
      <c r="G4808" t="str">
        <f>IF(VentasC15[[#This Row],[Tipo de pago]]='Tablas auxiliares'!$B$6,"Venta física","Venta Online")</f>
        <v>Venta física</v>
      </c>
      <c r="H4808" t="s">
        <v>29</v>
      </c>
      <c r="I4808" s="37">
        <v>89515</v>
      </c>
      <c r="J4808" s="37">
        <v>62469</v>
      </c>
      <c r="K4808" s="37">
        <v>25606</v>
      </c>
      <c r="L4808" s="37">
        <v>97083</v>
      </c>
      <c r="M4808" s="37">
        <v>51461</v>
      </c>
      <c r="N4808" s="37">
        <f>SUM(VentasC15[[#This Row],[Maquillaje]:[Perfumería]])</f>
        <v>326134</v>
      </c>
      <c r="O4808" s="14">
        <f>AVERAGE(VentasC15[[#This Row],[Maquillaje]:[Perfumería]])</f>
        <v>65226.8</v>
      </c>
      <c r="P4808" t="str">
        <f>INDEX(VentasC15[[#Headers],[Maquillaje]:[Perfumería]],MATCH(MAX(VentasC15[[#This Row],[Maquillaje]:[Perfumería]]),VentasC15[[#This Row],[Maquillaje]:[Perfumería]],0))</f>
        <v>Cuerpo</v>
      </c>
      <c r="Q4808" t="str">
        <f>INDEX(VentasC15[[#Headers],[Maquillaje]:[Perfumería]],MATCH(MIN(VentasC15[[#This Row],[Maquillaje]:[Perfumería]]),VentasC15[[#This Row],[Maquillaje]:[Perfumería]],0))</f>
        <v>Cabello</v>
      </c>
      <c r="R4808" t="str">
        <f>IF(VentasC15[[#This Row],[Total por vendedor]]&gt;=250000,"SI","NO")</f>
        <v>SI</v>
      </c>
    </row>
    <row r="4809" spans="1:18" x14ac:dyDescent="0.3">
      <c r="A4809" s="17">
        <v>33501929</v>
      </c>
      <c r="B4809" s="13">
        <v>72</v>
      </c>
      <c r="C4809" s="13">
        <v>10</v>
      </c>
      <c r="D4809" s="13">
        <v>99</v>
      </c>
      <c r="E4809" t="s">
        <v>25</v>
      </c>
      <c r="F4809" t="s">
        <v>21</v>
      </c>
      <c r="G4809" t="str">
        <f>IF(VentasC15[[#This Row],[Tipo de pago]]='Tablas auxiliares'!$B$6,"Venta física","Venta Online")</f>
        <v>Venta Online</v>
      </c>
      <c r="H4809" t="s">
        <v>30</v>
      </c>
      <c r="I4809" s="37">
        <v>11653</v>
      </c>
      <c r="J4809" s="37">
        <v>26796</v>
      </c>
      <c r="K4809" s="37">
        <v>10721</v>
      </c>
      <c r="L4809" s="37">
        <v>72193</v>
      </c>
      <c r="M4809" s="37">
        <v>90138</v>
      </c>
      <c r="N4809" s="37">
        <f>SUM(VentasC15[[#This Row],[Maquillaje]:[Perfumería]])</f>
        <v>211501</v>
      </c>
      <c r="O4809" s="14">
        <f>AVERAGE(VentasC15[[#This Row],[Maquillaje]:[Perfumería]])</f>
        <v>42300.2</v>
      </c>
      <c r="P4809" t="str">
        <f>INDEX(VentasC15[[#Headers],[Maquillaje]:[Perfumería]],MATCH(MAX(VentasC15[[#This Row],[Maquillaje]:[Perfumería]]),VentasC15[[#This Row],[Maquillaje]:[Perfumería]],0))</f>
        <v>Perfumería</v>
      </c>
      <c r="Q4809" t="str">
        <f>INDEX(VentasC15[[#Headers],[Maquillaje]:[Perfumería]],MATCH(MIN(VentasC15[[#This Row],[Maquillaje]:[Perfumería]]),VentasC15[[#This Row],[Maquillaje]:[Perfumería]],0))</f>
        <v>Cabello</v>
      </c>
      <c r="R4809" t="str">
        <f>IF(VentasC15[[#This Row],[Total por vendedor]]&gt;=250000,"SI","NO")</f>
        <v>NO</v>
      </c>
    </row>
    <row r="4810" spans="1:18" x14ac:dyDescent="0.3">
      <c r="A4810" s="16">
        <v>33501930</v>
      </c>
      <c r="B4810" s="13">
        <v>45</v>
      </c>
      <c r="C4810" s="13">
        <v>10</v>
      </c>
      <c r="D4810" s="13">
        <v>83</v>
      </c>
      <c r="E4810" t="s">
        <v>23</v>
      </c>
      <c r="F4810" t="s">
        <v>21</v>
      </c>
      <c r="G4810" t="str">
        <f>IF(VentasC15[[#This Row],[Tipo de pago]]='Tablas auxiliares'!$B$6,"Venta física","Venta Online")</f>
        <v>Venta Online</v>
      </c>
      <c r="H4810" t="s">
        <v>29</v>
      </c>
      <c r="I4810" s="37">
        <v>84211</v>
      </c>
      <c r="J4810" s="37">
        <v>8690</v>
      </c>
      <c r="K4810" s="37">
        <v>68408</v>
      </c>
      <c r="L4810" s="37">
        <v>50108</v>
      </c>
      <c r="M4810" s="37">
        <v>52987</v>
      </c>
      <c r="N4810" s="37">
        <f>SUM(VentasC15[[#This Row],[Maquillaje]:[Perfumería]])</f>
        <v>264404</v>
      </c>
      <c r="O4810" s="14">
        <f>AVERAGE(VentasC15[[#This Row],[Maquillaje]:[Perfumería]])</f>
        <v>52880.800000000003</v>
      </c>
      <c r="P4810" t="str">
        <f>INDEX(VentasC15[[#Headers],[Maquillaje]:[Perfumería]],MATCH(MAX(VentasC15[[#This Row],[Maquillaje]:[Perfumería]]),VentasC15[[#This Row],[Maquillaje]:[Perfumería]],0))</f>
        <v>Maquillaje</v>
      </c>
      <c r="Q4810" t="str">
        <f>INDEX(VentasC15[[#Headers],[Maquillaje]:[Perfumería]],MATCH(MIN(VentasC15[[#This Row],[Maquillaje]:[Perfumería]]),VentasC15[[#This Row],[Maquillaje]:[Perfumería]],0))</f>
        <v>Skincare</v>
      </c>
      <c r="R4810" t="str">
        <f>IF(VentasC15[[#This Row],[Total por vendedor]]&gt;=250000,"SI","NO")</f>
        <v>SI</v>
      </c>
    </row>
    <row r="4811" spans="1:18" x14ac:dyDescent="0.3">
      <c r="A4811" s="17">
        <v>33501931</v>
      </c>
      <c r="B4811" s="13">
        <v>35</v>
      </c>
      <c r="C4811" s="13">
        <v>10</v>
      </c>
      <c r="D4811" s="13">
        <v>45</v>
      </c>
      <c r="E4811" t="s">
        <v>22</v>
      </c>
      <c r="F4811" t="s">
        <v>20</v>
      </c>
      <c r="G4811" t="str">
        <f>IF(VentasC15[[#This Row],[Tipo de pago]]='Tablas auxiliares'!$B$6,"Venta física","Venta Online")</f>
        <v>Venta física</v>
      </c>
      <c r="H4811" t="s">
        <v>29</v>
      </c>
      <c r="I4811" s="37">
        <v>56485</v>
      </c>
      <c r="J4811" s="37">
        <v>69988</v>
      </c>
      <c r="K4811" s="37">
        <v>14055</v>
      </c>
      <c r="L4811" s="37">
        <v>28919</v>
      </c>
      <c r="M4811" s="37">
        <v>43364</v>
      </c>
      <c r="N4811" s="37">
        <f>SUM(VentasC15[[#This Row],[Maquillaje]:[Perfumería]])</f>
        <v>212811</v>
      </c>
      <c r="O4811" s="14">
        <f>AVERAGE(VentasC15[[#This Row],[Maquillaje]:[Perfumería]])</f>
        <v>42562.2</v>
      </c>
      <c r="P4811" t="str">
        <f>INDEX(VentasC15[[#Headers],[Maquillaje]:[Perfumería]],MATCH(MAX(VentasC15[[#This Row],[Maquillaje]:[Perfumería]]),VentasC15[[#This Row],[Maquillaje]:[Perfumería]],0))</f>
        <v>Skincare</v>
      </c>
      <c r="Q4811" t="str">
        <f>INDEX(VentasC15[[#Headers],[Maquillaje]:[Perfumería]],MATCH(MIN(VentasC15[[#This Row],[Maquillaje]:[Perfumería]]),VentasC15[[#This Row],[Maquillaje]:[Perfumería]],0))</f>
        <v>Cabello</v>
      </c>
      <c r="R4811" t="str">
        <f>IF(VentasC15[[#This Row],[Total por vendedor]]&gt;=250000,"SI","NO")</f>
        <v>NO</v>
      </c>
    </row>
    <row r="4812" spans="1:18" x14ac:dyDescent="0.3">
      <c r="A4812" s="16">
        <v>33501932</v>
      </c>
      <c r="B4812" s="13">
        <v>36</v>
      </c>
      <c r="C4812" s="13">
        <v>10</v>
      </c>
      <c r="D4812" s="13">
        <v>36</v>
      </c>
      <c r="E4812" t="s">
        <v>22</v>
      </c>
      <c r="F4812" t="s">
        <v>21</v>
      </c>
      <c r="G4812" t="str">
        <f>IF(VentasC15[[#This Row],[Tipo de pago]]='Tablas auxiliares'!$B$6,"Venta física","Venta Online")</f>
        <v>Venta Online</v>
      </c>
      <c r="H4812" t="s">
        <v>30</v>
      </c>
      <c r="I4812" s="37">
        <v>75452</v>
      </c>
      <c r="J4812" s="37">
        <v>26909</v>
      </c>
      <c r="K4812" s="37">
        <v>43689</v>
      </c>
      <c r="L4812" s="37">
        <v>37276</v>
      </c>
      <c r="M4812" s="37">
        <v>41829</v>
      </c>
      <c r="N4812" s="37">
        <f>SUM(VentasC15[[#This Row],[Maquillaje]:[Perfumería]])</f>
        <v>225155</v>
      </c>
      <c r="O4812" s="14">
        <f>AVERAGE(VentasC15[[#This Row],[Maquillaje]:[Perfumería]])</f>
        <v>45031</v>
      </c>
      <c r="P4812" t="str">
        <f>INDEX(VentasC15[[#Headers],[Maquillaje]:[Perfumería]],MATCH(MAX(VentasC15[[#This Row],[Maquillaje]:[Perfumería]]),VentasC15[[#This Row],[Maquillaje]:[Perfumería]],0))</f>
        <v>Maquillaje</v>
      </c>
      <c r="Q4812" t="str">
        <f>INDEX(VentasC15[[#Headers],[Maquillaje]:[Perfumería]],MATCH(MIN(VentasC15[[#This Row],[Maquillaje]:[Perfumería]]),VentasC15[[#This Row],[Maquillaje]:[Perfumería]],0))</f>
        <v>Skincare</v>
      </c>
      <c r="R4812" t="str">
        <f>IF(VentasC15[[#This Row],[Total por vendedor]]&gt;=250000,"SI","NO")</f>
        <v>NO</v>
      </c>
    </row>
    <row r="4813" spans="1:18" x14ac:dyDescent="0.3">
      <c r="A4813" s="17">
        <v>33501933</v>
      </c>
      <c r="B4813" s="13">
        <v>30</v>
      </c>
      <c r="C4813" s="13">
        <v>10</v>
      </c>
      <c r="D4813" s="13">
        <v>89</v>
      </c>
      <c r="E4813" t="s">
        <v>23</v>
      </c>
      <c r="F4813" t="s">
        <v>21</v>
      </c>
      <c r="G4813" t="str">
        <f>IF(VentasC15[[#This Row],[Tipo de pago]]='Tablas auxiliares'!$B$6,"Venta física","Venta Online")</f>
        <v>Venta Online</v>
      </c>
      <c r="H4813" t="s">
        <v>30</v>
      </c>
      <c r="I4813" s="37">
        <v>33383</v>
      </c>
      <c r="J4813" s="37">
        <v>86435</v>
      </c>
      <c r="K4813" s="37">
        <v>53785</v>
      </c>
      <c r="L4813" s="37">
        <v>32042</v>
      </c>
      <c r="M4813" s="37">
        <v>78602</v>
      </c>
      <c r="N4813" s="37">
        <f>SUM(VentasC15[[#This Row],[Maquillaje]:[Perfumería]])</f>
        <v>284247</v>
      </c>
      <c r="O4813" s="14">
        <f>AVERAGE(VentasC15[[#This Row],[Maquillaje]:[Perfumería]])</f>
        <v>56849.4</v>
      </c>
      <c r="P4813" t="str">
        <f>INDEX(VentasC15[[#Headers],[Maquillaje]:[Perfumería]],MATCH(MAX(VentasC15[[#This Row],[Maquillaje]:[Perfumería]]),VentasC15[[#This Row],[Maquillaje]:[Perfumería]],0))</f>
        <v>Skincare</v>
      </c>
      <c r="Q4813" t="str">
        <f>INDEX(VentasC15[[#Headers],[Maquillaje]:[Perfumería]],MATCH(MIN(VentasC15[[#This Row],[Maquillaje]:[Perfumería]]),VentasC15[[#This Row],[Maquillaje]:[Perfumería]],0))</f>
        <v>Cuerpo</v>
      </c>
      <c r="R4813" t="str">
        <f>IF(VentasC15[[#This Row],[Total por vendedor]]&gt;=250000,"SI","NO")</f>
        <v>SI</v>
      </c>
    </row>
    <row r="4814" spans="1:18" x14ac:dyDescent="0.3">
      <c r="A4814" s="16">
        <v>33501934</v>
      </c>
      <c r="B4814" s="13">
        <v>55</v>
      </c>
      <c r="C4814" s="13">
        <v>10</v>
      </c>
      <c r="D4814" s="13">
        <v>29</v>
      </c>
      <c r="E4814" t="s">
        <v>24</v>
      </c>
      <c r="F4814" t="s">
        <v>20</v>
      </c>
      <c r="G4814" t="str">
        <f>IF(VentasC15[[#This Row],[Tipo de pago]]='Tablas auxiliares'!$B$6,"Venta física","Venta Online")</f>
        <v>Venta física</v>
      </c>
      <c r="H4814" t="s">
        <v>30</v>
      </c>
      <c r="I4814" s="37">
        <v>90031</v>
      </c>
      <c r="J4814" s="37">
        <v>28533</v>
      </c>
      <c r="K4814" s="37">
        <v>85810</v>
      </c>
      <c r="L4814" s="37">
        <v>38580</v>
      </c>
      <c r="M4814" s="37">
        <v>60301</v>
      </c>
      <c r="N4814" s="37">
        <f>SUM(VentasC15[[#This Row],[Maquillaje]:[Perfumería]])</f>
        <v>303255</v>
      </c>
      <c r="O4814" s="14">
        <f>AVERAGE(VentasC15[[#This Row],[Maquillaje]:[Perfumería]])</f>
        <v>60651</v>
      </c>
      <c r="P4814" t="str">
        <f>INDEX(VentasC15[[#Headers],[Maquillaje]:[Perfumería]],MATCH(MAX(VentasC15[[#This Row],[Maquillaje]:[Perfumería]]),VentasC15[[#This Row],[Maquillaje]:[Perfumería]],0))</f>
        <v>Maquillaje</v>
      </c>
      <c r="Q4814" t="str">
        <f>INDEX(VentasC15[[#Headers],[Maquillaje]:[Perfumería]],MATCH(MIN(VentasC15[[#This Row],[Maquillaje]:[Perfumería]]),VentasC15[[#This Row],[Maquillaje]:[Perfumería]],0))</f>
        <v>Skincare</v>
      </c>
      <c r="R4814" t="str">
        <f>IF(VentasC15[[#This Row],[Total por vendedor]]&gt;=250000,"SI","NO")</f>
        <v>SI</v>
      </c>
    </row>
    <row r="4815" spans="1:18" x14ac:dyDescent="0.3">
      <c r="A4815" s="17">
        <v>33501935</v>
      </c>
      <c r="B4815" s="13">
        <v>51</v>
      </c>
      <c r="C4815" s="13">
        <v>10</v>
      </c>
      <c r="D4815" s="13">
        <v>49</v>
      </c>
      <c r="E4815" t="s">
        <v>23</v>
      </c>
      <c r="F4815" t="s">
        <v>21</v>
      </c>
      <c r="G4815" t="str">
        <f>IF(VentasC15[[#This Row],[Tipo de pago]]='Tablas auxiliares'!$B$6,"Venta física","Venta Online")</f>
        <v>Venta Online</v>
      </c>
      <c r="H4815" t="s">
        <v>30</v>
      </c>
      <c r="I4815" s="37">
        <v>7323</v>
      </c>
      <c r="J4815" s="37">
        <v>56741</v>
      </c>
      <c r="K4815" s="37">
        <v>17371</v>
      </c>
      <c r="L4815" s="37">
        <v>68704</v>
      </c>
      <c r="M4815" s="37">
        <v>79823</v>
      </c>
      <c r="N4815" s="37">
        <f>SUM(VentasC15[[#This Row],[Maquillaje]:[Perfumería]])</f>
        <v>229962</v>
      </c>
      <c r="O4815" s="14">
        <f>AVERAGE(VentasC15[[#This Row],[Maquillaje]:[Perfumería]])</f>
        <v>45992.4</v>
      </c>
      <c r="P4815" t="str">
        <f>INDEX(VentasC15[[#Headers],[Maquillaje]:[Perfumería]],MATCH(MAX(VentasC15[[#This Row],[Maquillaje]:[Perfumería]]),VentasC15[[#This Row],[Maquillaje]:[Perfumería]],0))</f>
        <v>Perfumería</v>
      </c>
      <c r="Q4815" t="str">
        <f>INDEX(VentasC15[[#Headers],[Maquillaje]:[Perfumería]],MATCH(MIN(VentasC15[[#This Row],[Maquillaje]:[Perfumería]]),VentasC15[[#This Row],[Maquillaje]:[Perfumería]],0))</f>
        <v>Maquillaje</v>
      </c>
      <c r="R4815" t="str">
        <f>IF(VentasC15[[#This Row],[Total por vendedor]]&gt;=250000,"SI","NO")</f>
        <v>NO</v>
      </c>
    </row>
    <row r="4816" spans="1:18" x14ac:dyDescent="0.3">
      <c r="A4816" s="16">
        <v>33501936</v>
      </c>
      <c r="B4816" s="13">
        <v>73</v>
      </c>
      <c r="C4816" s="13">
        <v>10</v>
      </c>
      <c r="D4816" s="13">
        <v>87</v>
      </c>
      <c r="E4816" t="s">
        <v>23</v>
      </c>
      <c r="F4816" t="s">
        <v>21</v>
      </c>
      <c r="G4816" t="str">
        <f>IF(VentasC15[[#This Row],[Tipo de pago]]='Tablas auxiliares'!$B$6,"Venta física","Venta Online")</f>
        <v>Venta Online</v>
      </c>
      <c r="H4816" t="s">
        <v>29</v>
      </c>
      <c r="I4816" s="37">
        <v>28248</v>
      </c>
      <c r="J4816" s="37">
        <v>74824</v>
      </c>
      <c r="K4816" s="37">
        <v>8812</v>
      </c>
      <c r="L4816" s="37">
        <v>66478</v>
      </c>
      <c r="M4816" s="37">
        <v>94353</v>
      </c>
      <c r="N4816" s="37">
        <f>SUM(VentasC15[[#This Row],[Maquillaje]:[Perfumería]])</f>
        <v>272715</v>
      </c>
      <c r="O4816" s="14">
        <f>AVERAGE(VentasC15[[#This Row],[Maquillaje]:[Perfumería]])</f>
        <v>54543</v>
      </c>
      <c r="P4816" t="str">
        <f>INDEX(VentasC15[[#Headers],[Maquillaje]:[Perfumería]],MATCH(MAX(VentasC15[[#This Row],[Maquillaje]:[Perfumería]]),VentasC15[[#This Row],[Maquillaje]:[Perfumería]],0))</f>
        <v>Perfumería</v>
      </c>
      <c r="Q4816" t="str">
        <f>INDEX(VentasC15[[#Headers],[Maquillaje]:[Perfumería]],MATCH(MIN(VentasC15[[#This Row],[Maquillaje]:[Perfumería]]),VentasC15[[#This Row],[Maquillaje]:[Perfumería]],0))</f>
        <v>Cabello</v>
      </c>
      <c r="R4816" t="str">
        <f>IF(VentasC15[[#This Row],[Total por vendedor]]&gt;=250000,"SI","NO")</f>
        <v>SI</v>
      </c>
    </row>
    <row r="4817" spans="1:18" x14ac:dyDescent="0.3">
      <c r="A4817" s="17">
        <v>33501937</v>
      </c>
      <c r="B4817" s="13">
        <v>42</v>
      </c>
      <c r="C4817" s="13">
        <v>10</v>
      </c>
      <c r="D4817" s="13">
        <v>38</v>
      </c>
      <c r="E4817" t="s">
        <v>25</v>
      </c>
      <c r="F4817" t="s">
        <v>21</v>
      </c>
      <c r="G4817" t="str">
        <f>IF(VentasC15[[#This Row],[Tipo de pago]]='Tablas auxiliares'!$B$6,"Venta física","Venta Online")</f>
        <v>Venta Online</v>
      </c>
      <c r="H4817" t="s">
        <v>30</v>
      </c>
      <c r="I4817" s="37">
        <v>29226</v>
      </c>
      <c r="J4817" s="37">
        <v>61922</v>
      </c>
      <c r="K4817" s="37">
        <v>37541</v>
      </c>
      <c r="L4817" s="37">
        <v>54795</v>
      </c>
      <c r="M4817" s="37">
        <v>43132</v>
      </c>
      <c r="N4817" s="37">
        <f>SUM(VentasC15[[#This Row],[Maquillaje]:[Perfumería]])</f>
        <v>226616</v>
      </c>
      <c r="O4817" s="14">
        <f>AVERAGE(VentasC15[[#This Row],[Maquillaje]:[Perfumería]])</f>
        <v>45323.199999999997</v>
      </c>
      <c r="P4817" t="str">
        <f>INDEX(VentasC15[[#Headers],[Maquillaje]:[Perfumería]],MATCH(MAX(VentasC15[[#This Row],[Maquillaje]:[Perfumería]]),VentasC15[[#This Row],[Maquillaje]:[Perfumería]],0))</f>
        <v>Skincare</v>
      </c>
      <c r="Q4817" t="str">
        <f>INDEX(VentasC15[[#Headers],[Maquillaje]:[Perfumería]],MATCH(MIN(VentasC15[[#This Row],[Maquillaje]:[Perfumería]]),VentasC15[[#This Row],[Maquillaje]:[Perfumería]],0))</f>
        <v>Maquillaje</v>
      </c>
      <c r="R4817" t="str">
        <f>IF(VentasC15[[#This Row],[Total por vendedor]]&gt;=250000,"SI","NO")</f>
        <v>NO</v>
      </c>
    </row>
    <row r="4818" spans="1:18" x14ac:dyDescent="0.3">
      <c r="A4818" s="16">
        <v>33501938</v>
      </c>
      <c r="B4818" s="13">
        <v>40</v>
      </c>
      <c r="C4818" s="13">
        <v>10</v>
      </c>
      <c r="D4818" s="13">
        <v>11</v>
      </c>
      <c r="E4818" t="s">
        <v>24</v>
      </c>
      <c r="F4818" t="s">
        <v>20</v>
      </c>
      <c r="G4818" t="str">
        <f>IF(VentasC15[[#This Row],[Tipo de pago]]='Tablas auxiliares'!$B$6,"Venta física","Venta Online")</f>
        <v>Venta física</v>
      </c>
      <c r="H4818" t="s">
        <v>30</v>
      </c>
      <c r="I4818" s="37">
        <v>86768</v>
      </c>
      <c r="J4818" s="37">
        <v>30413</v>
      </c>
      <c r="K4818" s="37">
        <v>35490</v>
      </c>
      <c r="L4818" s="37">
        <v>76066</v>
      </c>
      <c r="M4818" s="37">
        <v>45053</v>
      </c>
      <c r="N4818" s="37">
        <f>SUM(VentasC15[[#This Row],[Maquillaje]:[Perfumería]])</f>
        <v>273790</v>
      </c>
      <c r="O4818" s="14">
        <f>AVERAGE(VentasC15[[#This Row],[Maquillaje]:[Perfumería]])</f>
        <v>54758</v>
      </c>
      <c r="P4818" t="str">
        <f>INDEX(VentasC15[[#Headers],[Maquillaje]:[Perfumería]],MATCH(MAX(VentasC15[[#This Row],[Maquillaje]:[Perfumería]]),VentasC15[[#This Row],[Maquillaje]:[Perfumería]],0))</f>
        <v>Maquillaje</v>
      </c>
      <c r="Q4818" t="str">
        <f>INDEX(VentasC15[[#Headers],[Maquillaje]:[Perfumería]],MATCH(MIN(VentasC15[[#This Row],[Maquillaje]:[Perfumería]]),VentasC15[[#This Row],[Maquillaje]:[Perfumería]],0))</f>
        <v>Skincare</v>
      </c>
      <c r="R4818" t="str">
        <f>IF(VentasC15[[#This Row],[Total por vendedor]]&gt;=250000,"SI","NO")</f>
        <v>SI</v>
      </c>
    </row>
    <row r="4819" spans="1:18" x14ac:dyDescent="0.3">
      <c r="A4819" s="17">
        <v>33501939</v>
      </c>
      <c r="B4819" s="13">
        <v>58</v>
      </c>
      <c r="C4819" s="13">
        <v>10</v>
      </c>
      <c r="D4819" s="13">
        <v>66</v>
      </c>
      <c r="E4819" t="s">
        <v>23</v>
      </c>
      <c r="F4819" t="s">
        <v>21</v>
      </c>
      <c r="G4819" t="str">
        <f>IF(VentasC15[[#This Row],[Tipo de pago]]='Tablas auxiliares'!$B$6,"Venta física","Venta Online")</f>
        <v>Venta Online</v>
      </c>
      <c r="H4819" t="s">
        <v>29</v>
      </c>
      <c r="I4819" s="37">
        <v>16442</v>
      </c>
      <c r="J4819" s="37">
        <v>77111</v>
      </c>
      <c r="K4819" s="37">
        <v>3007</v>
      </c>
      <c r="L4819" s="37">
        <v>70644</v>
      </c>
      <c r="M4819" s="37">
        <v>95779</v>
      </c>
      <c r="N4819" s="37">
        <f>SUM(VentasC15[[#This Row],[Maquillaje]:[Perfumería]])</f>
        <v>262983</v>
      </c>
      <c r="O4819" s="14">
        <f>AVERAGE(VentasC15[[#This Row],[Maquillaje]:[Perfumería]])</f>
        <v>52596.6</v>
      </c>
      <c r="P4819" t="str">
        <f>INDEX(VentasC15[[#Headers],[Maquillaje]:[Perfumería]],MATCH(MAX(VentasC15[[#This Row],[Maquillaje]:[Perfumería]]),VentasC15[[#This Row],[Maquillaje]:[Perfumería]],0))</f>
        <v>Perfumería</v>
      </c>
      <c r="Q4819" t="str">
        <f>INDEX(VentasC15[[#Headers],[Maquillaje]:[Perfumería]],MATCH(MIN(VentasC15[[#This Row],[Maquillaje]:[Perfumería]]),VentasC15[[#This Row],[Maquillaje]:[Perfumería]],0))</f>
        <v>Cabello</v>
      </c>
      <c r="R4819" t="str">
        <f>IF(VentasC15[[#This Row],[Total por vendedor]]&gt;=250000,"SI","NO")</f>
        <v>SI</v>
      </c>
    </row>
    <row r="4820" spans="1:18" x14ac:dyDescent="0.3">
      <c r="A4820" s="16">
        <v>33501940</v>
      </c>
      <c r="B4820" s="13">
        <v>49</v>
      </c>
      <c r="C4820" s="13">
        <v>10</v>
      </c>
      <c r="D4820" s="13">
        <v>68</v>
      </c>
      <c r="E4820" t="s">
        <v>23</v>
      </c>
      <c r="F4820" t="s">
        <v>21</v>
      </c>
      <c r="G4820" t="str">
        <f>IF(VentasC15[[#This Row],[Tipo de pago]]='Tablas auxiliares'!$B$6,"Venta física","Venta Online")</f>
        <v>Venta Online</v>
      </c>
      <c r="H4820" t="s">
        <v>29</v>
      </c>
      <c r="I4820" s="37">
        <v>49147</v>
      </c>
      <c r="J4820" s="37">
        <v>53166</v>
      </c>
      <c r="K4820" s="37">
        <v>1868</v>
      </c>
      <c r="L4820" s="37">
        <v>70382</v>
      </c>
      <c r="M4820" s="37">
        <v>59657</v>
      </c>
      <c r="N4820" s="37">
        <f>SUM(VentasC15[[#This Row],[Maquillaje]:[Perfumería]])</f>
        <v>234220</v>
      </c>
      <c r="O4820" s="14">
        <f>AVERAGE(VentasC15[[#This Row],[Maquillaje]:[Perfumería]])</f>
        <v>46844</v>
      </c>
      <c r="P4820" t="str">
        <f>INDEX(VentasC15[[#Headers],[Maquillaje]:[Perfumería]],MATCH(MAX(VentasC15[[#This Row],[Maquillaje]:[Perfumería]]),VentasC15[[#This Row],[Maquillaje]:[Perfumería]],0))</f>
        <v>Cuerpo</v>
      </c>
      <c r="Q4820" t="str">
        <f>INDEX(VentasC15[[#Headers],[Maquillaje]:[Perfumería]],MATCH(MIN(VentasC15[[#This Row],[Maquillaje]:[Perfumería]]),VentasC15[[#This Row],[Maquillaje]:[Perfumería]],0))</f>
        <v>Cabello</v>
      </c>
      <c r="R4820" t="str">
        <f>IF(VentasC15[[#This Row],[Total por vendedor]]&gt;=250000,"SI","NO")</f>
        <v>NO</v>
      </c>
    </row>
    <row r="4821" spans="1:18" x14ac:dyDescent="0.3">
      <c r="A4821" s="17">
        <v>33501941</v>
      </c>
      <c r="B4821" s="13">
        <v>36</v>
      </c>
      <c r="C4821" s="13">
        <v>10</v>
      </c>
      <c r="D4821" s="13">
        <v>69</v>
      </c>
      <c r="E4821" t="s">
        <v>23</v>
      </c>
      <c r="F4821" t="s">
        <v>20</v>
      </c>
      <c r="G4821" t="str">
        <f>IF(VentasC15[[#This Row],[Tipo de pago]]='Tablas auxiliares'!$B$6,"Venta física","Venta Online")</f>
        <v>Venta física</v>
      </c>
      <c r="H4821" t="s">
        <v>30</v>
      </c>
      <c r="I4821" s="37">
        <v>73862</v>
      </c>
      <c r="J4821" s="37">
        <v>18855</v>
      </c>
      <c r="K4821" s="37">
        <v>98731</v>
      </c>
      <c r="L4821" s="37">
        <v>48881</v>
      </c>
      <c r="M4821" s="37">
        <v>46359</v>
      </c>
      <c r="N4821" s="37">
        <f>SUM(VentasC15[[#This Row],[Maquillaje]:[Perfumería]])</f>
        <v>286688</v>
      </c>
      <c r="O4821" s="14">
        <f>AVERAGE(VentasC15[[#This Row],[Maquillaje]:[Perfumería]])</f>
        <v>57337.599999999999</v>
      </c>
      <c r="P4821" t="str">
        <f>INDEX(VentasC15[[#Headers],[Maquillaje]:[Perfumería]],MATCH(MAX(VentasC15[[#This Row],[Maquillaje]:[Perfumería]]),VentasC15[[#This Row],[Maquillaje]:[Perfumería]],0))</f>
        <v>Cabello</v>
      </c>
      <c r="Q4821" t="str">
        <f>INDEX(VentasC15[[#Headers],[Maquillaje]:[Perfumería]],MATCH(MIN(VentasC15[[#This Row],[Maquillaje]:[Perfumería]]),VentasC15[[#This Row],[Maquillaje]:[Perfumería]],0))</f>
        <v>Skincare</v>
      </c>
      <c r="R4821" t="str">
        <f>IF(VentasC15[[#This Row],[Total por vendedor]]&gt;=250000,"SI","NO")</f>
        <v>SI</v>
      </c>
    </row>
    <row r="4822" spans="1:18" x14ac:dyDescent="0.3">
      <c r="A4822" s="16">
        <v>33501942</v>
      </c>
      <c r="B4822" s="13">
        <v>41</v>
      </c>
      <c r="C4822" s="13">
        <v>10</v>
      </c>
      <c r="D4822" s="13">
        <v>36</v>
      </c>
      <c r="E4822" t="s">
        <v>22</v>
      </c>
      <c r="F4822" t="s">
        <v>20</v>
      </c>
      <c r="G4822" t="str">
        <f>IF(VentasC15[[#This Row],[Tipo de pago]]='Tablas auxiliares'!$B$6,"Venta física","Venta Online")</f>
        <v>Venta física</v>
      </c>
      <c r="H4822" t="s">
        <v>29</v>
      </c>
      <c r="I4822" s="37">
        <v>42654</v>
      </c>
      <c r="J4822" s="37">
        <v>3185</v>
      </c>
      <c r="K4822" s="37">
        <v>60495</v>
      </c>
      <c r="L4822" s="37">
        <v>9359</v>
      </c>
      <c r="M4822" s="37">
        <v>33281</v>
      </c>
      <c r="N4822" s="37">
        <f>SUM(VentasC15[[#This Row],[Maquillaje]:[Perfumería]])</f>
        <v>148974</v>
      </c>
      <c r="O4822" s="14">
        <f>AVERAGE(VentasC15[[#This Row],[Maquillaje]:[Perfumería]])</f>
        <v>29794.799999999999</v>
      </c>
      <c r="P4822" t="str">
        <f>INDEX(VentasC15[[#Headers],[Maquillaje]:[Perfumería]],MATCH(MAX(VentasC15[[#This Row],[Maquillaje]:[Perfumería]]),VentasC15[[#This Row],[Maquillaje]:[Perfumería]],0))</f>
        <v>Cabello</v>
      </c>
      <c r="Q4822" t="str">
        <f>INDEX(VentasC15[[#Headers],[Maquillaje]:[Perfumería]],MATCH(MIN(VentasC15[[#This Row],[Maquillaje]:[Perfumería]]),VentasC15[[#This Row],[Maquillaje]:[Perfumería]],0))</f>
        <v>Skincare</v>
      </c>
      <c r="R4822" t="str">
        <f>IF(VentasC15[[#This Row],[Total por vendedor]]&gt;=250000,"SI","NO")</f>
        <v>NO</v>
      </c>
    </row>
    <row r="4823" spans="1:18" x14ac:dyDescent="0.3">
      <c r="A4823" s="17">
        <v>33501943</v>
      </c>
      <c r="B4823" s="13">
        <v>33</v>
      </c>
      <c r="C4823" s="13">
        <v>10</v>
      </c>
      <c r="D4823" s="13">
        <v>14</v>
      </c>
      <c r="E4823" t="s">
        <v>22</v>
      </c>
      <c r="F4823" t="s">
        <v>21</v>
      </c>
      <c r="G4823" t="str">
        <f>IF(VentasC15[[#This Row],[Tipo de pago]]='Tablas auxiliares'!$B$6,"Venta física","Venta Online")</f>
        <v>Venta Online</v>
      </c>
      <c r="H4823" t="s">
        <v>29</v>
      </c>
      <c r="I4823" s="37">
        <v>15565</v>
      </c>
      <c r="J4823" s="37">
        <v>1369</v>
      </c>
      <c r="K4823" s="37">
        <v>22309</v>
      </c>
      <c r="L4823" s="37">
        <v>97953</v>
      </c>
      <c r="M4823" s="37">
        <v>31672</v>
      </c>
      <c r="N4823" s="37">
        <f>SUM(VentasC15[[#This Row],[Maquillaje]:[Perfumería]])</f>
        <v>168868</v>
      </c>
      <c r="O4823" s="14">
        <f>AVERAGE(VentasC15[[#This Row],[Maquillaje]:[Perfumería]])</f>
        <v>33773.599999999999</v>
      </c>
      <c r="P4823" t="str">
        <f>INDEX(VentasC15[[#Headers],[Maquillaje]:[Perfumería]],MATCH(MAX(VentasC15[[#This Row],[Maquillaje]:[Perfumería]]),VentasC15[[#This Row],[Maquillaje]:[Perfumería]],0))</f>
        <v>Cuerpo</v>
      </c>
      <c r="Q4823" t="str">
        <f>INDEX(VentasC15[[#Headers],[Maquillaje]:[Perfumería]],MATCH(MIN(VentasC15[[#This Row],[Maquillaje]:[Perfumería]]),VentasC15[[#This Row],[Maquillaje]:[Perfumería]],0))</f>
        <v>Skincare</v>
      </c>
      <c r="R4823" t="str">
        <f>IF(VentasC15[[#This Row],[Total por vendedor]]&gt;=250000,"SI","NO")</f>
        <v>NO</v>
      </c>
    </row>
    <row r="4824" spans="1:18" x14ac:dyDescent="0.3">
      <c r="A4824" s="16">
        <v>33501944</v>
      </c>
      <c r="B4824" s="13">
        <v>42</v>
      </c>
      <c r="C4824" s="13">
        <v>10</v>
      </c>
      <c r="D4824" s="13">
        <v>32</v>
      </c>
      <c r="E4824" t="s">
        <v>24</v>
      </c>
      <c r="F4824" t="s">
        <v>21</v>
      </c>
      <c r="G4824" t="str">
        <f>IF(VentasC15[[#This Row],[Tipo de pago]]='Tablas auxiliares'!$B$6,"Venta física","Venta Online")</f>
        <v>Venta Online</v>
      </c>
      <c r="H4824" t="s">
        <v>30</v>
      </c>
      <c r="I4824" s="37">
        <v>4099</v>
      </c>
      <c r="J4824" s="37">
        <v>95221</v>
      </c>
      <c r="K4824" s="37">
        <v>79378</v>
      </c>
      <c r="L4824" s="37">
        <v>55000</v>
      </c>
      <c r="M4824" s="37">
        <v>39758</v>
      </c>
      <c r="N4824" s="37">
        <f>SUM(VentasC15[[#This Row],[Maquillaje]:[Perfumería]])</f>
        <v>273456</v>
      </c>
      <c r="O4824" s="14">
        <f>AVERAGE(VentasC15[[#This Row],[Maquillaje]:[Perfumería]])</f>
        <v>54691.199999999997</v>
      </c>
      <c r="P4824" t="str">
        <f>INDEX(VentasC15[[#Headers],[Maquillaje]:[Perfumería]],MATCH(MAX(VentasC15[[#This Row],[Maquillaje]:[Perfumería]]),VentasC15[[#This Row],[Maquillaje]:[Perfumería]],0))</f>
        <v>Skincare</v>
      </c>
      <c r="Q4824" t="str">
        <f>INDEX(VentasC15[[#Headers],[Maquillaje]:[Perfumería]],MATCH(MIN(VentasC15[[#This Row],[Maquillaje]:[Perfumería]]),VentasC15[[#This Row],[Maquillaje]:[Perfumería]],0))</f>
        <v>Maquillaje</v>
      </c>
      <c r="R4824" t="str">
        <f>IF(VentasC15[[#This Row],[Total por vendedor]]&gt;=250000,"SI","NO")</f>
        <v>SI</v>
      </c>
    </row>
    <row r="4825" spans="1:18" x14ac:dyDescent="0.3">
      <c r="A4825" s="17">
        <v>33501945</v>
      </c>
      <c r="B4825" s="13">
        <v>68</v>
      </c>
      <c r="C4825" s="13">
        <v>10</v>
      </c>
      <c r="D4825" s="13">
        <v>92</v>
      </c>
      <c r="E4825" t="s">
        <v>22</v>
      </c>
      <c r="F4825" t="s">
        <v>21</v>
      </c>
      <c r="G4825" t="str">
        <f>IF(VentasC15[[#This Row],[Tipo de pago]]='Tablas auxiliares'!$B$6,"Venta física","Venta Online")</f>
        <v>Venta Online</v>
      </c>
      <c r="H4825" t="s">
        <v>29</v>
      </c>
      <c r="I4825" s="37">
        <v>53996</v>
      </c>
      <c r="J4825" s="37">
        <v>63328</v>
      </c>
      <c r="K4825" s="37">
        <v>13110</v>
      </c>
      <c r="L4825" s="37">
        <v>76487</v>
      </c>
      <c r="M4825" s="37">
        <v>48695</v>
      </c>
      <c r="N4825" s="37">
        <f>SUM(VentasC15[[#This Row],[Maquillaje]:[Perfumería]])</f>
        <v>255616</v>
      </c>
      <c r="O4825" s="14">
        <f>AVERAGE(VentasC15[[#This Row],[Maquillaje]:[Perfumería]])</f>
        <v>51123.199999999997</v>
      </c>
      <c r="P4825" t="str">
        <f>INDEX(VentasC15[[#Headers],[Maquillaje]:[Perfumería]],MATCH(MAX(VentasC15[[#This Row],[Maquillaje]:[Perfumería]]),VentasC15[[#This Row],[Maquillaje]:[Perfumería]],0))</f>
        <v>Cuerpo</v>
      </c>
      <c r="Q4825" t="str">
        <f>INDEX(VentasC15[[#Headers],[Maquillaje]:[Perfumería]],MATCH(MIN(VentasC15[[#This Row],[Maquillaje]:[Perfumería]]),VentasC15[[#This Row],[Maquillaje]:[Perfumería]],0))</f>
        <v>Cabello</v>
      </c>
      <c r="R4825" t="str">
        <f>IF(VentasC15[[#This Row],[Total por vendedor]]&gt;=250000,"SI","NO")</f>
        <v>SI</v>
      </c>
    </row>
    <row r="4826" spans="1:18" x14ac:dyDescent="0.3">
      <c r="A4826" s="16">
        <v>33501946</v>
      </c>
      <c r="B4826" s="13">
        <v>57</v>
      </c>
      <c r="C4826" s="13">
        <v>10</v>
      </c>
      <c r="D4826" s="13">
        <v>79</v>
      </c>
      <c r="E4826" t="s">
        <v>23</v>
      </c>
      <c r="F4826" t="s">
        <v>21</v>
      </c>
      <c r="G4826" t="str">
        <f>IF(VentasC15[[#This Row],[Tipo de pago]]='Tablas auxiliares'!$B$6,"Venta física","Venta Online")</f>
        <v>Venta Online</v>
      </c>
      <c r="H4826" t="s">
        <v>30</v>
      </c>
      <c r="I4826" s="37">
        <v>73950</v>
      </c>
      <c r="J4826" s="37">
        <v>11403</v>
      </c>
      <c r="K4826" s="37">
        <v>58916</v>
      </c>
      <c r="L4826" s="37">
        <v>84061</v>
      </c>
      <c r="M4826" s="37">
        <v>36273</v>
      </c>
      <c r="N4826" s="37">
        <f>SUM(VentasC15[[#This Row],[Maquillaje]:[Perfumería]])</f>
        <v>264603</v>
      </c>
      <c r="O4826" s="14">
        <f>AVERAGE(VentasC15[[#This Row],[Maquillaje]:[Perfumería]])</f>
        <v>52920.6</v>
      </c>
      <c r="P4826" t="str">
        <f>INDEX(VentasC15[[#Headers],[Maquillaje]:[Perfumería]],MATCH(MAX(VentasC15[[#This Row],[Maquillaje]:[Perfumería]]),VentasC15[[#This Row],[Maquillaje]:[Perfumería]],0))</f>
        <v>Cuerpo</v>
      </c>
      <c r="Q4826" t="str">
        <f>INDEX(VentasC15[[#Headers],[Maquillaje]:[Perfumería]],MATCH(MIN(VentasC15[[#This Row],[Maquillaje]:[Perfumería]]),VentasC15[[#This Row],[Maquillaje]:[Perfumería]],0))</f>
        <v>Skincare</v>
      </c>
      <c r="R4826" t="str">
        <f>IF(VentasC15[[#This Row],[Total por vendedor]]&gt;=250000,"SI","NO")</f>
        <v>SI</v>
      </c>
    </row>
    <row r="4827" spans="1:18" x14ac:dyDescent="0.3">
      <c r="A4827" s="17">
        <v>33501947</v>
      </c>
      <c r="B4827" s="13">
        <v>35</v>
      </c>
      <c r="C4827" s="13">
        <v>10</v>
      </c>
      <c r="D4827" s="13">
        <v>43</v>
      </c>
      <c r="E4827" t="s">
        <v>23</v>
      </c>
      <c r="F4827" t="s">
        <v>21</v>
      </c>
      <c r="G4827" t="str">
        <f>IF(VentasC15[[#This Row],[Tipo de pago]]='Tablas auxiliares'!$B$6,"Venta física","Venta Online")</f>
        <v>Venta Online</v>
      </c>
      <c r="H4827" t="s">
        <v>30</v>
      </c>
      <c r="I4827" s="37">
        <v>46193</v>
      </c>
      <c r="J4827" s="37">
        <v>38358</v>
      </c>
      <c r="K4827" s="37">
        <v>91794</v>
      </c>
      <c r="L4827" s="37">
        <v>54064</v>
      </c>
      <c r="M4827" s="37">
        <v>26557</v>
      </c>
      <c r="N4827" s="37">
        <f>SUM(VentasC15[[#This Row],[Maquillaje]:[Perfumería]])</f>
        <v>256966</v>
      </c>
      <c r="O4827" s="14">
        <f>AVERAGE(VentasC15[[#This Row],[Maquillaje]:[Perfumería]])</f>
        <v>51393.2</v>
      </c>
      <c r="P4827" t="str">
        <f>INDEX(VentasC15[[#Headers],[Maquillaje]:[Perfumería]],MATCH(MAX(VentasC15[[#This Row],[Maquillaje]:[Perfumería]]),VentasC15[[#This Row],[Maquillaje]:[Perfumería]],0))</f>
        <v>Cabello</v>
      </c>
      <c r="Q4827" t="str">
        <f>INDEX(VentasC15[[#Headers],[Maquillaje]:[Perfumería]],MATCH(MIN(VentasC15[[#This Row],[Maquillaje]:[Perfumería]]),VentasC15[[#This Row],[Maquillaje]:[Perfumería]],0))</f>
        <v>Perfumería</v>
      </c>
      <c r="R4827" t="str">
        <f>IF(VentasC15[[#This Row],[Total por vendedor]]&gt;=250000,"SI","NO")</f>
        <v>SI</v>
      </c>
    </row>
    <row r="4828" spans="1:18" x14ac:dyDescent="0.3">
      <c r="A4828" s="16">
        <v>33501948</v>
      </c>
      <c r="B4828" s="13">
        <v>75</v>
      </c>
      <c r="C4828" s="13">
        <v>10</v>
      </c>
      <c r="D4828" s="13">
        <v>18</v>
      </c>
      <c r="E4828" t="s">
        <v>24</v>
      </c>
      <c r="F4828" t="s">
        <v>21</v>
      </c>
      <c r="G4828" t="str">
        <f>IF(VentasC15[[#This Row],[Tipo de pago]]='Tablas auxiliares'!$B$6,"Venta física","Venta Online")</f>
        <v>Venta Online</v>
      </c>
      <c r="H4828" t="s">
        <v>30</v>
      </c>
      <c r="I4828" s="37">
        <v>95849</v>
      </c>
      <c r="J4828" s="37">
        <v>88886</v>
      </c>
      <c r="K4828" s="37">
        <v>86688</v>
      </c>
      <c r="L4828" s="37">
        <v>16805</v>
      </c>
      <c r="M4828" s="37">
        <v>49348</v>
      </c>
      <c r="N4828" s="37">
        <f>SUM(VentasC15[[#This Row],[Maquillaje]:[Perfumería]])</f>
        <v>337576</v>
      </c>
      <c r="O4828" s="14">
        <f>AVERAGE(VentasC15[[#This Row],[Maquillaje]:[Perfumería]])</f>
        <v>67515.199999999997</v>
      </c>
      <c r="P4828" t="str">
        <f>INDEX(VentasC15[[#Headers],[Maquillaje]:[Perfumería]],MATCH(MAX(VentasC15[[#This Row],[Maquillaje]:[Perfumería]]),VentasC15[[#This Row],[Maquillaje]:[Perfumería]],0))</f>
        <v>Maquillaje</v>
      </c>
      <c r="Q4828" t="str">
        <f>INDEX(VentasC15[[#Headers],[Maquillaje]:[Perfumería]],MATCH(MIN(VentasC15[[#This Row],[Maquillaje]:[Perfumería]]),VentasC15[[#This Row],[Maquillaje]:[Perfumería]],0))</f>
        <v>Cuerpo</v>
      </c>
      <c r="R4828" t="str">
        <f>IF(VentasC15[[#This Row],[Total por vendedor]]&gt;=250000,"SI","NO")</f>
        <v>SI</v>
      </c>
    </row>
    <row r="4829" spans="1:18" x14ac:dyDescent="0.3">
      <c r="A4829" s="17">
        <v>33501949</v>
      </c>
      <c r="B4829" s="13">
        <v>65</v>
      </c>
      <c r="C4829" s="13">
        <v>10</v>
      </c>
      <c r="D4829" s="13">
        <v>41</v>
      </c>
      <c r="E4829" t="s">
        <v>24</v>
      </c>
      <c r="F4829" t="s">
        <v>20</v>
      </c>
      <c r="G4829" t="str">
        <f>IF(VentasC15[[#This Row],[Tipo de pago]]='Tablas auxiliares'!$B$6,"Venta física","Venta Online")</f>
        <v>Venta física</v>
      </c>
      <c r="H4829" t="s">
        <v>29</v>
      </c>
      <c r="I4829" s="37">
        <v>16948</v>
      </c>
      <c r="J4829" s="37">
        <v>36371</v>
      </c>
      <c r="K4829" s="37">
        <v>87589</v>
      </c>
      <c r="L4829" s="37">
        <v>31468</v>
      </c>
      <c r="M4829" s="37">
        <v>74556</v>
      </c>
      <c r="N4829" s="37">
        <f>SUM(VentasC15[[#This Row],[Maquillaje]:[Perfumería]])</f>
        <v>246932</v>
      </c>
      <c r="O4829" s="14">
        <f>AVERAGE(VentasC15[[#This Row],[Maquillaje]:[Perfumería]])</f>
        <v>49386.400000000001</v>
      </c>
      <c r="P4829" t="str">
        <f>INDEX(VentasC15[[#Headers],[Maquillaje]:[Perfumería]],MATCH(MAX(VentasC15[[#This Row],[Maquillaje]:[Perfumería]]),VentasC15[[#This Row],[Maquillaje]:[Perfumería]],0))</f>
        <v>Cabello</v>
      </c>
      <c r="Q4829" t="str">
        <f>INDEX(VentasC15[[#Headers],[Maquillaje]:[Perfumería]],MATCH(MIN(VentasC15[[#This Row],[Maquillaje]:[Perfumería]]),VentasC15[[#This Row],[Maquillaje]:[Perfumería]],0))</f>
        <v>Maquillaje</v>
      </c>
      <c r="R4829" t="str">
        <f>IF(VentasC15[[#This Row],[Total por vendedor]]&gt;=250000,"SI","NO")</f>
        <v>NO</v>
      </c>
    </row>
    <row r="4830" spans="1:18" x14ac:dyDescent="0.3">
      <c r="A4830" s="16">
        <v>33501950</v>
      </c>
      <c r="B4830" s="13">
        <v>35</v>
      </c>
      <c r="C4830" s="13">
        <v>10</v>
      </c>
      <c r="D4830" s="13">
        <v>40</v>
      </c>
      <c r="E4830" t="s">
        <v>24</v>
      </c>
      <c r="F4830" t="s">
        <v>21</v>
      </c>
      <c r="G4830" t="str">
        <f>IF(VentasC15[[#This Row],[Tipo de pago]]='Tablas auxiliares'!$B$6,"Venta física","Venta Online")</f>
        <v>Venta Online</v>
      </c>
      <c r="H4830" t="s">
        <v>29</v>
      </c>
      <c r="I4830" s="37">
        <v>41922</v>
      </c>
      <c r="J4830" s="37">
        <v>56301</v>
      </c>
      <c r="K4830" s="37">
        <v>74378</v>
      </c>
      <c r="L4830" s="37">
        <v>46580</v>
      </c>
      <c r="M4830" s="37">
        <v>25703</v>
      </c>
      <c r="N4830" s="37">
        <f>SUM(VentasC15[[#This Row],[Maquillaje]:[Perfumería]])</f>
        <v>244884</v>
      </c>
      <c r="O4830" s="14">
        <f>AVERAGE(VentasC15[[#This Row],[Maquillaje]:[Perfumería]])</f>
        <v>48976.800000000003</v>
      </c>
      <c r="P4830" t="str">
        <f>INDEX(VentasC15[[#Headers],[Maquillaje]:[Perfumería]],MATCH(MAX(VentasC15[[#This Row],[Maquillaje]:[Perfumería]]),VentasC15[[#This Row],[Maquillaje]:[Perfumería]],0))</f>
        <v>Cabello</v>
      </c>
      <c r="Q4830" t="str">
        <f>INDEX(VentasC15[[#Headers],[Maquillaje]:[Perfumería]],MATCH(MIN(VentasC15[[#This Row],[Maquillaje]:[Perfumería]]),VentasC15[[#This Row],[Maquillaje]:[Perfumería]],0))</f>
        <v>Perfumería</v>
      </c>
      <c r="R4830" t="str">
        <f>IF(VentasC15[[#This Row],[Total por vendedor]]&gt;=250000,"SI","NO")</f>
        <v>NO</v>
      </c>
    </row>
    <row r="4831" spans="1:18" x14ac:dyDescent="0.3">
      <c r="A4831" s="17">
        <v>33501951</v>
      </c>
      <c r="B4831" s="13">
        <v>60</v>
      </c>
      <c r="C4831" s="13">
        <v>10</v>
      </c>
      <c r="D4831" s="13">
        <v>75</v>
      </c>
      <c r="E4831" t="s">
        <v>23</v>
      </c>
      <c r="F4831" t="s">
        <v>20</v>
      </c>
      <c r="G4831" t="str">
        <f>IF(VentasC15[[#This Row],[Tipo de pago]]='Tablas auxiliares'!$B$6,"Venta física","Venta Online")</f>
        <v>Venta física</v>
      </c>
      <c r="H4831" t="s">
        <v>29</v>
      </c>
      <c r="I4831" s="37">
        <v>31157</v>
      </c>
      <c r="J4831" s="37">
        <v>86072</v>
      </c>
      <c r="K4831" s="37">
        <v>41720</v>
      </c>
      <c r="L4831" s="37">
        <v>99346</v>
      </c>
      <c r="M4831" s="37">
        <v>41849</v>
      </c>
      <c r="N4831" s="37">
        <f>SUM(VentasC15[[#This Row],[Maquillaje]:[Perfumería]])</f>
        <v>300144</v>
      </c>
      <c r="O4831" s="14">
        <f>AVERAGE(VentasC15[[#This Row],[Maquillaje]:[Perfumería]])</f>
        <v>60028.800000000003</v>
      </c>
      <c r="P4831" t="str">
        <f>INDEX(VentasC15[[#Headers],[Maquillaje]:[Perfumería]],MATCH(MAX(VentasC15[[#This Row],[Maquillaje]:[Perfumería]]),VentasC15[[#This Row],[Maquillaje]:[Perfumería]],0))</f>
        <v>Cuerpo</v>
      </c>
      <c r="Q4831" t="str">
        <f>INDEX(VentasC15[[#Headers],[Maquillaje]:[Perfumería]],MATCH(MIN(VentasC15[[#This Row],[Maquillaje]:[Perfumería]]),VentasC15[[#This Row],[Maquillaje]:[Perfumería]],0))</f>
        <v>Maquillaje</v>
      </c>
      <c r="R4831" t="str">
        <f>IF(VentasC15[[#This Row],[Total por vendedor]]&gt;=250000,"SI","NO")</f>
        <v>SI</v>
      </c>
    </row>
    <row r="4832" spans="1:18" x14ac:dyDescent="0.3">
      <c r="A4832" s="16">
        <v>33501952</v>
      </c>
      <c r="B4832" s="13">
        <v>28</v>
      </c>
      <c r="C4832" s="13">
        <v>10</v>
      </c>
      <c r="D4832" s="13">
        <v>29</v>
      </c>
      <c r="E4832" t="s">
        <v>23</v>
      </c>
      <c r="F4832" t="s">
        <v>20</v>
      </c>
      <c r="G4832" t="str">
        <f>IF(VentasC15[[#This Row],[Tipo de pago]]='Tablas auxiliares'!$B$6,"Venta física","Venta Online")</f>
        <v>Venta física</v>
      </c>
      <c r="H4832" t="s">
        <v>30</v>
      </c>
      <c r="I4832" s="37">
        <v>26510</v>
      </c>
      <c r="J4832" s="37">
        <v>72611</v>
      </c>
      <c r="K4832" s="37">
        <v>96276</v>
      </c>
      <c r="L4832" s="37">
        <v>78768</v>
      </c>
      <c r="M4832" s="37">
        <v>85081</v>
      </c>
      <c r="N4832" s="37">
        <f>SUM(VentasC15[[#This Row],[Maquillaje]:[Perfumería]])</f>
        <v>359246</v>
      </c>
      <c r="O4832" s="14">
        <f>AVERAGE(VentasC15[[#This Row],[Maquillaje]:[Perfumería]])</f>
        <v>71849.2</v>
      </c>
      <c r="P4832" t="str">
        <f>INDEX(VentasC15[[#Headers],[Maquillaje]:[Perfumería]],MATCH(MAX(VentasC15[[#This Row],[Maquillaje]:[Perfumería]]),VentasC15[[#This Row],[Maquillaje]:[Perfumería]],0))</f>
        <v>Cabello</v>
      </c>
      <c r="Q4832" t="str">
        <f>INDEX(VentasC15[[#Headers],[Maquillaje]:[Perfumería]],MATCH(MIN(VentasC15[[#This Row],[Maquillaje]:[Perfumería]]),VentasC15[[#This Row],[Maquillaje]:[Perfumería]],0))</f>
        <v>Maquillaje</v>
      </c>
      <c r="R4832" t="str">
        <f>IF(VentasC15[[#This Row],[Total por vendedor]]&gt;=250000,"SI","NO")</f>
        <v>SI</v>
      </c>
    </row>
    <row r="4833" spans="1:18" x14ac:dyDescent="0.3">
      <c r="A4833" s="17">
        <v>33501953</v>
      </c>
      <c r="B4833" s="13">
        <v>45</v>
      </c>
      <c r="C4833" s="13">
        <v>10</v>
      </c>
      <c r="D4833" s="13">
        <v>17</v>
      </c>
      <c r="E4833" t="s">
        <v>22</v>
      </c>
      <c r="F4833" t="s">
        <v>21</v>
      </c>
      <c r="G4833" t="str">
        <f>IF(VentasC15[[#This Row],[Tipo de pago]]='Tablas auxiliares'!$B$6,"Venta física","Venta Online")</f>
        <v>Venta Online</v>
      </c>
      <c r="H4833" t="s">
        <v>30</v>
      </c>
      <c r="I4833" s="37">
        <v>45923</v>
      </c>
      <c r="J4833" s="37">
        <v>8022</v>
      </c>
      <c r="K4833" s="37">
        <v>43181</v>
      </c>
      <c r="L4833" s="37">
        <v>33506</v>
      </c>
      <c r="M4833" s="37">
        <v>6354</v>
      </c>
      <c r="N4833" s="37">
        <f>SUM(VentasC15[[#This Row],[Maquillaje]:[Perfumería]])</f>
        <v>136986</v>
      </c>
      <c r="O4833" s="14">
        <f>AVERAGE(VentasC15[[#This Row],[Maquillaje]:[Perfumería]])</f>
        <v>27397.200000000001</v>
      </c>
      <c r="P4833" t="str">
        <f>INDEX(VentasC15[[#Headers],[Maquillaje]:[Perfumería]],MATCH(MAX(VentasC15[[#This Row],[Maquillaje]:[Perfumería]]),VentasC15[[#This Row],[Maquillaje]:[Perfumería]],0))</f>
        <v>Maquillaje</v>
      </c>
      <c r="Q4833" t="str">
        <f>INDEX(VentasC15[[#Headers],[Maquillaje]:[Perfumería]],MATCH(MIN(VentasC15[[#This Row],[Maquillaje]:[Perfumería]]),VentasC15[[#This Row],[Maquillaje]:[Perfumería]],0))</f>
        <v>Perfumería</v>
      </c>
      <c r="R4833" t="str">
        <f>IF(VentasC15[[#This Row],[Total por vendedor]]&gt;=250000,"SI","NO")</f>
        <v>NO</v>
      </c>
    </row>
    <row r="4834" spans="1:18" x14ac:dyDescent="0.3">
      <c r="A4834" s="16">
        <v>33501954</v>
      </c>
      <c r="B4834" s="13">
        <v>68</v>
      </c>
      <c r="C4834" s="13">
        <v>10</v>
      </c>
      <c r="D4834" s="13">
        <v>35</v>
      </c>
      <c r="E4834" t="s">
        <v>24</v>
      </c>
      <c r="F4834" t="s">
        <v>20</v>
      </c>
      <c r="G4834" t="str">
        <f>IF(VentasC15[[#This Row],[Tipo de pago]]='Tablas auxiliares'!$B$6,"Venta física","Venta Online")</f>
        <v>Venta física</v>
      </c>
      <c r="H4834" t="s">
        <v>29</v>
      </c>
      <c r="I4834" s="37">
        <v>12465</v>
      </c>
      <c r="J4834" s="37">
        <v>25092</v>
      </c>
      <c r="K4834" s="37">
        <v>87759</v>
      </c>
      <c r="L4834" s="37">
        <v>18989</v>
      </c>
      <c r="M4834" s="37">
        <v>30923</v>
      </c>
      <c r="N4834" s="37">
        <f>SUM(VentasC15[[#This Row],[Maquillaje]:[Perfumería]])</f>
        <v>175228</v>
      </c>
      <c r="O4834" s="14">
        <f>AVERAGE(VentasC15[[#This Row],[Maquillaje]:[Perfumería]])</f>
        <v>35045.599999999999</v>
      </c>
      <c r="P4834" t="str">
        <f>INDEX(VentasC15[[#Headers],[Maquillaje]:[Perfumería]],MATCH(MAX(VentasC15[[#This Row],[Maquillaje]:[Perfumería]]),VentasC15[[#This Row],[Maquillaje]:[Perfumería]],0))</f>
        <v>Cabello</v>
      </c>
      <c r="Q4834" t="str">
        <f>INDEX(VentasC15[[#Headers],[Maquillaje]:[Perfumería]],MATCH(MIN(VentasC15[[#This Row],[Maquillaje]:[Perfumería]]),VentasC15[[#This Row],[Maquillaje]:[Perfumería]],0))</f>
        <v>Maquillaje</v>
      </c>
      <c r="R4834" t="str">
        <f>IF(VentasC15[[#This Row],[Total por vendedor]]&gt;=250000,"SI","NO")</f>
        <v>NO</v>
      </c>
    </row>
    <row r="4835" spans="1:18" x14ac:dyDescent="0.3">
      <c r="A4835" s="17">
        <v>33501955</v>
      </c>
      <c r="B4835" s="13">
        <v>53</v>
      </c>
      <c r="C4835" s="13">
        <v>10</v>
      </c>
      <c r="D4835" s="13">
        <v>32</v>
      </c>
      <c r="E4835" t="s">
        <v>22</v>
      </c>
      <c r="F4835" t="s">
        <v>21</v>
      </c>
      <c r="G4835" t="str">
        <f>IF(VentasC15[[#This Row],[Tipo de pago]]='Tablas auxiliares'!$B$6,"Venta física","Venta Online")</f>
        <v>Venta Online</v>
      </c>
      <c r="H4835" t="s">
        <v>30</v>
      </c>
      <c r="I4835" s="37">
        <v>15347</v>
      </c>
      <c r="J4835" s="37">
        <v>78877</v>
      </c>
      <c r="K4835" s="37">
        <v>30661</v>
      </c>
      <c r="L4835" s="37">
        <v>40080</v>
      </c>
      <c r="M4835" s="37">
        <v>23876</v>
      </c>
      <c r="N4835" s="37">
        <f>SUM(VentasC15[[#This Row],[Maquillaje]:[Perfumería]])</f>
        <v>188841</v>
      </c>
      <c r="O4835" s="14">
        <f>AVERAGE(VentasC15[[#This Row],[Maquillaje]:[Perfumería]])</f>
        <v>37768.199999999997</v>
      </c>
      <c r="P4835" t="str">
        <f>INDEX(VentasC15[[#Headers],[Maquillaje]:[Perfumería]],MATCH(MAX(VentasC15[[#This Row],[Maquillaje]:[Perfumería]]),VentasC15[[#This Row],[Maquillaje]:[Perfumería]],0))</f>
        <v>Skincare</v>
      </c>
      <c r="Q4835" t="str">
        <f>INDEX(VentasC15[[#Headers],[Maquillaje]:[Perfumería]],MATCH(MIN(VentasC15[[#This Row],[Maquillaje]:[Perfumería]]),VentasC15[[#This Row],[Maquillaje]:[Perfumería]],0))</f>
        <v>Maquillaje</v>
      </c>
      <c r="R4835" t="str">
        <f>IF(VentasC15[[#This Row],[Total por vendedor]]&gt;=250000,"SI","NO")</f>
        <v>NO</v>
      </c>
    </row>
    <row r="4836" spans="1:18" x14ac:dyDescent="0.3">
      <c r="A4836" s="16">
        <v>33501956</v>
      </c>
      <c r="B4836" s="13">
        <v>68</v>
      </c>
      <c r="C4836" s="13">
        <v>10</v>
      </c>
      <c r="D4836" s="13">
        <v>66</v>
      </c>
      <c r="E4836" t="s">
        <v>24</v>
      </c>
      <c r="F4836" t="s">
        <v>20</v>
      </c>
      <c r="G4836" t="str">
        <f>IF(VentasC15[[#This Row],[Tipo de pago]]='Tablas auxiliares'!$B$6,"Venta física","Venta Online")</f>
        <v>Venta física</v>
      </c>
      <c r="H4836" t="s">
        <v>29</v>
      </c>
      <c r="I4836" s="37">
        <v>14262</v>
      </c>
      <c r="J4836" s="37">
        <v>17994</v>
      </c>
      <c r="K4836" s="37">
        <v>42125</v>
      </c>
      <c r="L4836" s="37">
        <v>49335</v>
      </c>
      <c r="M4836" s="37">
        <v>31672</v>
      </c>
      <c r="N4836" s="37">
        <f>SUM(VentasC15[[#This Row],[Maquillaje]:[Perfumería]])</f>
        <v>155388</v>
      </c>
      <c r="O4836" s="14">
        <f>AVERAGE(VentasC15[[#This Row],[Maquillaje]:[Perfumería]])</f>
        <v>31077.599999999999</v>
      </c>
      <c r="P4836" t="str">
        <f>INDEX(VentasC15[[#Headers],[Maquillaje]:[Perfumería]],MATCH(MAX(VentasC15[[#This Row],[Maquillaje]:[Perfumería]]),VentasC15[[#This Row],[Maquillaje]:[Perfumería]],0))</f>
        <v>Cuerpo</v>
      </c>
      <c r="Q4836" t="str">
        <f>INDEX(VentasC15[[#Headers],[Maquillaje]:[Perfumería]],MATCH(MIN(VentasC15[[#This Row],[Maquillaje]:[Perfumería]]),VentasC15[[#This Row],[Maquillaje]:[Perfumería]],0))</f>
        <v>Maquillaje</v>
      </c>
      <c r="R4836" t="str">
        <f>IF(VentasC15[[#This Row],[Total por vendedor]]&gt;=250000,"SI","NO")</f>
        <v>NO</v>
      </c>
    </row>
    <row r="4837" spans="1:18" x14ac:dyDescent="0.3">
      <c r="A4837" s="17">
        <v>33501957</v>
      </c>
      <c r="B4837" s="13">
        <v>60</v>
      </c>
      <c r="C4837" s="13">
        <v>10</v>
      </c>
      <c r="D4837" s="13">
        <v>83</v>
      </c>
      <c r="E4837" t="s">
        <v>24</v>
      </c>
      <c r="F4837" t="s">
        <v>21</v>
      </c>
      <c r="G4837" t="str">
        <f>IF(VentasC15[[#This Row],[Tipo de pago]]='Tablas auxiliares'!$B$6,"Venta física","Venta Online")</f>
        <v>Venta Online</v>
      </c>
      <c r="H4837" t="s">
        <v>30</v>
      </c>
      <c r="I4837" s="37">
        <v>46569</v>
      </c>
      <c r="J4837" s="37">
        <v>79222</v>
      </c>
      <c r="K4837" s="37">
        <v>76417</v>
      </c>
      <c r="L4837" s="37">
        <v>68359</v>
      </c>
      <c r="M4837" s="37">
        <v>51337</v>
      </c>
      <c r="N4837" s="37">
        <f>SUM(VentasC15[[#This Row],[Maquillaje]:[Perfumería]])</f>
        <v>321904</v>
      </c>
      <c r="O4837" s="14">
        <f>AVERAGE(VentasC15[[#This Row],[Maquillaje]:[Perfumería]])</f>
        <v>64380.800000000003</v>
      </c>
      <c r="P4837" t="str">
        <f>INDEX(VentasC15[[#Headers],[Maquillaje]:[Perfumería]],MATCH(MAX(VentasC15[[#This Row],[Maquillaje]:[Perfumería]]),VentasC15[[#This Row],[Maquillaje]:[Perfumería]],0))</f>
        <v>Skincare</v>
      </c>
      <c r="Q4837" t="str">
        <f>INDEX(VentasC15[[#Headers],[Maquillaje]:[Perfumería]],MATCH(MIN(VentasC15[[#This Row],[Maquillaje]:[Perfumería]]),VentasC15[[#This Row],[Maquillaje]:[Perfumería]],0))</f>
        <v>Maquillaje</v>
      </c>
      <c r="R4837" t="str">
        <f>IF(VentasC15[[#This Row],[Total por vendedor]]&gt;=250000,"SI","NO")</f>
        <v>SI</v>
      </c>
    </row>
    <row r="4838" spans="1:18" x14ac:dyDescent="0.3">
      <c r="A4838" s="16">
        <v>33501958</v>
      </c>
      <c r="B4838" s="13">
        <v>65</v>
      </c>
      <c r="C4838" s="13">
        <v>10</v>
      </c>
      <c r="D4838" s="13">
        <v>11</v>
      </c>
      <c r="E4838" t="s">
        <v>23</v>
      </c>
      <c r="F4838" t="s">
        <v>21</v>
      </c>
      <c r="G4838" t="str">
        <f>IF(VentasC15[[#This Row],[Tipo de pago]]='Tablas auxiliares'!$B$6,"Venta física","Venta Online")</f>
        <v>Venta Online</v>
      </c>
      <c r="H4838" t="s">
        <v>29</v>
      </c>
      <c r="I4838" s="37">
        <v>89598</v>
      </c>
      <c r="J4838" s="37">
        <v>46443</v>
      </c>
      <c r="K4838" s="37">
        <v>65301</v>
      </c>
      <c r="L4838" s="37">
        <v>43714</v>
      </c>
      <c r="M4838" s="37">
        <v>76032</v>
      </c>
      <c r="N4838" s="37">
        <f>SUM(VentasC15[[#This Row],[Maquillaje]:[Perfumería]])</f>
        <v>321088</v>
      </c>
      <c r="O4838" s="14">
        <f>AVERAGE(VentasC15[[#This Row],[Maquillaje]:[Perfumería]])</f>
        <v>64217.599999999999</v>
      </c>
      <c r="P4838" t="str">
        <f>INDEX(VentasC15[[#Headers],[Maquillaje]:[Perfumería]],MATCH(MAX(VentasC15[[#This Row],[Maquillaje]:[Perfumería]]),VentasC15[[#This Row],[Maquillaje]:[Perfumería]],0))</f>
        <v>Maquillaje</v>
      </c>
      <c r="Q4838" t="str">
        <f>INDEX(VentasC15[[#Headers],[Maquillaje]:[Perfumería]],MATCH(MIN(VentasC15[[#This Row],[Maquillaje]:[Perfumería]]),VentasC15[[#This Row],[Maquillaje]:[Perfumería]],0))</f>
        <v>Cuerpo</v>
      </c>
      <c r="R4838" t="str">
        <f>IF(VentasC15[[#This Row],[Total por vendedor]]&gt;=250000,"SI","NO")</f>
        <v>SI</v>
      </c>
    </row>
    <row r="4839" spans="1:18" x14ac:dyDescent="0.3">
      <c r="A4839" s="17">
        <v>33501959</v>
      </c>
      <c r="B4839" s="13">
        <v>34</v>
      </c>
      <c r="C4839" s="13">
        <v>10</v>
      </c>
      <c r="D4839" s="13">
        <v>82</v>
      </c>
      <c r="E4839" t="s">
        <v>22</v>
      </c>
      <c r="F4839" t="s">
        <v>20</v>
      </c>
      <c r="G4839" t="str">
        <f>IF(VentasC15[[#This Row],[Tipo de pago]]='Tablas auxiliares'!$B$6,"Venta física","Venta Online")</f>
        <v>Venta física</v>
      </c>
      <c r="H4839" t="s">
        <v>29</v>
      </c>
      <c r="I4839" s="37">
        <v>11003</v>
      </c>
      <c r="J4839" s="37">
        <v>18373</v>
      </c>
      <c r="K4839" s="37">
        <v>66478</v>
      </c>
      <c r="L4839" s="37">
        <v>70415</v>
      </c>
      <c r="M4839" s="37">
        <v>87664</v>
      </c>
      <c r="N4839" s="37">
        <f>SUM(VentasC15[[#This Row],[Maquillaje]:[Perfumería]])</f>
        <v>253933</v>
      </c>
      <c r="O4839" s="14">
        <f>AVERAGE(VentasC15[[#This Row],[Maquillaje]:[Perfumería]])</f>
        <v>50786.6</v>
      </c>
      <c r="P4839" t="str">
        <f>INDEX(VentasC15[[#Headers],[Maquillaje]:[Perfumería]],MATCH(MAX(VentasC15[[#This Row],[Maquillaje]:[Perfumería]]),VentasC15[[#This Row],[Maquillaje]:[Perfumería]],0))</f>
        <v>Perfumería</v>
      </c>
      <c r="Q4839" t="str">
        <f>INDEX(VentasC15[[#Headers],[Maquillaje]:[Perfumería]],MATCH(MIN(VentasC15[[#This Row],[Maquillaje]:[Perfumería]]),VentasC15[[#This Row],[Maquillaje]:[Perfumería]],0))</f>
        <v>Maquillaje</v>
      </c>
      <c r="R4839" t="str">
        <f>IF(VentasC15[[#This Row],[Total por vendedor]]&gt;=250000,"SI","NO")</f>
        <v>SI</v>
      </c>
    </row>
    <row r="4840" spans="1:18" x14ac:dyDescent="0.3">
      <c r="A4840" s="16">
        <v>33501960</v>
      </c>
      <c r="B4840" s="13">
        <v>49</v>
      </c>
      <c r="C4840" s="13">
        <v>10</v>
      </c>
      <c r="D4840" s="13">
        <v>7</v>
      </c>
      <c r="E4840" t="s">
        <v>24</v>
      </c>
      <c r="F4840" t="s">
        <v>21</v>
      </c>
      <c r="G4840" t="str">
        <f>IF(VentasC15[[#This Row],[Tipo de pago]]='Tablas auxiliares'!$B$6,"Venta física","Venta Online")</f>
        <v>Venta Online</v>
      </c>
      <c r="H4840" t="s">
        <v>29</v>
      </c>
      <c r="I4840" s="37">
        <v>16723</v>
      </c>
      <c r="J4840" s="37">
        <v>23769</v>
      </c>
      <c r="K4840" s="37">
        <v>96634</v>
      </c>
      <c r="L4840" s="37">
        <v>23832</v>
      </c>
      <c r="M4840" s="37">
        <v>75528</v>
      </c>
      <c r="N4840" s="37">
        <f>SUM(VentasC15[[#This Row],[Maquillaje]:[Perfumería]])</f>
        <v>236486</v>
      </c>
      <c r="O4840" s="14">
        <f>AVERAGE(VentasC15[[#This Row],[Maquillaje]:[Perfumería]])</f>
        <v>47297.2</v>
      </c>
      <c r="P4840" t="str">
        <f>INDEX(VentasC15[[#Headers],[Maquillaje]:[Perfumería]],MATCH(MAX(VentasC15[[#This Row],[Maquillaje]:[Perfumería]]),VentasC15[[#This Row],[Maquillaje]:[Perfumería]],0))</f>
        <v>Cabello</v>
      </c>
      <c r="Q4840" t="str">
        <f>INDEX(VentasC15[[#Headers],[Maquillaje]:[Perfumería]],MATCH(MIN(VentasC15[[#This Row],[Maquillaje]:[Perfumería]]),VentasC15[[#This Row],[Maquillaje]:[Perfumería]],0))</f>
        <v>Maquillaje</v>
      </c>
      <c r="R4840" t="str">
        <f>IF(VentasC15[[#This Row],[Total por vendedor]]&gt;=250000,"SI","NO")</f>
        <v>NO</v>
      </c>
    </row>
    <row r="4841" spans="1:18" x14ac:dyDescent="0.3">
      <c r="A4841" s="17">
        <v>33501961</v>
      </c>
      <c r="B4841" s="13">
        <v>64</v>
      </c>
      <c r="C4841" s="13">
        <v>10</v>
      </c>
      <c r="D4841" s="13">
        <v>55</v>
      </c>
      <c r="E4841" t="s">
        <v>23</v>
      </c>
      <c r="F4841" t="s">
        <v>20</v>
      </c>
      <c r="G4841" t="str">
        <f>IF(VentasC15[[#This Row],[Tipo de pago]]='Tablas auxiliares'!$B$6,"Venta física","Venta Online")</f>
        <v>Venta física</v>
      </c>
      <c r="H4841" t="s">
        <v>29</v>
      </c>
      <c r="I4841" s="37">
        <v>51486</v>
      </c>
      <c r="J4841" s="37">
        <v>89240</v>
      </c>
      <c r="K4841" s="37">
        <v>51416</v>
      </c>
      <c r="L4841" s="37">
        <v>68479</v>
      </c>
      <c r="M4841" s="37">
        <v>13951</v>
      </c>
      <c r="N4841" s="37">
        <f>SUM(VentasC15[[#This Row],[Maquillaje]:[Perfumería]])</f>
        <v>274572</v>
      </c>
      <c r="O4841" s="14">
        <f>AVERAGE(VentasC15[[#This Row],[Maquillaje]:[Perfumería]])</f>
        <v>54914.400000000001</v>
      </c>
      <c r="P4841" t="str">
        <f>INDEX(VentasC15[[#Headers],[Maquillaje]:[Perfumería]],MATCH(MAX(VentasC15[[#This Row],[Maquillaje]:[Perfumería]]),VentasC15[[#This Row],[Maquillaje]:[Perfumería]],0))</f>
        <v>Skincare</v>
      </c>
      <c r="Q4841" t="str">
        <f>INDEX(VentasC15[[#Headers],[Maquillaje]:[Perfumería]],MATCH(MIN(VentasC15[[#This Row],[Maquillaje]:[Perfumería]]),VentasC15[[#This Row],[Maquillaje]:[Perfumería]],0))</f>
        <v>Perfumería</v>
      </c>
      <c r="R4841" t="str">
        <f>IF(VentasC15[[#This Row],[Total por vendedor]]&gt;=250000,"SI","NO")</f>
        <v>SI</v>
      </c>
    </row>
    <row r="4842" spans="1:18" x14ac:dyDescent="0.3">
      <c r="A4842" s="16">
        <v>33501962</v>
      </c>
      <c r="B4842" s="13">
        <v>46</v>
      </c>
      <c r="C4842" s="13">
        <v>10</v>
      </c>
      <c r="D4842" s="13">
        <v>46</v>
      </c>
      <c r="E4842" t="s">
        <v>25</v>
      </c>
      <c r="F4842" t="s">
        <v>21</v>
      </c>
      <c r="G4842" t="str">
        <f>IF(VentasC15[[#This Row],[Tipo de pago]]='Tablas auxiliares'!$B$6,"Venta física","Venta Online")</f>
        <v>Venta Online</v>
      </c>
      <c r="H4842" t="s">
        <v>30</v>
      </c>
      <c r="I4842" s="37">
        <v>34980</v>
      </c>
      <c r="J4842" s="37">
        <v>67211</v>
      </c>
      <c r="K4842" s="37">
        <v>69902</v>
      </c>
      <c r="L4842" s="37">
        <v>78463</v>
      </c>
      <c r="M4842" s="37">
        <v>36580</v>
      </c>
      <c r="N4842" s="37">
        <f>SUM(VentasC15[[#This Row],[Maquillaje]:[Perfumería]])</f>
        <v>287136</v>
      </c>
      <c r="O4842" s="14">
        <f>AVERAGE(VentasC15[[#This Row],[Maquillaje]:[Perfumería]])</f>
        <v>57427.199999999997</v>
      </c>
      <c r="P4842" t="str">
        <f>INDEX(VentasC15[[#Headers],[Maquillaje]:[Perfumería]],MATCH(MAX(VentasC15[[#This Row],[Maquillaje]:[Perfumería]]),VentasC15[[#This Row],[Maquillaje]:[Perfumería]],0))</f>
        <v>Cuerpo</v>
      </c>
      <c r="Q4842" t="str">
        <f>INDEX(VentasC15[[#Headers],[Maquillaje]:[Perfumería]],MATCH(MIN(VentasC15[[#This Row],[Maquillaje]:[Perfumería]]),VentasC15[[#This Row],[Maquillaje]:[Perfumería]],0))</f>
        <v>Maquillaje</v>
      </c>
      <c r="R4842" t="str">
        <f>IF(VentasC15[[#This Row],[Total por vendedor]]&gt;=250000,"SI","NO")</f>
        <v>SI</v>
      </c>
    </row>
    <row r="4843" spans="1:18" x14ac:dyDescent="0.3">
      <c r="A4843" s="17">
        <v>33501963</v>
      </c>
      <c r="B4843" s="13">
        <v>32</v>
      </c>
      <c r="C4843" s="13">
        <v>10</v>
      </c>
      <c r="D4843" s="13">
        <v>82</v>
      </c>
      <c r="E4843" t="s">
        <v>25</v>
      </c>
      <c r="F4843" t="s">
        <v>20</v>
      </c>
      <c r="G4843" t="str">
        <f>IF(VentasC15[[#This Row],[Tipo de pago]]='Tablas auxiliares'!$B$6,"Venta física","Venta Online")</f>
        <v>Venta física</v>
      </c>
      <c r="H4843" t="s">
        <v>30</v>
      </c>
      <c r="I4843" s="37">
        <v>25884</v>
      </c>
      <c r="J4843" s="37">
        <v>75273</v>
      </c>
      <c r="K4843" s="37">
        <v>14743</v>
      </c>
      <c r="L4843" s="37">
        <v>13616</v>
      </c>
      <c r="M4843" s="37">
        <v>37799</v>
      </c>
      <c r="N4843" s="37">
        <f>SUM(VentasC15[[#This Row],[Maquillaje]:[Perfumería]])</f>
        <v>167315</v>
      </c>
      <c r="O4843" s="14">
        <f>AVERAGE(VentasC15[[#This Row],[Maquillaje]:[Perfumería]])</f>
        <v>33463</v>
      </c>
      <c r="P4843" t="str">
        <f>INDEX(VentasC15[[#Headers],[Maquillaje]:[Perfumería]],MATCH(MAX(VentasC15[[#This Row],[Maquillaje]:[Perfumería]]),VentasC15[[#This Row],[Maquillaje]:[Perfumería]],0))</f>
        <v>Skincare</v>
      </c>
      <c r="Q4843" t="str">
        <f>INDEX(VentasC15[[#Headers],[Maquillaje]:[Perfumería]],MATCH(MIN(VentasC15[[#This Row],[Maquillaje]:[Perfumería]]),VentasC15[[#This Row],[Maquillaje]:[Perfumería]],0))</f>
        <v>Cuerpo</v>
      </c>
      <c r="R4843" t="str">
        <f>IF(VentasC15[[#This Row],[Total por vendedor]]&gt;=250000,"SI","NO")</f>
        <v>NO</v>
      </c>
    </row>
    <row r="4844" spans="1:18" x14ac:dyDescent="0.3">
      <c r="A4844" s="16">
        <v>33501964</v>
      </c>
      <c r="B4844" s="13">
        <v>45</v>
      </c>
      <c r="C4844" s="13">
        <v>10</v>
      </c>
      <c r="D4844" s="13">
        <v>28</v>
      </c>
      <c r="E4844" t="s">
        <v>23</v>
      </c>
      <c r="F4844" t="s">
        <v>21</v>
      </c>
      <c r="G4844" t="str">
        <f>IF(VentasC15[[#This Row],[Tipo de pago]]='Tablas auxiliares'!$B$6,"Venta física","Venta Online")</f>
        <v>Venta Online</v>
      </c>
      <c r="H4844" t="s">
        <v>29</v>
      </c>
      <c r="I4844" s="37">
        <v>32868</v>
      </c>
      <c r="J4844" s="37">
        <v>11471</v>
      </c>
      <c r="K4844" s="37">
        <v>36262</v>
      </c>
      <c r="L4844" s="37">
        <v>71467</v>
      </c>
      <c r="M4844" s="37">
        <v>29550</v>
      </c>
      <c r="N4844" s="37">
        <f>SUM(VentasC15[[#This Row],[Maquillaje]:[Perfumería]])</f>
        <v>181618</v>
      </c>
      <c r="O4844" s="14">
        <f>AVERAGE(VentasC15[[#This Row],[Maquillaje]:[Perfumería]])</f>
        <v>36323.599999999999</v>
      </c>
      <c r="P4844" t="str">
        <f>INDEX(VentasC15[[#Headers],[Maquillaje]:[Perfumería]],MATCH(MAX(VentasC15[[#This Row],[Maquillaje]:[Perfumería]]),VentasC15[[#This Row],[Maquillaje]:[Perfumería]],0))</f>
        <v>Cuerpo</v>
      </c>
      <c r="Q4844" t="str">
        <f>INDEX(VentasC15[[#Headers],[Maquillaje]:[Perfumería]],MATCH(MIN(VentasC15[[#This Row],[Maquillaje]:[Perfumería]]),VentasC15[[#This Row],[Maquillaje]:[Perfumería]],0))</f>
        <v>Skincare</v>
      </c>
      <c r="R4844" t="str">
        <f>IF(VentasC15[[#This Row],[Total por vendedor]]&gt;=250000,"SI","NO")</f>
        <v>NO</v>
      </c>
    </row>
    <row r="4845" spans="1:18" x14ac:dyDescent="0.3">
      <c r="A4845" s="17">
        <v>33501965</v>
      </c>
      <c r="B4845" s="13">
        <v>29</v>
      </c>
      <c r="C4845" s="13">
        <v>10</v>
      </c>
      <c r="D4845" s="13">
        <v>7</v>
      </c>
      <c r="E4845" t="s">
        <v>24</v>
      </c>
      <c r="F4845" t="s">
        <v>21</v>
      </c>
      <c r="G4845" t="str">
        <f>IF(VentasC15[[#This Row],[Tipo de pago]]='Tablas auxiliares'!$B$6,"Venta física","Venta Online")</f>
        <v>Venta Online</v>
      </c>
      <c r="H4845" t="s">
        <v>30</v>
      </c>
      <c r="I4845" s="37">
        <v>5816</v>
      </c>
      <c r="J4845" s="37">
        <v>6924</v>
      </c>
      <c r="K4845" s="37">
        <v>71888</v>
      </c>
      <c r="L4845" s="37">
        <v>24836</v>
      </c>
      <c r="M4845" s="37">
        <v>28670</v>
      </c>
      <c r="N4845" s="37">
        <f>SUM(VentasC15[[#This Row],[Maquillaje]:[Perfumería]])</f>
        <v>138134</v>
      </c>
      <c r="O4845" s="14">
        <f>AVERAGE(VentasC15[[#This Row],[Maquillaje]:[Perfumería]])</f>
        <v>27626.799999999999</v>
      </c>
      <c r="P4845" t="str">
        <f>INDEX(VentasC15[[#Headers],[Maquillaje]:[Perfumería]],MATCH(MAX(VentasC15[[#This Row],[Maquillaje]:[Perfumería]]),VentasC15[[#This Row],[Maquillaje]:[Perfumería]],0))</f>
        <v>Cabello</v>
      </c>
      <c r="Q4845" t="str">
        <f>INDEX(VentasC15[[#Headers],[Maquillaje]:[Perfumería]],MATCH(MIN(VentasC15[[#This Row],[Maquillaje]:[Perfumería]]),VentasC15[[#This Row],[Maquillaje]:[Perfumería]],0))</f>
        <v>Maquillaje</v>
      </c>
      <c r="R4845" t="str">
        <f>IF(VentasC15[[#This Row],[Total por vendedor]]&gt;=250000,"SI","NO")</f>
        <v>NO</v>
      </c>
    </row>
    <row r="4846" spans="1:18" x14ac:dyDescent="0.3">
      <c r="A4846" s="16">
        <v>33501966</v>
      </c>
      <c r="B4846" s="13">
        <v>67</v>
      </c>
      <c r="C4846" s="13">
        <v>10</v>
      </c>
      <c r="D4846" s="13">
        <v>73</v>
      </c>
      <c r="E4846" t="s">
        <v>24</v>
      </c>
      <c r="F4846" t="s">
        <v>21</v>
      </c>
      <c r="G4846" t="str">
        <f>IF(VentasC15[[#This Row],[Tipo de pago]]='Tablas auxiliares'!$B$6,"Venta física","Venta Online")</f>
        <v>Venta Online</v>
      </c>
      <c r="H4846" t="s">
        <v>30</v>
      </c>
      <c r="I4846" s="37">
        <v>82845</v>
      </c>
      <c r="J4846" s="37">
        <v>76000</v>
      </c>
      <c r="K4846" s="37">
        <v>96296</v>
      </c>
      <c r="L4846" s="37">
        <v>22364</v>
      </c>
      <c r="M4846" s="37">
        <v>88842</v>
      </c>
      <c r="N4846" s="37">
        <f>SUM(VentasC15[[#This Row],[Maquillaje]:[Perfumería]])</f>
        <v>366347</v>
      </c>
      <c r="O4846" s="14">
        <f>AVERAGE(VentasC15[[#This Row],[Maquillaje]:[Perfumería]])</f>
        <v>73269.399999999994</v>
      </c>
      <c r="P4846" t="str">
        <f>INDEX(VentasC15[[#Headers],[Maquillaje]:[Perfumería]],MATCH(MAX(VentasC15[[#This Row],[Maquillaje]:[Perfumería]]),VentasC15[[#This Row],[Maquillaje]:[Perfumería]],0))</f>
        <v>Cabello</v>
      </c>
      <c r="Q4846" t="str">
        <f>INDEX(VentasC15[[#Headers],[Maquillaje]:[Perfumería]],MATCH(MIN(VentasC15[[#This Row],[Maquillaje]:[Perfumería]]),VentasC15[[#This Row],[Maquillaje]:[Perfumería]],0))</f>
        <v>Cuerpo</v>
      </c>
      <c r="R4846" t="str">
        <f>IF(VentasC15[[#This Row],[Total por vendedor]]&gt;=250000,"SI","NO")</f>
        <v>SI</v>
      </c>
    </row>
    <row r="4847" spans="1:18" x14ac:dyDescent="0.3">
      <c r="A4847" s="17">
        <v>33501967</v>
      </c>
      <c r="B4847" s="13">
        <v>75</v>
      </c>
      <c r="C4847" s="13">
        <v>10</v>
      </c>
      <c r="D4847" s="13">
        <v>27</v>
      </c>
      <c r="E4847" t="s">
        <v>23</v>
      </c>
      <c r="F4847" t="s">
        <v>20</v>
      </c>
      <c r="G4847" t="str">
        <f>IF(VentasC15[[#This Row],[Tipo de pago]]='Tablas auxiliares'!$B$6,"Venta física","Venta Online")</f>
        <v>Venta física</v>
      </c>
      <c r="H4847" t="s">
        <v>30</v>
      </c>
      <c r="I4847" s="37">
        <v>44474</v>
      </c>
      <c r="J4847" s="37">
        <v>47088</v>
      </c>
      <c r="K4847" s="37">
        <v>30040</v>
      </c>
      <c r="L4847" s="37">
        <v>71599</v>
      </c>
      <c r="M4847" s="37">
        <v>7089</v>
      </c>
      <c r="N4847" s="37">
        <f>SUM(VentasC15[[#This Row],[Maquillaje]:[Perfumería]])</f>
        <v>200290</v>
      </c>
      <c r="O4847" s="14">
        <f>AVERAGE(VentasC15[[#This Row],[Maquillaje]:[Perfumería]])</f>
        <v>40058</v>
      </c>
      <c r="P4847" t="str">
        <f>INDEX(VentasC15[[#Headers],[Maquillaje]:[Perfumería]],MATCH(MAX(VentasC15[[#This Row],[Maquillaje]:[Perfumería]]),VentasC15[[#This Row],[Maquillaje]:[Perfumería]],0))</f>
        <v>Cuerpo</v>
      </c>
      <c r="Q4847" t="str">
        <f>INDEX(VentasC15[[#Headers],[Maquillaje]:[Perfumería]],MATCH(MIN(VentasC15[[#This Row],[Maquillaje]:[Perfumería]]),VentasC15[[#This Row],[Maquillaje]:[Perfumería]],0))</f>
        <v>Perfumería</v>
      </c>
      <c r="R4847" t="str">
        <f>IF(VentasC15[[#This Row],[Total por vendedor]]&gt;=250000,"SI","NO")</f>
        <v>NO</v>
      </c>
    </row>
    <row r="4848" spans="1:18" x14ac:dyDescent="0.3">
      <c r="A4848" s="16">
        <v>33501968</v>
      </c>
      <c r="B4848" s="13">
        <v>28</v>
      </c>
      <c r="C4848" s="13">
        <v>10</v>
      </c>
      <c r="D4848" s="13">
        <v>95</v>
      </c>
      <c r="E4848" t="s">
        <v>24</v>
      </c>
      <c r="F4848" t="s">
        <v>20</v>
      </c>
      <c r="G4848" t="str">
        <f>IF(VentasC15[[#This Row],[Tipo de pago]]='Tablas auxiliares'!$B$6,"Venta física","Venta Online")</f>
        <v>Venta física</v>
      </c>
      <c r="H4848" t="s">
        <v>29</v>
      </c>
      <c r="I4848" s="37">
        <v>38561</v>
      </c>
      <c r="J4848" s="37">
        <v>97544</v>
      </c>
      <c r="K4848" s="37">
        <v>54207</v>
      </c>
      <c r="L4848" s="37">
        <v>82433</v>
      </c>
      <c r="M4848" s="37">
        <v>65129</v>
      </c>
      <c r="N4848" s="37">
        <f>SUM(VentasC15[[#This Row],[Maquillaje]:[Perfumería]])</f>
        <v>337874</v>
      </c>
      <c r="O4848" s="14">
        <f>AVERAGE(VentasC15[[#This Row],[Maquillaje]:[Perfumería]])</f>
        <v>67574.8</v>
      </c>
      <c r="P4848" t="str">
        <f>INDEX(VentasC15[[#Headers],[Maquillaje]:[Perfumería]],MATCH(MAX(VentasC15[[#This Row],[Maquillaje]:[Perfumería]]),VentasC15[[#This Row],[Maquillaje]:[Perfumería]],0))</f>
        <v>Skincare</v>
      </c>
      <c r="Q4848" t="str">
        <f>INDEX(VentasC15[[#Headers],[Maquillaje]:[Perfumería]],MATCH(MIN(VentasC15[[#This Row],[Maquillaje]:[Perfumería]]),VentasC15[[#This Row],[Maquillaje]:[Perfumería]],0))</f>
        <v>Maquillaje</v>
      </c>
      <c r="R4848" t="str">
        <f>IF(VentasC15[[#This Row],[Total por vendedor]]&gt;=250000,"SI","NO")</f>
        <v>SI</v>
      </c>
    </row>
    <row r="4849" spans="1:18" x14ac:dyDescent="0.3">
      <c r="A4849" s="17">
        <v>33501969</v>
      </c>
      <c r="B4849" s="13">
        <v>54</v>
      </c>
      <c r="C4849" s="13">
        <v>10</v>
      </c>
      <c r="D4849" s="13">
        <v>38</v>
      </c>
      <c r="E4849" t="s">
        <v>23</v>
      </c>
      <c r="F4849" t="s">
        <v>20</v>
      </c>
      <c r="G4849" t="str">
        <f>IF(VentasC15[[#This Row],[Tipo de pago]]='Tablas auxiliares'!$B$6,"Venta física","Venta Online")</f>
        <v>Venta física</v>
      </c>
      <c r="H4849" t="s">
        <v>30</v>
      </c>
      <c r="I4849" s="37">
        <v>58999</v>
      </c>
      <c r="J4849" s="37">
        <v>40778</v>
      </c>
      <c r="K4849" s="37">
        <v>70772</v>
      </c>
      <c r="L4849" s="37">
        <v>96553</v>
      </c>
      <c r="M4849" s="37">
        <v>12114</v>
      </c>
      <c r="N4849" s="37">
        <f>SUM(VentasC15[[#This Row],[Maquillaje]:[Perfumería]])</f>
        <v>279216</v>
      </c>
      <c r="O4849" s="14">
        <f>AVERAGE(VentasC15[[#This Row],[Maquillaje]:[Perfumería]])</f>
        <v>55843.199999999997</v>
      </c>
      <c r="P4849" t="str">
        <f>INDEX(VentasC15[[#Headers],[Maquillaje]:[Perfumería]],MATCH(MAX(VentasC15[[#This Row],[Maquillaje]:[Perfumería]]),VentasC15[[#This Row],[Maquillaje]:[Perfumería]],0))</f>
        <v>Cuerpo</v>
      </c>
      <c r="Q4849" t="str">
        <f>INDEX(VentasC15[[#Headers],[Maquillaje]:[Perfumería]],MATCH(MIN(VentasC15[[#This Row],[Maquillaje]:[Perfumería]]),VentasC15[[#This Row],[Maquillaje]:[Perfumería]],0))</f>
        <v>Perfumería</v>
      </c>
      <c r="R4849" t="str">
        <f>IF(VentasC15[[#This Row],[Total por vendedor]]&gt;=250000,"SI","NO")</f>
        <v>SI</v>
      </c>
    </row>
    <row r="4850" spans="1:18" x14ac:dyDescent="0.3">
      <c r="A4850" s="16">
        <v>33501970</v>
      </c>
      <c r="B4850" s="13">
        <v>39</v>
      </c>
      <c r="C4850" s="13">
        <v>10</v>
      </c>
      <c r="D4850" s="13">
        <v>57</v>
      </c>
      <c r="E4850" t="s">
        <v>23</v>
      </c>
      <c r="F4850" t="s">
        <v>21</v>
      </c>
      <c r="G4850" t="str">
        <f>IF(VentasC15[[#This Row],[Tipo de pago]]='Tablas auxiliares'!$B$6,"Venta física","Venta Online")</f>
        <v>Venta Online</v>
      </c>
      <c r="H4850" t="s">
        <v>29</v>
      </c>
      <c r="I4850" s="37">
        <v>28096</v>
      </c>
      <c r="J4850" s="37">
        <v>97008</v>
      </c>
      <c r="K4850" s="37">
        <v>110</v>
      </c>
      <c r="L4850" s="37">
        <v>90398</v>
      </c>
      <c r="M4850" s="37">
        <v>45122</v>
      </c>
      <c r="N4850" s="37">
        <f>SUM(VentasC15[[#This Row],[Maquillaje]:[Perfumería]])</f>
        <v>260734</v>
      </c>
      <c r="O4850" s="14">
        <f>AVERAGE(VentasC15[[#This Row],[Maquillaje]:[Perfumería]])</f>
        <v>52146.8</v>
      </c>
      <c r="P4850" t="str">
        <f>INDEX(VentasC15[[#Headers],[Maquillaje]:[Perfumería]],MATCH(MAX(VentasC15[[#This Row],[Maquillaje]:[Perfumería]]),VentasC15[[#This Row],[Maquillaje]:[Perfumería]],0))</f>
        <v>Skincare</v>
      </c>
      <c r="Q4850" t="str">
        <f>INDEX(VentasC15[[#Headers],[Maquillaje]:[Perfumería]],MATCH(MIN(VentasC15[[#This Row],[Maquillaje]:[Perfumería]]),VentasC15[[#This Row],[Maquillaje]:[Perfumería]],0))</f>
        <v>Cabello</v>
      </c>
      <c r="R4850" t="str">
        <f>IF(VentasC15[[#This Row],[Total por vendedor]]&gt;=250000,"SI","NO")</f>
        <v>SI</v>
      </c>
    </row>
    <row r="4851" spans="1:18" x14ac:dyDescent="0.3">
      <c r="A4851" s="17">
        <v>33501971</v>
      </c>
      <c r="B4851" s="13">
        <v>44</v>
      </c>
      <c r="C4851" s="13">
        <v>10</v>
      </c>
      <c r="D4851" s="13">
        <v>23</v>
      </c>
      <c r="E4851" t="s">
        <v>22</v>
      </c>
      <c r="F4851" t="s">
        <v>21</v>
      </c>
      <c r="G4851" t="str">
        <f>IF(VentasC15[[#This Row],[Tipo de pago]]='Tablas auxiliares'!$B$6,"Venta física","Venta Online")</f>
        <v>Venta Online</v>
      </c>
      <c r="H4851" t="s">
        <v>30</v>
      </c>
      <c r="I4851" s="37">
        <v>98925</v>
      </c>
      <c r="J4851" s="37">
        <v>75041</v>
      </c>
      <c r="K4851" s="37">
        <v>79042</v>
      </c>
      <c r="L4851" s="37">
        <v>152</v>
      </c>
      <c r="M4851" s="37">
        <v>4611</v>
      </c>
      <c r="N4851" s="37">
        <f>SUM(VentasC15[[#This Row],[Maquillaje]:[Perfumería]])</f>
        <v>257771</v>
      </c>
      <c r="O4851" s="14">
        <f>AVERAGE(VentasC15[[#This Row],[Maquillaje]:[Perfumería]])</f>
        <v>51554.2</v>
      </c>
      <c r="P4851" t="str">
        <f>INDEX(VentasC15[[#Headers],[Maquillaje]:[Perfumería]],MATCH(MAX(VentasC15[[#This Row],[Maquillaje]:[Perfumería]]),VentasC15[[#This Row],[Maquillaje]:[Perfumería]],0))</f>
        <v>Maquillaje</v>
      </c>
      <c r="Q4851" t="str">
        <f>INDEX(VentasC15[[#Headers],[Maquillaje]:[Perfumería]],MATCH(MIN(VentasC15[[#This Row],[Maquillaje]:[Perfumería]]),VentasC15[[#This Row],[Maquillaje]:[Perfumería]],0))</f>
        <v>Cuerpo</v>
      </c>
      <c r="R4851" t="str">
        <f>IF(VentasC15[[#This Row],[Total por vendedor]]&gt;=250000,"SI","NO")</f>
        <v>SI</v>
      </c>
    </row>
    <row r="4852" spans="1:18" x14ac:dyDescent="0.3">
      <c r="A4852" s="16">
        <v>33501972</v>
      </c>
      <c r="B4852" s="13">
        <v>64</v>
      </c>
      <c r="C4852" s="13">
        <v>10</v>
      </c>
      <c r="D4852" s="13">
        <v>50</v>
      </c>
      <c r="E4852" t="s">
        <v>25</v>
      </c>
      <c r="F4852" t="s">
        <v>21</v>
      </c>
      <c r="G4852" t="str">
        <f>IF(VentasC15[[#This Row],[Tipo de pago]]='Tablas auxiliares'!$B$6,"Venta física","Venta Online")</f>
        <v>Venta Online</v>
      </c>
      <c r="H4852" t="s">
        <v>30</v>
      </c>
      <c r="I4852" s="37">
        <v>18135</v>
      </c>
      <c r="J4852" s="37">
        <v>78177</v>
      </c>
      <c r="K4852" s="37">
        <v>86484</v>
      </c>
      <c r="L4852" s="37">
        <v>31076</v>
      </c>
      <c r="M4852" s="37">
        <v>111</v>
      </c>
      <c r="N4852" s="37">
        <f>SUM(VentasC15[[#This Row],[Maquillaje]:[Perfumería]])</f>
        <v>213983</v>
      </c>
      <c r="O4852" s="14">
        <f>AVERAGE(VentasC15[[#This Row],[Maquillaje]:[Perfumería]])</f>
        <v>42796.6</v>
      </c>
      <c r="P4852" t="str">
        <f>INDEX(VentasC15[[#Headers],[Maquillaje]:[Perfumería]],MATCH(MAX(VentasC15[[#This Row],[Maquillaje]:[Perfumería]]),VentasC15[[#This Row],[Maquillaje]:[Perfumería]],0))</f>
        <v>Cabello</v>
      </c>
      <c r="Q4852" t="str">
        <f>INDEX(VentasC15[[#Headers],[Maquillaje]:[Perfumería]],MATCH(MIN(VentasC15[[#This Row],[Maquillaje]:[Perfumería]]),VentasC15[[#This Row],[Maquillaje]:[Perfumería]],0))</f>
        <v>Perfumería</v>
      </c>
      <c r="R4852" t="str">
        <f>IF(VentasC15[[#This Row],[Total por vendedor]]&gt;=250000,"SI","NO")</f>
        <v>NO</v>
      </c>
    </row>
    <row r="4853" spans="1:18" x14ac:dyDescent="0.3">
      <c r="A4853" s="17">
        <v>33501973</v>
      </c>
      <c r="B4853" s="13">
        <v>63</v>
      </c>
      <c r="C4853" s="13">
        <v>10</v>
      </c>
      <c r="D4853" s="13">
        <v>68</v>
      </c>
      <c r="E4853" t="s">
        <v>23</v>
      </c>
      <c r="F4853" t="s">
        <v>21</v>
      </c>
      <c r="G4853" t="str">
        <f>IF(VentasC15[[#This Row],[Tipo de pago]]='Tablas auxiliares'!$B$6,"Venta física","Venta Online")</f>
        <v>Venta Online</v>
      </c>
      <c r="H4853" t="s">
        <v>29</v>
      </c>
      <c r="I4853" s="37">
        <v>78600</v>
      </c>
      <c r="J4853" s="37">
        <v>51387</v>
      </c>
      <c r="K4853" s="37">
        <v>96000</v>
      </c>
      <c r="L4853" s="37">
        <v>90861</v>
      </c>
      <c r="M4853" s="37">
        <v>57944</v>
      </c>
      <c r="N4853" s="37">
        <f>SUM(VentasC15[[#This Row],[Maquillaje]:[Perfumería]])</f>
        <v>374792</v>
      </c>
      <c r="O4853" s="14">
        <f>AVERAGE(VentasC15[[#This Row],[Maquillaje]:[Perfumería]])</f>
        <v>74958.399999999994</v>
      </c>
      <c r="P4853" t="str">
        <f>INDEX(VentasC15[[#Headers],[Maquillaje]:[Perfumería]],MATCH(MAX(VentasC15[[#This Row],[Maquillaje]:[Perfumería]]),VentasC15[[#This Row],[Maquillaje]:[Perfumería]],0))</f>
        <v>Cabello</v>
      </c>
      <c r="Q4853" t="str">
        <f>INDEX(VentasC15[[#Headers],[Maquillaje]:[Perfumería]],MATCH(MIN(VentasC15[[#This Row],[Maquillaje]:[Perfumería]]),VentasC15[[#This Row],[Maquillaje]:[Perfumería]],0))</f>
        <v>Skincare</v>
      </c>
      <c r="R4853" t="str">
        <f>IF(VentasC15[[#This Row],[Total por vendedor]]&gt;=250000,"SI","NO")</f>
        <v>SI</v>
      </c>
    </row>
    <row r="4854" spans="1:18" x14ac:dyDescent="0.3">
      <c r="A4854" s="16">
        <v>33501974</v>
      </c>
      <c r="B4854" s="13">
        <v>39</v>
      </c>
      <c r="C4854" s="13">
        <v>10</v>
      </c>
      <c r="D4854" s="13">
        <v>76</v>
      </c>
      <c r="E4854" t="s">
        <v>25</v>
      </c>
      <c r="F4854" t="s">
        <v>21</v>
      </c>
      <c r="G4854" t="str">
        <f>IF(VentasC15[[#This Row],[Tipo de pago]]='Tablas auxiliares'!$B$6,"Venta física","Venta Online")</f>
        <v>Venta Online</v>
      </c>
      <c r="H4854" t="s">
        <v>30</v>
      </c>
      <c r="I4854" s="37">
        <v>20756</v>
      </c>
      <c r="J4854" s="37">
        <v>59863</v>
      </c>
      <c r="K4854" s="37">
        <v>41563</v>
      </c>
      <c r="L4854" s="37">
        <v>92416</v>
      </c>
      <c r="M4854" s="37">
        <v>46214</v>
      </c>
      <c r="N4854" s="37">
        <f>SUM(VentasC15[[#This Row],[Maquillaje]:[Perfumería]])</f>
        <v>260812</v>
      </c>
      <c r="O4854" s="14">
        <f>AVERAGE(VentasC15[[#This Row],[Maquillaje]:[Perfumería]])</f>
        <v>52162.400000000001</v>
      </c>
      <c r="P4854" t="str">
        <f>INDEX(VentasC15[[#Headers],[Maquillaje]:[Perfumería]],MATCH(MAX(VentasC15[[#This Row],[Maquillaje]:[Perfumería]]),VentasC15[[#This Row],[Maquillaje]:[Perfumería]],0))</f>
        <v>Cuerpo</v>
      </c>
      <c r="Q4854" t="str">
        <f>INDEX(VentasC15[[#Headers],[Maquillaje]:[Perfumería]],MATCH(MIN(VentasC15[[#This Row],[Maquillaje]:[Perfumería]]),VentasC15[[#This Row],[Maquillaje]:[Perfumería]],0))</f>
        <v>Maquillaje</v>
      </c>
      <c r="R4854" t="str">
        <f>IF(VentasC15[[#This Row],[Total por vendedor]]&gt;=250000,"SI","NO")</f>
        <v>SI</v>
      </c>
    </row>
    <row r="4855" spans="1:18" x14ac:dyDescent="0.3">
      <c r="A4855" s="17">
        <v>33501975</v>
      </c>
      <c r="B4855" s="13">
        <v>56</v>
      </c>
      <c r="C4855" s="13">
        <v>10</v>
      </c>
      <c r="D4855" s="13">
        <v>6</v>
      </c>
      <c r="E4855" t="s">
        <v>25</v>
      </c>
      <c r="F4855" t="s">
        <v>21</v>
      </c>
      <c r="G4855" t="str">
        <f>IF(VentasC15[[#This Row],[Tipo de pago]]='Tablas auxiliares'!$B$6,"Venta física","Venta Online")</f>
        <v>Venta Online</v>
      </c>
      <c r="H4855" t="s">
        <v>29</v>
      </c>
      <c r="I4855" s="37">
        <v>85758</v>
      </c>
      <c r="J4855" s="37">
        <v>92864</v>
      </c>
      <c r="K4855" s="37">
        <v>25830</v>
      </c>
      <c r="L4855" s="37">
        <v>11882</v>
      </c>
      <c r="M4855" s="37">
        <v>48319</v>
      </c>
      <c r="N4855" s="37">
        <f>SUM(VentasC15[[#This Row],[Maquillaje]:[Perfumería]])</f>
        <v>264653</v>
      </c>
      <c r="O4855" s="14">
        <f>AVERAGE(VentasC15[[#This Row],[Maquillaje]:[Perfumería]])</f>
        <v>52930.6</v>
      </c>
      <c r="P4855" t="str">
        <f>INDEX(VentasC15[[#Headers],[Maquillaje]:[Perfumería]],MATCH(MAX(VentasC15[[#This Row],[Maquillaje]:[Perfumería]]),VentasC15[[#This Row],[Maquillaje]:[Perfumería]],0))</f>
        <v>Skincare</v>
      </c>
      <c r="Q4855" t="str">
        <f>INDEX(VentasC15[[#Headers],[Maquillaje]:[Perfumería]],MATCH(MIN(VentasC15[[#This Row],[Maquillaje]:[Perfumería]]),VentasC15[[#This Row],[Maquillaje]:[Perfumería]],0))</f>
        <v>Cuerpo</v>
      </c>
      <c r="R4855" t="str">
        <f>IF(VentasC15[[#This Row],[Total por vendedor]]&gt;=250000,"SI","NO")</f>
        <v>SI</v>
      </c>
    </row>
    <row r="4856" spans="1:18" x14ac:dyDescent="0.3">
      <c r="A4856" s="16">
        <v>33501976</v>
      </c>
      <c r="B4856" s="13">
        <v>64</v>
      </c>
      <c r="C4856" s="13">
        <v>10</v>
      </c>
      <c r="D4856" s="13">
        <v>58</v>
      </c>
      <c r="E4856" t="s">
        <v>25</v>
      </c>
      <c r="F4856" t="s">
        <v>20</v>
      </c>
      <c r="G4856" t="str">
        <f>IF(VentasC15[[#This Row],[Tipo de pago]]='Tablas auxiliares'!$B$6,"Venta física","Venta Online")</f>
        <v>Venta física</v>
      </c>
      <c r="H4856" t="s">
        <v>30</v>
      </c>
      <c r="I4856" s="37">
        <v>53288</v>
      </c>
      <c r="J4856" s="37">
        <v>55623</v>
      </c>
      <c r="K4856" s="37">
        <v>15359</v>
      </c>
      <c r="L4856" s="37">
        <v>78338</v>
      </c>
      <c r="M4856" s="37">
        <v>24897</v>
      </c>
      <c r="N4856" s="37">
        <f>SUM(VentasC15[[#This Row],[Maquillaje]:[Perfumería]])</f>
        <v>227505</v>
      </c>
      <c r="O4856" s="14">
        <f>AVERAGE(VentasC15[[#This Row],[Maquillaje]:[Perfumería]])</f>
        <v>45501</v>
      </c>
      <c r="P4856" t="str">
        <f>INDEX(VentasC15[[#Headers],[Maquillaje]:[Perfumería]],MATCH(MAX(VentasC15[[#This Row],[Maquillaje]:[Perfumería]]),VentasC15[[#This Row],[Maquillaje]:[Perfumería]],0))</f>
        <v>Cuerpo</v>
      </c>
      <c r="Q4856" t="str">
        <f>INDEX(VentasC15[[#Headers],[Maquillaje]:[Perfumería]],MATCH(MIN(VentasC15[[#This Row],[Maquillaje]:[Perfumería]]),VentasC15[[#This Row],[Maquillaje]:[Perfumería]],0))</f>
        <v>Cabello</v>
      </c>
      <c r="R4856" t="str">
        <f>IF(VentasC15[[#This Row],[Total por vendedor]]&gt;=250000,"SI","NO")</f>
        <v>NO</v>
      </c>
    </row>
    <row r="4857" spans="1:18" x14ac:dyDescent="0.3">
      <c r="A4857" s="17">
        <v>33501977</v>
      </c>
      <c r="B4857" s="13">
        <v>34</v>
      </c>
      <c r="C4857" s="13">
        <v>10</v>
      </c>
      <c r="D4857" s="13">
        <v>37</v>
      </c>
      <c r="E4857" t="s">
        <v>23</v>
      </c>
      <c r="F4857" t="s">
        <v>20</v>
      </c>
      <c r="G4857" t="str">
        <f>IF(VentasC15[[#This Row],[Tipo de pago]]='Tablas auxiliares'!$B$6,"Venta física","Venta Online")</f>
        <v>Venta física</v>
      </c>
      <c r="H4857" t="s">
        <v>30</v>
      </c>
      <c r="I4857" s="37">
        <v>81075</v>
      </c>
      <c r="J4857" s="37">
        <v>86102</v>
      </c>
      <c r="K4857" s="37">
        <v>82830</v>
      </c>
      <c r="L4857" s="37">
        <v>88936</v>
      </c>
      <c r="M4857" s="37">
        <v>57332</v>
      </c>
      <c r="N4857" s="37">
        <f>SUM(VentasC15[[#This Row],[Maquillaje]:[Perfumería]])</f>
        <v>396275</v>
      </c>
      <c r="O4857" s="14">
        <f>AVERAGE(VentasC15[[#This Row],[Maquillaje]:[Perfumería]])</f>
        <v>79255</v>
      </c>
      <c r="P4857" t="str">
        <f>INDEX(VentasC15[[#Headers],[Maquillaje]:[Perfumería]],MATCH(MAX(VentasC15[[#This Row],[Maquillaje]:[Perfumería]]),VentasC15[[#This Row],[Maquillaje]:[Perfumería]],0))</f>
        <v>Cuerpo</v>
      </c>
      <c r="Q4857" t="str">
        <f>INDEX(VentasC15[[#Headers],[Maquillaje]:[Perfumería]],MATCH(MIN(VentasC15[[#This Row],[Maquillaje]:[Perfumería]]),VentasC15[[#This Row],[Maquillaje]:[Perfumería]],0))</f>
        <v>Perfumería</v>
      </c>
      <c r="R4857" t="str">
        <f>IF(VentasC15[[#This Row],[Total por vendedor]]&gt;=250000,"SI","NO")</f>
        <v>SI</v>
      </c>
    </row>
    <row r="4858" spans="1:18" x14ac:dyDescent="0.3">
      <c r="A4858" s="16">
        <v>33501978</v>
      </c>
      <c r="B4858" s="13">
        <v>28</v>
      </c>
      <c r="C4858" s="13">
        <v>10</v>
      </c>
      <c r="D4858" s="13">
        <v>45</v>
      </c>
      <c r="E4858" t="s">
        <v>24</v>
      </c>
      <c r="F4858" t="s">
        <v>21</v>
      </c>
      <c r="G4858" t="str">
        <f>IF(VentasC15[[#This Row],[Tipo de pago]]='Tablas auxiliares'!$B$6,"Venta física","Venta Online")</f>
        <v>Venta Online</v>
      </c>
      <c r="H4858" t="s">
        <v>30</v>
      </c>
      <c r="I4858" s="37">
        <v>41771</v>
      </c>
      <c r="J4858" s="37">
        <v>84881</v>
      </c>
      <c r="K4858" s="37">
        <v>35782</v>
      </c>
      <c r="L4858" s="37">
        <v>13801</v>
      </c>
      <c r="M4858" s="37">
        <v>55100</v>
      </c>
      <c r="N4858" s="37">
        <f>SUM(VentasC15[[#This Row],[Maquillaje]:[Perfumería]])</f>
        <v>231335</v>
      </c>
      <c r="O4858" s="14">
        <f>AVERAGE(VentasC15[[#This Row],[Maquillaje]:[Perfumería]])</f>
        <v>46267</v>
      </c>
      <c r="P4858" t="str">
        <f>INDEX(VentasC15[[#Headers],[Maquillaje]:[Perfumería]],MATCH(MAX(VentasC15[[#This Row],[Maquillaje]:[Perfumería]]),VentasC15[[#This Row],[Maquillaje]:[Perfumería]],0))</f>
        <v>Skincare</v>
      </c>
      <c r="Q4858" t="str">
        <f>INDEX(VentasC15[[#Headers],[Maquillaje]:[Perfumería]],MATCH(MIN(VentasC15[[#This Row],[Maquillaje]:[Perfumería]]),VentasC15[[#This Row],[Maquillaje]:[Perfumería]],0))</f>
        <v>Cuerpo</v>
      </c>
      <c r="R4858" t="str">
        <f>IF(VentasC15[[#This Row],[Total por vendedor]]&gt;=250000,"SI","NO")</f>
        <v>NO</v>
      </c>
    </row>
    <row r="4859" spans="1:18" x14ac:dyDescent="0.3">
      <c r="A4859" s="17">
        <v>33501979</v>
      </c>
      <c r="B4859" s="13">
        <v>25</v>
      </c>
      <c r="C4859" s="13">
        <v>10</v>
      </c>
      <c r="D4859" s="13">
        <v>92</v>
      </c>
      <c r="E4859" t="s">
        <v>22</v>
      </c>
      <c r="F4859" t="s">
        <v>20</v>
      </c>
      <c r="G4859" t="str">
        <f>IF(VentasC15[[#This Row],[Tipo de pago]]='Tablas auxiliares'!$B$6,"Venta física","Venta Online")</f>
        <v>Venta física</v>
      </c>
      <c r="H4859" t="s">
        <v>29</v>
      </c>
      <c r="I4859" s="37">
        <v>30993</v>
      </c>
      <c r="J4859" s="37">
        <v>22284</v>
      </c>
      <c r="K4859" s="37">
        <v>88605</v>
      </c>
      <c r="L4859" s="37">
        <v>93969</v>
      </c>
      <c r="M4859" s="37">
        <v>30490</v>
      </c>
      <c r="N4859" s="37">
        <f>SUM(VentasC15[[#This Row],[Maquillaje]:[Perfumería]])</f>
        <v>266341</v>
      </c>
      <c r="O4859" s="14">
        <f>AVERAGE(VentasC15[[#This Row],[Maquillaje]:[Perfumería]])</f>
        <v>53268.2</v>
      </c>
      <c r="P4859" t="str">
        <f>INDEX(VentasC15[[#Headers],[Maquillaje]:[Perfumería]],MATCH(MAX(VentasC15[[#This Row],[Maquillaje]:[Perfumería]]),VentasC15[[#This Row],[Maquillaje]:[Perfumería]],0))</f>
        <v>Cuerpo</v>
      </c>
      <c r="Q4859" t="str">
        <f>INDEX(VentasC15[[#Headers],[Maquillaje]:[Perfumería]],MATCH(MIN(VentasC15[[#This Row],[Maquillaje]:[Perfumería]]),VentasC15[[#This Row],[Maquillaje]:[Perfumería]],0))</f>
        <v>Skincare</v>
      </c>
      <c r="R4859" t="str">
        <f>IF(VentasC15[[#This Row],[Total por vendedor]]&gt;=250000,"SI","NO")</f>
        <v>SI</v>
      </c>
    </row>
    <row r="4860" spans="1:18" x14ac:dyDescent="0.3">
      <c r="A4860" s="16">
        <v>33501980</v>
      </c>
      <c r="B4860" s="13">
        <v>72</v>
      </c>
      <c r="C4860" s="13">
        <v>10</v>
      </c>
      <c r="D4860" s="13">
        <v>15</v>
      </c>
      <c r="E4860" t="s">
        <v>23</v>
      </c>
      <c r="F4860" t="s">
        <v>20</v>
      </c>
      <c r="G4860" t="str">
        <f>IF(VentasC15[[#This Row],[Tipo de pago]]='Tablas auxiliares'!$B$6,"Venta física","Venta Online")</f>
        <v>Venta física</v>
      </c>
      <c r="H4860" t="s">
        <v>30</v>
      </c>
      <c r="I4860" s="37">
        <v>60007</v>
      </c>
      <c r="J4860" s="37">
        <v>14065</v>
      </c>
      <c r="K4860" s="37">
        <v>39787</v>
      </c>
      <c r="L4860" s="37">
        <v>9277</v>
      </c>
      <c r="M4860" s="37">
        <v>46976</v>
      </c>
      <c r="N4860" s="37">
        <f>SUM(VentasC15[[#This Row],[Maquillaje]:[Perfumería]])</f>
        <v>170112</v>
      </c>
      <c r="O4860" s="14">
        <f>AVERAGE(VentasC15[[#This Row],[Maquillaje]:[Perfumería]])</f>
        <v>34022.400000000001</v>
      </c>
      <c r="P4860" t="str">
        <f>INDEX(VentasC15[[#Headers],[Maquillaje]:[Perfumería]],MATCH(MAX(VentasC15[[#This Row],[Maquillaje]:[Perfumería]]),VentasC15[[#This Row],[Maquillaje]:[Perfumería]],0))</f>
        <v>Maquillaje</v>
      </c>
      <c r="Q4860" t="str">
        <f>INDEX(VentasC15[[#Headers],[Maquillaje]:[Perfumería]],MATCH(MIN(VentasC15[[#This Row],[Maquillaje]:[Perfumería]]),VentasC15[[#This Row],[Maquillaje]:[Perfumería]],0))</f>
        <v>Cuerpo</v>
      </c>
      <c r="R4860" t="str">
        <f>IF(VentasC15[[#This Row],[Total por vendedor]]&gt;=250000,"SI","NO")</f>
        <v>NO</v>
      </c>
    </row>
    <row r="4861" spans="1:18" x14ac:dyDescent="0.3">
      <c r="A4861" s="17">
        <v>33501981</v>
      </c>
      <c r="B4861" s="13">
        <v>53</v>
      </c>
      <c r="C4861" s="13">
        <v>10</v>
      </c>
      <c r="D4861" s="13">
        <v>32</v>
      </c>
      <c r="E4861" t="s">
        <v>25</v>
      </c>
      <c r="F4861" t="s">
        <v>21</v>
      </c>
      <c r="G4861" t="str">
        <f>IF(VentasC15[[#This Row],[Tipo de pago]]='Tablas auxiliares'!$B$6,"Venta física","Venta Online")</f>
        <v>Venta Online</v>
      </c>
      <c r="H4861" t="s">
        <v>30</v>
      </c>
      <c r="I4861" s="37">
        <v>43433</v>
      </c>
      <c r="J4861" s="37">
        <v>21268</v>
      </c>
      <c r="K4861" s="37">
        <v>90177</v>
      </c>
      <c r="L4861" s="37">
        <v>27735</v>
      </c>
      <c r="M4861" s="37">
        <v>3982</v>
      </c>
      <c r="N4861" s="37">
        <f>SUM(VentasC15[[#This Row],[Maquillaje]:[Perfumería]])</f>
        <v>186595</v>
      </c>
      <c r="O4861" s="14">
        <f>AVERAGE(VentasC15[[#This Row],[Maquillaje]:[Perfumería]])</f>
        <v>37319</v>
      </c>
      <c r="P4861" t="str">
        <f>INDEX(VentasC15[[#Headers],[Maquillaje]:[Perfumería]],MATCH(MAX(VentasC15[[#This Row],[Maquillaje]:[Perfumería]]),VentasC15[[#This Row],[Maquillaje]:[Perfumería]],0))</f>
        <v>Cabello</v>
      </c>
      <c r="Q4861" t="str">
        <f>INDEX(VentasC15[[#Headers],[Maquillaje]:[Perfumería]],MATCH(MIN(VentasC15[[#This Row],[Maquillaje]:[Perfumería]]),VentasC15[[#This Row],[Maquillaje]:[Perfumería]],0))</f>
        <v>Perfumería</v>
      </c>
      <c r="R4861" t="str">
        <f>IF(VentasC15[[#This Row],[Total por vendedor]]&gt;=250000,"SI","NO")</f>
        <v>NO</v>
      </c>
    </row>
    <row r="4862" spans="1:18" x14ac:dyDescent="0.3">
      <c r="A4862" s="16">
        <v>33501982</v>
      </c>
      <c r="B4862" s="13">
        <v>46</v>
      </c>
      <c r="C4862" s="13">
        <v>10</v>
      </c>
      <c r="D4862" s="13">
        <v>7</v>
      </c>
      <c r="E4862" t="s">
        <v>23</v>
      </c>
      <c r="F4862" t="s">
        <v>21</v>
      </c>
      <c r="G4862" t="str">
        <f>IF(VentasC15[[#This Row],[Tipo de pago]]='Tablas auxiliares'!$B$6,"Venta física","Venta Online")</f>
        <v>Venta Online</v>
      </c>
      <c r="H4862" t="s">
        <v>30</v>
      </c>
      <c r="I4862" s="37">
        <v>1451</v>
      </c>
      <c r="J4862" s="37">
        <v>96990</v>
      </c>
      <c r="K4862" s="37">
        <v>25229</v>
      </c>
      <c r="L4862" s="37">
        <v>31641</v>
      </c>
      <c r="M4862" s="37">
        <v>18707</v>
      </c>
      <c r="N4862" s="37">
        <f>SUM(VentasC15[[#This Row],[Maquillaje]:[Perfumería]])</f>
        <v>174018</v>
      </c>
      <c r="O4862" s="14">
        <f>AVERAGE(VentasC15[[#This Row],[Maquillaje]:[Perfumería]])</f>
        <v>34803.599999999999</v>
      </c>
      <c r="P4862" t="str">
        <f>INDEX(VentasC15[[#Headers],[Maquillaje]:[Perfumería]],MATCH(MAX(VentasC15[[#This Row],[Maquillaje]:[Perfumería]]),VentasC15[[#This Row],[Maquillaje]:[Perfumería]],0))</f>
        <v>Skincare</v>
      </c>
      <c r="Q4862" t="str">
        <f>INDEX(VentasC15[[#Headers],[Maquillaje]:[Perfumería]],MATCH(MIN(VentasC15[[#This Row],[Maquillaje]:[Perfumería]]),VentasC15[[#This Row],[Maquillaje]:[Perfumería]],0))</f>
        <v>Maquillaje</v>
      </c>
      <c r="R4862" t="str">
        <f>IF(VentasC15[[#This Row],[Total por vendedor]]&gt;=250000,"SI","NO")</f>
        <v>NO</v>
      </c>
    </row>
    <row r="4863" spans="1:18" x14ac:dyDescent="0.3">
      <c r="A4863" s="17">
        <v>33501983</v>
      </c>
      <c r="B4863" s="13">
        <v>75</v>
      </c>
      <c r="C4863" s="13">
        <v>10</v>
      </c>
      <c r="D4863" s="13">
        <v>66</v>
      </c>
      <c r="E4863" t="s">
        <v>25</v>
      </c>
      <c r="F4863" t="s">
        <v>20</v>
      </c>
      <c r="G4863" t="str">
        <f>IF(VentasC15[[#This Row],[Tipo de pago]]='Tablas auxiliares'!$B$6,"Venta física","Venta Online")</f>
        <v>Venta física</v>
      </c>
      <c r="H4863" t="s">
        <v>30</v>
      </c>
      <c r="I4863" s="37">
        <v>68370</v>
      </c>
      <c r="J4863" s="37">
        <v>82526</v>
      </c>
      <c r="K4863" s="37">
        <v>7378</v>
      </c>
      <c r="L4863" s="37">
        <v>99972</v>
      </c>
      <c r="M4863" s="37">
        <v>48504</v>
      </c>
      <c r="N4863" s="37">
        <f>SUM(VentasC15[[#This Row],[Maquillaje]:[Perfumería]])</f>
        <v>306750</v>
      </c>
      <c r="O4863" s="14">
        <f>AVERAGE(VentasC15[[#This Row],[Maquillaje]:[Perfumería]])</f>
        <v>61350</v>
      </c>
      <c r="P4863" t="str">
        <f>INDEX(VentasC15[[#Headers],[Maquillaje]:[Perfumería]],MATCH(MAX(VentasC15[[#This Row],[Maquillaje]:[Perfumería]]),VentasC15[[#This Row],[Maquillaje]:[Perfumería]],0))</f>
        <v>Cuerpo</v>
      </c>
      <c r="Q4863" t="str">
        <f>INDEX(VentasC15[[#Headers],[Maquillaje]:[Perfumería]],MATCH(MIN(VentasC15[[#This Row],[Maquillaje]:[Perfumería]]),VentasC15[[#This Row],[Maquillaje]:[Perfumería]],0))</f>
        <v>Cabello</v>
      </c>
      <c r="R4863" t="str">
        <f>IF(VentasC15[[#This Row],[Total por vendedor]]&gt;=250000,"SI","NO")</f>
        <v>SI</v>
      </c>
    </row>
    <row r="4864" spans="1:18" x14ac:dyDescent="0.3">
      <c r="A4864" s="16">
        <v>33501984</v>
      </c>
      <c r="B4864" s="13">
        <v>52</v>
      </c>
      <c r="C4864" s="13">
        <v>10</v>
      </c>
      <c r="D4864" s="13">
        <v>95</v>
      </c>
      <c r="E4864" t="s">
        <v>25</v>
      </c>
      <c r="F4864" t="s">
        <v>21</v>
      </c>
      <c r="G4864" t="str">
        <f>IF(VentasC15[[#This Row],[Tipo de pago]]='Tablas auxiliares'!$B$6,"Venta física","Venta Online")</f>
        <v>Venta Online</v>
      </c>
      <c r="H4864" t="s">
        <v>29</v>
      </c>
      <c r="I4864" s="37">
        <v>81049</v>
      </c>
      <c r="J4864" s="37">
        <v>97778</v>
      </c>
      <c r="K4864" s="37">
        <v>48595</v>
      </c>
      <c r="L4864" s="37">
        <v>90388</v>
      </c>
      <c r="M4864" s="37">
        <v>75865</v>
      </c>
      <c r="N4864" s="37">
        <f>SUM(VentasC15[[#This Row],[Maquillaje]:[Perfumería]])</f>
        <v>393675</v>
      </c>
      <c r="O4864" s="14">
        <f>AVERAGE(VentasC15[[#This Row],[Maquillaje]:[Perfumería]])</f>
        <v>78735</v>
      </c>
      <c r="P4864" t="str">
        <f>INDEX(VentasC15[[#Headers],[Maquillaje]:[Perfumería]],MATCH(MAX(VentasC15[[#This Row],[Maquillaje]:[Perfumería]]),VentasC15[[#This Row],[Maquillaje]:[Perfumería]],0))</f>
        <v>Skincare</v>
      </c>
      <c r="Q4864" t="str">
        <f>INDEX(VentasC15[[#Headers],[Maquillaje]:[Perfumería]],MATCH(MIN(VentasC15[[#This Row],[Maquillaje]:[Perfumería]]),VentasC15[[#This Row],[Maquillaje]:[Perfumería]],0))</f>
        <v>Cabello</v>
      </c>
      <c r="R4864" t="str">
        <f>IF(VentasC15[[#This Row],[Total por vendedor]]&gt;=250000,"SI","NO")</f>
        <v>SI</v>
      </c>
    </row>
    <row r="4865" spans="1:18" x14ac:dyDescent="0.3">
      <c r="A4865" s="17">
        <v>33501985</v>
      </c>
      <c r="B4865" s="13">
        <v>63</v>
      </c>
      <c r="C4865" s="13">
        <v>10</v>
      </c>
      <c r="D4865" s="13">
        <v>98</v>
      </c>
      <c r="E4865" t="s">
        <v>23</v>
      </c>
      <c r="F4865" t="s">
        <v>21</v>
      </c>
      <c r="G4865" t="str">
        <f>IF(VentasC15[[#This Row],[Tipo de pago]]='Tablas auxiliares'!$B$6,"Venta física","Venta Online")</f>
        <v>Venta Online</v>
      </c>
      <c r="H4865" t="s">
        <v>29</v>
      </c>
      <c r="I4865" s="37">
        <v>48047</v>
      </c>
      <c r="J4865" s="37">
        <v>28510</v>
      </c>
      <c r="K4865" s="37">
        <v>92767</v>
      </c>
      <c r="L4865" s="37">
        <v>24449</v>
      </c>
      <c r="M4865" s="37">
        <v>69799</v>
      </c>
      <c r="N4865" s="37">
        <f>SUM(VentasC15[[#This Row],[Maquillaje]:[Perfumería]])</f>
        <v>263572</v>
      </c>
      <c r="O4865" s="14">
        <f>AVERAGE(VentasC15[[#This Row],[Maquillaje]:[Perfumería]])</f>
        <v>52714.400000000001</v>
      </c>
      <c r="P4865" t="str">
        <f>INDEX(VentasC15[[#Headers],[Maquillaje]:[Perfumería]],MATCH(MAX(VentasC15[[#This Row],[Maquillaje]:[Perfumería]]),VentasC15[[#This Row],[Maquillaje]:[Perfumería]],0))</f>
        <v>Cabello</v>
      </c>
      <c r="Q4865" t="str">
        <f>INDEX(VentasC15[[#Headers],[Maquillaje]:[Perfumería]],MATCH(MIN(VentasC15[[#This Row],[Maquillaje]:[Perfumería]]),VentasC15[[#This Row],[Maquillaje]:[Perfumería]],0))</f>
        <v>Cuerpo</v>
      </c>
      <c r="R4865" t="str">
        <f>IF(VentasC15[[#This Row],[Total por vendedor]]&gt;=250000,"SI","NO")</f>
        <v>SI</v>
      </c>
    </row>
    <row r="4866" spans="1:18" x14ac:dyDescent="0.3">
      <c r="A4866" s="16">
        <v>33501986</v>
      </c>
      <c r="B4866" s="13">
        <v>27</v>
      </c>
      <c r="C4866" s="13">
        <v>10</v>
      </c>
      <c r="D4866" s="13">
        <v>86</v>
      </c>
      <c r="E4866" t="s">
        <v>25</v>
      </c>
      <c r="F4866" t="s">
        <v>20</v>
      </c>
      <c r="G4866" t="str">
        <f>IF(VentasC15[[#This Row],[Tipo de pago]]='Tablas auxiliares'!$B$6,"Venta física","Venta Online")</f>
        <v>Venta física</v>
      </c>
      <c r="H4866" t="s">
        <v>30</v>
      </c>
      <c r="I4866" s="37">
        <v>58893</v>
      </c>
      <c r="J4866" s="37">
        <v>11676</v>
      </c>
      <c r="K4866" s="37">
        <v>36949</v>
      </c>
      <c r="L4866" s="37">
        <v>14134</v>
      </c>
      <c r="M4866" s="37">
        <v>58757</v>
      </c>
      <c r="N4866" s="37">
        <f>SUM(VentasC15[[#This Row],[Maquillaje]:[Perfumería]])</f>
        <v>180409</v>
      </c>
      <c r="O4866" s="14">
        <f>AVERAGE(VentasC15[[#This Row],[Maquillaje]:[Perfumería]])</f>
        <v>36081.800000000003</v>
      </c>
      <c r="P4866" t="str">
        <f>INDEX(VentasC15[[#Headers],[Maquillaje]:[Perfumería]],MATCH(MAX(VentasC15[[#This Row],[Maquillaje]:[Perfumería]]),VentasC15[[#This Row],[Maquillaje]:[Perfumería]],0))</f>
        <v>Maquillaje</v>
      </c>
      <c r="Q4866" t="str">
        <f>INDEX(VentasC15[[#Headers],[Maquillaje]:[Perfumería]],MATCH(MIN(VentasC15[[#This Row],[Maquillaje]:[Perfumería]]),VentasC15[[#This Row],[Maquillaje]:[Perfumería]],0))</f>
        <v>Skincare</v>
      </c>
      <c r="R4866" t="str">
        <f>IF(VentasC15[[#This Row],[Total por vendedor]]&gt;=250000,"SI","NO")</f>
        <v>NO</v>
      </c>
    </row>
    <row r="4867" spans="1:18" x14ac:dyDescent="0.3">
      <c r="A4867" s="17">
        <v>33501987</v>
      </c>
      <c r="B4867" s="13">
        <v>61</v>
      </c>
      <c r="C4867" s="13">
        <v>10</v>
      </c>
      <c r="D4867" s="13">
        <v>22</v>
      </c>
      <c r="E4867" t="s">
        <v>24</v>
      </c>
      <c r="F4867" t="s">
        <v>21</v>
      </c>
      <c r="G4867" t="str">
        <f>IF(VentasC15[[#This Row],[Tipo de pago]]='Tablas auxiliares'!$B$6,"Venta física","Venta Online")</f>
        <v>Venta Online</v>
      </c>
      <c r="H4867" t="s">
        <v>30</v>
      </c>
      <c r="I4867" s="37">
        <v>81370</v>
      </c>
      <c r="J4867" s="37">
        <v>7845</v>
      </c>
      <c r="K4867" s="37">
        <v>32461</v>
      </c>
      <c r="L4867" s="37">
        <v>98908</v>
      </c>
      <c r="M4867" s="37">
        <v>2208</v>
      </c>
      <c r="N4867" s="37">
        <f>SUM(VentasC15[[#This Row],[Maquillaje]:[Perfumería]])</f>
        <v>222792</v>
      </c>
      <c r="O4867" s="14">
        <f>AVERAGE(VentasC15[[#This Row],[Maquillaje]:[Perfumería]])</f>
        <v>44558.400000000001</v>
      </c>
      <c r="P4867" t="str">
        <f>INDEX(VentasC15[[#Headers],[Maquillaje]:[Perfumería]],MATCH(MAX(VentasC15[[#This Row],[Maquillaje]:[Perfumería]]),VentasC15[[#This Row],[Maquillaje]:[Perfumería]],0))</f>
        <v>Cuerpo</v>
      </c>
      <c r="Q4867" t="str">
        <f>INDEX(VentasC15[[#Headers],[Maquillaje]:[Perfumería]],MATCH(MIN(VentasC15[[#This Row],[Maquillaje]:[Perfumería]]),VentasC15[[#This Row],[Maquillaje]:[Perfumería]],0))</f>
        <v>Perfumería</v>
      </c>
      <c r="R4867" t="str">
        <f>IF(VentasC15[[#This Row],[Total por vendedor]]&gt;=250000,"SI","NO")</f>
        <v>NO</v>
      </c>
    </row>
    <row r="4868" spans="1:18" x14ac:dyDescent="0.3">
      <c r="A4868" s="16">
        <v>33501988</v>
      </c>
      <c r="B4868" s="13">
        <v>40</v>
      </c>
      <c r="C4868" s="13">
        <v>10</v>
      </c>
      <c r="D4868" s="13">
        <v>58</v>
      </c>
      <c r="E4868" t="s">
        <v>22</v>
      </c>
      <c r="F4868" t="s">
        <v>20</v>
      </c>
      <c r="G4868" t="str">
        <f>IF(VentasC15[[#This Row],[Tipo de pago]]='Tablas auxiliares'!$B$6,"Venta física","Venta Online")</f>
        <v>Venta física</v>
      </c>
      <c r="H4868" t="s">
        <v>29</v>
      </c>
      <c r="I4868" s="37">
        <v>62254</v>
      </c>
      <c r="J4868" s="37">
        <v>71889</v>
      </c>
      <c r="K4868" s="37">
        <v>62284</v>
      </c>
      <c r="L4868" s="37">
        <v>28449</v>
      </c>
      <c r="M4868" s="37">
        <v>33478</v>
      </c>
      <c r="N4868" s="37">
        <f>SUM(VentasC15[[#This Row],[Maquillaje]:[Perfumería]])</f>
        <v>258354</v>
      </c>
      <c r="O4868" s="14">
        <f>AVERAGE(VentasC15[[#This Row],[Maquillaje]:[Perfumería]])</f>
        <v>51670.8</v>
      </c>
      <c r="P4868" t="str">
        <f>INDEX(VentasC15[[#Headers],[Maquillaje]:[Perfumería]],MATCH(MAX(VentasC15[[#This Row],[Maquillaje]:[Perfumería]]),VentasC15[[#This Row],[Maquillaje]:[Perfumería]],0))</f>
        <v>Skincare</v>
      </c>
      <c r="Q4868" t="str">
        <f>INDEX(VentasC15[[#Headers],[Maquillaje]:[Perfumería]],MATCH(MIN(VentasC15[[#This Row],[Maquillaje]:[Perfumería]]),VentasC15[[#This Row],[Maquillaje]:[Perfumería]],0))</f>
        <v>Cuerpo</v>
      </c>
      <c r="R4868" t="str">
        <f>IF(VentasC15[[#This Row],[Total por vendedor]]&gt;=250000,"SI","NO")</f>
        <v>SI</v>
      </c>
    </row>
    <row r="4869" spans="1:18" x14ac:dyDescent="0.3">
      <c r="A4869" s="17">
        <v>33501989</v>
      </c>
      <c r="B4869" s="13">
        <v>52</v>
      </c>
      <c r="C4869" s="13">
        <v>10</v>
      </c>
      <c r="D4869" s="13">
        <v>26</v>
      </c>
      <c r="E4869" t="s">
        <v>23</v>
      </c>
      <c r="F4869" t="s">
        <v>20</v>
      </c>
      <c r="G4869" t="str">
        <f>IF(VentasC15[[#This Row],[Tipo de pago]]='Tablas auxiliares'!$B$6,"Venta física","Venta Online")</f>
        <v>Venta física</v>
      </c>
      <c r="H4869" t="s">
        <v>29</v>
      </c>
      <c r="I4869" s="37">
        <v>90068</v>
      </c>
      <c r="J4869" s="37">
        <v>58713</v>
      </c>
      <c r="K4869" s="37">
        <v>83029</v>
      </c>
      <c r="L4869" s="37">
        <v>38314</v>
      </c>
      <c r="M4869" s="37">
        <v>83371</v>
      </c>
      <c r="N4869" s="37">
        <f>SUM(VentasC15[[#This Row],[Maquillaje]:[Perfumería]])</f>
        <v>353495</v>
      </c>
      <c r="O4869" s="14">
        <f>AVERAGE(VentasC15[[#This Row],[Maquillaje]:[Perfumería]])</f>
        <v>70699</v>
      </c>
      <c r="P4869" t="str">
        <f>INDEX(VentasC15[[#Headers],[Maquillaje]:[Perfumería]],MATCH(MAX(VentasC15[[#This Row],[Maquillaje]:[Perfumería]]),VentasC15[[#This Row],[Maquillaje]:[Perfumería]],0))</f>
        <v>Maquillaje</v>
      </c>
      <c r="Q4869" t="str">
        <f>INDEX(VentasC15[[#Headers],[Maquillaje]:[Perfumería]],MATCH(MIN(VentasC15[[#This Row],[Maquillaje]:[Perfumería]]),VentasC15[[#This Row],[Maquillaje]:[Perfumería]],0))</f>
        <v>Cuerpo</v>
      </c>
      <c r="R4869" t="str">
        <f>IF(VentasC15[[#This Row],[Total por vendedor]]&gt;=250000,"SI","NO")</f>
        <v>SI</v>
      </c>
    </row>
    <row r="4870" spans="1:18" x14ac:dyDescent="0.3">
      <c r="A4870" s="16">
        <v>33501990</v>
      </c>
      <c r="B4870" s="13">
        <v>73</v>
      </c>
      <c r="C4870" s="13">
        <v>10</v>
      </c>
      <c r="D4870" s="13">
        <v>26</v>
      </c>
      <c r="E4870" t="s">
        <v>24</v>
      </c>
      <c r="F4870" t="s">
        <v>20</v>
      </c>
      <c r="G4870" t="str">
        <f>IF(VentasC15[[#This Row],[Tipo de pago]]='Tablas auxiliares'!$B$6,"Venta física","Venta Online")</f>
        <v>Venta física</v>
      </c>
      <c r="H4870" t="s">
        <v>29</v>
      </c>
      <c r="I4870" s="37">
        <v>63390</v>
      </c>
      <c r="J4870" s="37">
        <v>47459</v>
      </c>
      <c r="K4870" s="37">
        <v>62368</v>
      </c>
      <c r="L4870" s="37">
        <v>89455</v>
      </c>
      <c r="M4870" s="37">
        <v>16286</v>
      </c>
      <c r="N4870" s="37">
        <f>SUM(VentasC15[[#This Row],[Maquillaje]:[Perfumería]])</f>
        <v>278958</v>
      </c>
      <c r="O4870" s="14">
        <f>AVERAGE(VentasC15[[#This Row],[Maquillaje]:[Perfumería]])</f>
        <v>55791.6</v>
      </c>
      <c r="P4870" t="str">
        <f>INDEX(VentasC15[[#Headers],[Maquillaje]:[Perfumería]],MATCH(MAX(VentasC15[[#This Row],[Maquillaje]:[Perfumería]]),VentasC15[[#This Row],[Maquillaje]:[Perfumería]],0))</f>
        <v>Cuerpo</v>
      </c>
      <c r="Q4870" t="str">
        <f>INDEX(VentasC15[[#Headers],[Maquillaje]:[Perfumería]],MATCH(MIN(VentasC15[[#This Row],[Maquillaje]:[Perfumería]]),VentasC15[[#This Row],[Maquillaje]:[Perfumería]],0))</f>
        <v>Perfumería</v>
      </c>
      <c r="R4870" t="str">
        <f>IF(VentasC15[[#This Row],[Total por vendedor]]&gt;=250000,"SI","NO")</f>
        <v>SI</v>
      </c>
    </row>
    <row r="4871" spans="1:18" x14ac:dyDescent="0.3">
      <c r="A4871" s="17">
        <v>33501991</v>
      </c>
      <c r="B4871" s="13">
        <v>39</v>
      </c>
      <c r="C4871" s="13">
        <v>10</v>
      </c>
      <c r="D4871" s="13">
        <v>76</v>
      </c>
      <c r="E4871" t="s">
        <v>24</v>
      </c>
      <c r="F4871" t="s">
        <v>20</v>
      </c>
      <c r="G4871" t="str">
        <f>IF(VentasC15[[#This Row],[Tipo de pago]]='Tablas auxiliares'!$B$6,"Venta física","Venta Online")</f>
        <v>Venta física</v>
      </c>
      <c r="H4871" t="s">
        <v>29</v>
      </c>
      <c r="I4871" s="37">
        <v>67372</v>
      </c>
      <c r="J4871" s="37">
        <v>88037</v>
      </c>
      <c r="K4871" s="37">
        <v>62376</v>
      </c>
      <c r="L4871" s="37">
        <v>18513</v>
      </c>
      <c r="M4871" s="37">
        <v>13884</v>
      </c>
      <c r="N4871" s="37">
        <f>SUM(VentasC15[[#This Row],[Maquillaje]:[Perfumería]])</f>
        <v>250182</v>
      </c>
      <c r="O4871" s="14">
        <f>AVERAGE(VentasC15[[#This Row],[Maquillaje]:[Perfumería]])</f>
        <v>50036.4</v>
      </c>
      <c r="P4871" t="str">
        <f>INDEX(VentasC15[[#Headers],[Maquillaje]:[Perfumería]],MATCH(MAX(VentasC15[[#This Row],[Maquillaje]:[Perfumería]]),VentasC15[[#This Row],[Maquillaje]:[Perfumería]],0))</f>
        <v>Skincare</v>
      </c>
      <c r="Q4871" t="str">
        <f>INDEX(VentasC15[[#Headers],[Maquillaje]:[Perfumería]],MATCH(MIN(VentasC15[[#This Row],[Maquillaje]:[Perfumería]]),VentasC15[[#This Row],[Maquillaje]:[Perfumería]],0))</f>
        <v>Perfumería</v>
      </c>
      <c r="R4871" t="str">
        <f>IF(VentasC15[[#This Row],[Total por vendedor]]&gt;=250000,"SI","NO")</f>
        <v>SI</v>
      </c>
    </row>
    <row r="4872" spans="1:18" x14ac:dyDescent="0.3">
      <c r="A4872" s="16">
        <v>33501992</v>
      </c>
      <c r="B4872" s="13">
        <v>40</v>
      </c>
      <c r="C4872" s="13">
        <v>10</v>
      </c>
      <c r="D4872" s="13">
        <v>42</v>
      </c>
      <c r="E4872" t="s">
        <v>23</v>
      </c>
      <c r="F4872" t="s">
        <v>21</v>
      </c>
      <c r="G4872" t="str">
        <f>IF(VentasC15[[#This Row],[Tipo de pago]]='Tablas auxiliares'!$B$6,"Venta física","Venta Online")</f>
        <v>Venta Online</v>
      </c>
      <c r="H4872" t="s">
        <v>29</v>
      </c>
      <c r="I4872" s="37">
        <v>51273</v>
      </c>
      <c r="J4872" s="37">
        <v>82963</v>
      </c>
      <c r="K4872" s="37">
        <v>10586</v>
      </c>
      <c r="L4872" s="37">
        <v>68105</v>
      </c>
      <c r="M4872" s="37">
        <v>4298</v>
      </c>
      <c r="N4872" s="37">
        <f>SUM(VentasC15[[#This Row],[Maquillaje]:[Perfumería]])</f>
        <v>217225</v>
      </c>
      <c r="O4872" s="14">
        <f>AVERAGE(VentasC15[[#This Row],[Maquillaje]:[Perfumería]])</f>
        <v>43445</v>
      </c>
      <c r="P4872" t="str">
        <f>INDEX(VentasC15[[#Headers],[Maquillaje]:[Perfumería]],MATCH(MAX(VentasC15[[#This Row],[Maquillaje]:[Perfumería]]),VentasC15[[#This Row],[Maquillaje]:[Perfumería]],0))</f>
        <v>Skincare</v>
      </c>
      <c r="Q4872" t="str">
        <f>INDEX(VentasC15[[#Headers],[Maquillaje]:[Perfumería]],MATCH(MIN(VentasC15[[#This Row],[Maquillaje]:[Perfumería]]),VentasC15[[#This Row],[Maquillaje]:[Perfumería]],0))</f>
        <v>Perfumería</v>
      </c>
      <c r="R4872" t="str">
        <f>IF(VentasC15[[#This Row],[Total por vendedor]]&gt;=250000,"SI","NO")</f>
        <v>NO</v>
      </c>
    </row>
    <row r="4873" spans="1:18" x14ac:dyDescent="0.3">
      <c r="A4873" s="17">
        <v>33501993</v>
      </c>
      <c r="B4873" s="13">
        <v>65</v>
      </c>
      <c r="C4873" s="13">
        <v>10</v>
      </c>
      <c r="D4873" s="13">
        <v>26</v>
      </c>
      <c r="E4873" t="s">
        <v>24</v>
      </c>
      <c r="F4873" t="s">
        <v>20</v>
      </c>
      <c r="G4873" t="str">
        <f>IF(VentasC15[[#This Row],[Tipo de pago]]='Tablas auxiliares'!$B$6,"Venta física","Venta Online")</f>
        <v>Venta física</v>
      </c>
      <c r="H4873" t="s">
        <v>30</v>
      </c>
      <c r="I4873" s="37">
        <v>35406</v>
      </c>
      <c r="J4873" s="37">
        <v>93096</v>
      </c>
      <c r="K4873" s="37">
        <v>68612</v>
      </c>
      <c r="L4873" s="37">
        <v>50828</v>
      </c>
      <c r="M4873" s="37">
        <v>59971</v>
      </c>
      <c r="N4873" s="37">
        <f>SUM(VentasC15[[#This Row],[Maquillaje]:[Perfumería]])</f>
        <v>307913</v>
      </c>
      <c r="O4873" s="14">
        <f>AVERAGE(VentasC15[[#This Row],[Maquillaje]:[Perfumería]])</f>
        <v>61582.6</v>
      </c>
      <c r="P4873" t="str">
        <f>INDEX(VentasC15[[#Headers],[Maquillaje]:[Perfumería]],MATCH(MAX(VentasC15[[#This Row],[Maquillaje]:[Perfumería]]),VentasC15[[#This Row],[Maquillaje]:[Perfumería]],0))</f>
        <v>Skincare</v>
      </c>
      <c r="Q4873" t="str">
        <f>INDEX(VentasC15[[#Headers],[Maquillaje]:[Perfumería]],MATCH(MIN(VentasC15[[#This Row],[Maquillaje]:[Perfumería]]),VentasC15[[#This Row],[Maquillaje]:[Perfumería]],0))</f>
        <v>Maquillaje</v>
      </c>
      <c r="R4873" t="str">
        <f>IF(VentasC15[[#This Row],[Total por vendedor]]&gt;=250000,"SI","NO")</f>
        <v>SI</v>
      </c>
    </row>
    <row r="4874" spans="1:18" x14ac:dyDescent="0.3">
      <c r="A4874" s="16">
        <v>33501994</v>
      </c>
      <c r="B4874" s="13">
        <v>73</v>
      </c>
      <c r="C4874" s="13">
        <v>10</v>
      </c>
      <c r="D4874" s="13">
        <v>67</v>
      </c>
      <c r="E4874" t="s">
        <v>24</v>
      </c>
      <c r="F4874" t="s">
        <v>21</v>
      </c>
      <c r="G4874" t="str">
        <f>IF(VentasC15[[#This Row],[Tipo de pago]]='Tablas auxiliares'!$B$6,"Venta física","Venta Online")</f>
        <v>Venta Online</v>
      </c>
      <c r="H4874" t="s">
        <v>30</v>
      </c>
      <c r="I4874" s="37">
        <v>25036</v>
      </c>
      <c r="J4874" s="37">
        <v>45864</v>
      </c>
      <c r="K4874" s="37">
        <v>45249</v>
      </c>
      <c r="L4874" s="37">
        <v>93137</v>
      </c>
      <c r="M4874" s="37">
        <v>16518</v>
      </c>
      <c r="N4874" s="37">
        <f>SUM(VentasC15[[#This Row],[Maquillaje]:[Perfumería]])</f>
        <v>225804</v>
      </c>
      <c r="O4874" s="14">
        <f>AVERAGE(VentasC15[[#This Row],[Maquillaje]:[Perfumería]])</f>
        <v>45160.800000000003</v>
      </c>
      <c r="P4874" t="str">
        <f>INDEX(VentasC15[[#Headers],[Maquillaje]:[Perfumería]],MATCH(MAX(VentasC15[[#This Row],[Maquillaje]:[Perfumería]]),VentasC15[[#This Row],[Maquillaje]:[Perfumería]],0))</f>
        <v>Cuerpo</v>
      </c>
      <c r="Q4874" t="str">
        <f>INDEX(VentasC15[[#Headers],[Maquillaje]:[Perfumería]],MATCH(MIN(VentasC15[[#This Row],[Maquillaje]:[Perfumería]]),VentasC15[[#This Row],[Maquillaje]:[Perfumería]],0))</f>
        <v>Perfumería</v>
      </c>
      <c r="R4874" t="str">
        <f>IF(VentasC15[[#This Row],[Total por vendedor]]&gt;=250000,"SI","NO")</f>
        <v>NO</v>
      </c>
    </row>
    <row r="4875" spans="1:18" x14ac:dyDescent="0.3">
      <c r="A4875" s="17">
        <v>33501995</v>
      </c>
      <c r="B4875" s="13">
        <v>72</v>
      </c>
      <c r="C4875" s="13">
        <v>10</v>
      </c>
      <c r="D4875" s="13">
        <v>83</v>
      </c>
      <c r="E4875" t="s">
        <v>23</v>
      </c>
      <c r="F4875" t="s">
        <v>20</v>
      </c>
      <c r="G4875" t="str">
        <f>IF(VentasC15[[#This Row],[Tipo de pago]]='Tablas auxiliares'!$B$6,"Venta física","Venta Online")</f>
        <v>Venta física</v>
      </c>
      <c r="H4875" t="s">
        <v>29</v>
      </c>
      <c r="I4875" s="37">
        <v>28075</v>
      </c>
      <c r="J4875" s="37">
        <v>56914</v>
      </c>
      <c r="K4875" s="37">
        <v>53140</v>
      </c>
      <c r="L4875" s="37">
        <v>43129</v>
      </c>
      <c r="M4875" s="37">
        <v>21284</v>
      </c>
      <c r="N4875" s="37">
        <f>SUM(VentasC15[[#This Row],[Maquillaje]:[Perfumería]])</f>
        <v>202542</v>
      </c>
      <c r="O4875" s="14">
        <f>AVERAGE(VentasC15[[#This Row],[Maquillaje]:[Perfumería]])</f>
        <v>40508.400000000001</v>
      </c>
      <c r="P4875" t="str">
        <f>INDEX(VentasC15[[#Headers],[Maquillaje]:[Perfumería]],MATCH(MAX(VentasC15[[#This Row],[Maquillaje]:[Perfumería]]),VentasC15[[#This Row],[Maquillaje]:[Perfumería]],0))</f>
        <v>Skincare</v>
      </c>
      <c r="Q4875" t="str">
        <f>INDEX(VentasC15[[#Headers],[Maquillaje]:[Perfumería]],MATCH(MIN(VentasC15[[#This Row],[Maquillaje]:[Perfumería]]),VentasC15[[#This Row],[Maquillaje]:[Perfumería]],0))</f>
        <v>Perfumería</v>
      </c>
      <c r="R4875" t="str">
        <f>IF(VentasC15[[#This Row],[Total por vendedor]]&gt;=250000,"SI","NO")</f>
        <v>NO</v>
      </c>
    </row>
    <row r="4876" spans="1:18" x14ac:dyDescent="0.3">
      <c r="A4876" s="16">
        <v>33501996</v>
      </c>
      <c r="B4876" s="13">
        <v>29</v>
      </c>
      <c r="C4876" s="13">
        <v>10</v>
      </c>
      <c r="D4876" s="13">
        <v>28</v>
      </c>
      <c r="E4876" t="s">
        <v>23</v>
      </c>
      <c r="F4876" t="s">
        <v>20</v>
      </c>
      <c r="G4876" t="str">
        <f>IF(VentasC15[[#This Row],[Tipo de pago]]='Tablas auxiliares'!$B$6,"Venta física","Venta Online")</f>
        <v>Venta física</v>
      </c>
      <c r="H4876" t="s">
        <v>29</v>
      </c>
      <c r="I4876" s="37">
        <v>64817</v>
      </c>
      <c r="J4876" s="37">
        <v>77837</v>
      </c>
      <c r="K4876" s="37">
        <v>12025</v>
      </c>
      <c r="L4876" s="37">
        <v>3982</v>
      </c>
      <c r="M4876" s="37">
        <v>69441</v>
      </c>
      <c r="N4876" s="37">
        <f>SUM(VentasC15[[#This Row],[Maquillaje]:[Perfumería]])</f>
        <v>228102</v>
      </c>
      <c r="O4876" s="14">
        <f>AVERAGE(VentasC15[[#This Row],[Maquillaje]:[Perfumería]])</f>
        <v>45620.4</v>
      </c>
      <c r="P4876" t="str">
        <f>INDEX(VentasC15[[#Headers],[Maquillaje]:[Perfumería]],MATCH(MAX(VentasC15[[#This Row],[Maquillaje]:[Perfumería]]),VentasC15[[#This Row],[Maquillaje]:[Perfumería]],0))</f>
        <v>Skincare</v>
      </c>
      <c r="Q4876" t="str">
        <f>INDEX(VentasC15[[#Headers],[Maquillaje]:[Perfumería]],MATCH(MIN(VentasC15[[#This Row],[Maquillaje]:[Perfumería]]),VentasC15[[#This Row],[Maquillaje]:[Perfumería]],0))</f>
        <v>Cuerpo</v>
      </c>
      <c r="R4876" t="str">
        <f>IF(VentasC15[[#This Row],[Total por vendedor]]&gt;=250000,"SI","NO")</f>
        <v>NO</v>
      </c>
    </row>
    <row r="4877" spans="1:18" x14ac:dyDescent="0.3">
      <c r="A4877" s="17">
        <v>33501997</v>
      </c>
      <c r="B4877" s="13">
        <v>58</v>
      </c>
      <c r="C4877" s="13">
        <v>10</v>
      </c>
      <c r="D4877" s="13">
        <v>71</v>
      </c>
      <c r="E4877" t="s">
        <v>23</v>
      </c>
      <c r="F4877" t="s">
        <v>20</v>
      </c>
      <c r="G4877" t="str">
        <f>IF(VentasC15[[#This Row],[Tipo de pago]]='Tablas auxiliares'!$B$6,"Venta física","Venta Online")</f>
        <v>Venta física</v>
      </c>
      <c r="H4877" t="s">
        <v>30</v>
      </c>
      <c r="I4877" s="37">
        <v>62309</v>
      </c>
      <c r="J4877" s="37">
        <v>40716</v>
      </c>
      <c r="K4877" s="37">
        <v>78644</v>
      </c>
      <c r="L4877" s="37">
        <v>89266</v>
      </c>
      <c r="M4877" s="37">
        <v>59681</v>
      </c>
      <c r="N4877" s="37">
        <f>SUM(VentasC15[[#This Row],[Maquillaje]:[Perfumería]])</f>
        <v>330616</v>
      </c>
      <c r="O4877" s="14">
        <f>AVERAGE(VentasC15[[#This Row],[Maquillaje]:[Perfumería]])</f>
        <v>66123.199999999997</v>
      </c>
      <c r="P4877" t="str">
        <f>INDEX(VentasC15[[#Headers],[Maquillaje]:[Perfumería]],MATCH(MAX(VentasC15[[#This Row],[Maquillaje]:[Perfumería]]),VentasC15[[#This Row],[Maquillaje]:[Perfumería]],0))</f>
        <v>Cuerpo</v>
      </c>
      <c r="Q4877" t="str">
        <f>INDEX(VentasC15[[#Headers],[Maquillaje]:[Perfumería]],MATCH(MIN(VentasC15[[#This Row],[Maquillaje]:[Perfumería]]),VentasC15[[#This Row],[Maquillaje]:[Perfumería]],0))</f>
        <v>Skincare</v>
      </c>
      <c r="R4877" t="str">
        <f>IF(VentasC15[[#This Row],[Total por vendedor]]&gt;=250000,"SI","NO")</f>
        <v>SI</v>
      </c>
    </row>
    <row r="4878" spans="1:18" x14ac:dyDescent="0.3">
      <c r="A4878" s="16">
        <v>33501998</v>
      </c>
      <c r="B4878" s="13">
        <v>38</v>
      </c>
      <c r="C4878" s="13">
        <v>10</v>
      </c>
      <c r="D4878" s="13">
        <v>82</v>
      </c>
      <c r="E4878" t="s">
        <v>24</v>
      </c>
      <c r="F4878" t="s">
        <v>20</v>
      </c>
      <c r="G4878" t="str">
        <f>IF(VentasC15[[#This Row],[Tipo de pago]]='Tablas auxiliares'!$B$6,"Venta física","Venta Online")</f>
        <v>Venta física</v>
      </c>
      <c r="H4878" t="s">
        <v>30</v>
      </c>
      <c r="I4878" s="37">
        <v>53722</v>
      </c>
      <c r="J4878" s="37">
        <v>68695</v>
      </c>
      <c r="K4878" s="37">
        <v>56522</v>
      </c>
      <c r="L4878" s="37">
        <v>16409</v>
      </c>
      <c r="M4878" s="37">
        <v>26802</v>
      </c>
      <c r="N4878" s="37">
        <f>SUM(VentasC15[[#This Row],[Maquillaje]:[Perfumería]])</f>
        <v>222150</v>
      </c>
      <c r="O4878" s="14">
        <f>AVERAGE(VentasC15[[#This Row],[Maquillaje]:[Perfumería]])</f>
        <v>44430</v>
      </c>
      <c r="P4878" t="str">
        <f>INDEX(VentasC15[[#Headers],[Maquillaje]:[Perfumería]],MATCH(MAX(VentasC15[[#This Row],[Maquillaje]:[Perfumería]]),VentasC15[[#This Row],[Maquillaje]:[Perfumería]],0))</f>
        <v>Skincare</v>
      </c>
      <c r="Q4878" t="str">
        <f>INDEX(VentasC15[[#Headers],[Maquillaje]:[Perfumería]],MATCH(MIN(VentasC15[[#This Row],[Maquillaje]:[Perfumería]]),VentasC15[[#This Row],[Maquillaje]:[Perfumería]],0))</f>
        <v>Cuerpo</v>
      </c>
      <c r="R4878" t="str">
        <f>IF(VentasC15[[#This Row],[Total por vendedor]]&gt;=250000,"SI","NO")</f>
        <v>NO</v>
      </c>
    </row>
    <row r="4879" spans="1:18" x14ac:dyDescent="0.3">
      <c r="A4879" s="17">
        <v>33501999</v>
      </c>
      <c r="B4879" s="13">
        <v>27</v>
      </c>
      <c r="C4879" s="13">
        <v>10</v>
      </c>
      <c r="D4879" s="13">
        <v>98</v>
      </c>
      <c r="E4879" t="s">
        <v>25</v>
      </c>
      <c r="F4879" t="s">
        <v>21</v>
      </c>
      <c r="G4879" t="str">
        <f>IF(VentasC15[[#This Row],[Tipo de pago]]='Tablas auxiliares'!$B$6,"Venta física","Venta Online")</f>
        <v>Venta Online</v>
      </c>
      <c r="H4879" t="s">
        <v>30</v>
      </c>
      <c r="I4879" s="37">
        <v>74702</v>
      </c>
      <c r="J4879" s="37">
        <v>71826</v>
      </c>
      <c r="K4879" s="37">
        <v>47127</v>
      </c>
      <c r="L4879" s="37">
        <v>92652</v>
      </c>
      <c r="M4879" s="37">
        <v>17280</v>
      </c>
      <c r="N4879" s="37">
        <f>SUM(VentasC15[[#This Row],[Maquillaje]:[Perfumería]])</f>
        <v>303587</v>
      </c>
      <c r="O4879" s="14">
        <f>AVERAGE(VentasC15[[#This Row],[Maquillaje]:[Perfumería]])</f>
        <v>60717.4</v>
      </c>
      <c r="P4879" t="str">
        <f>INDEX(VentasC15[[#Headers],[Maquillaje]:[Perfumería]],MATCH(MAX(VentasC15[[#This Row],[Maquillaje]:[Perfumería]]),VentasC15[[#This Row],[Maquillaje]:[Perfumería]],0))</f>
        <v>Cuerpo</v>
      </c>
      <c r="Q4879" t="str">
        <f>INDEX(VentasC15[[#Headers],[Maquillaje]:[Perfumería]],MATCH(MIN(VentasC15[[#This Row],[Maquillaje]:[Perfumería]]),VentasC15[[#This Row],[Maquillaje]:[Perfumería]],0))</f>
        <v>Perfumería</v>
      </c>
      <c r="R4879" t="str">
        <f>IF(VentasC15[[#This Row],[Total por vendedor]]&gt;=250000,"SI","NO")</f>
        <v>SI</v>
      </c>
    </row>
    <row r="4880" spans="1:18" x14ac:dyDescent="0.3">
      <c r="A4880" s="16">
        <v>33502000</v>
      </c>
      <c r="B4880" s="13">
        <v>49</v>
      </c>
      <c r="C4880" s="13">
        <v>10</v>
      </c>
      <c r="D4880" s="13">
        <v>8</v>
      </c>
      <c r="E4880" t="s">
        <v>22</v>
      </c>
      <c r="F4880" t="s">
        <v>21</v>
      </c>
      <c r="G4880" t="str">
        <f>IF(VentasC15[[#This Row],[Tipo de pago]]='Tablas auxiliares'!$B$6,"Venta física","Venta Online")</f>
        <v>Venta Online</v>
      </c>
      <c r="H4880" t="s">
        <v>30</v>
      </c>
      <c r="I4880" s="37">
        <v>52694</v>
      </c>
      <c r="J4880" s="37">
        <v>30593</v>
      </c>
      <c r="K4880" s="37">
        <v>39632</v>
      </c>
      <c r="L4880" s="37">
        <v>48328</v>
      </c>
      <c r="M4880" s="37">
        <v>8177</v>
      </c>
      <c r="N4880" s="37">
        <f>SUM(VentasC15[[#This Row],[Maquillaje]:[Perfumería]])</f>
        <v>179424</v>
      </c>
      <c r="O4880" s="14">
        <f>AVERAGE(VentasC15[[#This Row],[Maquillaje]:[Perfumería]])</f>
        <v>35884.800000000003</v>
      </c>
      <c r="P4880" t="str">
        <f>INDEX(VentasC15[[#Headers],[Maquillaje]:[Perfumería]],MATCH(MAX(VentasC15[[#This Row],[Maquillaje]:[Perfumería]]),VentasC15[[#This Row],[Maquillaje]:[Perfumería]],0))</f>
        <v>Maquillaje</v>
      </c>
      <c r="Q4880" t="str">
        <f>INDEX(VentasC15[[#Headers],[Maquillaje]:[Perfumería]],MATCH(MIN(VentasC15[[#This Row],[Maquillaje]:[Perfumería]]),VentasC15[[#This Row],[Maquillaje]:[Perfumería]],0))</f>
        <v>Perfumería</v>
      </c>
      <c r="R4880" t="str">
        <f>IF(VentasC15[[#This Row],[Total por vendedor]]&gt;=250000,"SI","NO")</f>
        <v>NO</v>
      </c>
    </row>
    <row r="4881" spans="1:18" x14ac:dyDescent="0.3">
      <c r="A4881" s="17">
        <v>33502001</v>
      </c>
      <c r="B4881" s="13">
        <v>68</v>
      </c>
      <c r="C4881" s="13">
        <v>10</v>
      </c>
      <c r="D4881" s="13">
        <v>32</v>
      </c>
      <c r="E4881" t="s">
        <v>24</v>
      </c>
      <c r="F4881" t="s">
        <v>21</v>
      </c>
      <c r="G4881" t="str">
        <f>IF(VentasC15[[#This Row],[Tipo de pago]]='Tablas auxiliares'!$B$6,"Venta física","Venta Online")</f>
        <v>Venta Online</v>
      </c>
      <c r="H4881" t="s">
        <v>30</v>
      </c>
      <c r="I4881" s="37">
        <v>43007</v>
      </c>
      <c r="J4881" s="37">
        <v>21750</v>
      </c>
      <c r="K4881" s="37">
        <v>91687</v>
      </c>
      <c r="L4881" s="37">
        <v>80576</v>
      </c>
      <c r="M4881" s="37">
        <v>45082</v>
      </c>
      <c r="N4881" s="37">
        <f>SUM(VentasC15[[#This Row],[Maquillaje]:[Perfumería]])</f>
        <v>282102</v>
      </c>
      <c r="O4881" s="14">
        <f>AVERAGE(VentasC15[[#This Row],[Maquillaje]:[Perfumería]])</f>
        <v>56420.4</v>
      </c>
      <c r="P4881" t="str">
        <f>INDEX(VentasC15[[#Headers],[Maquillaje]:[Perfumería]],MATCH(MAX(VentasC15[[#This Row],[Maquillaje]:[Perfumería]]),VentasC15[[#This Row],[Maquillaje]:[Perfumería]],0))</f>
        <v>Cabello</v>
      </c>
      <c r="Q4881" t="str">
        <f>INDEX(VentasC15[[#Headers],[Maquillaje]:[Perfumería]],MATCH(MIN(VentasC15[[#This Row],[Maquillaje]:[Perfumería]]),VentasC15[[#This Row],[Maquillaje]:[Perfumería]],0))</f>
        <v>Skincare</v>
      </c>
      <c r="R4881" t="str">
        <f>IF(VentasC15[[#This Row],[Total por vendedor]]&gt;=250000,"SI","NO")</f>
        <v>SI</v>
      </c>
    </row>
    <row r="4882" spans="1:18" x14ac:dyDescent="0.3">
      <c r="A4882" s="16">
        <v>33502002</v>
      </c>
      <c r="B4882" s="13">
        <v>26</v>
      </c>
      <c r="C4882" s="13">
        <v>10</v>
      </c>
      <c r="D4882" s="13">
        <v>15</v>
      </c>
      <c r="E4882" t="s">
        <v>22</v>
      </c>
      <c r="F4882" t="s">
        <v>21</v>
      </c>
      <c r="G4882" t="str">
        <f>IF(VentasC15[[#This Row],[Tipo de pago]]='Tablas auxiliares'!$B$6,"Venta física","Venta Online")</f>
        <v>Venta Online</v>
      </c>
      <c r="H4882" t="s">
        <v>30</v>
      </c>
      <c r="I4882" s="37">
        <v>21143</v>
      </c>
      <c r="J4882" s="37">
        <v>24431</v>
      </c>
      <c r="K4882" s="37">
        <v>67039</v>
      </c>
      <c r="L4882" s="37">
        <v>94546</v>
      </c>
      <c r="M4882" s="37">
        <v>53161</v>
      </c>
      <c r="N4882" s="37">
        <f>SUM(VentasC15[[#This Row],[Maquillaje]:[Perfumería]])</f>
        <v>260320</v>
      </c>
      <c r="O4882" s="14">
        <f>AVERAGE(VentasC15[[#This Row],[Maquillaje]:[Perfumería]])</f>
        <v>52064</v>
      </c>
      <c r="P4882" t="str">
        <f>INDEX(VentasC15[[#Headers],[Maquillaje]:[Perfumería]],MATCH(MAX(VentasC15[[#This Row],[Maquillaje]:[Perfumería]]),VentasC15[[#This Row],[Maquillaje]:[Perfumería]],0))</f>
        <v>Cuerpo</v>
      </c>
      <c r="Q4882" t="str">
        <f>INDEX(VentasC15[[#Headers],[Maquillaje]:[Perfumería]],MATCH(MIN(VentasC15[[#This Row],[Maquillaje]:[Perfumería]]),VentasC15[[#This Row],[Maquillaje]:[Perfumería]],0))</f>
        <v>Maquillaje</v>
      </c>
      <c r="R4882" t="str">
        <f>IF(VentasC15[[#This Row],[Total por vendedor]]&gt;=250000,"SI","NO")</f>
        <v>SI</v>
      </c>
    </row>
    <row r="4883" spans="1:18" x14ac:dyDescent="0.3">
      <c r="A4883" s="17">
        <v>33502003</v>
      </c>
      <c r="B4883" s="13">
        <v>25</v>
      </c>
      <c r="C4883" s="13">
        <v>10</v>
      </c>
      <c r="D4883" s="13">
        <v>35</v>
      </c>
      <c r="E4883" t="s">
        <v>24</v>
      </c>
      <c r="F4883" t="s">
        <v>20</v>
      </c>
      <c r="G4883" t="str">
        <f>IF(VentasC15[[#This Row],[Tipo de pago]]='Tablas auxiliares'!$B$6,"Venta física","Venta Online")</f>
        <v>Venta física</v>
      </c>
      <c r="H4883" t="s">
        <v>29</v>
      </c>
      <c r="I4883" s="37">
        <v>72252</v>
      </c>
      <c r="J4883" s="37">
        <v>73957</v>
      </c>
      <c r="K4883" s="37">
        <v>7634</v>
      </c>
      <c r="L4883" s="37">
        <v>52651</v>
      </c>
      <c r="M4883" s="37">
        <v>21724</v>
      </c>
      <c r="N4883" s="37">
        <f>SUM(VentasC15[[#This Row],[Maquillaje]:[Perfumería]])</f>
        <v>228218</v>
      </c>
      <c r="O4883" s="14">
        <f>AVERAGE(VentasC15[[#This Row],[Maquillaje]:[Perfumería]])</f>
        <v>45643.6</v>
      </c>
      <c r="P4883" t="str">
        <f>INDEX(VentasC15[[#Headers],[Maquillaje]:[Perfumería]],MATCH(MAX(VentasC15[[#This Row],[Maquillaje]:[Perfumería]]),VentasC15[[#This Row],[Maquillaje]:[Perfumería]],0))</f>
        <v>Skincare</v>
      </c>
      <c r="Q4883" t="str">
        <f>INDEX(VentasC15[[#Headers],[Maquillaje]:[Perfumería]],MATCH(MIN(VentasC15[[#This Row],[Maquillaje]:[Perfumería]]),VentasC15[[#This Row],[Maquillaje]:[Perfumería]],0))</f>
        <v>Cabello</v>
      </c>
      <c r="R4883" t="str">
        <f>IF(VentasC15[[#This Row],[Total por vendedor]]&gt;=250000,"SI","NO")</f>
        <v>NO</v>
      </c>
    </row>
    <row r="4884" spans="1:18" x14ac:dyDescent="0.3">
      <c r="A4884" s="16">
        <v>33502004</v>
      </c>
      <c r="B4884" s="13">
        <v>39</v>
      </c>
      <c r="C4884" s="13">
        <v>10</v>
      </c>
      <c r="D4884" s="13">
        <v>91</v>
      </c>
      <c r="E4884" t="s">
        <v>23</v>
      </c>
      <c r="F4884" t="s">
        <v>20</v>
      </c>
      <c r="G4884" t="str">
        <f>IF(VentasC15[[#This Row],[Tipo de pago]]='Tablas auxiliares'!$B$6,"Venta física","Venta Online")</f>
        <v>Venta física</v>
      </c>
      <c r="H4884" t="s">
        <v>29</v>
      </c>
      <c r="I4884" s="37">
        <v>25496</v>
      </c>
      <c r="J4884" s="37">
        <v>2688</v>
      </c>
      <c r="K4884" s="37">
        <v>26261</v>
      </c>
      <c r="L4884" s="37">
        <v>13102</v>
      </c>
      <c r="M4884" s="37">
        <v>48300</v>
      </c>
      <c r="N4884" s="37">
        <f>SUM(VentasC15[[#This Row],[Maquillaje]:[Perfumería]])</f>
        <v>115847</v>
      </c>
      <c r="O4884" s="14">
        <f>AVERAGE(VentasC15[[#This Row],[Maquillaje]:[Perfumería]])</f>
        <v>23169.4</v>
      </c>
      <c r="P4884" t="str">
        <f>INDEX(VentasC15[[#Headers],[Maquillaje]:[Perfumería]],MATCH(MAX(VentasC15[[#This Row],[Maquillaje]:[Perfumería]]),VentasC15[[#This Row],[Maquillaje]:[Perfumería]],0))</f>
        <v>Perfumería</v>
      </c>
      <c r="Q4884" t="str">
        <f>INDEX(VentasC15[[#Headers],[Maquillaje]:[Perfumería]],MATCH(MIN(VentasC15[[#This Row],[Maquillaje]:[Perfumería]]),VentasC15[[#This Row],[Maquillaje]:[Perfumería]],0))</f>
        <v>Skincare</v>
      </c>
      <c r="R4884" t="str">
        <f>IF(VentasC15[[#This Row],[Total por vendedor]]&gt;=250000,"SI","NO")</f>
        <v>NO</v>
      </c>
    </row>
    <row r="4885" spans="1:18" x14ac:dyDescent="0.3">
      <c r="A4885" s="17">
        <v>33502005</v>
      </c>
      <c r="B4885" s="13">
        <v>56</v>
      </c>
      <c r="C4885" s="13">
        <v>10</v>
      </c>
      <c r="D4885" s="13">
        <v>76</v>
      </c>
      <c r="E4885" t="s">
        <v>24</v>
      </c>
      <c r="F4885" t="s">
        <v>20</v>
      </c>
      <c r="G4885" t="str">
        <f>IF(VentasC15[[#This Row],[Tipo de pago]]='Tablas auxiliares'!$B$6,"Venta física","Venta Online")</f>
        <v>Venta física</v>
      </c>
      <c r="H4885" t="s">
        <v>29</v>
      </c>
      <c r="I4885" s="37">
        <v>84345</v>
      </c>
      <c r="J4885" s="37">
        <v>80191</v>
      </c>
      <c r="K4885" s="37">
        <v>29668</v>
      </c>
      <c r="L4885" s="37">
        <v>93455</v>
      </c>
      <c r="M4885" s="37">
        <v>34614</v>
      </c>
      <c r="N4885" s="37">
        <f>SUM(VentasC15[[#This Row],[Maquillaje]:[Perfumería]])</f>
        <v>322273</v>
      </c>
      <c r="O4885" s="14">
        <f>AVERAGE(VentasC15[[#This Row],[Maquillaje]:[Perfumería]])</f>
        <v>64454.6</v>
      </c>
      <c r="P4885" t="str">
        <f>INDEX(VentasC15[[#Headers],[Maquillaje]:[Perfumería]],MATCH(MAX(VentasC15[[#This Row],[Maquillaje]:[Perfumería]]),VentasC15[[#This Row],[Maquillaje]:[Perfumería]],0))</f>
        <v>Cuerpo</v>
      </c>
      <c r="Q4885" t="str">
        <f>INDEX(VentasC15[[#Headers],[Maquillaje]:[Perfumería]],MATCH(MIN(VentasC15[[#This Row],[Maquillaje]:[Perfumería]]),VentasC15[[#This Row],[Maquillaje]:[Perfumería]],0))</f>
        <v>Cabello</v>
      </c>
      <c r="R4885" t="str">
        <f>IF(VentasC15[[#This Row],[Total por vendedor]]&gt;=250000,"SI","NO")</f>
        <v>SI</v>
      </c>
    </row>
    <row r="4886" spans="1:18" x14ac:dyDescent="0.3">
      <c r="A4886" s="16">
        <v>33502006</v>
      </c>
      <c r="B4886" s="13">
        <v>49</v>
      </c>
      <c r="C4886" s="13">
        <v>10</v>
      </c>
      <c r="D4886" s="13">
        <v>77</v>
      </c>
      <c r="E4886" t="s">
        <v>25</v>
      </c>
      <c r="F4886" t="s">
        <v>21</v>
      </c>
      <c r="G4886" t="str">
        <f>IF(VentasC15[[#This Row],[Tipo de pago]]='Tablas auxiliares'!$B$6,"Venta física","Venta Online")</f>
        <v>Venta Online</v>
      </c>
      <c r="H4886" t="s">
        <v>30</v>
      </c>
      <c r="I4886" s="37">
        <v>37608</v>
      </c>
      <c r="J4886" s="37">
        <v>48327</v>
      </c>
      <c r="K4886" s="37">
        <v>57149</v>
      </c>
      <c r="L4886" s="37">
        <v>75382</v>
      </c>
      <c r="M4886" s="37">
        <v>10858</v>
      </c>
      <c r="N4886" s="37">
        <f>SUM(VentasC15[[#This Row],[Maquillaje]:[Perfumería]])</f>
        <v>229324</v>
      </c>
      <c r="O4886" s="14">
        <f>AVERAGE(VentasC15[[#This Row],[Maquillaje]:[Perfumería]])</f>
        <v>45864.800000000003</v>
      </c>
      <c r="P4886" t="str">
        <f>INDEX(VentasC15[[#Headers],[Maquillaje]:[Perfumería]],MATCH(MAX(VentasC15[[#This Row],[Maquillaje]:[Perfumería]]),VentasC15[[#This Row],[Maquillaje]:[Perfumería]],0))</f>
        <v>Cuerpo</v>
      </c>
      <c r="Q4886" t="str">
        <f>INDEX(VentasC15[[#Headers],[Maquillaje]:[Perfumería]],MATCH(MIN(VentasC15[[#This Row],[Maquillaje]:[Perfumería]]),VentasC15[[#This Row],[Maquillaje]:[Perfumería]],0))</f>
        <v>Perfumería</v>
      </c>
      <c r="R4886" t="str">
        <f>IF(VentasC15[[#This Row],[Total por vendedor]]&gt;=250000,"SI","NO")</f>
        <v>NO</v>
      </c>
    </row>
    <row r="4887" spans="1:18" x14ac:dyDescent="0.3">
      <c r="A4887" s="17">
        <v>33502007</v>
      </c>
      <c r="B4887" s="13">
        <v>58</v>
      </c>
      <c r="C4887" s="13">
        <v>10</v>
      </c>
      <c r="D4887" s="13">
        <v>81</v>
      </c>
      <c r="E4887" t="s">
        <v>25</v>
      </c>
      <c r="F4887" t="s">
        <v>20</v>
      </c>
      <c r="G4887" t="str">
        <f>IF(VentasC15[[#This Row],[Tipo de pago]]='Tablas auxiliares'!$B$6,"Venta física","Venta Online")</f>
        <v>Venta física</v>
      </c>
      <c r="H4887" t="s">
        <v>29</v>
      </c>
      <c r="I4887" s="37">
        <v>13205</v>
      </c>
      <c r="J4887" s="37">
        <v>69321</v>
      </c>
      <c r="K4887" s="37">
        <v>20839</v>
      </c>
      <c r="L4887" s="37">
        <v>2184</v>
      </c>
      <c r="M4887" s="37">
        <v>91072</v>
      </c>
      <c r="N4887" s="37">
        <f>SUM(VentasC15[[#This Row],[Maquillaje]:[Perfumería]])</f>
        <v>196621</v>
      </c>
      <c r="O4887" s="14">
        <f>AVERAGE(VentasC15[[#This Row],[Maquillaje]:[Perfumería]])</f>
        <v>39324.199999999997</v>
      </c>
      <c r="P4887" t="str">
        <f>INDEX(VentasC15[[#Headers],[Maquillaje]:[Perfumería]],MATCH(MAX(VentasC15[[#This Row],[Maquillaje]:[Perfumería]]),VentasC15[[#This Row],[Maquillaje]:[Perfumería]],0))</f>
        <v>Perfumería</v>
      </c>
      <c r="Q4887" t="str">
        <f>INDEX(VentasC15[[#Headers],[Maquillaje]:[Perfumería]],MATCH(MIN(VentasC15[[#This Row],[Maquillaje]:[Perfumería]]),VentasC15[[#This Row],[Maquillaje]:[Perfumería]],0))</f>
        <v>Cuerpo</v>
      </c>
      <c r="R4887" t="str">
        <f>IF(VentasC15[[#This Row],[Total por vendedor]]&gt;=250000,"SI","NO")</f>
        <v>NO</v>
      </c>
    </row>
    <row r="4888" spans="1:18" x14ac:dyDescent="0.3">
      <c r="A4888" s="16">
        <v>33502008</v>
      </c>
      <c r="B4888" s="13">
        <v>40</v>
      </c>
      <c r="C4888" s="13">
        <v>10</v>
      </c>
      <c r="D4888" s="13">
        <v>80</v>
      </c>
      <c r="E4888" t="s">
        <v>25</v>
      </c>
      <c r="F4888" t="s">
        <v>21</v>
      </c>
      <c r="G4888" t="str">
        <f>IF(VentasC15[[#This Row],[Tipo de pago]]='Tablas auxiliares'!$B$6,"Venta física","Venta Online")</f>
        <v>Venta Online</v>
      </c>
      <c r="H4888" t="s">
        <v>29</v>
      </c>
      <c r="I4888" s="37">
        <v>20484</v>
      </c>
      <c r="J4888" s="37">
        <v>80393</v>
      </c>
      <c r="K4888" s="37">
        <v>188</v>
      </c>
      <c r="L4888" s="37">
        <v>70931</v>
      </c>
      <c r="M4888" s="37">
        <v>60565</v>
      </c>
      <c r="N4888" s="37">
        <f>SUM(VentasC15[[#This Row],[Maquillaje]:[Perfumería]])</f>
        <v>232561</v>
      </c>
      <c r="O4888" s="14">
        <f>AVERAGE(VentasC15[[#This Row],[Maquillaje]:[Perfumería]])</f>
        <v>46512.2</v>
      </c>
      <c r="P4888" t="str">
        <f>INDEX(VentasC15[[#Headers],[Maquillaje]:[Perfumería]],MATCH(MAX(VentasC15[[#This Row],[Maquillaje]:[Perfumería]]),VentasC15[[#This Row],[Maquillaje]:[Perfumería]],0))</f>
        <v>Skincare</v>
      </c>
      <c r="Q4888" t="str">
        <f>INDEX(VentasC15[[#Headers],[Maquillaje]:[Perfumería]],MATCH(MIN(VentasC15[[#This Row],[Maquillaje]:[Perfumería]]),VentasC15[[#This Row],[Maquillaje]:[Perfumería]],0))</f>
        <v>Cabello</v>
      </c>
      <c r="R4888" t="str">
        <f>IF(VentasC15[[#This Row],[Total por vendedor]]&gt;=250000,"SI","NO")</f>
        <v>NO</v>
      </c>
    </row>
    <row r="4889" spans="1:18" x14ac:dyDescent="0.3">
      <c r="A4889" s="17">
        <v>33502009</v>
      </c>
      <c r="B4889" s="13">
        <v>58</v>
      </c>
      <c r="C4889" s="13">
        <v>10</v>
      </c>
      <c r="D4889" s="13">
        <v>10</v>
      </c>
      <c r="E4889" t="s">
        <v>23</v>
      </c>
      <c r="F4889" t="s">
        <v>21</v>
      </c>
      <c r="G4889" t="str">
        <f>IF(VentasC15[[#This Row],[Tipo de pago]]='Tablas auxiliares'!$B$6,"Venta física","Venta Online")</f>
        <v>Venta Online</v>
      </c>
      <c r="H4889" t="s">
        <v>30</v>
      </c>
      <c r="I4889" s="37">
        <v>90437</v>
      </c>
      <c r="J4889" s="37">
        <v>87302</v>
      </c>
      <c r="K4889" s="37">
        <v>84666</v>
      </c>
      <c r="L4889" s="37">
        <v>45926</v>
      </c>
      <c r="M4889" s="37">
        <v>35366</v>
      </c>
      <c r="N4889" s="37">
        <f>SUM(VentasC15[[#This Row],[Maquillaje]:[Perfumería]])</f>
        <v>343697</v>
      </c>
      <c r="O4889" s="14">
        <f>AVERAGE(VentasC15[[#This Row],[Maquillaje]:[Perfumería]])</f>
        <v>68739.399999999994</v>
      </c>
      <c r="P4889" t="str">
        <f>INDEX(VentasC15[[#Headers],[Maquillaje]:[Perfumería]],MATCH(MAX(VentasC15[[#This Row],[Maquillaje]:[Perfumería]]),VentasC15[[#This Row],[Maquillaje]:[Perfumería]],0))</f>
        <v>Maquillaje</v>
      </c>
      <c r="Q4889" t="str">
        <f>INDEX(VentasC15[[#Headers],[Maquillaje]:[Perfumería]],MATCH(MIN(VentasC15[[#This Row],[Maquillaje]:[Perfumería]]),VentasC15[[#This Row],[Maquillaje]:[Perfumería]],0))</f>
        <v>Perfumería</v>
      </c>
      <c r="R4889" t="str">
        <f>IF(VentasC15[[#This Row],[Total por vendedor]]&gt;=250000,"SI","NO")</f>
        <v>SI</v>
      </c>
    </row>
    <row r="4890" spans="1:18" x14ac:dyDescent="0.3">
      <c r="A4890" s="16">
        <v>33502010</v>
      </c>
      <c r="B4890" s="13">
        <v>71</v>
      </c>
      <c r="C4890" s="13">
        <v>10</v>
      </c>
      <c r="D4890" s="13">
        <v>8</v>
      </c>
      <c r="E4890" t="s">
        <v>25</v>
      </c>
      <c r="F4890" t="s">
        <v>20</v>
      </c>
      <c r="G4890" t="str">
        <f>IF(VentasC15[[#This Row],[Tipo de pago]]='Tablas auxiliares'!$B$6,"Venta física","Venta Online")</f>
        <v>Venta física</v>
      </c>
      <c r="H4890" t="s">
        <v>29</v>
      </c>
      <c r="I4890" s="37">
        <v>98001</v>
      </c>
      <c r="J4890" s="37">
        <v>33958</v>
      </c>
      <c r="K4890" s="37">
        <v>22660</v>
      </c>
      <c r="L4890" s="37">
        <v>36564</v>
      </c>
      <c r="M4890" s="37">
        <v>80508</v>
      </c>
      <c r="N4890" s="37">
        <f>SUM(VentasC15[[#This Row],[Maquillaje]:[Perfumería]])</f>
        <v>271691</v>
      </c>
      <c r="O4890" s="14">
        <f>AVERAGE(VentasC15[[#This Row],[Maquillaje]:[Perfumería]])</f>
        <v>54338.2</v>
      </c>
      <c r="P4890" t="str">
        <f>INDEX(VentasC15[[#Headers],[Maquillaje]:[Perfumería]],MATCH(MAX(VentasC15[[#This Row],[Maquillaje]:[Perfumería]]),VentasC15[[#This Row],[Maquillaje]:[Perfumería]],0))</f>
        <v>Maquillaje</v>
      </c>
      <c r="Q4890" t="str">
        <f>INDEX(VentasC15[[#Headers],[Maquillaje]:[Perfumería]],MATCH(MIN(VentasC15[[#This Row],[Maquillaje]:[Perfumería]]),VentasC15[[#This Row],[Maquillaje]:[Perfumería]],0))</f>
        <v>Cabello</v>
      </c>
      <c r="R4890" t="str">
        <f>IF(VentasC15[[#This Row],[Total por vendedor]]&gt;=250000,"SI","NO")</f>
        <v>SI</v>
      </c>
    </row>
    <row r="4891" spans="1:18" x14ac:dyDescent="0.3">
      <c r="A4891" s="17">
        <v>33502011</v>
      </c>
      <c r="B4891" s="13">
        <v>32</v>
      </c>
      <c r="C4891" s="13">
        <v>10</v>
      </c>
      <c r="D4891" s="13">
        <v>57</v>
      </c>
      <c r="E4891" t="s">
        <v>23</v>
      </c>
      <c r="F4891" t="s">
        <v>20</v>
      </c>
      <c r="G4891" t="str">
        <f>IF(VentasC15[[#This Row],[Tipo de pago]]='Tablas auxiliares'!$B$6,"Venta física","Venta Online")</f>
        <v>Venta física</v>
      </c>
      <c r="H4891" t="s">
        <v>30</v>
      </c>
      <c r="I4891" s="37">
        <v>66783</v>
      </c>
      <c r="J4891" s="37">
        <v>37324</v>
      </c>
      <c r="K4891" s="37">
        <v>73748</v>
      </c>
      <c r="L4891" s="37">
        <v>26727</v>
      </c>
      <c r="M4891" s="37">
        <v>91866</v>
      </c>
      <c r="N4891" s="37">
        <f>SUM(VentasC15[[#This Row],[Maquillaje]:[Perfumería]])</f>
        <v>296448</v>
      </c>
      <c r="O4891" s="14">
        <f>AVERAGE(VentasC15[[#This Row],[Maquillaje]:[Perfumería]])</f>
        <v>59289.599999999999</v>
      </c>
      <c r="P4891" t="str">
        <f>INDEX(VentasC15[[#Headers],[Maquillaje]:[Perfumería]],MATCH(MAX(VentasC15[[#This Row],[Maquillaje]:[Perfumería]]),VentasC15[[#This Row],[Maquillaje]:[Perfumería]],0))</f>
        <v>Perfumería</v>
      </c>
      <c r="Q4891" t="str">
        <f>INDEX(VentasC15[[#Headers],[Maquillaje]:[Perfumería]],MATCH(MIN(VentasC15[[#This Row],[Maquillaje]:[Perfumería]]),VentasC15[[#This Row],[Maquillaje]:[Perfumería]],0))</f>
        <v>Cuerpo</v>
      </c>
      <c r="R4891" t="str">
        <f>IF(VentasC15[[#This Row],[Total por vendedor]]&gt;=250000,"SI","NO")</f>
        <v>SI</v>
      </c>
    </row>
    <row r="4892" spans="1:18" x14ac:dyDescent="0.3">
      <c r="A4892" s="16">
        <v>33502012</v>
      </c>
      <c r="B4892" s="13">
        <v>28</v>
      </c>
      <c r="C4892" s="13">
        <v>10</v>
      </c>
      <c r="D4892" s="13">
        <v>81</v>
      </c>
      <c r="E4892" t="s">
        <v>23</v>
      </c>
      <c r="F4892" t="s">
        <v>20</v>
      </c>
      <c r="G4892" t="str">
        <f>IF(VentasC15[[#This Row],[Tipo de pago]]='Tablas auxiliares'!$B$6,"Venta física","Venta Online")</f>
        <v>Venta física</v>
      </c>
      <c r="H4892" t="s">
        <v>29</v>
      </c>
      <c r="I4892" s="37">
        <v>69693</v>
      </c>
      <c r="J4892" s="37">
        <v>12713</v>
      </c>
      <c r="K4892" s="37">
        <v>75224</v>
      </c>
      <c r="L4892" s="37">
        <v>38094</v>
      </c>
      <c r="M4892" s="37">
        <v>27007</v>
      </c>
      <c r="N4892" s="37">
        <f>SUM(VentasC15[[#This Row],[Maquillaje]:[Perfumería]])</f>
        <v>222731</v>
      </c>
      <c r="O4892" s="14">
        <f>AVERAGE(VentasC15[[#This Row],[Maquillaje]:[Perfumería]])</f>
        <v>44546.2</v>
      </c>
      <c r="P4892" t="str">
        <f>INDEX(VentasC15[[#Headers],[Maquillaje]:[Perfumería]],MATCH(MAX(VentasC15[[#This Row],[Maquillaje]:[Perfumería]]),VentasC15[[#This Row],[Maquillaje]:[Perfumería]],0))</f>
        <v>Cabello</v>
      </c>
      <c r="Q4892" t="str">
        <f>INDEX(VentasC15[[#Headers],[Maquillaje]:[Perfumería]],MATCH(MIN(VentasC15[[#This Row],[Maquillaje]:[Perfumería]]),VentasC15[[#This Row],[Maquillaje]:[Perfumería]],0))</f>
        <v>Skincare</v>
      </c>
      <c r="R4892" t="str">
        <f>IF(VentasC15[[#This Row],[Total por vendedor]]&gt;=250000,"SI","NO")</f>
        <v>NO</v>
      </c>
    </row>
    <row r="4893" spans="1:18" x14ac:dyDescent="0.3">
      <c r="A4893" s="17">
        <v>33502013</v>
      </c>
      <c r="B4893" s="13">
        <v>39</v>
      </c>
      <c r="C4893" s="13">
        <v>10</v>
      </c>
      <c r="D4893" s="13">
        <v>91</v>
      </c>
      <c r="E4893" t="s">
        <v>23</v>
      </c>
      <c r="F4893" t="s">
        <v>21</v>
      </c>
      <c r="G4893" t="str">
        <f>IF(VentasC15[[#This Row],[Tipo de pago]]='Tablas auxiliares'!$B$6,"Venta física","Venta Online")</f>
        <v>Venta Online</v>
      </c>
      <c r="H4893" t="s">
        <v>29</v>
      </c>
      <c r="I4893" s="37">
        <v>89674</v>
      </c>
      <c r="J4893" s="37">
        <v>9313</v>
      </c>
      <c r="K4893" s="37">
        <v>2424</v>
      </c>
      <c r="L4893" s="37">
        <v>27795</v>
      </c>
      <c r="M4893" s="37">
        <v>5839</v>
      </c>
      <c r="N4893" s="37">
        <f>SUM(VentasC15[[#This Row],[Maquillaje]:[Perfumería]])</f>
        <v>135045</v>
      </c>
      <c r="O4893" s="14">
        <f>AVERAGE(VentasC15[[#This Row],[Maquillaje]:[Perfumería]])</f>
        <v>27009</v>
      </c>
      <c r="P4893" t="str">
        <f>INDEX(VentasC15[[#Headers],[Maquillaje]:[Perfumería]],MATCH(MAX(VentasC15[[#This Row],[Maquillaje]:[Perfumería]]),VentasC15[[#This Row],[Maquillaje]:[Perfumería]],0))</f>
        <v>Maquillaje</v>
      </c>
      <c r="Q4893" t="str">
        <f>INDEX(VentasC15[[#Headers],[Maquillaje]:[Perfumería]],MATCH(MIN(VentasC15[[#This Row],[Maquillaje]:[Perfumería]]),VentasC15[[#This Row],[Maquillaje]:[Perfumería]],0))</f>
        <v>Cabello</v>
      </c>
      <c r="R4893" t="str">
        <f>IF(VentasC15[[#This Row],[Total por vendedor]]&gt;=250000,"SI","NO")</f>
        <v>NO</v>
      </c>
    </row>
    <row r="4894" spans="1:18" x14ac:dyDescent="0.3">
      <c r="A4894" s="16">
        <v>33502014</v>
      </c>
      <c r="B4894" s="13">
        <v>65</v>
      </c>
      <c r="C4894" s="13">
        <v>10</v>
      </c>
      <c r="D4894" s="13">
        <v>57</v>
      </c>
      <c r="E4894" t="s">
        <v>22</v>
      </c>
      <c r="F4894" t="s">
        <v>21</v>
      </c>
      <c r="G4894" t="str">
        <f>IF(VentasC15[[#This Row],[Tipo de pago]]='Tablas auxiliares'!$B$6,"Venta física","Venta Online")</f>
        <v>Venta Online</v>
      </c>
      <c r="H4894" t="s">
        <v>29</v>
      </c>
      <c r="I4894" s="37">
        <v>4142</v>
      </c>
      <c r="J4894" s="37">
        <v>43065</v>
      </c>
      <c r="K4894" s="37">
        <v>54292</v>
      </c>
      <c r="L4894" s="37">
        <v>94448</v>
      </c>
      <c r="M4894" s="37">
        <v>25432</v>
      </c>
      <c r="N4894" s="37">
        <f>SUM(VentasC15[[#This Row],[Maquillaje]:[Perfumería]])</f>
        <v>221379</v>
      </c>
      <c r="O4894" s="14">
        <f>AVERAGE(VentasC15[[#This Row],[Maquillaje]:[Perfumería]])</f>
        <v>44275.8</v>
      </c>
      <c r="P4894" t="str">
        <f>INDEX(VentasC15[[#Headers],[Maquillaje]:[Perfumería]],MATCH(MAX(VentasC15[[#This Row],[Maquillaje]:[Perfumería]]),VentasC15[[#This Row],[Maquillaje]:[Perfumería]],0))</f>
        <v>Cuerpo</v>
      </c>
      <c r="Q4894" t="str">
        <f>INDEX(VentasC15[[#Headers],[Maquillaje]:[Perfumería]],MATCH(MIN(VentasC15[[#This Row],[Maquillaje]:[Perfumería]]),VentasC15[[#This Row],[Maquillaje]:[Perfumería]],0))</f>
        <v>Maquillaje</v>
      </c>
      <c r="R4894" t="str">
        <f>IF(VentasC15[[#This Row],[Total por vendedor]]&gt;=250000,"SI","NO")</f>
        <v>NO</v>
      </c>
    </row>
    <row r="4895" spans="1:18" x14ac:dyDescent="0.3">
      <c r="A4895" s="17">
        <v>33502015</v>
      </c>
      <c r="B4895" s="13">
        <v>59</v>
      </c>
      <c r="C4895" s="13">
        <v>10</v>
      </c>
      <c r="D4895" s="13">
        <v>48</v>
      </c>
      <c r="E4895" t="s">
        <v>25</v>
      </c>
      <c r="F4895" t="s">
        <v>20</v>
      </c>
      <c r="G4895" t="str">
        <f>IF(VentasC15[[#This Row],[Tipo de pago]]='Tablas auxiliares'!$B$6,"Venta física","Venta Online")</f>
        <v>Venta física</v>
      </c>
      <c r="H4895" t="s">
        <v>30</v>
      </c>
      <c r="I4895" s="37">
        <v>31212</v>
      </c>
      <c r="J4895" s="37">
        <v>45433</v>
      </c>
      <c r="K4895" s="37">
        <v>88981</v>
      </c>
      <c r="L4895" s="37">
        <v>51603</v>
      </c>
      <c r="M4895" s="37">
        <v>47045</v>
      </c>
      <c r="N4895" s="37">
        <f>SUM(VentasC15[[#This Row],[Maquillaje]:[Perfumería]])</f>
        <v>264274</v>
      </c>
      <c r="O4895" s="14">
        <f>AVERAGE(VentasC15[[#This Row],[Maquillaje]:[Perfumería]])</f>
        <v>52854.8</v>
      </c>
      <c r="P4895" t="str">
        <f>INDEX(VentasC15[[#Headers],[Maquillaje]:[Perfumería]],MATCH(MAX(VentasC15[[#This Row],[Maquillaje]:[Perfumería]]),VentasC15[[#This Row],[Maquillaje]:[Perfumería]],0))</f>
        <v>Cabello</v>
      </c>
      <c r="Q4895" t="str">
        <f>INDEX(VentasC15[[#Headers],[Maquillaje]:[Perfumería]],MATCH(MIN(VentasC15[[#This Row],[Maquillaje]:[Perfumería]]),VentasC15[[#This Row],[Maquillaje]:[Perfumería]],0))</f>
        <v>Maquillaje</v>
      </c>
      <c r="R4895" t="str">
        <f>IF(VentasC15[[#This Row],[Total por vendedor]]&gt;=250000,"SI","NO")</f>
        <v>SI</v>
      </c>
    </row>
    <row r="4896" spans="1:18" x14ac:dyDescent="0.3">
      <c r="A4896" s="16">
        <v>33502016</v>
      </c>
      <c r="B4896" s="13">
        <v>47</v>
      </c>
      <c r="C4896" s="13">
        <v>10</v>
      </c>
      <c r="D4896" s="13">
        <v>74</v>
      </c>
      <c r="E4896" t="s">
        <v>24</v>
      </c>
      <c r="F4896" t="s">
        <v>20</v>
      </c>
      <c r="G4896" t="str">
        <f>IF(VentasC15[[#This Row],[Tipo de pago]]='Tablas auxiliares'!$B$6,"Venta física","Venta Online")</f>
        <v>Venta física</v>
      </c>
      <c r="H4896" t="s">
        <v>29</v>
      </c>
      <c r="I4896" s="37">
        <v>1828</v>
      </c>
      <c r="J4896" s="37">
        <v>2297</v>
      </c>
      <c r="K4896" s="37">
        <v>59001</v>
      </c>
      <c r="L4896" s="37">
        <v>37464</v>
      </c>
      <c r="M4896" s="37">
        <v>19531</v>
      </c>
      <c r="N4896" s="37">
        <f>SUM(VentasC15[[#This Row],[Maquillaje]:[Perfumería]])</f>
        <v>120121</v>
      </c>
      <c r="O4896" s="14">
        <f>AVERAGE(VentasC15[[#This Row],[Maquillaje]:[Perfumería]])</f>
        <v>24024.2</v>
      </c>
      <c r="P4896" t="str">
        <f>INDEX(VentasC15[[#Headers],[Maquillaje]:[Perfumería]],MATCH(MAX(VentasC15[[#This Row],[Maquillaje]:[Perfumería]]),VentasC15[[#This Row],[Maquillaje]:[Perfumería]],0))</f>
        <v>Cabello</v>
      </c>
      <c r="Q4896" t="str">
        <f>INDEX(VentasC15[[#Headers],[Maquillaje]:[Perfumería]],MATCH(MIN(VentasC15[[#This Row],[Maquillaje]:[Perfumería]]),VentasC15[[#This Row],[Maquillaje]:[Perfumería]],0))</f>
        <v>Maquillaje</v>
      </c>
      <c r="R4896" t="str">
        <f>IF(VentasC15[[#This Row],[Total por vendedor]]&gt;=250000,"SI","NO")</f>
        <v>NO</v>
      </c>
    </row>
    <row r="4897" spans="1:18" x14ac:dyDescent="0.3">
      <c r="A4897" s="17">
        <v>33502017</v>
      </c>
      <c r="B4897" s="13">
        <v>66</v>
      </c>
      <c r="C4897" s="13">
        <v>10</v>
      </c>
      <c r="D4897" s="13">
        <v>96</v>
      </c>
      <c r="E4897" t="s">
        <v>25</v>
      </c>
      <c r="F4897" t="s">
        <v>21</v>
      </c>
      <c r="G4897" t="str">
        <f>IF(VentasC15[[#This Row],[Tipo de pago]]='Tablas auxiliares'!$B$6,"Venta física","Venta Online")</f>
        <v>Venta Online</v>
      </c>
      <c r="H4897" t="s">
        <v>30</v>
      </c>
      <c r="I4897" s="37">
        <v>35708</v>
      </c>
      <c r="J4897" s="37">
        <v>11530</v>
      </c>
      <c r="K4897" s="37">
        <v>70083</v>
      </c>
      <c r="L4897" s="37">
        <v>35645</v>
      </c>
      <c r="M4897" s="37">
        <v>96385</v>
      </c>
      <c r="N4897" s="37">
        <f>SUM(VentasC15[[#This Row],[Maquillaje]:[Perfumería]])</f>
        <v>249351</v>
      </c>
      <c r="O4897" s="14">
        <f>AVERAGE(VentasC15[[#This Row],[Maquillaje]:[Perfumería]])</f>
        <v>49870.2</v>
      </c>
      <c r="P4897" t="str">
        <f>INDEX(VentasC15[[#Headers],[Maquillaje]:[Perfumería]],MATCH(MAX(VentasC15[[#This Row],[Maquillaje]:[Perfumería]]),VentasC15[[#This Row],[Maquillaje]:[Perfumería]],0))</f>
        <v>Perfumería</v>
      </c>
      <c r="Q4897" t="str">
        <f>INDEX(VentasC15[[#Headers],[Maquillaje]:[Perfumería]],MATCH(MIN(VentasC15[[#This Row],[Maquillaje]:[Perfumería]]),VentasC15[[#This Row],[Maquillaje]:[Perfumería]],0))</f>
        <v>Skincare</v>
      </c>
      <c r="R4897" t="str">
        <f>IF(VentasC15[[#This Row],[Total por vendedor]]&gt;=250000,"SI","NO")</f>
        <v>NO</v>
      </c>
    </row>
    <row r="4898" spans="1:18" x14ac:dyDescent="0.3">
      <c r="A4898" s="16">
        <v>33502018</v>
      </c>
      <c r="B4898" s="13">
        <v>53</v>
      </c>
      <c r="C4898" s="13">
        <v>10</v>
      </c>
      <c r="D4898" s="13">
        <v>15</v>
      </c>
      <c r="E4898" t="s">
        <v>24</v>
      </c>
      <c r="F4898" t="s">
        <v>21</v>
      </c>
      <c r="G4898" t="str">
        <f>IF(VentasC15[[#This Row],[Tipo de pago]]='Tablas auxiliares'!$B$6,"Venta física","Venta Online")</f>
        <v>Venta Online</v>
      </c>
      <c r="H4898" t="s">
        <v>30</v>
      </c>
      <c r="I4898" s="37">
        <v>81647</v>
      </c>
      <c r="J4898" s="37">
        <v>58264</v>
      </c>
      <c r="K4898" s="37">
        <v>98719</v>
      </c>
      <c r="L4898" s="37">
        <v>59276</v>
      </c>
      <c r="M4898" s="37">
        <v>54684</v>
      </c>
      <c r="N4898" s="37">
        <f>SUM(VentasC15[[#This Row],[Maquillaje]:[Perfumería]])</f>
        <v>352590</v>
      </c>
      <c r="O4898" s="14">
        <f>AVERAGE(VentasC15[[#This Row],[Maquillaje]:[Perfumería]])</f>
        <v>70518</v>
      </c>
      <c r="P4898" t="str">
        <f>INDEX(VentasC15[[#Headers],[Maquillaje]:[Perfumería]],MATCH(MAX(VentasC15[[#This Row],[Maquillaje]:[Perfumería]]),VentasC15[[#This Row],[Maquillaje]:[Perfumería]],0))</f>
        <v>Cabello</v>
      </c>
      <c r="Q4898" t="str">
        <f>INDEX(VentasC15[[#Headers],[Maquillaje]:[Perfumería]],MATCH(MIN(VentasC15[[#This Row],[Maquillaje]:[Perfumería]]),VentasC15[[#This Row],[Maquillaje]:[Perfumería]],0))</f>
        <v>Perfumería</v>
      </c>
      <c r="R4898" t="str">
        <f>IF(VentasC15[[#This Row],[Total por vendedor]]&gt;=250000,"SI","NO")</f>
        <v>SI</v>
      </c>
    </row>
    <row r="4899" spans="1:18" x14ac:dyDescent="0.3">
      <c r="A4899" s="17">
        <v>33502019</v>
      </c>
      <c r="B4899" s="13">
        <v>57</v>
      </c>
      <c r="C4899" s="13">
        <v>10</v>
      </c>
      <c r="D4899" s="13">
        <v>96</v>
      </c>
      <c r="E4899" t="s">
        <v>25</v>
      </c>
      <c r="F4899" t="s">
        <v>20</v>
      </c>
      <c r="G4899" t="str">
        <f>IF(VentasC15[[#This Row],[Tipo de pago]]='Tablas auxiliares'!$B$6,"Venta física","Venta Online")</f>
        <v>Venta física</v>
      </c>
      <c r="H4899" t="s">
        <v>29</v>
      </c>
      <c r="I4899" s="37">
        <v>38866</v>
      </c>
      <c r="J4899" s="37">
        <v>46221</v>
      </c>
      <c r="K4899" s="37">
        <v>40536</v>
      </c>
      <c r="L4899" s="37">
        <v>9328</v>
      </c>
      <c r="M4899" s="37">
        <v>10660</v>
      </c>
      <c r="N4899" s="37">
        <f>SUM(VentasC15[[#This Row],[Maquillaje]:[Perfumería]])</f>
        <v>145611</v>
      </c>
      <c r="O4899" s="14">
        <f>AVERAGE(VentasC15[[#This Row],[Maquillaje]:[Perfumería]])</f>
        <v>29122.2</v>
      </c>
      <c r="P4899" t="str">
        <f>INDEX(VentasC15[[#Headers],[Maquillaje]:[Perfumería]],MATCH(MAX(VentasC15[[#This Row],[Maquillaje]:[Perfumería]]),VentasC15[[#This Row],[Maquillaje]:[Perfumería]],0))</f>
        <v>Skincare</v>
      </c>
      <c r="Q4899" t="str">
        <f>INDEX(VentasC15[[#Headers],[Maquillaje]:[Perfumería]],MATCH(MIN(VentasC15[[#This Row],[Maquillaje]:[Perfumería]]),VentasC15[[#This Row],[Maquillaje]:[Perfumería]],0))</f>
        <v>Cuerpo</v>
      </c>
      <c r="R4899" t="str">
        <f>IF(VentasC15[[#This Row],[Total por vendedor]]&gt;=250000,"SI","NO")</f>
        <v>NO</v>
      </c>
    </row>
    <row r="4900" spans="1:18" x14ac:dyDescent="0.3">
      <c r="A4900" s="16">
        <v>33502020</v>
      </c>
      <c r="B4900" s="13">
        <v>71</v>
      </c>
      <c r="C4900" s="13">
        <v>10</v>
      </c>
      <c r="D4900" s="13">
        <v>20</v>
      </c>
      <c r="E4900" t="s">
        <v>24</v>
      </c>
      <c r="F4900" t="s">
        <v>20</v>
      </c>
      <c r="G4900" t="str">
        <f>IF(VentasC15[[#This Row],[Tipo de pago]]='Tablas auxiliares'!$B$6,"Venta física","Venta Online")</f>
        <v>Venta física</v>
      </c>
      <c r="H4900" t="s">
        <v>29</v>
      </c>
      <c r="I4900" s="37">
        <v>78141</v>
      </c>
      <c r="J4900" s="37">
        <v>27226</v>
      </c>
      <c r="K4900" s="37">
        <v>81514</v>
      </c>
      <c r="L4900" s="37">
        <v>6033</v>
      </c>
      <c r="M4900" s="37">
        <v>48213</v>
      </c>
      <c r="N4900" s="37">
        <f>SUM(VentasC15[[#This Row],[Maquillaje]:[Perfumería]])</f>
        <v>241127</v>
      </c>
      <c r="O4900" s="14">
        <f>AVERAGE(VentasC15[[#This Row],[Maquillaje]:[Perfumería]])</f>
        <v>48225.4</v>
      </c>
      <c r="P4900" t="str">
        <f>INDEX(VentasC15[[#Headers],[Maquillaje]:[Perfumería]],MATCH(MAX(VentasC15[[#This Row],[Maquillaje]:[Perfumería]]),VentasC15[[#This Row],[Maquillaje]:[Perfumería]],0))</f>
        <v>Cabello</v>
      </c>
      <c r="Q4900" t="str">
        <f>INDEX(VentasC15[[#Headers],[Maquillaje]:[Perfumería]],MATCH(MIN(VentasC15[[#This Row],[Maquillaje]:[Perfumería]]),VentasC15[[#This Row],[Maquillaje]:[Perfumería]],0))</f>
        <v>Cuerpo</v>
      </c>
      <c r="R4900" t="str">
        <f>IF(VentasC15[[#This Row],[Total por vendedor]]&gt;=250000,"SI","NO")</f>
        <v>NO</v>
      </c>
    </row>
    <row r="4901" spans="1:18" x14ac:dyDescent="0.3">
      <c r="A4901" s="17">
        <v>33502021</v>
      </c>
      <c r="B4901" s="13">
        <v>27</v>
      </c>
      <c r="C4901" s="13">
        <v>10</v>
      </c>
      <c r="D4901" s="13">
        <v>63</v>
      </c>
      <c r="E4901" t="s">
        <v>24</v>
      </c>
      <c r="F4901" t="s">
        <v>21</v>
      </c>
      <c r="G4901" t="str">
        <f>IF(VentasC15[[#This Row],[Tipo de pago]]='Tablas auxiliares'!$B$6,"Venta física","Venta Online")</f>
        <v>Venta Online</v>
      </c>
      <c r="H4901" t="s">
        <v>30</v>
      </c>
      <c r="I4901" s="37">
        <v>89861</v>
      </c>
      <c r="J4901" s="37">
        <v>85869</v>
      </c>
      <c r="K4901" s="37">
        <v>43132</v>
      </c>
      <c r="L4901" s="37">
        <v>65596</v>
      </c>
      <c r="M4901" s="37">
        <v>94599</v>
      </c>
      <c r="N4901" s="37">
        <f>SUM(VentasC15[[#This Row],[Maquillaje]:[Perfumería]])</f>
        <v>379057</v>
      </c>
      <c r="O4901" s="14">
        <f>AVERAGE(VentasC15[[#This Row],[Maquillaje]:[Perfumería]])</f>
        <v>75811.399999999994</v>
      </c>
      <c r="P4901" t="str">
        <f>INDEX(VentasC15[[#Headers],[Maquillaje]:[Perfumería]],MATCH(MAX(VentasC15[[#This Row],[Maquillaje]:[Perfumería]]),VentasC15[[#This Row],[Maquillaje]:[Perfumería]],0))</f>
        <v>Perfumería</v>
      </c>
      <c r="Q4901" t="str">
        <f>INDEX(VentasC15[[#Headers],[Maquillaje]:[Perfumería]],MATCH(MIN(VentasC15[[#This Row],[Maquillaje]:[Perfumería]]),VentasC15[[#This Row],[Maquillaje]:[Perfumería]],0))</f>
        <v>Cabello</v>
      </c>
      <c r="R4901" t="str">
        <f>IF(VentasC15[[#This Row],[Total por vendedor]]&gt;=250000,"SI","NO")</f>
        <v>SI</v>
      </c>
    </row>
    <row r="4902" spans="1:18" x14ac:dyDescent="0.3">
      <c r="A4902" s="16">
        <v>33502022</v>
      </c>
      <c r="B4902" s="13">
        <v>62</v>
      </c>
      <c r="C4902" s="13">
        <v>10</v>
      </c>
      <c r="D4902" s="13">
        <v>31</v>
      </c>
      <c r="E4902" t="s">
        <v>22</v>
      </c>
      <c r="F4902" t="s">
        <v>21</v>
      </c>
      <c r="G4902" t="str">
        <f>IF(VentasC15[[#This Row],[Tipo de pago]]='Tablas auxiliares'!$B$6,"Venta física","Venta Online")</f>
        <v>Venta Online</v>
      </c>
      <c r="H4902" t="s">
        <v>30</v>
      </c>
      <c r="I4902" s="37">
        <v>7756</v>
      </c>
      <c r="J4902" s="37">
        <v>84740</v>
      </c>
      <c r="K4902" s="37">
        <v>14104</v>
      </c>
      <c r="L4902" s="37">
        <v>9211</v>
      </c>
      <c r="M4902" s="37">
        <v>80896</v>
      </c>
      <c r="N4902" s="37">
        <f>SUM(VentasC15[[#This Row],[Maquillaje]:[Perfumería]])</f>
        <v>196707</v>
      </c>
      <c r="O4902" s="14">
        <f>AVERAGE(VentasC15[[#This Row],[Maquillaje]:[Perfumería]])</f>
        <v>39341.4</v>
      </c>
      <c r="P4902" t="str">
        <f>INDEX(VentasC15[[#Headers],[Maquillaje]:[Perfumería]],MATCH(MAX(VentasC15[[#This Row],[Maquillaje]:[Perfumería]]),VentasC15[[#This Row],[Maquillaje]:[Perfumería]],0))</f>
        <v>Skincare</v>
      </c>
      <c r="Q4902" t="str">
        <f>INDEX(VentasC15[[#Headers],[Maquillaje]:[Perfumería]],MATCH(MIN(VentasC15[[#This Row],[Maquillaje]:[Perfumería]]),VentasC15[[#This Row],[Maquillaje]:[Perfumería]],0))</f>
        <v>Maquillaje</v>
      </c>
      <c r="R4902" t="str">
        <f>IF(VentasC15[[#This Row],[Total por vendedor]]&gt;=250000,"SI","NO")</f>
        <v>NO</v>
      </c>
    </row>
    <row r="4903" spans="1:18" x14ac:dyDescent="0.3">
      <c r="A4903" s="17">
        <v>33502023</v>
      </c>
      <c r="B4903" s="13">
        <v>50</v>
      </c>
      <c r="C4903" s="13">
        <v>10</v>
      </c>
      <c r="D4903" s="13">
        <v>32</v>
      </c>
      <c r="E4903" t="s">
        <v>25</v>
      </c>
      <c r="F4903" t="s">
        <v>20</v>
      </c>
      <c r="G4903" t="str">
        <f>IF(VentasC15[[#This Row],[Tipo de pago]]='Tablas auxiliares'!$B$6,"Venta física","Venta Online")</f>
        <v>Venta física</v>
      </c>
      <c r="H4903" t="s">
        <v>30</v>
      </c>
      <c r="I4903" s="37">
        <v>3844</v>
      </c>
      <c r="J4903" s="37">
        <v>92666</v>
      </c>
      <c r="K4903" s="37">
        <v>59459</v>
      </c>
      <c r="L4903" s="37">
        <v>28915</v>
      </c>
      <c r="M4903" s="37">
        <v>47637</v>
      </c>
      <c r="N4903" s="37">
        <f>SUM(VentasC15[[#This Row],[Maquillaje]:[Perfumería]])</f>
        <v>232521</v>
      </c>
      <c r="O4903" s="14">
        <f>AVERAGE(VentasC15[[#This Row],[Maquillaje]:[Perfumería]])</f>
        <v>46504.2</v>
      </c>
      <c r="P4903" t="str">
        <f>INDEX(VentasC15[[#Headers],[Maquillaje]:[Perfumería]],MATCH(MAX(VentasC15[[#This Row],[Maquillaje]:[Perfumería]]),VentasC15[[#This Row],[Maquillaje]:[Perfumería]],0))</f>
        <v>Skincare</v>
      </c>
      <c r="Q4903" t="str">
        <f>INDEX(VentasC15[[#Headers],[Maquillaje]:[Perfumería]],MATCH(MIN(VentasC15[[#This Row],[Maquillaje]:[Perfumería]]),VentasC15[[#This Row],[Maquillaje]:[Perfumería]],0))</f>
        <v>Maquillaje</v>
      </c>
      <c r="R4903" t="str">
        <f>IF(VentasC15[[#This Row],[Total por vendedor]]&gt;=250000,"SI","NO")</f>
        <v>NO</v>
      </c>
    </row>
    <row r="4904" spans="1:18" x14ac:dyDescent="0.3">
      <c r="A4904" s="16">
        <v>33502024</v>
      </c>
      <c r="B4904" s="13">
        <v>67</v>
      </c>
      <c r="C4904" s="13">
        <v>10</v>
      </c>
      <c r="D4904" s="13">
        <v>24</v>
      </c>
      <c r="E4904" t="s">
        <v>22</v>
      </c>
      <c r="F4904" t="s">
        <v>21</v>
      </c>
      <c r="G4904" t="str">
        <f>IF(VentasC15[[#This Row],[Tipo de pago]]='Tablas auxiliares'!$B$6,"Venta física","Venta Online")</f>
        <v>Venta Online</v>
      </c>
      <c r="H4904" t="s">
        <v>29</v>
      </c>
      <c r="I4904" s="37">
        <v>13941</v>
      </c>
      <c r="J4904" s="37">
        <v>82205</v>
      </c>
      <c r="K4904" s="37">
        <v>97404</v>
      </c>
      <c r="L4904" s="37">
        <v>2842</v>
      </c>
      <c r="M4904" s="37">
        <v>10322</v>
      </c>
      <c r="N4904" s="37">
        <f>SUM(VentasC15[[#This Row],[Maquillaje]:[Perfumería]])</f>
        <v>206714</v>
      </c>
      <c r="O4904" s="14">
        <f>AVERAGE(VentasC15[[#This Row],[Maquillaje]:[Perfumería]])</f>
        <v>41342.800000000003</v>
      </c>
      <c r="P4904" t="str">
        <f>INDEX(VentasC15[[#Headers],[Maquillaje]:[Perfumería]],MATCH(MAX(VentasC15[[#This Row],[Maquillaje]:[Perfumería]]),VentasC15[[#This Row],[Maquillaje]:[Perfumería]],0))</f>
        <v>Cabello</v>
      </c>
      <c r="Q4904" t="str">
        <f>INDEX(VentasC15[[#Headers],[Maquillaje]:[Perfumería]],MATCH(MIN(VentasC15[[#This Row],[Maquillaje]:[Perfumería]]),VentasC15[[#This Row],[Maquillaje]:[Perfumería]],0))</f>
        <v>Cuerpo</v>
      </c>
      <c r="R4904" t="str">
        <f>IF(VentasC15[[#This Row],[Total por vendedor]]&gt;=250000,"SI","NO")</f>
        <v>NO</v>
      </c>
    </row>
    <row r="4905" spans="1:18" x14ac:dyDescent="0.3">
      <c r="A4905" s="17">
        <v>33502025</v>
      </c>
      <c r="B4905" s="13">
        <v>48</v>
      </c>
      <c r="C4905" s="13">
        <v>10</v>
      </c>
      <c r="D4905" s="13">
        <v>39</v>
      </c>
      <c r="E4905" t="s">
        <v>22</v>
      </c>
      <c r="F4905" t="s">
        <v>21</v>
      </c>
      <c r="G4905" t="str">
        <f>IF(VentasC15[[#This Row],[Tipo de pago]]='Tablas auxiliares'!$B$6,"Venta física","Venta Online")</f>
        <v>Venta Online</v>
      </c>
      <c r="H4905" t="s">
        <v>29</v>
      </c>
      <c r="I4905" s="37">
        <v>50200</v>
      </c>
      <c r="J4905" s="37">
        <v>90731</v>
      </c>
      <c r="K4905" s="37">
        <v>86034</v>
      </c>
      <c r="L4905" s="37">
        <v>93829</v>
      </c>
      <c r="M4905" s="37">
        <v>22188</v>
      </c>
      <c r="N4905" s="37">
        <f>SUM(VentasC15[[#This Row],[Maquillaje]:[Perfumería]])</f>
        <v>342982</v>
      </c>
      <c r="O4905" s="14">
        <f>AVERAGE(VentasC15[[#This Row],[Maquillaje]:[Perfumería]])</f>
        <v>68596.399999999994</v>
      </c>
      <c r="P4905" t="str">
        <f>INDEX(VentasC15[[#Headers],[Maquillaje]:[Perfumería]],MATCH(MAX(VentasC15[[#This Row],[Maquillaje]:[Perfumería]]),VentasC15[[#This Row],[Maquillaje]:[Perfumería]],0))</f>
        <v>Cuerpo</v>
      </c>
      <c r="Q4905" t="str">
        <f>INDEX(VentasC15[[#Headers],[Maquillaje]:[Perfumería]],MATCH(MIN(VentasC15[[#This Row],[Maquillaje]:[Perfumería]]),VentasC15[[#This Row],[Maquillaje]:[Perfumería]],0))</f>
        <v>Perfumería</v>
      </c>
      <c r="R4905" t="str">
        <f>IF(VentasC15[[#This Row],[Total por vendedor]]&gt;=250000,"SI","NO")</f>
        <v>SI</v>
      </c>
    </row>
    <row r="4906" spans="1:18" x14ac:dyDescent="0.3">
      <c r="A4906" s="16">
        <v>33502026</v>
      </c>
      <c r="B4906" s="13">
        <v>50</v>
      </c>
      <c r="C4906" s="13">
        <v>10</v>
      </c>
      <c r="D4906" s="13">
        <v>34</v>
      </c>
      <c r="E4906" t="s">
        <v>24</v>
      </c>
      <c r="F4906" t="s">
        <v>21</v>
      </c>
      <c r="G4906" t="str">
        <f>IF(VentasC15[[#This Row],[Tipo de pago]]='Tablas auxiliares'!$B$6,"Venta física","Venta Online")</f>
        <v>Venta Online</v>
      </c>
      <c r="H4906" t="s">
        <v>30</v>
      </c>
      <c r="I4906" s="37">
        <v>99871</v>
      </c>
      <c r="J4906" s="37">
        <v>73924</v>
      </c>
      <c r="K4906" s="37">
        <v>69174</v>
      </c>
      <c r="L4906" s="37">
        <v>47977</v>
      </c>
      <c r="M4906" s="37">
        <v>94147</v>
      </c>
      <c r="N4906" s="37">
        <f>SUM(VentasC15[[#This Row],[Maquillaje]:[Perfumería]])</f>
        <v>385093</v>
      </c>
      <c r="O4906" s="14">
        <f>AVERAGE(VentasC15[[#This Row],[Maquillaje]:[Perfumería]])</f>
        <v>77018.600000000006</v>
      </c>
      <c r="P4906" t="str">
        <f>INDEX(VentasC15[[#Headers],[Maquillaje]:[Perfumería]],MATCH(MAX(VentasC15[[#This Row],[Maquillaje]:[Perfumería]]),VentasC15[[#This Row],[Maquillaje]:[Perfumería]],0))</f>
        <v>Maquillaje</v>
      </c>
      <c r="Q4906" t="str">
        <f>INDEX(VentasC15[[#Headers],[Maquillaje]:[Perfumería]],MATCH(MIN(VentasC15[[#This Row],[Maquillaje]:[Perfumería]]),VentasC15[[#This Row],[Maquillaje]:[Perfumería]],0))</f>
        <v>Cuerpo</v>
      </c>
      <c r="R4906" t="str">
        <f>IF(VentasC15[[#This Row],[Total por vendedor]]&gt;=250000,"SI","NO")</f>
        <v>SI</v>
      </c>
    </row>
    <row r="4907" spans="1:18" x14ac:dyDescent="0.3">
      <c r="A4907" s="17">
        <v>33502027</v>
      </c>
      <c r="B4907" s="13">
        <v>49</v>
      </c>
      <c r="C4907" s="13">
        <v>10</v>
      </c>
      <c r="D4907" s="13">
        <v>21</v>
      </c>
      <c r="E4907" t="s">
        <v>22</v>
      </c>
      <c r="F4907" t="s">
        <v>21</v>
      </c>
      <c r="G4907" t="str">
        <f>IF(VentasC15[[#This Row],[Tipo de pago]]='Tablas auxiliares'!$B$6,"Venta física","Venta Online")</f>
        <v>Venta Online</v>
      </c>
      <c r="H4907" t="s">
        <v>29</v>
      </c>
      <c r="I4907" s="37">
        <v>73861</v>
      </c>
      <c r="J4907" s="37">
        <v>60184</v>
      </c>
      <c r="K4907" s="37">
        <v>52628</v>
      </c>
      <c r="L4907" s="37">
        <v>76185</v>
      </c>
      <c r="M4907" s="37">
        <v>52532</v>
      </c>
      <c r="N4907" s="37">
        <f>SUM(VentasC15[[#This Row],[Maquillaje]:[Perfumería]])</f>
        <v>315390</v>
      </c>
      <c r="O4907" s="14">
        <f>AVERAGE(VentasC15[[#This Row],[Maquillaje]:[Perfumería]])</f>
        <v>63078</v>
      </c>
      <c r="P4907" t="str">
        <f>INDEX(VentasC15[[#Headers],[Maquillaje]:[Perfumería]],MATCH(MAX(VentasC15[[#This Row],[Maquillaje]:[Perfumería]]),VentasC15[[#This Row],[Maquillaje]:[Perfumería]],0))</f>
        <v>Cuerpo</v>
      </c>
      <c r="Q4907" t="str">
        <f>INDEX(VentasC15[[#Headers],[Maquillaje]:[Perfumería]],MATCH(MIN(VentasC15[[#This Row],[Maquillaje]:[Perfumería]]),VentasC15[[#This Row],[Maquillaje]:[Perfumería]],0))</f>
        <v>Perfumería</v>
      </c>
      <c r="R4907" t="str">
        <f>IF(VentasC15[[#This Row],[Total por vendedor]]&gt;=250000,"SI","NO")</f>
        <v>SI</v>
      </c>
    </row>
    <row r="4908" spans="1:18" x14ac:dyDescent="0.3">
      <c r="A4908" s="16">
        <v>33502028</v>
      </c>
      <c r="B4908" s="13">
        <v>60</v>
      </c>
      <c r="C4908" s="13">
        <v>10</v>
      </c>
      <c r="D4908" s="13">
        <v>100</v>
      </c>
      <c r="E4908" t="s">
        <v>22</v>
      </c>
      <c r="F4908" t="s">
        <v>21</v>
      </c>
      <c r="G4908" t="str">
        <f>IF(VentasC15[[#This Row],[Tipo de pago]]='Tablas auxiliares'!$B$6,"Venta física","Venta Online")</f>
        <v>Venta Online</v>
      </c>
      <c r="H4908" t="s">
        <v>30</v>
      </c>
      <c r="I4908" s="37">
        <v>59615</v>
      </c>
      <c r="J4908" s="37">
        <v>93558</v>
      </c>
      <c r="K4908" s="37">
        <v>81699</v>
      </c>
      <c r="L4908" s="37">
        <v>29013</v>
      </c>
      <c r="M4908" s="37">
        <v>10151</v>
      </c>
      <c r="N4908" s="37">
        <f>SUM(VentasC15[[#This Row],[Maquillaje]:[Perfumería]])</f>
        <v>274036</v>
      </c>
      <c r="O4908" s="14">
        <f>AVERAGE(VentasC15[[#This Row],[Maquillaje]:[Perfumería]])</f>
        <v>54807.199999999997</v>
      </c>
      <c r="P4908" t="str">
        <f>INDEX(VentasC15[[#Headers],[Maquillaje]:[Perfumería]],MATCH(MAX(VentasC15[[#This Row],[Maquillaje]:[Perfumería]]),VentasC15[[#This Row],[Maquillaje]:[Perfumería]],0))</f>
        <v>Skincare</v>
      </c>
      <c r="Q4908" t="str">
        <f>INDEX(VentasC15[[#Headers],[Maquillaje]:[Perfumería]],MATCH(MIN(VentasC15[[#This Row],[Maquillaje]:[Perfumería]]),VentasC15[[#This Row],[Maquillaje]:[Perfumería]],0))</f>
        <v>Perfumería</v>
      </c>
      <c r="R4908" t="str">
        <f>IF(VentasC15[[#This Row],[Total por vendedor]]&gt;=250000,"SI","NO")</f>
        <v>SI</v>
      </c>
    </row>
    <row r="4909" spans="1:18" x14ac:dyDescent="0.3">
      <c r="A4909" s="17">
        <v>33502029</v>
      </c>
      <c r="B4909" s="13">
        <v>74</v>
      </c>
      <c r="C4909" s="13">
        <v>10</v>
      </c>
      <c r="D4909" s="13">
        <v>30</v>
      </c>
      <c r="E4909" t="s">
        <v>24</v>
      </c>
      <c r="F4909" t="s">
        <v>20</v>
      </c>
      <c r="G4909" t="str">
        <f>IF(VentasC15[[#This Row],[Tipo de pago]]='Tablas auxiliares'!$B$6,"Venta física","Venta Online")</f>
        <v>Venta física</v>
      </c>
      <c r="H4909" t="s">
        <v>29</v>
      </c>
      <c r="I4909" s="37">
        <v>74219</v>
      </c>
      <c r="J4909" s="37">
        <v>59296</v>
      </c>
      <c r="K4909" s="37">
        <v>24001</v>
      </c>
      <c r="L4909" s="37">
        <v>48639</v>
      </c>
      <c r="M4909" s="37">
        <v>41197</v>
      </c>
      <c r="N4909" s="37">
        <f>SUM(VentasC15[[#This Row],[Maquillaje]:[Perfumería]])</f>
        <v>247352</v>
      </c>
      <c r="O4909" s="14">
        <f>AVERAGE(VentasC15[[#This Row],[Maquillaje]:[Perfumería]])</f>
        <v>49470.400000000001</v>
      </c>
      <c r="P4909" t="str">
        <f>INDEX(VentasC15[[#Headers],[Maquillaje]:[Perfumería]],MATCH(MAX(VentasC15[[#This Row],[Maquillaje]:[Perfumería]]),VentasC15[[#This Row],[Maquillaje]:[Perfumería]],0))</f>
        <v>Maquillaje</v>
      </c>
      <c r="Q4909" t="str">
        <f>INDEX(VentasC15[[#Headers],[Maquillaje]:[Perfumería]],MATCH(MIN(VentasC15[[#This Row],[Maquillaje]:[Perfumería]]),VentasC15[[#This Row],[Maquillaje]:[Perfumería]],0))</f>
        <v>Cabello</v>
      </c>
      <c r="R4909" t="str">
        <f>IF(VentasC15[[#This Row],[Total por vendedor]]&gt;=250000,"SI","NO")</f>
        <v>NO</v>
      </c>
    </row>
    <row r="4910" spans="1:18" x14ac:dyDescent="0.3">
      <c r="A4910" s="16">
        <v>33502030</v>
      </c>
      <c r="B4910" s="13">
        <v>32</v>
      </c>
      <c r="C4910" s="13">
        <v>10</v>
      </c>
      <c r="D4910" s="13">
        <v>67</v>
      </c>
      <c r="E4910" t="s">
        <v>25</v>
      </c>
      <c r="F4910" t="s">
        <v>21</v>
      </c>
      <c r="G4910" t="str">
        <f>IF(VentasC15[[#This Row],[Tipo de pago]]='Tablas auxiliares'!$B$6,"Venta física","Venta Online")</f>
        <v>Venta Online</v>
      </c>
      <c r="H4910" t="s">
        <v>30</v>
      </c>
      <c r="I4910" s="37">
        <v>99032</v>
      </c>
      <c r="J4910" s="37">
        <v>27499</v>
      </c>
      <c r="K4910" s="37">
        <v>17066</v>
      </c>
      <c r="L4910" s="37">
        <v>10162</v>
      </c>
      <c r="M4910" s="37">
        <v>33409</v>
      </c>
      <c r="N4910" s="37">
        <f>SUM(VentasC15[[#This Row],[Maquillaje]:[Perfumería]])</f>
        <v>187168</v>
      </c>
      <c r="O4910" s="14">
        <f>AVERAGE(VentasC15[[#This Row],[Maquillaje]:[Perfumería]])</f>
        <v>37433.599999999999</v>
      </c>
      <c r="P4910" t="str">
        <f>INDEX(VentasC15[[#Headers],[Maquillaje]:[Perfumería]],MATCH(MAX(VentasC15[[#This Row],[Maquillaje]:[Perfumería]]),VentasC15[[#This Row],[Maquillaje]:[Perfumería]],0))</f>
        <v>Maquillaje</v>
      </c>
      <c r="Q4910" t="str">
        <f>INDEX(VentasC15[[#Headers],[Maquillaje]:[Perfumería]],MATCH(MIN(VentasC15[[#This Row],[Maquillaje]:[Perfumería]]),VentasC15[[#This Row],[Maquillaje]:[Perfumería]],0))</f>
        <v>Cuerpo</v>
      </c>
      <c r="R4910" t="str">
        <f>IF(VentasC15[[#This Row],[Total por vendedor]]&gt;=250000,"SI","NO")</f>
        <v>NO</v>
      </c>
    </row>
    <row r="4911" spans="1:18" x14ac:dyDescent="0.3">
      <c r="A4911" s="17">
        <v>33502031</v>
      </c>
      <c r="B4911" s="13">
        <v>47</v>
      </c>
      <c r="C4911" s="13">
        <v>10</v>
      </c>
      <c r="D4911" s="13">
        <v>82</v>
      </c>
      <c r="E4911" t="s">
        <v>23</v>
      </c>
      <c r="F4911" t="s">
        <v>20</v>
      </c>
      <c r="G4911" t="str">
        <f>IF(VentasC15[[#This Row],[Tipo de pago]]='Tablas auxiliares'!$B$6,"Venta física","Venta Online")</f>
        <v>Venta física</v>
      </c>
      <c r="H4911" t="s">
        <v>29</v>
      </c>
      <c r="I4911" s="37">
        <v>12133</v>
      </c>
      <c r="J4911" s="37">
        <v>13947</v>
      </c>
      <c r="K4911" s="37">
        <v>71253</v>
      </c>
      <c r="L4911" s="37">
        <v>44985</v>
      </c>
      <c r="M4911" s="37">
        <v>61017</v>
      </c>
      <c r="N4911" s="37">
        <f>SUM(VentasC15[[#This Row],[Maquillaje]:[Perfumería]])</f>
        <v>203335</v>
      </c>
      <c r="O4911" s="14">
        <f>AVERAGE(VentasC15[[#This Row],[Maquillaje]:[Perfumería]])</f>
        <v>40667</v>
      </c>
      <c r="P4911" t="str">
        <f>INDEX(VentasC15[[#Headers],[Maquillaje]:[Perfumería]],MATCH(MAX(VentasC15[[#This Row],[Maquillaje]:[Perfumería]]),VentasC15[[#This Row],[Maquillaje]:[Perfumería]],0))</f>
        <v>Cabello</v>
      </c>
      <c r="Q4911" t="str">
        <f>INDEX(VentasC15[[#Headers],[Maquillaje]:[Perfumería]],MATCH(MIN(VentasC15[[#This Row],[Maquillaje]:[Perfumería]]),VentasC15[[#This Row],[Maquillaje]:[Perfumería]],0))</f>
        <v>Maquillaje</v>
      </c>
      <c r="R4911" t="str">
        <f>IF(VentasC15[[#This Row],[Total por vendedor]]&gt;=250000,"SI","NO")</f>
        <v>NO</v>
      </c>
    </row>
    <row r="4912" spans="1:18" x14ac:dyDescent="0.3">
      <c r="A4912" s="16">
        <v>33502032</v>
      </c>
      <c r="B4912" s="13">
        <v>50</v>
      </c>
      <c r="C4912" s="13">
        <v>10</v>
      </c>
      <c r="D4912" s="13">
        <v>37</v>
      </c>
      <c r="E4912" t="s">
        <v>22</v>
      </c>
      <c r="F4912" t="s">
        <v>20</v>
      </c>
      <c r="G4912" t="str">
        <f>IF(VentasC15[[#This Row],[Tipo de pago]]='Tablas auxiliares'!$B$6,"Venta física","Venta Online")</f>
        <v>Venta física</v>
      </c>
      <c r="H4912" t="s">
        <v>29</v>
      </c>
      <c r="I4912" s="37">
        <v>53903</v>
      </c>
      <c r="J4912" s="37">
        <v>99731</v>
      </c>
      <c r="K4912" s="37">
        <v>66921</v>
      </c>
      <c r="L4912" s="37">
        <v>94208</v>
      </c>
      <c r="M4912" s="37">
        <v>91024</v>
      </c>
      <c r="N4912" s="37">
        <f>SUM(VentasC15[[#This Row],[Maquillaje]:[Perfumería]])</f>
        <v>405787</v>
      </c>
      <c r="O4912" s="14">
        <f>AVERAGE(VentasC15[[#This Row],[Maquillaje]:[Perfumería]])</f>
        <v>81157.399999999994</v>
      </c>
      <c r="P4912" t="str">
        <f>INDEX(VentasC15[[#Headers],[Maquillaje]:[Perfumería]],MATCH(MAX(VentasC15[[#This Row],[Maquillaje]:[Perfumería]]),VentasC15[[#This Row],[Maquillaje]:[Perfumería]],0))</f>
        <v>Skincare</v>
      </c>
      <c r="Q4912" t="str">
        <f>INDEX(VentasC15[[#Headers],[Maquillaje]:[Perfumería]],MATCH(MIN(VentasC15[[#This Row],[Maquillaje]:[Perfumería]]),VentasC15[[#This Row],[Maquillaje]:[Perfumería]],0))</f>
        <v>Maquillaje</v>
      </c>
      <c r="R4912" t="str">
        <f>IF(VentasC15[[#This Row],[Total por vendedor]]&gt;=250000,"SI","NO")</f>
        <v>SI</v>
      </c>
    </row>
    <row r="4913" spans="1:18" x14ac:dyDescent="0.3">
      <c r="A4913" s="17">
        <v>33502033</v>
      </c>
      <c r="B4913" s="13">
        <v>39</v>
      </c>
      <c r="C4913" s="13">
        <v>10</v>
      </c>
      <c r="D4913" s="13">
        <v>77</v>
      </c>
      <c r="E4913" t="s">
        <v>23</v>
      </c>
      <c r="F4913" t="s">
        <v>21</v>
      </c>
      <c r="G4913" t="str">
        <f>IF(VentasC15[[#This Row],[Tipo de pago]]='Tablas auxiliares'!$B$6,"Venta física","Venta Online")</f>
        <v>Venta Online</v>
      </c>
      <c r="H4913" t="s">
        <v>30</v>
      </c>
      <c r="I4913" s="37">
        <v>22516</v>
      </c>
      <c r="J4913" s="37">
        <v>24285</v>
      </c>
      <c r="K4913" s="37">
        <v>98811</v>
      </c>
      <c r="L4913" s="37">
        <v>68765</v>
      </c>
      <c r="M4913" s="37">
        <v>24934</v>
      </c>
      <c r="N4913" s="37">
        <f>SUM(VentasC15[[#This Row],[Maquillaje]:[Perfumería]])</f>
        <v>239311</v>
      </c>
      <c r="O4913" s="14">
        <f>AVERAGE(VentasC15[[#This Row],[Maquillaje]:[Perfumería]])</f>
        <v>47862.2</v>
      </c>
      <c r="P4913" t="str">
        <f>INDEX(VentasC15[[#Headers],[Maquillaje]:[Perfumería]],MATCH(MAX(VentasC15[[#This Row],[Maquillaje]:[Perfumería]]),VentasC15[[#This Row],[Maquillaje]:[Perfumería]],0))</f>
        <v>Cabello</v>
      </c>
      <c r="Q4913" t="str">
        <f>INDEX(VentasC15[[#Headers],[Maquillaje]:[Perfumería]],MATCH(MIN(VentasC15[[#This Row],[Maquillaje]:[Perfumería]]),VentasC15[[#This Row],[Maquillaje]:[Perfumería]],0))</f>
        <v>Maquillaje</v>
      </c>
      <c r="R4913" t="str">
        <f>IF(VentasC15[[#This Row],[Total por vendedor]]&gt;=250000,"SI","NO")</f>
        <v>NO</v>
      </c>
    </row>
    <row r="4914" spans="1:18" x14ac:dyDescent="0.3">
      <c r="A4914" s="16">
        <v>33502034</v>
      </c>
      <c r="B4914" s="13">
        <v>54</v>
      </c>
      <c r="C4914" s="13">
        <v>10</v>
      </c>
      <c r="D4914" s="13">
        <v>6</v>
      </c>
      <c r="E4914" t="s">
        <v>24</v>
      </c>
      <c r="F4914" t="s">
        <v>20</v>
      </c>
      <c r="G4914" t="str">
        <f>IF(VentasC15[[#This Row],[Tipo de pago]]='Tablas auxiliares'!$B$6,"Venta física","Venta Online")</f>
        <v>Venta física</v>
      </c>
      <c r="H4914" t="s">
        <v>29</v>
      </c>
      <c r="I4914" s="37">
        <v>47607</v>
      </c>
      <c r="J4914" s="37">
        <v>79080</v>
      </c>
      <c r="K4914" s="37">
        <v>27162</v>
      </c>
      <c r="L4914" s="37">
        <v>43908</v>
      </c>
      <c r="M4914" s="37">
        <v>74822</v>
      </c>
      <c r="N4914" s="37">
        <f>SUM(VentasC15[[#This Row],[Maquillaje]:[Perfumería]])</f>
        <v>272579</v>
      </c>
      <c r="O4914" s="14">
        <f>AVERAGE(VentasC15[[#This Row],[Maquillaje]:[Perfumería]])</f>
        <v>54515.8</v>
      </c>
      <c r="P4914" t="str">
        <f>INDEX(VentasC15[[#Headers],[Maquillaje]:[Perfumería]],MATCH(MAX(VentasC15[[#This Row],[Maquillaje]:[Perfumería]]),VentasC15[[#This Row],[Maquillaje]:[Perfumería]],0))</f>
        <v>Skincare</v>
      </c>
      <c r="Q4914" t="str">
        <f>INDEX(VentasC15[[#Headers],[Maquillaje]:[Perfumería]],MATCH(MIN(VentasC15[[#This Row],[Maquillaje]:[Perfumería]]),VentasC15[[#This Row],[Maquillaje]:[Perfumería]],0))</f>
        <v>Cabello</v>
      </c>
      <c r="R4914" t="str">
        <f>IF(VentasC15[[#This Row],[Total por vendedor]]&gt;=250000,"SI","NO")</f>
        <v>SI</v>
      </c>
    </row>
    <row r="4915" spans="1:18" x14ac:dyDescent="0.3">
      <c r="A4915" s="17">
        <v>33502035</v>
      </c>
      <c r="B4915" s="13">
        <v>66</v>
      </c>
      <c r="C4915" s="13">
        <v>10</v>
      </c>
      <c r="D4915" s="13">
        <v>43</v>
      </c>
      <c r="E4915" t="s">
        <v>22</v>
      </c>
      <c r="F4915" t="s">
        <v>21</v>
      </c>
      <c r="G4915" t="str">
        <f>IF(VentasC15[[#This Row],[Tipo de pago]]='Tablas auxiliares'!$B$6,"Venta física","Venta Online")</f>
        <v>Venta Online</v>
      </c>
      <c r="H4915" t="s">
        <v>29</v>
      </c>
      <c r="I4915" s="37">
        <v>21797</v>
      </c>
      <c r="J4915" s="37">
        <v>47994</v>
      </c>
      <c r="K4915" s="37">
        <v>57216</v>
      </c>
      <c r="L4915" s="37">
        <v>3823</v>
      </c>
      <c r="M4915" s="37">
        <v>78761</v>
      </c>
      <c r="N4915" s="37">
        <f>SUM(VentasC15[[#This Row],[Maquillaje]:[Perfumería]])</f>
        <v>209591</v>
      </c>
      <c r="O4915" s="14">
        <f>AVERAGE(VentasC15[[#This Row],[Maquillaje]:[Perfumería]])</f>
        <v>41918.199999999997</v>
      </c>
      <c r="P4915" t="str">
        <f>INDEX(VentasC15[[#Headers],[Maquillaje]:[Perfumería]],MATCH(MAX(VentasC15[[#This Row],[Maquillaje]:[Perfumería]]),VentasC15[[#This Row],[Maquillaje]:[Perfumería]],0))</f>
        <v>Perfumería</v>
      </c>
      <c r="Q4915" t="str">
        <f>INDEX(VentasC15[[#Headers],[Maquillaje]:[Perfumería]],MATCH(MIN(VentasC15[[#This Row],[Maquillaje]:[Perfumería]]),VentasC15[[#This Row],[Maquillaje]:[Perfumería]],0))</f>
        <v>Cuerpo</v>
      </c>
      <c r="R4915" t="str">
        <f>IF(VentasC15[[#This Row],[Total por vendedor]]&gt;=250000,"SI","NO")</f>
        <v>NO</v>
      </c>
    </row>
    <row r="4916" spans="1:18" x14ac:dyDescent="0.3">
      <c r="A4916" s="16">
        <v>33502036</v>
      </c>
      <c r="B4916" s="13">
        <v>57</v>
      </c>
      <c r="C4916" s="13">
        <v>10</v>
      </c>
      <c r="D4916" s="13">
        <v>98</v>
      </c>
      <c r="E4916" t="s">
        <v>25</v>
      </c>
      <c r="F4916" t="s">
        <v>20</v>
      </c>
      <c r="G4916" t="str">
        <f>IF(VentasC15[[#This Row],[Tipo de pago]]='Tablas auxiliares'!$B$6,"Venta física","Venta Online")</f>
        <v>Venta física</v>
      </c>
      <c r="H4916" t="s">
        <v>30</v>
      </c>
      <c r="I4916" s="37">
        <v>71852</v>
      </c>
      <c r="J4916" s="37">
        <v>62040</v>
      </c>
      <c r="K4916" s="37">
        <v>11780</v>
      </c>
      <c r="L4916" s="37">
        <v>13744</v>
      </c>
      <c r="M4916" s="37">
        <v>87714</v>
      </c>
      <c r="N4916" s="37">
        <f>SUM(VentasC15[[#This Row],[Maquillaje]:[Perfumería]])</f>
        <v>247130</v>
      </c>
      <c r="O4916" s="14">
        <f>AVERAGE(VentasC15[[#This Row],[Maquillaje]:[Perfumería]])</f>
        <v>49426</v>
      </c>
      <c r="P4916" t="str">
        <f>INDEX(VentasC15[[#Headers],[Maquillaje]:[Perfumería]],MATCH(MAX(VentasC15[[#This Row],[Maquillaje]:[Perfumería]]),VentasC15[[#This Row],[Maquillaje]:[Perfumería]],0))</f>
        <v>Perfumería</v>
      </c>
      <c r="Q4916" t="str">
        <f>INDEX(VentasC15[[#Headers],[Maquillaje]:[Perfumería]],MATCH(MIN(VentasC15[[#This Row],[Maquillaje]:[Perfumería]]),VentasC15[[#This Row],[Maquillaje]:[Perfumería]],0))</f>
        <v>Cabello</v>
      </c>
      <c r="R4916" t="str">
        <f>IF(VentasC15[[#This Row],[Total por vendedor]]&gt;=250000,"SI","NO")</f>
        <v>NO</v>
      </c>
    </row>
    <row r="4917" spans="1:18" x14ac:dyDescent="0.3">
      <c r="A4917" s="17">
        <v>33502037</v>
      </c>
      <c r="B4917" s="13">
        <v>70</v>
      </c>
      <c r="C4917" s="13">
        <v>10</v>
      </c>
      <c r="D4917" s="13">
        <v>14</v>
      </c>
      <c r="E4917" t="s">
        <v>23</v>
      </c>
      <c r="F4917" t="s">
        <v>20</v>
      </c>
      <c r="G4917" t="str">
        <f>IF(VentasC15[[#This Row],[Tipo de pago]]='Tablas auxiliares'!$B$6,"Venta física","Venta Online")</f>
        <v>Venta física</v>
      </c>
      <c r="H4917" t="s">
        <v>29</v>
      </c>
      <c r="I4917" s="37">
        <v>39149</v>
      </c>
      <c r="J4917" s="37">
        <v>92590</v>
      </c>
      <c r="K4917" s="37">
        <v>8570</v>
      </c>
      <c r="L4917" s="37">
        <v>23287</v>
      </c>
      <c r="M4917" s="37">
        <v>80251</v>
      </c>
      <c r="N4917" s="37">
        <f>SUM(VentasC15[[#This Row],[Maquillaje]:[Perfumería]])</f>
        <v>243847</v>
      </c>
      <c r="O4917" s="14">
        <f>AVERAGE(VentasC15[[#This Row],[Maquillaje]:[Perfumería]])</f>
        <v>48769.4</v>
      </c>
      <c r="P4917" t="str">
        <f>INDEX(VentasC15[[#Headers],[Maquillaje]:[Perfumería]],MATCH(MAX(VentasC15[[#This Row],[Maquillaje]:[Perfumería]]),VentasC15[[#This Row],[Maquillaje]:[Perfumería]],0))</f>
        <v>Skincare</v>
      </c>
      <c r="Q4917" t="str">
        <f>INDEX(VentasC15[[#Headers],[Maquillaje]:[Perfumería]],MATCH(MIN(VentasC15[[#This Row],[Maquillaje]:[Perfumería]]),VentasC15[[#This Row],[Maquillaje]:[Perfumería]],0))</f>
        <v>Cabello</v>
      </c>
      <c r="R4917" t="str">
        <f>IF(VentasC15[[#This Row],[Total por vendedor]]&gt;=250000,"SI","NO")</f>
        <v>NO</v>
      </c>
    </row>
    <row r="4918" spans="1:18" x14ac:dyDescent="0.3">
      <c r="A4918" s="16">
        <v>33502038</v>
      </c>
      <c r="B4918" s="13">
        <v>26</v>
      </c>
      <c r="C4918" s="13">
        <v>10</v>
      </c>
      <c r="D4918" s="13">
        <v>73</v>
      </c>
      <c r="E4918" t="s">
        <v>24</v>
      </c>
      <c r="F4918" t="s">
        <v>20</v>
      </c>
      <c r="G4918" t="str">
        <f>IF(VentasC15[[#This Row],[Tipo de pago]]='Tablas auxiliares'!$B$6,"Venta física","Venta Online")</f>
        <v>Venta física</v>
      </c>
      <c r="H4918" t="s">
        <v>29</v>
      </c>
      <c r="I4918" s="37">
        <v>6970</v>
      </c>
      <c r="J4918" s="37">
        <v>98388</v>
      </c>
      <c r="K4918" s="37">
        <v>84358</v>
      </c>
      <c r="L4918" s="37">
        <v>21462</v>
      </c>
      <c r="M4918" s="37">
        <v>79064</v>
      </c>
      <c r="N4918" s="37">
        <f>SUM(VentasC15[[#This Row],[Maquillaje]:[Perfumería]])</f>
        <v>290242</v>
      </c>
      <c r="O4918" s="14">
        <f>AVERAGE(VentasC15[[#This Row],[Maquillaje]:[Perfumería]])</f>
        <v>58048.4</v>
      </c>
      <c r="P4918" t="str">
        <f>INDEX(VentasC15[[#Headers],[Maquillaje]:[Perfumería]],MATCH(MAX(VentasC15[[#This Row],[Maquillaje]:[Perfumería]]),VentasC15[[#This Row],[Maquillaje]:[Perfumería]],0))</f>
        <v>Skincare</v>
      </c>
      <c r="Q4918" t="str">
        <f>INDEX(VentasC15[[#Headers],[Maquillaje]:[Perfumería]],MATCH(MIN(VentasC15[[#This Row],[Maquillaje]:[Perfumería]]),VentasC15[[#This Row],[Maquillaje]:[Perfumería]],0))</f>
        <v>Maquillaje</v>
      </c>
      <c r="R4918" t="str">
        <f>IF(VentasC15[[#This Row],[Total por vendedor]]&gt;=250000,"SI","NO")</f>
        <v>SI</v>
      </c>
    </row>
    <row r="4919" spans="1:18" x14ac:dyDescent="0.3">
      <c r="A4919" s="17">
        <v>33502039</v>
      </c>
      <c r="B4919" s="13">
        <v>69</v>
      </c>
      <c r="C4919" s="13">
        <v>10</v>
      </c>
      <c r="D4919" s="13">
        <v>97</v>
      </c>
      <c r="E4919" t="s">
        <v>23</v>
      </c>
      <c r="F4919" t="s">
        <v>21</v>
      </c>
      <c r="G4919" t="str">
        <f>IF(VentasC15[[#This Row],[Tipo de pago]]='Tablas auxiliares'!$B$6,"Venta física","Venta Online")</f>
        <v>Venta Online</v>
      </c>
      <c r="H4919" t="s">
        <v>30</v>
      </c>
      <c r="I4919" s="37">
        <v>23421</v>
      </c>
      <c r="J4919" s="37">
        <v>19384</v>
      </c>
      <c r="K4919" s="37">
        <v>49021</v>
      </c>
      <c r="L4919" s="37">
        <v>68063</v>
      </c>
      <c r="M4919" s="37">
        <v>75241</v>
      </c>
      <c r="N4919" s="37">
        <f>SUM(VentasC15[[#This Row],[Maquillaje]:[Perfumería]])</f>
        <v>235130</v>
      </c>
      <c r="O4919" s="14">
        <f>AVERAGE(VentasC15[[#This Row],[Maquillaje]:[Perfumería]])</f>
        <v>47026</v>
      </c>
      <c r="P4919" t="str">
        <f>INDEX(VentasC15[[#Headers],[Maquillaje]:[Perfumería]],MATCH(MAX(VentasC15[[#This Row],[Maquillaje]:[Perfumería]]),VentasC15[[#This Row],[Maquillaje]:[Perfumería]],0))</f>
        <v>Perfumería</v>
      </c>
      <c r="Q4919" t="str">
        <f>INDEX(VentasC15[[#Headers],[Maquillaje]:[Perfumería]],MATCH(MIN(VentasC15[[#This Row],[Maquillaje]:[Perfumería]]),VentasC15[[#This Row],[Maquillaje]:[Perfumería]],0))</f>
        <v>Skincare</v>
      </c>
      <c r="R4919" t="str">
        <f>IF(VentasC15[[#This Row],[Total por vendedor]]&gt;=250000,"SI","NO")</f>
        <v>NO</v>
      </c>
    </row>
    <row r="4920" spans="1:18" x14ac:dyDescent="0.3">
      <c r="A4920" s="16">
        <v>33502040</v>
      </c>
      <c r="B4920" s="13">
        <v>30</v>
      </c>
      <c r="C4920" s="13">
        <v>10</v>
      </c>
      <c r="D4920" s="13">
        <v>67</v>
      </c>
      <c r="E4920" t="s">
        <v>24</v>
      </c>
      <c r="F4920" t="s">
        <v>21</v>
      </c>
      <c r="G4920" t="str">
        <f>IF(VentasC15[[#This Row],[Tipo de pago]]='Tablas auxiliares'!$B$6,"Venta física","Venta Online")</f>
        <v>Venta Online</v>
      </c>
      <c r="H4920" t="s">
        <v>30</v>
      </c>
      <c r="I4920" s="37">
        <v>33090</v>
      </c>
      <c r="J4920" s="37">
        <v>77338</v>
      </c>
      <c r="K4920" s="37">
        <v>34995</v>
      </c>
      <c r="L4920" s="37">
        <v>91389</v>
      </c>
      <c r="M4920" s="37">
        <v>81704</v>
      </c>
      <c r="N4920" s="37">
        <f>SUM(VentasC15[[#This Row],[Maquillaje]:[Perfumería]])</f>
        <v>318516</v>
      </c>
      <c r="O4920" s="14">
        <f>AVERAGE(VentasC15[[#This Row],[Maquillaje]:[Perfumería]])</f>
        <v>63703.199999999997</v>
      </c>
      <c r="P4920" t="str">
        <f>INDEX(VentasC15[[#Headers],[Maquillaje]:[Perfumería]],MATCH(MAX(VentasC15[[#This Row],[Maquillaje]:[Perfumería]]),VentasC15[[#This Row],[Maquillaje]:[Perfumería]],0))</f>
        <v>Cuerpo</v>
      </c>
      <c r="Q4920" t="str">
        <f>INDEX(VentasC15[[#Headers],[Maquillaje]:[Perfumería]],MATCH(MIN(VentasC15[[#This Row],[Maquillaje]:[Perfumería]]),VentasC15[[#This Row],[Maquillaje]:[Perfumería]],0))</f>
        <v>Maquillaje</v>
      </c>
      <c r="R4920" t="str">
        <f>IF(VentasC15[[#This Row],[Total por vendedor]]&gt;=250000,"SI","NO")</f>
        <v>SI</v>
      </c>
    </row>
    <row r="4921" spans="1:18" x14ac:dyDescent="0.3">
      <c r="A4921" s="17">
        <v>33502041</v>
      </c>
      <c r="B4921" s="13">
        <v>56</v>
      </c>
      <c r="C4921" s="13">
        <v>10</v>
      </c>
      <c r="D4921" s="13">
        <v>93</v>
      </c>
      <c r="E4921" t="s">
        <v>25</v>
      </c>
      <c r="F4921" t="s">
        <v>20</v>
      </c>
      <c r="G4921" t="str">
        <f>IF(VentasC15[[#This Row],[Tipo de pago]]='Tablas auxiliares'!$B$6,"Venta física","Venta Online")</f>
        <v>Venta física</v>
      </c>
      <c r="H4921" t="s">
        <v>30</v>
      </c>
      <c r="I4921" s="37">
        <v>10957</v>
      </c>
      <c r="J4921" s="37">
        <v>4239</v>
      </c>
      <c r="K4921" s="37">
        <v>76109</v>
      </c>
      <c r="L4921" s="37">
        <v>74147</v>
      </c>
      <c r="M4921" s="37">
        <v>71491</v>
      </c>
      <c r="N4921" s="37">
        <f>SUM(VentasC15[[#This Row],[Maquillaje]:[Perfumería]])</f>
        <v>236943</v>
      </c>
      <c r="O4921" s="14">
        <f>AVERAGE(VentasC15[[#This Row],[Maquillaje]:[Perfumería]])</f>
        <v>47388.6</v>
      </c>
      <c r="P4921" t="str">
        <f>INDEX(VentasC15[[#Headers],[Maquillaje]:[Perfumería]],MATCH(MAX(VentasC15[[#This Row],[Maquillaje]:[Perfumería]]),VentasC15[[#This Row],[Maquillaje]:[Perfumería]],0))</f>
        <v>Cabello</v>
      </c>
      <c r="Q4921" t="str">
        <f>INDEX(VentasC15[[#Headers],[Maquillaje]:[Perfumería]],MATCH(MIN(VentasC15[[#This Row],[Maquillaje]:[Perfumería]]),VentasC15[[#This Row],[Maquillaje]:[Perfumería]],0))</f>
        <v>Skincare</v>
      </c>
      <c r="R4921" t="str">
        <f>IF(VentasC15[[#This Row],[Total por vendedor]]&gt;=250000,"SI","NO")</f>
        <v>NO</v>
      </c>
    </row>
    <row r="4922" spans="1:18" x14ac:dyDescent="0.3">
      <c r="A4922" s="16">
        <v>33502042</v>
      </c>
      <c r="B4922" s="13">
        <v>30</v>
      </c>
      <c r="C4922" s="13">
        <v>10</v>
      </c>
      <c r="D4922" s="13">
        <v>75</v>
      </c>
      <c r="E4922" t="s">
        <v>23</v>
      </c>
      <c r="F4922" t="s">
        <v>21</v>
      </c>
      <c r="G4922" t="str">
        <f>IF(VentasC15[[#This Row],[Tipo de pago]]='Tablas auxiliares'!$B$6,"Venta física","Venta Online")</f>
        <v>Venta Online</v>
      </c>
      <c r="H4922" t="s">
        <v>29</v>
      </c>
      <c r="I4922" s="37">
        <v>29687</v>
      </c>
      <c r="J4922" s="37">
        <v>51198</v>
      </c>
      <c r="K4922" s="37">
        <v>79376</v>
      </c>
      <c r="L4922" s="37">
        <v>32719</v>
      </c>
      <c r="M4922" s="37">
        <v>81860</v>
      </c>
      <c r="N4922" s="37">
        <f>SUM(VentasC15[[#This Row],[Maquillaje]:[Perfumería]])</f>
        <v>274840</v>
      </c>
      <c r="O4922" s="14">
        <f>AVERAGE(VentasC15[[#This Row],[Maquillaje]:[Perfumería]])</f>
        <v>54968</v>
      </c>
      <c r="P4922" t="str">
        <f>INDEX(VentasC15[[#Headers],[Maquillaje]:[Perfumería]],MATCH(MAX(VentasC15[[#This Row],[Maquillaje]:[Perfumería]]),VentasC15[[#This Row],[Maquillaje]:[Perfumería]],0))</f>
        <v>Perfumería</v>
      </c>
      <c r="Q4922" t="str">
        <f>INDEX(VentasC15[[#Headers],[Maquillaje]:[Perfumería]],MATCH(MIN(VentasC15[[#This Row],[Maquillaje]:[Perfumería]]),VentasC15[[#This Row],[Maquillaje]:[Perfumería]],0))</f>
        <v>Maquillaje</v>
      </c>
      <c r="R4922" t="str">
        <f>IF(VentasC15[[#This Row],[Total por vendedor]]&gt;=250000,"SI","NO")</f>
        <v>SI</v>
      </c>
    </row>
    <row r="4923" spans="1:18" x14ac:dyDescent="0.3">
      <c r="A4923" s="17">
        <v>33502043</v>
      </c>
      <c r="B4923" s="13">
        <v>66</v>
      </c>
      <c r="C4923" s="13">
        <v>10</v>
      </c>
      <c r="D4923" s="13">
        <v>39</v>
      </c>
      <c r="E4923" t="s">
        <v>25</v>
      </c>
      <c r="F4923" t="s">
        <v>21</v>
      </c>
      <c r="G4923" t="str">
        <f>IF(VentasC15[[#This Row],[Tipo de pago]]='Tablas auxiliares'!$B$6,"Venta física","Venta Online")</f>
        <v>Venta Online</v>
      </c>
      <c r="H4923" t="s">
        <v>29</v>
      </c>
      <c r="I4923" s="37">
        <v>27013</v>
      </c>
      <c r="J4923" s="37">
        <v>34129</v>
      </c>
      <c r="K4923" s="37">
        <v>97731</v>
      </c>
      <c r="L4923" s="37">
        <v>43045</v>
      </c>
      <c r="M4923" s="37">
        <v>21578</v>
      </c>
      <c r="N4923" s="37">
        <f>SUM(VentasC15[[#This Row],[Maquillaje]:[Perfumería]])</f>
        <v>223496</v>
      </c>
      <c r="O4923" s="14">
        <f>AVERAGE(VentasC15[[#This Row],[Maquillaje]:[Perfumería]])</f>
        <v>44699.199999999997</v>
      </c>
      <c r="P4923" t="str">
        <f>INDEX(VentasC15[[#Headers],[Maquillaje]:[Perfumería]],MATCH(MAX(VentasC15[[#This Row],[Maquillaje]:[Perfumería]]),VentasC15[[#This Row],[Maquillaje]:[Perfumería]],0))</f>
        <v>Cabello</v>
      </c>
      <c r="Q4923" t="str">
        <f>INDEX(VentasC15[[#Headers],[Maquillaje]:[Perfumería]],MATCH(MIN(VentasC15[[#This Row],[Maquillaje]:[Perfumería]]),VentasC15[[#This Row],[Maquillaje]:[Perfumería]],0))</f>
        <v>Perfumería</v>
      </c>
      <c r="R4923" t="str">
        <f>IF(VentasC15[[#This Row],[Total por vendedor]]&gt;=250000,"SI","NO")</f>
        <v>NO</v>
      </c>
    </row>
    <row r="4924" spans="1:18" x14ac:dyDescent="0.3">
      <c r="A4924" s="16">
        <v>33502044</v>
      </c>
      <c r="B4924" s="13">
        <v>36</v>
      </c>
      <c r="C4924" s="13">
        <v>10</v>
      </c>
      <c r="D4924" s="13">
        <v>36</v>
      </c>
      <c r="E4924" t="s">
        <v>23</v>
      </c>
      <c r="F4924" t="s">
        <v>20</v>
      </c>
      <c r="G4924" t="str">
        <f>IF(VentasC15[[#This Row],[Tipo de pago]]='Tablas auxiliares'!$B$6,"Venta física","Venta Online")</f>
        <v>Venta física</v>
      </c>
      <c r="H4924" t="s">
        <v>29</v>
      </c>
      <c r="I4924" s="37">
        <v>13557</v>
      </c>
      <c r="J4924" s="37">
        <v>60458</v>
      </c>
      <c r="K4924" s="37">
        <v>50723</v>
      </c>
      <c r="L4924" s="37">
        <v>81424</v>
      </c>
      <c r="M4924" s="37">
        <v>82349</v>
      </c>
      <c r="N4924" s="37">
        <f>SUM(VentasC15[[#This Row],[Maquillaje]:[Perfumería]])</f>
        <v>288511</v>
      </c>
      <c r="O4924" s="14">
        <f>AVERAGE(VentasC15[[#This Row],[Maquillaje]:[Perfumería]])</f>
        <v>57702.2</v>
      </c>
      <c r="P4924" t="str">
        <f>INDEX(VentasC15[[#Headers],[Maquillaje]:[Perfumería]],MATCH(MAX(VentasC15[[#This Row],[Maquillaje]:[Perfumería]]),VentasC15[[#This Row],[Maquillaje]:[Perfumería]],0))</f>
        <v>Perfumería</v>
      </c>
      <c r="Q4924" t="str">
        <f>INDEX(VentasC15[[#Headers],[Maquillaje]:[Perfumería]],MATCH(MIN(VentasC15[[#This Row],[Maquillaje]:[Perfumería]]),VentasC15[[#This Row],[Maquillaje]:[Perfumería]],0))</f>
        <v>Maquillaje</v>
      </c>
      <c r="R4924" t="str">
        <f>IF(VentasC15[[#This Row],[Total por vendedor]]&gt;=250000,"SI","NO")</f>
        <v>SI</v>
      </c>
    </row>
    <row r="4925" spans="1:18" x14ac:dyDescent="0.3">
      <c r="A4925" s="17">
        <v>33502045</v>
      </c>
      <c r="B4925" s="13">
        <v>40</v>
      </c>
      <c r="C4925" s="13">
        <v>10</v>
      </c>
      <c r="D4925" s="13">
        <v>19</v>
      </c>
      <c r="E4925" t="s">
        <v>23</v>
      </c>
      <c r="F4925" t="s">
        <v>20</v>
      </c>
      <c r="G4925" t="str">
        <f>IF(VentasC15[[#This Row],[Tipo de pago]]='Tablas auxiliares'!$B$6,"Venta física","Venta Online")</f>
        <v>Venta física</v>
      </c>
      <c r="H4925" t="s">
        <v>30</v>
      </c>
      <c r="I4925" s="37">
        <v>18322</v>
      </c>
      <c r="J4925" s="37">
        <v>80758</v>
      </c>
      <c r="K4925" s="37">
        <v>9242</v>
      </c>
      <c r="L4925" s="37">
        <v>26680</v>
      </c>
      <c r="M4925" s="37">
        <v>56947</v>
      </c>
      <c r="N4925" s="37">
        <f>SUM(VentasC15[[#This Row],[Maquillaje]:[Perfumería]])</f>
        <v>191949</v>
      </c>
      <c r="O4925" s="14">
        <f>AVERAGE(VentasC15[[#This Row],[Maquillaje]:[Perfumería]])</f>
        <v>38389.800000000003</v>
      </c>
      <c r="P4925" t="str">
        <f>INDEX(VentasC15[[#Headers],[Maquillaje]:[Perfumería]],MATCH(MAX(VentasC15[[#This Row],[Maquillaje]:[Perfumería]]),VentasC15[[#This Row],[Maquillaje]:[Perfumería]],0))</f>
        <v>Skincare</v>
      </c>
      <c r="Q4925" t="str">
        <f>INDEX(VentasC15[[#Headers],[Maquillaje]:[Perfumería]],MATCH(MIN(VentasC15[[#This Row],[Maquillaje]:[Perfumería]]),VentasC15[[#This Row],[Maquillaje]:[Perfumería]],0))</f>
        <v>Cabello</v>
      </c>
      <c r="R4925" t="str">
        <f>IF(VentasC15[[#This Row],[Total por vendedor]]&gt;=250000,"SI","NO")</f>
        <v>NO</v>
      </c>
    </row>
    <row r="4926" spans="1:18" x14ac:dyDescent="0.3">
      <c r="A4926" s="16">
        <v>33502046</v>
      </c>
      <c r="B4926" s="13">
        <v>72</v>
      </c>
      <c r="C4926" s="13">
        <v>10</v>
      </c>
      <c r="D4926" s="13">
        <v>72</v>
      </c>
      <c r="E4926" t="s">
        <v>24</v>
      </c>
      <c r="F4926" t="s">
        <v>20</v>
      </c>
      <c r="G4926" t="str">
        <f>IF(VentasC15[[#This Row],[Tipo de pago]]='Tablas auxiliares'!$B$6,"Venta física","Venta Online")</f>
        <v>Venta física</v>
      </c>
      <c r="H4926" t="s">
        <v>29</v>
      </c>
      <c r="I4926" s="37">
        <v>56119</v>
      </c>
      <c r="J4926" s="37">
        <v>69981</v>
      </c>
      <c r="K4926" s="37">
        <v>33445</v>
      </c>
      <c r="L4926" s="37">
        <v>21185</v>
      </c>
      <c r="M4926" s="37">
        <v>70461</v>
      </c>
      <c r="N4926" s="37">
        <f>SUM(VentasC15[[#This Row],[Maquillaje]:[Perfumería]])</f>
        <v>251191</v>
      </c>
      <c r="O4926" s="14">
        <f>AVERAGE(VentasC15[[#This Row],[Maquillaje]:[Perfumería]])</f>
        <v>50238.2</v>
      </c>
      <c r="P4926" t="str">
        <f>INDEX(VentasC15[[#Headers],[Maquillaje]:[Perfumería]],MATCH(MAX(VentasC15[[#This Row],[Maquillaje]:[Perfumería]]),VentasC15[[#This Row],[Maquillaje]:[Perfumería]],0))</f>
        <v>Perfumería</v>
      </c>
      <c r="Q4926" t="str">
        <f>INDEX(VentasC15[[#Headers],[Maquillaje]:[Perfumería]],MATCH(MIN(VentasC15[[#This Row],[Maquillaje]:[Perfumería]]),VentasC15[[#This Row],[Maquillaje]:[Perfumería]],0))</f>
        <v>Cuerpo</v>
      </c>
      <c r="R4926" t="str">
        <f>IF(VentasC15[[#This Row],[Total por vendedor]]&gt;=250000,"SI","NO")</f>
        <v>SI</v>
      </c>
    </row>
    <row r="4927" spans="1:18" x14ac:dyDescent="0.3">
      <c r="A4927" s="17">
        <v>33502047</v>
      </c>
      <c r="B4927" s="13">
        <v>53</v>
      </c>
      <c r="C4927" s="13">
        <v>10</v>
      </c>
      <c r="D4927" s="13">
        <v>63</v>
      </c>
      <c r="E4927" t="s">
        <v>23</v>
      </c>
      <c r="F4927" t="s">
        <v>21</v>
      </c>
      <c r="G4927" t="str">
        <f>IF(VentasC15[[#This Row],[Tipo de pago]]='Tablas auxiliares'!$B$6,"Venta física","Venta Online")</f>
        <v>Venta Online</v>
      </c>
      <c r="H4927" t="s">
        <v>29</v>
      </c>
      <c r="I4927" s="37">
        <v>92129</v>
      </c>
      <c r="J4927" s="37">
        <v>47102</v>
      </c>
      <c r="K4927" s="37">
        <v>51976</v>
      </c>
      <c r="L4927" s="37">
        <v>88437</v>
      </c>
      <c r="M4927" s="37">
        <v>55249</v>
      </c>
      <c r="N4927" s="37">
        <f>SUM(VentasC15[[#This Row],[Maquillaje]:[Perfumería]])</f>
        <v>334893</v>
      </c>
      <c r="O4927" s="14">
        <f>AVERAGE(VentasC15[[#This Row],[Maquillaje]:[Perfumería]])</f>
        <v>66978.600000000006</v>
      </c>
      <c r="P4927" t="str">
        <f>INDEX(VentasC15[[#Headers],[Maquillaje]:[Perfumería]],MATCH(MAX(VentasC15[[#This Row],[Maquillaje]:[Perfumería]]),VentasC15[[#This Row],[Maquillaje]:[Perfumería]],0))</f>
        <v>Maquillaje</v>
      </c>
      <c r="Q4927" t="str">
        <f>INDEX(VentasC15[[#Headers],[Maquillaje]:[Perfumería]],MATCH(MIN(VentasC15[[#This Row],[Maquillaje]:[Perfumería]]),VentasC15[[#This Row],[Maquillaje]:[Perfumería]],0))</f>
        <v>Skincare</v>
      </c>
      <c r="R4927" t="str">
        <f>IF(VentasC15[[#This Row],[Total por vendedor]]&gt;=250000,"SI","NO")</f>
        <v>SI</v>
      </c>
    </row>
    <row r="4928" spans="1:18" x14ac:dyDescent="0.3">
      <c r="A4928" s="16">
        <v>33502048</v>
      </c>
      <c r="B4928" s="13">
        <v>28</v>
      </c>
      <c r="C4928" s="13">
        <v>10</v>
      </c>
      <c r="D4928" s="13">
        <v>39</v>
      </c>
      <c r="E4928" t="s">
        <v>24</v>
      </c>
      <c r="F4928" t="s">
        <v>20</v>
      </c>
      <c r="G4928" t="str">
        <f>IF(VentasC15[[#This Row],[Tipo de pago]]='Tablas auxiliares'!$B$6,"Venta física","Venta Online")</f>
        <v>Venta física</v>
      </c>
      <c r="H4928" t="s">
        <v>29</v>
      </c>
      <c r="I4928" s="37">
        <v>61855</v>
      </c>
      <c r="J4928" s="37">
        <v>2220</v>
      </c>
      <c r="K4928" s="37">
        <v>67770</v>
      </c>
      <c r="L4928" s="37">
        <v>46556</v>
      </c>
      <c r="M4928" s="37">
        <v>96418</v>
      </c>
      <c r="N4928" s="37">
        <f>SUM(VentasC15[[#This Row],[Maquillaje]:[Perfumería]])</f>
        <v>274819</v>
      </c>
      <c r="O4928" s="14">
        <f>AVERAGE(VentasC15[[#This Row],[Maquillaje]:[Perfumería]])</f>
        <v>54963.8</v>
      </c>
      <c r="P4928" t="str">
        <f>INDEX(VentasC15[[#Headers],[Maquillaje]:[Perfumería]],MATCH(MAX(VentasC15[[#This Row],[Maquillaje]:[Perfumería]]),VentasC15[[#This Row],[Maquillaje]:[Perfumería]],0))</f>
        <v>Perfumería</v>
      </c>
      <c r="Q4928" t="str">
        <f>INDEX(VentasC15[[#Headers],[Maquillaje]:[Perfumería]],MATCH(MIN(VentasC15[[#This Row],[Maquillaje]:[Perfumería]]),VentasC15[[#This Row],[Maquillaje]:[Perfumería]],0))</f>
        <v>Skincare</v>
      </c>
      <c r="R4928" t="str">
        <f>IF(VentasC15[[#This Row],[Total por vendedor]]&gt;=250000,"SI","NO")</f>
        <v>SI</v>
      </c>
    </row>
    <row r="4929" spans="1:18" x14ac:dyDescent="0.3">
      <c r="A4929" s="17">
        <v>33502049</v>
      </c>
      <c r="B4929" s="13">
        <v>67</v>
      </c>
      <c r="C4929" s="13">
        <v>10</v>
      </c>
      <c r="D4929" s="13">
        <v>54</v>
      </c>
      <c r="E4929" t="s">
        <v>22</v>
      </c>
      <c r="F4929" t="s">
        <v>21</v>
      </c>
      <c r="G4929" t="str">
        <f>IF(VentasC15[[#This Row],[Tipo de pago]]='Tablas auxiliares'!$B$6,"Venta física","Venta Online")</f>
        <v>Venta Online</v>
      </c>
      <c r="H4929" t="s">
        <v>29</v>
      </c>
      <c r="I4929" s="37">
        <v>64846</v>
      </c>
      <c r="J4929" s="37">
        <v>91852</v>
      </c>
      <c r="K4929" s="37">
        <v>48092</v>
      </c>
      <c r="L4929" s="37">
        <v>24093</v>
      </c>
      <c r="M4929" s="37">
        <v>68710</v>
      </c>
      <c r="N4929" s="37">
        <f>SUM(VentasC15[[#This Row],[Maquillaje]:[Perfumería]])</f>
        <v>297593</v>
      </c>
      <c r="O4929" s="14">
        <f>AVERAGE(VentasC15[[#This Row],[Maquillaje]:[Perfumería]])</f>
        <v>59518.6</v>
      </c>
      <c r="P4929" t="str">
        <f>INDEX(VentasC15[[#Headers],[Maquillaje]:[Perfumería]],MATCH(MAX(VentasC15[[#This Row],[Maquillaje]:[Perfumería]]),VentasC15[[#This Row],[Maquillaje]:[Perfumería]],0))</f>
        <v>Skincare</v>
      </c>
      <c r="Q4929" t="str">
        <f>INDEX(VentasC15[[#Headers],[Maquillaje]:[Perfumería]],MATCH(MIN(VentasC15[[#This Row],[Maquillaje]:[Perfumería]]),VentasC15[[#This Row],[Maquillaje]:[Perfumería]],0))</f>
        <v>Cuerpo</v>
      </c>
      <c r="R4929" t="str">
        <f>IF(VentasC15[[#This Row],[Total por vendedor]]&gt;=250000,"SI","NO")</f>
        <v>SI</v>
      </c>
    </row>
    <row r="4930" spans="1:18" x14ac:dyDescent="0.3">
      <c r="A4930" s="16">
        <v>33502050</v>
      </c>
      <c r="B4930" s="13">
        <v>62</v>
      </c>
      <c r="C4930" s="13">
        <v>10</v>
      </c>
      <c r="D4930" s="13">
        <v>7</v>
      </c>
      <c r="E4930" t="s">
        <v>24</v>
      </c>
      <c r="F4930" t="s">
        <v>20</v>
      </c>
      <c r="G4930" t="str">
        <f>IF(VentasC15[[#This Row],[Tipo de pago]]='Tablas auxiliares'!$B$6,"Venta física","Venta Online")</f>
        <v>Venta física</v>
      </c>
      <c r="H4930" t="s">
        <v>29</v>
      </c>
      <c r="I4930" s="37">
        <v>26352</v>
      </c>
      <c r="J4930" s="37">
        <v>43509</v>
      </c>
      <c r="K4930" s="37">
        <v>64332</v>
      </c>
      <c r="L4930" s="37">
        <v>10858</v>
      </c>
      <c r="M4930" s="37">
        <v>19656</v>
      </c>
      <c r="N4930" s="37">
        <f>SUM(VentasC15[[#This Row],[Maquillaje]:[Perfumería]])</f>
        <v>164707</v>
      </c>
      <c r="O4930" s="14">
        <f>AVERAGE(VentasC15[[#This Row],[Maquillaje]:[Perfumería]])</f>
        <v>32941.4</v>
      </c>
      <c r="P4930" t="str">
        <f>INDEX(VentasC15[[#Headers],[Maquillaje]:[Perfumería]],MATCH(MAX(VentasC15[[#This Row],[Maquillaje]:[Perfumería]]),VentasC15[[#This Row],[Maquillaje]:[Perfumería]],0))</f>
        <v>Cabello</v>
      </c>
      <c r="Q4930" t="str">
        <f>INDEX(VentasC15[[#Headers],[Maquillaje]:[Perfumería]],MATCH(MIN(VentasC15[[#This Row],[Maquillaje]:[Perfumería]]),VentasC15[[#This Row],[Maquillaje]:[Perfumería]],0))</f>
        <v>Cuerpo</v>
      </c>
      <c r="R4930" t="str">
        <f>IF(VentasC15[[#This Row],[Total por vendedor]]&gt;=250000,"SI","NO")</f>
        <v>NO</v>
      </c>
    </row>
    <row r="4931" spans="1:18" x14ac:dyDescent="0.3">
      <c r="A4931" s="17">
        <v>33502051</v>
      </c>
      <c r="B4931" s="13">
        <v>53</v>
      </c>
      <c r="C4931" s="13">
        <v>10</v>
      </c>
      <c r="D4931" s="13">
        <v>24</v>
      </c>
      <c r="E4931" t="s">
        <v>25</v>
      </c>
      <c r="F4931" t="s">
        <v>20</v>
      </c>
      <c r="G4931" t="str">
        <f>IF(VentasC15[[#This Row],[Tipo de pago]]='Tablas auxiliares'!$B$6,"Venta física","Venta Online")</f>
        <v>Venta física</v>
      </c>
      <c r="H4931" t="s">
        <v>30</v>
      </c>
      <c r="I4931" s="37">
        <v>93792</v>
      </c>
      <c r="J4931" s="37">
        <v>64482</v>
      </c>
      <c r="K4931" s="37">
        <v>48598</v>
      </c>
      <c r="L4931" s="37">
        <v>11270</v>
      </c>
      <c r="M4931" s="37">
        <v>26521</v>
      </c>
      <c r="N4931" s="37">
        <f>SUM(VentasC15[[#This Row],[Maquillaje]:[Perfumería]])</f>
        <v>244663</v>
      </c>
      <c r="O4931" s="14">
        <f>AVERAGE(VentasC15[[#This Row],[Maquillaje]:[Perfumería]])</f>
        <v>48932.6</v>
      </c>
      <c r="P4931" t="str">
        <f>INDEX(VentasC15[[#Headers],[Maquillaje]:[Perfumería]],MATCH(MAX(VentasC15[[#This Row],[Maquillaje]:[Perfumería]]),VentasC15[[#This Row],[Maquillaje]:[Perfumería]],0))</f>
        <v>Maquillaje</v>
      </c>
      <c r="Q4931" t="str">
        <f>INDEX(VentasC15[[#Headers],[Maquillaje]:[Perfumería]],MATCH(MIN(VentasC15[[#This Row],[Maquillaje]:[Perfumería]]),VentasC15[[#This Row],[Maquillaje]:[Perfumería]],0))</f>
        <v>Cuerpo</v>
      </c>
      <c r="R4931" t="str">
        <f>IF(VentasC15[[#This Row],[Total por vendedor]]&gt;=250000,"SI","NO")</f>
        <v>NO</v>
      </c>
    </row>
    <row r="4932" spans="1:18" x14ac:dyDescent="0.3">
      <c r="A4932" s="16">
        <v>33502052</v>
      </c>
      <c r="B4932" s="13">
        <v>26</v>
      </c>
      <c r="C4932" s="13">
        <v>10</v>
      </c>
      <c r="D4932" s="13">
        <v>49</v>
      </c>
      <c r="E4932" t="s">
        <v>23</v>
      </c>
      <c r="F4932" t="s">
        <v>20</v>
      </c>
      <c r="G4932" t="str">
        <f>IF(VentasC15[[#This Row],[Tipo de pago]]='Tablas auxiliares'!$B$6,"Venta física","Venta Online")</f>
        <v>Venta física</v>
      </c>
      <c r="H4932" t="s">
        <v>30</v>
      </c>
      <c r="I4932" s="37">
        <v>98542</v>
      </c>
      <c r="J4932" s="37">
        <v>40304</v>
      </c>
      <c r="K4932" s="37">
        <v>21972</v>
      </c>
      <c r="L4932" s="37">
        <v>66397</v>
      </c>
      <c r="M4932" s="37">
        <v>40947</v>
      </c>
      <c r="N4932" s="37">
        <f>SUM(VentasC15[[#This Row],[Maquillaje]:[Perfumería]])</f>
        <v>268162</v>
      </c>
      <c r="O4932" s="14">
        <f>AVERAGE(VentasC15[[#This Row],[Maquillaje]:[Perfumería]])</f>
        <v>53632.4</v>
      </c>
      <c r="P4932" t="str">
        <f>INDEX(VentasC15[[#Headers],[Maquillaje]:[Perfumería]],MATCH(MAX(VentasC15[[#This Row],[Maquillaje]:[Perfumería]]),VentasC15[[#This Row],[Maquillaje]:[Perfumería]],0))</f>
        <v>Maquillaje</v>
      </c>
      <c r="Q4932" t="str">
        <f>INDEX(VentasC15[[#Headers],[Maquillaje]:[Perfumería]],MATCH(MIN(VentasC15[[#This Row],[Maquillaje]:[Perfumería]]),VentasC15[[#This Row],[Maquillaje]:[Perfumería]],0))</f>
        <v>Cabello</v>
      </c>
      <c r="R4932" t="str">
        <f>IF(VentasC15[[#This Row],[Total por vendedor]]&gt;=250000,"SI","NO")</f>
        <v>SI</v>
      </c>
    </row>
    <row r="4933" spans="1:18" x14ac:dyDescent="0.3">
      <c r="A4933" s="17">
        <v>33502053</v>
      </c>
      <c r="B4933" s="13">
        <v>68</v>
      </c>
      <c r="C4933" s="13">
        <v>10</v>
      </c>
      <c r="D4933" s="13">
        <v>69</v>
      </c>
      <c r="E4933" t="s">
        <v>23</v>
      </c>
      <c r="F4933" t="s">
        <v>20</v>
      </c>
      <c r="G4933" t="str">
        <f>IF(VentasC15[[#This Row],[Tipo de pago]]='Tablas auxiliares'!$B$6,"Venta física","Venta Online")</f>
        <v>Venta física</v>
      </c>
      <c r="H4933" t="s">
        <v>30</v>
      </c>
      <c r="I4933" s="37">
        <v>86169</v>
      </c>
      <c r="J4933" s="37">
        <v>29397</v>
      </c>
      <c r="K4933" s="37">
        <v>94967</v>
      </c>
      <c r="L4933" s="37">
        <v>65004</v>
      </c>
      <c r="M4933" s="37">
        <v>5813</v>
      </c>
      <c r="N4933" s="37">
        <f>SUM(VentasC15[[#This Row],[Maquillaje]:[Perfumería]])</f>
        <v>281350</v>
      </c>
      <c r="O4933" s="14">
        <f>AVERAGE(VentasC15[[#This Row],[Maquillaje]:[Perfumería]])</f>
        <v>56270</v>
      </c>
      <c r="P4933" t="str">
        <f>INDEX(VentasC15[[#Headers],[Maquillaje]:[Perfumería]],MATCH(MAX(VentasC15[[#This Row],[Maquillaje]:[Perfumería]]),VentasC15[[#This Row],[Maquillaje]:[Perfumería]],0))</f>
        <v>Cabello</v>
      </c>
      <c r="Q4933" t="str">
        <f>INDEX(VentasC15[[#Headers],[Maquillaje]:[Perfumería]],MATCH(MIN(VentasC15[[#This Row],[Maquillaje]:[Perfumería]]),VentasC15[[#This Row],[Maquillaje]:[Perfumería]],0))</f>
        <v>Perfumería</v>
      </c>
      <c r="R4933" t="str">
        <f>IF(VentasC15[[#This Row],[Total por vendedor]]&gt;=250000,"SI","NO")</f>
        <v>SI</v>
      </c>
    </row>
    <row r="4934" spans="1:18" x14ac:dyDescent="0.3">
      <c r="A4934" s="16">
        <v>33502054</v>
      </c>
      <c r="B4934" s="13">
        <v>73</v>
      </c>
      <c r="C4934" s="13">
        <v>10</v>
      </c>
      <c r="D4934" s="13">
        <v>62</v>
      </c>
      <c r="E4934" t="s">
        <v>24</v>
      </c>
      <c r="F4934" t="s">
        <v>21</v>
      </c>
      <c r="G4934" t="str">
        <f>IF(VentasC15[[#This Row],[Tipo de pago]]='Tablas auxiliares'!$B$6,"Venta física","Venta Online")</f>
        <v>Venta Online</v>
      </c>
      <c r="H4934" t="s">
        <v>30</v>
      </c>
      <c r="I4934" s="37">
        <v>67128</v>
      </c>
      <c r="J4934" s="37">
        <v>25230</v>
      </c>
      <c r="K4934" s="37">
        <v>14365</v>
      </c>
      <c r="L4934" s="37">
        <v>11865</v>
      </c>
      <c r="M4934" s="37">
        <v>20405</v>
      </c>
      <c r="N4934" s="37">
        <f>SUM(VentasC15[[#This Row],[Maquillaje]:[Perfumería]])</f>
        <v>138993</v>
      </c>
      <c r="O4934" s="14">
        <f>AVERAGE(VentasC15[[#This Row],[Maquillaje]:[Perfumería]])</f>
        <v>27798.6</v>
      </c>
      <c r="P4934" t="str">
        <f>INDEX(VentasC15[[#Headers],[Maquillaje]:[Perfumería]],MATCH(MAX(VentasC15[[#This Row],[Maquillaje]:[Perfumería]]),VentasC15[[#This Row],[Maquillaje]:[Perfumería]],0))</f>
        <v>Maquillaje</v>
      </c>
      <c r="Q4934" t="str">
        <f>INDEX(VentasC15[[#Headers],[Maquillaje]:[Perfumería]],MATCH(MIN(VentasC15[[#This Row],[Maquillaje]:[Perfumería]]),VentasC15[[#This Row],[Maquillaje]:[Perfumería]],0))</f>
        <v>Cuerpo</v>
      </c>
      <c r="R4934" t="str">
        <f>IF(VentasC15[[#This Row],[Total por vendedor]]&gt;=250000,"SI","NO")</f>
        <v>NO</v>
      </c>
    </row>
    <row r="4935" spans="1:18" x14ac:dyDescent="0.3">
      <c r="A4935" s="17">
        <v>33502055</v>
      </c>
      <c r="B4935" s="13">
        <v>38</v>
      </c>
      <c r="C4935" s="13">
        <v>10</v>
      </c>
      <c r="D4935" s="13">
        <v>10</v>
      </c>
      <c r="E4935" t="s">
        <v>23</v>
      </c>
      <c r="F4935" t="s">
        <v>20</v>
      </c>
      <c r="G4935" t="str">
        <f>IF(VentasC15[[#This Row],[Tipo de pago]]='Tablas auxiliares'!$B$6,"Venta física","Venta Online")</f>
        <v>Venta física</v>
      </c>
      <c r="H4935" t="s">
        <v>30</v>
      </c>
      <c r="I4935" s="37">
        <v>1976</v>
      </c>
      <c r="J4935" s="37">
        <v>13560</v>
      </c>
      <c r="K4935" s="37">
        <v>8381</v>
      </c>
      <c r="L4935" s="37">
        <v>75102</v>
      </c>
      <c r="M4935" s="37">
        <v>7625</v>
      </c>
      <c r="N4935" s="37">
        <f>SUM(VentasC15[[#This Row],[Maquillaje]:[Perfumería]])</f>
        <v>106644</v>
      </c>
      <c r="O4935" s="14">
        <f>AVERAGE(VentasC15[[#This Row],[Maquillaje]:[Perfumería]])</f>
        <v>21328.799999999999</v>
      </c>
      <c r="P4935" t="str">
        <f>INDEX(VentasC15[[#Headers],[Maquillaje]:[Perfumería]],MATCH(MAX(VentasC15[[#This Row],[Maquillaje]:[Perfumería]]),VentasC15[[#This Row],[Maquillaje]:[Perfumería]],0))</f>
        <v>Cuerpo</v>
      </c>
      <c r="Q4935" t="str">
        <f>INDEX(VentasC15[[#Headers],[Maquillaje]:[Perfumería]],MATCH(MIN(VentasC15[[#This Row],[Maquillaje]:[Perfumería]]),VentasC15[[#This Row],[Maquillaje]:[Perfumería]],0))</f>
        <v>Maquillaje</v>
      </c>
      <c r="R4935" t="str">
        <f>IF(VentasC15[[#This Row],[Total por vendedor]]&gt;=250000,"SI","NO")</f>
        <v>NO</v>
      </c>
    </row>
    <row r="4936" spans="1:18" x14ac:dyDescent="0.3">
      <c r="A4936" s="16">
        <v>33502056</v>
      </c>
      <c r="B4936" s="13">
        <v>54</v>
      </c>
      <c r="C4936" s="13">
        <v>10</v>
      </c>
      <c r="D4936" s="13">
        <v>36</v>
      </c>
      <c r="E4936" t="s">
        <v>24</v>
      </c>
      <c r="F4936" t="s">
        <v>21</v>
      </c>
      <c r="G4936" t="str">
        <f>IF(VentasC15[[#This Row],[Tipo de pago]]='Tablas auxiliares'!$B$6,"Venta física","Venta Online")</f>
        <v>Venta Online</v>
      </c>
      <c r="H4936" t="s">
        <v>30</v>
      </c>
      <c r="I4936" s="37">
        <v>7857</v>
      </c>
      <c r="J4936" s="37">
        <v>99002</v>
      </c>
      <c r="K4936" s="37">
        <v>41299</v>
      </c>
      <c r="L4936" s="37">
        <v>91493</v>
      </c>
      <c r="M4936" s="37">
        <v>21209</v>
      </c>
      <c r="N4936" s="37">
        <f>SUM(VentasC15[[#This Row],[Maquillaje]:[Perfumería]])</f>
        <v>260860</v>
      </c>
      <c r="O4936" s="14">
        <f>AVERAGE(VentasC15[[#This Row],[Maquillaje]:[Perfumería]])</f>
        <v>52172</v>
      </c>
      <c r="P4936" t="str">
        <f>INDEX(VentasC15[[#Headers],[Maquillaje]:[Perfumería]],MATCH(MAX(VentasC15[[#This Row],[Maquillaje]:[Perfumería]]),VentasC15[[#This Row],[Maquillaje]:[Perfumería]],0))</f>
        <v>Skincare</v>
      </c>
      <c r="Q4936" t="str">
        <f>INDEX(VentasC15[[#Headers],[Maquillaje]:[Perfumería]],MATCH(MIN(VentasC15[[#This Row],[Maquillaje]:[Perfumería]]),VentasC15[[#This Row],[Maquillaje]:[Perfumería]],0))</f>
        <v>Maquillaje</v>
      </c>
      <c r="R4936" t="str">
        <f>IF(VentasC15[[#This Row],[Total por vendedor]]&gt;=250000,"SI","NO")</f>
        <v>SI</v>
      </c>
    </row>
    <row r="4937" spans="1:18" x14ac:dyDescent="0.3">
      <c r="A4937" s="17">
        <v>33502057</v>
      </c>
      <c r="B4937" s="13">
        <v>70</v>
      </c>
      <c r="C4937" s="13">
        <v>10</v>
      </c>
      <c r="D4937" s="13">
        <v>91</v>
      </c>
      <c r="E4937" t="s">
        <v>24</v>
      </c>
      <c r="F4937" t="s">
        <v>21</v>
      </c>
      <c r="G4937" t="str">
        <f>IF(VentasC15[[#This Row],[Tipo de pago]]='Tablas auxiliares'!$B$6,"Venta física","Venta Online")</f>
        <v>Venta Online</v>
      </c>
      <c r="H4937" t="s">
        <v>29</v>
      </c>
      <c r="I4937" s="37">
        <v>13723</v>
      </c>
      <c r="J4937" s="37">
        <v>170</v>
      </c>
      <c r="K4937" s="37">
        <v>23298</v>
      </c>
      <c r="L4937" s="37">
        <v>42539</v>
      </c>
      <c r="M4937" s="37">
        <v>53130</v>
      </c>
      <c r="N4937" s="37">
        <f>SUM(VentasC15[[#This Row],[Maquillaje]:[Perfumería]])</f>
        <v>132860</v>
      </c>
      <c r="O4937" s="14">
        <f>AVERAGE(VentasC15[[#This Row],[Maquillaje]:[Perfumería]])</f>
        <v>26572</v>
      </c>
      <c r="P4937" t="str">
        <f>INDEX(VentasC15[[#Headers],[Maquillaje]:[Perfumería]],MATCH(MAX(VentasC15[[#This Row],[Maquillaje]:[Perfumería]]),VentasC15[[#This Row],[Maquillaje]:[Perfumería]],0))</f>
        <v>Perfumería</v>
      </c>
      <c r="Q4937" t="str">
        <f>INDEX(VentasC15[[#Headers],[Maquillaje]:[Perfumería]],MATCH(MIN(VentasC15[[#This Row],[Maquillaje]:[Perfumería]]),VentasC15[[#This Row],[Maquillaje]:[Perfumería]],0))</f>
        <v>Skincare</v>
      </c>
      <c r="R4937" t="str">
        <f>IF(VentasC15[[#This Row],[Total por vendedor]]&gt;=250000,"SI","NO")</f>
        <v>NO</v>
      </c>
    </row>
    <row r="4938" spans="1:18" x14ac:dyDescent="0.3">
      <c r="A4938" s="16">
        <v>33502058</v>
      </c>
      <c r="B4938" s="13">
        <v>55</v>
      </c>
      <c r="C4938" s="13">
        <v>10</v>
      </c>
      <c r="D4938" s="13">
        <v>33</v>
      </c>
      <c r="E4938" t="s">
        <v>24</v>
      </c>
      <c r="F4938" t="s">
        <v>20</v>
      </c>
      <c r="G4938" t="str">
        <f>IF(VentasC15[[#This Row],[Tipo de pago]]='Tablas auxiliares'!$B$6,"Venta física","Venta Online")</f>
        <v>Venta física</v>
      </c>
      <c r="H4938" t="s">
        <v>29</v>
      </c>
      <c r="I4938" s="37">
        <v>85335</v>
      </c>
      <c r="J4938" s="37">
        <v>24638</v>
      </c>
      <c r="K4938" s="37">
        <v>44470</v>
      </c>
      <c r="L4938" s="37">
        <v>91327</v>
      </c>
      <c r="M4938" s="37">
        <v>7244</v>
      </c>
      <c r="N4938" s="37">
        <f>SUM(VentasC15[[#This Row],[Maquillaje]:[Perfumería]])</f>
        <v>253014</v>
      </c>
      <c r="O4938" s="14">
        <f>AVERAGE(VentasC15[[#This Row],[Maquillaje]:[Perfumería]])</f>
        <v>50602.8</v>
      </c>
      <c r="P4938" t="str">
        <f>INDEX(VentasC15[[#Headers],[Maquillaje]:[Perfumería]],MATCH(MAX(VentasC15[[#This Row],[Maquillaje]:[Perfumería]]),VentasC15[[#This Row],[Maquillaje]:[Perfumería]],0))</f>
        <v>Cuerpo</v>
      </c>
      <c r="Q4938" t="str">
        <f>INDEX(VentasC15[[#Headers],[Maquillaje]:[Perfumería]],MATCH(MIN(VentasC15[[#This Row],[Maquillaje]:[Perfumería]]),VentasC15[[#This Row],[Maquillaje]:[Perfumería]],0))</f>
        <v>Perfumería</v>
      </c>
      <c r="R4938" t="str">
        <f>IF(VentasC15[[#This Row],[Total por vendedor]]&gt;=250000,"SI","NO")</f>
        <v>SI</v>
      </c>
    </row>
    <row r="4939" spans="1:18" x14ac:dyDescent="0.3">
      <c r="A4939" s="17">
        <v>33502059</v>
      </c>
      <c r="B4939" s="13">
        <v>73</v>
      </c>
      <c r="C4939" s="13">
        <v>10</v>
      </c>
      <c r="D4939" s="13">
        <v>65</v>
      </c>
      <c r="E4939" t="s">
        <v>22</v>
      </c>
      <c r="F4939" t="s">
        <v>20</v>
      </c>
      <c r="G4939" t="str">
        <f>IF(VentasC15[[#This Row],[Tipo de pago]]='Tablas auxiliares'!$B$6,"Venta física","Venta Online")</f>
        <v>Venta física</v>
      </c>
      <c r="H4939" t="s">
        <v>29</v>
      </c>
      <c r="I4939" s="37">
        <v>79807</v>
      </c>
      <c r="J4939" s="37">
        <v>28400</v>
      </c>
      <c r="K4939" s="37">
        <v>33376</v>
      </c>
      <c r="L4939" s="37">
        <v>35498</v>
      </c>
      <c r="M4939" s="37">
        <v>67475</v>
      </c>
      <c r="N4939" s="37">
        <f>SUM(VentasC15[[#This Row],[Maquillaje]:[Perfumería]])</f>
        <v>244556</v>
      </c>
      <c r="O4939" s="14">
        <f>AVERAGE(VentasC15[[#This Row],[Maquillaje]:[Perfumería]])</f>
        <v>48911.199999999997</v>
      </c>
      <c r="P4939" t="str">
        <f>INDEX(VentasC15[[#Headers],[Maquillaje]:[Perfumería]],MATCH(MAX(VentasC15[[#This Row],[Maquillaje]:[Perfumería]]),VentasC15[[#This Row],[Maquillaje]:[Perfumería]],0))</f>
        <v>Maquillaje</v>
      </c>
      <c r="Q4939" t="str">
        <f>INDEX(VentasC15[[#Headers],[Maquillaje]:[Perfumería]],MATCH(MIN(VentasC15[[#This Row],[Maquillaje]:[Perfumería]]),VentasC15[[#This Row],[Maquillaje]:[Perfumería]],0))</f>
        <v>Skincare</v>
      </c>
      <c r="R4939" t="str">
        <f>IF(VentasC15[[#This Row],[Total por vendedor]]&gt;=250000,"SI","NO")</f>
        <v>NO</v>
      </c>
    </row>
    <row r="4940" spans="1:18" x14ac:dyDescent="0.3">
      <c r="A4940" s="16">
        <v>33502060</v>
      </c>
      <c r="B4940" s="13">
        <v>57</v>
      </c>
      <c r="C4940" s="13">
        <v>10</v>
      </c>
      <c r="D4940" s="13">
        <v>89</v>
      </c>
      <c r="E4940" t="s">
        <v>22</v>
      </c>
      <c r="F4940" t="s">
        <v>21</v>
      </c>
      <c r="G4940" t="str">
        <f>IF(VentasC15[[#This Row],[Tipo de pago]]='Tablas auxiliares'!$B$6,"Venta física","Venta Online")</f>
        <v>Venta Online</v>
      </c>
      <c r="H4940" t="s">
        <v>30</v>
      </c>
      <c r="I4940" s="37">
        <v>40501</v>
      </c>
      <c r="J4940" s="37">
        <v>53076</v>
      </c>
      <c r="K4940" s="37">
        <v>74744</v>
      </c>
      <c r="L4940" s="37">
        <v>6995</v>
      </c>
      <c r="M4940" s="37">
        <v>77432</v>
      </c>
      <c r="N4940" s="37">
        <f>SUM(VentasC15[[#This Row],[Maquillaje]:[Perfumería]])</f>
        <v>252748</v>
      </c>
      <c r="O4940" s="14">
        <f>AVERAGE(VentasC15[[#This Row],[Maquillaje]:[Perfumería]])</f>
        <v>50549.599999999999</v>
      </c>
      <c r="P4940" t="str">
        <f>INDEX(VentasC15[[#Headers],[Maquillaje]:[Perfumería]],MATCH(MAX(VentasC15[[#This Row],[Maquillaje]:[Perfumería]]),VentasC15[[#This Row],[Maquillaje]:[Perfumería]],0))</f>
        <v>Perfumería</v>
      </c>
      <c r="Q4940" t="str">
        <f>INDEX(VentasC15[[#Headers],[Maquillaje]:[Perfumería]],MATCH(MIN(VentasC15[[#This Row],[Maquillaje]:[Perfumería]]),VentasC15[[#This Row],[Maquillaje]:[Perfumería]],0))</f>
        <v>Cuerpo</v>
      </c>
      <c r="R4940" t="str">
        <f>IF(VentasC15[[#This Row],[Total por vendedor]]&gt;=250000,"SI","NO")</f>
        <v>SI</v>
      </c>
    </row>
    <row r="4941" spans="1:18" x14ac:dyDescent="0.3">
      <c r="A4941" s="17">
        <v>33502061</v>
      </c>
      <c r="B4941" s="13">
        <v>32</v>
      </c>
      <c r="C4941" s="13">
        <v>10</v>
      </c>
      <c r="D4941" s="13">
        <v>62</v>
      </c>
      <c r="E4941" t="s">
        <v>25</v>
      </c>
      <c r="F4941" t="s">
        <v>21</v>
      </c>
      <c r="G4941" t="str">
        <f>IF(VentasC15[[#This Row],[Tipo de pago]]='Tablas auxiliares'!$B$6,"Venta física","Venta Online")</f>
        <v>Venta Online</v>
      </c>
      <c r="H4941" t="s">
        <v>30</v>
      </c>
      <c r="I4941" s="37">
        <v>32581</v>
      </c>
      <c r="J4941" s="37">
        <v>62436</v>
      </c>
      <c r="K4941" s="37">
        <v>28230</v>
      </c>
      <c r="L4941" s="37">
        <v>82089</v>
      </c>
      <c r="M4941" s="37">
        <v>36997</v>
      </c>
      <c r="N4941" s="37">
        <f>SUM(VentasC15[[#This Row],[Maquillaje]:[Perfumería]])</f>
        <v>242333</v>
      </c>
      <c r="O4941" s="14">
        <f>AVERAGE(VentasC15[[#This Row],[Maquillaje]:[Perfumería]])</f>
        <v>48466.6</v>
      </c>
      <c r="P4941" t="str">
        <f>INDEX(VentasC15[[#Headers],[Maquillaje]:[Perfumería]],MATCH(MAX(VentasC15[[#This Row],[Maquillaje]:[Perfumería]]),VentasC15[[#This Row],[Maquillaje]:[Perfumería]],0))</f>
        <v>Cuerpo</v>
      </c>
      <c r="Q4941" t="str">
        <f>INDEX(VentasC15[[#Headers],[Maquillaje]:[Perfumería]],MATCH(MIN(VentasC15[[#This Row],[Maquillaje]:[Perfumería]]),VentasC15[[#This Row],[Maquillaje]:[Perfumería]],0))</f>
        <v>Cabello</v>
      </c>
      <c r="R4941" t="str">
        <f>IF(VentasC15[[#This Row],[Total por vendedor]]&gt;=250000,"SI","NO")</f>
        <v>NO</v>
      </c>
    </row>
    <row r="4942" spans="1:18" x14ac:dyDescent="0.3">
      <c r="A4942" s="16">
        <v>33502062</v>
      </c>
      <c r="B4942" s="13">
        <v>45</v>
      </c>
      <c r="C4942" s="13">
        <v>10</v>
      </c>
      <c r="D4942" s="13">
        <v>49</v>
      </c>
      <c r="E4942" t="s">
        <v>23</v>
      </c>
      <c r="F4942" t="s">
        <v>21</v>
      </c>
      <c r="G4942" t="str">
        <f>IF(VentasC15[[#This Row],[Tipo de pago]]='Tablas auxiliares'!$B$6,"Venta física","Venta Online")</f>
        <v>Venta Online</v>
      </c>
      <c r="H4942" t="s">
        <v>29</v>
      </c>
      <c r="I4942" s="37">
        <v>78594</v>
      </c>
      <c r="J4942" s="37">
        <v>9913</v>
      </c>
      <c r="K4942" s="37">
        <v>16658</v>
      </c>
      <c r="L4942" s="37">
        <v>11615</v>
      </c>
      <c r="M4942" s="37">
        <v>70192</v>
      </c>
      <c r="N4942" s="37">
        <f>SUM(VentasC15[[#This Row],[Maquillaje]:[Perfumería]])</f>
        <v>186972</v>
      </c>
      <c r="O4942" s="14">
        <f>AVERAGE(VentasC15[[#This Row],[Maquillaje]:[Perfumería]])</f>
        <v>37394.400000000001</v>
      </c>
      <c r="P4942" t="str">
        <f>INDEX(VentasC15[[#Headers],[Maquillaje]:[Perfumería]],MATCH(MAX(VentasC15[[#This Row],[Maquillaje]:[Perfumería]]),VentasC15[[#This Row],[Maquillaje]:[Perfumería]],0))</f>
        <v>Maquillaje</v>
      </c>
      <c r="Q4942" t="str">
        <f>INDEX(VentasC15[[#Headers],[Maquillaje]:[Perfumería]],MATCH(MIN(VentasC15[[#This Row],[Maquillaje]:[Perfumería]]),VentasC15[[#This Row],[Maquillaje]:[Perfumería]],0))</f>
        <v>Skincare</v>
      </c>
      <c r="R4942" t="str">
        <f>IF(VentasC15[[#This Row],[Total por vendedor]]&gt;=250000,"SI","NO")</f>
        <v>NO</v>
      </c>
    </row>
    <row r="4943" spans="1:18" x14ac:dyDescent="0.3">
      <c r="A4943" s="17">
        <v>33502063</v>
      </c>
      <c r="B4943" s="13">
        <v>71</v>
      </c>
      <c r="C4943" s="13">
        <v>10</v>
      </c>
      <c r="D4943" s="13">
        <v>47</v>
      </c>
      <c r="E4943" t="s">
        <v>23</v>
      </c>
      <c r="F4943" t="s">
        <v>20</v>
      </c>
      <c r="G4943" t="str">
        <f>IF(VentasC15[[#This Row],[Tipo de pago]]='Tablas auxiliares'!$B$6,"Venta física","Venta Online")</f>
        <v>Venta física</v>
      </c>
      <c r="H4943" t="s">
        <v>29</v>
      </c>
      <c r="I4943" s="37">
        <v>64808</v>
      </c>
      <c r="J4943" s="37">
        <v>59323</v>
      </c>
      <c r="K4943" s="37">
        <v>17047</v>
      </c>
      <c r="L4943" s="37">
        <v>76063</v>
      </c>
      <c r="M4943" s="37">
        <v>53983</v>
      </c>
      <c r="N4943" s="37">
        <f>SUM(VentasC15[[#This Row],[Maquillaje]:[Perfumería]])</f>
        <v>271224</v>
      </c>
      <c r="O4943" s="14">
        <f>AVERAGE(VentasC15[[#This Row],[Maquillaje]:[Perfumería]])</f>
        <v>54244.800000000003</v>
      </c>
      <c r="P4943" t="str">
        <f>INDEX(VentasC15[[#Headers],[Maquillaje]:[Perfumería]],MATCH(MAX(VentasC15[[#This Row],[Maquillaje]:[Perfumería]]),VentasC15[[#This Row],[Maquillaje]:[Perfumería]],0))</f>
        <v>Cuerpo</v>
      </c>
      <c r="Q4943" t="str">
        <f>INDEX(VentasC15[[#Headers],[Maquillaje]:[Perfumería]],MATCH(MIN(VentasC15[[#This Row],[Maquillaje]:[Perfumería]]),VentasC15[[#This Row],[Maquillaje]:[Perfumería]],0))</f>
        <v>Cabello</v>
      </c>
      <c r="R4943" t="str">
        <f>IF(VentasC15[[#This Row],[Total por vendedor]]&gt;=250000,"SI","NO")</f>
        <v>SI</v>
      </c>
    </row>
    <row r="4944" spans="1:18" x14ac:dyDescent="0.3">
      <c r="A4944" s="16">
        <v>33502064</v>
      </c>
      <c r="B4944" s="13">
        <v>66</v>
      </c>
      <c r="C4944" s="13">
        <v>10</v>
      </c>
      <c r="D4944" s="13">
        <v>32</v>
      </c>
      <c r="E4944" t="s">
        <v>24</v>
      </c>
      <c r="F4944" t="s">
        <v>20</v>
      </c>
      <c r="G4944" t="str">
        <f>IF(VentasC15[[#This Row],[Tipo de pago]]='Tablas auxiliares'!$B$6,"Venta física","Venta Online")</f>
        <v>Venta física</v>
      </c>
      <c r="H4944" t="s">
        <v>29</v>
      </c>
      <c r="I4944" s="37">
        <v>42792</v>
      </c>
      <c r="J4944" s="37">
        <v>26882</v>
      </c>
      <c r="K4944" s="37">
        <v>49378</v>
      </c>
      <c r="L4944" s="37">
        <v>56238</v>
      </c>
      <c r="M4944" s="37">
        <v>86542</v>
      </c>
      <c r="N4944" s="37">
        <f>SUM(VentasC15[[#This Row],[Maquillaje]:[Perfumería]])</f>
        <v>261832</v>
      </c>
      <c r="O4944" s="14">
        <f>AVERAGE(VentasC15[[#This Row],[Maquillaje]:[Perfumería]])</f>
        <v>52366.400000000001</v>
      </c>
      <c r="P4944" t="str">
        <f>INDEX(VentasC15[[#Headers],[Maquillaje]:[Perfumería]],MATCH(MAX(VentasC15[[#This Row],[Maquillaje]:[Perfumería]]),VentasC15[[#This Row],[Maquillaje]:[Perfumería]],0))</f>
        <v>Perfumería</v>
      </c>
      <c r="Q4944" t="str">
        <f>INDEX(VentasC15[[#Headers],[Maquillaje]:[Perfumería]],MATCH(MIN(VentasC15[[#This Row],[Maquillaje]:[Perfumería]]),VentasC15[[#This Row],[Maquillaje]:[Perfumería]],0))</f>
        <v>Skincare</v>
      </c>
      <c r="R4944" t="str">
        <f>IF(VentasC15[[#This Row],[Total por vendedor]]&gt;=250000,"SI","NO")</f>
        <v>SI</v>
      </c>
    </row>
    <row r="4945" spans="1:18" x14ac:dyDescent="0.3">
      <c r="A4945" s="17">
        <v>33502065</v>
      </c>
      <c r="B4945" s="13">
        <v>70</v>
      </c>
      <c r="C4945" s="13">
        <v>10</v>
      </c>
      <c r="D4945" s="13">
        <v>40</v>
      </c>
      <c r="E4945" t="s">
        <v>24</v>
      </c>
      <c r="F4945" t="s">
        <v>21</v>
      </c>
      <c r="G4945" t="str">
        <f>IF(VentasC15[[#This Row],[Tipo de pago]]='Tablas auxiliares'!$B$6,"Venta física","Venta Online")</f>
        <v>Venta Online</v>
      </c>
      <c r="H4945" t="s">
        <v>30</v>
      </c>
      <c r="I4945" s="37">
        <v>16716</v>
      </c>
      <c r="J4945" s="37">
        <v>25450</v>
      </c>
      <c r="K4945" s="37">
        <v>83981</v>
      </c>
      <c r="L4945" s="37">
        <v>39119</v>
      </c>
      <c r="M4945" s="37">
        <v>65994</v>
      </c>
      <c r="N4945" s="37">
        <f>SUM(VentasC15[[#This Row],[Maquillaje]:[Perfumería]])</f>
        <v>231260</v>
      </c>
      <c r="O4945" s="14">
        <f>AVERAGE(VentasC15[[#This Row],[Maquillaje]:[Perfumería]])</f>
        <v>46252</v>
      </c>
      <c r="P4945" t="str">
        <f>INDEX(VentasC15[[#Headers],[Maquillaje]:[Perfumería]],MATCH(MAX(VentasC15[[#This Row],[Maquillaje]:[Perfumería]]),VentasC15[[#This Row],[Maquillaje]:[Perfumería]],0))</f>
        <v>Cabello</v>
      </c>
      <c r="Q4945" t="str">
        <f>INDEX(VentasC15[[#Headers],[Maquillaje]:[Perfumería]],MATCH(MIN(VentasC15[[#This Row],[Maquillaje]:[Perfumería]]),VentasC15[[#This Row],[Maquillaje]:[Perfumería]],0))</f>
        <v>Maquillaje</v>
      </c>
      <c r="R4945" t="str">
        <f>IF(VentasC15[[#This Row],[Total por vendedor]]&gt;=250000,"SI","NO")</f>
        <v>NO</v>
      </c>
    </row>
    <row r="4946" spans="1:18" x14ac:dyDescent="0.3">
      <c r="A4946" s="16">
        <v>33502066</v>
      </c>
      <c r="B4946" s="13">
        <v>39</v>
      </c>
      <c r="C4946" s="13">
        <v>10</v>
      </c>
      <c r="D4946" s="13">
        <v>5</v>
      </c>
      <c r="E4946" t="s">
        <v>25</v>
      </c>
      <c r="F4946" t="s">
        <v>20</v>
      </c>
      <c r="G4946" t="str">
        <f>IF(VentasC15[[#This Row],[Tipo de pago]]='Tablas auxiliares'!$B$6,"Venta física","Venta Online")</f>
        <v>Venta física</v>
      </c>
      <c r="H4946" t="s">
        <v>30</v>
      </c>
      <c r="I4946" s="37">
        <v>92236</v>
      </c>
      <c r="J4946" s="37">
        <v>53932</v>
      </c>
      <c r="K4946" s="37">
        <v>54348</v>
      </c>
      <c r="L4946" s="37">
        <v>69581</v>
      </c>
      <c r="M4946" s="37">
        <v>55205</v>
      </c>
      <c r="N4946" s="37">
        <f>SUM(VentasC15[[#This Row],[Maquillaje]:[Perfumería]])</f>
        <v>325302</v>
      </c>
      <c r="O4946" s="14">
        <f>AVERAGE(VentasC15[[#This Row],[Maquillaje]:[Perfumería]])</f>
        <v>65060.4</v>
      </c>
      <c r="P4946" t="str">
        <f>INDEX(VentasC15[[#Headers],[Maquillaje]:[Perfumería]],MATCH(MAX(VentasC15[[#This Row],[Maquillaje]:[Perfumería]]),VentasC15[[#This Row],[Maquillaje]:[Perfumería]],0))</f>
        <v>Maquillaje</v>
      </c>
      <c r="Q4946" t="str">
        <f>INDEX(VentasC15[[#Headers],[Maquillaje]:[Perfumería]],MATCH(MIN(VentasC15[[#This Row],[Maquillaje]:[Perfumería]]),VentasC15[[#This Row],[Maquillaje]:[Perfumería]],0))</f>
        <v>Skincare</v>
      </c>
      <c r="R4946" t="str">
        <f>IF(VentasC15[[#This Row],[Total por vendedor]]&gt;=250000,"SI","NO")</f>
        <v>SI</v>
      </c>
    </row>
    <row r="4947" spans="1:18" x14ac:dyDescent="0.3">
      <c r="A4947" s="17">
        <v>33502067</v>
      </c>
      <c r="B4947" s="13">
        <v>54</v>
      </c>
      <c r="C4947" s="13">
        <v>10</v>
      </c>
      <c r="D4947" s="13">
        <v>46</v>
      </c>
      <c r="E4947" t="s">
        <v>24</v>
      </c>
      <c r="F4947" t="s">
        <v>21</v>
      </c>
      <c r="G4947" t="str">
        <f>IF(VentasC15[[#This Row],[Tipo de pago]]='Tablas auxiliares'!$B$6,"Venta física","Venta Online")</f>
        <v>Venta Online</v>
      </c>
      <c r="H4947" t="s">
        <v>30</v>
      </c>
      <c r="I4947" s="37">
        <v>22862</v>
      </c>
      <c r="J4947" s="37">
        <v>12407</v>
      </c>
      <c r="K4947" s="37">
        <v>83309</v>
      </c>
      <c r="L4947" s="37">
        <v>28248</v>
      </c>
      <c r="M4947" s="37">
        <v>11322</v>
      </c>
      <c r="N4947" s="37">
        <f>SUM(VentasC15[[#This Row],[Maquillaje]:[Perfumería]])</f>
        <v>158148</v>
      </c>
      <c r="O4947" s="14">
        <f>AVERAGE(VentasC15[[#This Row],[Maquillaje]:[Perfumería]])</f>
        <v>31629.599999999999</v>
      </c>
      <c r="P4947" t="str">
        <f>INDEX(VentasC15[[#Headers],[Maquillaje]:[Perfumería]],MATCH(MAX(VentasC15[[#This Row],[Maquillaje]:[Perfumería]]),VentasC15[[#This Row],[Maquillaje]:[Perfumería]],0))</f>
        <v>Cabello</v>
      </c>
      <c r="Q4947" t="str">
        <f>INDEX(VentasC15[[#Headers],[Maquillaje]:[Perfumería]],MATCH(MIN(VentasC15[[#This Row],[Maquillaje]:[Perfumería]]),VentasC15[[#This Row],[Maquillaje]:[Perfumería]],0))</f>
        <v>Perfumería</v>
      </c>
      <c r="R4947" t="str">
        <f>IF(VentasC15[[#This Row],[Total por vendedor]]&gt;=250000,"SI","NO")</f>
        <v>NO</v>
      </c>
    </row>
    <row r="4948" spans="1:18" x14ac:dyDescent="0.3">
      <c r="A4948" s="16">
        <v>33502068</v>
      </c>
      <c r="B4948" s="13">
        <v>45</v>
      </c>
      <c r="C4948" s="13">
        <v>10</v>
      </c>
      <c r="D4948" s="13">
        <v>24</v>
      </c>
      <c r="E4948" t="s">
        <v>22</v>
      </c>
      <c r="F4948" t="s">
        <v>21</v>
      </c>
      <c r="G4948" t="str">
        <f>IF(VentasC15[[#This Row],[Tipo de pago]]='Tablas auxiliares'!$B$6,"Venta física","Venta Online")</f>
        <v>Venta Online</v>
      </c>
      <c r="H4948" t="s">
        <v>30</v>
      </c>
      <c r="I4948" s="37">
        <v>21612</v>
      </c>
      <c r="J4948" s="37">
        <v>95514</v>
      </c>
      <c r="K4948" s="37">
        <v>28602</v>
      </c>
      <c r="L4948" s="37">
        <v>52725</v>
      </c>
      <c r="M4948" s="37">
        <v>81441</v>
      </c>
      <c r="N4948" s="37">
        <f>SUM(VentasC15[[#This Row],[Maquillaje]:[Perfumería]])</f>
        <v>279894</v>
      </c>
      <c r="O4948" s="14">
        <f>AVERAGE(VentasC15[[#This Row],[Maquillaje]:[Perfumería]])</f>
        <v>55978.8</v>
      </c>
      <c r="P4948" t="str">
        <f>INDEX(VentasC15[[#Headers],[Maquillaje]:[Perfumería]],MATCH(MAX(VentasC15[[#This Row],[Maquillaje]:[Perfumería]]),VentasC15[[#This Row],[Maquillaje]:[Perfumería]],0))</f>
        <v>Skincare</v>
      </c>
      <c r="Q4948" t="str">
        <f>INDEX(VentasC15[[#Headers],[Maquillaje]:[Perfumería]],MATCH(MIN(VentasC15[[#This Row],[Maquillaje]:[Perfumería]]),VentasC15[[#This Row],[Maquillaje]:[Perfumería]],0))</f>
        <v>Maquillaje</v>
      </c>
      <c r="R4948" t="str">
        <f>IF(VentasC15[[#This Row],[Total por vendedor]]&gt;=250000,"SI","NO")</f>
        <v>SI</v>
      </c>
    </row>
    <row r="4949" spans="1:18" x14ac:dyDescent="0.3">
      <c r="A4949" s="17">
        <v>33502069</v>
      </c>
      <c r="B4949" s="13">
        <v>47</v>
      </c>
      <c r="C4949" s="13">
        <v>10</v>
      </c>
      <c r="D4949" s="13">
        <v>23</v>
      </c>
      <c r="E4949" t="s">
        <v>22</v>
      </c>
      <c r="F4949" t="s">
        <v>20</v>
      </c>
      <c r="G4949" t="str">
        <f>IF(VentasC15[[#This Row],[Tipo de pago]]='Tablas auxiliares'!$B$6,"Venta física","Venta Online")</f>
        <v>Venta física</v>
      </c>
      <c r="H4949" t="s">
        <v>30</v>
      </c>
      <c r="I4949" s="37">
        <v>67322</v>
      </c>
      <c r="J4949" s="37">
        <v>91644</v>
      </c>
      <c r="K4949" s="37">
        <v>7938</v>
      </c>
      <c r="L4949" s="37">
        <v>29807</v>
      </c>
      <c r="M4949" s="37">
        <v>77985</v>
      </c>
      <c r="N4949" s="37">
        <f>SUM(VentasC15[[#This Row],[Maquillaje]:[Perfumería]])</f>
        <v>274696</v>
      </c>
      <c r="O4949" s="14">
        <f>AVERAGE(VentasC15[[#This Row],[Maquillaje]:[Perfumería]])</f>
        <v>54939.199999999997</v>
      </c>
      <c r="P4949" t="str">
        <f>INDEX(VentasC15[[#Headers],[Maquillaje]:[Perfumería]],MATCH(MAX(VentasC15[[#This Row],[Maquillaje]:[Perfumería]]),VentasC15[[#This Row],[Maquillaje]:[Perfumería]],0))</f>
        <v>Skincare</v>
      </c>
      <c r="Q4949" t="str">
        <f>INDEX(VentasC15[[#Headers],[Maquillaje]:[Perfumería]],MATCH(MIN(VentasC15[[#This Row],[Maquillaje]:[Perfumería]]),VentasC15[[#This Row],[Maquillaje]:[Perfumería]],0))</f>
        <v>Cabello</v>
      </c>
      <c r="R4949" t="str">
        <f>IF(VentasC15[[#This Row],[Total por vendedor]]&gt;=250000,"SI","NO")</f>
        <v>SI</v>
      </c>
    </row>
    <row r="4950" spans="1:18" x14ac:dyDescent="0.3">
      <c r="A4950" s="16">
        <v>33502070</v>
      </c>
      <c r="B4950" s="13">
        <v>55</v>
      </c>
      <c r="C4950" s="13">
        <v>10</v>
      </c>
      <c r="D4950" s="13">
        <v>78</v>
      </c>
      <c r="E4950" t="s">
        <v>22</v>
      </c>
      <c r="F4950" t="s">
        <v>21</v>
      </c>
      <c r="G4950" t="str">
        <f>IF(VentasC15[[#This Row],[Tipo de pago]]='Tablas auxiliares'!$B$6,"Venta física","Venta Online")</f>
        <v>Venta Online</v>
      </c>
      <c r="H4950" t="s">
        <v>29</v>
      </c>
      <c r="I4950" s="37">
        <v>83143</v>
      </c>
      <c r="J4950" s="37">
        <v>25782</v>
      </c>
      <c r="K4950" s="37">
        <v>23409</v>
      </c>
      <c r="L4950" s="37">
        <v>91563</v>
      </c>
      <c r="M4950" s="37">
        <v>19157</v>
      </c>
      <c r="N4950" s="37">
        <f>SUM(VentasC15[[#This Row],[Maquillaje]:[Perfumería]])</f>
        <v>243054</v>
      </c>
      <c r="O4950" s="14">
        <f>AVERAGE(VentasC15[[#This Row],[Maquillaje]:[Perfumería]])</f>
        <v>48610.8</v>
      </c>
      <c r="P4950" t="str">
        <f>INDEX(VentasC15[[#Headers],[Maquillaje]:[Perfumería]],MATCH(MAX(VentasC15[[#This Row],[Maquillaje]:[Perfumería]]),VentasC15[[#This Row],[Maquillaje]:[Perfumería]],0))</f>
        <v>Cuerpo</v>
      </c>
      <c r="Q4950" t="str">
        <f>INDEX(VentasC15[[#Headers],[Maquillaje]:[Perfumería]],MATCH(MIN(VentasC15[[#This Row],[Maquillaje]:[Perfumería]]),VentasC15[[#This Row],[Maquillaje]:[Perfumería]],0))</f>
        <v>Perfumería</v>
      </c>
      <c r="R4950" t="str">
        <f>IF(VentasC15[[#This Row],[Total por vendedor]]&gt;=250000,"SI","NO")</f>
        <v>NO</v>
      </c>
    </row>
    <row r="4951" spans="1:18" x14ac:dyDescent="0.3">
      <c r="A4951" s="17">
        <v>33502071</v>
      </c>
      <c r="B4951" s="13">
        <v>30</v>
      </c>
      <c r="C4951" s="13">
        <v>10</v>
      </c>
      <c r="D4951" s="13">
        <v>12</v>
      </c>
      <c r="E4951" t="s">
        <v>23</v>
      </c>
      <c r="F4951" t="s">
        <v>21</v>
      </c>
      <c r="G4951" t="str">
        <f>IF(VentasC15[[#This Row],[Tipo de pago]]='Tablas auxiliares'!$B$6,"Venta física","Venta Online")</f>
        <v>Venta Online</v>
      </c>
      <c r="H4951" t="s">
        <v>30</v>
      </c>
      <c r="I4951" s="37">
        <v>34319</v>
      </c>
      <c r="J4951" s="37">
        <v>77682</v>
      </c>
      <c r="K4951" s="37">
        <v>81091</v>
      </c>
      <c r="L4951" s="37">
        <v>17738</v>
      </c>
      <c r="M4951" s="37">
        <v>87259</v>
      </c>
      <c r="N4951" s="37">
        <f>SUM(VentasC15[[#This Row],[Maquillaje]:[Perfumería]])</f>
        <v>298089</v>
      </c>
      <c r="O4951" s="14">
        <f>AVERAGE(VentasC15[[#This Row],[Maquillaje]:[Perfumería]])</f>
        <v>59617.8</v>
      </c>
      <c r="P4951" t="str">
        <f>INDEX(VentasC15[[#Headers],[Maquillaje]:[Perfumería]],MATCH(MAX(VentasC15[[#This Row],[Maquillaje]:[Perfumería]]),VentasC15[[#This Row],[Maquillaje]:[Perfumería]],0))</f>
        <v>Perfumería</v>
      </c>
      <c r="Q4951" t="str">
        <f>INDEX(VentasC15[[#Headers],[Maquillaje]:[Perfumería]],MATCH(MIN(VentasC15[[#This Row],[Maquillaje]:[Perfumería]]),VentasC15[[#This Row],[Maquillaje]:[Perfumería]],0))</f>
        <v>Cuerpo</v>
      </c>
      <c r="R4951" t="str">
        <f>IF(VentasC15[[#This Row],[Total por vendedor]]&gt;=250000,"SI","NO")</f>
        <v>SI</v>
      </c>
    </row>
    <row r="4952" spans="1:18" x14ac:dyDescent="0.3">
      <c r="A4952" s="16">
        <v>33502072</v>
      </c>
      <c r="B4952" s="13">
        <v>57</v>
      </c>
      <c r="C4952" s="13">
        <v>10</v>
      </c>
      <c r="D4952" s="13">
        <v>82</v>
      </c>
      <c r="E4952" t="s">
        <v>24</v>
      </c>
      <c r="F4952" t="s">
        <v>21</v>
      </c>
      <c r="G4952" t="str">
        <f>IF(VentasC15[[#This Row],[Tipo de pago]]='Tablas auxiliares'!$B$6,"Venta física","Venta Online")</f>
        <v>Venta Online</v>
      </c>
      <c r="H4952" t="s">
        <v>30</v>
      </c>
      <c r="I4952" s="37">
        <v>49401</v>
      </c>
      <c r="J4952" s="37">
        <v>45091</v>
      </c>
      <c r="K4952" s="37">
        <v>22987</v>
      </c>
      <c r="L4952" s="37">
        <v>81680</v>
      </c>
      <c r="M4952" s="37">
        <v>84519</v>
      </c>
      <c r="N4952" s="37">
        <f>SUM(VentasC15[[#This Row],[Maquillaje]:[Perfumería]])</f>
        <v>283678</v>
      </c>
      <c r="O4952" s="14">
        <f>AVERAGE(VentasC15[[#This Row],[Maquillaje]:[Perfumería]])</f>
        <v>56735.6</v>
      </c>
      <c r="P4952" t="str">
        <f>INDEX(VentasC15[[#Headers],[Maquillaje]:[Perfumería]],MATCH(MAX(VentasC15[[#This Row],[Maquillaje]:[Perfumería]]),VentasC15[[#This Row],[Maquillaje]:[Perfumería]],0))</f>
        <v>Perfumería</v>
      </c>
      <c r="Q4952" t="str">
        <f>INDEX(VentasC15[[#Headers],[Maquillaje]:[Perfumería]],MATCH(MIN(VentasC15[[#This Row],[Maquillaje]:[Perfumería]]),VentasC15[[#This Row],[Maquillaje]:[Perfumería]],0))</f>
        <v>Cabello</v>
      </c>
      <c r="R4952" t="str">
        <f>IF(VentasC15[[#This Row],[Total por vendedor]]&gt;=250000,"SI","NO")</f>
        <v>SI</v>
      </c>
    </row>
    <row r="4953" spans="1:18" x14ac:dyDescent="0.3">
      <c r="A4953" s="17">
        <v>33502073</v>
      </c>
      <c r="B4953" s="13">
        <v>37</v>
      </c>
      <c r="C4953" s="13">
        <v>10</v>
      </c>
      <c r="D4953" s="13">
        <v>83</v>
      </c>
      <c r="E4953" t="s">
        <v>25</v>
      </c>
      <c r="F4953" t="s">
        <v>20</v>
      </c>
      <c r="G4953" t="str">
        <f>IF(VentasC15[[#This Row],[Tipo de pago]]='Tablas auxiliares'!$B$6,"Venta física","Venta Online")</f>
        <v>Venta física</v>
      </c>
      <c r="H4953" t="s">
        <v>29</v>
      </c>
      <c r="I4953" s="37">
        <v>51692</v>
      </c>
      <c r="J4953" s="37">
        <v>75096</v>
      </c>
      <c r="K4953" s="37">
        <v>31743</v>
      </c>
      <c r="L4953" s="37">
        <v>17559</v>
      </c>
      <c r="M4953" s="37">
        <v>78244</v>
      </c>
      <c r="N4953" s="37">
        <f>SUM(VentasC15[[#This Row],[Maquillaje]:[Perfumería]])</f>
        <v>254334</v>
      </c>
      <c r="O4953" s="14">
        <f>AVERAGE(VentasC15[[#This Row],[Maquillaje]:[Perfumería]])</f>
        <v>50866.8</v>
      </c>
      <c r="P4953" t="str">
        <f>INDEX(VentasC15[[#Headers],[Maquillaje]:[Perfumería]],MATCH(MAX(VentasC15[[#This Row],[Maquillaje]:[Perfumería]]),VentasC15[[#This Row],[Maquillaje]:[Perfumería]],0))</f>
        <v>Perfumería</v>
      </c>
      <c r="Q4953" t="str">
        <f>INDEX(VentasC15[[#Headers],[Maquillaje]:[Perfumería]],MATCH(MIN(VentasC15[[#This Row],[Maquillaje]:[Perfumería]]),VentasC15[[#This Row],[Maquillaje]:[Perfumería]],0))</f>
        <v>Cuerpo</v>
      </c>
      <c r="R4953" t="str">
        <f>IF(VentasC15[[#This Row],[Total por vendedor]]&gt;=250000,"SI","NO")</f>
        <v>SI</v>
      </c>
    </row>
    <row r="4954" spans="1:18" x14ac:dyDescent="0.3">
      <c r="A4954" s="16">
        <v>33502074</v>
      </c>
      <c r="B4954" s="13">
        <v>33</v>
      </c>
      <c r="C4954" s="13">
        <v>10</v>
      </c>
      <c r="D4954" s="13">
        <v>83</v>
      </c>
      <c r="E4954" t="s">
        <v>23</v>
      </c>
      <c r="F4954" t="s">
        <v>21</v>
      </c>
      <c r="G4954" t="str">
        <f>IF(VentasC15[[#This Row],[Tipo de pago]]='Tablas auxiliares'!$B$6,"Venta física","Venta Online")</f>
        <v>Venta Online</v>
      </c>
      <c r="H4954" t="s">
        <v>30</v>
      </c>
      <c r="I4954" s="37">
        <v>54905</v>
      </c>
      <c r="J4954" s="37">
        <v>97486</v>
      </c>
      <c r="K4954" s="37">
        <v>422</v>
      </c>
      <c r="L4954" s="37">
        <v>85569</v>
      </c>
      <c r="M4954" s="37">
        <v>93068</v>
      </c>
      <c r="N4954" s="37">
        <f>SUM(VentasC15[[#This Row],[Maquillaje]:[Perfumería]])</f>
        <v>331450</v>
      </c>
      <c r="O4954" s="14">
        <f>AVERAGE(VentasC15[[#This Row],[Maquillaje]:[Perfumería]])</f>
        <v>66290</v>
      </c>
      <c r="P4954" t="str">
        <f>INDEX(VentasC15[[#Headers],[Maquillaje]:[Perfumería]],MATCH(MAX(VentasC15[[#This Row],[Maquillaje]:[Perfumería]]),VentasC15[[#This Row],[Maquillaje]:[Perfumería]],0))</f>
        <v>Skincare</v>
      </c>
      <c r="Q4954" t="str">
        <f>INDEX(VentasC15[[#Headers],[Maquillaje]:[Perfumería]],MATCH(MIN(VentasC15[[#This Row],[Maquillaje]:[Perfumería]]),VentasC15[[#This Row],[Maquillaje]:[Perfumería]],0))</f>
        <v>Cabello</v>
      </c>
      <c r="R4954" t="str">
        <f>IF(VentasC15[[#This Row],[Total por vendedor]]&gt;=250000,"SI","NO")</f>
        <v>SI</v>
      </c>
    </row>
    <row r="4955" spans="1:18" x14ac:dyDescent="0.3">
      <c r="A4955" s="17">
        <v>33502075</v>
      </c>
      <c r="B4955" s="13">
        <v>50</v>
      </c>
      <c r="C4955" s="13">
        <v>10</v>
      </c>
      <c r="D4955" s="13">
        <v>9</v>
      </c>
      <c r="E4955" t="s">
        <v>23</v>
      </c>
      <c r="F4955" t="s">
        <v>20</v>
      </c>
      <c r="G4955" t="str">
        <f>IF(VentasC15[[#This Row],[Tipo de pago]]='Tablas auxiliares'!$B$6,"Venta física","Venta Online")</f>
        <v>Venta física</v>
      </c>
      <c r="H4955" t="s">
        <v>29</v>
      </c>
      <c r="I4955" s="37">
        <v>29955</v>
      </c>
      <c r="J4955" s="37">
        <v>63199</v>
      </c>
      <c r="K4955" s="37">
        <v>5428</v>
      </c>
      <c r="L4955" s="37">
        <v>25547</v>
      </c>
      <c r="M4955" s="37">
        <v>56276</v>
      </c>
      <c r="N4955" s="37">
        <f>SUM(VentasC15[[#This Row],[Maquillaje]:[Perfumería]])</f>
        <v>180405</v>
      </c>
      <c r="O4955" s="14">
        <f>AVERAGE(VentasC15[[#This Row],[Maquillaje]:[Perfumería]])</f>
        <v>36081</v>
      </c>
      <c r="P4955" t="str">
        <f>INDEX(VentasC15[[#Headers],[Maquillaje]:[Perfumería]],MATCH(MAX(VentasC15[[#This Row],[Maquillaje]:[Perfumería]]),VentasC15[[#This Row],[Maquillaje]:[Perfumería]],0))</f>
        <v>Skincare</v>
      </c>
      <c r="Q4955" t="str">
        <f>INDEX(VentasC15[[#Headers],[Maquillaje]:[Perfumería]],MATCH(MIN(VentasC15[[#This Row],[Maquillaje]:[Perfumería]]),VentasC15[[#This Row],[Maquillaje]:[Perfumería]],0))</f>
        <v>Cabello</v>
      </c>
      <c r="R4955" t="str">
        <f>IF(VentasC15[[#This Row],[Total por vendedor]]&gt;=250000,"SI","NO")</f>
        <v>NO</v>
      </c>
    </row>
    <row r="4956" spans="1:18" x14ac:dyDescent="0.3">
      <c r="A4956" s="16">
        <v>33502076</v>
      </c>
      <c r="B4956" s="13">
        <v>53</v>
      </c>
      <c r="C4956" s="13">
        <v>10</v>
      </c>
      <c r="D4956" s="13">
        <v>51</v>
      </c>
      <c r="E4956" t="s">
        <v>23</v>
      </c>
      <c r="F4956" t="s">
        <v>20</v>
      </c>
      <c r="G4956" t="str">
        <f>IF(VentasC15[[#This Row],[Tipo de pago]]='Tablas auxiliares'!$B$6,"Venta física","Venta Online")</f>
        <v>Venta física</v>
      </c>
      <c r="H4956" t="s">
        <v>30</v>
      </c>
      <c r="I4956" s="37">
        <v>55307</v>
      </c>
      <c r="J4956" s="37">
        <v>71594</v>
      </c>
      <c r="K4956" s="37">
        <v>70697</v>
      </c>
      <c r="L4956" s="37">
        <v>94576</v>
      </c>
      <c r="M4956" s="37">
        <v>21430</v>
      </c>
      <c r="N4956" s="37">
        <f>SUM(VentasC15[[#This Row],[Maquillaje]:[Perfumería]])</f>
        <v>313604</v>
      </c>
      <c r="O4956" s="14">
        <f>AVERAGE(VentasC15[[#This Row],[Maquillaje]:[Perfumería]])</f>
        <v>62720.800000000003</v>
      </c>
      <c r="P4956" t="str">
        <f>INDEX(VentasC15[[#Headers],[Maquillaje]:[Perfumería]],MATCH(MAX(VentasC15[[#This Row],[Maquillaje]:[Perfumería]]),VentasC15[[#This Row],[Maquillaje]:[Perfumería]],0))</f>
        <v>Cuerpo</v>
      </c>
      <c r="Q4956" t="str">
        <f>INDEX(VentasC15[[#Headers],[Maquillaje]:[Perfumería]],MATCH(MIN(VentasC15[[#This Row],[Maquillaje]:[Perfumería]]),VentasC15[[#This Row],[Maquillaje]:[Perfumería]],0))</f>
        <v>Perfumería</v>
      </c>
      <c r="R4956" t="str">
        <f>IF(VentasC15[[#This Row],[Total por vendedor]]&gt;=250000,"SI","NO")</f>
        <v>SI</v>
      </c>
    </row>
    <row r="4957" spans="1:18" x14ac:dyDescent="0.3">
      <c r="A4957" s="17">
        <v>33502077</v>
      </c>
      <c r="B4957" s="13">
        <v>27</v>
      </c>
      <c r="C4957" s="13">
        <v>10</v>
      </c>
      <c r="D4957" s="13">
        <v>78</v>
      </c>
      <c r="E4957" t="s">
        <v>23</v>
      </c>
      <c r="F4957" t="s">
        <v>20</v>
      </c>
      <c r="G4957" t="str">
        <f>IF(VentasC15[[#This Row],[Tipo de pago]]='Tablas auxiliares'!$B$6,"Venta física","Venta Online")</f>
        <v>Venta física</v>
      </c>
      <c r="H4957" t="s">
        <v>30</v>
      </c>
      <c r="I4957" s="37">
        <v>86766</v>
      </c>
      <c r="J4957" s="37">
        <v>12610</v>
      </c>
      <c r="K4957" s="37">
        <v>23171</v>
      </c>
      <c r="L4957" s="37">
        <v>80626</v>
      </c>
      <c r="M4957" s="37">
        <v>99527</v>
      </c>
      <c r="N4957" s="37">
        <f>SUM(VentasC15[[#This Row],[Maquillaje]:[Perfumería]])</f>
        <v>302700</v>
      </c>
      <c r="O4957" s="14">
        <f>AVERAGE(VentasC15[[#This Row],[Maquillaje]:[Perfumería]])</f>
        <v>60540</v>
      </c>
      <c r="P4957" t="str">
        <f>INDEX(VentasC15[[#Headers],[Maquillaje]:[Perfumería]],MATCH(MAX(VentasC15[[#This Row],[Maquillaje]:[Perfumería]]),VentasC15[[#This Row],[Maquillaje]:[Perfumería]],0))</f>
        <v>Perfumería</v>
      </c>
      <c r="Q4957" t="str">
        <f>INDEX(VentasC15[[#Headers],[Maquillaje]:[Perfumería]],MATCH(MIN(VentasC15[[#This Row],[Maquillaje]:[Perfumería]]),VentasC15[[#This Row],[Maquillaje]:[Perfumería]],0))</f>
        <v>Skincare</v>
      </c>
      <c r="R4957" t="str">
        <f>IF(VentasC15[[#This Row],[Total por vendedor]]&gt;=250000,"SI","NO")</f>
        <v>SI</v>
      </c>
    </row>
    <row r="4958" spans="1:18" x14ac:dyDescent="0.3">
      <c r="A4958" s="16">
        <v>33502078</v>
      </c>
      <c r="B4958" s="13">
        <v>45</v>
      </c>
      <c r="C4958" s="13">
        <v>10</v>
      </c>
      <c r="D4958" s="13">
        <v>22</v>
      </c>
      <c r="E4958" t="s">
        <v>24</v>
      </c>
      <c r="F4958" t="s">
        <v>21</v>
      </c>
      <c r="G4958" t="str">
        <f>IF(VentasC15[[#This Row],[Tipo de pago]]='Tablas auxiliares'!$B$6,"Venta física","Venta Online")</f>
        <v>Venta Online</v>
      </c>
      <c r="H4958" t="s">
        <v>29</v>
      </c>
      <c r="I4958" s="37">
        <v>57512</v>
      </c>
      <c r="J4958" s="37">
        <v>16948</v>
      </c>
      <c r="K4958" s="37">
        <v>98069</v>
      </c>
      <c r="L4958" s="37">
        <v>46368</v>
      </c>
      <c r="M4958" s="37">
        <v>12217</v>
      </c>
      <c r="N4958" s="37">
        <f>SUM(VentasC15[[#This Row],[Maquillaje]:[Perfumería]])</f>
        <v>231114</v>
      </c>
      <c r="O4958" s="14">
        <f>AVERAGE(VentasC15[[#This Row],[Maquillaje]:[Perfumería]])</f>
        <v>46222.8</v>
      </c>
      <c r="P4958" t="str">
        <f>INDEX(VentasC15[[#Headers],[Maquillaje]:[Perfumería]],MATCH(MAX(VentasC15[[#This Row],[Maquillaje]:[Perfumería]]),VentasC15[[#This Row],[Maquillaje]:[Perfumería]],0))</f>
        <v>Cabello</v>
      </c>
      <c r="Q4958" t="str">
        <f>INDEX(VentasC15[[#Headers],[Maquillaje]:[Perfumería]],MATCH(MIN(VentasC15[[#This Row],[Maquillaje]:[Perfumería]]),VentasC15[[#This Row],[Maquillaje]:[Perfumería]],0))</f>
        <v>Perfumería</v>
      </c>
      <c r="R4958" t="str">
        <f>IF(VentasC15[[#This Row],[Total por vendedor]]&gt;=250000,"SI","NO")</f>
        <v>NO</v>
      </c>
    </row>
    <row r="4959" spans="1:18" x14ac:dyDescent="0.3">
      <c r="A4959" s="17">
        <v>33502079</v>
      </c>
      <c r="B4959" s="13">
        <v>35</v>
      </c>
      <c r="C4959" s="13">
        <v>10</v>
      </c>
      <c r="D4959" s="13">
        <v>62</v>
      </c>
      <c r="E4959" t="s">
        <v>23</v>
      </c>
      <c r="F4959" t="s">
        <v>20</v>
      </c>
      <c r="G4959" t="str">
        <f>IF(VentasC15[[#This Row],[Tipo de pago]]='Tablas auxiliares'!$B$6,"Venta física","Venta Online")</f>
        <v>Venta física</v>
      </c>
      <c r="H4959" t="s">
        <v>29</v>
      </c>
      <c r="I4959" s="37">
        <v>85490</v>
      </c>
      <c r="J4959" s="37">
        <v>62628</v>
      </c>
      <c r="K4959" s="37">
        <v>96996</v>
      </c>
      <c r="L4959" s="37">
        <v>7305</v>
      </c>
      <c r="M4959" s="37">
        <v>42751</v>
      </c>
      <c r="N4959" s="37">
        <f>SUM(VentasC15[[#This Row],[Maquillaje]:[Perfumería]])</f>
        <v>295170</v>
      </c>
      <c r="O4959" s="14">
        <f>AVERAGE(VentasC15[[#This Row],[Maquillaje]:[Perfumería]])</f>
        <v>59034</v>
      </c>
      <c r="P4959" t="str">
        <f>INDEX(VentasC15[[#Headers],[Maquillaje]:[Perfumería]],MATCH(MAX(VentasC15[[#This Row],[Maquillaje]:[Perfumería]]),VentasC15[[#This Row],[Maquillaje]:[Perfumería]],0))</f>
        <v>Cabello</v>
      </c>
      <c r="Q4959" t="str">
        <f>INDEX(VentasC15[[#Headers],[Maquillaje]:[Perfumería]],MATCH(MIN(VentasC15[[#This Row],[Maquillaje]:[Perfumería]]),VentasC15[[#This Row],[Maquillaje]:[Perfumería]],0))</f>
        <v>Cuerpo</v>
      </c>
      <c r="R4959" t="str">
        <f>IF(VentasC15[[#This Row],[Total por vendedor]]&gt;=250000,"SI","NO")</f>
        <v>SI</v>
      </c>
    </row>
    <row r="4960" spans="1:18" x14ac:dyDescent="0.3">
      <c r="A4960" s="16">
        <v>33502080</v>
      </c>
      <c r="B4960" s="13">
        <v>26</v>
      </c>
      <c r="C4960" s="13">
        <v>10</v>
      </c>
      <c r="D4960" s="13">
        <v>65</v>
      </c>
      <c r="E4960" t="s">
        <v>23</v>
      </c>
      <c r="F4960" t="s">
        <v>20</v>
      </c>
      <c r="G4960" t="str">
        <f>IF(VentasC15[[#This Row],[Tipo de pago]]='Tablas auxiliares'!$B$6,"Venta física","Venta Online")</f>
        <v>Venta física</v>
      </c>
      <c r="H4960" t="s">
        <v>30</v>
      </c>
      <c r="I4960" s="37">
        <v>34261</v>
      </c>
      <c r="J4960" s="37">
        <v>54061</v>
      </c>
      <c r="K4960" s="37">
        <v>74678</v>
      </c>
      <c r="L4960" s="37">
        <v>29390</v>
      </c>
      <c r="M4960" s="37">
        <v>88644</v>
      </c>
      <c r="N4960" s="37">
        <f>SUM(VentasC15[[#This Row],[Maquillaje]:[Perfumería]])</f>
        <v>281034</v>
      </c>
      <c r="O4960" s="14">
        <f>AVERAGE(VentasC15[[#This Row],[Maquillaje]:[Perfumería]])</f>
        <v>56206.8</v>
      </c>
      <c r="P4960" t="str">
        <f>INDEX(VentasC15[[#Headers],[Maquillaje]:[Perfumería]],MATCH(MAX(VentasC15[[#This Row],[Maquillaje]:[Perfumería]]),VentasC15[[#This Row],[Maquillaje]:[Perfumería]],0))</f>
        <v>Perfumería</v>
      </c>
      <c r="Q4960" t="str">
        <f>INDEX(VentasC15[[#Headers],[Maquillaje]:[Perfumería]],MATCH(MIN(VentasC15[[#This Row],[Maquillaje]:[Perfumería]]),VentasC15[[#This Row],[Maquillaje]:[Perfumería]],0))</f>
        <v>Cuerpo</v>
      </c>
      <c r="R4960" t="str">
        <f>IF(VentasC15[[#This Row],[Total por vendedor]]&gt;=250000,"SI","NO")</f>
        <v>SI</v>
      </c>
    </row>
    <row r="4961" spans="1:18" x14ac:dyDescent="0.3">
      <c r="A4961" s="17">
        <v>33502081</v>
      </c>
      <c r="B4961" s="13">
        <v>52</v>
      </c>
      <c r="C4961" s="13">
        <v>10</v>
      </c>
      <c r="D4961" s="13">
        <v>83</v>
      </c>
      <c r="E4961" t="s">
        <v>22</v>
      </c>
      <c r="F4961" t="s">
        <v>21</v>
      </c>
      <c r="G4961" t="str">
        <f>IF(VentasC15[[#This Row],[Tipo de pago]]='Tablas auxiliares'!$B$6,"Venta física","Venta Online")</f>
        <v>Venta Online</v>
      </c>
      <c r="H4961" t="s">
        <v>29</v>
      </c>
      <c r="I4961" s="37">
        <v>94993</v>
      </c>
      <c r="J4961" s="37">
        <v>85122</v>
      </c>
      <c r="K4961" s="37">
        <v>98671</v>
      </c>
      <c r="L4961" s="37">
        <v>31228</v>
      </c>
      <c r="M4961" s="37">
        <v>72892</v>
      </c>
      <c r="N4961" s="37">
        <f>SUM(VentasC15[[#This Row],[Maquillaje]:[Perfumería]])</f>
        <v>382906</v>
      </c>
      <c r="O4961" s="14">
        <f>AVERAGE(VentasC15[[#This Row],[Maquillaje]:[Perfumería]])</f>
        <v>76581.2</v>
      </c>
      <c r="P4961" t="str">
        <f>INDEX(VentasC15[[#Headers],[Maquillaje]:[Perfumería]],MATCH(MAX(VentasC15[[#This Row],[Maquillaje]:[Perfumería]]),VentasC15[[#This Row],[Maquillaje]:[Perfumería]],0))</f>
        <v>Cabello</v>
      </c>
      <c r="Q4961" t="str">
        <f>INDEX(VentasC15[[#Headers],[Maquillaje]:[Perfumería]],MATCH(MIN(VentasC15[[#This Row],[Maquillaje]:[Perfumería]]),VentasC15[[#This Row],[Maquillaje]:[Perfumería]],0))</f>
        <v>Cuerpo</v>
      </c>
      <c r="R4961" t="str">
        <f>IF(VentasC15[[#This Row],[Total por vendedor]]&gt;=250000,"SI","NO")</f>
        <v>SI</v>
      </c>
    </row>
    <row r="4962" spans="1:18" x14ac:dyDescent="0.3">
      <c r="A4962" s="16">
        <v>33502082</v>
      </c>
      <c r="B4962" s="13">
        <v>73</v>
      </c>
      <c r="C4962" s="13">
        <v>10</v>
      </c>
      <c r="D4962" s="13">
        <v>41</v>
      </c>
      <c r="E4962" t="s">
        <v>24</v>
      </c>
      <c r="F4962" t="s">
        <v>20</v>
      </c>
      <c r="G4962" t="str">
        <f>IF(VentasC15[[#This Row],[Tipo de pago]]='Tablas auxiliares'!$B$6,"Venta física","Venta Online")</f>
        <v>Venta física</v>
      </c>
      <c r="H4962" t="s">
        <v>29</v>
      </c>
      <c r="I4962" s="37">
        <v>7960</v>
      </c>
      <c r="J4962" s="37">
        <v>54939</v>
      </c>
      <c r="K4962" s="37">
        <v>75405</v>
      </c>
      <c r="L4962" s="37">
        <v>46724</v>
      </c>
      <c r="M4962" s="37">
        <v>24002</v>
      </c>
      <c r="N4962" s="37">
        <f>SUM(VentasC15[[#This Row],[Maquillaje]:[Perfumería]])</f>
        <v>209030</v>
      </c>
      <c r="O4962" s="14">
        <f>AVERAGE(VentasC15[[#This Row],[Maquillaje]:[Perfumería]])</f>
        <v>41806</v>
      </c>
      <c r="P4962" t="str">
        <f>INDEX(VentasC15[[#Headers],[Maquillaje]:[Perfumería]],MATCH(MAX(VentasC15[[#This Row],[Maquillaje]:[Perfumería]]),VentasC15[[#This Row],[Maquillaje]:[Perfumería]],0))</f>
        <v>Cabello</v>
      </c>
      <c r="Q4962" t="str">
        <f>INDEX(VentasC15[[#Headers],[Maquillaje]:[Perfumería]],MATCH(MIN(VentasC15[[#This Row],[Maquillaje]:[Perfumería]]),VentasC15[[#This Row],[Maquillaje]:[Perfumería]],0))</f>
        <v>Maquillaje</v>
      </c>
      <c r="R4962" t="str">
        <f>IF(VentasC15[[#This Row],[Total por vendedor]]&gt;=250000,"SI","NO")</f>
        <v>NO</v>
      </c>
    </row>
    <row r="4963" spans="1:18" x14ac:dyDescent="0.3">
      <c r="A4963" s="17">
        <v>33502083</v>
      </c>
      <c r="B4963" s="13">
        <v>58</v>
      </c>
      <c r="C4963" s="13">
        <v>10</v>
      </c>
      <c r="D4963" s="13">
        <v>99</v>
      </c>
      <c r="E4963" t="s">
        <v>23</v>
      </c>
      <c r="F4963" t="s">
        <v>20</v>
      </c>
      <c r="G4963" t="str">
        <f>IF(VentasC15[[#This Row],[Tipo de pago]]='Tablas auxiliares'!$B$6,"Venta física","Venta Online")</f>
        <v>Venta física</v>
      </c>
      <c r="H4963" t="s">
        <v>30</v>
      </c>
      <c r="I4963" s="37">
        <v>64306</v>
      </c>
      <c r="J4963" s="37">
        <v>81486</v>
      </c>
      <c r="K4963" s="37">
        <v>99305</v>
      </c>
      <c r="L4963" s="37">
        <v>95224</v>
      </c>
      <c r="M4963" s="37">
        <v>83203</v>
      </c>
      <c r="N4963" s="37">
        <f>SUM(VentasC15[[#This Row],[Maquillaje]:[Perfumería]])</f>
        <v>423524</v>
      </c>
      <c r="O4963" s="14">
        <f>AVERAGE(VentasC15[[#This Row],[Maquillaje]:[Perfumería]])</f>
        <v>84704.8</v>
      </c>
      <c r="P4963" t="str">
        <f>INDEX(VentasC15[[#Headers],[Maquillaje]:[Perfumería]],MATCH(MAX(VentasC15[[#This Row],[Maquillaje]:[Perfumería]]),VentasC15[[#This Row],[Maquillaje]:[Perfumería]],0))</f>
        <v>Cabello</v>
      </c>
      <c r="Q4963" t="str">
        <f>INDEX(VentasC15[[#Headers],[Maquillaje]:[Perfumería]],MATCH(MIN(VentasC15[[#This Row],[Maquillaje]:[Perfumería]]),VentasC15[[#This Row],[Maquillaje]:[Perfumería]],0))</f>
        <v>Maquillaje</v>
      </c>
      <c r="R4963" t="str">
        <f>IF(VentasC15[[#This Row],[Total por vendedor]]&gt;=250000,"SI","NO")</f>
        <v>SI</v>
      </c>
    </row>
    <row r="4964" spans="1:18" x14ac:dyDescent="0.3">
      <c r="A4964" s="16">
        <v>33502084</v>
      </c>
      <c r="B4964" s="13">
        <v>72</v>
      </c>
      <c r="C4964" s="13">
        <v>10</v>
      </c>
      <c r="D4964" s="13">
        <v>80</v>
      </c>
      <c r="E4964" t="s">
        <v>24</v>
      </c>
      <c r="F4964" t="s">
        <v>20</v>
      </c>
      <c r="G4964" t="str">
        <f>IF(VentasC15[[#This Row],[Tipo de pago]]='Tablas auxiliares'!$B$6,"Venta física","Venta Online")</f>
        <v>Venta física</v>
      </c>
      <c r="H4964" t="s">
        <v>29</v>
      </c>
      <c r="I4964" s="37">
        <v>83611</v>
      </c>
      <c r="J4964" s="37">
        <v>66732</v>
      </c>
      <c r="K4964" s="37">
        <v>51714</v>
      </c>
      <c r="L4964" s="37">
        <v>43202</v>
      </c>
      <c r="M4964" s="37">
        <v>95741</v>
      </c>
      <c r="N4964" s="37">
        <f>SUM(VentasC15[[#This Row],[Maquillaje]:[Perfumería]])</f>
        <v>341000</v>
      </c>
      <c r="O4964" s="14">
        <f>AVERAGE(VentasC15[[#This Row],[Maquillaje]:[Perfumería]])</f>
        <v>68200</v>
      </c>
      <c r="P4964" t="str">
        <f>INDEX(VentasC15[[#Headers],[Maquillaje]:[Perfumería]],MATCH(MAX(VentasC15[[#This Row],[Maquillaje]:[Perfumería]]),VentasC15[[#This Row],[Maquillaje]:[Perfumería]],0))</f>
        <v>Perfumería</v>
      </c>
      <c r="Q4964" t="str">
        <f>INDEX(VentasC15[[#Headers],[Maquillaje]:[Perfumería]],MATCH(MIN(VentasC15[[#This Row],[Maquillaje]:[Perfumería]]),VentasC15[[#This Row],[Maquillaje]:[Perfumería]],0))</f>
        <v>Cuerpo</v>
      </c>
      <c r="R4964" t="str">
        <f>IF(VentasC15[[#This Row],[Total por vendedor]]&gt;=250000,"SI","NO")</f>
        <v>SI</v>
      </c>
    </row>
    <row r="4965" spans="1:18" x14ac:dyDescent="0.3">
      <c r="A4965" s="17">
        <v>33502085</v>
      </c>
      <c r="B4965" s="13">
        <v>70</v>
      </c>
      <c r="C4965" s="13">
        <v>10</v>
      </c>
      <c r="D4965" s="13">
        <v>53</v>
      </c>
      <c r="E4965" t="s">
        <v>22</v>
      </c>
      <c r="F4965" t="s">
        <v>20</v>
      </c>
      <c r="G4965" t="str">
        <f>IF(VentasC15[[#This Row],[Tipo de pago]]='Tablas auxiliares'!$B$6,"Venta física","Venta Online")</f>
        <v>Venta física</v>
      </c>
      <c r="H4965" t="s">
        <v>30</v>
      </c>
      <c r="I4965" s="37">
        <v>18822</v>
      </c>
      <c r="J4965" s="37">
        <v>779</v>
      </c>
      <c r="K4965" s="37">
        <v>61894</v>
      </c>
      <c r="L4965" s="37">
        <v>18188</v>
      </c>
      <c r="M4965" s="37">
        <v>60550</v>
      </c>
      <c r="N4965" s="37">
        <f>SUM(VentasC15[[#This Row],[Maquillaje]:[Perfumería]])</f>
        <v>160233</v>
      </c>
      <c r="O4965" s="14">
        <f>AVERAGE(VentasC15[[#This Row],[Maquillaje]:[Perfumería]])</f>
        <v>32046.6</v>
      </c>
      <c r="P4965" t="str">
        <f>INDEX(VentasC15[[#Headers],[Maquillaje]:[Perfumería]],MATCH(MAX(VentasC15[[#This Row],[Maquillaje]:[Perfumería]]),VentasC15[[#This Row],[Maquillaje]:[Perfumería]],0))</f>
        <v>Cabello</v>
      </c>
      <c r="Q4965" t="str">
        <f>INDEX(VentasC15[[#Headers],[Maquillaje]:[Perfumería]],MATCH(MIN(VentasC15[[#This Row],[Maquillaje]:[Perfumería]]),VentasC15[[#This Row],[Maquillaje]:[Perfumería]],0))</f>
        <v>Skincare</v>
      </c>
      <c r="R4965" t="str">
        <f>IF(VentasC15[[#This Row],[Total por vendedor]]&gt;=250000,"SI","NO")</f>
        <v>NO</v>
      </c>
    </row>
    <row r="4966" spans="1:18" x14ac:dyDescent="0.3">
      <c r="A4966" s="16">
        <v>33502086</v>
      </c>
      <c r="B4966" s="13">
        <v>73</v>
      </c>
      <c r="C4966" s="13">
        <v>10</v>
      </c>
      <c r="D4966" s="13">
        <v>97</v>
      </c>
      <c r="E4966" t="s">
        <v>23</v>
      </c>
      <c r="F4966" t="s">
        <v>21</v>
      </c>
      <c r="G4966" t="str">
        <f>IF(VentasC15[[#This Row],[Tipo de pago]]='Tablas auxiliares'!$B$6,"Venta física","Venta Online")</f>
        <v>Venta Online</v>
      </c>
      <c r="H4966" t="s">
        <v>30</v>
      </c>
      <c r="I4966" s="37">
        <v>11361</v>
      </c>
      <c r="J4966" s="37">
        <v>97261</v>
      </c>
      <c r="K4966" s="37">
        <v>41445</v>
      </c>
      <c r="L4966" s="37">
        <v>84596</v>
      </c>
      <c r="M4966" s="37">
        <v>57870</v>
      </c>
      <c r="N4966" s="37">
        <f>SUM(VentasC15[[#This Row],[Maquillaje]:[Perfumería]])</f>
        <v>292533</v>
      </c>
      <c r="O4966" s="14">
        <f>AVERAGE(VentasC15[[#This Row],[Maquillaje]:[Perfumería]])</f>
        <v>58506.6</v>
      </c>
      <c r="P4966" t="str">
        <f>INDEX(VentasC15[[#Headers],[Maquillaje]:[Perfumería]],MATCH(MAX(VentasC15[[#This Row],[Maquillaje]:[Perfumería]]),VentasC15[[#This Row],[Maquillaje]:[Perfumería]],0))</f>
        <v>Skincare</v>
      </c>
      <c r="Q4966" t="str">
        <f>INDEX(VentasC15[[#Headers],[Maquillaje]:[Perfumería]],MATCH(MIN(VentasC15[[#This Row],[Maquillaje]:[Perfumería]]),VentasC15[[#This Row],[Maquillaje]:[Perfumería]],0))</f>
        <v>Maquillaje</v>
      </c>
      <c r="R4966" t="str">
        <f>IF(VentasC15[[#This Row],[Total por vendedor]]&gt;=250000,"SI","NO")</f>
        <v>SI</v>
      </c>
    </row>
    <row r="4967" spans="1:18" x14ac:dyDescent="0.3">
      <c r="A4967" s="17">
        <v>33502087</v>
      </c>
      <c r="B4967" s="13">
        <v>29</v>
      </c>
      <c r="C4967" s="13">
        <v>10</v>
      </c>
      <c r="D4967" s="13">
        <v>65</v>
      </c>
      <c r="E4967" t="s">
        <v>24</v>
      </c>
      <c r="F4967" t="s">
        <v>21</v>
      </c>
      <c r="G4967" t="str">
        <f>IF(VentasC15[[#This Row],[Tipo de pago]]='Tablas auxiliares'!$B$6,"Venta física","Venta Online")</f>
        <v>Venta Online</v>
      </c>
      <c r="H4967" t="s">
        <v>30</v>
      </c>
      <c r="I4967" s="37">
        <v>14444</v>
      </c>
      <c r="J4967" s="37">
        <v>90735</v>
      </c>
      <c r="K4967" s="37">
        <v>24045</v>
      </c>
      <c r="L4967" s="37">
        <v>22687</v>
      </c>
      <c r="M4967" s="37">
        <v>94034</v>
      </c>
      <c r="N4967" s="37">
        <f>SUM(VentasC15[[#This Row],[Maquillaje]:[Perfumería]])</f>
        <v>245945</v>
      </c>
      <c r="O4967" s="14">
        <f>AVERAGE(VentasC15[[#This Row],[Maquillaje]:[Perfumería]])</f>
        <v>49189</v>
      </c>
      <c r="P4967" t="str">
        <f>INDEX(VentasC15[[#Headers],[Maquillaje]:[Perfumería]],MATCH(MAX(VentasC15[[#This Row],[Maquillaje]:[Perfumería]]),VentasC15[[#This Row],[Maquillaje]:[Perfumería]],0))</f>
        <v>Perfumería</v>
      </c>
      <c r="Q4967" t="str">
        <f>INDEX(VentasC15[[#Headers],[Maquillaje]:[Perfumería]],MATCH(MIN(VentasC15[[#This Row],[Maquillaje]:[Perfumería]]),VentasC15[[#This Row],[Maquillaje]:[Perfumería]],0))</f>
        <v>Maquillaje</v>
      </c>
      <c r="R4967" t="str">
        <f>IF(VentasC15[[#This Row],[Total por vendedor]]&gt;=250000,"SI","NO")</f>
        <v>NO</v>
      </c>
    </row>
    <row r="4968" spans="1:18" x14ac:dyDescent="0.3">
      <c r="A4968" s="16">
        <v>33502088</v>
      </c>
      <c r="B4968" s="13">
        <v>59</v>
      </c>
      <c r="C4968" s="13">
        <v>10</v>
      </c>
      <c r="D4968" s="13">
        <v>72</v>
      </c>
      <c r="E4968" t="s">
        <v>23</v>
      </c>
      <c r="F4968" t="s">
        <v>21</v>
      </c>
      <c r="G4968" t="str">
        <f>IF(VentasC15[[#This Row],[Tipo de pago]]='Tablas auxiliares'!$B$6,"Venta física","Venta Online")</f>
        <v>Venta Online</v>
      </c>
      <c r="H4968" t="s">
        <v>30</v>
      </c>
      <c r="I4968" s="37">
        <v>55688</v>
      </c>
      <c r="J4968" s="37">
        <v>94796</v>
      </c>
      <c r="K4968" s="37">
        <v>27737</v>
      </c>
      <c r="L4968" s="37">
        <v>98998</v>
      </c>
      <c r="M4968" s="37">
        <v>47814</v>
      </c>
      <c r="N4968" s="37">
        <f>SUM(VentasC15[[#This Row],[Maquillaje]:[Perfumería]])</f>
        <v>325033</v>
      </c>
      <c r="O4968" s="14">
        <f>AVERAGE(VentasC15[[#This Row],[Maquillaje]:[Perfumería]])</f>
        <v>65006.6</v>
      </c>
      <c r="P4968" t="str">
        <f>INDEX(VentasC15[[#Headers],[Maquillaje]:[Perfumería]],MATCH(MAX(VentasC15[[#This Row],[Maquillaje]:[Perfumería]]),VentasC15[[#This Row],[Maquillaje]:[Perfumería]],0))</f>
        <v>Cuerpo</v>
      </c>
      <c r="Q4968" t="str">
        <f>INDEX(VentasC15[[#Headers],[Maquillaje]:[Perfumería]],MATCH(MIN(VentasC15[[#This Row],[Maquillaje]:[Perfumería]]),VentasC15[[#This Row],[Maquillaje]:[Perfumería]],0))</f>
        <v>Cabello</v>
      </c>
      <c r="R4968" t="str">
        <f>IF(VentasC15[[#This Row],[Total por vendedor]]&gt;=250000,"SI","NO")</f>
        <v>SI</v>
      </c>
    </row>
    <row r="4969" spans="1:18" x14ac:dyDescent="0.3">
      <c r="A4969" s="17">
        <v>33502089</v>
      </c>
      <c r="B4969" s="13">
        <v>49</v>
      </c>
      <c r="C4969" s="13">
        <v>10</v>
      </c>
      <c r="D4969" s="13">
        <v>98</v>
      </c>
      <c r="E4969" t="s">
        <v>22</v>
      </c>
      <c r="F4969" t="s">
        <v>21</v>
      </c>
      <c r="G4969" t="str">
        <f>IF(VentasC15[[#This Row],[Tipo de pago]]='Tablas auxiliares'!$B$6,"Venta física","Venta Online")</f>
        <v>Venta Online</v>
      </c>
      <c r="H4969" t="s">
        <v>29</v>
      </c>
      <c r="I4969" s="37">
        <v>50963</v>
      </c>
      <c r="J4969" s="37">
        <v>18450</v>
      </c>
      <c r="K4969" s="37">
        <v>19568</v>
      </c>
      <c r="L4969" s="37">
        <v>38155</v>
      </c>
      <c r="M4969" s="37">
        <v>76443</v>
      </c>
      <c r="N4969" s="37">
        <f>SUM(VentasC15[[#This Row],[Maquillaje]:[Perfumería]])</f>
        <v>203579</v>
      </c>
      <c r="O4969" s="14">
        <f>AVERAGE(VentasC15[[#This Row],[Maquillaje]:[Perfumería]])</f>
        <v>40715.800000000003</v>
      </c>
      <c r="P4969" t="str">
        <f>INDEX(VentasC15[[#Headers],[Maquillaje]:[Perfumería]],MATCH(MAX(VentasC15[[#This Row],[Maquillaje]:[Perfumería]]),VentasC15[[#This Row],[Maquillaje]:[Perfumería]],0))</f>
        <v>Perfumería</v>
      </c>
      <c r="Q4969" t="str">
        <f>INDEX(VentasC15[[#Headers],[Maquillaje]:[Perfumería]],MATCH(MIN(VentasC15[[#This Row],[Maquillaje]:[Perfumería]]),VentasC15[[#This Row],[Maquillaje]:[Perfumería]],0))</f>
        <v>Skincare</v>
      </c>
      <c r="R4969" t="str">
        <f>IF(VentasC15[[#This Row],[Total por vendedor]]&gt;=250000,"SI","NO")</f>
        <v>NO</v>
      </c>
    </row>
    <row r="4970" spans="1:18" x14ac:dyDescent="0.3">
      <c r="A4970" s="16">
        <v>33502090</v>
      </c>
      <c r="B4970" s="13">
        <v>51</v>
      </c>
      <c r="C4970" s="13">
        <v>10</v>
      </c>
      <c r="D4970" s="13">
        <v>37</v>
      </c>
      <c r="E4970" t="s">
        <v>24</v>
      </c>
      <c r="F4970" t="s">
        <v>21</v>
      </c>
      <c r="G4970" t="str">
        <f>IF(VentasC15[[#This Row],[Tipo de pago]]='Tablas auxiliares'!$B$6,"Venta física","Venta Online")</f>
        <v>Venta Online</v>
      </c>
      <c r="H4970" t="s">
        <v>29</v>
      </c>
      <c r="I4970" s="37">
        <v>72075</v>
      </c>
      <c r="J4970" s="37">
        <v>46429</v>
      </c>
      <c r="K4970" s="37">
        <v>87542</v>
      </c>
      <c r="L4970" s="37">
        <v>80746</v>
      </c>
      <c r="M4970" s="37">
        <v>7643</v>
      </c>
      <c r="N4970" s="37">
        <f>SUM(VentasC15[[#This Row],[Maquillaje]:[Perfumería]])</f>
        <v>294435</v>
      </c>
      <c r="O4970" s="14">
        <f>AVERAGE(VentasC15[[#This Row],[Maquillaje]:[Perfumería]])</f>
        <v>58887</v>
      </c>
      <c r="P4970" t="str">
        <f>INDEX(VentasC15[[#Headers],[Maquillaje]:[Perfumería]],MATCH(MAX(VentasC15[[#This Row],[Maquillaje]:[Perfumería]]),VentasC15[[#This Row],[Maquillaje]:[Perfumería]],0))</f>
        <v>Cabello</v>
      </c>
      <c r="Q4970" t="str">
        <f>INDEX(VentasC15[[#Headers],[Maquillaje]:[Perfumería]],MATCH(MIN(VentasC15[[#This Row],[Maquillaje]:[Perfumería]]),VentasC15[[#This Row],[Maquillaje]:[Perfumería]],0))</f>
        <v>Perfumería</v>
      </c>
      <c r="R4970" t="str">
        <f>IF(VentasC15[[#This Row],[Total por vendedor]]&gt;=250000,"SI","NO")</f>
        <v>SI</v>
      </c>
    </row>
    <row r="4971" spans="1:18" x14ac:dyDescent="0.3">
      <c r="A4971" s="17">
        <v>33502091</v>
      </c>
      <c r="B4971" s="13">
        <v>31</v>
      </c>
      <c r="C4971" s="13">
        <v>10</v>
      </c>
      <c r="D4971" s="13">
        <v>17</v>
      </c>
      <c r="E4971" t="s">
        <v>24</v>
      </c>
      <c r="F4971" t="s">
        <v>21</v>
      </c>
      <c r="G4971" t="str">
        <f>IF(VentasC15[[#This Row],[Tipo de pago]]='Tablas auxiliares'!$B$6,"Venta física","Venta Online")</f>
        <v>Venta Online</v>
      </c>
      <c r="H4971" t="s">
        <v>29</v>
      </c>
      <c r="I4971" s="37">
        <v>41269</v>
      </c>
      <c r="J4971" s="37">
        <v>5532</v>
      </c>
      <c r="K4971" s="37">
        <v>54935</v>
      </c>
      <c r="L4971" s="37">
        <v>77446</v>
      </c>
      <c r="M4971" s="37">
        <v>83467</v>
      </c>
      <c r="N4971" s="37">
        <f>SUM(VentasC15[[#This Row],[Maquillaje]:[Perfumería]])</f>
        <v>262649</v>
      </c>
      <c r="O4971" s="14">
        <f>AVERAGE(VentasC15[[#This Row],[Maquillaje]:[Perfumería]])</f>
        <v>52529.8</v>
      </c>
      <c r="P4971" t="str">
        <f>INDEX(VentasC15[[#Headers],[Maquillaje]:[Perfumería]],MATCH(MAX(VentasC15[[#This Row],[Maquillaje]:[Perfumería]]),VentasC15[[#This Row],[Maquillaje]:[Perfumería]],0))</f>
        <v>Perfumería</v>
      </c>
      <c r="Q4971" t="str">
        <f>INDEX(VentasC15[[#Headers],[Maquillaje]:[Perfumería]],MATCH(MIN(VentasC15[[#This Row],[Maquillaje]:[Perfumería]]),VentasC15[[#This Row],[Maquillaje]:[Perfumería]],0))</f>
        <v>Skincare</v>
      </c>
      <c r="R4971" t="str">
        <f>IF(VentasC15[[#This Row],[Total por vendedor]]&gt;=250000,"SI","NO")</f>
        <v>SI</v>
      </c>
    </row>
    <row r="4972" spans="1:18" x14ac:dyDescent="0.3">
      <c r="A4972" s="16">
        <v>33502092</v>
      </c>
      <c r="B4972" s="13">
        <v>32</v>
      </c>
      <c r="C4972" s="13">
        <v>10</v>
      </c>
      <c r="D4972" s="13">
        <v>82</v>
      </c>
      <c r="E4972" t="s">
        <v>23</v>
      </c>
      <c r="F4972" t="s">
        <v>21</v>
      </c>
      <c r="G4972" t="str">
        <f>IF(VentasC15[[#This Row],[Tipo de pago]]='Tablas auxiliares'!$B$6,"Venta física","Venta Online")</f>
        <v>Venta Online</v>
      </c>
      <c r="H4972" t="s">
        <v>29</v>
      </c>
      <c r="I4972" s="37">
        <v>64035</v>
      </c>
      <c r="J4972" s="37">
        <v>79268</v>
      </c>
      <c r="K4972" s="37">
        <v>73325</v>
      </c>
      <c r="L4972" s="37">
        <v>28222</v>
      </c>
      <c r="M4972" s="37">
        <v>19475</v>
      </c>
      <c r="N4972" s="37">
        <f>SUM(VentasC15[[#This Row],[Maquillaje]:[Perfumería]])</f>
        <v>264325</v>
      </c>
      <c r="O4972" s="14">
        <f>AVERAGE(VentasC15[[#This Row],[Maquillaje]:[Perfumería]])</f>
        <v>52865</v>
      </c>
      <c r="P4972" t="str">
        <f>INDEX(VentasC15[[#Headers],[Maquillaje]:[Perfumería]],MATCH(MAX(VentasC15[[#This Row],[Maquillaje]:[Perfumería]]),VentasC15[[#This Row],[Maquillaje]:[Perfumería]],0))</f>
        <v>Skincare</v>
      </c>
      <c r="Q4972" t="str">
        <f>INDEX(VentasC15[[#Headers],[Maquillaje]:[Perfumería]],MATCH(MIN(VentasC15[[#This Row],[Maquillaje]:[Perfumería]]),VentasC15[[#This Row],[Maquillaje]:[Perfumería]],0))</f>
        <v>Perfumería</v>
      </c>
      <c r="R4972" t="str">
        <f>IF(VentasC15[[#This Row],[Total por vendedor]]&gt;=250000,"SI","NO")</f>
        <v>SI</v>
      </c>
    </row>
    <row r="4973" spans="1:18" x14ac:dyDescent="0.3">
      <c r="A4973" s="17">
        <v>33502093</v>
      </c>
      <c r="B4973" s="13">
        <v>53</v>
      </c>
      <c r="C4973" s="13">
        <v>10</v>
      </c>
      <c r="D4973" s="13">
        <v>58</v>
      </c>
      <c r="E4973" t="s">
        <v>22</v>
      </c>
      <c r="F4973" t="s">
        <v>20</v>
      </c>
      <c r="G4973" t="str">
        <f>IF(VentasC15[[#This Row],[Tipo de pago]]='Tablas auxiliares'!$B$6,"Venta física","Venta Online")</f>
        <v>Venta física</v>
      </c>
      <c r="H4973" t="s">
        <v>30</v>
      </c>
      <c r="I4973" s="37">
        <v>27024</v>
      </c>
      <c r="J4973" s="37">
        <v>46200</v>
      </c>
      <c r="K4973" s="37">
        <v>30565</v>
      </c>
      <c r="L4973" s="37">
        <v>19248</v>
      </c>
      <c r="M4973" s="37">
        <v>46203</v>
      </c>
      <c r="N4973" s="37">
        <f>SUM(VentasC15[[#This Row],[Maquillaje]:[Perfumería]])</f>
        <v>169240</v>
      </c>
      <c r="O4973" s="14">
        <f>AVERAGE(VentasC15[[#This Row],[Maquillaje]:[Perfumería]])</f>
        <v>33848</v>
      </c>
      <c r="P4973" t="str">
        <f>INDEX(VentasC15[[#Headers],[Maquillaje]:[Perfumería]],MATCH(MAX(VentasC15[[#This Row],[Maquillaje]:[Perfumería]]),VentasC15[[#This Row],[Maquillaje]:[Perfumería]],0))</f>
        <v>Perfumería</v>
      </c>
      <c r="Q4973" t="str">
        <f>INDEX(VentasC15[[#Headers],[Maquillaje]:[Perfumería]],MATCH(MIN(VentasC15[[#This Row],[Maquillaje]:[Perfumería]]),VentasC15[[#This Row],[Maquillaje]:[Perfumería]],0))</f>
        <v>Cuerpo</v>
      </c>
      <c r="R4973" t="str">
        <f>IF(VentasC15[[#This Row],[Total por vendedor]]&gt;=250000,"SI","NO")</f>
        <v>NO</v>
      </c>
    </row>
    <row r="4974" spans="1:18" x14ac:dyDescent="0.3">
      <c r="A4974" s="16">
        <v>33502094</v>
      </c>
      <c r="B4974" s="13">
        <v>59</v>
      </c>
      <c r="C4974" s="13">
        <v>10</v>
      </c>
      <c r="D4974" s="13">
        <v>28</v>
      </c>
      <c r="E4974" t="s">
        <v>24</v>
      </c>
      <c r="F4974" t="s">
        <v>21</v>
      </c>
      <c r="G4974" t="str">
        <f>IF(VentasC15[[#This Row],[Tipo de pago]]='Tablas auxiliares'!$B$6,"Venta física","Venta Online")</f>
        <v>Venta Online</v>
      </c>
      <c r="H4974" t="s">
        <v>29</v>
      </c>
      <c r="I4974" s="37">
        <v>47354</v>
      </c>
      <c r="J4974" s="37">
        <v>83558</v>
      </c>
      <c r="K4974" s="37">
        <v>59232</v>
      </c>
      <c r="L4974" s="37">
        <v>87465</v>
      </c>
      <c r="M4974" s="37">
        <v>65490</v>
      </c>
      <c r="N4974" s="37">
        <f>SUM(VentasC15[[#This Row],[Maquillaje]:[Perfumería]])</f>
        <v>343099</v>
      </c>
      <c r="O4974" s="14">
        <f>AVERAGE(VentasC15[[#This Row],[Maquillaje]:[Perfumería]])</f>
        <v>68619.8</v>
      </c>
      <c r="P4974" t="str">
        <f>INDEX(VentasC15[[#Headers],[Maquillaje]:[Perfumería]],MATCH(MAX(VentasC15[[#This Row],[Maquillaje]:[Perfumería]]),VentasC15[[#This Row],[Maquillaje]:[Perfumería]],0))</f>
        <v>Cuerpo</v>
      </c>
      <c r="Q4974" t="str">
        <f>INDEX(VentasC15[[#Headers],[Maquillaje]:[Perfumería]],MATCH(MIN(VentasC15[[#This Row],[Maquillaje]:[Perfumería]]),VentasC15[[#This Row],[Maquillaje]:[Perfumería]],0))</f>
        <v>Maquillaje</v>
      </c>
      <c r="R4974" t="str">
        <f>IF(VentasC15[[#This Row],[Total por vendedor]]&gt;=250000,"SI","NO")</f>
        <v>SI</v>
      </c>
    </row>
    <row r="4975" spans="1:18" x14ac:dyDescent="0.3">
      <c r="A4975" s="17">
        <v>33502095</v>
      </c>
      <c r="B4975" s="13">
        <v>53</v>
      </c>
      <c r="C4975" s="13">
        <v>10</v>
      </c>
      <c r="D4975" s="13">
        <v>84</v>
      </c>
      <c r="E4975" t="s">
        <v>25</v>
      </c>
      <c r="F4975" t="s">
        <v>20</v>
      </c>
      <c r="G4975" t="str">
        <f>IF(VentasC15[[#This Row],[Tipo de pago]]='Tablas auxiliares'!$B$6,"Venta física","Venta Online")</f>
        <v>Venta física</v>
      </c>
      <c r="H4975" t="s">
        <v>29</v>
      </c>
      <c r="I4975" s="37">
        <v>34696</v>
      </c>
      <c r="J4975" s="37">
        <v>79460</v>
      </c>
      <c r="K4975" s="37">
        <v>67163</v>
      </c>
      <c r="L4975" s="37">
        <v>33036</v>
      </c>
      <c r="M4975" s="37">
        <v>48163</v>
      </c>
      <c r="N4975" s="37">
        <f>SUM(VentasC15[[#This Row],[Maquillaje]:[Perfumería]])</f>
        <v>262518</v>
      </c>
      <c r="O4975" s="14">
        <f>AVERAGE(VentasC15[[#This Row],[Maquillaje]:[Perfumería]])</f>
        <v>52503.6</v>
      </c>
      <c r="P4975" t="str">
        <f>INDEX(VentasC15[[#Headers],[Maquillaje]:[Perfumería]],MATCH(MAX(VentasC15[[#This Row],[Maquillaje]:[Perfumería]]),VentasC15[[#This Row],[Maquillaje]:[Perfumería]],0))</f>
        <v>Skincare</v>
      </c>
      <c r="Q4975" t="str">
        <f>INDEX(VentasC15[[#Headers],[Maquillaje]:[Perfumería]],MATCH(MIN(VentasC15[[#This Row],[Maquillaje]:[Perfumería]]),VentasC15[[#This Row],[Maquillaje]:[Perfumería]],0))</f>
        <v>Cuerpo</v>
      </c>
      <c r="R4975" t="str">
        <f>IF(VentasC15[[#This Row],[Total por vendedor]]&gt;=250000,"SI","NO")</f>
        <v>SI</v>
      </c>
    </row>
    <row r="4976" spans="1:18" x14ac:dyDescent="0.3">
      <c r="A4976" s="16">
        <v>33502096</v>
      </c>
      <c r="B4976" s="13">
        <v>64</v>
      </c>
      <c r="C4976" s="13">
        <v>10</v>
      </c>
      <c r="D4976" s="13">
        <v>100</v>
      </c>
      <c r="E4976" t="s">
        <v>22</v>
      </c>
      <c r="F4976" t="s">
        <v>20</v>
      </c>
      <c r="G4976" t="str">
        <f>IF(VentasC15[[#This Row],[Tipo de pago]]='Tablas auxiliares'!$B$6,"Venta física","Venta Online")</f>
        <v>Venta física</v>
      </c>
      <c r="H4976" t="s">
        <v>30</v>
      </c>
      <c r="I4976" s="37">
        <v>64165</v>
      </c>
      <c r="J4976" s="37">
        <v>22062</v>
      </c>
      <c r="K4976" s="37">
        <v>62136</v>
      </c>
      <c r="L4976" s="37">
        <v>75212</v>
      </c>
      <c r="M4976" s="37">
        <v>4029</v>
      </c>
      <c r="N4976" s="37">
        <f>SUM(VentasC15[[#This Row],[Maquillaje]:[Perfumería]])</f>
        <v>227604</v>
      </c>
      <c r="O4976" s="14">
        <f>AVERAGE(VentasC15[[#This Row],[Maquillaje]:[Perfumería]])</f>
        <v>45520.800000000003</v>
      </c>
      <c r="P4976" t="str">
        <f>INDEX(VentasC15[[#Headers],[Maquillaje]:[Perfumería]],MATCH(MAX(VentasC15[[#This Row],[Maquillaje]:[Perfumería]]),VentasC15[[#This Row],[Maquillaje]:[Perfumería]],0))</f>
        <v>Cuerpo</v>
      </c>
      <c r="Q4976" t="str">
        <f>INDEX(VentasC15[[#Headers],[Maquillaje]:[Perfumería]],MATCH(MIN(VentasC15[[#This Row],[Maquillaje]:[Perfumería]]),VentasC15[[#This Row],[Maquillaje]:[Perfumería]],0))</f>
        <v>Perfumería</v>
      </c>
      <c r="R4976" t="str">
        <f>IF(VentasC15[[#This Row],[Total por vendedor]]&gt;=250000,"SI","NO")</f>
        <v>NO</v>
      </c>
    </row>
    <row r="4977" spans="1:18" x14ac:dyDescent="0.3">
      <c r="A4977" s="17">
        <v>33502097</v>
      </c>
      <c r="B4977" s="13">
        <v>54</v>
      </c>
      <c r="C4977" s="13">
        <v>10</v>
      </c>
      <c r="D4977" s="13">
        <v>97</v>
      </c>
      <c r="E4977" t="s">
        <v>23</v>
      </c>
      <c r="F4977" t="s">
        <v>21</v>
      </c>
      <c r="G4977" t="str">
        <f>IF(VentasC15[[#This Row],[Tipo de pago]]='Tablas auxiliares'!$B$6,"Venta física","Venta Online")</f>
        <v>Venta Online</v>
      </c>
      <c r="H4977" t="s">
        <v>30</v>
      </c>
      <c r="I4977" s="37">
        <v>8741</v>
      </c>
      <c r="J4977" s="37">
        <v>6733</v>
      </c>
      <c r="K4977" s="37">
        <v>87338</v>
      </c>
      <c r="L4977" s="37">
        <v>26539</v>
      </c>
      <c r="M4977" s="37">
        <v>68920</v>
      </c>
      <c r="N4977" s="37">
        <f>SUM(VentasC15[[#This Row],[Maquillaje]:[Perfumería]])</f>
        <v>198271</v>
      </c>
      <c r="O4977" s="14">
        <f>AVERAGE(VentasC15[[#This Row],[Maquillaje]:[Perfumería]])</f>
        <v>39654.199999999997</v>
      </c>
      <c r="P4977" t="str">
        <f>INDEX(VentasC15[[#Headers],[Maquillaje]:[Perfumería]],MATCH(MAX(VentasC15[[#This Row],[Maquillaje]:[Perfumería]]),VentasC15[[#This Row],[Maquillaje]:[Perfumería]],0))</f>
        <v>Cabello</v>
      </c>
      <c r="Q4977" t="str">
        <f>INDEX(VentasC15[[#Headers],[Maquillaje]:[Perfumería]],MATCH(MIN(VentasC15[[#This Row],[Maquillaje]:[Perfumería]]),VentasC15[[#This Row],[Maquillaje]:[Perfumería]],0))</f>
        <v>Skincare</v>
      </c>
      <c r="R4977" t="str">
        <f>IF(VentasC15[[#This Row],[Total por vendedor]]&gt;=250000,"SI","NO")</f>
        <v>NO</v>
      </c>
    </row>
    <row r="4978" spans="1:18" x14ac:dyDescent="0.3">
      <c r="A4978" s="16">
        <v>33502098</v>
      </c>
      <c r="B4978" s="13">
        <v>64</v>
      </c>
      <c r="C4978" s="13">
        <v>10</v>
      </c>
      <c r="D4978" s="13">
        <v>41</v>
      </c>
      <c r="E4978" t="s">
        <v>22</v>
      </c>
      <c r="F4978" t="s">
        <v>21</v>
      </c>
      <c r="G4978" t="str">
        <f>IF(VentasC15[[#This Row],[Tipo de pago]]='Tablas auxiliares'!$B$6,"Venta física","Venta Online")</f>
        <v>Venta Online</v>
      </c>
      <c r="H4978" t="s">
        <v>29</v>
      </c>
      <c r="I4978" s="37">
        <v>61106</v>
      </c>
      <c r="J4978" s="37">
        <v>20436</v>
      </c>
      <c r="K4978" s="37">
        <v>35809</v>
      </c>
      <c r="L4978" s="37">
        <v>96191</v>
      </c>
      <c r="M4978" s="37">
        <v>89304</v>
      </c>
      <c r="N4978" s="37">
        <f>SUM(VentasC15[[#This Row],[Maquillaje]:[Perfumería]])</f>
        <v>302846</v>
      </c>
      <c r="O4978" s="14">
        <f>AVERAGE(VentasC15[[#This Row],[Maquillaje]:[Perfumería]])</f>
        <v>60569.2</v>
      </c>
      <c r="P4978" t="str">
        <f>INDEX(VentasC15[[#Headers],[Maquillaje]:[Perfumería]],MATCH(MAX(VentasC15[[#This Row],[Maquillaje]:[Perfumería]]),VentasC15[[#This Row],[Maquillaje]:[Perfumería]],0))</f>
        <v>Cuerpo</v>
      </c>
      <c r="Q4978" t="str">
        <f>INDEX(VentasC15[[#Headers],[Maquillaje]:[Perfumería]],MATCH(MIN(VentasC15[[#This Row],[Maquillaje]:[Perfumería]]),VentasC15[[#This Row],[Maquillaje]:[Perfumería]],0))</f>
        <v>Skincare</v>
      </c>
      <c r="R4978" t="str">
        <f>IF(VentasC15[[#This Row],[Total por vendedor]]&gt;=250000,"SI","NO")</f>
        <v>SI</v>
      </c>
    </row>
    <row r="4979" spans="1:18" x14ac:dyDescent="0.3">
      <c r="A4979" s="17">
        <v>33502099</v>
      </c>
      <c r="B4979" s="13">
        <v>48</v>
      </c>
      <c r="C4979" s="13">
        <v>10</v>
      </c>
      <c r="D4979" s="13">
        <v>33</v>
      </c>
      <c r="E4979" t="s">
        <v>23</v>
      </c>
      <c r="F4979" t="s">
        <v>21</v>
      </c>
      <c r="G4979" t="str">
        <f>IF(VentasC15[[#This Row],[Tipo de pago]]='Tablas auxiliares'!$B$6,"Venta física","Venta Online")</f>
        <v>Venta Online</v>
      </c>
      <c r="H4979" t="s">
        <v>29</v>
      </c>
      <c r="I4979" s="37">
        <v>44115</v>
      </c>
      <c r="J4979" s="37">
        <v>51776</v>
      </c>
      <c r="K4979" s="37">
        <v>7121</v>
      </c>
      <c r="L4979" s="37">
        <v>18635</v>
      </c>
      <c r="M4979" s="37">
        <v>68875</v>
      </c>
      <c r="N4979" s="37">
        <f>SUM(VentasC15[[#This Row],[Maquillaje]:[Perfumería]])</f>
        <v>190522</v>
      </c>
      <c r="O4979" s="14">
        <f>AVERAGE(VentasC15[[#This Row],[Maquillaje]:[Perfumería]])</f>
        <v>38104.400000000001</v>
      </c>
      <c r="P4979" t="str">
        <f>INDEX(VentasC15[[#Headers],[Maquillaje]:[Perfumería]],MATCH(MAX(VentasC15[[#This Row],[Maquillaje]:[Perfumería]]),VentasC15[[#This Row],[Maquillaje]:[Perfumería]],0))</f>
        <v>Perfumería</v>
      </c>
      <c r="Q4979" t="str">
        <f>INDEX(VentasC15[[#Headers],[Maquillaje]:[Perfumería]],MATCH(MIN(VentasC15[[#This Row],[Maquillaje]:[Perfumería]]),VentasC15[[#This Row],[Maquillaje]:[Perfumería]],0))</f>
        <v>Cabello</v>
      </c>
      <c r="R4979" t="str">
        <f>IF(VentasC15[[#This Row],[Total por vendedor]]&gt;=250000,"SI","NO")</f>
        <v>NO</v>
      </c>
    </row>
    <row r="4980" spans="1:18" x14ac:dyDescent="0.3">
      <c r="A4980" s="16">
        <v>33502100</v>
      </c>
      <c r="B4980" s="13">
        <v>35</v>
      </c>
      <c r="C4980" s="13">
        <v>10</v>
      </c>
      <c r="D4980" s="13">
        <v>48</v>
      </c>
      <c r="E4980" t="s">
        <v>23</v>
      </c>
      <c r="F4980" t="s">
        <v>20</v>
      </c>
      <c r="G4980" t="str">
        <f>IF(VentasC15[[#This Row],[Tipo de pago]]='Tablas auxiliares'!$B$6,"Venta física","Venta Online")</f>
        <v>Venta física</v>
      </c>
      <c r="H4980" t="s">
        <v>29</v>
      </c>
      <c r="I4980" s="37">
        <v>95541</v>
      </c>
      <c r="J4980" s="37">
        <v>62293</v>
      </c>
      <c r="K4980" s="37">
        <v>3477</v>
      </c>
      <c r="L4980" s="37">
        <v>44770</v>
      </c>
      <c r="M4980" s="37">
        <v>39442</v>
      </c>
      <c r="N4980" s="37">
        <f>SUM(VentasC15[[#This Row],[Maquillaje]:[Perfumería]])</f>
        <v>245523</v>
      </c>
      <c r="O4980" s="14">
        <f>AVERAGE(VentasC15[[#This Row],[Maquillaje]:[Perfumería]])</f>
        <v>49104.6</v>
      </c>
      <c r="P4980" t="str">
        <f>INDEX(VentasC15[[#Headers],[Maquillaje]:[Perfumería]],MATCH(MAX(VentasC15[[#This Row],[Maquillaje]:[Perfumería]]),VentasC15[[#This Row],[Maquillaje]:[Perfumería]],0))</f>
        <v>Maquillaje</v>
      </c>
      <c r="Q4980" t="str">
        <f>INDEX(VentasC15[[#Headers],[Maquillaje]:[Perfumería]],MATCH(MIN(VentasC15[[#This Row],[Maquillaje]:[Perfumería]]),VentasC15[[#This Row],[Maquillaje]:[Perfumería]],0))</f>
        <v>Cabello</v>
      </c>
      <c r="R4980" t="str">
        <f>IF(VentasC15[[#This Row],[Total por vendedor]]&gt;=250000,"SI","NO")</f>
        <v>NO</v>
      </c>
    </row>
    <row r="4981" spans="1:18" x14ac:dyDescent="0.3">
      <c r="A4981" s="17">
        <v>33502101</v>
      </c>
      <c r="B4981" s="13">
        <v>27</v>
      </c>
      <c r="C4981" s="13">
        <v>10</v>
      </c>
      <c r="D4981" s="13">
        <v>95</v>
      </c>
      <c r="E4981" t="s">
        <v>24</v>
      </c>
      <c r="F4981" t="s">
        <v>20</v>
      </c>
      <c r="G4981" t="str">
        <f>IF(VentasC15[[#This Row],[Tipo de pago]]='Tablas auxiliares'!$B$6,"Venta física","Venta Online")</f>
        <v>Venta física</v>
      </c>
      <c r="H4981" t="s">
        <v>29</v>
      </c>
      <c r="I4981" s="37">
        <v>20530</v>
      </c>
      <c r="J4981" s="37">
        <v>76716</v>
      </c>
      <c r="K4981" s="37">
        <v>1770</v>
      </c>
      <c r="L4981" s="37">
        <v>42029</v>
      </c>
      <c r="M4981" s="37">
        <v>72848</v>
      </c>
      <c r="N4981" s="37">
        <f>SUM(VentasC15[[#This Row],[Maquillaje]:[Perfumería]])</f>
        <v>213893</v>
      </c>
      <c r="O4981" s="14">
        <f>AVERAGE(VentasC15[[#This Row],[Maquillaje]:[Perfumería]])</f>
        <v>42778.6</v>
      </c>
      <c r="P4981" t="str">
        <f>INDEX(VentasC15[[#Headers],[Maquillaje]:[Perfumería]],MATCH(MAX(VentasC15[[#This Row],[Maquillaje]:[Perfumería]]),VentasC15[[#This Row],[Maquillaje]:[Perfumería]],0))</f>
        <v>Skincare</v>
      </c>
      <c r="Q4981" t="str">
        <f>INDEX(VentasC15[[#Headers],[Maquillaje]:[Perfumería]],MATCH(MIN(VentasC15[[#This Row],[Maquillaje]:[Perfumería]]),VentasC15[[#This Row],[Maquillaje]:[Perfumería]],0))</f>
        <v>Cabello</v>
      </c>
      <c r="R4981" t="str">
        <f>IF(VentasC15[[#This Row],[Total por vendedor]]&gt;=250000,"SI","NO")</f>
        <v>NO</v>
      </c>
    </row>
    <row r="4982" spans="1:18" x14ac:dyDescent="0.3">
      <c r="A4982" s="16">
        <v>33502102</v>
      </c>
      <c r="B4982" s="13">
        <v>26</v>
      </c>
      <c r="C4982" s="13">
        <v>10</v>
      </c>
      <c r="D4982" s="13">
        <v>51</v>
      </c>
      <c r="E4982" t="s">
        <v>25</v>
      </c>
      <c r="F4982" t="s">
        <v>20</v>
      </c>
      <c r="G4982" t="str">
        <f>IF(VentasC15[[#This Row],[Tipo de pago]]='Tablas auxiliares'!$B$6,"Venta física","Venta Online")</f>
        <v>Venta física</v>
      </c>
      <c r="H4982" t="s">
        <v>30</v>
      </c>
      <c r="I4982" s="37">
        <v>31156</v>
      </c>
      <c r="J4982" s="37">
        <v>69438</v>
      </c>
      <c r="K4982" s="37">
        <v>29971</v>
      </c>
      <c r="L4982" s="37">
        <v>78597</v>
      </c>
      <c r="M4982" s="37">
        <v>17720</v>
      </c>
      <c r="N4982" s="37">
        <f>SUM(VentasC15[[#This Row],[Maquillaje]:[Perfumería]])</f>
        <v>226882</v>
      </c>
      <c r="O4982" s="14">
        <f>AVERAGE(VentasC15[[#This Row],[Maquillaje]:[Perfumería]])</f>
        <v>45376.4</v>
      </c>
      <c r="P4982" t="str">
        <f>INDEX(VentasC15[[#Headers],[Maquillaje]:[Perfumería]],MATCH(MAX(VentasC15[[#This Row],[Maquillaje]:[Perfumería]]),VentasC15[[#This Row],[Maquillaje]:[Perfumería]],0))</f>
        <v>Cuerpo</v>
      </c>
      <c r="Q4982" t="str">
        <f>INDEX(VentasC15[[#Headers],[Maquillaje]:[Perfumería]],MATCH(MIN(VentasC15[[#This Row],[Maquillaje]:[Perfumería]]),VentasC15[[#This Row],[Maquillaje]:[Perfumería]],0))</f>
        <v>Perfumería</v>
      </c>
      <c r="R4982" t="str">
        <f>IF(VentasC15[[#This Row],[Total por vendedor]]&gt;=250000,"SI","NO")</f>
        <v>NO</v>
      </c>
    </row>
    <row r="4983" spans="1:18" x14ac:dyDescent="0.3">
      <c r="A4983" s="17">
        <v>33502103</v>
      </c>
      <c r="B4983" s="13">
        <v>70</v>
      </c>
      <c r="C4983" s="13">
        <v>10</v>
      </c>
      <c r="D4983" s="13">
        <v>59</v>
      </c>
      <c r="E4983" t="s">
        <v>23</v>
      </c>
      <c r="F4983" t="s">
        <v>21</v>
      </c>
      <c r="G4983" t="str">
        <f>IF(VentasC15[[#This Row],[Tipo de pago]]='Tablas auxiliares'!$B$6,"Venta física","Venta Online")</f>
        <v>Venta Online</v>
      </c>
      <c r="H4983" t="s">
        <v>30</v>
      </c>
      <c r="I4983" s="37">
        <v>80912</v>
      </c>
      <c r="J4983" s="37">
        <v>79070</v>
      </c>
      <c r="K4983" s="37">
        <v>91184</v>
      </c>
      <c r="L4983" s="37">
        <v>2855</v>
      </c>
      <c r="M4983" s="37">
        <v>95529</v>
      </c>
      <c r="N4983" s="37">
        <f>SUM(VentasC15[[#This Row],[Maquillaje]:[Perfumería]])</f>
        <v>349550</v>
      </c>
      <c r="O4983" s="14">
        <f>AVERAGE(VentasC15[[#This Row],[Maquillaje]:[Perfumería]])</f>
        <v>69910</v>
      </c>
      <c r="P4983" t="str">
        <f>INDEX(VentasC15[[#Headers],[Maquillaje]:[Perfumería]],MATCH(MAX(VentasC15[[#This Row],[Maquillaje]:[Perfumería]]),VentasC15[[#This Row],[Maquillaje]:[Perfumería]],0))</f>
        <v>Perfumería</v>
      </c>
      <c r="Q4983" t="str">
        <f>INDEX(VentasC15[[#Headers],[Maquillaje]:[Perfumería]],MATCH(MIN(VentasC15[[#This Row],[Maquillaje]:[Perfumería]]),VentasC15[[#This Row],[Maquillaje]:[Perfumería]],0))</f>
        <v>Cuerpo</v>
      </c>
      <c r="R4983" t="str">
        <f>IF(VentasC15[[#This Row],[Total por vendedor]]&gt;=250000,"SI","NO")</f>
        <v>SI</v>
      </c>
    </row>
    <row r="4984" spans="1:18" x14ac:dyDescent="0.3">
      <c r="A4984" s="16">
        <v>33502104</v>
      </c>
      <c r="B4984" s="13">
        <v>43</v>
      </c>
      <c r="C4984" s="13">
        <v>10</v>
      </c>
      <c r="D4984" s="13">
        <v>82</v>
      </c>
      <c r="E4984" t="s">
        <v>25</v>
      </c>
      <c r="F4984" t="s">
        <v>21</v>
      </c>
      <c r="G4984" t="str">
        <f>IF(VentasC15[[#This Row],[Tipo de pago]]='Tablas auxiliares'!$B$6,"Venta física","Venta Online")</f>
        <v>Venta Online</v>
      </c>
      <c r="H4984" t="s">
        <v>30</v>
      </c>
      <c r="I4984" s="37">
        <v>77378</v>
      </c>
      <c r="J4984" s="37">
        <v>23025</v>
      </c>
      <c r="K4984" s="37">
        <v>73499</v>
      </c>
      <c r="L4984" s="37">
        <v>39438</v>
      </c>
      <c r="M4984" s="37">
        <v>96365</v>
      </c>
      <c r="N4984" s="37">
        <f>SUM(VentasC15[[#This Row],[Maquillaje]:[Perfumería]])</f>
        <v>309705</v>
      </c>
      <c r="O4984" s="14">
        <f>AVERAGE(VentasC15[[#This Row],[Maquillaje]:[Perfumería]])</f>
        <v>61941</v>
      </c>
      <c r="P4984" t="str">
        <f>INDEX(VentasC15[[#Headers],[Maquillaje]:[Perfumería]],MATCH(MAX(VentasC15[[#This Row],[Maquillaje]:[Perfumería]]),VentasC15[[#This Row],[Maquillaje]:[Perfumería]],0))</f>
        <v>Perfumería</v>
      </c>
      <c r="Q4984" t="str">
        <f>INDEX(VentasC15[[#Headers],[Maquillaje]:[Perfumería]],MATCH(MIN(VentasC15[[#This Row],[Maquillaje]:[Perfumería]]),VentasC15[[#This Row],[Maquillaje]:[Perfumería]],0))</f>
        <v>Skincare</v>
      </c>
      <c r="R4984" t="str">
        <f>IF(VentasC15[[#This Row],[Total por vendedor]]&gt;=250000,"SI","NO")</f>
        <v>SI</v>
      </c>
    </row>
    <row r="4985" spans="1:18" x14ac:dyDescent="0.3">
      <c r="A4985" s="17">
        <v>33502105</v>
      </c>
      <c r="B4985" s="13">
        <v>46</v>
      </c>
      <c r="C4985" s="13">
        <v>10</v>
      </c>
      <c r="D4985" s="13">
        <v>71</v>
      </c>
      <c r="E4985" t="s">
        <v>22</v>
      </c>
      <c r="F4985" t="s">
        <v>21</v>
      </c>
      <c r="G4985" t="str">
        <f>IF(VentasC15[[#This Row],[Tipo de pago]]='Tablas auxiliares'!$B$6,"Venta física","Venta Online")</f>
        <v>Venta Online</v>
      </c>
      <c r="H4985" t="s">
        <v>29</v>
      </c>
      <c r="I4985" s="37">
        <v>418</v>
      </c>
      <c r="J4985" s="37">
        <v>91309</v>
      </c>
      <c r="K4985" s="37">
        <v>49336</v>
      </c>
      <c r="L4985" s="37">
        <v>33970</v>
      </c>
      <c r="M4985" s="37">
        <v>60309</v>
      </c>
      <c r="N4985" s="37">
        <f>SUM(VentasC15[[#This Row],[Maquillaje]:[Perfumería]])</f>
        <v>235342</v>
      </c>
      <c r="O4985" s="14">
        <f>AVERAGE(VentasC15[[#This Row],[Maquillaje]:[Perfumería]])</f>
        <v>47068.4</v>
      </c>
      <c r="P4985" t="str">
        <f>INDEX(VentasC15[[#Headers],[Maquillaje]:[Perfumería]],MATCH(MAX(VentasC15[[#This Row],[Maquillaje]:[Perfumería]]),VentasC15[[#This Row],[Maquillaje]:[Perfumería]],0))</f>
        <v>Skincare</v>
      </c>
      <c r="Q4985" t="str">
        <f>INDEX(VentasC15[[#Headers],[Maquillaje]:[Perfumería]],MATCH(MIN(VentasC15[[#This Row],[Maquillaje]:[Perfumería]]),VentasC15[[#This Row],[Maquillaje]:[Perfumería]],0))</f>
        <v>Maquillaje</v>
      </c>
      <c r="R4985" t="str">
        <f>IF(VentasC15[[#This Row],[Total por vendedor]]&gt;=250000,"SI","NO")</f>
        <v>NO</v>
      </c>
    </row>
    <row r="4986" spans="1:18" x14ac:dyDescent="0.3">
      <c r="A4986" s="16">
        <v>33502106</v>
      </c>
      <c r="B4986" s="13">
        <v>54</v>
      </c>
      <c r="C4986" s="13">
        <v>10</v>
      </c>
      <c r="D4986" s="13">
        <v>76</v>
      </c>
      <c r="E4986" t="s">
        <v>23</v>
      </c>
      <c r="F4986" t="s">
        <v>20</v>
      </c>
      <c r="G4986" t="str">
        <f>IF(VentasC15[[#This Row],[Tipo de pago]]='Tablas auxiliares'!$B$6,"Venta física","Venta Online")</f>
        <v>Venta física</v>
      </c>
      <c r="H4986" t="s">
        <v>30</v>
      </c>
      <c r="I4986" s="37">
        <v>89357</v>
      </c>
      <c r="J4986" s="37">
        <v>10431</v>
      </c>
      <c r="K4986" s="37">
        <v>78199</v>
      </c>
      <c r="L4986" s="37">
        <v>52678</v>
      </c>
      <c r="M4986" s="37">
        <v>754</v>
      </c>
      <c r="N4986" s="37">
        <f>SUM(VentasC15[[#This Row],[Maquillaje]:[Perfumería]])</f>
        <v>231419</v>
      </c>
      <c r="O4986" s="14">
        <f>AVERAGE(VentasC15[[#This Row],[Maquillaje]:[Perfumería]])</f>
        <v>46283.8</v>
      </c>
      <c r="P4986" t="str">
        <f>INDEX(VentasC15[[#Headers],[Maquillaje]:[Perfumería]],MATCH(MAX(VentasC15[[#This Row],[Maquillaje]:[Perfumería]]),VentasC15[[#This Row],[Maquillaje]:[Perfumería]],0))</f>
        <v>Maquillaje</v>
      </c>
      <c r="Q4986" t="str">
        <f>INDEX(VentasC15[[#Headers],[Maquillaje]:[Perfumería]],MATCH(MIN(VentasC15[[#This Row],[Maquillaje]:[Perfumería]]),VentasC15[[#This Row],[Maquillaje]:[Perfumería]],0))</f>
        <v>Perfumería</v>
      </c>
      <c r="R4986" t="str">
        <f>IF(VentasC15[[#This Row],[Total por vendedor]]&gt;=250000,"SI","NO")</f>
        <v>NO</v>
      </c>
    </row>
    <row r="4987" spans="1:18" x14ac:dyDescent="0.3">
      <c r="A4987" s="17">
        <v>33502107</v>
      </c>
      <c r="B4987" s="13">
        <v>70</v>
      </c>
      <c r="C4987" s="13">
        <v>10</v>
      </c>
      <c r="D4987" s="13">
        <v>17</v>
      </c>
      <c r="E4987" t="s">
        <v>23</v>
      </c>
      <c r="F4987" t="s">
        <v>21</v>
      </c>
      <c r="G4987" t="str">
        <f>IF(VentasC15[[#This Row],[Tipo de pago]]='Tablas auxiliares'!$B$6,"Venta física","Venta Online")</f>
        <v>Venta Online</v>
      </c>
      <c r="H4987" t="s">
        <v>30</v>
      </c>
      <c r="I4987" s="37">
        <v>48110</v>
      </c>
      <c r="J4987" s="37">
        <v>81020</v>
      </c>
      <c r="K4987" s="37">
        <v>17700</v>
      </c>
      <c r="L4987" s="37">
        <v>5950</v>
      </c>
      <c r="M4987" s="37">
        <v>80941</v>
      </c>
      <c r="N4987" s="37">
        <f>SUM(VentasC15[[#This Row],[Maquillaje]:[Perfumería]])</f>
        <v>233721</v>
      </c>
      <c r="O4987" s="14">
        <f>AVERAGE(VentasC15[[#This Row],[Maquillaje]:[Perfumería]])</f>
        <v>46744.2</v>
      </c>
      <c r="P4987" t="str">
        <f>INDEX(VentasC15[[#Headers],[Maquillaje]:[Perfumería]],MATCH(MAX(VentasC15[[#This Row],[Maquillaje]:[Perfumería]]),VentasC15[[#This Row],[Maquillaje]:[Perfumería]],0))</f>
        <v>Skincare</v>
      </c>
      <c r="Q4987" t="str">
        <f>INDEX(VentasC15[[#Headers],[Maquillaje]:[Perfumería]],MATCH(MIN(VentasC15[[#This Row],[Maquillaje]:[Perfumería]]),VentasC15[[#This Row],[Maquillaje]:[Perfumería]],0))</f>
        <v>Cuerpo</v>
      </c>
      <c r="R4987" t="str">
        <f>IF(VentasC15[[#This Row],[Total por vendedor]]&gt;=250000,"SI","NO")</f>
        <v>NO</v>
      </c>
    </row>
    <row r="4988" spans="1:18" x14ac:dyDescent="0.3">
      <c r="A4988" s="16">
        <v>33502108</v>
      </c>
      <c r="B4988" s="13">
        <v>57</v>
      </c>
      <c r="C4988" s="13">
        <v>10</v>
      </c>
      <c r="D4988" s="13">
        <v>56</v>
      </c>
      <c r="E4988" t="s">
        <v>22</v>
      </c>
      <c r="F4988" t="s">
        <v>20</v>
      </c>
      <c r="G4988" t="str">
        <f>IF(VentasC15[[#This Row],[Tipo de pago]]='Tablas auxiliares'!$B$6,"Venta física","Venta Online")</f>
        <v>Venta física</v>
      </c>
      <c r="H4988" t="s">
        <v>30</v>
      </c>
      <c r="I4988" s="37">
        <v>36911</v>
      </c>
      <c r="J4988" s="37">
        <v>49849</v>
      </c>
      <c r="K4988" s="37">
        <v>25748</v>
      </c>
      <c r="L4988" s="37">
        <v>19715</v>
      </c>
      <c r="M4988" s="37">
        <v>98080</v>
      </c>
      <c r="N4988" s="37">
        <f>SUM(VentasC15[[#This Row],[Maquillaje]:[Perfumería]])</f>
        <v>230303</v>
      </c>
      <c r="O4988" s="14">
        <f>AVERAGE(VentasC15[[#This Row],[Maquillaje]:[Perfumería]])</f>
        <v>46060.6</v>
      </c>
      <c r="P4988" t="str">
        <f>INDEX(VentasC15[[#Headers],[Maquillaje]:[Perfumería]],MATCH(MAX(VentasC15[[#This Row],[Maquillaje]:[Perfumería]]),VentasC15[[#This Row],[Maquillaje]:[Perfumería]],0))</f>
        <v>Perfumería</v>
      </c>
      <c r="Q4988" t="str">
        <f>INDEX(VentasC15[[#Headers],[Maquillaje]:[Perfumería]],MATCH(MIN(VentasC15[[#This Row],[Maquillaje]:[Perfumería]]),VentasC15[[#This Row],[Maquillaje]:[Perfumería]],0))</f>
        <v>Cuerpo</v>
      </c>
      <c r="R4988" t="str">
        <f>IF(VentasC15[[#This Row],[Total por vendedor]]&gt;=250000,"SI","NO")</f>
        <v>NO</v>
      </c>
    </row>
    <row r="4989" spans="1:18" x14ac:dyDescent="0.3">
      <c r="A4989" s="17">
        <v>33502109</v>
      </c>
      <c r="B4989" s="13">
        <v>58</v>
      </c>
      <c r="C4989" s="13">
        <v>10</v>
      </c>
      <c r="D4989" s="13">
        <v>21</v>
      </c>
      <c r="E4989" t="s">
        <v>22</v>
      </c>
      <c r="F4989" t="s">
        <v>21</v>
      </c>
      <c r="G4989" t="str">
        <f>IF(VentasC15[[#This Row],[Tipo de pago]]='Tablas auxiliares'!$B$6,"Venta física","Venta Online")</f>
        <v>Venta Online</v>
      </c>
      <c r="H4989" t="s">
        <v>29</v>
      </c>
      <c r="I4989" s="37">
        <v>56352</v>
      </c>
      <c r="J4989" s="37">
        <v>79146</v>
      </c>
      <c r="K4989" s="37">
        <v>23306</v>
      </c>
      <c r="L4989" s="37">
        <v>25350</v>
      </c>
      <c r="M4989" s="37">
        <v>31209</v>
      </c>
      <c r="N4989" s="37">
        <f>SUM(VentasC15[[#This Row],[Maquillaje]:[Perfumería]])</f>
        <v>215363</v>
      </c>
      <c r="O4989" s="14">
        <f>AVERAGE(VentasC15[[#This Row],[Maquillaje]:[Perfumería]])</f>
        <v>43072.6</v>
      </c>
      <c r="P4989" t="str">
        <f>INDEX(VentasC15[[#Headers],[Maquillaje]:[Perfumería]],MATCH(MAX(VentasC15[[#This Row],[Maquillaje]:[Perfumería]]),VentasC15[[#This Row],[Maquillaje]:[Perfumería]],0))</f>
        <v>Skincare</v>
      </c>
      <c r="Q4989" t="str">
        <f>INDEX(VentasC15[[#Headers],[Maquillaje]:[Perfumería]],MATCH(MIN(VentasC15[[#This Row],[Maquillaje]:[Perfumería]]),VentasC15[[#This Row],[Maquillaje]:[Perfumería]],0))</f>
        <v>Cabello</v>
      </c>
      <c r="R4989" t="str">
        <f>IF(VentasC15[[#This Row],[Total por vendedor]]&gt;=250000,"SI","NO")</f>
        <v>NO</v>
      </c>
    </row>
    <row r="4990" spans="1:18" x14ac:dyDescent="0.3">
      <c r="A4990" s="16">
        <v>33502110</v>
      </c>
      <c r="B4990" s="13">
        <v>38</v>
      </c>
      <c r="C4990" s="13">
        <v>10</v>
      </c>
      <c r="D4990" s="13">
        <v>65</v>
      </c>
      <c r="E4990" t="s">
        <v>22</v>
      </c>
      <c r="F4990" t="s">
        <v>21</v>
      </c>
      <c r="G4990" t="str">
        <f>IF(VentasC15[[#This Row],[Tipo de pago]]='Tablas auxiliares'!$B$6,"Venta física","Venta Online")</f>
        <v>Venta Online</v>
      </c>
      <c r="H4990" t="s">
        <v>29</v>
      </c>
      <c r="I4990" s="37">
        <v>95939</v>
      </c>
      <c r="J4990" s="37">
        <v>93547</v>
      </c>
      <c r="K4990" s="37">
        <v>77282</v>
      </c>
      <c r="L4990" s="37">
        <v>89170</v>
      </c>
      <c r="M4990" s="37">
        <v>53738</v>
      </c>
      <c r="N4990" s="37">
        <f>SUM(VentasC15[[#This Row],[Maquillaje]:[Perfumería]])</f>
        <v>409676</v>
      </c>
      <c r="O4990" s="14">
        <f>AVERAGE(VentasC15[[#This Row],[Maquillaje]:[Perfumería]])</f>
        <v>81935.199999999997</v>
      </c>
      <c r="P4990" t="str">
        <f>INDEX(VentasC15[[#Headers],[Maquillaje]:[Perfumería]],MATCH(MAX(VentasC15[[#This Row],[Maquillaje]:[Perfumería]]),VentasC15[[#This Row],[Maquillaje]:[Perfumería]],0))</f>
        <v>Maquillaje</v>
      </c>
      <c r="Q4990" t="str">
        <f>INDEX(VentasC15[[#Headers],[Maquillaje]:[Perfumería]],MATCH(MIN(VentasC15[[#This Row],[Maquillaje]:[Perfumería]]),VentasC15[[#This Row],[Maquillaje]:[Perfumería]],0))</f>
        <v>Perfumería</v>
      </c>
      <c r="R4990" t="str">
        <f>IF(VentasC15[[#This Row],[Total por vendedor]]&gt;=250000,"SI","NO")</f>
        <v>SI</v>
      </c>
    </row>
    <row r="4991" spans="1:18" x14ac:dyDescent="0.3">
      <c r="A4991" s="17">
        <v>33502111</v>
      </c>
      <c r="B4991" s="13">
        <v>46</v>
      </c>
      <c r="C4991" s="13">
        <v>10</v>
      </c>
      <c r="D4991" s="13">
        <v>40</v>
      </c>
      <c r="E4991" t="s">
        <v>25</v>
      </c>
      <c r="F4991" t="s">
        <v>20</v>
      </c>
      <c r="G4991" t="str">
        <f>IF(VentasC15[[#This Row],[Tipo de pago]]='Tablas auxiliares'!$B$6,"Venta física","Venta Online")</f>
        <v>Venta física</v>
      </c>
      <c r="H4991" t="s">
        <v>29</v>
      </c>
      <c r="I4991" s="37">
        <v>8243</v>
      </c>
      <c r="J4991" s="37">
        <v>95465</v>
      </c>
      <c r="K4991" s="37">
        <v>24024</v>
      </c>
      <c r="L4991" s="37">
        <v>32151</v>
      </c>
      <c r="M4991" s="37">
        <v>71410</v>
      </c>
      <c r="N4991" s="37">
        <f>SUM(VentasC15[[#This Row],[Maquillaje]:[Perfumería]])</f>
        <v>231293</v>
      </c>
      <c r="O4991" s="14">
        <f>AVERAGE(VentasC15[[#This Row],[Maquillaje]:[Perfumería]])</f>
        <v>46258.6</v>
      </c>
      <c r="P4991" t="str">
        <f>INDEX(VentasC15[[#Headers],[Maquillaje]:[Perfumería]],MATCH(MAX(VentasC15[[#This Row],[Maquillaje]:[Perfumería]]),VentasC15[[#This Row],[Maquillaje]:[Perfumería]],0))</f>
        <v>Skincare</v>
      </c>
      <c r="Q4991" t="str">
        <f>INDEX(VentasC15[[#Headers],[Maquillaje]:[Perfumería]],MATCH(MIN(VentasC15[[#This Row],[Maquillaje]:[Perfumería]]),VentasC15[[#This Row],[Maquillaje]:[Perfumería]],0))</f>
        <v>Maquillaje</v>
      </c>
      <c r="R4991" t="str">
        <f>IF(VentasC15[[#This Row],[Total por vendedor]]&gt;=250000,"SI","NO")</f>
        <v>NO</v>
      </c>
    </row>
    <row r="4992" spans="1:18" x14ac:dyDescent="0.3">
      <c r="A4992" s="16">
        <v>33502112</v>
      </c>
      <c r="B4992" s="13">
        <v>28</v>
      </c>
      <c r="C4992" s="13">
        <v>10</v>
      </c>
      <c r="D4992" s="13">
        <v>96</v>
      </c>
      <c r="E4992" t="s">
        <v>22</v>
      </c>
      <c r="F4992" t="s">
        <v>21</v>
      </c>
      <c r="G4992" t="str">
        <f>IF(VentasC15[[#This Row],[Tipo de pago]]='Tablas auxiliares'!$B$6,"Venta física","Venta Online")</f>
        <v>Venta Online</v>
      </c>
      <c r="H4992" t="s">
        <v>29</v>
      </c>
      <c r="I4992" s="37">
        <v>70507</v>
      </c>
      <c r="J4992" s="37">
        <v>82951</v>
      </c>
      <c r="K4992" s="37">
        <v>87052</v>
      </c>
      <c r="L4992" s="37">
        <v>90217</v>
      </c>
      <c r="M4992" s="37">
        <v>79760</v>
      </c>
      <c r="N4992" s="37">
        <f>SUM(VentasC15[[#This Row],[Maquillaje]:[Perfumería]])</f>
        <v>410487</v>
      </c>
      <c r="O4992" s="14">
        <f>AVERAGE(VentasC15[[#This Row],[Maquillaje]:[Perfumería]])</f>
        <v>82097.399999999994</v>
      </c>
      <c r="P4992" t="str">
        <f>INDEX(VentasC15[[#Headers],[Maquillaje]:[Perfumería]],MATCH(MAX(VentasC15[[#This Row],[Maquillaje]:[Perfumería]]),VentasC15[[#This Row],[Maquillaje]:[Perfumería]],0))</f>
        <v>Cuerpo</v>
      </c>
      <c r="Q4992" t="str">
        <f>INDEX(VentasC15[[#Headers],[Maquillaje]:[Perfumería]],MATCH(MIN(VentasC15[[#This Row],[Maquillaje]:[Perfumería]]),VentasC15[[#This Row],[Maquillaje]:[Perfumería]],0))</f>
        <v>Maquillaje</v>
      </c>
      <c r="R4992" t="str">
        <f>IF(VentasC15[[#This Row],[Total por vendedor]]&gt;=250000,"SI","NO")</f>
        <v>SI</v>
      </c>
    </row>
    <row r="4993" spans="1:18" x14ac:dyDescent="0.3">
      <c r="A4993" s="17">
        <v>33502113</v>
      </c>
      <c r="B4993" s="13">
        <v>46</v>
      </c>
      <c r="C4993" s="13">
        <v>10</v>
      </c>
      <c r="D4993" s="13">
        <v>58</v>
      </c>
      <c r="E4993" t="s">
        <v>25</v>
      </c>
      <c r="F4993" t="s">
        <v>20</v>
      </c>
      <c r="G4993" t="str">
        <f>IF(VentasC15[[#This Row],[Tipo de pago]]='Tablas auxiliares'!$B$6,"Venta física","Venta Online")</f>
        <v>Venta física</v>
      </c>
      <c r="H4993" t="s">
        <v>30</v>
      </c>
      <c r="I4993" s="37">
        <v>88464</v>
      </c>
      <c r="J4993" s="37">
        <v>20870</v>
      </c>
      <c r="K4993" s="37">
        <v>15620</v>
      </c>
      <c r="L4993" s="37">
        <v>55600</v>
      </c>
      <c r="M4993" s="37">
        <v>93094</v>
      </c>
      <c r="N4993" s="37">
        <f>SUM(VentasC15[[#This Row],[Maquillaje]:[Perfumería]])</f>
        <v>273648</v>
      </c>
      <c r="O4993" s="14">
        <f>AVERAGE(VentasC15[[#This Row],[Maquillaje]:[Perfumería]])</f>
        <v>54729.599999999999</v>
      </c>
      <c r="P4993" t="str">
        <f>INDEX(VentasC15[[#Headers],[Maquillaje]:[Perfumería]],MATCH(MAX(VentasC15[[#This Row],[Maquillaje]:[Perfumería]]),VentasC15[[#This Row],[Maquillaje]:[Perfumería]],0))</f>
        <v>Perfumería</v>
      </c>
      <c r="Q4993" t="str">
        <f>INDEX(VentasC15[[#Headers],[Maquillaje]:[Perfumería]],MATCH(MIN(VentasC15[[#This Row],[Maquillaje]:[Perfumería]]),VentasC15[[#This Row],[Maquillaje]:[Perfumería]],0))</f>
        <v>Cabello</v>
      </c>
      <c r="R4993" t="str">
        <f>IF(VentasC15[[#This Row],[Total por vendedor]]&gt;=250000,"SI","NO")</f>
        <v>SI</v>
      </c>
    </row>
    <row r="4994" spans="1:18" x14ac:dyDescent="0.3">
      <c r="A4994" s="16">
        <v>33502114</v>
      </c>
      <c r="B4994" s="13">
        <v>70</v>
      </c>
      <c r="C4994" s="13">
        <v>10</v>
      </c>
      <c r="D4994" s="13">
        <v>65</v>
      </c>
      <c r="E4994" t="s">
        <v>24</v>
      </c>
      <c r="F4994" t="s">
        <v>21</v>
      </c>
      <c r="G4994" t="str">
        <f>IF(VentasC15[[#This Row],[Tipo de pago]]='Tablas auxiliares'!$B$6,"Venta física","Venta Online")</f>
        <v>Venta Online</v>
      </c>
      <c r="H4994" t="s">
        <v>30</v>
      </c>
      <c r="I4994" s="37">
        <v>80479</v>
      </c>
      <c r="J4994" s="37">
        <v>87108</v>
      </c>
      <c r="K4994" s="37">
        <v>50581</v>
      </c>
      <c r="L4994" s="37">
        <v>40954</v>
      </c>
      <c r="M4994" s="37">
        <v>936</v>
      </c>
      <c r="N4994" s="37">
        <f>SUM(VentasC15[[#This Row],[Maquillaje]:[Perfumería]])</f>
        <v>260058</v>
      </c>
      <c r="O4994" s="14">
        <f>AVERAGE(VentasC15[[#This Row],[Maquillaje]:[Perfumería]])</f>
        <v>52011.6</v>
      </c>
      <c r="P4994" t="str">
        <f>INDEX(VentasC15[[#Headers],[Maquillaje]:[Perfumería]],MATCH(MAX(VentasC15[[#This Row],[Maquillaje]:[Perfumería]]),VentasC15[[#This Row],[Maquillaje]:[Perfumería]],0))</f>
        <v>Skincare</v>
      </c>
      <c r="Q4994" t="str">
        <f>INDEX(VentasC15[[#Headers],[Maquillaje]:[Perfumería]],MATCH(MIN(VentasC15[[#This Row],[Maquillaje]:[Perfumería]]),VentasC15[[#This Row],[Maquillaje]:[Perfumería]],0))</f>
        <v>Perfumería</v>
      </c>
      <c r="R4994" t="str">
        <f>IF(VentasC15[[#This Row],[Total por vendedor]]&gt;=250000,"SI","NO")</f>
        <v>SI</v>
      </c>
    </row>
    <row r="4995" spans="1:18" x14ac:dyDescent="0.3">
      <c r="A4995" s="17">
        <v>33502115</v>
      </c>
      <c r="B4995" s="13">
        <v>52</v>
      </c>
      <c r="C4995" s="13">
        <v>10</v>
      </c>
      <c r="D4995" s="13">
        <v>5</v>
      </c>
      <c r="E4995" t="s">
        <v>24</v>
      </c>
      <c r="F4995" t="s">
        <v>21</v>
      </c>
      <c r="G4995" t="str">
        <f>IF(VentasC15[[#This Row],[Tipo de pago]]='Tablas auxiliares'!$B$6,"Venta física","Venta Online")</f>
        <v>Venta Online</v>
      </c>
      <c r="H4995" t="s">
        <v>29</v>
      </c>
      <c r="I4995" s="37">
        <v>72322</v>
      </c>
      <c r="J4995" s="37">
        <v>68000</v>
      </c>
      <c r="K4995" s="37">
        <v>4656</v>
      </c>
      <c r="L4995" s="37">
        <v>41699</v>
      </c>
      <c r="M4995" s="37">
        <v>87764</v>
      </c>
      <c r="N4995" s="37">
        <f>SUM(VentasC15[[#This Row],[Maquillaje]:[Perfumería]])</f>
        <v>274441</v>
      </c>
      <c r="O4995" s="14">
        <f>AVERAGE(VentasC15[[#This Row],[Maquillaje]:[Perfumería]])</f>
        <v>54888.2</v>
      </c>
      <c r="P4995" t="str">
        <f>INDEX(VentasC15[[#Headers],[Maquillaje]:[Perfumería]],MATCH(MAX(VentasC15[[#This Row],[Maquillaje]:[Perfumería]]),VentasC15[[#This Row],[Maquillaje]:[Perfumería]],0))</f>
        <v>Perfumería</v>
      </c>
      <c r="Q4995" t="str">
        <f>INDEX(VentasC15[[#Headers],[Maquillaje]:[Perfumería]],MATCH(MIN(VentasC15[[#This Row],[Maquillaje]:[Perfumería]]),VentasC15[[#This Row],[Maquillaje]:[Perfumería]],0))</f>
        <v>Cabello</v>
      </c>
      <c r="R4995" t="str">
        <f>IF(VentasC15[[#This Row],[Total por vendedor]]&gt;=250000,"SI","NO")</f>
        <v>SI</v>
      </c>
    </row>
    <row r="4996" spans="1:18" x14ac:dyDescent="0.3">
      <c r="A4996" s="16">
        <v>33502116</v>
      </c>
      <c r="B4996" s="13">
        <v>69</v>
      </c>
      <c r="C4996" s="13">
        <v>10</v>
      </c>
      <c r="D4996" s="13">
        <v>33</v>
      </c>
      <c r="E4996" t="s">
        <v>23</v>
      </c>
      <c r="F4996" t="s">
        <v>20</v>
      </c>
      <c r="G4996" t="str">
        <f>IF(VentasC15[[#This Row],[Tipo de pago]]='Tablas auxiliares'!$B$6,"Venta física","Venta Online")</f>
        <v>Venta física</v>
      </c>
      <c r="H4996" t="s">
        <v>29</v>
      </c>
      <c r="I4996" s="37">
        <v>79077</v>
      </c>
      <c r="J4996" s="37">
        <v>26445</v>
      </c>
      <c r="K4996" s="37">
        <v>24841</v>
      </c>
      <c r="L4996" s="37">
        <v>93540</v>
      </c>
      <c r="M4996" s="37">
        <v>27232</v>
      </c>
      <c r="N4996" s="37">
        <f>SUM(VentasC15[[#This Row],[Maquillaje]:[Perfumería]])</f>
        <v>251135</v>
      </c>
      <c r="O4996" s="14">
        <f>AVERAGE(VentasC15[[#This Row],[Maquillaje]:[Perfumería]])</f>
        <v>50227</v>
      </c>
      <c r="P4996" t="str">
        <f>INDEX(VentasC15[[#Headers],[Maquillaje]:[Perfumería]],MATCH(MAX(VentasC15[[#This Row],[Maquillaje]:[Perfumería]]),VentasC15[[#This Row],[Maquillaje]:[Perfumería]],0))</f>
        <v>Cuerpo</v>
      </c>
      <c r="Q4996" t="str">
        <f>INDEX(VentasC15[[#Headers],[Maquillaje]:[Perfumería]],MATCH(MIN(VentasC15[[#This Row],[Maquillaje]:[Perfumería]]),VentasC15[[#This Row],[Maquillaje]:[Perfumería]],0))</f>
        <v>Cabello</v>
      </c>
      <c r="R4996" t="str">
        <f>IF(VentasC15[[#This Row],[Total por vendedor]]&gt;=250000,"SI","NO")</f>
        <v>SI</v>
      </c>
    </row>
    <row r="4997" spans="1:18" x14ac:dyDescent="0.3">
      <c r="A4997" s="17">
        <v>33502117</v>
      </c>
      <c r="B4997" s="13">
        <v>66</v>
      </c>
      <c r="C4997" s="13">
        <v>10</v>
      </c>
      <c r="D4997" s="13">
        <v>38</v>
      </c>
      <c r="E4997" t="s">
        <v>24</v>
      </c>
      <c r="F4997" t="s">
        <v>21</v>
      </c>
      <c r="G4997" t="str">
        <f>IF(VentasC15[[#This Row],[Tipo de pago]]='Tablas auxiliares'!$B$6,"Venta física","Venta Online")</f>
        <v>Venta Online</v>
      </c>
      <c r="H4997" t="s">
        <v>30</v>
      </c>
      <c r="I4997" s="37">
        <v>8110</v>
      </c>
      <c r="J4997" s="37">
        <v>67005</v>
      </c>
      <c r="K4997" s="37">
        <v>73007</v>
      </c>
      <c r="L4997" s="37">
        <v>5238</v>
      </c>
      <c r="M4997" s="37">
        <v>47764</v>
      </c>
      <c r="N4997" s="37">
        <f>SUM(VentasC15[[#This Row],[Maquillaje]:[Perfumería]])</f>
        <v>201124</v>
      </c>
      <c r="O4997" s="14">
        <f>AVERAGE(VentasC15[[#This Row],[Maquillaje]:[Perfumería]])</f>
        <v>40224.800000000003</v>
      </c>
      <c r="P4997" t="str">
        <f>INDEX(VentasC15[[#Headers],[Maquillaje]:[Perfumería]],MATCH(MAX(VentasC15[[#This Row],[Maquillaje]:[Perfumería]]),VentasC15[[#This Row],[Maquillaje]:[Perfumería]],0))</f>
        <v>Cabello</v>
      </c>
      <c r="Q4997" t="str">
        <f>INDEX(VentasC15[[#Headers],[Maquillaje]:[Perfumería]],MATCH(MIN(VentasC15[[#This Row],[Maquillaje]:[Perfumería]]),VentasC15[[#This Row],[Maquillaje]:[Perfumería]],0))</f>
        <v>Cuerpo</v>
      </c>
      <c r="R4997" t="str">
        <f>IF(VentasC15[[#This Row],[Total por vendedor]]&gt;=250000,"SI","NO")</f>
        <v>NO</v>
      </c>
    </row>
    <row r="4998" spans="1:18" x14ac:dyDescent="0.3">
      <c r="A4998" s="16">
        <v>33502118</v>
      </c>
      <c r="B4998" s="13">
        <v>61</v>
      </c>
      <c r="C4998" s="13">
        <v>10</v>
      </c>
      <c r="D4998" s="13">
        <v>65</v>
      </c>
      <c r="E4998" t="s">
        <v>22</v>
      </c>
      <c r="F4998" t="s">
        <v>21</v>
      </c>
      <c r="G4998" t="str">
        <f>IF(VentasC15[[#This Row],[Tipo de pago]]='Tablas auxiliares'!$B$6,"Venta física","Venta Online")</f>
        <v>Venta Online</v>
      </c>
      <c r="H4998" t="s">
        <v>29</v>
      </c>
      <c r="I4998" s="37">
        <v>91228</v>
      </c>
      <c r="J4998" s="37">
        <v>42272</v>
      </c>
      <c r="K4998" s="37">
        <v>34774</v>
      </c>
      <c r="L4998" s="37">
        <v>88397</v>
      </c>
      <c r="M4998" s="37">
        <v>32184</v>
      </c>
      <c r="N4998" s="37">
        <f>SUM(VentasC15[[#This Row],[Maquillaje]:[Perfumería]])</f>
        <v>288855</v>
      </c>
      <c r="O4998" s="14">
        <f>AVERAGE(VentasC15[[#This Row],[Maquillaje]:[Perfumería]])</f>
        <v>57771</v>
      </c>
      <c r="P4998" t="str">
        <f>INDEX(VentasC15[[#Headers],[Maquillaje]:[Perfumería]],MATCH(MAX(VentasC15[[#This Row],[Maquillaje]:[Perfumería]]),VentasC15[[#This Row],[Maquillaje]:[Perfumería]],0))</f>
        <v>Maquillaje</v>
      </c>
      <c r="Q4998" t="str">
        <f>INDEX(VentasC15[[#Headers],[Maquillaje]:[Perfumería]],MATCH(MIN(VentasC15[[#This Row],[Maquillaje]:[Perfumería]]),VentasC15[[#This Row],[Maquillaje]:[Perfumería]],0))</f>
        <v>Perfumería</v>
      </c>
      <c r="R4998" t="str">
        <f>IF(VentasC15[[#This Row],[Total por vendedor]]&gt;=250000,"SI","NO")</f>
        <v>SI</v>
      </c>
    </row>
    <row r="4999" spans="1:18" x14ac:dyDescent="0.3">
      <c r="A4999" s="17">
        <v>33502119</v>
      </c>
      <c r="B4999" s="13">
        <v>74</v>
      </c>
      <c r="C4999" s="13">
        <v>10</v>
      </c>
      <c r="D4999" s="13">
        <v>30</v>
      </c>
      <c r="E4999" t="s">
        <v>23</v>
      </c>
      <c r="F4999" t="s">
        <v>21</v>
      </c>
      <c r="G4999" t="str">
        <f>IF(VentasC15[[#This Row],[Tipo de pago]]='Tablas auxiliares'!$B$6,"Venta física","Venta Online")</f>
        <v>Venta Online</v>
      </c>
      <c r="H4999" t="s">
        <v>30</v>
      </c>
      <c r="I4999" s="37">
        <v>33573</v>
      </c>
      <c r="J4999" s="37">
        <v>57241</v>
      </c>
      <c r="K4999" s="37">
        <v>68845</v>
      </c>
      <c r="L4999" s="37">
        <v>82061</v>
      </c>
      <c r="M4999" s="37">
        <v>45855</v>
      </c>
      <c r="N4999" s="37">
        <f>SUM(VentasC15[[#This Row],[Maquillaje]:[Perfumería]])</f>
        <v>287575</v>
      </c>
      <c r="O4999" s="14">
        <f>AVERAGE(VentasC15[[#This Row],[Maquillaje]:[Perfumería]])</f>
        <v>57515</v>
      </c>
      <c r="P4999" t="str">
        <f>INDEX(VentasC15[[#Headers],[Maquillaje]:[Perfumería]],MATCH(MAX(VentasC15[[#This Row],[Maquillaje]:[Perfumería]]),VentasC15[[#This Row],[Maquillaje]:[Perfumería]],0))</f>
        <v>Cuerpo</v>
      </c>
      <c r="Q4999" t="str">
        <f>INDEX(VentasC15[[#Headers],[Maquillaje]:[Perfumería]],MATCH(MIN(VentasC15[[#This Row],[Maquillaje]:[Perfumería]]),VentasC15[[#This Row],[Maquillaje]:[Perfumería]],0))</f>
        <v>Maquillaje</v>
      </c>
      <c r="R4999" t="str">
        <f>IF(VentasC15[[#This Row],[Total por vendedor]]&gt;=250000,"SI","NO")</f>
        <v>SI</v>
      </c>
    </row>
    <row r="5000" spans="1:18" x14ac:dyDescent="0.3">
      <c r="A5000" s="16">
        <v>33502120</v>
      </c>
      <c r="B5000" s="13">
        <v>35</v>
      </c>
      <c r="C5000" s="13">
        <v>10</v>
      </c>
      <c r="D5000" s="13">
        <v>48</v>
      </c>
      <c r="E5000" t="s">
        <v>24</v>
      </c>
      <c r="F5000" t="s">
        <v>20</v>
      </c>
      <c r="G5000" t="str">
        <f>IF(VentasC15[[#This Row],[Tipo de pago]]='Tablas auxiliares'!$B$6,"Venta física","Venta Online")</f>
        <v>Venta física</v>
      </c>
      <c r="H5000" t="s">
        <v>29</v>
      </c>
      <c r="I5000" s="37">
        <v>90307</v>
      </c>
      <c r="J5000" s="37">
        <v>84668</v>
      </c>
      <c r="K5000" s="37">
        <v>94968</v>
      </c>
      <c r="L5000" s="37">
        <v>24076</v>
      </c>
      <c r="M5000" s="37">
        <v>76908</v>
      </c>
      <c r="N5000" s="37">
        <f>SUM(VentasC15[[#This Row],[Maquillaje]:[Perfumería]])</f>
        <v>370927</v>
      </c>
      <c r="O5000" s="14">
        <f>AVERAGE(VentasC15[[#This Row],[Maquillaje]:[Perfumería]])</f>
        <v>74185.399999999994</v>
      </c>
      <c r="P5000" t="str">
        <f>INDEX(VentasC15[[#Headers],[Maquillaje]:[Perfumería]],MATCH(MAX(VentasC15[[#This Row],[Maquillaje]:[Perfumería]]),VentasC15[[#This Row],[Maquillaje]:[Perfumería]],0))</f>
        <v>Cabello</v>
      </c>
      <c r="Q5000" t="str">
        <f>INDEX(VentasC15[[#Headers],[Maquillaje]:[Perfumería]],MATCH(MIN(VentasC15[[#This Row],[Maquillaje]:[Perfumería]]),VentasC15[[#This Row],[Maquillaje]:[Perfumería]],0))</f>
        <v>Cuerpo</v>
      </c>
      <c r="R5000" t="str">
        <f>IF(VentasC15[[#This Row],[Total por vendedor]]&gt;=250000,"SI","NO")</f>
        <v>SI</v>
      </c>
    </row>
    <row r="5001" spans="1:18" x14ac:dyDescent="0.3">
      <c r="A5001" s="17">
        <v>33502121</v>
      </c>
      <c r="B5001" s="13">
        <v>50</v>
      </c>
      <c r="C5001" s="13">
        <v>10</v>
      </c>
      <c r="D5001" s="13">
        <v>42</v>
      </c>
      <c r="E5001" t="s">
        <v>25</v>
      </c>
      <c r="F5001" t="s">
        <v>21</v>
      </c>
      <c r="G5001" t="str">
        <f>IF(VentasC15[[#This Row],[Tipo de pago]]='Tablas auxiliares'!$B$6,"Venta física","Venta Online")</f>
        <v>Venta Online</v>
      </c>
      <c r="H5001" t="s">
        <v>30</v>
      </c>
      <c r="I5001" s="37">
        <v>71707</v>
      </c>
      <c r="J5001" s="37">
        <v>12784</v>
      </c>
      <c r="K5001" s="37">
        <v>35818</v>
      </c>
      <c r="L5001" s="37">
        <v>78691</v>
      </c>
      <c r="M5001" s="37">
        <v>73982</v>
      </c>
      <c r="N5001" s="37">
        <f>SUM(VentasC15[[#This Row],[Maquillaje]:[Perfumería]])</f>
        <v>272982</v>
      </c>
      <c r="O5001" s="14">
        <f>AVERAGE(VentasC15[[#This Row],[Maquillaje]:[Perfumería]])</f>
        <v>54596.4</v>
      </c>
      <c r="P5001" t="str">
        <f>INDEX(VentasC15[[#Headers],[Maquillaje]:[Perfumería]],MATCH(MAX(VentasC15[[#This Row],[Maquillaje]:[Perfumería]]),VentasC15[[#This Row],[Maquillaje]:[Perfumería]],0))</f>
        <v>Cuerpo</v>
      </c>
      <c r="Q5001" t="str">
        <f>INDEX(VentasC15[[#Headers],[Maquillaje]:[Perfumería]],MATCH(MIN(VentasC15[[#This Row],[Maquillaje]:[Perfumería]]),VentasC15[[#This Row],[Maquillaje]:[Perfumería]],0))</f>
        <v>Skincare</v>
      </c>
      <c r="R5001" t="str">
        <f>IF(VentasC15[[#This Row],[Total por vendedor]]&gt;=250000,"SI","NO")</f>
        <v>SI</v>
      </c>
    </row>
    <row r="5002" spans="1:18" x14ac:dyDescent="0.3">
      <c r="A5002" s="16">
        <v>33502122</v>
      </c>
      <c r="B5002" s="13">
        <v>35</v>
      </c>
      <c r="C5002" s="13">
        <v>10</v>
      </c>
      <c r="D5002" s="13">
        <v>71</v>
      </c>
      <c r="E5002" t="s">
        <v>23</v>
      </c>
      <c r="F5002" t="s">
        <v>20</v>
      </c>
      <c r="G5002" t="str">
        <f>IF(VentasC15[[#This Row],[Tipo de pago]]='Tablas auxiliares'!$B$6,"Venta física","Venta Online")</f>
        <v>Venta física</v>
      </c>
      <c r="H5002" t="s">
        <v>29</v>
      </c>
      <c r="I5002" s="37">
        <v>4951</v>
      </c>
      <c r="J5002" s="37">
        <v>21368</v>
      </c>
      <c r="K5002" s="37">
        <v>23252</v>
      </c>
      <c r="L5002" s="37">
        <v>59342</v>
      </c>
      <c r="M5002" s="37">
        <v>77649</v>
      </c>
      <c r="N5002" s="37">
        <f>SUM(VentasC15[[#This Row],[Maquillaje]:[Perfumería]])</f>
        <v>186562</v>
      </c>
      <c r="O5002" s="14">
        <f>AVERAGE(VentasC15[[#This Row],[Maquillaje]:[Perfumería]])</f>
        <v>37312.400000000001</v>
      </c>
      <c r="P5002" t="str">
        <f>INDEX(VentasC15[[#Headers],[Maquillaje]:[Perfumería]],MATCH(MAX(VentasC15[[#This Row],[Maquillaje]:[Perfumería]]),VentasC15[[#This Row],[Maquillaje]:[Perfumería]],0))</f>
        <v>Perfumería</v>
      </c>
      <c r="Q5002" t="str">
        <f>INDEX(VentasC15[[#Headers],[Maquillaje]:[Perfumería]],MATCH(MIN(VentasC15[[#This Row],[Maquillaje]:[Perfumería]]),VentasC15[[#This Row],[Maquillaje]:[Perfumería]],0))</f>
        <v>Maquillaje</v>
      </c>
      <c r="R5002" t="str">
        <f>IF(VentasC15[[#This Row],[Total por vendedor]]&gt;=250000,"SI","NO")</f>
        <v>NO</v>
      </c>
    </row>
    <row r="5003" spans="1:18" x14ac:dyDescent="0.3">
      <c r="A5003" s="17">
        <v>33502123</v>
      </c>
      <c r="B5003" s="13">
        <v>33</v>
      </c>
      <c r="C5003" s="13">
        <v>10</v>
      </c>
      <c r="D5003" s="13">
        <v>24</v>
      </c>
      <c r="E5003" t="s">
        <v>22</v>
      </c>
      <c r="F5003" t="s">
        <v>20</v>
      </c>
      <c r="G5003" t="str">
        <f>IF(VentasC15[[#This Row],[Tipo de pago]]='Tablas auxiliares'!$B$6,"Venta física","Venta Online")</f>
        <v>Venta física</v>
      </c>
      <c r="H5003" t="s">
        <v>30</v>
      </c>
      <c r="I5003" s="37">
        <v>68509</v>
      </c>
      <c r="J5003" s="37">
        <v>46793</v>
      </c>
      <c r="K5003" s="37">
        <v>46061</v>
      </c>
      <c r="L5003" s="37">
        <v>49456</v>
      </c>
      <c r="M5003" s="37">
        <v>66384</v>
      </c>
      <c r="N5003" s="37">
        <f>SUM(VentasC15[[#This Row],[Maquillaje]:[Perfumería]])</f>
        <v>277203</v>
      </c>
      <c r="O5003" s="14">
        <f>AVERAGE(VentasC15[[#This Row],[Maquillaje]:[Perfumería]])</f>
        <v>55440.6</v>
      </c>
      <c r="P5003" t="str">
        <f>INDEX(VentasC15[[#Headers],[Maquillaje]:[Perfumería]],MATCH(MAX(VentasC15[[#This Row],[Maquillaje]:[Perfumería]]),VentasC15[[#This Row],[Maquillaje]:[Perfumería]],0))</f>
        <v>Maquillaje</v>
      </c>
      <c r="Q5003" t="str">
        <f>INDEX(VentasC15[[#Headers],[Maquillaje]:[Perfumería]],MATCH(MIN(VentasC15[[#This Row],[Maquillaje]:[Perfumería]]),VentasC15[[#This Row],[Maquillaje]:[Perfumería]],0))</f>
        <v>Cabello</v>
      </c>
      <c r="R5003" t="str">
        <f>IF(VentasC15[[#This Row],[Total por vendedor]]&gt;=250000,"SI","NO")</f>
        <v>SI</v>
      </c>
    </row>
    <row r="5004" spans="1:18" x14ac:dyDescent="0.3">
      <c r="A5004" s="16">
        <v>33502124</v>
      </c>
      <c r="B5004" s="13">
        <v>35</v>
      </c>
      <c r="C5004" s="13">
        <v>10</v>
      </c>
      <c r="D5004" s="13">
        <v>72</v>
      </c>
      <c r="E5004" t="s">
        <v>24</v>
      </c>
      <c r="F5004" t="s">
        <v>20</v>
      </c>
      <c r="G5004" t="str">
        <f>IF(VentasC15[[#This Row],[Tipo de pago]]='Tablas auxiliares'!$B$6,"Venta física","Venta Online")</f>
        <v>Venta física</v>
      </c>
      <c r="H5004" t="s">
        <v>30</v>
      </c>
      <c r="I5004" s="37">
        <v>63556</v>
      </c>
      <c r="J5004" s="37">
        <v>46171</v>
      </c>
      <c r="K5004" s="37">
        <v>81572</v>
      </c>
      <c r="L5004" s="37">
        <v>33474</v>
      </c>
      <c r="M5004" s="37">
        <v>31438</v>
      </c>
      <c r="N5004" s="37">
        <f>SUM(VentasC15[[#This Row],[Maquillaje]:[Perfumería]])</f>
        <v>256211</v>
      </c>
      <c r="O5004" s="14">
        <f>AVERAGE(VentasC15[[#This Row],[Maquillaje]:[Perfumería]])</f>
        <v>51242.2</v>
      </c>
      <c r="P5004" t="str">
        <f>INDEX(VentasC15[[#Headers],[Maquillaje]:[Perfumería]],MATCH(MAX(VentasC15[[#This Row],[Maquillaje]:[Perfumería]]),VentasC15[[#This Row],[Maquillaje]:[Perfumería]],0))</f>
        <v>Cabello</v>
      </c>
      <c r="Q5004" t="str">
        <f>INDEX(VentasC15[[#Headers],[Maquillaje]:[Perfumería]],MATCH(MIN(VentasC15[[#This Row],[Maquillaje]:[Perfumería]]),VentasC15[[#This Row],[Maquillaje]:[Perfumería]],0))</f>
        <v>Perfumería</v>
      </c>
      <c r="R5004" t="str">
        <f>IF(VentasC15[[#This Row],[Total por vendedor]]&gt;=250000,"SI","NO")</f>
        <v>SI</v>
      </c>
    </row>
    <row r="5005" spans="1:18" x14ac:dyDescent="0.3">
      <c r="A5005" s="17">
        <v>33502125</v>
      </c>
      <c r="B5005" s="13">
        <v>73</v>
      </c>
      <c r="C5005" s="13">
        <v>10</v>
      </c>
      <c r="D5005" s="13">
        <v>47</v>
      </c>
      <c r="E5005" t="s">
        <v>22</v>
      </c>
      <c r="F5005" t="s">
        <v>20</v>
      </c>
      <c r="G5005" t="str">
        <f>IF(VentasC15[[#This Row],[Tipo de pago]]='Tablas auxiliares'!$B$6,"Venta física","Venta Online")</f>
        <v>Venta física</v>
      </c>
      <c r="H5005" t="s">
        <v>30</v>
      </c>
      <c r="I5005" s="37">
        <v>35675</v>
      </c>
      <c r="J5005" s="37">
        <v>21757</v>
      </c>
      <c r="K5005" s="37">
        <v>77512</v>
      </c>
      <c r="L5005" s="37">
        <v>1958</v>
      </c>
      <c r="M5005" s="37">
        <v>78549</v>
      </c>
      <c r="N5005" s="37">
        <f>SUM(VentasC15[[#This Row],[Maquillaje]:[Perfumería]])</f>
        <v>215451</v>
      </c>
      <c r="O5005" s="14">
        <f>AVERAGE(VentasC15[[#This Row],[Maquillaje]:[Perfumería]])</f>
        <v>43090.2</v>
      </c>
      <c r="P5005" t="str">
        <f>INDEX(VentasC15[[#Headers],[Maquillaje]:[Perfumería]],MATCH(MAX(VentasC15[[#This Row],[Maquillaje]:[Perfumería]]),VentasC15[[#This Row],[Maquillaje]:[Perfumería]],0))</f>
        <v>Perfumería</v>
      </c>
      <c r="Q5005" t="str">
        <f>INDEX(VentasC15[[#Headers],[Maquillaje]:[Perfumería]],MATCH(MIN(VentasC15[[#This Row],[Maquillaje]:[Perfumería]]),VentasC15[[#This Row],[Maquillaje]:[Perfumería]],0))</f>
        <v>Cuerpo</v>
      </c>
      <c r="R5005" t="str">
        <f>IF(VentasC15[[#This Row],[Total por vendedor]]&gt;=250000,"SI","NO")</f>
        <v>NO</v>
      </c>
    </row>
    <row r="5006" spans="1:18" x14ac:dyDescent="0.3">
      <c r="A5006" s="16">
        <v>33502126</v>
      </c>
      <c r="B5006" s="13">
        <v>64</v>
      </c>
      <c r="C5006" s="13">
        <v>10</v>
      </c>
      <c r="D5006" s="13">
        <v>94</v>
      </c>
      <c r="E5006" t="s">
        <v>25</v>
      </c>
      <c r="F5006" t="s">
        <v>21</v>
      </c>
      <c r="G5006" t="str">
        <f>IF(VentasC15[[#This Row],[Tipo de pago]]='Tablas auxiliares'!$B$6,"Venta física","Venta Online")</f>
        <v>Venta Online</v>
      </c>
      <c r="H5006" t="s">
        <v>29</v>
      </c>
      <c r="I5006" s="37">
        <v>38195</v>
      </c>
      <c r="J5006" s="37">
        <v>98284</v>
      </c>
      <c r="K5006" s="37">
        <v>74271</v>
      </c>
      <c r="L5006" s="37">
        <v>10115</v>
      </c>
      <c r="M5006" s="37">
        <v>90590</v>
      </c>
      <c r="N5006" s="37">
        <f>SUM(VentasC15[[#This Row],[Maquillaje]:[Perfumería]])</f>
        <v>311455</v>
      </c>
      <c r="O5006" s="14">
        <f>AVERAGE(VentasC15[[#This Row],[Maquillaje]:[Perfumería]])</f>
        <v>62291</v>
      </c>
      <c r="P5006" t="str">
        <f>INDEX(VentasC15[[#Headers],[Maquillaje]:[Perfumería]],MATCH(MAX(VentasC15[[#This Row],[Maquillaje]:[Perfumería]]),VentasC15[[#This Row],[Maquillaje]:[Perfumería]],0))</f>
        <v>Skincare</v>
      </c>
      <c r="Q5006" t="str">
        <f>INDEX(VentasC15[[#Headers],[Maquillaje]:[Perfumería]],MATCH(MIN(VentasC15[[#This Row],[Maquillaje]:[Perfumería]]),VentasC15[[#This Row],[Maquillaje]:[Perfumería]],0))</f>
        <v>Cuerpo</v>
      </c>
      <c r="R5006" t="str">
        <f>IF(VentasC15[[#This Row],[Total por vendedor]]&gt;=250000,"SI","NO")</f>
        <v>SI</v>
      </c>
    </row>
  </sheetData>
  <mergeCells count="2">
    <mergeCell ref="I4:Q4"/>
    <mergeCell ref="A4:H4"/>
  </mergeCells>
  <dataValidations count="4">
    <dataValidation type="decimal" allowBlank="1" showInputMessage="1" showErrorMessage="1" sqref="I6:M5006" xr:uid="{F5C50279-9205-4C4F-B467-DCF92634F821}">
      <formula1>0</formula1>
      <formula2>100000</formula2>
    </dataValidation>
    <dataValidation type="whole" allowBlank="1" showInputMessage="1" showErrorMessage="1" sqref="B6:B5006" xr:uid="{8E855553-4867-41CB-844A-A556661CDFC8}">
      <formula1>18</formula1>
      <formula2>80</formula2>
    </dataValidation>
    <dataValidation type="whole" allowBlank="1" showInputMessage="1" showErrorMessage="1" sqref="C6:C5006" xr:uid="{1AA1CDDB-C521-4E64-BCEB-137367F1F34F}">
      <formula1>1</formula1>
      <formula2>10</formula2>
    </dataValidation>
    <dataValidation type="whole" allowBlank="1" showInputMessage="1" showErrorMessage="1" sqref="D6:D5006" xr:uid="{2AC4C29A-D920-4BB0-86B4-C01F7814E1B3}">
      <formula1>5</formula1>
      <formula2>100</formula2>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xr:uid="{D094FD74-9107-4D3D-9D69-C486BB0066A8}">
          <x14:formula1>
            <xm:f>'Tablas auxiliares'!$F$6:$F$9</xm:f>
          </x14:formula1>
          <xm:sqref>E6:E5006</xm:sqref>
        </x14:dataValidation>
        <x14:dataValidation type="list" allowBlank="1" showInputMessage="1" showErrorMessage="1" xr:uid="{6A1A264B-94AA-44D4-8492-BE435D2D8B87}">
          <x14:formula1>
            <xm:f>'Tablas auxiliares'!$H$6:$H$7</xm:f>
          </x14:formula1>
          <xm:sqref>F6:F5006</xm:sqref>
        </x14:dataValidation>
        <x14:dataValidation type="list" allowBlank="1" showInputMessage="1" showErrorMessage="1" xr:uid="{636F5418-FD46-4291-8C3B-580801BC555B}">
          <x14:formula1>
            <xm:f>'Tablas auxiliares'!$J$6:$J$10</xm:f>
          </x14:formula1>
          <xm:sqref>P6:Q5006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7E1F6-EE1C-4357-886E-4FEF5D538179}">
  <dimension ref="B2:J22"/>
  <sheetViews>
    <sheetView workbookViewId="0">
      <selection activeCell="F5" sqref="F5"/>
    </sheetView>
  </sheetViews>
  <sheetFormatPr defaultColWidth="11.5546875" defaultRowHeight="14.4" x14ac:dyDescent="0.3"/>
  <cols>
    <col min="2" max="2" width="13.77734375" customWidth="1"/>
    <col min="3" max="3" width="16.109375" customWidth="1"/>
    <col min="4" max="4" width="15" bestFit="1" customWidth="1"/>
  </cols>
  <sheetData>
    <row r="2" spans="2:10" ht="18" x14ac:dyDescent="0.35">
      <c r="B2" s="24" t="s">
        <v>75</v>
      </c>
    </row>
    <row r="5" spans="2:10" x14ac:dyDescent="0.3">
      <c r="B5" t="s">
        <v>4</v>
      </c>
      <c r="D5" t="s">
        <v>33</v>
      </c>
      <c r="F5" t="s">
        <v>5</v>
      </c>
      <c r="H5" t="s">
        <v>4</v>
      </c>
      <c r="J5" t="s">
        <v>74</v>
      </c>
    </row>
    <row r="6" spans="2:10" x14ac:dyDescent="0.3">
      <c r="B6" t="s">
        <v>20</v>
      </c>
      <c r="D6" t="s">
        <v>1</v>
      </c>
      <c r="F6" t="s">
        <v>24</v>
      </c>
      <c r="H6" t="s">
        <v>20</v>
      </c>
      <c r="J6" t="s">
        <v>10</v>
      </c>
    </row>
    <row r="7" spans="2:10" x14ac:dyDescent="0.3">
      <c r="B7" t="s">
        <v>21</v>
      </c>
      <c r="D7" t="s">
        <v>10</v>
      </c>
      <c r="F7" t="s">
        <v>22</v>
      </c>
      <c r="H7" t="s">
        <v>21</v>
      </c>
      <c r="J7" t="s">
        <v>11</v>
      </c>
    </row>
    <row r="8" spans="2:10" x14ac:dyDescent="0.3">
      <c r="D8" t="s">
        <v>11</v>
      </c>
      <c r="F8" t="s">
        <v>23</v>
      </c>
      <c r="J8" t="s">
        <v>3</v>
      </c>
    </row>
    <row r="9" spans="2:10" x14ac:dyDescent="0.3">
      <c r="D9" t="s">
        <v>3</v>
      </c>
      <c r="F9" t="s">
        <v>25</v>
      </c>
      <c r="J9" t="s">
        <v>50</v>
      </c>
    </row>
    <row r="10" spans="2:10" x14ac:dyDescent="0.3">
      <c r="D10" t="s">
        <v>2</v>
      </c>
      <c r="J10" t="s">
        <v>1</v>
      </c>
    </row>
    <row r="11" spans="2:10" x14ac:dyDescent="0.3">
      <c r="D11" t="s">
        <v>0</v>
      </c>
    </row>
    <row r="17" spans="3:4" x14ac:dyDescent="0.3">
      <c r="C17" s="14"/>
    </row>
    <row r="18" spans="3:4" x14ac:dyDescent="0.3">
      <c r="C18" s="14"/>
    </row>
    <row r="19" spans="3:4" x14ac:dyDescent="0.3">
      <c r="C19" s="14"/>
      <c r="D19" s="14"/>
    </row>
    <row r="20" spans="3:4" x14ac:dyDescent="0.3">
      <c r="C20" s="14"/>
    </row>
    <row r="21" spans="3:4" x14ac:dyDescent="0.3">
      <c r="C21" s="14"/>
    </row>
    <row r="22" spans="3:4" x14ac:dyDescent="0.3">
      <c r="C22" s="14"/>
    </row>
  </sheetData>
  <pageMargins left="0.7" right="0.7" top="0.75" bottom="0.75" header="0.3" footer="0.3"/>
  <pageSetup paperSize="9" orientation="portrait" r:id="rId1"/>
  <tableParts count="5">
    <tablePart r:id="rId2"/>
    <tablePart r:id="rId3"/>
    <tablePart r:id="rId4"/>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01709-238E-4537-8960-5A0A8A16EA1D}">
  <dimension ref="B4:F5005"/>
  <sheetViews>
    <sheetView workbookViewId="0">
      <selection activeCell="E8" sqref="E8"/>
    </sheetView>
  </sheetViews>
  <sheetFormatPr defaultColWidth="11.5546875" defaultRowHeight="14.4" x14ac:dyDescent="0.3"/>
  <cols>
    <col min="2" max="2" width="16.5546875" bestFit="1" customWidth="1"/>
    <col min="3" max="3" width="13" bestFit="1" customWidth="1"/>
    <col min="5" max="5" width="13.33203125" bestFit="1" customWidth="1"/>
    <col min="6" max="6" width="15.77734375" bestFit="1" customWidth="1"/>
  </cols>
  <sheetData>
    <row r="4" spans="2:6" ht="18" x14ac:dyDescent="0.35">
      <c r="B4" s="33" t="s">
        <v>105</v>
      </c>
      <c r="C4" t="s">
        <v>106</v>
      </c>
      <c r="E4" s="24" t="s">
        <v>104</v>
      </c>
    </row>
    <row r="5" spans="2:6" x14ac:dyDescent="0.3">
      <c r="B5" s="36">
        <v>33497126</v>
      </c>
      <c r="C5" s="37">
        <v>201982</v>
      </c>
    </row>
    <row r="6" spans="2:6" x14ac:dyDescent="0.3">
      <c r="B6" s="36">
        <v>33497127</v>
      </c>
      <c r="C6" s="37">
        <v>306231</v>
      </c>
      <c r="E6" s="40" t="s">
        <v>107</v>
      </c>
      <c r="F6" s="41" t="s">
        <v>108</v>
      </c>
    </row>
    <row r="7" spans="2:6" x14ac:dyDescent="0.3">
      <c r="B7" s="36">
        <v>33497128</v>
      </c>
      <c r="C7" s="37">
        <v>334005</v>
      </c>
      <c r="E7" s="38">
        <f>MAX(C6:C5006)</f>
        <v>466021</v>
      </c>
      <c r="F7" s="39">
        <f>_xlfn.XLOOKUP($E$7,$C$5:$C$5005,$B$5:$B$5005,"No se encontró ID",0,1)</f>
        <v>33500027</v>
      </c>
    </row>
    <row r="8" spans="2:6" x14ac:dyDescent="0.3">
      <c r="B8" s="36">
        <v>33497129</v>
      </c>
      <c r="C8" s="37">
        <v>253182</v>
      </c>
    </row>
    <row r="9" spans="2:6" x14ac:dyDescent="0.3">
      <c r="B9" s="36">
        <v>33497130</v>
      </c>
      <c r="C9" s="37">
        <v>358874</v>
      </c>
    </row>
    <row r="10" spans="2:6" x14ac:dyDescent="0.3">
      <c r="B10" s="36">
        <v>33497131</v>
      </c>
      <c r="C10" s="37">
        <v>185698</v>
      </c>
    </row>
    <row r="11" spans="2:6" x14ac:dyDescent="0.3">
      <c r="B11" s="36">
        <v>33497132</v>
      </c>
      <c r="C11" s="37">
        <v>200569</v>
      </c>
    </row>
    <row r="12" spans="2:6" x14ac:dyDescent="0.3">
      <c r="B12" s="36">
        <v>33497133</v>
      </c>
      <c r="C12" s="37">
        <v>376176</v>
      </c>
    </row>
    <row r="13" spans="2:6" x14ac:dyDescent="0.3">
      <c r="B13" s="36">
        <v>33497134</v>
      </c>
      <c r="C13" s="37">
        <v>223362</v>
      </c>
    </row>
    <row r="14" spans="2:6" x14ac:dyDescent="0.3">
      <c r="B14" s="36">
        <v>33497135</v>
      </c>
      <c r="C14" s="37">
        <v>255201</v>
      </c>
    </row>
    <row r="15" spans="2:6" x14ac:dyDescent="0.3">
      <c r="B15" s="36">
        <v>33497136</v>
      </c>
      <c r="C15" s="37">
        <v>209040</v>
      </c>
    </row>
    <row r="16" spans="2:6" x14ac:dyDescent="0.3">
      <c r="B16" s="36">
        <v>33497137</v>
      </c>
      <c r="C16" s="37">
        <v>149259</v>
      </c>
    </row>
    <row r="17" spans="2:3" x14ac:dyDescent="0.3">
      <c r="B17" s="36">
        <v>33497138</v>
      </c>
      <c r="C17" s="37">
        <v>241764</v>
      </c>
    </row>
    <row r="18" spans="2:3" x14ac:dyDescent="0.3">
      <c r="B18" s="36">
        <v>33497139</v>
      </c>
      <c r="C18" s="37">
        <v>262830</v>
      </c>
    </row>
    <row r="19" spans="2:3" x14ac:dyDescent="0.3">
      <c r="B19" s="36">
        <v>33497140</v>
      </c>
      <c r="C19" s="37">
        <v>250502</v>
      </c>
    </row>
    <row r="20" spans="2:3" x14ac:dyDescent="0.3">
      <c r="B20" s="36">
        <v>33497141</v>
      </c>
      <c r="C20" s="37">
        <v>273007</v>
      </c>
    </row>
    <row r="21" spans="2:3" x14ac:dyDescent="0.3">
      <c r="B21" s="36">
        <v>33497142</v>
      </c>
      <c r="C21" s="37">
        <v>230644</v>
      </c>
    </row>
    <row r="22" spans="2:3" x14ac:dyDescent="0.3">
      <c r="B22" s="36">
        <v>33497143</v>
      </c>
      <c r="C22" s="37">
        <v>260648</v>
      </c>
    </row>
    <row r="23" spans="2:3" x14ac:dyDescent="0.3">
      <c r="B23" s="36">
        <v>33497144</v>
      </c>
      <c r="C23" s="37">
        <v>193725</v>
      </c>
    </row>
    <row r="24" spans="2:3" x14ac:dyDescent="0.3">
      <c r="B24" s="36">
        <v>33497145</v>
      </c>
      <c r="C24" s="37">
        <v>255676</v>
      </c>
    </row>
    <row r="25" spans="2:3" x14ac:dyDescent="0.3">
      <c r="B25" s="36">
        <v>33497146</v>
      </c>
      <c r="C25" s="37">
        <v>329784</v>
      </c>
    </row>
    <row r="26" spans="2:3" x14ac:dyDescent="0.3">
      <c r="B26" s="36">
        <v>33497147</v>
      </c>
      <c r="C26" s="37">
        <v>355394</v>
      </c>
    </row>
    <row r="27" spans="2:3" x14ac:dyDescent="0.3">
      <c r="B27" s="36">
        <v>33497148</v>
      </c>
      <c r="C27" s="37">
        <v>216951</v>
      </c>
    </row>
    <row r="28" spans="2:3" x14ac:dyDescent="0.3">
      <c r="B28" s="36">
        <v>33497149</v>
      </c>
      <c r="C28" s="37">
        <v>217139</v>
      </c>
    </row>
    <row r="29" spans="2:3" x14ac:dyDescent="0.3">
      <c r="B29" s="36">
        <v>33497150</v>
      </c>
      <c r="C29" s="37">
        <v>224155</v>
      </c>
    </row>
    <row r="30" spans="2:3" x14ac:dyDescent="0.3">
      <c r="B30" s="36">
        <v>33497151</v>
      </c>
      <c r="C30" s="37">
        <v>130840</v>
      </c>
    </row>
    <row r="31" spans="2:3" x14ac:dyDescent="0.3">
      <c r="B31" s="36">
        <v>33497152</v>
      </c>
      <c r="C31" s="37">
        <v>247959</v>
      </c>
    </row>
    <row r="32" spans="2:3" x14ac:dyDescent="0.3">
      <c r="B32" s="36">
        <v>33497153</v>
      </c>
      <c r="C32" s="37">
        <v>170751</v>
      </c>
    </row>
    <row r="33" spans="2:3" x14ac:dyDescent="0.3">
      <c r="B33" s="36">
        <v>33497154</v>
      </c>
      <c r="C33" s="37">
        <v>229955</v>
      </c>
    </row>
    <row r="34" spans="2:3" x14ac:dyDescent="0.3">
      <c r="B34" s="36">
        <v>33497155</v>
      </c>
      <c r="C34" s="37">
        <v>268885</v>
      </c>
    </row>
    <row r="35" spans="2:3" x14ac:dyDescent="0.3">
      <c r="B35" s="36">
        <v>33497156</v>
      </c>
      <c r="C35" s="37">
        <v>344563</v>
      </c>
    </row>
    <row r="36" spans="2:3" x14ac:dyDescent="0.3">
      <c r="B36" s="36">
        <v>33497157</v>
      </c>
      <c r="C36" s="37">
        <v>187961</v>
      </c>
    </row>
    <row r="37" spans="2:3" x14ac:dyDescent="0.3">
      <c r="B37" s="36">
        <v>33497158</v>
      </c>
      <c r="C37" s="37">
        <v>178687</v>
      </c>
    </row>
    <row r="38" spans="2:3" x14ac:dyDescent="0.3">
      <c r="B38" s="36">
        <v>33497159</v>
      </c>
      <c r="C38" s="37">
        <v>188812</v>
      </c>
    </row>
    <row r="39" spans="2:3" x14ac:dyDescent="0.3">
      <c r="B39" s="36">
        <v>33497160</v>
      </c>
      <c r="C39" s="37">
        <v>269767</v>
      </c>
    </row>
    <row r="40" spans="2:3" x14ac:dyDescent="0.3">
      <c r="B40" s="36">
        <v>33497161</v>
      </c>
      <c r="C40" s="37">
        <v>241035</v>
      </c>
    </row>
    <row r="41" spans="2:3" x14ac:dyDescent="0.3">
      <c r="B41" s="36">
        <v>33497162</v>
      </c>
      <c r="C41" s="37">
        <v>151803</v>
      </c>
    </row>
    <row r="42" spans="2:3" x14ac:dyDescent="0.3">
      <c r="B42" s="36">
        <v>33497163</v>
      </c>
      <c r="C42" s="37">
        <v>313981</v>
      </c>
    </row>
    <row r="43" spans="2:3" x14ac:dyDescent="0.3">
      <c r="B43" s="36">
        <v>33497164</v>
      </c>
      <c r="C43" s="37">
        <v>355071</v>
      </c>
    </row>
    <row r="44" spans="2:3" x14ac:dyDescent="0.3">
      <c r="B44" s="36">
        <v>33497165</v>
      </c>
      <c r="C44" s="37">
        <v>73693</v>
      </c>
    </row>
    <row r="45" spans="2:3" x14ac:dyDescent="0.3">
      <c r="B45" s="36">
        <v>33497166</v>
      </c>
      <c r="C45" s="37">
        <v>329174</v>
      </c>
    </row>
    <row r="46" spans="2:3" x14ac:dyDescent="0.3">
      <c r="B46" s="36">
        <v>33497167</v>
      </c>
      <c r="C46" s="37">
        <v>140833</v>
      </c>
    </row>
    <row r="47" spans="2:3" x14ac:dyDescent="0.3">
      <c r="B47" s="36">
        <v>33497168</v>
      </c>
      <c r="C47" s="37">
        <v>333194</v>
      </c>
    </row>
    <row r="48" spans="2:3" x14ac:dyDescent="0.3">
      <c r="B48" s="36">
        <v>33497169</v>
      </c>
      <c r="C48" s="37">
        <v>184278</v>
      </c>
    </row>
    <row r="49" spans="2:3" x14ac:dyDescent="0.3">
      <c r="B49" s="36">
        <v>33497170</v>
      </c>
      <c r="C49" s="37">
        <v>308095</v>
      </c>
    </row>
    <row r="50" spans="2:3" x14ac:dyDescent="0.3">
      <c r="B50" s="36">
        <v>33497171</v>
      </c>
      <c r="C50" s="37">
        <v>311241</v>
      </c>
    </row>
    <row r="51" spans="2:3" x14ac:dyDescent="0.3">
      <c r="B51" s="36">
        <v>33497172</v>
      </c>
      <c r="C51" s="37">
        <v>202292</v>
      </c>
    </row>
    <row r="52" spans="2:3" x14ac:dyDescent="0.3">
      <c r="B52" s="36">
        <v>33497173</v>
      </c>
      <c r="C52" s="37">
        <v>174281</v>
      </c>
    </row>
    <row r="53" spans="2:3" x14ac:dyDescent="0.3">
      <c r="B53" s="36">
        <v>33497174</v>
      </c>
      <c r="C53" s="37">
        <v>352603</v>
      </c>
    </row>
    <row r="54" spans="2:3" x14ac:dyDescent="0.3">
      <c r="B54" s="36">
        <v>33497175</v>
      </c>
      <c r="C54" s="37">
        <v>202155</v>
      </c>
    </row>
    <row r="55" spans="2:3" x14ac:dyDescent="0.3">
      <c r="B55" s="36">
        <v>33497176</v>
      </c>
      <c r="C55" s="37">
        <v>168657</v>
      </c>
    </row>
    <row r="56" spans="2:3" x14ac:dyDescent="0.3">
      <c r="B56" s="36">
        <v>33497177</v>
      </c>
      <c r="C56" s="37">
        <v>185432</v>
      </c>
    </row>
    <row r="57" spans="2:3" x14ac:dyDescent="0.3">
      <c r="B57" s="36">
        <v>33497178</v>
      </c>
      <c r="C57" s="37">
        <v>189522</v>
      </c>
    </row>
    <row r="58" spans="2:3" x14ac:dyDescent="0.3">
      <c r="B58" s="36">
        <v>33497179</v>
      </c>
      <c r="C58" s="37">
        <v>225415</v>
      </c>
    </row>
    <row r="59" spans="2:3" x14ac:dyDescent="0.3">
      <c r="B59" s="36">
        <v>33497180</v>
      </c>
      <c r="C59" s="37">
        <v>239362</v>
      </c>
    </row>
    <row r="60" spans="2:3" x14ac:dyDescent="0.3">
      <c r="B60" s="36">
        <v>33497181</v>
      </c>
      <c r="C60" s="37">
        <v>249015</v>
      </c>
    </row>
    <row r="61" spans="2:3" x14ac:dyDescent="0.3">
      <c r="B61" s="36">
        <v>33497182</v>
      </c>
      <c r="C61" s="37">
        <v>230140</v>
      </c>
    </row>
    <row r="62" spans="2:3" x14ac:dyDescent="0.3">
      <c r="B62" s="36">
        <v>33497183</v>
      </c>
      <c r="C62" s="37">
        <v>203735</v>
      </c>
    </row>
    <row r="63" spans="2:3" x14ac:dyDescent="0.3">
      <c r="B63" s="36">
        <v>33497184</v>
      </c>
      <c r="C63" s="37">
        <v>161162</v>
      </c>
    </row>
    <row r="64" spans="2:3" x14ac:dyDescent="0.3">
      <c r="B64" s="36">
        <v>33497185</v>
      </c>
      <c r="C64" s="37">
        <v>278413</v>
      </c>
    </row>
    <row r="65" spans="2:3" x14ac:dyDescent="0.3">
      <c r="B65" s="36">
        <v>33497186</v>
      </c>
      <c r="C65" s="37">
        <v>208612</v>
      </c>
    </row>
    <row r="66" spans="2:3" x14ac:dyDescent="0.3">
      <c r="B66" s="36">
        <v>33497187</v>
      </c>
      <c r="C66" s="37">
        <v>169497</v>
      </c>
    </row>
    <row r="67" spans="2:3" x14ac:dyDescent="0.3">
      <c r="B67" s="36">
        <v>33497188</v>
      </c>
      <c r="C67" s="37">
        <v>376566</v>
      </c>
    </row>
    <row r="68" spans="2:3" x14ac:dyDescent="0.3">
      <c r="B68" s="36">
        <v>33497189</v>
      </c>
      <c r="C68" s="37">
        <v>150523</v>
      </c>
    </row>
    <row r="69" spans="2:3" x14ac:dyDescent="0.3">
      <c r="B69" s="36">
        <v>33497190</v>
      </c>
      <c r="C69" s="37">
        <v>269383</v>
      </c>
    </row>
    <row r="70" spans="2:3" x14ac:dyDescent="0.3">
      <c r="B70" s="36">
        <v>33497191</v>
      </c>
      <c r="C70" s="37">
        <v>224156</v>
      </c>
    </row>
    <row r="71" spans="2:3" x14ac:dyDescent="0.3">
      <c r="B71" s="36">
        <v>33497192</v>
      </c>
      <c r="C71" s="37">
        <v>152328</v>
      </c>
    </row>
    <row r="72" spans="2:3" x14ac:dyDescent="0.3">
      <c r="B72" s="36">
        <v>33497193</v>
      </c>
      <c r="C72" s="37">
        <v>345782</v>
      </c>
    </row>
    <row r="73" spans="2:3" x14ac:dyDescent="0.3">
      <c r="B73" s="36">
        <v>33497194</v>
      </c>
      <c r="C73" s="37">
        <v>247468</v>
      </c>
    </row>
    <row r="74" spans="2:3" x14ac:dyDescent="0.3">
      <c r="B74" s="36">
        <v>33497195</v>
      </c>
      <c r="C74" s="37">
        <v>238851</v>
      </c>
    </row>
    <row r="75" spans="2:3" x14ac:dyDescent="0.3">
      <c r="B75" s="36">
        <v>33497196</v>
      </c>
      <c r="C75" s="37">
        <v>290817</v>
      </c>
    </row>
    <row r="76" spans="2:3" x14ac:dyDescent="0.3">
      <c r="B76" s="36">
        <v>33497197</v>
      </c>
      <c r="C76" s="37">
        <v>338021</v>
      </c>
    </row>
    <row r="77" spans="2:3" x14ac:dyDescent="0.3">
      <c r="B77" s="36">
        <v>33497198</v>
      </c>
      <c r="C77" s="37">
        <v>337685</v>
      </c>
    </row>
    <row r="78" spans="2:3" x14ac:dyDescent="0.3">
      <c r="B78" s="36">
        <v>33497199</v>
      </c>
      <c r="C78" s="37">
        <v>314917</v>
      </c>
    </row>
    <row r="79" spans="2:3" x14ac:dyDescent="0.3">
      <c r="B79" s="36">
        <v>33497200</v>
      </c>
      <c r="C79" s="37">
        <v>286439</v>
      </c>
    </row>
    <row r="80" spans="2:3" x14ac:dyDescent="0.3">
      <c r="B80" s="36">
        <v>33497201</v>
      </c>
      <c r="C80" s="37">
        <v>285947</v>
      </c>
    </row>
    <row r="81" spans="2:3" x14ac:dyDescent="0.3">
      <c r="B81" s="36">
        <v>33497202</v>
      </c>
      <c r="C81" s="37">
        <v>222987</v>
      </c>
    </row>
    <row r="82" spans="2:3" x14ac:dyDescent="0.3">
      <c r="B82" s="36">
        <v>33497203</v>
      </c>
      <c r="C82" s="37">
        <v>205306</v>
      </c>
    </row>
    <row r="83" spans="2:3" x14ac:dyDescent="0.3">
      <c r="B83" s="36">
        <v>33497204</v>
      </c>
      <c r="C83" s="37">
        <v>230633</v>
      </c>
    </row>
    <row r="84" spans="2:3" x14ac:dyDescent="0.3">
      <c r="B84" s="36">
        <v>33497205</v>
      </c>
      <c r="C84" s="37">
        <v>181508</v>
      </c>
    </row>
    <row r="85" spans="2:3" x14ac:dyDescent="0.3">
      <c r="B85" s="36">
        <v>33497206</v>
      </c>
      <c r="C85" s="37">
        <v>130388</v>
      </c>
    </row>
    <row r="86" spans="2:3" x14ac:dyDescent="0.3">
      <c r="B86" s="36">
        <v>33497207</v>
      </c>
      <c r="C86" s="37">
        <v>277626</v>
      </c>
    </row>
    <row r="87" spans="2:3" x14ac:dyDescent="0.3">
      <c r="B87" s="36">
        <v>33497208</v>
      </c>
      <c r="C87" s="37">
        <v>262702</v>
      </c>
    </row>
    <row r="88" spans="2:3" x14ac:dyDescent="0.3">
      <c r="B88" s="36">
        <v>33497209</v>
      </c>
      <c r="C88" s="37">
        <v>190329</v>
      </c>
    </row>
    <row r="89" spans="2:3" x14ac:dyDescent="0.3">
      <c r="B89" s="36">
        <v>33497210</v>
      </c>
      <c r="C89" s="37">
        <v>154171</v>
      </c>
    </row>
    <row r="90" spans="2:3" x14ac:dyDescent="0.3">
      <c r="B90" s="36">
        <v>33497211</v>
      </c>
      <c r="C90" s="37">
        <v>228116</v>
      </c>
    </row>
    <row r="91" spans="2:3" x14ac:dyDescent="0.3">
      <c r="B91" s="36">
        <v>33497212</v>
      </c>
      <c r="C91" s="37">
        <v>224304</v>
      </c>
    </row>
    <row r="92" spans="2:3" x14ac:dyDescent="0.3">
      <c r="B92" s="36">
        <v>33497213</v>
      </c>
      <c r="C92" s="37">
        <v>91431</v>
      </c>
    </row>
    <row r="93" spans="2:3" x14ac:dyDescent="0.3">
      <c r="B93" s="36">
        <v>33497214</v>
      </c>
      <c r="C93" s="37">
        <v>296490</v>
      </c>
    </row>
    <row r="94" spans="2:3" x14ac:dyDescent="0.3">
      <c r="B94" s="36">
        <v>33497215</v>
      </c>
      <c r="C94" s="37">
        <v>246513</v>
      </c>
    </row>
    <row r="95" spans="2:3" x14ac:dyDescent="0.3">
      <c r="B95" s="36">
        <v>33497216</v>
      </c>
      <c r="C95" s="37">
        <v>173571</v>
      </c>
    </row>
    <row r="96" spans="2:3" x14ac:dyDescent="0.3">
      <c r="B96" s="36">
        <v>33497217</v>
      </c>
      <c r="C96" s="37">
        <v>342523</v>
      </c>
    </row>
    <row r="97" spans="2:3" x14ac:dyDescent="0.3">
      <c r="B97" s="36">
        <v>33497218</v>
      </c>
      <c r="C97" s="37">
        <v>311621</v>
      </c>
    </row>
    <row r="98" spans="2:3" x14ac:dyDescent="0.3">
      <c r="B98" s="36">
        <v>33497219</v>
      </c>
      <c r="C98" s="37">
        <v>312024</v>
      </c>
    </row>
    <row r="99" spans="2:3" x14ac:dyDescent="0.3">
      <c r="B99" s="36">
        <v>33497220</v>
      </c>
      <c r="C99" s="37">
        <v>269388</v>
      </c>
    </row>
    <row r="100" spans="2:3" x14ac:dyDescent="0.3">
      <c r="B100" s="36">
        <v>33497221</v>
      </c>
      <c r="C100" s="37">
        <v>337400</v>
      </c>
    </row>
    <row r="101" spans="2:3" x14ac:dyDescent="0.3">
      <c r="B101" s="36">
        <v>33497222</v>
      </c>
      <c r="C101" s="37">
        <v>297677</v>
      </c>
    </row>
    <row r="102" spans="2:3" x14ac:dyDescent="0.3">
      <c r="B102" s="36">
        <v>33497223</v>
      </c>
      <c r="C102" s="37">
        <v>351098</v>
      </c>
    </row>
    <row r="103" spans="2:3" x14ac:dyDescent="0.3">
      <c r="B103" s="36">
        <v>33497224</v>
      </c>
      <c r="C103" s="37">
        <v>276475</v>
      </c>
    </row>
    <row r="104" spans="2:3" x14ac:dyDescent="0.3">
      <c r="B104" s="36">
        <v>33497225</v>
      </c>
      <c r="C104" s="37">
        <v>320117</v>
      </c>
    </row>
    <row r="105" spans="2:3" x14ac:dyDescent="0.3">
      <c r="B105" s="36">
        <v>33497226</v>
      </c>
      <c r="C105" s="37">
        <v>238911</v>
      </c>
    </row>
    <row r="106" spans="2:3" x14ac:dyDescent="0.3">
      <c r="B106" s="36">
        <v>33497227</v>
      </c>
      <c r="C106" s="37">
        <v>314299</v>
      </c>
    </row>
    <row r="107" spans="2:3" x14ac:dyDescent="0.3">
      <c r="B107" s="36">
        <v>33497228</v>
      </c>
      <c r="C107" s="37">
        <v>145590</v>
      </c>
    </row>
    <row r="108" spans="2:3" x14ac:dyDescent="0.3">
      <c r="B108" s="36">
        <v>33497229</v>
      </c>
      <c r="C108" s="37">
        <v>329846</v>
      </c>
    </row>
    <row r="109" spans="2:3" x14ac:dyDescent="0.3">
      <c r="B109" s="36">
        <v>33497230</v>
      </c>
      <c r="C109" s="37">
        <v>216306</v>
      </c>
    </row>
    <row r="110" spans="2:3" x14ac:dyDescent="0.3">
      <c r="B110" s="36">
        <v>33497231</v>
      </c>
      <c r="C110" s="37">
        <v>298132</v>
      </c>
    </row>
    <row r="111" spans="2:3" x14ac:dyDescent="0.3">
      <c r="B111" s="36">
        <v>33497232</v>
      </c>
      <c r="C111" s="37">
        <v>326020</v>
      </c>
    </row>
    <row r="112" spans="2:3" x14ac:dyDescent="0.3">
      <c r="B112" s="36">
        <v>33497233</v>
      </c>
      <c r="C112" s="37">
        <v>172768</v>
      </c>
    </row>
    <row r="113" spans="2:3" x14ac:dyDescent="0.3">
      <c r="B113" s="36">
        <v>33497234</v>
      </c>
      <c r="C113" s="37">
        <v>255531</v>
      </c>
    </row>
    <row r="114" spans="2:3" x14ac:dyDescent="0.3">
      <c r="B114" s="36">
        <v>33497235</v>
      </c>
      <c r="C114" s="37">
        <v>117317</v>
      </c>
    </row>
    <row r="115" spans="2:3" x14ac:dyDescent="0.3">
      <c r="B115" s="36">
        <v>33497236</v>
      </c>
      <c r="C115" s="37">
        <v>324668</v>
      </c>
    </row>
    <row r="116" spans="2:3" x14ac:dyDescent="0.3">
      <c r="B116" s="36">
        <v>33497237</v>
      </c>
      <c r="C116" s="37">
        <v>237366</v>
      </c>
    </row>
    <row r="117" spans="2:3" x14ac:dyDescent="0.3">
      <c r="B117" s="36">
        <v>33497238</v>
      </c>
      <c r="C117" s="37">
        <v>285635</v>
      </c>
    </row>
    <row r="118" spans="2:3" x14ac:dyDescent="0.3">
      <c r="B118" s="36">
        <v>33497239</v>
      </c>
      <c r="C118" s="37">
        <v>152654</v>
      </c>
    </row>
    <row r="119" spans="2:3" x14ac:dyDescent="0.3">
      <c r="B119" s="36">
        <v>33497240</v>
      </c>
      <c r="C119" s="37">
        <v>263160</v>
      </c>
    </row>
    <row r="120" spans="2:3" x14ac:dyDescent="0.3">
      <c r="B120" s="36">
        <v>33497241</v>
      </c>
      <c r="C120" s="37">
        <v>310984</v>
      </c>
    </row>
    <row r="121" spans="2:3" x14ac:dyDescent="0.3">
      <c r="B121" s="36">
        <v>33497242</v>
      </c>
      <c r="C121" s="37">
        <v>360173</v>
      </c>
    </row>
    <row r="122" spans="2:3" x14ac:dyDescent="0.3">
      <c r="B122" s="36">
        <v>33497243</v>
      </c>
      <c r="C122" s="37">
        <v>225670</v>
      </c>
    </row>
    <row r="123" spans="2:3" x14ac:dyDescent="0.3">
      <c r="B123" s="36">
        <v>33497244</v>
      </c>
      <c r="C123" s="37">
        <v>288427</v>
      </c>
    </row>
    <row r="124" spans="2:3" x14ac:dyDescent="0.3">
      <c r="B124" s="36">
        <v>33497245</v>
      </c>
      <c r="C124" s="37">
        <v>155638</v>
      </c>
    </row>
    <row r="125" spans="2:3" x14ac:dyDescent="0.3">
      <c r="B125" s="36">
        <v>33497246</v>
      </c>
      <c r="C125" s="37">
        <v>238643</v>
      </c>
    </row>
    <row r="126" spans="2:3" x14ac:dyDescent="0.3">
      <c r="B126" s="36">
        <v>33497247</v>
      </c>
      <c r="C126" s="37">
        <v>181581</v>
      </c>
    </row>
    <row r="127" spans="2:3" x14ac:dyDescent="0.3">
      <c r="B127" s="36">
        <v>33497248</v>
      </c>
      <c r="C127" s="37">
        <v>181173</v>
      </c>
    </row>
    <row r="128" spans="2:3" x14ac:dyDescent="0.3">
      <c r="B128" s="36">
        <v>33497249</v>
      </c>
      <c r="C128" s="37">
        <v>125958</v>
      </c>
    </row>
    <row r="129" spans="2:3" x14ac:dyDescent="0.3">
      <c r="B129" s="36">
        <v>33497250</v>
      </c>
      <c r="C129" s="37">
        <v>142412</v>
      </c>
    </row>
    <row r="130" spans="2:3" x14ac:dyDescent="0.3">
      <c r="B130" s="36">
        <v>33497251</v>
      </c>
      <c r="C130" s="37">
        <v>326683</v>
      </c>
    </row>
    <row r="131" spans="2:3" x14ac:dyDescent="0.3">
      <c r="B131" s="36">
        <v>33497252</v>
      </c>
      <c r="C131" s="37">
        <v>294047</v>
      </c>
    </row>
    <row r="132" spans="2:3" x14ac:dyDescent="0.3">
      <c r="B132" s="36">
        <v>33497253</v>
      </c>
      <c r="C132" s="37">
        <v>183223</v>
      </c>
    </row>
    <row r="133" spans="2:3" x14ac:dyDescent="0.3">
      <c r="B133" s="36">
        <v>33497254</v>
      </c>
      <c r="C133" s="37">
        <v>321499</v>
      </c>
    </row>
    <row r="134" spans="2:3" x14ac:dyDescent="0.3">
      <c r="B134" s="36">
        <v>33497255</v>
      </c>
      <c r="C134" s="37">
        <v>169065</v>
      </c>
    </row>
    <row r="135" spans="2:3" x14ac:dyDescent="0.3">
      <c r="B135" s="36">
        <v>33497256</v>
      </c>
      <c r="C135" s="37">
        <v>318746</v>
      </c>
    </row>
    <row r="136" spans="2:3" x14ac:dyDescent="0.3">
      <c r="B136" s="36">
        <v>33497257</v>
      </c>
      <c r="C136" s="37">
        <v>264471</v>
      </c>
    </row>
    <row r="137" spans="2:3" x14ac:dyDescent="0.3">
      <c r="B137" s="36">
        <v>33497258</v>
      </c>
      <c r="C137" s="37">
        <v>287067</v>
      </c>
    </row>
    <row r="138" spans="2:3" x14ac:dyDescent="0.3">
      <c r="B138" s="36">
        <v>33497259</v>
      </c>
      <c r="C138" s="37">
        <v>210277</v>
      </c>
    </row>
    <row r="139" spans="2:3" x14ac:dyDescent="0.3">
      <c r="B139" s="36">
        <v>33497260</v>
      </c>
      <c r="C139" s="37">
        <v>214478</v>
      </c>
    </row>
    <row r="140" spans="2:3" x14ac:dyDescent="0.3">
      <c r="B140" s="36">
        <v>33497261</v>
      </c>
      <c r="C140" s="37">
        <v>307248</v>
      </c>
    </row>
    <row r="141" spans="2:3" x14ac:dyDescent="0.3">
      <c r="B141" s="36">
        <v>33497262</v>
      </c>
      <c r="C141" s="37">
        <v>350792</v>
      </c>
    </row>
    <row r="142" spans="2:3" x14ac:dyDescent="0.3">
      <c r="B142" s="36">
        <v>33497263</v>
      </c>
      <c r="C142" s="37">
        <v>181681</v>
      </c>
    </row>
    <row r="143" spans="2:3" x14ac:dyDescent="0.3">
      <c r="B143" s="36">
        <v>33497264</v>
      </c>
      <c r="C143" s="37">
        <v>244003</v>
      </c>
    </row>
    <row r="144" spans="2:3" x14ac:dyDescent="0.3">
      <c r="B144" s="36">
        <v>33497265</v>
      </c>
      <c r="C144" s="37">
        <v>283259</v>
      </c>
    </row>
    <row r="145" spans="2:3" x14ac:dyDescent="0.3">
      <c r="B145" s="36">
        <v>33497266</v>
      </c>
      <c r="C145" s="37">
        <v>258361</v>
      </c>
    </row>
    <row r="146" spans="2:3" x14ac:dyDescent="0.3">
      <c r="B146" s="36">
        <v>33497267</v>
      </c>
      <c r="C146" s="37">
        <v>268222</v>
      </c>
    </row>
    <row r="147" spans="2:3" x14ac:dyDescent="0.3">
      <c r="B147" s="36">
        <v>33497268</v>
      </c>
      <c r="C147" s="37">
        <v>254912</v>
      </c>
    </row>
    <row r="148" spans="2:3" x14ac:dyDescent="0.3">
      <c r="B148" s="36">
        <v>33497269</v>
      </c>
      <c r="C148" s="37">
        <v>267797</v>
      </c>
    </row>
    <row r="149" spans="2:3" x14ac:dyDescent="0.3">
      <c r="B149" s="36">
        <v>33497270</v>
      </c>
      <c r="C149" s="37">
        <v>327634</v>
      </c>
    </row>
    <row r="150" spans="2:3" x14ac:dyDescent="0.3">
      <c r="B150" s="36">
        <v>33497271</v>
      </c>
      <c r="C150" s="37">
        <v>212059</v>
      </c>
    </row>
    <row r="151" spans="2:3" x14ac:dyDescent="0.3">
      <c r="B151" s="36">
        <v>33497272</v>
      </c>
      <c r="C151" s="37">
        <v>328464</v>
      </c>
    </row>
    <row r="152" spans="2:3" x14ac:dyDescent="0.3">
      <c r="B152" s="36">
        <v>33497273</v>
      </c>
      <c r="C152" s="37">
        <v>87284</v>
      </c>
    </row>
    <row r="153" spans="2:3" x14ac:dyDescent="0.3">
      <c r="B153" s="36">
        <v>33497274</v>
      </c>
      <c r="C153" s="37">
        <v>192443</v>
      </c>
    </row>
    <row r="154" spans="2:3" x14ac:dyDescent="0.3">
      <c r="B154" s="36">
        <v>33497275</v>
      </c>
      <c r="C154" s="37">
        <v>220790</v>
      </c>
    </row>
    <row r="155" spans="2:3" x14ac:dyDescent="0.3">
      <c r="B155" s="36">
        <v>33497276</v>
      </c>
      <c r="C155" s="37">
        <v>312544</v>
      </c>
    </row>
    <row r="156" spans="2:3" x14ac:dyDescent="0.3">
      <c r="B156" s="36">
        <v>33497277</v>
      </c>
      <c r="C156" s="37">
        <v>170139</v>
      </c>
    </row>
    <row r="157" spans="2:3" x14ac:dyDescent="0.3">
      <c r="B157" s="36">
        <v>33497278</v>
      </c>
      <c r="C157" s="37">
        <v>395689</v>
      </c>
    </row>
    <row r="158" spans="2:3" x14ac:dyDescent="0.3">
      <c r="B158" s="36">
        <v>33497279</v>
      </c>
      <c r="C158" s="37">
        <v>216603</v>
      </c>
    </row>
    <row r="159" spans="2:3" x14ac:dyDescent="0.3">
      <c r="B159" s="36">
        <v>33497280</v>
      </c>
      <c r="C159" s="37">
        <v>237821</v>
      </c>
    </row>
    <row r="160" spans="2:3" x14ac:dyDescent="0.3">
      <c r="B160" s="36">
        <v>33497281</v>
      </c>
      <c r="C160" s="37">
        <v>278926</v>
      </c>
    </row>
    <row r="161" spans="2:3" x14ac:dyDescent="0.3">
      <c r="B161" s="36">
        <v>33497282</v>
      </c>
      <c r="C161" s="37">
        <v>294364</v>
      </c>
    </row>
    <row r="162" spans="2:3" x14ac:dyDescent="0.3">
      <c r="B162" s="36">
        <v>33497283</v>
      </c>
      <c r="C162" s="37">
        <v>190045</v>
      </c>
    </row>
    <row r="163" spans="2:3" x14ac:dyDescent="0.3">
      <c r="B163" s="36">
        <v>33497284</v>
      </c>
      <c r="C163" s="37">
        <v>311789</v>
      </c>
    </row>
    <row r="164" spans="2:3" x14ac:dyDescent="0.3">
      <c r="B164" s="36">
        <v>33497285</v>
      </c>
      <c r="C164" s="37">
        <v>269283</v>
      </c>
    </row>
    <row r="165" spans="2:3" x14ac:dyDescent="0.3">
      <c r="B165" s="36">
        <v>33497286</v>
      </c>
      <c r="C165" s="37">
        <v>189536</v>
      </c>
    </row>
    <row r="166" spans="2:3" x14ac:dyDescent="0.3">
      <c r="B166" s="36">
        <v>33497287</v>
      </c>
      <c r="C166" s="37">
        <v>160443</v>
      </c>
    </row>
    <row r="167" spans="2:3" x14ac:dyDescent="0.3">
      <c r="B167" s="36">
        <v>33497288</v>
      </c>
      <c r="C167" s="37">
        <v>234635</v>
      </c>
    </row>
    <row r="168" spans="2:3" x14ac:dyDescent="0.3">
      <c r="B168" s="36">
        <v>33497289</v>
      </c>
      <c r="C168" s="37">
        <v>289858</v>
      </c>
    </row>
    <row r="169" spans="2:3" x14ac:dyDescent="0.3">
      <c r="B169" s="36">
        <v>33497290</v>
      </c>
      <c r="C169" s="37">
        <v>205555</v>
      </c>
    </row>
    <row r="170" spans="2:3" x14ac:dyDescent="0.3">
      <c r="B170" s="36">
        <v>33497291</v>
      </c>
      <c r="C170" s="37">
        <v>160167</v>
      </c>
    </row>
    <row r="171" spans="2:3" x14ac:dyDescent="0.3">
      <c r="B171" s="36">
        <v>33497292</v>
      </c>
      <c r="C171" s="37">
        <v>285004</v>
      </c>
    </row>
    <row r="172" spans="2:3" x14ac:dyDescent="0.3">
      <c r="B172" s="36">
        <v>33497293</v>
      </c>
      <c r="C172" s="37">
        <v>237604</v>
      </c>
    </row>
    <row r="173" spans="2:3" x14ac:dyDescent="0.3">
      <c r="B173" s="36">
        <v>33497294</v>
      </c>
      <c r="C173" s="37">
        <v>214380</v>
      </c>
    </row>
    <row r="174" spans="2:3" x14ac:dyDescent="0.3">
      <c r="B174" s="36">
        <v>33497295</v>
      </c>
      <c r="C174" s="37">
        <v>223817</v>
      </c>
    </row>
    <row r="175" spans="2:3" x14ac:dyDescent="0.3">
      <c r="B175" s="36">
        <v>33497296</v>
      </c>
      <c r="C175" s="37">
        <v>273944</v>
      </c>
    </row>
    <row r="176" spans="2:3" x14ac:dyDescent="0.3">
      <c r="B176" s="36">
        <v>33497297</v>
      </c>
      <c r="C176" s="37">
        <v>265871</v>
      </c>
    </row>
    <row r="177" spans="2:3" x14ac:dyDescent="0.3">
      <c r="B177" s="36">
        <v>33497298</v>
      </c>
      <c r="C177" s="37">
        <v>297890</v>
      </c>
    </row>
    <row r="178" spans="2:3" x14ac:dyDescent="0.3">
      <c r="B178" s="36">
        <v>33497299</v>
      </c>
      <c r="C178" s="37">
        <v>202258</v>
      </c>
    </row>
    <row r="179" spans="2:3" x14ac:dyDescent="0.3">
      <c r="B179" s="36">
        <v>33497300</v>
      </c>
      <c r="C179" s="37">
        <v>184366</v>
      </c>
    </row>
    <row r="180" spans="2:3" x14ac:dyDescent="0.3">
      <c r="B180" s="36">
        <v>33497301</v>
      </c>
      <c r="C180" s="37">
        <v>255550</v>
      </c>
    </row>
    <row r="181" spans="2:3" x14ac:dyDescent="0.3">
      <c r="B181" s="36">
        <v>33497302</v>
      </c>
      <c r="C181" s="37">
        <v>309124</v>
      </c>
    </row>
    <row r="182" spans="2:3" x14ac:dyDescent="0.3">
      <c r="B182" s="36">
        <v>33497303</v>
      </c>
      <c r="C182" s="37">
        <v>444913</v>
      </c>
    </row>
    <row r="183" spans="2:3" x14ac:dyDescent="0.3">
      <c r="B183" s="36">
        <v>33497304</v>
      </c>
      <c r="C183" s="37">
        <v>255915</v>
      </c>
    </row>
    <row r="184" spans="2:3" x14ac:dyDescent="0.3">
      <c r="B184" s="36">
        <v>33497305</v>
      </c>
      <c r="C184" s="37">
        <v>161626</v>
      </c>
    </row>
    <row r="185" spans="2:3" x14ac:dyDescent="0.3">
      <c r="B185" s="36">
        <v>33497306</v>
      </c>
      <c r="C185" s="37">
        <v>199360</v>
      </c>
    </row>
    <row r="186" spans="2:3" x14ac:dyDescent="0.3">
      <c r="B186" s="36">
        <v>33497307</v>
      </c>
      <c r="C186" s="37">
        <v>231239</v>
      </c>
    </row>
    <row r="187" spans="2:3" x14ac:dyDescent="0.3">
      <c r="B187" s="36">
        <v>33497308</v>
      </c>
      <c r="C187" s="37">
        <v>156223</v>
      </c>
    </row>
    <row r="188" spans="2:3" x14ac:dyDescent="0.3">
      <c r="B188" s="36">
        <v>33497309</v>
      </c>
      <c r="C188" s="37">
        <v>176372</v>
      </c>
    </row>
    <row r="189" spans="2:3" x14ac:dyDescent="0.3">
      <c r="B189" s="36">
        <v>33497310</v>
      </c>
      <c r="C189" s="37">
        <v>246868</v>
      </c>
    </row>
    <row r="190" spans="2:3" x14ac:dyDescent="0.3">
      <c r="B190" s="36">
        <v>33497311</v>
      </c>
      <c r="C190" s="37">
        <v>206035</v>
      </c>
    </row>
    <row r="191" spans="2:3" x14ac:dyDescent="0.3">
      <c r="B191" s="36">
        <v>33497312</v>
      </c>
      <c r="C191" s="37">
        <v>324759</v>
      </c>
    </row>
    <row r="192" spans="2:3" x14ac:dyDescent="0.3">
      <c r="B192" s="36">
        <v>33497313</v>
      </c>
      <c r="C192" s="37">
        <v>162351</v>
      </c>
    </row>
    <row r="193" spans="2:3" x14ac:dyDescent="0.3">
      <c r="B193" s="36">
        <v>33497314</v>
      </c>
      <c r="C193" s="37">
        <v>234060</v>
      </c>
    </row>
    <row r="194" spans="2:3" x14ac:dyDescent="0.3">
      <c r="B194" s="36">
        <v>33497315</v>
      </c>
      <c r="C194" s="37">
        <v>371466</v>
      </c>
    </row>
    <row r="195" spans="2:3" x14ac:dyDescent="0.3">
      <c r="B195" s="36">
        <v>33497316</v>
      </c>
      <c r="C195" s="37">
        <v>268628</v>
      </c>
    </row>
    <row r="196" spans="2:3" x14ac:dyDescent="0.3">
      <c r="B196" s="36">
        <v>33497317</v>
      </c>
      <c r="C196" s="37">
        <v>345577</v>
      </c>
    </row>
    <row r="197" spans="2:3" x14ac:dyDescent="0.3">
      <c r="B197" s="36">
        <v>33497318</v>
      </c>
      <c r="C197" s="37">
        <v>261561</v>
      </c>
    </row>
    <row r="198" spans="2:3" x14ac:dyDescent="0.3">
      <c r="B198" s="36">
        <v>33497319</v>
      </c>
      <c r="C198" s="37">
        <v>301717</v>
      </c>
    </row>
    <row r="199" spans="2:3" x14ac:dyDescent="0.3">
      <c r="B199" s="36">
        <v>33497320</v>
      </c>
      <c r="C199" s="37">
        <v>180260</v>
      </c>
    </row>
    <row r="200" spans="2:3" x14ac:dyDescent="0.3">
      <c r="B200" s="36">
        <v>33497321</v>
      </c>
      <c r="C200" s="37">
        <v>147720</v>
      </c>
    </row>
    <row r="201" spans="2:3" x14ac:dyDescent="0.3">
      <c r="B201" s="36">
        <v>33497322</v>
      </c>
      <c r="C201" s="37">
        <v>374773</v>
      </c>
    </row>
    <row r="202" spans="2:3" x14ac:dyDescent="0.3">
      <c r="B202" s="36">
        <v>33497323</v>
      </c>
      <c r="C202" s="37">
        <v>243072</v>
      </c>
    </row>
    <row r="203" spans="2:3" x14ac:dyDescent="0.3">
      <c r="B203" s="36">
        <v>33497324</v>
      </c>
      <c r="C203" s="37">
        <v>192429</v>
      </c>
    </row>
    <row r="204" spans="2:3" x14ac:dyDescent="0.3">
      <c r="B204" s="36">
        <v>33497325</v>
      </c>
      <c r="C204" s="37">
        <v>214263</v>
      </c>
    </row>
    <row r="205" spans="2:3" x14ac:dyDescent="0.3">
      <c r="B205" s="36">
        <v>33497326</v>
      </c>
      <c r="C205" s="37">
        <v>174999</v>
      </c>
    </row>
    <row r="206" spans="2:3" x14ac:dyDescent="0.3">
      <c r="B206" s="36">
        <v>33497327</v>
      </c>
      <c r="C206" s="37">
        <v>173206</v>
      </c>
    </row>
    <row r="207" spans="2:3" x14ac:dyDescent="0.3">
      <c r="B207" s="36">
        <v>33497328</v>
      </c>
      <c r="C207" s="37">
        <v>185195</v>
      </c>
    </row>
    <row r="208" spans="2:3" x14ac:dyDescent="0.3">
      <c r="B208" s="36">
        <v>33497329</v>
      </c>
      <c r="C208" s="37">
        <v>279235</v>
      </c>
    </row>
    <row r="209" spans="2:3" x14ac:dyDescent="0.3">
      <c r="B209" s="36">
        <v>33497330</v>
      </c>
      <c r="C209" s="37">
        <v>240525</v>
      </c>
    </row>
    <row r="210" spans="2:3" x14ac:dyDescent="0.3">
      <c r="B210" s="36">
        <v>33497331</v>
      </c>
      <c r="C210" s="37">
        <v>329459</v>
      </c>
    </row>
    <row r="211" spans="2:3" x14ac:dyDescent="0.3">
      <c r="B211" s="36">
        <v>33497332</v>
      </c>
      <c r="C211" s="37">
        <v>113766</v>
      </c>
    </row>
    <row r="212" spans="2:3" x14ac:dyDescent="0.3">
      <c r="B212" s="36">
        <v>33497333</v>
      </c>
      <c r="C212" s="37">
        <v>349571</v>
      </c>
    </row>
    <row r="213" spans="2:3" x14ac:dyDescent="0.3">
      <c r="B213" s="36">
        <v>33497334</v>
      </c>
      <c r="C213" s="37">
        <v>356434</v>
      </c>
    </row>
    <row r="214" spans="2:3" x14ac:dyDescent="0.3">
      <c r="B214" s="36">
        <v>33497335</v>
      </c>
      <c r="C214" s="37">
        <v>320275</v>
      </c>
    </row>
    <row r="215" spans="2:3" x14ac:dyDescent="0.3">
      <c r="B215" s="36">
        <v>33497336</v>
      </c>
      <c r="C215" s="37">
        <v>266534</v>
      </c>
    </row>
    <row r="216" spans="2:3" x14ac:dyDescent="0.3">
      <c r="B216" s="36">
        <v>33497337</v>
      </c>
      <c r="C216" s="37">
        <v>283500</v>
      </c>
    </row>
    <row r="217" spans="2:3" x14ac:dyDescent="0.3">
      <c r="B217" s="36">
        <v>33497338</v>
      </c>
      <c r="C217" s="37">
        <v>320744</v>
      </c>
    </row>
    <row r="218" spans="2:3" x14ac:dyDescent="0.3">
      <c r="B218" s="36">
        <v>33497339</v>
      </c>
      <c r="C218" s="37">
        <v>213785</v>
      </c>
    </row>
    <row r="219" spans="2:3" x14ac:dyDescent="0.3">
      <c r="B219" s="36">
        <v>33497340</v>
      </c>
      <c r="C219" s="37">
        <v>148528</v>
      </c>
    </row>
    <row r="220" spans="2:3" x14ac:dyDescent="0.3">
      <c r="B220" s="36">
        <v>33497341</v>
      </c>
      <c r="C220" s="37">
        <v>351370</v>
      </c>
    </row>
    <row r="221" spans="2:3" x14ac:dyDescent="0.3">
      <c r="B221" s="36">
        <v>33497342</v>
      </c>
      <c r="C221" s="37">
        <v>245113</v>
      </c>
    </row>
    <row r="222" spans="2:3" x14ac:dyDescent="0.3">
      <c r="B222" s="36">
        <v>33497343</v>
      </c>
      <c r="C222" s="37">
        <v>312900</v>
      </c>
    </row>
    <row r="223" spans="2:3" x14ac:dyDescent="0.3">
      <c r="B223" s="36">
        <v>33497344</v>
      </c>
      <c r="C223" s="37">
        <v>298139</v>
      </c>
    </row>
    <row r="224" spans="2:3" x14ac:dyDescent="0.3">
      <c r="B224" s="36">
        <v>33497345</v>
      </c>
      <c r="C224" s="37">
        <v>249215</v>
      </c>
    </row>
    <row r="225" spans="2:3" x14ac:dyDescent="0.3">
      <c r="B225" s="36">
        <v>33497346</v>
      </c>
      <c r="C225" s="37">
        <v>258616</v>
      </c>
    </row>
    <row r="226" spans="2:3" x14ac:dyDescent="0.3">
      <c r="B226" s="36">
        <v>33497347</v>
      </c>
      <c r="C226" s="37">
        <v>346470</v>
      </c>
    </row>
    <row r="227" spans="2:3" x14ac:dyDescent="0.3">
      <c r="B227" s="36">
        <v>33497348</v>
      </c>
      <c r="C227" s="37">
        <v>264917</v>
      </c>
    </row>
    <row r="228" spans="2:3" x14ac:dyDescent="0.3">
      <c r="B228" s="36">
        <v>33497349</v>
      </c>
      <c r="C228" s="37">
        <v>221933</v>
      </c>
    </row>
    <row r="229" spans="2:3" x14ac:dyDescent="0.3">
      <c r="B229" s="36">
        <v>33497350</v>
      </c>
      <c r="C229" s="37">
        <v>253372</v>
      </c>
    </row>
    <row r="230" spans="2:3" x14ac:dyDescent="0.3">
      <c r="B230" s="36">
        <v>33497351</v>
      </c>
      <c r="C230" s="37">
        <v>309947</v>
      </c>
    </row>
    <row r="231" spans="2:3" x14ac:dyDescent="0.3">
      <c r="B231" s="36">
        <v>33497352</v>
      </c>
      <c r="C231" s="37">
        <v>316485</v>
      </c>
    </row>
    <row r="232" spans="2:3" x14ac:dyDescent="0.3">
      <c r="B232" s="36">
        <v>33497353</v>
      </c>
      <c r="C232" s="37">
        <v>343919</v>
      </c>
    </row>
    <row r="233" spans="2:3" x14ac:dyDescent="0.3">
      <c r="B233" s="36">
        <v>33497354</v>
      </c>
      <c r="C233" s="37">
        <v>378129</v>
      </c>
    </row>
    <row r="234" spans="2:3" x14ac:dyDescent="0.3">
      <c r="B234" s="36">
        <v>33497355</v>
      </c>
      <c r="C234" s="37">
        <v>257475</v>
      </c>
    </row>
    <row r="235" spans="2:3" x14ac:dyDescent="0.3">
      <c r="B235" s="36">
        <v>33497356</v>
      </c>
      <c r="C235" s="37">
        <v>320222</v>
      </c>
    </row>
    <row r="236" spans="2:3" x14ac:dyDescent="0.3">
      <c r="B236" s="36">
        <v>33497357</v>
      </c>
      <c r="C236" s="37">
        <v>177524</v>
      </c>
    </row>
    <row r="237" spans="2:3" x14ac:dyDescent="0.3">
      <c r="B237" s="36">
        <v>33497358</v>
      </c>
      <c r="C237" s="37">
        <v>274136</v>
      </c>
    </row>
    <row r="238" spans="2:3" x14ac:dyDescent="0.3">
      <c r="B238" s="36">
        <v>33497359</v>
      </c>
      <c r="C238" s="37">
        <v>345391</v>
      </c>
    </row>
    <row r="239" spans="2:3" x14ac:dyDescent="0.3">
      <c r="B239" s="36">
        <v>33497360</v>
      </c>
      <c r="C239" s="37">
        <v>199840</v>
      </c>
    </row>
    <row r="240" spans="2:3" x14ac:dyDescent="0.3">
      <c r="B240" s="36">
        <v>33497361</v>
      </c>
      <c r="C240" s="37">
        <v>242505</v>
      </c>
    </row>
    <row r="241" spans="2:3" x14ac:dyDescent="0.3">
      <c r="B241" s="36">
        <v>33497362</v>
      </c>
      <c r="C241" s="37">
        <v>260122</v>
      </c>
    </row>
    <row r="242" spans="2:3" x14ac:dyDescent="0.3">
      <c r="B242" s="36">
        <v>33497363</v>
      </c>
      <c r="C242" s="37">
        <v>169098</v>
      </c>
    </row>
    <row r="243" spans="2:3" x14ac:dyDescent="0.3">
      <c r="B243" s="36">
        <v>33497364</v>
      </c>
      <c r="C243" s="37">
        <v>179350</v>
      </c>
    </row>
    <row r="244" spans="2:3" x14ac:dyDescent="0.3">
      <c r="B244" s="36">
        <v>33497365</v>
      </c>
      <c r="C244" s="37">
        <v>347558</v>
      </c>
    </row>
    <row r="245" spans="2:3" x14ac:dyDescent="0.3">
      <c r="B245" s="36">
        <v>33497366</v>
      </c>
      <c r="C245" s="37">
        <v>212385</v>
      </c>
    </row>
    <row r="246" spans="2:3" x14ac:dyDescent="0.3">
      <c r="B246" s="36">
        <v>33497367</v>
      </c>
      <c r="C246" s="37">
        <v>304660</v>
      </c>
    </row>
    <row r="247" spans="2:3" x14ac:dyDescent="0.3">
      <c r="B247" s="36">
        <v>33497368</v>
      </c>
      <c r="C247" s="37">
        <v>214550</v>
      </c>
    </row>
    <row r="248" spans="2:3" x14ac:dyDescent="0.3">
      <c r="B248" s="36">
        <v>33497369</v>
      </c>
      <c r="C248" s="37">
        <v>220343</v>
      </c>
    </row>
    <row r="249" spans="2:3" x14ac:dyDescent="0.3">
      <c r="B249" s="36">
        <v>33497370</v>
      </c>
      <c r="C249" s="37">
        <v>223542</v>
      </c>
    </row>
    <row r="250" spans="2:3" x14ac:dyDescent="0.3">
      <c r="B250" s="36">
        <v>33497371</v>
      </c>
      <c r="C250" s="37">
        <v>161405</v>
      </c>
    </row>
    <row r="251" spans="2:3" x14ac:dyDescent="0.3">
      <c r="B251" s="36">
        <v>33497372</v>
      </c>
      <c r="C251" s="37">
        <v>168073</v>
      </c>
    </row>
    <row r="252" spans="2:3" x14ac:dyDescent="0.3">
      <c r="B252" s="36">
        <v>33497373</v>
      </c>
      <c r="C252" s="37">
        <v>304881</v>
      </c>
    </row>
    <row r="253" spans="2:3" x14ac:dyDescent="0.3">
      <c r="B253" s="36">
        <v>33497374</v>
      </c>
      <c r="C253" s="37">
        <v>279267</v>
      </c>
    </row>
    <row r="254" spans="2:3" x14ac:dyDescent="0.3">
      <c r="B254" s="36">
        <v>33497375</v>
      </c>
      <c r="C254" s="37">
        <v>331867</v>
      </c>
    </row>
    <row r="255" spans="2:3" x14ac:dyDescent="0.3">
      <c r="B255" s="36">
        <v>33497376</v>
      </c>
      <c r="C255" s="37">
        <v>288960</v>
      </c>
    </row>
    <row r="256" spans="2:3" x14ac:dyDescent="0.3">
      <c r="B256" s="36">
        <v>33497377</v>
      </c>
      <c r="C256" s="37">
        <v>260852</v>
      </c>
    </row>
    <row r="257" spans="2:3" x14ac:dyDescent="0.3">
      <c r="B257" s="36">
        <v>33497378</v>
      </c>
      <c r="C257" s="37">
        <v>268420</v>
      </c>
    </row>
    <row r="258" spans="2:3" x14ac:dyDescent="0.3">
      <c r="B258" s="36">
        <v>33497379</v>
      </c>
      <c r="C258" s="37">
        <v>190330</v>
      </c>
    </row>
    <row r="259" spans="2:3" x14ac:dyDescent="0.3">
      <c r="B259" s="36">
        <v>33497380</v>
      </c>
      <c r="C259" s="37">
        <v>360549</v>
      </c>
    </row>
    <row r="260" spans="2:3" x14ac:dyDescent="0.3">
      <c r="B260" s="36">
        <v>33497381</v>
      </c>
      <c r="C260" s="37">
        <v>356974</v>
      </c>
    </row>
    <row r="261" spans="2:3" x14ac:dyDescent="0.3">
      <c r="B261" s="36">
        <v>33497382</v>
      </c>
      <c r="C261" s="37">
        <v>337284</v>
      </c>
    </row>
    <row r="262" spans="2:3" x14ac:dyDescent="0.3">
      <c r="B262" s="36">
        <v>33497383</v>
      </c>
      <c r="C262" s="37">
        <v>200549</v>
      </c>
    </row>
    <row r="263" spans="2:3" x14ac:dyDescent="0.3">
      <c r="B263" s="36">
        <v>33497384</v>
      </c>
      <c r="C263" s="37">
        <v>186766</v>
      </c>
    </row>
    <row r="264" spans="2:3" x14ac:dyDescent="0.3">
      <c r="B264" s="36">
        <v>33497385</v>
      </c>
      <c r="C264" s="37">
        <v>300940</v>
      </c>
    </row>
    <row r="265" spans="2:3" x14ac:dyDescent="0.3">
      <c r="B265" s="36">
        <v>33497386</v>
      </c>
      <c r="C265" s="37">
        <v>295681</v>
      </c>
    </row>
    <row r="266" spans="2:3" x14ac:dyDescent="0.3">
      <c r="B266" s="36">
        <v>33497387</v>
      </c>
      <c r="C266" s="37">
        <v>200037</v>
      </c>
    </row>
    <row r="267" spans="2:3" x14ac:dyDescent="0.3">
      <c r="B267" s="36">
        <v>33497388</v>
      </c>
      <c r="C267" s="37">
        <v>286972</v>
      </c>
    </row>
    <row r="268" spans="2:3" x14ac:dyDescent="0.3">
      <c r="B268" s="36">
        <v>33497389</v>
      </c>
      <c r="C268" s="37">
        <v>237922</v>
      </c>
    </row>
    <row r="269" spans="2:3" x14ac:dyDescent="0.3">
      <c r="B269" s="36">
        <v>33497390</v>
      </c>
      <c r="C269" s="37">
        <v>309777</v>
      </c>
    </row>
    <row r="270" spans="2:3" x14ac:dyDescent="0.3">
      <c r="B270" s="36">
        <v>33497391</v>
      </c>
      <c r="C270" s="37">
        <v>274964</v>
      </c>
    </row>
    <row r="271" spans="2:3" x14ac:dyDescent="0.3">
      <c r="B271" s="36">
        <v>33497392</v>
      </c>
      <c r="C271" s="37">
        <v>118131</v>
      </c>
    </row>
    <row r="272" spans="2:3" x14ac:dyDescent="0.3">
      <c r="B272" s="36">
        <v>33497393</v>
      </c>
      <c r="C272" s="37">
        <v>268785</v>
      </c>
    </row>
    <row r="273" spans="2:3" x14ac:dyDescent="0.3">
      <c r="B273" s="36">
        <v>33497394</v>
      </c>
      <c r="C273" s="37">
        <v>135173</v>
      </c>
    </row>
    <row r="274" spans="2:3" x14ac:dyDescent="0.3">
      <c r="B274" s="36">
        <v>33497395</v>
      </c>
      <c r="C274" s="37">
        <v>259332</v>
      </c>
    </row>
    <row r="275" spans="2:3" x14ac:dyDescent="0.3">
      <c r="B275" s="36">
        <v>33497396</v>
      </c>
      <c r="C275" s="37">
        <v>230515</v>
      </c>
    </row>
    <row r="276" spans="2:3" x14ac:dyDescent="0.3">
      <c r="B276" s="36">
        <v>33497397</v>
      </c>
      <c r="C276" s="37">
        <v>264796</v>
      </c>
    </row>
    <row r="277" spans="2:3" x14ac:dyDescent="0.3">
      <c r="B277" s="36">
        <v>33497398</v>
      </c>
      <c r="C277" s="37">
        <v>263533</v>
      </c>
    </row>
    <row r="278" spans="2:3" x14ac:dyDescent="0.3">
      <c r="B278" s="36">
        <v>33497399</v>
      </c>
      <c r="C278" s="37">
        <v>319391</v>
      </c>
    </row>
    <row r="279" spans="2:3" x14ac:dyDescent="0.3">
      <c r="B279" s="36">
        <v>33497400</v>
      </c>
      <c r="C279" s="37">
        <v>318121</v>
      </c>
    </row>
    <row r="280" spans="2:3" x14ac:dyDescent="0.3">
      <c r="B280" s="36">
        <v>33497401</v>
      </c>
      <c r="C280" s="37">
        <v>222426</v>
      </c>
    </row>
    <row r="281" spans="2:3" x14ac:dyDescent="0.3">
      <c r="B281" s="36">
        <v>33497402</v>
      </c>
      <c r="C281" s="37">
        <v>216547</v>
      </c>
    </row>
    <row r="282" spans="2:3" x14ac:dyDescent="0.3">
      <c r="B282" s="36">
        <v>33497403</v>
      </c>
      <c r="C282" s="37">
        <v>351287</v>
      </c>
    </row>
    <row r="283" spans="2:3" x14ac:dyDescent="0.3">
      <c r="B283" s="36">
        <v>33497404</v>
      </c>
      <c r="C283" s="37">
        <v>322730</v>
      </c>
    </row>
    <row r="284" spans="2:3" x14ac:dyDescent="0.3">
      <c r="B284" s="36">
        <v>33497405</v>
      </c>
      <c r="C284" s="37">
        <v>268751</v>
      </c>
    </row>
    <row r="285" spans="2:3" x14ac:dyDescent="0.3">
      <c r="B285" s="36">
        <v>33497406</v>
      </c>
      <c r="C285" s="37">
        <v>288356</v>
      </c>
    </row>
    <row r="286" spans="2:3" x14ac:dyDescent="0.3">
      <c r="B286" s="36">
        <v>33497407</v>
      </c>
      <c r="C286" s="37">
        <v>199928</v>
      </c>
    </row>
    <row r="287" spans="2:3" x14ac:dyDescent="0.3">
      <c r="B287" s="36">
        <v>33497408</v>
      </c>
      <c r="C287" s="37">
        <v>258494</v>
      </c>
    </row>
    <row r="288" spans="2:3" x14ac:dyDescent="0.3">
      <c r="B288" s="36">
        <v>33497409</v>
      </c>
      <c r="C288" s="37">
        <v>258879</v>
      </c>
    </row>
    <row r="289" spans="2:3" x14ac:dyDescent="0.3">
      <c r="B289" s="36">
        <v>33497410</v>
      </c>
      <c r="C289" s="37">
        <v>266896</v>
      </c>
    </row>
    <row r="290" spans="2:3" x14ac:dyDescent="0.3">
      <c r="B290" s="36">
        <v>33497411</v>
      </c>
      <c r="C290" s="37">
        <v>297349</v>
      </c>
    </row>
    <row r="291" spans="2:3" x14ac:dyDescent="0.3">
      <c r="B291" s="36">
        <v>33497412</v>
      </c>
      <c r="C291" s="37">
        <v>291510</v>
      </c>
    </row>
    <row r="292" spans="2:3" x14ac:dyDescent="0.3">
      <c r="B292" s="36">
        <v>33497413</v>
      </c>
      <c r="C292" s="37">
        <v>295702</v>
      </c>
    </row>
    <row r="293" spans="2:3" x14ac:dyDescent="0.3">
      <c r="B293" s="36">
        <v>33497414</v>
      </c>
      <c r="C293" s="37">
        <v>206639</v>
      </c>
    </row>
    <row r="294" spans="2:3" x14ac:dyDescent="0.3">
      <c r="B294" s="36">
        <v>33497415</v>
      </c>
      <c r="C294" s="37">
        <v>199383</v>
      </c>
    </row>
    <row r="295" spans="2:3" x14ac:dyDescent="0.3">
      <c r="B295" s="36">
        <v>33497416</v>
      </c>
      <c r="C295" s="37">
        <v>243651</v>
      </c>
    </row>
    <row r="296" spans="2:3" x14ac:dyDescent="0.3">
      <c r="B296" s="36">
        <v>33497417</v>
      </c>
      <c r="C296" s="37">
        <v>251203</v>
      </c>
    </row>
    <row r="297" spans="2:3" x14ac:dyDescent="0.3">
      <c r="B297" s="36">
        <v>33497418</v>
      </c>
      <c r="C297" s="37">
        <v>244178</v>
      </c>
    </row>
    <row r="298" spans="2:3" x14ac:dyDescent="0.3">
      <c r="B298" s="36">
        <v>33497419</v>
      </c>
      <c r="C298" s="37">
        <v>349247</v>
      </c>
    </row>
    <row r="299" spans="2:3" x14ac:dyDescent="0.3">
      <c r="B299" s="36">
        <v>33497420</v>
      </c>
      <c r="C299" s="37">
        <v>170526</v>
      </c>
    </row>
    <row r="300" spans="2:3" x14ac:dyDescent="0.3">
      <c r="B300" s="36">
        <v>33497421</v>
      </c>
      <c r="C300" s="37">
        <v>234374</v>
      </c>
    </row>
    <row r="301" spans="2:3" x14ac:dyDescent="0.3">
      <c r="B301" s="36">
        <v>33497422</v>
      </c>
      <c r="C301" s="37">
        <v>116109</v>
      </c>
    </row>
    <row r="302" spans="2:3" x14ac:dyDescent="0.3">
      <c r="B302" s="36">
        <v>33497423</v>
      </c>
      <c r="C302" s="37">
        <v>266972</v>
      </c>
    </row>
    <row r="303" spans="2:3" x14ac:dyDescent="0.3">
      <c r="B303" s="36">
        <v>33497424</v>
      </c>
      <c r="C303" s="37">
        <v>231541</v>
      </c>
    </row>
    <row r="304" spans="2:3" x14ac:dyDescent="0.3">
      <c r="B304" s="36">
        <v>33497425</v>
      </c>
      <c r="C304" s="37">
        <v>390301</v>
      </c>
    </row>
    <row r="305" spans="2:3" x14ac:dyDescent="0.3">
      <c r="B305" s="36">
        <v>33497426</v>
      </c>
      <c r="C305" s="37">
        <v>111653</v>
      </c>
    </row>
    <row r="306" spans="2:3" x14ac:dyDescent="0.3">
      <c r="B306" s="36">
        <v>33497427</v>
      </c>
      <c r="C306" s="37">
        <v>259250</v>
      </c>
    </row>
    <row r="307" spans="2:3" x14ac:dyDescent="0.3">
      <c r="B307" s="36">
        <v>33497428</v>
      </c>
      <c r="C307" s="37">
        <v>187319</v>
      </c>
    </row>
    <row r="308" spans="2:3" x14ac:dyDescent="0.3">
      <c r="B308" s="36">
        <v>33497429</v>
      </c>
      <c r="C308" s="37">
        <v>192283</v>
      </c>
    </row>
    <row r="309" spans="2:3" x14ac:dyDescent="0.3">
      <c r="B309" s="36">
        <v>33497430</v>
      </c>
      <c r="C309" s="37">
        <v>337556</v>
      </c>
    </row>
    <row r="310" spans="2:3" x14ac:dyDescent="0.3">
      <c r="B310" s="36">
        <v>33497431</v>
      </c>
      <c r="C310" s="37">
        <v>322546</v>
      </c>
    </row>
    <row r="311" spans="2:3" x14ac:dyDescent="0.3">
      <c r="B311" s="36">
        <v>33497432</v>
      </c>
      <c r="C311" s="37">
        <v>357729</v>
      </c>
    </row>
    <row r="312" spans="2:3" x14ac:dyDescent="0.3">
      <c r="B312" s="36">
        <v>33497433</v>
      </c>
      <c r="C312" s="37">
        <v>265367</v>
      </c>
    </row>
    <row r="313" spans="2:3" x14ac:dyDescent="0.3">
      <c r="B313" s="36">
        <v>33497434</v>
      </c>
      <c r="C313" s="37">
        <v>186827</v>
      </c>
    </row>
    <row r="314" spans="2:3" x14ac:dyDescent="0.3">
      <c r="B314" s="36">
        <v>33497435</v>
      </c>
      <c r="C314" s="37">
        <v>248248</v>
      </c>
    </row>
    <row r="315" spans="2:3" x14ac:dyDescent="0.3">
      <c r="B315" s="36">
        <v>33497436</v>
      </c>
      <c r="C315" s="37">
        <v>148896</v>
      </c>
    </row>
    <row r="316" spans="2:3" x14ac:dyDescent="0.3">
      <c r="B316" s="36">
        <v>33497437</v>
      </c>
      <c r="C316" s="37">
        <v>318676</v>
      </c>
    </row>
    <row r="317" spans="2:3" x14ac:dyDescent="0.3">
      <c r="B317" s="36">
        <v>33497438</v>
      </c>
      <c r="C317" s="37">
        <v>357441</v>
      </c>
    </row>
    <row r="318" spans="2:3" x14ac:dyDescent="0.3">
      <c r="B318" s="36">
        <v>33497439</v>
      </c>
      <c r="C318" s="37">
        <v>317336</v>
      </c>
    </row>
    <row r="319" spans="2:3" x14ac:dyDescent="0.3">
      <c r="B319" s="36">
        <v>33497440</v>
      </c>
      <c r="C319" s="37">
        <v>246756</v>
      </c>
    </row>
    <row r="320" spans="2:3" x14ac:dyDescent="0.3">
      <c r="B320" s="36">
        <v>33497441</v>
      </c>
      <c r="C320" s="37">
        <v>205724</v>
      </c>
    </row>
    <row r="321" spans="2:3" x14ac:dyDescent="0.3">
      <c r="B321" s="36">
        <v>33497442</v>
      </c>
      <c r="C321" s="37">
        <v>222332</v>
      </c>
    </row>
    <row r="322" spans="2:3" x14ac:dyDescent="0.3">
      <c r="B322" s="36">
        <v>33497443</v>
      </c>
      <c r="C322" s="37">
        <v>211362</v>
      </c>
    </row>
    <row r="323" spans="2:3" x14ac:dyDescent="0.3">
      <c r="B323" s="36">
        <v>33497444</v>
      </c>
      <c r="C323" s="37">
        <v>227566</v>
      </c>
    </row>
    <row r="324" spans="2:3" x14ac:dyDescent="0.3">
      <c r="B324" s="36">
        <v>33497445</v>
      </c>
      <c r="C324" s="37">
        <v>163861</v>
      </c>
    </row>
    <row r="325" spans="2:3" x14ac:dyDescent="0.3">
      <c r="B325" s="36">
        <v>33497446</v>
      </c>
      <c r="C325" s="37">
        <v>296856</v>
      </c>
    </row>
    <row r="326" spans="2:3" x14ac:dyDescent="0.3">
      <c r="B326" s="36">
        <v>33497447</v>
      </c>
      <c r="C326" s="37">
        <v>252556</v>
      </c>
    </row>
    <row r="327" spans="2:3" x14ac:dyDescent="0.3">
      <c r="B327" s="36">
        <v>33497448</v>
      </c>
      <c r="C327" s="37">
        <v>295614</v>
      </c>
    </row>
    <row r="328" spans="2:3" x14ac:dyDescent="0.3">
      <c r="B328" s="36">
        <v>33497449</v>
      </c>
      <c r="C328" s="37">
        <v>137143</v>
      </c>
    </row>
    <row r="329" spans="2:3" x14ac:dyDescent="0.3">
      <c r="B329" s="36">
        <v>33497450</v>
      </c>
      <c r="C329" s="37">
        <v>307378</v>
      </c>
    </row>
    <row r="330" spans="2:3" x14ac:dyDescent="0.3">
      <c r="B330" s="36">
        <v>33497451</v>
      </c>
      <c r="C330" s="37">
        <v>181370</v>
      </c>
    </row>
    <row r="331" spans="2:3" x14ac:dyDescent="0.3">
      <c r="B331" s="36">
        <v>33497452</v>
      </c>
      <c r="C331" s="37">
        <v>315318</v>
      </c>
    </row>
    <row r="332" spans="2:3" x14ac:dyDescent="0.3">
      <c r="B332" s="36">
        <v>33497453</v>
      </c>
      <c r="C332" s="37">
        <v>114967</v>
      </c>
    </row>
    <row r="333" spans="2:3" x14ac:dyDescent="0.3">
      <c r="B333" s="36">
        <v>33497454</v>
      </c>
      <c r="C333" s="37">
        <v>245372</v>
      </c>
    </row>
    <row r="334" spans="2:3" x14ac:dyDescent="0.3">
      <c r="B334" s="36">
        <v>33497455</v>
      </c>
      <c r="C334" s="37">
        <v>163555</v>
      </c>
    </row>
    <row r="335" spans="2:3" x14ac:dyDescent="0.3">
      <c r="B335" s="36">
        <v>33497456</v>
      </c>
      <c r="C335" s="37">
        <v>241957</v>
      </c>
    </row>
    <row r="336" spans="2:3" x14ac:dyDescent="0.3">
      <c r="B336" s="36">
        <v>33497457</v>
      </c>
      <c r="C336" s="37">
        <v>152625</v>
      </c>
    </row>
    <row r="337" spans="2:3" x14ac:dyDescent="0.3">
      <c r="B337" s="36">
        <v>33497458</v>
      </c>
      <c r="C337" s="37">
        <v>235627</v>
      </c>
    </row>
    <row r="338" spans="2:3" x14ac:dyDescent="0.3">
      <c r="B338" s="36">
        <v>33497459</v>
      </c>
      <c r="C338" s="37">
        <v>137667</v>
      </c>
    </row>
    <row r="339" spans="2:3" x14ac:dyDescent="0.3">
      <c r="B339" s="36">
        <v>33497460</v>
      </c>
      <c r="C339" s="37">
        <v>244004</v>
      </c>
    </row>
    <row r="340" spans="2:3" x14ac:dyDescent="0.3">
      <c r="B340" s="36">
        <v>33497461</v>
      </c>
      <c r="C340" s="37">
        <v>127879</v>
      </c>
    </row>
    <row r="341" spans="2:3" x14ac:dyDescent="0.3">
      <c r="B341" s="36">
        <v>33497462</v>
      </c>
      <c r="C341" s="37">
        <v>277668</v>
      </c>
    </row>
    <row r="342" spans="2:3" x14ac:dyDescent="0.3">
      <c r="B342" s="36">
        <v>33497463</v>
      </c>
      <c r="C342" s="37">
        <v>384672</v>
      </c>
    </row>
    <row r="343" spans="2:3" x14ac:dyDescent="0.3">
      <c r="B343" s="36">
        <v>33497464</v>
      </c>
      <c r="C343" s="37">
        <v>196475</v>
      </c>
    </row>
    <row r="344" spans="2:3" x14ac:dyDescent="0.3">
      <c r="B344" s="36">
        <v>33497465</v>
      </c>
      <c r="C344" s="37">
        <v>365695</v>
      </c>
    </row>
    <row r="345" spans="2:3" x14ac:dyDescent="0.3">
      <c r="B345" s="36">
        <v>33497466</v>
      </c>
      <c r="C345" s="37">
        <v>326395</v>
      </c>
    </row>
    <row r="346" spans="2:3" x14ac:dyDescent="0.3">
      <c r="B346" s="36">
        <v>33497467</v>
      </c>
      <c r="C346" s="37">
        <v>109964</v>
      </c>
    </row>
    <row r="347" spans="2:3" x14ac:dyDescent="0.3">
      <c r="B347" s="36">
        <v>33497468</v>
      </c>
      <c r="C347" s="37">
        <v>317998</v>
      </c>
    </row>
    <row r="348" spans="2:3" x14ac:dyDescent="0.3">
      <c r="B348" s="36">
        <v>33497469</v>
      </c>
      <c r="C348" s="37">
        <v>179668</v>
      </c>
    </row>
    <row r="349" spans="2:3" x14ac:dyDescent="0.3">
      <c r="B349" s="36">
        <v>33497470</v>
      </c>
      <c r="C349" s="37">
        <v>288718</v>
      </c>
    </row>
    <row r="350" spans="2:3" x14ac:dyDescent="0.3">
      <c r="B350" s="36">
        <v>33497471</v>
      </c>
      <c r="C350" s="37">
        <v>108746</v>
      </c>
    </row>
    <row r="351" spans="2:3" x14ac:dyDescent="0.3">
      <c r="B351" s="36">
        <v>33497472</v>
      </c>
      <c r="C351" s="37">
        <v>217446</v>
      </c>
    </row>
    <row r="352" spans="2:3" x14ac:dyDescent="0.3">
      <c r="B352" s="36">
        <v>33497473</v>
      </c>
      <c r="C352" s="37">
        <v>298337</v>
      </c>
    </row>
    <row r="353" spans="2:3" x14ac:dyDescent="0.3">
      <c r="B353" s="36">
        <v>33497474</v>
      </c>
      <c r="C353" s="37">
        <v>202891</v>
      </c>
    </row>
    <row r="354" spans="2:3" x14ac:dyDescent="0.3">
      <c r="B354" s="36">
        <v>33497475</v>
      </c>
      <c r="C354" s="37">
        <v>154942</v>
      </c>
    </row>
    <row r="355" spans="2:3" x14ac:dyDescent="0.3">
      <c r="B355" s="36">
        <v>33497476</v>
      </c>
      <c r="C355" s="37">
        <v>259981</v>
      </c>
    </row>
    <row r="356" spans="2:3" x14ac:dyDescent="0.3">
      <c r="B356" s="36">
        <v>33497477</v>
      </c>
      <c r="C356" s="37">
        <v>284160</v>
      </c>
    </row>
    <row r="357" spans="2:3" x14ac:dyDescent="0.3">
      <c r="B357" s="36">
        <v>33497478</v>
      </c>
      <c r="C357" s="37">
        <v>370247</v>
      </c>
    </row>
    <row r="358" spans="2:3" x14ac:dyDescent="0.3">
      <c r="B358" s="36">
        <v>33497479</v>
      </c>
      <c r="C358" s="37">
        <v>237471</v>
      </c>
    </row>
    <row r="359" spans="2:3" x14ac:dyDescent="0.3">
      <c r="B359" s="36">
        <v>33497480</v>
      </c>
      <c r="C359" s="37">
        <v>281738</v>
      </c>
    </row>
    <row r="360" spans="2:3" x14ac:dyDescent="0.3">
      <c r="B360" s="36">
        <v>33497481</v>
      </c>
      <c r="C360" s="37">
        <v>340963</v>
      </c>
    </row>
    <row r="361" spans="2:3" x14ac:dyDescent="0.3">
      <c r="B361" s="36">
        <v>33497482</v>
      </c>
      <c r="C361" s="37">
        <v>241520</v>
      </c>
    </row>
    <row r="362" spans="2:3" x14ac:dyDescent="0.3">
      <c r="B362" s="36">
        <v>33497483</v>
      </c>
      <c r="C362" s="37">
        <v>255283</v>
      </c>
    </row>
    <row r="363" spans="2:3" x14ac:dyDescent="0.3">
      <c r="B363" s="36">
        <v>33497484</v>
      </c>
      <c r="C363" s="37">
        <v>232185</v>
      </c>
    </row>
    <row r="364" spans="2:3" x14ac:dyDescent="0.3">
      <c r="B364" s="36">
        <v>33497485</v>
      </c>
      <c r="C364" s="37">
        <v>250791</v>
      </c>
    </row>
    <row r="365" spans="2:3" x14ac:dyDescent="0.3">
      <c r="B365" s="36">
        <v>33497486</v>
      </c>
      <c r="C365" s="37">
        <v>162236</v>
      </c>
    </row>
    <row r="366" spans="2:3" x14ac:dyDescent="0.3">
      <c r="B366" s="36">
        <v>33497487</v>
      </c>
      <c r="C366" s="37">
        <v>264172</v>
      </c>
    </row>
    <row r="367" spans="2:3" x14ac:dyDescent="0.3">
      <c r="B367" s="36">
        <v>33497488</v>
      </c>
      <c r="C367" s="37">
        <v>362060</v>
      </c>
    </row>
    <row r="368" spans="2:3" x14ac:dyDescent="0.3">
      <c r="B368" s="36">
        <v>33497489</v>
      </c>
      <c r="C368" s="37">
        <v>374665</v>
      </c>
    </row>
    <row r="369" spans="2:3" x14ac:dyDescent="0.3">
      <c r="B369" s="36">
        <v>33497490</v>
      </c>
      <c r="C369" s="37">
        <v>116193</v>
      </c>
    </row>
    <row r="370" spans="2:3" x14ac:dyDescent="0.3">
      <c r="B370" s="36">
        <v>33497491</v>
      </c>
      <c r="C370" s="37">
        <v>185431</v>
      </c>
    </row>
    <row r="371" spans="2:3" x14ac:dyDescent="0.3">
      <c r="B371" s="36">
        <v>33497492</v>
      </c>
      <c r="C371" s="37">
        <v>240672</v>
      </c>
    </row>
    <row r="372" spans="2:3" x14ac:dyDescent="0.3">
      <c r="B372" s="36">
        <v>33497493</v>
      </c>
      <c r="C372" s="37">
        <v>254573</v>
      </c>
    </row>
    <row r="373" spans="2:3" x14ac:dyDescent="0.3">
      <c r="B373" s="36">
        <v>33497494</v>
      </c>
      <c r="C373" s="37">
        <v>275096</v>
      </c>
    </row>
    <row r="374" spans="2:3" x14ac:dyDescent="0.3">
      <c r="B374" s="36">
        <v>33497495</v>
      </c>
      <c r="C374" s="37">
        <v>223804</v>
      </c>
    </row>
    <row r="375" spans="2:3" x14ac:dyDescent="0.3">
      <c r="B375" s="36">
        <v>33497496</v>
      </c>
      <c r="C375" s="37">
        <v>305298</v>
      </c>
    </row>
    <row r="376" spans="2:3" x14ac:dyDescent="0.3">
      <c r="B376" s="36">
        <v>33497497</v>
      </c>
      <c r="C376" s="37">
        <v>238694</v>
      </c>
    </row>
    <row r="377" spans="2:3" x14ac:dyDescent="0.3">
      <c r="B377" s="36">
        <v>33497498</v>
      </c>
      <c r="C377" s="37">
        <v>286441</v>
      </c>
    </row>
    <row r="378" spans="2:3" x14ac:dyDescent="0.3">
      <c r="B378" s="36">
        <v>33497499</v>
      </c>
      <c r="C378" s="37">
        <v>260964</v>
      </c>
    </row>
    <row r="379" spans="2:3" x14ac:dyDescent="0.3">
      <c r="B379" s="36">
        <v>33497500</v>
      </c>
      <c r="C379" s="37">
        <v>354157</v>
      </c>
    </row>
    <row r="380" spans="2:3" x14ac:dyDescent="0.3">
      <c r="B380" s="36">
        <v>33497501</v>
      </c>
      <c r="C380" s="37">
        <v>205606</v>
      </c>
    </row>
    <row r="381" spans="2:3" x14ac:dyDescent="0.3">
      <c r="B381" s="36">
        <v>33497502</v>
      </c>
      <c r="C381" s="37">
        <v>171035</v>
      </c>
    </row>
    <row r="382" spans="2:3" x14ac:dyDescent="0.3">
      <c r="B382" s="36">
        <v>33497503</v>
      </c>
      <c r="C382" s="37">
        <v>307744</v>
      </c>
    </row>
    <row r="383" spans="2:3" x14ac:dyDescent="0.3">
      <c r="B383" s="36">
        <v>33497504</v>
      </c>
      <c r="C383" s="37">
        <v>294316</v>
      </c>
    </row>
    <row r="384" spans="2:3" x14ac:dyDescent="0.3">
      <c r="B384" s="36">
        <v>33497505</v>
      </c>
      <c r="C384" s="37">
        <v>227643</v>
      </c>
    </row>
    <row r="385" spans="2:3" x14ac:dyDescent="0.3">
      <c r="B385" s="36">
        <v>33497506</v>
      </c>
      <c r="C385" s="37">
        <v>247773</v>
      </c>
    </row>
    <row r="386" spans="2:3" x14ac:dyDescent="0.3">
      <c r="B386" s="36">
        <v>33497507</v>
      </c>
      <c r="C386" s="37">
        <v>297732</v>
      </c>
    </row>
    <row r="387" spans="2:3" x14ac:dyDescent="0.3">
      <c r="B387" s="36">
        <v>33497508</v>
      </c>
      <c r="C387" s="37">
        <v>219184</v>
      </c>
    </row>
    <row r="388" spans="2:3" x14ac:dyDescent="0.3">
      <c r="B388" s="36">
        <v>33497509</v>
      </c>
      <c r="C388" s="37">
        <v>245491</v>
      </c>
    </row>
    <row r="389" spans="2:3" x14ac:dyDescent="0.3">
      <c r="B389" s="36">
        <v>33497510</v>
      </c>
      <c r="C389" s="37">
        <v>183468</v>
      </c>
    </row>
    <row r="390" spans="2:3" x14ac:dyDescent="0.3">
      <c r="B390" s="36">
        <v>33497511</v>
      </c>
      <c r="C390" s="37">
        <v>312964</v>
      </c>
    </row>
    <row r="391" spans="2:3" x14ac:dyDescent="0.3">
      <c r="B391" s="36">
        <v>33497512</v>
      </c>
      <c r="C391" s="37">
        <v>110613</v>
      </c>
    </row>
    <row r="392" spans="2:3" x14ac:dyDescent="0.3">
      <c r="B392" s="36">
        <v>33497513</v>
      </c>
      <c r="C392" s="37">
        <v>290111</v>
      </c>
    </row>
    <row r="393" spans="2:3" x14ac:dyDescent="0.3">
      <c r="B393" s="36">
        <v>33497514</v>
      </c>
      <c r="C393" s="37">
        <v>278704</v>
      </c>
    </row>
    <row r="394" spans="2:3" x14ac:dyDescent="0.3">
      <c r="B394" s="36">
        <v>33497515</v>
      </c>
      <c r="C394" s="37">
        <v>220405</v>
      </c>
    </row>
    <row r="395" spans="2:3" x14ac:dyDescent="0.3">
      <c r="B395" s="36">
        <v>33497516</v>
      </c>
      <c r="C395" s="37">
        <v>311041</v>
      </c>
    </row>
    <row r="396" spans="2:3" x14ac:dyDescent="0.3">
      <c r="B396" s="36">
        <v>33497517</v>
      </c>
      <c r="C396" s="37">
        <v>200181</v>
      </c>
    </row>
    <row r="397" spans="2:3" x14ac:dyDescent="0.3">
      <c r="B397" s="36">
        <v>33497518</v>
      </c>
      <c r="C397" s="37">
        <v>210156</v>
      </c>
    </row>
    <row r="398" spans="2:3" x14ac:dyDescent="0.3">
      <c r="B398" s="36">
        <v>33497519</v>
      </c>
      <c r="C398" s="37">
        <v>291349</v>
      </c>
    </row>
    <row r="399" spans="2:3" x14ac:dyDescent="0.3">
      <c r="B399" s="36">
        <v>33497520</v>
      </c>
      <c r="C399" s="37">
        <v>258311</v>
      </c>
    </row>
    <row r="400" spans="2:3" x14ac:dyDescent="0.3">
      <c r="B400" s="36">
        <v>33497521</v>
      </c>
      <c r="C400" s="37">
        <v>252905</v>
      </c>
    </row>
    <row r="401" spans="2:3" x14ac:dyDescent="0.3">
      <c r="B401" s="36">
        <v>33497522</v>
      </c>
      <c r="C401" s="37">
        <v>184950</v>
      </c>
    </row>
    <row r="402" spans="2:3" x14ac:dyDescent="0.3">
      <c r="B402" s="36">
        <v>33497523</v>
      </c>
      <c r="C402" s="37">
        <v>227247</v>
      </c>
    </row>
    <row r="403" spans="2:3" x14ac:dyDescent="0.3">
      <c r="B403" s="36">
        <v>33497524</v>
      </c>
      <c r="C403" s="37">
        <v>239013</v>
      </c>
    </row>
    <row r="404" spans="2:3" x14ac:dyDescent="0.3">
      <c r="B404" s="36">
        <v>33497525</v>
      </c>
      <c r="C404" s="37">
        <v>335576</v>
      </c>
    </row>
    <row r="405" spans="2:3" x14ac:dyDescent="0.3">
      <c r="B405" s="36">
        <v>33497526</v>
      </c>
      <c r="C405" s="37">
        <v>293052</v>
      </c>
    </row>
    <row r="406" spans="2:3" x14ac:dyDescent="0.3">
      <c r="B406" s="36">
        <v>33497527</v>
      </c>
      <c r="C406" s="37">
        <v>257138</v>
      </c>
    </row>
    <row r="407" spans="2:3" x14ac:dyDescent="0.3">
      <c r="B407" s="36">
        <v>33497528</v>
      </c>
      <c r="C407" s="37">
        <v>148219</v>
      </c>
    </row>
    <row r="408" spans="2:3" x14ac:dyDescent="0.3">
      <c r="B408" s="36">
        <v>33497529</v>
      </c>
      <c r="C408" s="37">
        <v>287242</v>
      </c>
    </row>
    <row r="409" spans="2:3" x14ac:dyDescent="0.3">
      <c r="B409" s="36">
        <v>33497530</v>
      </c>
      <c r="C409" s="37">
        <v>256566</v>
      </c>
    </row>
    <row r="410" spans="2:3" x14ac:dyDescent="0.3">
      <c r="B410" s="36">
        <v>33497531</v>
      </c>
      <c r="C410" s="37">
        <v>204582</v>
      </c>
    </row>
    <row r="411" spans="2:3" x14ac:dyDescent="0.3">
      <c r="B411" s="36">
        <v>33497532</v>
      </c>
      <c r="C411" s="37">
        <v>197532</v>
      </c>
    </row>
    <row r="412" spans="2:3" x14ac:dyDescent="0.3">
      <c r="B412" s="36">
        <v>33497533</v>
      </c>
      <c r="C412" s="37">
        <v>282408</v>
      </c>
    </row>
    <row r="413" spans="2:3" x14ac:dyDescent="0.3">
      <c r="B413" s="36">
        <v>33497534</v>
      </c>
      <c r="C413" s="37">
        <v>260870</v>
      </c>
    </row>
    <row r="414" spans="2:3" x14ac:dyDescent="0.3">
      <c r="B414" s="36">
        <v>33497535</v>
      </c>
      <c r="C414" s="37">
        <v>370430</v>
      </c>
    </row>
    <row r="415" spans="2:3" x14ac:dyDescent="0.3">
      <c r="B415" s="36">
        <v>33497536</v>
      </c>
      <c r="C415" s="37">
        <v>287219</v>
      </c>
    </row>
    <row r="416" spans="2:3" x14ac:dyDescent="0.3">
      <c r="B416" s="36">
        <v>33497537</v>
      </c>
      <c r="C416" s="37">
        <v>296887</v>
      </c>
    </row>
    <row r="417" spans="2:3" x14ac:dyDescent="0.3">
      <c r="B417" s="36">
        <v>33497538</v>
      </c>
      <c r="C417" s="37">
        <v>182759</v>
      </c>
    </row>
    <row r="418" spans="2:3" x14ac:dyDescent="0.3">
      <c r="B418" s="36">
        <v>33497539</v>
      </c>
      <c r="C418" s="37">
        <v>309383</v>
      </c>
    </row>
    <row r="419" spans="2:3" x14ac:dyDescent="0.3">
      <c r="B419" s="36">
        <v>33497540</v>
      </c>
      <c r="C419" s="37">
        <v>296227</v>
      </c>
    </row>
    <row r="420" spans="2:3" x14ac:dyDescent="0.3">
      <c r="B420" s="36">
        <v>33497541</v>
      </c>
      <c r="C420" s="37">
        <v>174290</v>
      </c>
    </row>
    <row r="421" spans="2:3" x14ac:dyDescent="0.3">
      <c r="B421" s="36">
        <v>33497542</v>
      </c>
      <c r="C421" s="37">
        <v>194508</v>
      </c>
    </row>
    <row r="422" spans="2:3" x14ac:dyDescent="0.3">
      <c r="B422" s="36">
        <v>33497543</v>
      </c>
      <c r="C422" s="37">
        <v>224182</v>
      </c>
    </row>
    <row r="423" spans="2:3" x14ac:dyDescent="0.3">
      <c r="B423" s="36">
        <v>33497544</v>
      </c>
      <c r="C423" s="37">
        <v>316864</v>
      </c>
    </row>
    <row r="424" spans="2:3" x14ac:dyDescent="0.3">
      <c r="B424" s="36">
        <v>33497545</v>
      </c>
      <c r="C424" s="37">
        <v>387370</v>
      </c>
    </row>
    <row r="425" spans="2:3" x14ac:dyDescent="0.3">
      <c r="B425" s="36">
        <v>33497546</v>
      </c>
      <c r="C425" s="37">
        <v>239139</v>
      </c>
    </row>
    <row r="426" spans="2:3" x14ac:dyDescent="0.3">
      <c r="B426" s="36">
        <v>33497547</v>
      </c>
      <c r="C426" s="37">
        <v>220307</v>
      </c>
    </row>
    <row r="427" spans="2:3" x14ac:dyDescent="0.3">
      <c r="B427" s="36">
        <v>33497548</v>
      </c>
      <c r="C427" s="37">
        <v>255077</v>
      </c>
    </row>
    <row r="428" spans="2:3" x14ac:dyDescent="0.3">
      <c r="B428" s="36">
        <v>33497549</v>
      </c>
      <c r="C428" s="37">
        <v>287557</v>
      </c>
    </row>
    <row r="429" spans="2:3" x14ac:dyDescent="0.3">
      <c r="B429" s="36">
        <v>33497550</v>
      </c>
      <c r="C429" s="37">
        <v>130655</v>
      </c>
    </row>
    <row r="430" spans="2:3" x14ac:dyDescent="0.3">
      <c r="B430" s="36">
        <v>33497551</v>
      </c>
      <c r="C430" s="37">
        <v>348189</v>
      </c>
    </row>
    <row r="431" spans="2:3" x14ac:dyDescent="0.3">
      <c r="B431" s="36">
        <v>33497552</v>
      </c>
      <c r="C431" s="37">
        <v>301319</v>
      </c>
    </row>
    <row r="432" spans="2:3" x14ac:dyDescent="0.3">
      <c r="B432" s="36">
        <v>33497553</v>
      </c>
      <c r="C432" s="37">
        <v>201336</v>
      </c>
    </row>
    <row r="433" spans="2:3" x14ac:dyDescent="0.3">
      <c r="B433" s="36">
        <v>33497554</v>
      </c>
      <c r="C433" s="37">
        <v>276160</v>
      </c>
    </row>
    <row r="434" spans="2:3" x14ac:dyDescent="0.3">
      <c r="B434" s="36">
        <v>33497555</v>
      </c>
      <c r="C434" s="37">
        <v>291664</v>
      </c>
    </row>
    <row r="435" spans="2:3" x14ac:dyDescent="0.3">
      <c r="B435" s="36">
        <v>33497556</v>
      </c>
      <c r="C435" s="37">
        <v>322443</v>
      </c>
    </row>
    <row r="436" spans="2:3" x14ac:dyDescent="0.3">
      <c r="B436" s="36">
        <v>33497557</v>
      </c>
      <c r="C436" s="37">
        <v>204202</v>
      </c>
    </row>
    <row r="437" spans="2:3" x14ac:dyDescent="0.3">
      <c r="B437" s="36">
        <v>33497558</v>
      </c>
      <c r="C437" s="37">
        <v>260567</v>
      </c>
    </row>
    <row r="438" spans="2:3" x14ac:dyDescent="0.3">
      <c r="B438" s="36">
        <v>33497559</v>
      </c>
      <c r="C438" s="37">
        <v>269013</v>
      </c>
    </row>
    <row r="439" spans="2:3" x14ac:dyDescent="0.3">
      <c r="B439" s="36">
        <v>33497560</v>
      </c>
      <c r="C439" s="37">
        <v>193168</v>
      </c>
    </row>
    <row r="440" spans="2:3" x14ac:dyDescent="0.3">
      <c r="B440" s="36">
        <v>33497561</v>
      </c>
      <c r="C440" s="37">
        <v>237525</v>
      </c>
    </row>
    <row r="441" spans="2:3" x14ac:dyDescent="0.3">
      <c r="B441" s="36">
        <v>33497562</v>
      </c>
      <c r="C441" s="37">
        <v>114443</v>
      </c>
    </row>
    <row r="442" spans="2:3" x14ac:dyDescent="0.3">
      <c r="B442" s="36">
        <v>33497563</v>
      </c>
      <c r="C442" s="37">
        <v>127846</v>
      </c>
    </row>
    <row r="443" spans="2:3" x14ac:dyDescent="0.3">
      <c r="B443" s="36">
        <v>33497564</v>
      </c>
      <c r="C443" s="37">
        <v>274785</v>
      </c>
    </row>
    <row r="444" spans="2:3" x14ac:dyDescent="0.3">
      <c r="B444" s="36">
        <v>33497565</v>
      </c>
      <c r="C444" s="37">
        <v>227865</v>
      </c>
    </row>
    <row r="445" spans="2:3" x14ac:dyDescent="0.3">
      <c r="B445" s="36">
        <v>33497566</v>
      </c>
      <c r="C445" s="37">
        <v>264142</v>
      </c>
    </row>
    <row r="446" spans="2:3" x14ac:dyDescent="0.3">
      <c r="B446" s="36">
        <v>33497567</v>
      </c>
      <c r="C446" s="37">
        <v>166046</v>
      </c>
    </row>
    <row r="447" spans="2:3" x14ac:dyDescent="0.3">
      <c r="B447" s="36">
        <v>33497568</v>
      </c>
      <c r="C447" s="37">
        <v>294359</v>
      </c>
    </row>
    <row r="448" spans="2:3" x14ac:dyDescent="0.3">
      <c r="B448" s="36">
        <v>33497569</v>
      </c>
      <c r="C448" s="37">
        <v>224282</v>
      </c>
    </row>
    <row r="449" spans="2:3" x14ac:dyDescent="0.3">
      <c r="B449" s="36">
        <v>33497570</v>
      </c>
      <c r="C449" s="37">
        <v>174619</v>
      </c>
    </row>
    <row r="450" spans="2:3" x14ac:dyDescent="0.3">
      <c r="B450" s="36">
        <v>33497571</v>
      </c>
      <c r="C450" s="37">
        <v>257316</v>
      </c>
    </row>
    <row r="451" spans="2:3" x14ac:dyDescent="0.3">
      <c r="B451" s="36">
        <v>33497572</v>
      </c>
      <c r="C451" s="37">
        <v>214817</v>
      </c>
    </row>
    <row r="452" spans="2:3" x14ac:dyDescent="0.3">
      <c r="B452" s="36">
        <v>33497573</v>
      </c>
      <c r="C452" s="37">
        <v>148363</v>
      </c>
    </row>
    <row r="453" spans="2:3" x14ac:dyDescent="0.3">
      <c r="B453" s="36">
        <v>33497574</v>
      </c>
      <c r="C453" s="37">
        <v>290514</v>
      </c>
    </row>
    <row r="454" spans="2:3" x14ac:dyDescent="0.3">
      <c r="B454" s="36">
        <v>33497575</v>
      </c>
      <c r="C454" s="37">
        <v>363454</v>
      </c>
    </row>
    <row r="455" spans="2:3" x14ac:dyDescent="0.3">
      <c r="B455" s="36">
        <v>33497576</v>
      </c>
      <c r="C455" s="37">
        <v>255255</v>
      </c>
    </row>
    <row r="456" spans="2:3" x14ac:dyDescent="0.3">
      <c r="B456" s="36">
        <v>33497577</v>
      </c>
      <c r="C456" s="37">
        <v>318155</v>
      </c>
    </row>
    <row r="457" spans="2:3" x14ac:dyDescent="0.3">
      <c r="B457" s="36">
        <v>33497578</v>
      </c>
      <c r="C457" s="37">
        <v>157477</v>
      </c>
    </row>
    <row r="458" spans="2:3" x14ac:dyDescent="0.3">
      <c r="B458" s="36">
        <v>33497579</v>
      </c>
      <c r="C458" s="37">
        <v>176820</v>
      </c>
    </row>
    <row r="459" spans="2:3" x14ac:dyDescent="0.3">
      <c r="B459" s="36">
        <v>33497580</v>
      </c>
      <c r="C459" s="37">
        <v>222113</v>
      </c>
    </row>
    <row r="460" spans="2:3" x14ac:dyDescent="0.3">
      <c r="B460" s="36">
        <v>33497581</v>
      </c>
      <c r="C460" s="37">
        <v>314293</v>
      </c>
    </row>
    <row r="461" spans="2:3" x14ac:dyDescent="0.3">
      <c r="B461" s="36">
        <v>33497582</v>
      </c>
      <c r="C461" s="37">
        <v>237238</v>
      </c>
    </row>
    <row r="462" spans="2:3" x14ac:dyDescent="0.3">
      <c r="B462" s="36">
        <v>33497583</v>
      </c>
      <c r="C462" s="37">
        <v>178043</v>
      </c>
    </row>
    <row r="463" spans="2:3" x14ac:dyDescent="0.3">
      <c r="B463" s="36">
        <v>33497584</v>
      </c>
      <c r="C463" s="37">
        <v>116825</v>
      </c>
    </row>
    <row r="464" spans="2:3" x14ac:dyDescent="0.3">
      <c r="B464" s="36">
        <v>33497585</v>
      </c>
      <c r="C464" s="37">
        <v>323601</v>
      </c>
    </row>
    <row r="465" spans="2:3" x14ac:dyDescent="0.3">
      <c r="B465" s="36">
        <v>33497586</v>
      </c>
      <c r="C465" s="37">
        <v>317964</v>
      </c>
    </row>
    <row r="466" spans="2:3" x14ac:dyDescent="0.3">
      <c r="B466" s="36">
        <v>33497587</v>
      </c>
      <c r="C466" s="37">
        <v>246498</v>
      </c>
    </row>
    <row r="467" spans="2:3" x14ac:dyDescent="0.3">
      <c r="B467" s="36">
        <v>33497588</v>
      </c>
      <c r="C467" s="37">
        <v>277109</v>
      </c>
    </row>
    <row r="468" spans="2:3" x14ac:dyDescent="0.3">
      <c r="B468" s="36">
        <v>33497589</v>
      </c>
      <c r="C468" s="37">
        <v>292252</v>
      </c>
    </row>
    <row r="469" spans="2:3" x14ac:dyDescent="0.3">
      <c r="B469" s="36">
        <v>33497590</v>
      </c>
      <c r="C469" s="37">
        <v>254433</v>
      </c>
    </row>
    <row r="470" spans="2:3" x14ac:dyDescent="0.3">
      <c r="B470" s="36">
        <v>33497591</v>
      </c>
      <c r="C470" s="37">
        <v>224049</v>
      </c>
    </row>
    <row r="471" spans="2:3" x14ac:dyDescent="0.3">
      <c r="B471" s="36">
        <v>33497592</v>
      </c>
      <c r="C471" s="37">
        <v>222127</v>
      </c>
    </row>
    <row r="472" spans="2:3" x14ac:dyDescent="0.3">
      <c r="B472" s="36">
        <v>33497593</v>
      </c>
      <c r="C472" s="37">
        <v>312775</v>
      </c>
    </row>
    <row r="473" spans="2:3" x14ac:dyDescent="0.3">
      <c r="B473" s="36">
        <v>33497594</v>
      </c>
      <c r="C473" s="37">
        <v>214848</v>
      </c>
    </row>
    <row r="474" spans="2:3" x14ac:dyDescent="0.3">
      <c r="B474" s="36">
        <v>33497595</v>
      </c>
      <c r="C474" s="37">
        <v>274185</v>
      </c>
    </row>
    <row r="475" spans="2:3" x14ac:dyDescent="0.3">
      <c r="B475" s="36">
        <v>33497596</v>
      </c>
      <c r="C475" s="37">
        <v>220339</v>
      </c>
    </row>
    <row r="476" spans="2:3" x14ac:dyDescent="0.3">
      <c r="B476" s="36">
        <v>33497597</v>
      </c>
      <c r="C476" s="37">
        <v>226292</v>
      </c>
    </row>
    <row r="477" spans="2:3" x14ac:dyDescent="0.3">
      <c r="B477" s="36">
        <v>33497598</v>
      </c>
      <c r="C477" s="37">
        <v>282651</v>
      </c>
    </row>
    <row r="478" spans="2:3" x14ac:dyDescent="0.3">
      <c r="B478" s="36">
        <v>33497599</v>
      </c>
      <c r="C478" s="37">
        <v>185772</v>
      </c>
    </row>
    <row r="479" spans="2:3" x14ac:dyDescent="0.3">
      <c r="B479" s="36">
        <v>33497600</v>
      </c>
      <c r="C479" s="37">
        <v>352281</v>
      </c>
    </row>
    <row r="480" spans="2:3" x14ac:dyDescent="0.3">
      <c r="B480" s="36">
        <v>33497601</v>
      </c>
      <c r="C480" s="37">
        <v>199106</v>
      </c>
    </row>
    <row r="481" spans="2:3" x14ac:dyDescent="0.3">
      <c r="B481" s="36">
        <v>33497602</v>
      </c>
      <c r="C481" s="37">
        <v>192557</v>
      </c>
    </row>
    <row r="482" spans="2:3" x14ac:dyDescent="0.3">
      <c r="B482" s="36">
        <v>33497603</v>
      </c>
      <c r="C482" s="37">
        <v>353117</v>
      </c>
    </row>
    <row r="483" spans="2:3" x14ac:dyDescent="0.3">
      <c r="B483" s="36">
        <v>33497604</v>
      </c>
      <c r="C483" s="37">
        <v>180163</v>
      </c>
    </row>
    <row r="484" spans="2:3" x14ac:dyDescent="0.3">
      <c r="B484" s="36">
        <v>33497605</v>
      </c>
      <c r="C484" s="37">
        <v>276033</v>
      </c>
    </row>
    <row r="485" spans="2:3" x14ac:dyDescent="0.3">
      <c r="B485" s="36">
        <v>33497606</v>
      </c>
      <c r="C485" s="37">
        <v>242433</v>
      </c>
    </row>
    <row r="486" spans="2:3" x14ac:dyDescent="0.3">
      <c r="B486" s="36">
        <v>33497607</v>
      </c>
      <c r="C486" s="37">
        <v>150167</v>
      </c>
    </row>
    <row r="487" spans="2:3" x14ac:dyDescent="0.3">
      <c r="B487" s="36">
        <v>33497608</v>
      </c>
      <c r="C487" s="37">
        <v>237181</v>
      </c>
    </row>
    <row r="488" spans="2:3" x14ac:dyDescent="0.3">
      <c r="B488" s="36">
        <v>33497609</v>
      </c>
      <c r="C488" s="37">
        <v>248109</v>
      </c>
    </row>
    <row r="489" spans="2:3" x14ac:dyDescent="0.3">
      <c r="B489" s="36">
        <v>33497610</v>
      </c>
      <c r="C489" s="37">
        <v>140739</v>
      </c>
    </row>
    <row r="490" spans="2:3" x14ac:dyDescent="0.3">
      <c r="B490" s="36">
        <v>33497611</v>
      </c>
      <c r="C490" s="37">
        <v>238188</v>
      </c>
    </row>
    <row r="491" spans="2:3" x14ac:dyDescent="0.3">
      <c r="B491" s="36">
        <v>33497612</v>
      </c>
      <c r="C491" s="37">
        <v>277637</v>
      </c>
    </row>
    <row r="492" spans="2:3" x14ac:dyDescent="0.3">
      <c r="B492" s="36">
        <v>33497613</v>
      </c>
      <c r="C492" s="37">
        <v>254125</v>
      </c>
    </row>
    <row r="493" spans="2:3" x14ac:dyDescent="0.3">
      <c r="B493" s="36">
        <v>33497614</v>
      </c>
      <c r="C493" s="37">
        <v>206124</v>
      </c>
    </row>
    <row r="494" spans="2:3" x14ac:dyDescent="0.3">
      <c r="B494" s="36">
        <v>33497615</v>
      </c>
      <c r="C494" s="37">
        <v>247736</v>
      </c>
    </row>
    <row r="495" spans="2:3" x14ac:dyDescent="0.3">
      <c r="B495" s="36">
        <v>33497616</v>
      </c>
      <c r="C495" s="37">
        <v>296040</v>
      </c>
    </row>
    <row r="496" spans="2:3" x14ac:dyDescent="0.3">
      <c r="B496" s="36">
        <v>33497617</v>
      </c>
      <c r="C496" s="37">
        <v>158737</v>
      </c>
    </row>
    <row r="497" spans="2:3" x14ac:dyDescent="0.3">
      <c r="B497" s="36">
        <v>33497618</v>
      </c>
      <c r="C497" s="37">
        <v>249973</v>
      </c>
    </row>
    <row r="498" spans="2:3" x14ac:dyDescent="0.3">
      <c r="B498" s="36">
        <v>33497619</v>
      </c>
      <c r="C498" s="37">
        <v>217153</v>
      </c>
    </row>
    <row r="499" spans="2:3" x14ac:dyDescent="0.3">
      <c r="B499" s="36">
        <v>33497620</v>
      </c>
      <c r="C499" s="37">
        <v>295674</v>
      </c>
    </row>
    <row r="500" spans="2:3" x14ac:dyDescent="0.3">
      <c r="B500" s="36">
        <v>33497621</v>
      </c>
      <c r="C500" s="37">
        <v>262702</v>
      </c>
    </row>
    <row r="501" spans="2:3" x14ac:dyDescent="0.3">
      <c r="B501" s="36">
        <v>33497622</v>
      </c>
      <c r="C501" s="37">
        <v>195623</v>
      </c>
    </row>
    <row r="502" spans="2:3" x14ac:dyDescent="0.3">
      <c r="B502" s="36">
        <v>33497623</v>
      </c>
      <c r="C502" s="37">
        <v>297323</v>
      </c>
    </row>
    <row r="503" spans="2:3" x14ac:dyDescent="0.3">
      <c r="B503" s="36">
        <v>33497624</v>
      </c>
      <c r="C503" s="37">
        <v>309630</v>
      </c>
    </row>
    <row r="504" spans="2:3" x14ac:dyDescent="0.3">
      <c r="B504" s="36">
        <v>33497625</v>
      </c>
      <c r="C504" s="37">
        <v>270706</v>
      </c>
    </row>
    <row r="505" spans="2:3" x14ac:dyDescent="0.3">
      <c r="B505" s="36">
        <v>33497626</v>
      </c>
      <c r="C505" s="37">
        <v>230684</v>
      </c>
    </row>
    <row r="506" spans="2:3" x14ac:dyDescent="0.3">
      <c r="B506" s="36">
        <v>33497627</v>
      </c>
      <c r="C506" s="37">
        <v>308206</v>
      </c>
    </row>
    <row r="507" spans="2:3" x14ac:dyDescent="0.3">
      <c r="B507" s="36">
        <v>33497628</v>
      </c>
      <c r="C507" s="37">
        <v>269404</v>
      </c>
    </row>
    <row r="508" spans="2:3" x14ac:dyDescent="0.3">
      <c r="B508" s="36">
        <v>33497629</v>
      </c>
      <c r="C508" s="37">
        <v>202324</v>
      </c>
    </row>
    <row r="509" spans="2:3" x14ac:dyDescent="0.3">
      <c r="B509" s="36">
        <v>33497630</v>
      </c>
      <c r="C509" s="37">
        <v>372504</v>
      </c>
    </row>
    <row r="510" spans="2:3" x14ac:dyDescent="0.3">
      <c r="B510" s="36">
        <v>33497631</v>
      </c>
      <c r="C510" s="37">
        <v>165739</v>
      </c>
    </row>
    <row r="511" spans="2:3" x14ac:dyDescent="0.3">
      <c r="B511" s="36">
        <v>33497632</v>
      </c>
      <c r="C511" s="37">
        <v>204023</v>
      </c>
    </row>
    <row r="512" spans="2:3" x14ac:dyDescent="0.3">
      <c r="B512" s="36">
        <v>33497633</v>
      </c>
      <c r="C512" s="37">
        <v>190287</v>
      </c>
    </row>
    <row r="513" spans="2:3" x14ac:dyDescent="0.3">
      <c r="B513" s="36">
        <v>33497634</v>
      </c>
      <c r="C513" s="37">
        <v>376891</v>
      </c>
    </row>
    <row r="514" spans="2:3" x14ac:dyDescent="0.3">
      <c r="B514" s="36">
        <v>33497635</v>
      </c>
      <c r="C514" s="37">
        <v>274287</v>
      </c>
    </row>
    <row r="515" spans="2:3" x14ac:dyDescent="0.3">
      <c r="B515" s="36">
        <v>33497636</v>
      </c>
      <c r="C515" s="37">
        <v>332834</v>
      </c>
    </row>
    <row r="516" spans="2:3" x14ac:dyDescent="0.3">
      <c r="B516" s="36">
        <v>33497637</v>
      </c>
      <c r="C516" s="37">
        <v>321262</v>
      </c>
    </row>
    <row r="517" spans="2:3" x14ac:dyDescent="0.3">
      <c r="B517" s="36">
        <v>33497638</v>
      </c>
      <c r="C517" s="37">
        <v>316932</v>
      </c>
    </row>
    <row r="518" spans="2:3" x14ac:dyDescent="0.3">
      <c r="B518" s="36">
        <v>33497639</v>
      </c>
      <c r="C518" s="37">
        <v>348852</v>
      </c>
    </row>
    <row r="519" spans="2:3" x14ac:dyDescent="0.3">
      <c r="B519" s="36">
        <v>33497640</v>
      </c>
      <c r="C519" s="37">
        <v>219757</v>
      </c>
    </row>
    <row r="520" spans="2:3" x14ac:dyDescent="0.3">
      <c r="B520" s="36">
        <v>33497641</v>
      </c>
      <c r="C520" s="37">
        <v>206300</v>
      </c>
    </row>
    <row r="521" spans="2:3" x14ac:dyDescent="0.3">
      <c r="B521" s="36">
        <v>33497642</v>
      </c>
      <c r="C521" s="37">
        <v>265795</v>
      </c>
    </row>
    <row r="522" spans="2:3" x14ac:dyDescent="0.3">
      <c r="B522" s="36">
        <v>33497643</v>
      </c>
      <c r="C522" s="37">
        <v>308935</v>
      </c>
    </row>
    <row r="523" spans="2:3" x14ac:dyDescent="0.3">
      <c r="B523" s="36">
        <v>33497644</v>
      </c>
      <c r="C523" s="37">
        <v>294891</v>
      </c>
    </row>
    <row r="524" spans="2:3" x14ac:dyDescent="0.3">
      <c r="B524" s="36">
        <v>33497645</v>
      </c>
      <c r="C524" s="37">
        <v>362955</v>
      </c>
    </row>
    <row r="525" spans="2:3" x14ac:dyDescent="0.3">
      <c r="B525" s="36">
        <v>33497646</v>
      </c>
      <c r="C525" s="37">
        <v>371621</v>
      </c>
    </row>
    <row r="526" spans="2:3" x14ac:dyDescent="0.3">
      <c r="B526" s="36">
        <v>33497647</v>
      </c>
      <c r="C526" s="37">
        <v>225451</v>
      </c>
    </row>
    <row r="527" spans="2:3" x14ac:dyDescent="0.3">
      <c r="B527" s="36">
        <v>33497648</v>
      </c>
      <c r="C527" s="37">
        <v>152964</v>
      </c>
    </row>
    <row r="528" spans="2:3" x14ac:dyDescent="0.3">
      <c r="B528" s="36">
        <v>33497649</v>
      </c>
      <c r="C528" s="37">
        <v>297578</v>
      </c>
    </row>
    <row r="529" spans="2:3" x14ac:dyDescent="0.3">
      <c r="B529" s="36">
        <v>33497650</v>
      </c>
      <c r="C529" s="37">
        <v>204306</v>
      </c>
    </row>
    <row r="530" spans="2:3" x14ac:dyDescent="0.3">
      <c r="B530" s="36">
        <v>33497651</v>
      </c>
      <c r="C530" s="37">
        <v>217611</v>
      </c>
    </row>
    <row r="531" spans="2:3" x14ac:dyDescent="0.3">
      <c r="B531" s="36">
        <v>33497652</v>
      </c>
      <c r="C531" s="37">
        <v>216461</v>
      </c>
    </row>
    <row r="532" spans="2:3" x14ac:dyDescent="0.3">
      <c r="B532" s="36">
        <v>33497653</v>
      </c>
      <c r="C532" s="37">
        <v>278335</v>
      </c>
    </row>
    <row r="533" spans="2:3" x14ac:dyDescent="0.3">
      <c r="B533" s="36">
        <v>33497654</v>
      </c>
      <c r="C533" s="37">
        <v>259139</v>
      </c>
    </row>
    <row r="534" spans="2:3" x14ac:dyDescent="0.3">
      <c r="B534" s="36">
        <v>33497655</v>
      </c>
      <c r="C534" s="37">
        <v>209874</v>
      </c>
    </row>
    <row r="535" spans="2:3" x14ac:dyDescent="0.3">
      <c r="B535" s="36">
        <v>33497656</v>
      </c>
      <c r="C535" s="37">
        <v>325989</v>
      </c>
    </row>
    <row r="536" spans="2:3" x14ac:dyDescent="0.3">
      <c r="B536" s="36">
        <v>33497657</v>
      </c>
      <c r="C536" s="37">
        <v>261173</v>
      </c>
    </row>
    <row r="537" spans="2:3" x14ac:dyDescent="0.3">
      <c r="B537" s="36">
        <v>33497658</v>
      </c>
      <c r="C537" s="37">
        <v>336384</v>
      </c>
    </row>
    <row r="538" spans="2:3" x14ac:dyDescent="0.3">
      <c r="B538" s="36">
        <v>33497659</v>
      </c>
      <c r="C538" s="37">
        <v>239049</v>
      </c>
    </row>
    <row r="539" spans="2:3" x14ac:dyDescent="0.3">
      <c r="B539" s="36">
        <v>33497660</v>
      </c>
      <c r="C539" s="37">
        <v>194831</v>
      </c>
    </row>
    <row r="540" spans="2:3" x14ac:dyDescent="0.3">
      <c r="B540" s="36">
        <v>33497661</v>
      </c>
      <c r="C540" s="37">
        <v>195373</v>
      </c>
    </row>
    <row r="541" spans="2:3" x14ac:dyDescent="0.3">
      <c r="B541" s="36">
        <v>33497662</v>
      </c>
      <c r="C541" s="37">
        <v>264559</v>
      </c>
    </row>
    <row r="542" spans="2:3" x14ac:dyDescent="0.3">
      <c r="B542" s="36">
        <v>33497663</v>
      </c>
      <c r="C542" s="37">
        <v>238418</v>
      </c>
    </row>
    <row r="543" spans="2:3" x14ac:dyDescent="0.3">
      <c r="B543" s="36">
        <v>33497664</v>
      </c>
      <c r="C543" s="37">
        <v>340524</v>
      </c>
    </row>
    <row r="544" spans="2:3" x14ac:dyDescent="0.3">
      <c r="B544" s="36">
        <v>33497665</v>
      </c>
      <c r="C544" s="37">
        <v>344626</v>
      </c>
    </row>
    <row r="545" spans="2:3" x14ac:dyDescent="0.3">
      <c r="B545" s="36">
        <v>33497666</v>
      </c>
      <c r="C545" s="37">
        <v>342976</v>
      </c>
    </row>
    <row r="546" spans="2:3" x14ac:dyDescent="0.3">
      <c r="B546" s="36">
        <v>33497667</v>
      </c>
      <c r="C546" s="37">
        <v>297162</v>
      </c>
    </row>
    <row r="547" spans="2:3" x14ac:dyDescent="0.3">
      <c r="B547" s="36">
        <v>33497668</v>
      </c>
      <c r="C547" s="37">
        <v>265972</v>
      </c>
    </row>
    <row r="548" spans="2:3" x14ac:dyDescent="0.3">
      <c r="B548" s="36">
        <v>33497669</v>
      </c>
      <c r="C548" s="37">
        <v>284830</v>
      </c>
    </row>
    <row r="549" spans="2:3" x14ac:dyDescent="0.3">
      <c r="B549" s="36">
        <v>33497670</v>
      </c>
      <c r="C549" s="37">
        <v>265876</v>
      </c>
    </row>
    <row r="550" spans="2:3" x14ac:dyDescent="0.3">
      <c r="B550" s="36">
        <v>33497671</v>
      </c>
      <c r="C550" s="37">
        <v>240297</v>
      </c>
    </row>
    <row r="551" spans="2:3" x14ac:dyDescent="0.3">
      <c r="B551" s="36">
        <v>33497672</v>
      </c>
      <c r="C551" s="37">
        <v>267024</v>
      </c>
    </row>
    <row r="552" spans="2:3" x14ac:dyDescent="0.3">
      <c r="B552" s="36">
        <v>33497673</v>
      </c>
      <c r="C552" s="37">
        <v>185044</v>
      </c>
    </row>
    <row r="553" spans="2:3" x14ac:dyDescent="0.3">
      <c r="B553" s="36">
        <v>33497674</v>
      </c>
      <c r="C553" s="37">
        <v>248267</v>
      </c>
    </row>
    <row r="554" spans="2:3" x14ac:dyDescent="0.3">
      <c r="B554" s="36">
        <v>33497675</v>
      </c>
      <c r="C554" s="37">
        <v>244383</v>
      </c>
    </row>
    <row r="555" spans="2:3" x14ac:dyDescent="0.3">
      <c r="B555" s="36">
        <v>33497676</v>
      </c>
      <c r="C555" s="37">
        <v>300348</v>
      </c>
    </row>
    <row r="556" spans="2:3" x14ac:dyDescent="0.3">
      <c r="B556" s="36">
        <v>33497677</v>
      </c>
      <c r="C556" s="37">
        <v>376115</v>
      </c>
    </row>
    <row r="557" spans="2:3" x14ac:dyDescent="0.3">
      <c r="B557" s="36">
        <v>33497678</v>
      </c>
      <c r="C557" s="37">
        <v>198329</v>
      </c>
    </row>
    <row r="558" spans="2:3" x14ac:dyDescent="0.3">
      <c r="B558" s="36">
        <v>33497679</v>
      </c>
      <c r="C558" s="37">
        <v>222309</v>
      </c>
    </row>
    <row r="559" spans="2:3" x14ac:dyDescent="0.3">
      <c r="B559" s="36">
        <v>33497680</v>
      </c>
      <c r="C559" s="37">
        <v>204529</v>
      </c>
    </row>
    <row r="560" spans="2:3" x14ac:dyDescent="0.3">
      <c r="B560" s="36">
        <v>33497681</v>
      </c>
      <c r="C560" s="37">
        <v>284356</v>
      </c>
    </row>
    <row r="561" spans="2:3" x14ac:dyDescent="0.3">
      <c r="B561" s="36">
        <v>33497682</v>
      </c>
      <c r="C561" s="37">
        <v>216785</v>
      </c>
    </row>
    <row r="562" spans="2:3" x14ac:dyDescent="0.3">
      <c r="B562" s="36">
        <v>33497683</v>
      </c>
      <c r="C562" s="37">
        <v>343311</v>
      </c>
    </row>
    <row r="563" spans="2:3" x14ac:dyDescent="0.3">
      <c r="B563" s="36">
        <v>33497684</v>
      </c>
      <c r="C563" s="37">
        <v>248901</v>
      </c>
    </row>
    <row r="564" spans="2:3" x14ac:dyDescent="0.3">
      <c r="B564" s="36">
        <v>33497685</v>
      </c>
      <c r="C564" s="37">
        <v>316197</v>
      </c>
    </row>
    <row r="565" spans="2:3" x14ac:dyDescent="0.3">
      <c r="B565" s="36">
        <v>33497686</v>
      </c>
      <c r="C565" s="37">
        <v>254597</v>
      </c>
    </row>
    <row r="566" spans="2:3" x14ac:dyDescent="0.3">
      <c r="B566" s="36">
        <v>33497687</v>
      </c>
      <c r="C566" s="37">
        <v>276627</v>
      </c>
    </row>
    <row r="567" spans="2:3" x14ac:dyDescent="0.3">
      <c r="B567" s="36">
        <v>33497688</v>
      </c>
      <c r="C567" s="37">
        <v>252041</v>
      </c>
    </row>
    <row r="568" spans="2:3" x14ac:dyDescent="0.3">
      <c r="B568" s="36">
        <v>33497689</v>
      </c>
      <c r="C568" s="37">
        <v>315554</v>
      </c>
    </row>
    <row r="569" spans="2:3" x14ac:dyDescent="0.3">
      <c r="B569" s="36">
        <v>33497690</v>
      </c>
      <c r="C569" s="37">
        <v>247224</v>
      </c>
    </row>
    <row r="570" spans="2:3" x14ac:dyDescent="0.3">
      <c r="B570" s="36">
        <v>33497691</v>
      </c>
      <c r="C570" s="37">
        <v>290157</v>
      </c>
    </row>
    <row r="571" spans="2:3" x14ac:dyDescent="0.3">
      <c r="B571" s="36">
        <v>33497692</v>
      </c>
      <c r="C571" s="37">
        <v>221658</v>
      </c>
    </row>
    <row r="572" spans="2:3" x14ac:dyDescent="0.3">
      <c r="B572" s="36">
        <v>33497693</v>
      </c>
      <c r="C572" s="37">
        <v>287606</v>
      </c>
    </row>
    <row r="573" spans="2:3" x14ac:dyDescent="0.3">
      <c r="B573" s="36">
        <v>33497694</v>
      </c>
      <c r="C573" s="37">
        <v>204535</v>
      </c>
    </row>
    <row r="574" spans="2:3" x14ac:dyDescent="0.3">
      <c r="B574" s="36">
        <v>33497695</v>
      </c>
      <c r="C574" s="37">
        <v>143444</v>
      </c>
    </row>
    <row r="575" spans="2:3" x14ac:dyDescent="0.3">
      <c r="B575" s="36">
        <v>33497696</v>
      </c>
      <c r="C575" s="37">
        <v>207802</v>
      </c>
    </row>
    <row r="576" spans="2:3" x14ac:dyDescent="0.3">
      <c r="B576" s="36">
        <v>33497697</v>
      </c>
      <c r="C576" s="37">
        <v>252523</v>
      </c>
    </row>
    <row r="577" spans="2:3" x14ac:dyDescent="0.3">
      <c r="B577" s="36">
        <v>33497698</v>
      </c>
      <c r="C577" s="37">
        <v>379554</v>
      </c>
    </row>
    <row r="578" spans="2:3" x14ac:dyDescent="0.3">
      <c r="B578" s="36">
        <v>33497699</v>
      </c>
      <c r="C578" s="37">
        <v>238615</v>
      </c>
    </row>
    <row r="579" spans="2:3" x14ac:dyDescent="0.3">
      <c r="B579" s="36">
        <v>33497700</v>
      </c>
      <c r="C579" s="37">
        <v>366027</v>
      </c>
    </row>
    <row r="580" spans="2:3" x14ac:dyDescent="0.3">
      <c r="B580" s="36">
        <v>33497701</v>
      </c>
      <c r="C580" s="37">
        <v>197218</v>
      </c>
    </row>
    <row r="581" spans="2:3" x14ac:dyDescent="0.3">
      <c r="B581" s="36">
        <v>33497702</v>
      </c>
      <c r="C581" s="37">
        <v>309286</v>
      </c>
    </row>
    <row r="582" spans="2:3" x14ac:dyDescent="0.3">
      <c r="B582" s="36">
        <v>33497703</v>
      </c>
      <c r="C582" s="37">
        <v>210234</v>
      </c>
    </row>
    <row r="583" spans="2:3" x14ac:dyDescent="0.3">
      <c r="B583" s="36">
        <v>33497704</v>
      </c>
      <c r="C583" s="37">
        <v>255022</v>
      </c>
    </row>
    <row r="584" spans="2:3" x14ac:dyDescent="0.3">
      <c r="B584" s="36">
        <v>33497705</v>
      </c>
      <c r="C584" s="37">
        <v>316199</v>
      </c>
    </row>
    <row r="585" spans="2:3" x14ac:dyDescent="0.3">
      <c r="B585" s="36">
        <v>33497706</v>
      </c>
      <c r="C585" s="37">
        <v>214176</v>
      </c>
    </row>
    <row r="586" spans="2:3" x14ac:dyDescent="0.3">
      <c r="B586" s="36">
        <v>33497707</v>
      </c>
      <c r="C586" s="37">
        <v>222879</v>
      </c>
    </row>
    <row r="587" spans="2:3" x14ac:dyDescent="0.3">
      <c r="B587" s="36">
        <v>33497708</v>
      </c>
      <c r="C587" s="37">
        <v>330820</v>
      </c>
    </row>
    <row r="588" spans="2:3" x14ac:dyDescent="0.3">
      <c r="B588" s="36">
        <v>33497709</v>
      </c>
      <c r="C588" s="37">
        <v>169748</v>
      </c>
    </row>
    <row r="589" spans="2:3" x14ac:dyDescent="0.3">
      <c r="B589" s="36">
        <v>33497710</v>
      </c>
      <c r="C589" s="37">
        <v>271748</v>
      </c>
    </row>
    <row r="590" spans="2:3" x14ac:dyDescent="0.3">
      <c r="B590" s="36">
        <v>33497711</v>
      </c>
      <c r="C590" s="37">
        <v>279652</v>
      </c>
    </row>
    <row r="591" spans="2:3" x14ac:dyDescent="0.3">
      <c r="B591" s="36">
        <v>33497712</v>
      </c>
      <c r="C591" s="37">
        <v>199201</v>
      </c>
    </row>
    <row r="592" spans="2:3" x14ac:dyDescent="0.3">
      <c r="B592" s="36">
        <v>33497713</v>
      </c>
      <c r="C592" s="37">
        <v>223035</v>
      </c>
    </row>
    <row r="593" spans="2:3" x14ac:dyDescent="0.3">
      <c r="B593" s="36">
        <v>33497714</v>
      </c>
      <c r="C593" s="37">
        <v>184708</v>
      </c>
    </row>
    <row r="594" spans="2:3" x14ac:dyDescent="0.3">
      <c r="B594" s="36">
        <v>33497715</v>
      </c>
      <c r="C594" s="37">
        <v>151534</v>
      </c>
    </row>
    <row r="595" spans="2:3" x14ac:dyDescent="0.3">
      <c r="B595" s="36">
        <v>33497716</v>
      </c>
      <c r="C595" s="37">
        <v>184950</v>
      </c>
    </row>
    <row r="596" spans="2:3" x14ac:dyDescent="0.3">
      <c r="B596" s="36">
        <v>33497717</v>
      </c>
      <c r="C596" s="37">
        <v>212508</v>
      </c>
    </row>
    <row r="597" spans="2:3" x14ac:dyDescent="0.3">
      <c r="B597" s="36">
        <v>33497718</v>
      </c>
      <c r="C597" s="37">
        <v>301913</v>
      </c>
    </row>
    <row r="598" spans="2:3" x14ac:dyDescent="0.3">
      <c r="B598" s="36">
        <v>33497719</v>
      </c>
      <c r="C598" s="37">
        <v>289812</v>
      </c>
    </row>
    <row r="599" spans="2:3" x14ac:dyDescent="0.3">
      <c r="B599" s="36">
        <v>33497720</v>
      </c>
      <c r="C599" s="37">
        <v>121710</v>
      </c>
    </row>
    <row r="600" spans="2:3" x14ac:dyDescent="0.3">
      <c r="B600" s="36">
        <v>33497721</v>
      </c>
      <c r="C600" s="37">
        <v>147297</v>
      </c>
    </row>
    <row r="601" spans="2:3" x14ac:dyDescent="0.3">
      <c r="B601" s="36">
        <v>33497722</v>
      </c>
      <c r="C601" s="37">
        <v>241642</v>
      </c>
    </row>
    <row r="602" spans="2:3" x14ac:dyDescent="0.3">
      <c r="B602" s="36">
        <v>33497723</v>
      </c>
      <c r="C602" s="37">
        <v>104613</v>
      </c>
    </row>
    <row r="603" spans="2:3" x14ac:dyDescent="0.3">
      <c r="B603" s="36">
        <v>33497724</v>
      </c>
      <c r="C603" s="37">
        <v>252080</v>
      </c>
    </row>
    <row r="604" spans="2:3" x14ac:dyDescent="0.3">
      <c r="B604" s="36">
        <v>33497725</v>
      </c>
      <c r="C604" s="37">
        <v>249515</v>
      </c>
    </row>
    <row r="605" spans="2:3" x14ac:dyDescent="0.3">
      <c r="B605" s="36">
        <v>33497726</v>
      </c>
      <c r="C605" s="37">
        <v>283157</v>
      </c>
    </row>
    <row r="606" spans="2:3" x14ac:dyDescent="0.3">
      <c r="B606" s="36">
        <v>33497727</v>
      </c>
      <c r="C606" s="37">
        <v>171019</v>
      </c>
    </row>
    <row r="607" spans="2:3" x14ac:dyDescent="0.3">
      <c r="B607" s="36">
        <v>33497728</v>
      </c>
      <c r="C607" s="37">
        <v>246613</v>
      </c>
    </row>
    <row r="608" spans="2:3" x14ac:dyDescent="0.3">
      <c r="B608" s="36">
        <v>33497729</v>
      </c>
      <c r="C608" s="37">
        <v>276867</v>
      </c>
    </row>
    <row r="609" spans="2:3" x14ac:dyDescent="0.3">
      <c r="B609" s="36">
        <v>33497730</v>
      </c>
      <c r="C609" s="37">
        <v>278529</v>
      </c>
    </row>
    <row r="610" spans="2:3" x14ac:dyDescent="0.3">
      <c r="B610" s="36">
        <v>33497731</v>
      </c>
      <c r="C610" s="37">
        <v>208461</v>
      </c>
    </row>
    <row r="611" spans="2:3" x14ac:dyDescent="0.3">
      <c r="B611" s="36">
        <v>33497732</v>
      </c>
      <c r="C611" s="37">
        <v>263055</v>
      </c>
    </row>
    <row r="612" spans="2:3" x14ac:dyDescent="0.3">
      <c r="B612" s="36">
        <v>33497733</v>
      </c>
      <c r="C612" s="37">
        <v>122147</v>
      </c>
    </row>
    <row r="613" spans="2:3" x14ac:dyDescent="0.3">
      <c r="B613" s="36">
        <v>33497734</v>
      </c>
      <c r="C613" s="37">
        <v>286310</v>
      </c>
    </row>
    <row r="614" spans="2:3" x14ac:dyDescent="0.3">
      <c r="B614" s="36">
        <v>33497735</v>
      </c>
      <c r="C614" s="37">
        <v>252493</v>
      </c>
    </row>
    <row r="615" spans="2:3" x14ac:dyDescent="0.3">
      <c r="B615" s="36">
        <v>33497736</v>
      </c>
      <c r="C615" s="37">
        <v>234405</v>
      </c>
    </row>
    <row r="616" spans="2:3" x14ac:dyDescent="0.3">
      <c r="B616" s="36">
        <v>33497737</v>
      </c>
      <c r="C616" s="37">
        <v>203016</v>
      </c>
    </row>
    <row r="617" spans="2:3" x14ac:dyDescent="0.3">
      <c r="B617" s="36">
        <v>33497738</v>
      </c>
      <c r="C617" s="37">
        <v>196016</v>
      </c>
    </row>
    <row r="618" spans="2:3" x14ac:dyDescent="0.3">
      <c r="B618" s="36">
        <v>33497739</v>
      </c>
      <c r="C618" s="37">
        <v>122914</v>
      </c>
    </row>
    <row r="619" spans="2:3" x14ac:dyDescent="0.3">
      <c r="B619" s="36">
        <v>33497740</v>
      </c>
      <c r="C619" s="37">
        <v>186753</v>
      </c>
    </row>
    <row r="620" spans="2:3" x14ac:dyDescent="0.3">
      <c r="B620" s="36">
        <v>33497741</v>
      </c>
      <c r="C620" s="37">
        <v>226413</v>
      </c>
    </row>
    <row r="621" spans="2:3" x14ac:dyDescent="0.3">
      <c r="B621" s="36">
        <v>33497742</v>
      </c>
      <c r="C621" s="37">
        <v>207363</v>
      </c>
    </row>
    <row r="622" spans="2:3" x14ac:dyDescent="0.3">
      <c r="B622" s="36">
        <v>33497743</v>
      </c>
      <c r="C622" s="37">
        <v>349378</v>
      </c>
    </row>
    <row r="623" spans="2:3" x14ac:dyDescent="0.3">
      <c r="B623" s="36">
        <v>33497744</v>
      </c>
      <c r="C623" s="37">
        <v>281458</v>
      </c>
    </row>
    <row r="624" spans="2:3" x14ac:dyDescent="0.3">
      <c r="B624" s="36">
        <v>33497745</v>
      </c>
      <c r="C624" s="37">
        <v>153962</v>
      </c>
    </row>
    <row r="625" spans="2:3" x14ac:dyDescent="0.3">
      <c r="B625" s="36">
        <v>33497746</v>
      </c>
      <c r="C625" s="37">
        <v>316994</v>
      </c>
    </row>
    <row r="626" spans="2:3" x14ac:dyDescent="0.3">
      <c r="B626" s="36">
        <v>33497747</v>
      </c>
      <c r="C626" s="37">
        <v>239076</v>
      </c>
    </row>
    <row r="627" spans="2:3" x14ac:dyDescent="0.3">
      <c r="B627" s="36">
        <v>33497748</v>
      </c>
      <c r="C627" s="37">
        <v>213856</v>
      </c>
    </row>
    <row r="628" spans="2:3" x14ac:dyDescent="0.3">
      <c r="B628" s="36">
        <v>33497749</v>
      </c>
      <c r="C628" s="37">
        <v>229554</v>
      </c>
    </row>
    <row r="629" spans="2:3" x14ac:dyDescent="0.3">
      <c r="B629" s="36">
        <v>33497750</v>
      </c>
      <c r="C629" s="37">
        <v>173274</v>
      </c>
    </row>
    <row r="630" spans="2:3" x14ac:dyDescent="0.3">
      <c r="B630" s="36">
        <v>33497751</v>
      </c>
      <c r="C630" s="37">
        <v>177316</v>
      </c>
    </row>
    <row r="631" spans="2:3" x14ac:dyDescent="0.3">
      <c r="B631" s="36">
        <v>33497752</v>
      </c>
      <c r="C631" s="37">
        <v>234212</v>
      </c>
    </row>
    <row r="632" spans="2:3" x14ac:dyDescent="0.3">
      <c r="B632" s="36">
        <v>33497753</v>
      </c>
      <c r="C632" s="37">
        <v>231525</v>
      </c>
    </row>
    <row r="633" spans="2:3" x14ac:dyDescent="0.3">
      <c r="B633" s="36">
        <v>33497754</v>
      </c>
      <c r="C633" s="37">
        <v>193082</v>
      </c>
    </row>
    <row r="634" spans="2:3" x14ac:dyDescent="0.3">
      <c r="B634" s="36">
        <v>33497755</v>
      </c>
      <c r="C634" s="37">
        <v>288494</v>
      </c>
    </row>
    <row r="635" spans="2:3" x14ac:dyDescent="0.3">
      <c r="B635" s="36">
        <v>33497756</v>
      </c>
      <c r="C635" s="37">
        <v>245443</v>
      </c>
    </row>
    <row r="636" spans="2:3" x14ac:dyDescent="0.3">
      <c r="B636" s="36">
        <v>33497757</v>
      </c>
      <c r="C636" s="37">
        <v>215953</v>
      </c>
    </row>
    <row r="637" spans="2:3" x14ac:dyDescent="0.3">
      <c r="B637" s="36">
        <v>33497758</v>
      </c>
      <c r="C637" s="37">
        <v>222044</v>
      </c>
    </row>
    <row r="638" spans="2:3" x14ac:dyDescent="0.3">
      <c r="B638" s="36">
        <v>33497759</v>
      </c>
      <c r="C638" s="37">
        <v>232846</v>
      </c>
    </row>
    <row r="639" spans="2:3" x14ac:dyDescent="0.3">
      <c r="B639" s="36">
        <v>33497760</v>
      </c>
      <c r="C639" s="37">
        <v>303613</v>
      </c>
    </row>
    <row r="640" spans="2:3" x14ac:dyDescent="0.3">
      <c r="B640" s="36">
        <v>33497761</v>
      </c>
      <c r="C640" s="37">
        <v>208566</v>
      </c>
    </row>
    <row r="641" spans="2:3" x14ac:dyDescent="0.3">
      <c r="B641" s="36">
        <v>33497762</v>
      </c>
      <c r="C641" s="37">
        <v>281779</v>
      </c>
    </row>
    <row r="642" spans="2:3" x14ac:dyDescent="0.3">
      <c r="B642" s="36">
        <v>33497763</v>
      </c>
      <c r="C642" s="37">
        <v>160096</v>
      </c>
    </row>
    <row r="643" spans="2:3" x14ac:dyDescent="0.3">
      <c r="B643" s="36">
        <v>33497764</v>
      </c>
      <c r="C643" s="37">
        <v>260985</v>
      </c>
    </row>
    <row r="644" spans="2:3" x14ac:dyDescent="0.3">
      <c r="B644" s="36">
        <v>33497765</v>
      </c>
      <c r="C644" s="37">
        <v>294060</v>
      </c>
    </row>
    <row r="645" spans="2:3" x14ac:dyDescent="0.3">
      <c r="B645" s="36">
        <v>33497766</v>
      </c>
      <c r="C645" s="37">
        <v>336794</v>
      </c>
    </row>
    <row r="646" spans="2:3" x14ac:dyDescent="0.3">
      <c r="B646" s="36">
        <v>33497767</v>
      </c>
      <c r="C646" s="37">
        <v>234794</v>
      </c>
    </row>
    <row r="647" spans="2:3" x14ac:dyDescent="0.3">
      <c r="B647" s="36">
        <v>33497768</v>
      </c>
      <c r="C647" s="37">
        <v>301802</v>
      </c>
    </row>
    <row r="648" spans="2:3" x14ac:dyDescent="0.3">
      <c r="B648" s="36">
        <v>33497769</v>
      </c>
      <c r="C648" s="37">
        <v>278969</v>
      </c>
    </row>
    <row r="649" spans="2:3" x14ac:dyDescent="0.3">
      <c r="B649" s="36">
        <v>33497770</v>
      </c>
      <c r="C649" s="37">
        <v>240877</v>
      </c>
    </row>
    <row r="650" spans="2:3" x14ac:dyDescent="0.3">
      <c r="B650" s="36">
        <v>33497771</v>
      </c>
      <c r="C650" s="37">
        <v>227068</v>
      </c>
    </row>
    <row r="651" spans="2:3" x14ac:dyDescent="0.3">
      <c r="B651" s="36">
        <v>33497772</v>
      </c>
      <c r="C651" s="37">
        <v>320975</v>
      </c>
    </row>
    <row r="652" spans="2:3" x14ac:dyDescent="0.3">
      <c r="B652" s="36">
        <v>33497773</v>
      </c>
      <c r="C652" s="37">
        <v>263979</v>
      </c>
    </row>
    <row r="653" spans="2:3" x14ac:dyDescent="0.3">
      <c r="B653" s="36">
        <v>33497774</v>
      </c>
      <c r="C653" s="37">
        <v>342489</v>
      </c>
    </row>
    <row r="654" spans="2:3" x14ac:dyDescent="0.3">
      <c r="B654" s="36">
        <v>33497775</v>
      </c>
      <c r="C654" s="37">
        <v>189385</v>
      </c>
    </row>
    <row r="655" spans="2:3" x14ac:dyDescent="0.3">
      <c r="B655" s="36">
        <v>33497776</v>
      </c>
      <c r="C655" s="37">
        <v>206300</v>
      </c>
    </row>
    <row r="656" spans="2:3" x14ac:dyDescent="0.3">
      <c r="B656" s="36">
        <v>33497777</v>
      </c>
      <c r="C656" s="37">
        <v>230924</v>
      </c>
    </row>
    <row r="657" spans="2:3" x14ac:dyDescent="0.3">
      <c r="B657" s="36">
        <v>33497778</v>
      </c>
      <c r="C657" s="37">
        <v>125269</v>
      </c>
    </row>
    <row r="658" spans="2:3" x14ac:dyDescent="0.3">
      <c r="B658" s="36">
        <v>33497779</v>
      </c>
      <c r="C658" s="37">
        <v>329148</v>
      </c>
    </row>
    <row r="659" spans="2:3" x14ac:dyDescent="0.3">
      <c r="B659" s="36">
        <v>33497780</v>
      </c>
      <c r="C659" s="37">
        <v>230731</v>
      </c>
    </row>
    <row r="660" spans="2:3" x14ac:dyDescent="0.3">
      <c r="B660" s="36">
        <v>33497781</v>
      </c>
      <c r="C660" s="37">
        <v>115022</v>
      </c>
    </row>
    <row r="661" spans="2:3" x14ac:dyDescent="0.3">
      <c r="B661" s="36">
        <v>33497782</v>
      </c>
      <c r="C661" s="37">
        <v>148866</v>
      </c>
    </row>
    <row r="662" spans="2:3" x14ac:dyDescent="0.3">
      <c r="B662" s="36">
        <v>33497783</v>
      </c>
      <c r="C662" s="37">
        <v>153475</v>
      </c>
    </row>
    <row r="663" spans="2:3" x14ac:dyDescent="0.3">
      <c r="B663" s="36">
        <v>33497784</v>
      </c>
      <c r="C663" s="37">
        <v>282508</v>
      </c>
    </row>
    <row r="664" spans="2:3" x14ac:dyDescent="0.3">
      <c r="B664" s="36">
        <v>33497785</v>
      </c>
      <c r="C664" s="37">
        <v>249255</v>
      </c>
    </row>
    <row r="665" spans="2:3" x14ac:dyDescent="0.3">
      <c r="B665" s="36">
        <v>33497786</v>
      </c>
      <c r="C665" s="37">
        <v>249872</v>
      </c>
    </row>
    <row r="666" spans="2:3" x14ac:dyDescent="0.3">
      <c r="B666" s="36">
        <v>33497787</v>
      </c>
      <c r="C666" s="37">
        <v>130805</v>
      </c>
    </row>
    <row r="667" spans="2:3" x14ac:dyDescent="0.3">
      <c r="B667" s="36">
        <v>33497788</v>
      </c>
      <c r="C667" s="37">
        <v>312924</v>
      </c>
    </row>
    <row r="668" spans="2:3" x14ac:dyDescent="0.3">
      <c r="B668" s="36">
        <v>33497789</v>
      </c>
      <c r="C668" s="37">
        <v>218673</v>
      </c>
    </row>
    <row r="669" spans="2:3" x14ac:dyDescent="0.3">
      <c r="B669" s="36">
        <v>33497790</v>
      </c>
      <c r="C669" s="37">
        <v>212119</v>
      </c>
    </row>
    <row r="670" spans="2:3" x14ac:dyDescent="0.3">
      <c r="B670" s="36">
        <v>33497791</v>
      </c>
      <c r="C670" s="37">
        <v>217885</v>
      </c>
    </row>
    <row r="671" spans="2:3" x14ac:dyDescent="0.3">
      <c r="B671" s="36">
        <v>33497792</v>
      </c>
      <c r="C671" s="37">
        <v>165583</v>
      </c>
    </row>
    <row r="672" spans="2:3" x14ac:dyDescent="0.3">
      <c r="B672" s="36">
        <v>33497793</v>
      </c>
      <c r="C672" s="37">
        <v>251664</v>
      </c>
    </row>
    <row r="673" spans="2:3" x14ac:dyDescent="0.3">
      <c r="B673" s="36">
        <v>33497794</v>
      </c>
      <c r="C673" s="37">
        <v>162075</v>
      </c>
    </row>
    <row r="674" spans="2:3" x14ac:dyDescent="0.3">
      <c r="B674" s="36">
        <v>33497795</v>
      </c>
      <c r="C674" s="37">
        <v>381482</v>
      </c>
    </row>
    <row r="675" spans="2:3" x14ac:dyDescent="0.3">
      <c r="B675" s="36">
        <v>33497796</v>
      </c>
      <c r="C675" s="37">
        <v>285364</v>
      </c>
    </row>
    <row r="676" spans="2:3" x14ac:dyDescent="0.3">
      <c r="B676" s="36">
        <v>33497797</v>
      </c>
      <c r="C676" s="37">
        <v>343028</v>
      </c>
    </row>
    <row r="677" spans="2:3" x14ac:dyDescent="0.3">
      <c r="B677" s="36">
        <v>33497798</v>
      </c>
      <c r="C677" s="37">
        <v>277968</v>
      </c>
    </row>
    <row r="678" spans="2:3" x14ac:dyDescent="0.3">
      <c r="B678" s="36">
        <v>33497799</v>
      </c>
      <c r="C678" s="37">
        <v>299425</v>
      </c>
    </row>
    <row r="679" spans="2:3" x14ac:dyDescent="0.3">
      <c r="B679" s="36">
        <v>33497800</v>
      </c>
      <c r="C679" s="37">
        <v>289537</v>
      </c>
    </row>
    <row r="680" spans="2:3" x14ac:dyDescent="0.3">
      <c r="B680" s="36">
        <v>33497801</v>
      </c>
      <c r="C680" s="37">
        <v>290948</v>
      </c>
    </row>
    <row r="681" spans="2:3" x14ac:dyDescent="0.3">
      <c r="B681" s="36">
        <v>33497802</v>
      </c>
      <c r="C681" s="37">
        <v>309096</v>
      </c>
    </row>
    <row r="682" spans="2:3" x14ac:dyDescent="0.3">
      <c r="B682" s="36">
        <v>33497803</v>
      </c>
      <c r="C682" s="37">
        <v>151093</v>
      </c>
    </row>
    <row r="683" spans="2:3" x14ac:dyDescent="0.3">
      <c r="B683" s="36">
        <v>33497804</v>
      </c>
      <c r="C683" s="37">
        <v>185167</v>
      </c>
    </row>
    <row r="684" spans="2:3" x14ac:dyDescent="0.3">
      <c r="B684" s="36">
        <v>33497805</v>
      </c>
      <c r="C684" s="37">
        <v>287074</v>
      </c>
    </row>
    <row r="685" spans="2:3" x14ac:dyDescent="0.3">
      <c r="B685" s="36">
        <v>33497806</v>
      </c>
      <c r="C685" s="37">
        <v>317831</v>
      </c>
    </row>
    <row r="686" spans="2:3" x14ac:dyDescent="0.3">
      <c r="B686" s="36">
        <v>33497807</v>
      </c>
      <c r="C686" s="37">
        <v>350157</v>
      </c>
    </row>
    <row r="687" spans="2:3" x14ac:dyDescent="0.3">
      <c r="B687" s="36">
        <v>33497808</v>
      </c>
      <c r="C687" s="37">
        <v>390602</v>
      </c>
    </row>
    <row r="688" spans="2:3" x14ac:dyDescent="0.3">
      <c r="B688" s="36">
        <v>33497809</v>
      </c>
      <c r="C688" s="37">
        <v>280267</v>
      </c>
    </row>
    <row r="689" spans="2:3" x14ac:dyDescent="0.3">
      <c r="B689" s="36">
        <v>33497810</v>
      </c>
      <c r="C689" s="37">
        <v>192650</v>
      </c>
    </row>
    <row r="690" spans="2:3" x14ac:dyDescent="0.3">
      <c r="B690" s="36">
        <v>33497811</v>
      </c>
      <c r="C690" s="37">
        <v>188108</v>
      </c>
    </row>
    <row r="691" spans="2:3" x14ac:dyDescent="0.3">
      <c r="B691" s="36">
        <v>33497812</v>
      </c>
      <c r="C691" s="37">
        <v>205409</v>
      </c>
    </row>
    <row r="692" spans="2:3" x14ac:dyDescent="0.3">
      <c r="B692" s="36">
        <v>33497813</v>
      </c>
      <c r="C692" s="37">
        <v>296940</v>
      </c>
    </row>
    <row r="693" spans="2:3" x14ac:dyDescent="0.3">
      <c r="B693" s="36">
        <v>33497814</v>
      </c>
      <c r="C693" s="37">
        <v>212403</v>
      </c>
    </row>
    <row r="694" spans="2:3" x14ac:dyDescent="0.3">
      <c r="B694" s="36">
        <v>33497815</v>
      </c>
      <c r="C694" s="37">
        <v>245274</v>
      </c>
    </row>
    <row r="695" spans="2:3" x14ac:dyDescent="0.3">
      <c r="B695" s="36">
        <v>33497816</v>
      </c>
      <c r="C695" s="37">
        <v>381415</v>
      </c>
    </row>
    <row r="696" spans="2:3" x14ac:dyDescent="0.3">
      <c r="B696" s="36">
        <v>33497817</v>
      </c>
      <c r="C696" s="37">
        <v>263296</v>
      </c>
    </row>
    <row r="697" spans="2:3" x14ac:dyDescent="0.3">
      <c r="B697" s="36">
        <v>33497818</v>
      </c>
      <c r="C697" s="37">
        <v>317044</v>
      </c>
    </row>
    <row r="698" spans="2:3" x14ac:dyDescent="0.3">
      <c r="B698" s="36">
        <v>33497819</v>
      </c>
      <c r="C698" s="37">
        <v>303907</v>
      </c>
    </row>
    <row r="699" spans="2:3" x14ac:dyDescent="0.3">
      <c r="B699" s="36">
        <v>33497820</v>
      </c>
      <c r="C699" s="37">
        <v>259077</v>
      </c>
    </row>
    <row r="700" spans="2:3" x14ac:dyDescent="0.3">
      <c r="B700" s="36">
        <v>33497821</v>
      </c>
      <c r="C700" s="37">
        <v>178452</v>
      </c>
    </row>
    <row r="701" spans="2:3" x14ac:dyDescent="0.3">
      <c r="B701" s="36">
        <v>33497822</v>
      </c>
      <c r="C701" s="37">
        <v>293778</v>
      </c>
    </row>
    <row r="702" spans="2:3" x14ac:dyDescent="0.3">
      <c r="B702" s="36">
        <v>33497823</v>
      </c>
      <c r="C702" s="37">
        <v>234774</v>
      </c>
    </row>
    <row r="703" spans="2:3" x14ac:dyDescent="0.3">
      <c r="B703" s="36">
        <v>33497824</v>
      </c>
      <c r="C703" s="37">
        <v>356814</v>
      </c>
    </row>
    <row r="704" spans="2:3" x14ac:dyDescent="0.3">
      <c r="B704" s="36">
        <v>33497825</v>
      </c>
      <c r="C704" s="37">
        <v>268569</v>
      </c>
    </row>
    <row r="705" spans="2:3" x14ac:dyDescent="0.3">
      <c r="B705" s="36">
        <v>33497826</v>
      </c>
      <c r="C705" s="37">
        <v>293629</v>
      </c>
    </row>
    <row r="706" spans="2:3" x14ac:dyDescent="0.3">
      <c r="B706" s="36">
        <v>33497827</v>
      </c>
      <c r="C706" s="37">
        <v>211465</v>
      </c>
    </row>
    <row r="707" spans="2:3" x14ac:dyDescent="0.3">
      <c r="B707" s="36">
        <v>33497828</v>
      </c>
      <c r="C707" s="37">
        <v>301460</v>
      </c>
    </row>
    <row r="708" spans="2:3" x14ac:dyDescent="0.3">
      <c r="B708" s="36">
        <v>33497829</v>
      </c>
      <c r="C708" s="37">
        <v>314044</v>
      </c>
    </row>
    <row r="709" spans="2:3" x14ac:dyDescent="0.3">
      <c r="B709" s="36">
        <v>33497830</v>
      </c>
      <c r="C709" s="37">
        <v>259046</v>
      </c>
    </row>
    <row r="710" spans="2:3" x14ac:dyDescent="0.3">
      <c r="B710" s="36">
        <v>33497831</v>
      </c>
      <c r="C710" s="37">
        <v>321536</v>
      </c>
    </row>
    <row r="711" spans="2:3" x14ac:dyDescent="0.3">
      <c r="B711" s="36">
        <v>33497832</v>
      </c>
      <c r="C711" s="37">
        <v>232616</v>
      </c>
    </row>
    <row r="712" spans="2:3" x14ac:dyDescent="0.3">
      <c r="B712" s="36">
        <v>33497833</v>
      </c>
      <c r="C712" s="37">
        <v>126536</v>
      </c>
    </row>
    <row r="713" spans="2:3" x14ac:dyDescent="0.3">
      <c r="B713" s="36">
        <v>33497834</v>
      </c>
      <c r="C713" s="37">
        <v>213130</v>
      </c>
    </row>
    <row r="714" spans="2:3" x14ac:dyDescent="0.3">
      <c r="B714" s="36">
        <v>33497835</v>
      </c>
      <c r="C714" s="37">
        <v>284600</v>
      </c>
    </row>
    <row r="715" spans="2:3" x14ac:dyDescent="0.3">
      <c r="B715" s="36">
        <v>33497836</v>
      </c>
      <c r="C715" s="37">
        <v>246586</v>
      </c>
    </row>
    <row r="716" spans="2:3" x14ac:dyDescent="0.3">
      <c r="B716" s="36">
        <v>33497837</v>
      </c>
      <c r="C716" s="37">
        <v>250793</v>
      </c>
    </row>
    <row r="717" spans="2:3" x14ac:dyDescent="0.3">
      <c r="B717" s="36">
        <v>33497838</v>
      </c>
      <c r="C717" s="37">
        <v>273579</v>
      </c>
    </row>
    <row r="718" spans="2:3" x14ac:dyDescent="0.3">
      <c r="B718" s="36">
        <v>33497839</v>
      </c>
      <c r="C718" s="37">
        <v>245230</v>
      </c>
    </row>
    <row r="719" spans="2:3" x14ac:dyDescent="0.3">
      <c r="B719" s="36">
        <v>33497840</v>
      </c>
      <c r="C719" s="37">
        <v>296846</v>
      </c>
    </row>
    <row r="720" spans="2:3" x14ac:dyDescent="0.3">
      <c r="B720" s="36">
        <v>33497841</v>
      </c>
      <c r="C720" s="37">
        <v>248822</v>
      </c>
    </row>
    <row r="721" spans="2:3" x14ac:dyDescent="0.3">
      <c r="B721" s="36">
        <v>33497842</v>
      </c>
      <c r="C721" s="37">
        <v>214189</v>
      </c>
    </row>
    <row r="722" spans="2:3" x14ac:dyDescent="0.3">
      <c r="B722" s="36">
        <v>33497843</v>
      </c>
      <c r="C722" s="37">
        <v>284624</v>
      </c>
    </row>
    <row r="723" spans="2:3" x14ac:dyDescent="0.3">
      <c r="B723" s="36">
        <v>33497844</v>
      </c>
      <c r="C723" s="37">
        <v>209293</v>
      </c>
    </row>
    <row r="724" spans="2:3" x14ac:dyDescent="0.3">
      <c r="B724" s="36">
        <v>33497845</v>
      </c>
      <c r="C724" s="37">
        <v>170881</v>
      </c>
    </row>
    <row r="725" spans="2:3" x14ac:dyDescent="0.3">
      <c r="B725" s="36">
        <v>33497846</v>
      </c>
      <c r="C725" s="37">
        <v>257970</v>
      </c>
    </row>
    <row r="726" spans="2:3" x14ac:dyDescent="0.3">
      <c r="B726" s="36">
        <v>33497847</v>
      </c>
      <c r="C726" s="37">
        <v>195237</v>
      </c>
    </row>
    <row r="727" spans="2:3" x14ac:dyDescent="0.3">
      <c r="B727" s="36">
        <v>33497848</v>
      </c>
      <c r="C727" s="37">
        <v>257891</v>
      </c>
    </row>
    <row r="728" spans="2:3" x14ac:dyDescent="0.3">
      <c r="B728" s="36">
        <v>33497849</v>
      </c>
      <c r="C728" s="37">
        <v>232065</v>
      </c>
    </row>
    <row r="729" spans="2:3" x14ac:dyDescent="0.3">
      <c r="B729" s="36">
        <v>33497850</v>
      </c>
      <c r="C729" s="37">
        <v>209195</v>
      </c>
    </row>
    <row r="730" spans="2:3" x14ac:dyDescent="0.3">
      <c r="B730" s="36">
        <v>33497851</v>
      </c>
      <c r="C730" s="37">
        <v>308670</v>
      </c>
    </row>
    <row r="731" spans="2:3" x14ac:dyDescent="0.3">
      <c r="B731" s="36">
        <v>33497852</v>
      </c>
      <c r="C731" s="37">
        <v>224867</v>
      </c>
    </row>
    <row r="732" spans="2:3" x14ac:dyDescent="0.3">
      <c r="B732" s="36">
        <v>33497853</v>
      </c>
      <c r="C732" s="37">
        <v>289507</v>
      </c>
    </row>
    <row r="733" spans="2:3" x14ac:dyDescent="0.3">
      <c r="B733" s="36">
        <v>33497854</v>
      </c>
      <c r="C733" s="37">
        <v>202251</v>
      </c>
    </row>
    <row r="734" spans="2:3" x14ac:dyDescent="0.3">
      <c r="B734" s="36">
        <v>33497855</v>
      </c>
      <c r="C734" s="37">
        <v>332552</v>
      </c>
    </row>
    <row r="735" spans="2:3" x14ac:dyDescent="0.3">
      <c r="B735" s="36">
        <v>33497856</v>
      </c>
      <c r="C735" s="37">
        <v>309926</v>
      </c>
    </row>
    <row r="736" spans="2:3" x14ac:dyDescent="0.3">
      <c r="B736" s="36">
        <v>33497857</v>
      </c>
      <c r="C736" s="37">
        <v>416229</v>
      </c>
    </row>
    <row r="737" spans="2:3" x14ac:dyDescent="0.3">
      <c r="B737" s="36">
        <v>33497858</v>
      </c>
      <c r="C737" s="37">
        <v>240996</v>
      </c>
    </row>
    <row r="738" spans="2:3" x14ac:dyDescent="0.3">
      <c r="B738" s="36">
        <v>33497859</v>
      </c>
      <c r="C738" s="37">
        <v>237806</v>
      </c>
    </row>
    <row r="739" spans="2:3" x14ac:dyDescent="0.3">
      <c r="B739" s="36">
        <v>33497860</v>
      </c>
      <c r="C739" s="37">
        <v>250295</v>
      </c>
    </row>
    <row r="740" spans="2:3" x14ac:dyDescent="0.3">
      <c r="B740" s="36">
        <v>33497861</v>
      </c>
      <c r="C740" s="37">
        <v>125891</v>
      </c>
    </row>
    <row r="741" spans="2:3" x14ac:dyDescent="0.3">
      <c r="B741" s="36">
        <v>33497862</v>
      </c>
      <c r="C741" s="37">
        <v>246199</v>
      </c>
    </row>
    <row r="742" spans="2:3" x14ac:dyDescent="0.3">
      <c r="B742" s="36">
        <v>33497863</v>
      </c>
      <c r="C742" s="37">
        <v>331419</v>
      </c>
    </row>
    <row r="743" spans="2:3" x14ac:dyDescent="0.3">
      <c r="B743" s="36">
        <v>33497864</v>
      </c>
      <c r="C743" s="37">
        <v>204866</v>
      </c>
    </row>
    <row r="744" spans="2:3" x14ac:dyDescent="0.3">
      <c r="B744" s="36">
        <v>33497865</v>
      </c>
      <c r="C744" s="37">
        <v>189443</v>
      </c>
    </row>
    <row r="745" spans="2:3" x14ac:dyDescent="0.3">
      <c r="B745" s="36">
        <v>33497866</v>
      </c>
      <c r="C745" s="37">
        <v>268304</v>
      </c>
    </row>
    <row r="746" spans="2:3" x14ac:dyDescent="0.3">
      <c r="B746" s="36">
        <v>33497867</v>
      </c>
      <c r="C746" s="37">
        <v>339270</v>
      </c>
    </row>
    <row r="747" spans="2:3" x14ac:dyDescent="0.3">
      <c r="B747" s="36">
        <v>33497868</v>
      </c>
      <c r="C747" s="37">
        <v>214813</v>
      </c>
    </row>
    <row r="748" spans="2:3" x14ac:dyDescent="0.3">
      <c r="B748" s="36">
        <v>33497869</v>
      </c>
      <c r="C748" s="37">
        <v>231935</v>
      </c>
    </row>
    <row r="749" spans="2:3" x14ac:dyDescent="0.3">
      <c r="B749" s="36">
        <v>33497870</v>
      </c>
      <c r="C749" s="37">
        <v>290775</v>
      </c>
    </row>
    <row r="750" spans="2:3" x14ac:dyDescent="0.3">
      <c r="B750" s="36">
        <v>33497871</v>
      </c>
      <c r="C750" s="37">
        <v>268746</v>
      </c>
    </row>
    <row r="751" spans="2:3" x14ac:dyDescent="0.3">
      <c r="B751" s="36">
        <v>33497872</v>
      </c>
      <c r="C751" s="37">
        <v>192393</v>
      </c>
    </row>
    <row r="752" spans="2:3" x14ac:dyDescent="0.3">
      <c r="B752" s="36">
        <v>33497873</v>
      </c>
      <c r="C752" s="37">
        <v>249870</v>
      </c>
    </row>
    <row r="753" spans="2:3" x14ac:dyDescent="0.3">
      <c r="B753" s="36">
        <v>33497874</v>
      </c>
      <c r="C753" s="37">
        <v>300907</v>
      </c>
    </row>
    <row r="754" spans="2:3" x14ac:dyDescent="0.3">
      <c r="B754" s="36">
        <v>33497875</v>
      </c>
      <c r="C754" s="37">
        <v>210497</v>
      </c>
    </row>
    <row r="755" spans="2:3" x14ac:dyDescent="0.3">
      <c r="B755" s="36">
        <v>33497876</v>
      </c>
      <c r="C755" s="37">
        <v>132831</v>
      </c>
    </row>
    <row r="756" spans="2:3" x14ac:dyDescent="0.3">
      <c r="B756" s="36">
        <v>33497877</v>
      </c>
      <c r="C756" s="37">
        <v>278833</v>
      </c>
    </row>
    <row r="757" spans="2:3" x14ac:dyDescent="0.3">
      <c r="B757" s="36">
        <v>33497878</v>
      </c>
      <c r="C757" s="37">
        <v>234692</v>
      </c>
    </row>
    <row r="758" spans="2:3" x14ac:dyDescent="0.3">
      <c r="B758" s="36">
        <v>33497879</v>
      </c>
      <c r="C758" s="37">
        <v>218729</v>
      </c>
    </row>
    <row r="759" spans="2:3" x14ac:dyDescent="0.3">
      <c r="B759" s="36">
        <v>33497880</v>
      </c>
      <c r="C759" s="37">
        <v>259094</v>
      </c>
    </row>
    <row r="760" spans="2:3" x14ac:dyDescent="0.3">
      <c r="B760" s="36">
        <v>33497881</v>
      </c>
      <c r="C760" s="37">
        <v>187552</v>
      </c>
    </row>
    <row r="761" spans="2:3" x14ac:dyDescent="0.3">
      <c r="B761" s="36">
        <v>33497882</v>
      </c>
      <c r="C761" s="37">
        <v>260016</v>
      </c>
    </row>
    <row r="762" spans="2:3" x14ac:dyDescent="0.3">
      <c r="B762" s="36">
        <v>33497883</v>
      </c>
      <c r="C762" s="37">
        <v>271907</v>
      </c>
    </row>
    <row r="763" spans="2:3" x14ac:dyDescent="0.3">
      <c r="B763" s="36">
        <v>33497884</v>
      </c>
      <c r="C763" s="37">
        <v>242648</v>
      </c>
    </row>
    <row r="764" spans="2:3" x14ac:dyDescent="0.3">
      <c r="B764" s="36">
        <v>33497885</v>
      </c>
      <c r="C764" s="37">
        <v>272500</v>
      </c>
    </row>
    <row r="765" spans="2:3" x14ac:dyDescent="0.3">
      <c r="B765" s="36">
        <v>33497886</v>
      </c>
      <c r="C765" s="37">
        <v>201993</v>
      </c>
    </row>
    <row r="766" spans="2:3" x14ac:dyDescent="0.3">
      <c r="B766" s="36">
        <v>33497887</v>
      </c>
      <c r="C766" s="37">
        <v>315240</v>
      </c>
    </row>
    <row r="767" spans="2:3" x14ac:dyDescent="0.3">
      <c r="B767" s="36">
        <v>33497888</v>
      </c>
      <c r="C767" s="37">
        <v>350211</v>
      </c>
    </row>
    <row r="768" spans="2:3" x14ac:dyDescent="0.3">
      <c r="B768" s="36">
        <v>33497889</v>
      </c>
      <c r="C768" s="37">
        <v>337332</v>
      </c>
    </row>
    <row r="769" spans="2:3" x14ac:dyDescent="0.3">
      <c r="B769" s="36">
        <v>33497890</v>
      </c>
      <c r="C769" s="37">
        <v>197296</v>
      </c>
    </row>
    <row r="770" spans="2:3" x14ac:dyDescent="0.3">
      <c r="B770" s="36">
        <v>33497891</v>
      </c>
      <c r="C770" s="37">
        <v>229122</v>
      </c>
    </row>
    <row r="771" spans="2:3" x14ac:dyDescent="0.3">
      <c r="B771" s="36">
        <v>33497892</v>
      </c>
      <c r="C771" s="37">
        <v>208740</v>
      </c>
    </row>
    <row r="772" spans="2:3" x14ac:dyDescent="0.3">
      <c r="B772" s="36">
        <v>33497893</v>
      </c>
      <c r="C772" s="37">
        <v>247166</v>
      </c>
    </row>
    <row r="773" spans="2:3" x14ac:dyDescent="0.3">
      <c r="B773" s="36">
        <v>33497894</v>
      </c>
      <c r="C773" s="37">
        <v>265693</v>
      </c>
    </row>
    <row r="774" spans="2:3" x14ac:dyDescent="0.3">
      <c r="B774" s="36">
        <v>33497895</v>
      </c>
      <c r="C774" s="37">
        <v>153727</v>
      </c>
    </row>
    <row r="775" spans="2:3" x14ac:dyDescent="0.3">
      <c r="B775" s="36">
        <v>33497896</v>
      </c>
      <c r="C775" s="37">
        <v>252760</v>
      </c>
    </row>
    <row r="776" spans="2:3" x14ac:dyDescent="0.3">
      <c r="B776" s="36">
        <v>33497897</v>
      </c>
      <c r="C776" s="37">
        <v>292344</v>
      </c>
    </row>
    <row r="777" spans="2:3" x14ac:dyDescent="0.3">
      <c r="B777" s="36">
        <v>33497898</v>
      </c>
      <c r="C777" s="37">
        <v>303090</v>
      </c>
    </row>
    <row r="778" spans="2:3" x14ac:dyDescent="0.3">
      <c r="B778" s="36">
        <v>33497899</v>
      </c>
      <c r="C778" s="37">
        <v>209067</v>
      </c>
    </row>
    <row r="779" spans="2:3" x14ac:dyDescent="0.3">
      <c r="B779" s="36">
        <v>33497900</v>
      </c>
      <c r="C779" s="37">
        <v>262694</v>
      </c>
    </row>
    <row r="780" spans="2:3" x14ac:dyDescent="0.3">
      <c r="B780" s="36">
        <v>33497901</v>
      </c>
      <c r="C780" s="37">
        <v>176514</v>
      </c>
    </row>
    <row r="781" spans="2:3" x14ac:dyDescent="0.3">
      <c r="B781" s="36">
        <v>33497902</v>
      </c>
      <c r="C781" s="37">
        <v>192304</v>
      </c>
    </row>
    <row r="782" spans="2:3" x14ac:dyDescent="0.3">
      <c r="B782" s="36">
        <v>33497903</v>
      </c>
      <c r="C782" s="37">
        <v>212611</v>
      </c>
    </row>
    <row r="783" spans="2:3" x14ac:dyDescent="0.3">
      <c r="B783" s="36">
        <v>33497904</v>
      </c>
      <c r="C783" s="37">
        <v>395970</v>
      </c>
    </row>
    <row r="784" spans="2:3" x14ac:dyDescent="0.3">
      <c r="B784" s="36">
        <v>33497905</v>
      </c>
      <c r="C784" s="37">
        <v>290133</v>
      </c>
    </row>
    <row r="785" spans="2:3" x14ac:dyDescent="0.3">
      <c r="B785" s="36">
        <v>33497906</v>
      </c>
      <c r="C785" s="37">
        <v>162611</v>
      </c>
    </row>
    <row r="786" spans="2:3" x14ac:dyDescent="0.3">
      <c r="B786" s="36">
        <v>33497907</v>
      </c>
      <c r="C786" s="37">
        <v>334289</v>
      </c>
    </row>
    <row r="787" spans="2:3" x14ac:dyDescent="0.3">
      <c r="B787" s="36">
        <v>33497908</v>
      </c>
      <c r="C787" s="37">
        <v>176176</v>
      </c>
    </row>
    <row r="788" spans="2:3" x14ac:dyDescent="0.3">
      <c r="B788" s="36">
        <v>33497909</v>
      </c>
      <c r="C788" s="37">
        <v>311747</v>
      </c>
    </row>
    <row r="789" spans="2:3" x14ac:dyDescent="0.3">
      <c r="B789" s="36">
        <v>33497910</v>
      </c>
      <c r="C789" s="37">
        <v>373364</v>
      </c>
    </row>
    <row r="790" spans="2:3" x14ac:dyDescent="0.3">
      <c r="B790" s="36">
        <v>33497911</v>
      </c>
      <c r="C790" s="37">
        <v>283947</v>
      </c>
    </row>
    <row r="791" spans="2:3" x14ac:dyDescent="0.3">
      <c r="B791" s="36">
        <v>33497912</v>
      </c>
      <c r="C791" s="37">
        <v>312711</v>
      </c>
    </row>
    <row r="792" spans="2:3" x14ac:dyDescent="0.3">
      <c r="B792" s="36">
        <v>33497913</v>
      </c>
      <c r="C792" s="37">
        <v>184273</v>
      </c>
    </row>
    <row r="793" spans="2:3" x14ac:dyDescent="0.3">
      <c r="B793" s="36">
        <v>33497914</v>
      </c>
      <c r="C793" s="37">
        <v>159539</v>
      </c>
    </row>
    <row r="794" spans="2:3" x14ac:dyDescent="0.3">
      <c r="B794" s="36">
        <v>33497915</v>
      </c>
      <c r="C794" s="37">
        <v>256715</v>
      </c>
    </row>
    <row r="795" spans="2:3" x14ac:dyDescent="0.3">
      <c r="B795" s="36">
        <v>33497916</v>
      </c>
      <c r="C795" s="37">
        <v>357936</v>
      </c>
    </row>
    <row r="796" spans="2:3" x14ac:dyDescent="0.3">
      <c r="B796" s="36">
        <v>33497917</v>
      </c>
      <c r="C796" s="37">
        <v>113316</v>
      </c>
    </row>
    <row r="797" spans="2:3" x14ac:dyDescent="0.3">
      <c r="B797" s="36">
        <v>33497918</v>
      </c>
      <c r="C797" s="37">
        <v>282160</v>
      </c>
    </row>
    <row r="798" spans="2:3" x14ac:dyDescent="0.3">
      <c r="B798" s="36">
        <v>33497919</v>
      </c>
      <c r="C798" s="37">
        <v>176727</v>
      </c>
    </row>
    <row r="799" spans="2:3" x14ac:dyDescent="0.3">
      <c r="B799" s="36">
        <v>33497920</v>
      </c>
      <c r="C799" s="37">
        <v>268134</v>
      </c>
    </row>
    <row r="800" spans="2:3" x14ac:dyDescent="0.3">
      <c r="B800" s="36">
        <v>33497921</v>
      </c>
      <c r="C800" s="37">
        <v>284286</v>
      </c>
    </row>
    <row r="801" spans="2:3" x14ac:dyDescent="0.3">
      <c r="B801" s="36">
        <v>33497922</v>
      </c>
      <c r="C801" s="37">
        <v>270169</v>
      </c>
    </row>
    <row r="802" spans="2:3" x14ac:dyDescent="0.3">
      <c r="B802" s="36">
        <v>33497923</v>
      </c>
      <c r="C802" s="37">
        <v>243382</v>
      </c>
    </row>
    <row r="803" spans="2:3" x14ac:dyDescent="0.3">
      <c r="B803" s="36">
        <v>33497924</v>
      </c>
      <c r="C803" s="37">
        <v>286063</v>
      </c>
    </row>
    <row r="804" spans="2:3" x14ac:dyDescent="0.3">
      <c r="B804" s="36">
        <v>33497925</v>
      </c>
      <c r="C804" s="37">
        <v>153000</v>
      </c>
    </row>
    <row r="805" spans="2:3" x14ac:dyDescent="0.3">
      <c r="B805" s="36">
        <v>33497926</v>
      </c>
      <c r="C805" s="37">
        <v>280780</v>
      </c>
    </row>
    <row r="806" spans="2:3" x14ac:dyDescent="0.3">
      <c r="B806" s="36">
        <v>33497927</v>
      </c>
      <c r="C806" s="37">
        <v>174460</v>
      </c>
    </row>
    <row r="807" spans="2:3" x14ac:dyDescent="0.3">
      <c r="B807" s="36">
        <v>33497928</v>
      </c>
      <c r="C807" s="37">
        <v>263272</v>
      </c>
    </row>
    <row r="808" spans="2:3" x14ac:dyDescent="0.3">
      <c r="B808" s="36">
        <v>33497929</v>
      </c>
      <c r="C808" s="37">
        <v>229753</v>
      </c>
    </row>
    <row r="809" spans="2:3" x14ac:dyDescent="0.3">
      <c r="B809" s="36">
        <v>33497930</v>
      </c>
      <c r="C809" s="37">
        <v>294540</v>
      </c>
    </row>
    <row r="810" spans="2:3" x14ac:dyDescent="0.3">
      <c r="B810" s="36">
        <v>33497931</v>
      </c>
      <c r="C810" s="37">
        <v>397062</v>
      </c>
    </row>
    <row r="811" spans="2:3" x14ac:dyDescent="0.3">
      <c r="B811" s="36">
        <v>33497932</v>
      </c>
      <c r="C811" s="37">
        <v>326272</v>
      </c>
    </row>
    <row r="812" spans="2:3" x14ac:dyDescent="0.3">
      <c r="B812" s="36">
        <v>33497933</v>
      </c>
      <c r="C812" s="37">
        <v>276182</v>
      </c>
    </row>
    <row r="813" spans="2:3" x14ac:dyDescent="0.3">
      <c r="B813" s="36">
        <v>33497934</v>
      </c>
      <c r="C813" s="37">
        <v>274805</v>
      </c>
    </row>
    <row r="814" spans="2:3" x14ac:dyDescent="0.3">
      <c r="B814" s="36">
        <v>33497935</v>
      </c>
      <c r="C814" s="37">
        <v>280782</v>
      </c>
    </row>
    <row r="815" spans="2:3" x14ac:dyDescent="0.3">
      <c r="B815" s="36">
        <v>33497936</v>
      </c>
      <c r="C815" s="37">
        <v>327855</v>
      </c>
    </row>
    <row r="816" spans="2:3" x14ac:dyDescent="0.3">
      <c r="B816" s="36">
        <v>33497937</v>
      </c>
      <c r="C816" s="37">
        <v>251921</v>
      </c>
    </row>
    <row r="817" spans="2:3" x14ac:dyDescent="0.3">
      <c r="B817" s="36">
        <v>33497938</v>
      </c>
      <c r="C817" s="37">
        <v>208429</v>
      </c>
    </row>
    <row r="818" spans="2:3" x14ac:dyDescent="0.3">
      <c r="B818" s="36">
        <v>33497939</v>
      </c>
      <c r="C818" s="37">
        <v>371781</v>
      </c>
    </row>
    <row r="819" spans="2:3" x14ac:dyDescent="0.3">
      <c r="B819" s="36">
        <v>33497940</v>
      </c>
      <c r="C819" s="37">
        <v>252705</v>
      </c>
    </row>
    <row r="820" spans="2:3" x14ac:dyDescent="0.3">
      <c r="B820" s="36">
        <v>33497941</v>
      </c>
      <c r="C820" s="37">
        <v>281565</v>
      </c>
    </row>
    <row r="821" spans="2:3" x14ac:dyDescent="0.3">
      <c r="B821" s="36">
        <v>33497942</v>
      </c>
      <c r="C821" s="37">
        <v>299392</v>
      </c>
    </row>
    <row r="822" spans="2:3" x14ac:dyDescent="0.3">
      <c r="B822" s="36">
        <v>33497943</v>
      </c>
      <c r="C822" s="37">
        <v>312831</v>
      </c>
    </row>
    <row r="823" spans="2:3" x14ac:dyDescent="0.3">
      <c r="B823" s="36">
        <v>33497944</v>
      </c>
      <c r="C823" s="37">
        <v>280193</v>
      </c>
    </row>
    <row r="824" spans="2:3" x14ac:dyDescent="0.3">
      <c r="B824" s="36">
        <v>33497945</v>
      </c>
      <c r="C824" s="37">
        <v>140152</v>
      </c>
    </row>
    <row r="825" spans="2:3" x14ac:dyDescent="0.3">
      <c r="B825" s="36">
        <v>33497946</v>
      </c>
      <c r="C825" s="37">
        <v>266840</v>
      </c>
    </row>
    <row r="826" spans="2:3" x14ac:dyDescent="0.3">
      <c r="B826" s="36">
        <v>33497947</v>
      </c>
      <c r="C826" s="37">
        <v>279285</v>
      </c>
    </row>
    <row r="827" spans="2:3" x14ac:dyDescent="0.3">
      <c r="B827" s="36">
        <v>33497948</v>
      </c>
      <c r="C827" s="37">
        <v>218812</v>
      </c>
    </row>
    <row r="828" spans="2:3" x14ac:dyDescent="0.3">
      <c r="B828" s="36">
        <v>33497949</v>
      </c>
      <c r="C828" s="37">
        <v>288208</v>
      </c>
    </row>
    <row r="829" spans="2:3" x14ac:dyDescent="0.3">
      <c r="B829" s="36">
        <v>33497950</v>
      </c>
      <c r="C829" s="37">
        <v>209376</v>
      </c>
    </row>
    <row r="830" spans="2:3" x14ac:dyDescent="0.3">
      <c r="B830" s="36">
        <v>33497951</v>
      </c>
      <c r="C830" s="37">
        <v>275873</v>
      </c>
    </row>
    <row r="831" spans="2:3" x14ac:dyDescent="0.3">
      <c r="B831" s="36">
        <v>33497952</v>
      </c>
      <c r="C831" s="37">
        <v>315122</v>
      </c>
    </row>
    <row r="832" spans="2:3" x14ac:dyDescent="0.3">
      <c r="B832" s="36">
        <v>33497953</v>
      </c>
      <c r="C832" s="37">
        <v>234510</v>
      </c>
    </row>
    <row r="833" spans="2:3" x14ac:dyDescent="0.3">
      <c r="B833" s="36">
        <v>33497954</v>
      </c>
      <c r="C833" s="37">
        <v>278681</v>
      </c>
    </row>
    <row r="834" spans="2:3" x14ac:dyDescent="0.3">
      <c r="B834" s="36">
        <v>33497955</v>
      </c>
      <c r="C834" s="37">
        <v>309328</v>
      </c>
    </row>
    <row r="835" spans="2:3" x14ac:dyDescent="0.3">
      <c r="B835" s="36">
        <v>33497956</v>
      </c>
      <c r="C835" s="37">
        <v>255910</v>
      </c>
    </row>
    <row r="836" spans="2:3" x14ac:dyDescent="0.3">
      <c r="B836" s="36">
        <v>33497957</v>
      </c>
      <c r="C836" s="37">
        <v>224424</v>
      </c>
    </row>
    <row r="837" spans="2:3" x14ac:dyDescent="0.3">
      <c r="B837" s="36">
        <v>33497958</v>
      </c>
      <c r="C837" s="37">
        <v>290655</v>
      </c>
    </row>
    <row r="838" spans="2:3" x14ac:dyDescent="0.3">
      <c r="B838" s="36">
        <v>33497959</v>
      </c>
      <c r="C838" s="37">
        <v>278758</v>
      </c>
    </row>
    <row r="839" spans="2:3" x14ac:dyDescent="0.3">
      <c r="B839" s="36">
        <v>33497960</v>
      </c>
      <c r="C839" s="37">
        <v>244137</v>
      </c>
    </row>
    <row r="840" spans="2:3" x14ac:dyDescent="0.3">
      <c r="B840" s="36">
        <v>33497961</v>
      </c>
      <c r="C840" s="37">
        <v>279996</v>
      </c>
    </row>
    <row r="841" spans="2:3" x14ac:dyDescent="0.3">
      <c r="B841" s="36">
        <v>33497962</v>
      </c>
      <c r="C841" s="37">
        <v>278728</v>
      </c>
    </row>
    <row r="842" spans="2:3" x14ac:dyDescent="0.3">
      <c r="B842" s="36">
        <v>33497963</v>
      </c>
      <c r="C842" s="37">
        <v>206288</v>
      </c>
    </row>
    <row r="843" spans="2:3" x14ac:dyDescent="0.3">
      <c r="B843" s="36">
        <v>33497964</v>
      </c>
      <c r="C843" s="37">
        <v>198052</v>
      </c>
    </row>
    <row r="844" spans="2:3" x14ac:dyDescent="0.3">
      <c r="B844" s="36">
        <v>33497965</v>
      </c>
      <c r="C844" s="37">
        <v>146060</v>
      </c>
    </row>
    <row r="845" spans="2:3" x14ac:dyDescent="0.3">
      <c r="B845" s="36">
        <v>33497966</v>
      </c>
      <c r="C845" s="37">
        <v>179509</v>
      </c>
    </row>
    <row r="846" spans="2:3" x14ac:dyDescent="0.3">
      <c r="B846" s="36">
        <v>33497967</v>
      </c>
      <c r="C846" s="37">
        <v>385267</v>
      </c>
    </row>
    <row r="847" spans="2:3" x14ac:dyDescent="0.3">
      <c r="B847" s="36">
        <v>33497968</v>
      </c>
      <c r="C847" s="37">
        <v>243823</v>
      </c>
    </row>
    <row r="848" spans="2:3" x14ac:dyDescent="0.3">
      <c r="B848" s="36">
        <v>33497969</v>
      </c>
      <c r="C848" s="37">
        <v>133054</v>
      </c>
    </row>
    <row r="849" spans="2:3" x14ac:dyDescent="0.3">
      <c r="B849" s="36">
        <v>33497970</v>
      </c>
      <c r="C849" s="37">
        <v>158815</v>
      </c>
    </row>
    <row r="850" spans="2:3" x14ac:dyDescent="0.3">
      <c r="B850" s="36">
        <v>33497971</v>
      </c>
      <c r="C850" s="37">
        <v>240968</v>
      </c>
    </row>
    <row r="851" spans="2:3" x14ac:dyDescent="0.3">
      <c r="B851" s="36">
        <v>33497972</v>
      </c>
      <c r="C851" s="37">
        <v>171072</v>
      </c>
    </row>
    <row r="852" spans="2:3" x14ac:dyDescent="0.3">
      <c r="B852" s="36">
        <v>33497973</v>
      </c>
      <c r="C852" s="37">
        <v>270815</v>
      </c>
    </row>
    <row r="853" spans="2:3" x14ac:dyDescent="0.3">
      <c r="B853" s="36">
        <v>33497974</v>
      </c>
      <c r="C853" s="37">
        <v>225837</v>
      </c>
    </row>
    <row r="854" spans="2:3" x14ac:dyDescent="0.3">
      <c r="B854" s="36">
        <v>33497975</v>
      </c>
      <c r="C854" s="37">
        <v>137176</v>
      </c>
    </row>
    <row r="855" spans="2:3" x14ac:dyDescent="0.3">
      <c r="B855" s="36">
        <v>33497976</v>
      </c>
      <c r="C855" s="37">
        <v>205831</v>
      </c>
    </row>
    <row r="856" spans="2:3" x14ac:dyDescent="0.3">
      <c r="B856" s="36">
        <v>33497977</v>
      </c>
      <c r="C856" s="37">
        <v>363570</v>
      </c>
    </row>
    <row r="857" spans="2:3" x14ac:dyDescent="0.3">
      <c r="B857" s="36">
        <v>33497978</v>
      </c>
      <c r="C857" s="37">
        <v>312279</v>
      </c>
    </row>
    <row r="858" spans="2:3" x14ac:dyDescent="0.3">
      <c r="B858" s="36">
        <v>33497979</v>
      </c>
      <c r="C858" s="37">
        <v>340875</v>
      </c>
    </row>
    <row r="859" spans="2:3" x14ac:dyDescent="0.3">
      <c r="B859" s="36">
        <v>33497980</v>
      </c>
      <c r="C859" s="37">
        <v>333103</v>
      </c>
    </row>
    <row r="860" spans="2:3" x14ac:dyDescent="0.3">
      <c r="B860" s="36">
        <v>33497981</v>
      </c>
      <c r="C860" s="37">
        <v>166619</v>
      </c>
    </row>
    <row r="861" spans="2:3" x14ac:dyDescent="0.3">
      <c r="B861" s="36">
        <v>33497982</v>
      </c>
      <c r="C861" s="37">
        <v>119259</v>
      </c>
    </row>
    <row r="862" spans="2:3" x14ac:dyDescent="0.3">
      <c r="B862" s="36">
        <v>33497983</v>
      </c>
      <c r="C862" s="37">
        <v>270459</v>
      </c>
    </row>
    <row r="863" spans="2:3" x14ac:dyDescent="0.3">
      <c r="B863" s="36">
        <v>33497984</v>
      </c>
      <c r="C863" s="37">
        <v>240398</v>
      </c>
    </row>
    <row r="864" spans="2:3" x14ac:dyDescent="0.3">
      <c r="B864" s="36">
        <v>33497985</v>
      </c>
      <c r="C864" s="37">
        <v>251703</v>
      </c>
    </row>
    <row r="865" spans="2:3" x14ac:dyDescent="0.3">
      <c r="B865" s="36">
        <v>33497986</v>
      </c>
      <c r="C865" s="37">
        <v>243470</v>
      </c>
    </row>
    <row r="866" spans="2:3" x14ac:dyDescent="0.3">
      <c r="B866" s="36">
        <v>33497987</v>
      </c>
      <c r="C866" s="37">
        <v>214139</v>
      </c>
    </row>
    <row r="867" spans="2:3" x14ac:dyDescent="0.3">
      <c r="B867" s="36">
        <v>33497988</v>
      </c>
      <c r="C867" s="37">
        <v>249155</v>
      </c>
    </row>
    <row r="868" spans="2:3" x14ac:dyDescent="0.3">
      <c r="B868" s="36">
        <v>33497989</v>
      </c>
      <c r="C868" s="37">
        <v>369022</v>
      </c>
    </row>
    <row r="869" spans="2:3" x14ac:dyDescent="0.3">
      <c r="B869" s="36">
        <v>33497990</v>
      </c>
      <c r="C869" s="37">
        <v>318476</v>
      </c>
    </row>
    <row r="870" spans="2:3" x14ac:dyDescent="0.3">
      <c r="B870" s="36">
        <v>33497991</v>
      </c>
      <c r="C870" s="37">
        <v>131784</v>
      </c>
    </row>
    <row r="871" spans="2:3" x14ac:dyDescent="0.3">
      <c r="B871" s="36">
        <v>33497992</v>
      </c>
      <c r="C871" s="37">
        <v>275897</v>
      </c>
    </row>
    <row r="872" spans="2:3" x14ac:dyDescent="0.3">
      <c r="B872" s="36">
        <v>33497993</v>
      </c>
      <c r="C872" s="37">
        <v>221948</v>
      </c>
    </row>
    <row r="873" spans="2:3" x14ac:dyDescent="0.3">
      <c r="B873" s="36">
        <v>33497994</v>
      </c>
      <c r="C873" s="37">
        <v>269135</v>
      </c>
    </row>
    <row r="874" spans="2:3" x14ac:dyDescent="0.3">
      <c r="B874" s="36">
        <v>33497995</v>
      </c>
      <c r="C874" s="37">
        <v>201102</v>
      </c>
    </row>
    <row r="875" spans="2:3" x14ac:dyDescent="0.3">
      <c r="B875" s="36">
        <v>33497996</v>
      </c>
      <c r="C875" s="37">
        <v>283714</v>
      </c>
    </row>
    <row r="876" spans="2:3" x14ac:dyDescent="0.3">
      <c r="B876" s="36">
        <v>33497997</v>
      </c>
      <c r="C876" s="37">
        <v>241640</v>
      </c>
    </row>
    <row r="877" spans="2:3" x14ac:dyDescent="0.3">
      <c r="B877" s="36">
        <v>33497998</v>
      </c>
      <c r="C877" s="37">
        <v>200523</v>
      </c>
    </row>
    <row r="878" spans="2:3" x14ac:dyDescent="0.3">
      <c r="B878" s="36">
        <v>33497999</v>
      </c>
      <c r="C878" s="37">
        <v>380813</v>
      </c>
    </row>
    <row r="879" spans="2:3" x14ac:dyDescent="0.3">
      <c r="B879" s="36">
        <v>33498000</v>
      </c>
      <c r="C879" s="37">
        <v>265099</v>
      </c>
    </row>
    <row r="880" spans="2:3" x14ac:dyDescent="0.3">
      <c r="B880" s="36">
        <v>33498001</v>
      </c>
      <c r="C880" s="37">
        <v>310734</v>
      </c>
    </row>
    <row r="881" spans="2:3" x14ac:dyDescent="0.3">
      <c r="B881" s="36">
        <v>33498002</v>
      </c>
      <c r="C881" s="37">
        <v>226575</v>
      </c>
    </row>
    <row r="882" spans="2:3" x14ac:dyDescent="0.3">
      <c r="B882" s="36">
        <v>33498003</v>
      </c>
      <c r="C882" s="37">
        <v>348579</v>
      </c>
    </row>
    <row r="883" spans="2:3" x14ac:dyDescent="0.3">
      <c r="B883" s="36">
        <v>33498004</v>
      </c>
      <c r="C883" s="37">
        <v>255768</v>
      </c>
    </row>
    <row r="884" spans="2:3" x14ac:dyDescent="0.3">
      <c r="B884" s="36">
        <v>33498005</v>
      </c>
      <c r="C884" s="37">
        <v>270464</v>
      </c>
    </row>
    <row r="885" spans="2:3" x14ac:dyDescent="0.3">
      <c r="B885" s="36">
        <v>33498006</v>
      </c>
      <c r="C885" s="37">
        <v>261884</v>
      </c>
    </row>
    <row r="886" spans="2:3" x14ac:dyDescent="0.3">
      <c r="B886" s="36">
        <v>33498007</v>
      </c>
      <c r="C886" s="37">
        <v>289190</v>
      </c>
    </row>
    <row r="887" spans="2:3" x14ac:dyDescent="0.3">
      <c r="B887" s="36">
        <v>33498008</v>
      </c>
      <c r="C887" s="37">
        <v>152386</v>
      </c>
    </row>
    <row r="888" spans="2:3" x14ac:dyDescent="0.3">
      <c r="B888" s="36">
        <v>33498009</v>
      </c>
      <c r="C888" s="37">
        <v>266416</v>
      </c>
    </row>
    <row r="889" spans="2:3" x14ac:dyDescent="0.3">
      <c r="B889" s="36">
        <v>33498010</v>
      </c>
      <c r="C889" s="37">
        <v>130932</v>
      </c>
    </row>
    <row r="890" spans="2:3" x14ac:dyDescent="0.3">
      <c r="B890" s="36">
        <v>33498011</v>
      </c>
      <c r="C890" s="37">
        <v>166718</v>
      </c>
    </row>
    <row r="891" spans="2:3" x14ac:dyDescent="0.3">
      <c r="B891" s="36">
        <v>33498012</v>
      </c>
      <c r="C891" s="37">
        <v>262557</v>
      </c>
    </row>
    <row r="892" spans="2:3" x14ac:dyDescent="0.3">
      <c r="B892" s="36">
        <v>33498013</v>
      </c>
      <c r="C892" s="37">
        <v>310889</v>
      </c>
    </row>
    <row r="893" spans="2:3" x14ac:dyDescent="0.3">
      <c r="B893" s="36">
        <v>33498014</v>
      </c>
      <c r="C893" s="37">
        <v>204590</v>
      </c>
    </row>
    <row r="894" spans="2:3" x14ac:dyDescent="0.3">
      <c r="B894" s="36">
        <v>33498015</v>
      </c>
      <c r="C894" s="37">
        <v>228816</v>
      </c>
    </row>
    <row r="895" spans="2:3" x14ac:dyDescent="0.3">
      <c r="B895" s="36">
        <v>33498016</v>
      </c>
      <c r="C895" s="37">
        <v>272371</v>
      </c>
    </row>
    <row r="896" spans="2:3" x14ac:dyDescent="0.3">
      <c r="B896" s="36">
        <v>33498017</v>
      </c>
      <c r="C896" s="37">
        <v>365936</v>
      </c>
    </row>
    <row r="897" spans="2:3" x14ac:dyDescent="0.3">
      <c r="B897" s="36">
        <v>33498018</v>
      </c>
      <c r="C897" s="37">
        <v>399906</v>
      </c>
    </row>
    <row r="898" spans="2:3" x14ac:dyDescent="0.3">
      <c r="B898" s="36">
        <v>33498019</v>
      </c>
      <c r="C898" s="37">
        <v>217210</v>
      </c>
    </row>
    <row r="899" spans="2:3" x14ac:dyDescent="0.3">
      <c r="B899" s="36">
        <v>33498020</v>
      </c>
      <c r="C899" s="37">
        <v>216133</v>
      </c>
    </row>
    <row r="900" spans="2:3" x14ac:dyDescent="0.3">
      <c r="B900" s="36">
        <v>33498021</v>
      </c>
      <c r="C900" s="37">
        <v>405063</v>
      </c>
    </row>
    <row r="901" spans="2:3" x14ac:dyDescent="0.3">
      <c r="B901" s="36">
        <v>33498022</v>
      </c>
      <c r="C901" s="37">
        <v>277831</v>
      </c>
    </row>
    <row r="902" spans="2:3" x14ac:dyDescent="0.3">
      <c r="B902" s="36">
        <v>33498023</v>
      </c>
      <c r="C902" s="37">
        <v>328224</v>
      </c>
    </row>
    <row r="903" spans="2:3" x14ac:dyDescent="0.3">
      <c r="B903" s="36">
        <v>33498024</v>
      </c>
      <c r="C903" s="37">
        <v>269579</v>
      </c>
    </row>
    <row r="904" spans="2:3" x14ac:dyDescent="0.3">
      <c r="B904" s="36">
        <v>33498025</v>
      </c>
      <c r="C904" s="37">
        <v>273035</v>
      </c>
    </row>
    <row r="905" spans="2:3" x14ac:dyDescent="0.3">
      <c r="B905" s="36">
        <v>33498026</v>
      </c>
      <c r="C905" s="37">
        <v>186561</v>
      </c>
    </row>
    <row r="906" spans="2:3" x14ac:dyDescent="0.3">
      <c r="B906" s="36">
        <v>33498027</v>
      </c>
      <c r="C906" s="37">
        <v>299386</v>
      </c>
    </row>
    <row r="907" spans="2:3" x14ac:dyDescent="0.3">
      <c r="B907" s="36">
        <v>33498028</v>
      </c>
      <c r="C907" s="37">
        <v>197159</v>
      </c>
    </row>
    <row r="908" spans="2:3" x14ac:dyDescent="0.3">
      <c r="B908" s="36">
        <v>33498029</v>
      </c>
      <c r="C908" s="37">
        <v>211006</v>
      </c>
    </row>
    <row r="909" spans="2:3" x14ac:dyDescent="0.3">
      <c r="B909" s="36">
        <v>33498030</v>
      </c>
      <c r="C909" s="37">
        <v>236460</v>
      </c>
    </row>
    <row r="910" spans="2:3" x14ac:dyDescent="0.3">
      <c r="B910" s="36">
        <v>33498031</v>
      </c>
      <c r="C910" s="37">
        <v>327399</v>
      </c>
    </row>
    <row r="911" spans="2:3" x14ac:dyDescent="0.3">
      <c r="B911" s="36">
        <v>33498032</v>
      </c>
      <c r="C911" s="37">
        <v>403641</v>
      </c>
    </row>
    <row r="912" spans="2:3" x14ac:dyDescent="0.3">
      <c r="B912" s="36">
        <v>33498033</v>
      </c>
      <c r="C912" s="37">
        <v>201124</v>
      </c>
    </row>
    <row r="913" spans="2:3" x14ac:dyDescent="0.3">
      <c r="B913" s="36">
        <v>33498034</v>
      </c>
      <c r="C913" s="37">
        <v>158264</v>
      </c>
    </row>
    <row r="914" spans="2:3" x14ac:dyDescent="0.3">
      <c r="B914" s="36">
        <v>33498035</v>
      </c>
      <c r="C914" s="37">
        <v>291331</v>
      </c>
    </row>
    <row r="915" spans="2:3" x14ac:dyDescent="0.3">
      <c r="B915" s="36">
        <v>33498036</v>
      </c>
      <c r="C915" s="37">
        <v>241316</v>
      </c>
    </row>
    <row r="916" spans="2:3" x14ac:dyDescent="0.3">
      <c r="B916" s="36">
        <v>33498037</v>
      </c>
      <c r="C916" s="37">
        <v>245786</v>
      </c>
    </row>
    <row r="917" spans="2:3" x14ac:dyDescent="0.3">
      <c r="B917" s="36">
        <v>33498038</v>
      </c>
      <c r="C917" s="37">
        <v>255928</v>
      </c>
    </row>
    <row r="918" spans="2:3" x14ac:dyDescent="0.3">
      <c r="B918" s="36">
        <v>33498039</v>
      </c>
      <c r="C918" s="37">
        <v>259065</v>
      </c>
    </row>
    <row r="919" spans="2:3" x14ac:dyDescent="0.3">
      <c r="B919" s="36">
        <v>33498040</v>
      </c>
      <c r="C919" s="37">
        <v>244345</v>
      </c>
    </row>
    <row r="920" spans="2:3" x14ac:dyDescent="0.3">
      <c r="B920" s="36">
        <v>33498041</v>
      </c>
      <c r="C920" s="37">
        <v>239877</v>
      </c>
    </row>
    <row r="921" spans="2:3" x14ac:dyDescent="0.3">
      <c r="B921" s="36">
        <v>33498042</v>
      </c>
      <c r="C921" s="37">
        <v>176123</v>
      </c>
    </row>
    <row r="922" spans="2:3" x14ac:dyDescent="0.3">
      <c r="B922" s="36">
        <v>33498043</v>
      </c>
      <c r="C922" s="37">
        <v>255295</v>
      </c>
    </row>
    <row r="923" spans="2:3" x14ac:dyDescent="0.3">
      <c r="B923" s="36">
        <v>33498044</v>
      </c>
      <c r="C923" s="37">
        <v>190331</v>
      </c>
    </row>
    <row r="924" spans="2:3" x14ac:dyDescent="0.3">
      <c r="B924" s="36">
        <v>33498045</v>
      </c>
      <c r="C924" s="37">
        <v>218696</v>
      </c>
    </row>
    <row r="925" spans="2:3" x14ac:dyDescent="0.3">
      <c r="B925" s="36">
        <v>33498046</v>
      </c>
      <c r="C925" s="37">
        <v>280211</v>
      </c>
    </row>
    <row r="926" spans="2:3" x14ac:dyDescent="0.3">
      <c r="B926" s="36">
        <v>33498047</v>
      </c>
      <c r="C926" s="37">
        <v>183361</v>
      </c>
    </row>
    <row r="927" spans="2:3" x14ac:dyDescent="0.3">
      <c r="B927" s="36">
        <v>33498048</v>
      </c>
      <c r="C927" s="37">
        <v>238870</v>
      </c>
    </row>
    <row r="928" spans="2:3" x14ac:dyDescent="0.3">
      <c r="B928" s="36">
        <v>33498049</v>
      </c>
      <c r="C928" s="37">
        <v>328420</v>
      </c>
    </row>
    <row r="929" spans="2:3" x14ac:dyDescent="0.3">
      <c r="B929" s="36">
        <v>33498050</v>
      </c>
      <c r="C929" s="37">
        <v>358009</v>
      </c>
    </row>
    <row r="930" spans="2:3" x14ac:dyDescent="0.3">
      <c r="B930" s="36">
        <v>33498051</v>
      </c>
      <c r="C930" s="37">
        <v>193406</v>
      </c>
    </row>
    <row r="931" spans="2:3" x14ac:dyDescent="0.3">
      <c r="B931" s="36">
        <v>33498052</v>
      </c>
      <c r="C931" s="37">
        <v>219248</v>
      </c>
    </row>
    <row r="932" spans="2:3" x14ac:dyDescent="0.3">
      <c r="B932" s="36">
        <v>33498053</v>
      </c>
      <c r="C932" s="37">
        <v>259333</v>
      </c>
    </row>
    <row r="933" spans="2:3" x14ac:dyDescent="0.3">
      <c r="B933" s="36">
        <v>33498054</v>
      </c>
      <c r="C933" s="37">
        <v>105330</v>
      </c>
    </row>
    <row r="934" spans="2:3" x14ac:dyDescent="0.3">
      <c r="B934" s="36">
        <v>33498055</v>
      </c>
      <c r="C934" s="37">
        <v>208469</v>
      </c>
    </row>
    <row r="935" spans="2:3" x14ac:dyDescent="0.3">
      <c r="B935" s="36">
        <v>33498056</v>
      </c>
      <c r="C935" s="37">
        <v>184185</v>
      </c>
    </row>
    <row r="936" spans="2:3" x14ac:dyDescent="0.3">
      <c r="B936" s="36">
        <v>33498057</v>
      </c>
      <c r="C936" s="37">
        <v>281010</v>
      </c>
    </row>
    <row r="937" spans="2:3" x14ac:dyDescent="0.3">
      <c r="B937" s="36">
        <v>33498058</v>
      </c>
      <c r="C937" s="37">
        <v>362193</v>
      </c>
    </row>
    <row r="938" spans="2:3" x14ac:dyDescent="0.3">
      <c r="B938" s="36">
        <v>33498059</v>
      </c>
      <c r="C938" s="37">
        <v>216719</v>
      </c>
    </row>
    <row r="939" spans="2:3" x14ac:dyDescent="0.3">
      <c r="B939" s="36">
        <v>33498060</v>
      </c>
      <c r="C939" s="37">
        <v>271115</v>
      </c>
    </row>
    <row r="940" spans="2:3" x14ac:dyDescent="0.3">
      <c r="B940" s="36">
        <v>33498061</v>
      </c>
      <c r="C940" s="37">
        <v>234102</v>
      </c>
    </row>
    <row r="941" spans="2:3" x14ac:dyDescent="0.3">
      <c r="B941" s="36">
        <v>33498062</v>
      </c>
      <c r="C941" s="37">
        <v>255876</v>
      </c>
    </row>
    <row r="942" spans="2:3" x14ac:dyDescent="0.3">
      <c r="B942" s="36">
        <v>33498063</v>
      </c>
      <c r="C942" s="37">
        <v>161024</v>
      </c>
    </row>
    <row r="943" spans="2:3" x14ac:dyDescent="0.3">
      <c r="B943" s="36">
        <v>33498064</v>
      </c>
      <c r="C943" s="37">
        <v>240074</v>
      </c>
    </row>
    <row r="944" spans="2:3" x14ac:dyDescent="0.3">
      <c r="B944" s="36">
        <v>33498065</v>
      </c>
      <c r="C944" s="37">
        <v>305934</v>
      </c>
    </row>
    <row r="945" spans="2:3" x14ac:dyDescent="0.3">
      <c r="B945" s="36">
        <v>33498066</v>
      </c>
      <c r="C945" s="37">
        <v>227789</v>
      </c>
    </row>
    <row r="946" spans="2:3" x14ac:dyDescent="0.3">
      <c r="B946" s="36">
        <v>33498067</v>
      </c>
      <c r="C946" s="37">
        <v>425229</v>
      </c>
    </row>
    <row r="947" spans="2:3" x14ac:dyDescent="0.3">
      <c r="B947" s="36">
        <v>33498068</v>
      </c>
      <c r="C947" s="37">
        <v>205618</v>
      </c>
    </row>
    <row r="948" spans="2:3" x14ac:dyDescent="0.3">
      <c r="B948" s="36">
        <v>33498069</v>
      </c>
      <c r="C948" s="37">
        <v>247935</v>
      </c>
    </row>
    <row r="949" spans="2:3" x14ac:dyDescent="0.3">
      <c r="B949" s="36">
        <v>33498070</v>
      </c>
      <c r="C949" s="37">
        <v>166746</v>
      </c>
    </row>
    <row r="950" spans="2:3" x14ac:dyDescent="0.3">
      <c r="B950" s="36">
        <v>33498071</v>
      </c>
      <c r="C950" s="37">
        <v>224319</v>
      </c>
    </row>
    <row r="951" spans="2:3" x14ac:dyDescent="0.3">
      <c r="B951" s="36">
        <v>33498072</v>
      </c>
      <c r="C951" s="37">
        <v>217232</v>
      </c>
    </row>
    <row r="952" spans="2:3" x14ac:dyDescent="0.3">
      <c r="B952" s="36">
        <v>33498073</v>
      </c>
      <c r="C952" s="37">
        <v>380014</v>
      </c>
    </row>
    <row r="953" spans="2:3" x14ac:dyDescent="0.3">
      <c r="B953" s="36">
        <v>33498074</v>
      </c>
      <c r="C953" s="37">
        <v>280817</v>
      </c>
    </row>
    <row r="954" spans="2:3" x14ac:dyDescent="0.3">
      <c r="B954" s="36">
        <v>33498075</v>
      </c>
      <c r="C954" s="37">
        <v>342970</v>
      </c>
    </row>
    <row r="955" spans="2:3" x14ac:dyDescent="0.3">
      <c r="B955" s="36">
        <v>33498076</v>
      </c>
      <c r="C955" s="37">
        <v>292238</v>
      </c>
    </row>
    <row r="956" spans="2:3" x14ac:dyDescent="0.3">
      <c r="B956" s="36">
        <v>33498077</v>
      </c>
      <c r="C956" s="37">
        <v>279299</v>
      </c>
    </row>
    <row r="957" spans="2:3" x14ac:dyDescent="0.3">
      <c r="B957" s="36">
        <v>33498078</v>
      </c>
      <c r="C957" s="37">
        <v>253255</v>
      </c>
    </row>
    <row r="958" spans="2:3" x14ac:dyDescent="0.3">
      <c r="B958" s="36">
        <v>33498079</v>
      </c>
      <c r="C958" s="37">
        <v>291394</v>
      </c>
    </row>
    <row r="959" spans="2:3" x14ac:dyDescent="0.3">
      <c r="B959" s="36">
        <v>33498080</v>
      </c>
      <c r="C959" s="37">
        <v>264959</v>
      </c>
    </row>
    <row r="960" spans="2:3" x14ac:dyDescent="0.3">
      <c r="B960" s="36">
        <v>33498081</v>
      </c>
      <c r="C960" s="37">
        <v>276141</v>
      </c>
    </row>
    <row r="961" spans="2:3" x14ac:dyDescent="0.3">
      <c r="B961" s="36">
        <v>33498082</v>
      </c>
      <c r="C961" s="37">
        <v>258616</v>
      </c>
    </row>
    <row r="962" spans="2:3" x14ac:dyDescent="0.3">
      <c r="B962" s="36">
        <v>33498083</v>
      </c>
      <c r="C962" s="37">
        <v>313611</v>
      </c>
    </row>
    <row r="963" spans="2:3" x14ac:dyDescent="0.3">
      <c r="B963" s="36">
        <v>33498084</v>
      </c>
      <c r="C963" s="37">
        <v>286077</v>
      </c>
    </row>
    <row r="964" spans="2:3" x14ac:dyDescent="0.3">
      <c r="B964" s="36">
        <v>33498085</v>
      </c>
      <c r="C964" s="37">
        <v>218715</v>
      </c>
    </row>
    <row r="965" spans="2:3" x14ac:dyDescent="0.3">
      <c r="B965" s="36">
        <v>33498086</v>
      </c>
      <c r="C965" s="37">
        <v>336853</v>
      </c>
    </row>
    <row r="966" spans="2:3" x14ac:dyDescent="0.3">
      <c r="B966" s="36">
        <v>33498087</v>
      </c>
      <c r="C966" s="37">
        <v>157687</v>
      </c>
    </row>
    <row r="967" spans="2:3" x14ac:dyDescent="0.3">
      <c r="B967" s="36">
        <v>33498088</v>
      </c>
      <c r="C967" s="37">
        <v>176957</v>
      </c>
    </row>
    <row r="968" spans="2:3" x14ac:dyDescent="0.3">
      <c r="B968" s="36">
        <v>33498089</v>
      </c>
      <c r="C968" s="37">
        <v>188238</v>
      </c>
    </row>
    <row r="969" spans="2:3" x14ac:dyDescent="0.3">
      <c r="B969" s="36">
        <v>33498090</v>
      </c>
      <c r="C969" s="37">
        <v>320050</v>
      </c>
    </row>
    <row r="970" spans="2:3" x14ac:dyDescent="0.3">
      <c r="B970" s="36">
        <v>33498091</v>
      </c>
      <c r="C970" s="37">
        <v>317325</v>
      </c>
    </row>
    <row r="971" spans="2:3" x14ac:dyDescent="0.3">
      <c r="B971" s="36">
        <v>33498092</v>
      </c>
      <c r="C971" s="37">
        <v>223778</v>
      </c>
    </row>
    <row r="972" spans="2:3" x14ac:dyDescent="0.3">
      <c r="B972" s="36">
        <v>33498093</v>
      </c>
      <c r="C972" s="37">
        <v>86993</v>
      </c>
    </row>
    <row r="973" spans="2:3" x14ac:dyDescent="0.3">
      <c r="B973" s="36">
        <v>33498094</v>
      </c>
      <c r="C973" s="37">
        <v>278070</v>
      </c>
    </row>
    <row r="974" spans="2:3" x14ac:dyDescent="0.3">
      <c r="B974" s="36">
        <v>33498095</v>
      </c>
      <c r="C974" s="37">
        <v>258348</v>
      </c>
    </row>
    <row r="975" spans="2:3" x14ac:dyDescent="0.3">
      <c r="B975" s="36">
        <v>33498096</v>
      </c>
      <c r="C975" s="37">
        <v>363499</v>
      </c>
    </row>
    <row r="976" spans="2:3" x14ac:dyDescent="0.3">
      <c r="B976" s="36">
        <v>33498097</v>
      </c>
      <c r="C976" s="37">
        <v>204911</v>
      </c>
    </row>
    <row r="977" spans="2:3" x14ac:dyDescent="0.3">
      <c r="B977" s="36">
        <v>33498098</v>
      </c>
      <c r="C977" s="37">
        <v>236979</v>
      </c>
    </row>
    <row r="978" spans="2:3" x14ac:dyDescent="0.3">
      <c r="B978" s="36">
        <v>33498099</v>
      </c>
      <c r="C978" s="37">
        <v>234646</v>
      </c>
    </row>
    <row r="979" spans="2:3" x14ac:dyDescent="0.3">
      <c r="B979" s="36">
        <v>33498100</v>
      </c>
      <c r="C979" s="37">
        <v>318696</v>
      </c>
    </row>
    <row r="980" spans="2:3" x14ac:dyDescent="0.3">
      <c r="B980" s="36">
        <v>33498101</v>
      </c>
      <c r="C980" s="37">
        <v>152899</v>
      </c>
    </row>
    <row r="981" spans="2:3" x14ac:dyDescent="0.3">
      <c r="B981" s="36">
        <v>33498102</v>
      </c>
      <c r="C981" s="37">
        <v>221927</v>
      </c>
    </row>
    <row r="982" spans="2:3" x14ac:dyDescent="0.3">
      <c r="B982" s="36">
        <v>33498103</v>
      </c>
      <c r="C982" s="37">
        <v>372358</v>
      </c>
    </row>
    <row r="983" spans="2:3" x14ac:dyDescent="0.3">
      <c r="B983" s="36">
        <v>33498104</v>
      </c>
      <c r="C983" s="37">
        <v>323415</v>
      </c>
    </row>
    <row r="984" spans="2:3" x14ac:dyDescent="0.3">
      <c r="B984" s="36">
        <v>33498105</v>
      </c>
      <c r="C984" s="37">
        <v>313345</v>
      </c>
    </row>
    <row r="985" spans="2:3" x14ac:dyDescent="0.3">
      <c r="B985" s="36">
        <v>33498106</v>
      </c>
      <c r="C985" s="37">
        <v>249830</v>
      </c>
    </row>
    <row r="986" spans="2:3" x14ac:dyDescent="0.3">
      <c r="B986" s="36">
        <v>33498107</v>
      </c>
      <c r="C986" s="37">
        <v>187757</v>
      </c>
    </row>
    <row r="987" spans="2:3" x14ac:dyDescent="0.3">
      <c r="B987" s="36">
        <v>33498108</v>
      </c>
      <c r="C987" s="37">
        <v>325103</v>
      </c>
    </row>
    <row r="988" spans="2:3" x14ac:dyDescent="0.3">
      <c r="B988" s="36">
        <v>33498109</v>
      </c>
      <c r="C988" s="37">
        <v>345207</v>
      </c>
    </row>
    <row r="989" spans="2:3" x14ac:dyDescent="0.3">
      <c r="B989" s="36">
        <v>33498110</v>
      </c>
      <c r="C989" s="37">
        <v>327209</v>
      </c>
    </row>
    <row r="990" spans="2:3" x14ac:dyDescent="0.3">
      <c r="B990" s="36">
        <v>33498111</v>
      </c>
      <c r="C990" s="37">
        <v>219726</v>
      </c>
    </row>
    <row r="991" spans="2:3" x14ac:dyDescent="0.3">
      <c r="B991" s="36">
        <v>33498112</v>
      </c>
      <c r="C991" s="37">
        <v>351617</v>
      </c>
    </row>
    <row r="992" spans="2:3" x14ac:dyDescent="0.3">
      <c r="B992" s="36">
        <v>33498113</v>
      </c>
      <c r="C992" s="37">
        <v>187301</v>
      </c>
    </row>
    <row r="993" spans="2:3" x14ac:dyDescent="0.3">
      <c r="B993" s="36">
        <v>33498114</v>
      </c>
      <c r="C993" s="37">
        <v>203124</v>
      </c>
    </row>
    <row r="994" spans="2:3" x14ac:dyDescent="0.3">
      <c r="B994" s="36">
        <v>33498115</v>
      </c>
      <c r="C994" s="37">
        <v>267066</v>
      </c>
    </row>
    <row r="995" spans="2:3" x14ac:dyDescent="0.3">
      <c r="B995" s="36">
        <v>33498116</v>
      </c>
      <c r="C995" s="37">
        <v>253924</v>
      </c>
    </row>
    <row r="996" spans="2:3" x14ac:dyDescent="0.3">
      <c r="B996" s="36">
        <v>33498117</v>
      </c>
      <c r="C996" s="37">
        <v>300102</v>
      </c>
    </row>
    <row r="997" spans="2:3" x14ac:dyDescent="0.3">
      <c r="B997" s="36">
        <v>33498118</v>
      </c>
      <c r="C997" s="37">
        <v>324669</v>
      </c>
    </row>
    <row r="998" spans="2:3" x14ac:dyDescent="0.3">
      <c r="B998" s="36">
        <v>33498119</v>
      </c>
      <c r="C998" s="37">
        <v>243284</v>
      </c>
    </row>
    <row r="999" spans="2:3" x14ac:dyDescent="0.3">
      <c r="B999" s="36">
        <v>33498120</v>
      </c>
      <c r="C999" s="37">
        <v>186897</v>
      </c>
    </row>
    <row r="1000" spans="2:3" x14ac:dyDescent="0.3">
      <c r="B1000" s="36">
        <v>33498121</v>
      </c>
      <c r="C1000" s="37">
        <v>159994</v>
      </c>
    </row>
    <row r="1001" spans="2:3" x14ac:dyDescent="0.3">
      <c r="B1001" s="36">
        <v>33498122</v>
      </c>
      <c r="C1001" s="37">
        <v>235095</v>
      </c>
    </row>
    <row r="1002" spans="2:3" x14ac:dyDescent="0.3">
      <c r="B1002" s="36">
        <v>33498123</v>
      </c>
      <c r="C1002" s="37">
        <v>232867</v>
      </c>
    </row>
    <row r="1003" spans="2:3" x14ac:dyDescent="0.3">
      <c r="B1003" s="36">
        <v>33498124</v>
      </c>
      <c r="C1003" s="37">
        <v>238045</v>
      </c>
    </row>
    <row r="1004" spans="2:3" x14ac:dyDescent="0.3">
      <c r="B1004" s="36">
        <v>33498125</v>
      </c>
      <c r="C1004" s="37">
        <v>249368</v>
      </c>
    </row>
    <row r="1005" spans="2:3" x14ac:dyDescent="0.3">
      <c r="B1005" s="36">
        <v>33498126</v>
      </c>
      <c r="C1005" s="37">
        <v>265943</v>
      </c>
    </row>
    <row r="1006" spans="2:3" x14ac:dyDescent="0.3">
      <c r="B1006" s="36">
        <v>33498127</v>
      </c>
      <c r="C1006" s="37">
        <v>236987</v>
      </c>
    </row>
    <row r="1007" spans="2:3" x14ac:dyDescent="0.3">
      <c r="B1007" s="36">
        <v>33498128</v>
      </c>
      <c r="C1007" s="37">
        <v>219982</v>
      </c>
    </row>
    <row r="1008" spans="2:3" x14ac:dyDescent="0.3">
      <c r="B1008" s="36">
        <v>33498129</v>
      </c>
      <c r="C1008" s="37">
        <v>302709</v>
      </c>
    </row>
    <row r="1009" spans="2:3" x14ac:dyDescent="0.3">
      <c r="B1009" s="36">
        <v>33498130</v>
      </c>
      <c r="C1009" s="37">
        <v>299609</v>
      </c>
    </row>
    <row r="1010" spans="2:3" x14ac:dyDescent="0.3">
      <c r="B1010" s="36">
        <v>33498131</v>
      </c>
      <c r="C1010" s="37">
        <v>250211</v>
      </c>
    </row>
    <row r="1011" spans="2:3" x14ac:dyDescent="0.3">
      <c r="B1011" s="36">
        <v>33498132</v>
      </c>
      <c r="C1011" s="37">
        <v>146433</v>
      </c>
    </row>
    <row r="1012" spans="2:3" x14ac:dyDescent="0.3">
      <c r="B1012" s="36">
        <v>33498133</v>
      </c>
      <c r="C1012" s="37">
        <v>243968</v>
      </c>
    </row>
    <row r="1013" spans="2:3" x14ac:dyDescent="0.3">
      <c r="B1013" s="36">
        <v>33498134</v>
      </c>
      <c r="C1013" s="37">
        <v>216740</v>
      </c>
    </row>
    <row r="1014" spans="2:3" x14ac:dyDescent="0.3">
      <c r="B1014" s="36">
        <v>33498135</v>
      </c>
      <c r="C1014" s="37">
        <v>333034</v>
      </c>
    </row>
    <row r="1015" spans="2:3" x14ac:dyDescent="0.3">
      <c r="B1015" s="36">
        <v>33498136</v>
      </c>
      <c r="C1015" s="37">
        <v>225994</v>
      </c>
    </row>
    <row r="1016" spans="2:3" x14ac:dyDescent="0.3">
      <c r="B1016" s="36">
        <v>33498137</v>
      </c>
      <c r="C1016" s="37">
        <v>222735</v>
      </c>
    </row>
    <row r="1017" spans="2:3" x14ac:dyDescent="0.3">
      <c r="B1017" s="36">
        <v>33498138</v>
      </c>
      <c r="C1017" s="37">
        <v>189677</v>
      </c>
    </row>
    <row r="1018" spans="2:3" x14ac:dyDescent="0.3">
      <c r="B1018" s="36">
        <v>33498139</v>
      </c>
      <c r="C1018" s="37">
        <v>216208</v>
      </c>
    </row>
    <row r="1019" spans="2:3" x14ac:dyDescent="0.3">
      <c r="B1019" s="36">
        <v>33498140</v>
      </c>
      <c r="C1019" s="37">
        <v>333483</v>
      </c>
    </row>
    <row r="1020" spans="2:3" x14ac:dyDescent="0.3">
      <c r="B1020" s="36">
        <v>33498141</v>
      </c>
      <c r="C1020" s="37">
        <v>287899</v>
      </c>
    </row>
    <row r="1021" spans="2:3" x14ac:dyDescent="0.3">
      <c r="B1021" s="36">
        <v>33498142</v>
      </c>
      <c r="C1021" s="37">
        <v>197395</v>
      </c>
    </row>
    <row r="1022" spans="2:3" x14ac:dyDescent="0.3">
      <c r="B1022" s="36">
        <v>33498143</v>
      </c>
      <c r="C1022" s="37">
        <v>347565</v>
      </c>
    </row>
    <row r="1023" spans="2:3" x14ac:dyDescent="0.3">
      <c r="B1023" s="36">
        <v>33498144</v>
      </c>
      <c r="C1023" s="37">
        <v>240895</v>
      </c>
    </row>
    <row r="1024" spans="2:3" x14ac:dyDescent="0.3">
      <c r="B1024" s="36">
        <v>33498145</v>
      </c>
      <c r="C1024" s="37">
        <v>213832</v>
      </c>
    </row>
    <row r="1025" spans="2:3" x14ac:dyDescent="0.3">
      <c r="B1025" s="36">
        <v>33498146</v>
      </c>
      <c r="C1025" s="37">
        <v>311545</v>
      </c>
    </row>
    <row r="1026" spans="2:3" x14ac:dyDescent="0.3">
      <c r="B1026" s="36">
        <v>33498147</v>
      </c>
      <c r="C1026" s="37">
        <v>219752</v>
      </c>
    </row>
    <row r="1027" spans="2:3" x14ac:dyDescent="0.3">
      <c r="B1027" s="36">
        <v>33498148</v>
      </c>
      <c r="C1027" s="37">
        <v>202754</v>
      </c>
    </row>
    <row r="1028" spans="2:3" x14ac:dyDescent="0.3">
      <c r="B1028" s="36">
        <v>33498149</v>
      </c>
      <c r="C1028" s="37">
        <v>225036</v>
      </c>
    </row>
    <row r="1029" spans="2:3" x14ac:dyDescent="0.3">
      <c r="B1029" s="36">
        <v>33498150</v>
      </c>
      <c r="C1029" s="37">
        <v>138504</v>
      </c>
    </row>
    <row r="1030" spans="2:3" x14ac:dyDescent="0.3">
      <c r="B1030" s="36">
        <v>33498151</v>
      </c>
      <c r="C1030" s="37">
        <v>274592</v>
      </c>
    </row>
    <row r="1031" spans="2:3" x14ac:dyDescent="0.3">
      <c r="B1031" s="36">
        <v>33498152</v>
      </c>
      <c r="C1031" s="37">
        <v>236024</v>
      </c>
    </row>
    <row r="1032" spans="2:3" x14ac:dyDescent="0.3">
      <c r="B1032" s="36">
        <v>33498153</v>
      </c>
      <c r="C1032" s="37">
        <v>151902</v>
      </c>
    </row>
    <row r="1033" spans="2:3" x14ac:dyDescent="0.3">
      <c r="B1033" s="36">
        <v>33498154</v>
      </c>
      <c r="C1033" s="37">
        <v>246864</v>
      </c>
    </row>
    <row r="1034" spans="2:3" x14ac:dyDescent="0.3">
      <c r="B1034" s="36">
        <v>33498155</v>
      </c>
      <c r="C1034" s="37">
        <v>238603</v>
      </c>
    </row>
    <row r="1035" spans="2:3" x14ac:dyDescent="0.3">
      <c r="B1035" s="36">
        <v>33498156</v>
      </c>
      <c r="C1035" s="37">
        <v>213418</v>
      </c>
    </row>
    <row r="1036" spans="2:3" x14ac:dyDescent="0.3">
      <c r="B1036" s="36">
        <v>33498157</v>
      </c>
      <c r="C1036" s="37">
        <v>248561</v>
      </c>
    </row>
    <row r="1037" spans="2:3" x14ac:dyDescent="0.3">
      <c r="B1037" s="36">
        <v>33498158</v>
      </c>
      <c r="C1037" s="37">
        <v>251017</v>
      </c>
    </row>
    <row r="1038" spans="2:3" x14ac:dyDescent="0.3">
      <c r="B1038" s="36">
        <v>33498159</v>
      </c>
      <c r="C1038" s="37">
        <v>292105</v>
      </c>
    </row>
    <row r="1039" spans="2:3" x14ac:dyDescent="0.3">
      <c r="B1039" s="36">
        <v>33498160</v>
      </c>
      <c r="C1039" s="37">
        <v>315994</v>
      </c>
    </row>
    <row r="1040" spans="2:3" x14ac:dyDescent="0.3">
      <c r="B1040" s="36">
        <v>33498161</v>
      </c>
      <c r="C1040" s="37">
        <v>291711</v>
      </c>
    </row>
    <row r="1041" spans="2:3" x14ac:dyDescent="0.3">
      <c r="B1041" s="36">
        <v>33498162</v>
      </c>
      <c r="C1041" s="37">
        <v>260200</v>
      </c>
    </row>
    <row r="1042" spans="2:3" x14ac:dyDescent="0.3">
      <c r="B1042" s="36">
        <v>33498163</v>
      </c>
      <c r="C1042" s="37">
        <v>229235</v>
      </c>
    </row>
    <row r="1043" spans="2:3" x14ac:dyDescent="0.3">
      <c r="B1043" s="36">
        <v>33498164</v>
      </c>
      <c r="C1043" s="37">
        <v>358560</v>
      </c>
    </row>
    <row r="1044" spans="2:3" x14ac:dyDescent="0.3">
      <c r="B1044" s="36">
        <v>33498165</v>
      </c>
      <c r="C1044" s="37">
        <v>106028</v>
      </c>
    </row>
    <row r="1045" spans="2:3" x14ac:dyDescent="0.3">
      <c r="B1045" s="36">
        <v>33498166</v>
      </c>
      <c r="C1045" s="37">
        <v>289393</v>
      </c>
    </row>
    <row r="1046" spans="2:3" x14ac:dyDescent="0.3">
      <c r="B1046" s="36">
        <v>33498167</v>
      </c>
      <c r="C1046" s="37">
        <v>227360</v>
      </c>
    </row>
    <row r="1047" spans="2:3" x14ac:dyDescent="0.3">
      <c r="B1047" s="36">
        <v>33498168</v>
      </c>
      <c r="C1047" s="37">
        <v>234869</v>
      </c>
    </row>
    <row r="1048" spans="2:3" x14ac:dyDescent="0.3">
      <c r="B1048" s="36">
        <v>33498169</v>
      </c>
      <c r="C1048" s="37">
        <v>346342</v>
      </c>
    </row>
    <row r="1049" spans="2:3" x14ac:dyDescent="0.3">
      <c r="B1049" s="36">
        <v>33498170</v>
      </c>
      <c r="C1049" s="37">
        <v>210389</v>
      </c>
    </row>
    <row r="1050" spans="2:3" x14ac:dyDescent="0.3">
      <c r="B1050" s="36">
        <v>33498171</v>
      </c>
      <c r="C1050" s="37">
        <v>207291</v>
      </c>
    </row>
    <row r="1051" spans="2:3" x14ac:dyDescent="0.3">
      <c r="B1051" s="36">
        <v>33498172</v>
      </c>
      <c r="C1051" s="37">
        <v>259017</v>
      </c>
    </row>
    <row r="1052" spans="2:3" x14ac:dyDescent="0.3">
      <c r="B1052" s="36">
        <v>33498173</v>
      </c>
      <c r="C1052" s="37">
        <v>348318</v>
      </c>
    </row>
    <row r="1053" spans="2:3" x14ac:dyDescent="0.3">
      <c r="B1053" s="36">
        <v>33498174</v>
      </c>
      <c r="C1053" s="37">
        <v>196942</v>
      </c>
    </row>
    <row r="1054" spans="2:3" x14ac:dyDescent="0.3">
      <c r="B1054" s="36">
        <v>33498175</v>
      </c>
      <c r="C1054" s="37">
        <v>294507</v>
      </c>
    </row>
    <row r="1055" spans="2:3" x14ac:dyDescent="0.3">
      <c r="B1055" s="36">
        <v>33498176</v>
      </c>
      <c r="C1055" s="37">
        <v>166408</v>
      </c>
    </row>
    <row r="1056" spans="2:3" x14ac:dyDescent="0.3">
      <c r="B1056" s="36">
        <v>33498177</v>
      </c>
      <c r="C1056" s="37">
        <v>313578</v>
      </c>
    </row>
    <row r="1057" spans="2:3" x14ac:dyDescent="0.3">
      <c r="B1057" s="36">
        <v>33498178</v>
      </c>
      <c r="C1057" s="37">
        <v>245438</v>
      </c>
    </row>
    <row r="1058" spans="2:3" x14ac:dyDescent="0.3">
      <c r="B1058" s="36">
        <v>33498179</v>
      </c>
      <c r="C1058" s="37">
        <v>210738</v>
      </c>
    </row>
    <row r="1059" spans="2:3" x14ac:dyDescent="0.3">
      <c r="B1059" s="36">
        <v>33498180</v>
      </c>
      <c r="C1059" s="37">
        <v>273498</v>
      </c>
    </row>
    <row r="1060" spans="2:3" x14ac:dyDescent="0.3">
      <c r="B1060" s="36">
        <v>33498181</v>
      </c>
      <c r="C1060" s="37">
        <v>240965</v>
      </c>
    </row>
    <row r="1061" spans="2:3" x14ac:dyDescent="0.3">
      <c r="B1061" s="36">
        <v>33498182</v>
      </c>
      <c r="C1061" s="37">
        <v>281354</v>
      </c>
    </row>
    <row r="1062" spans="2:3" x14ac:dyDescent="0.3">
      <c r="B1062" s="36">
        <v>33498183</v>
      </c>
      <c r="C1062" s="37">
        <v>171517</v>
      </c>
    </row>
    <row r="1063" spans="2:3" x14ac:dyDescent="0.3">
      <c r="B1063" s="36">
        <v>33498184</v>
      </c>
      <c r="C1063" s="37">
        <v>284599</v>
      </c>
    </row>
    <row r="1064" spans="2:3" x14ac:dyDescent="0.3">
      <c r="B1064" s="36">
        <v>33498185</v>
      </c>
      <c r="C1064" s="37">
        <v>343500</v>
      </c>
    </row>
    <row r="1065" spans="2:3" x14ac:dyDescent="0.3">
      <c r="B1065" s="36">
        <v>33498186</v>
      </c>
      <c r="C1065" s="37">
        <v>279773</v>
      </c>
    </row>
    <row r="1066" spans="2:3" x14ac:dyDescent="0.3">
      <c r="B1066" s="36">
        <v>33498187</v>
      </c>
      <c r="C1066" s="37">
        <v>356004</v>
      </c>
    </row>
    <row r="1067" spans="2:3" x14ac:dyDescent="0.3">
      <c r="B1067" s="36">
        <v>33498188</v>
      </c>
      <c r="C1067" s="37">
        <v>239723</v>
      </c>
    </row>
    <row r="1068" spans="2:3" x14ac:dyDescent="0.3">
      <c r="B1068" s="36">
        <v>33498189</v>
      </c>
      <c r="C1068" s="37">
        <v>164380</v>
      </c>
    </row>
    <row r="1069" spans="2:3" x14ac:dyDescent="0.3">
      <c r="B1069" s="36">
        <v>33498190</v>
      </c>
      <c r="C1069" s="37">
        <v>222734</v>
      </c>
    </row>
    <row r="1070" spans="2:3" x14ac:dyDescent="0.3">
      <c r="B1070" s="36">
        <v>33498191</v>
      </c>
      <c r="C1070" s="37">
        <v>246188</v>
      </c>
    </row>
    <row r="1071" spans="2:3" x14ac:dyDescent="0.3">
      <c r="B1071" s="36">
        <v>33498192</v>
      </c>
      <c r="C1071" s="37">
        <v>297996</v>
      </c>
    </row>
    <row r="1072" spans="2:3" x14ac:dyDescent="0.3">
      <c r="B1072" s="36">
        <v>33498193</v>
      </c>
      <c r="C1072" s="37">
        <v>362463</v>
      </c>
    </row>
    <row r="1073" spans="2:3" x14ac:dyDescent="0.3">
      <c r="B1073" s="36">
        <v>33498194</v>
      </c>
      <c r="C1073" s="37">
        <v>239250</v>
      </c>
    </row>
    <row r="1074" spans="2:3" x14ac:dyDescent="0.3">
      <c r="B1074" s="36">
        <v>33498195</v>
      </c>
      <c r="C1074" s="37">
        <v>140955</v>
      </c>
    </row>
    <row r="1075" spans="2:3" x14ac:dyDescent="0.3">
      <c r="B1075" s="36">
        <v>33498196</v>
      </c>
      <c r="C1075" s="37">
        <v>205507</v>
      </c>
    </row>
    <row r="1076" spans="2:3" x14ac:dyDescent="0.3">
      <c r="B1076" s="36">
        <v>33498197</v>
      </c>
      <c r="C1076" s="37">
        <v>234809</v>
      </c>
    </row>
    <row r="1077" spans="2:3" x14ac:dyDescent="0.3">
      <c r="B1077" s="36">
        <v>33498198</v>
      </c>
      <c r="C1077" s="37">
        <v>292336</v>
      </c>
    </row>
    <row r="1078" spans="2:3" x14ac:dyDescent="0.3">
      <c r="B1078" s="36">
        <v>33498199</v>
      </c>
      <c r="C1078" s="37">
        <v>233167</v>
      </c>
    </row>
    <row r="1079" spans="2:3" x14ac:dyDescent="0.3">
      <c r="B1079" s="36">
        <v>33498200</v>
      </c>
      <c r="C1079" s="37">
        <v>140792</v>
      </c>
    </row>
    <row r="1080" spans="2:3" x14ac:dyDescent="0.3">
      <c r="B1080" s="36">
        <v>33498201</v>
      </c>
      <c r="C1080" s="37">
        <v>331867</v>
      </c>
    </row>
    <row r="1081" spans="2:3" x14ac:dyDescent="0.3">
      <c r="B1081" s="36">
        <v>33498202</v>
      </c>
      <c r="C1081" s="37">
        <v>272066</v>
      </c>
    </row>
    <row r="1082" spans="2:3" x14ac:dyDescent="0.3">
      <c r="B1082" s="36">
        <v>33498203</v>
      </c>
      <c r="C1082" s="37">
        <v>143989</v>
      </c>
    </row>
    <row r="1083" spans="2:3" x14ac:dyDescent="0.3">
      <c r="B1083" s="36">
        <v>33498204</v>
      </c>
      <c r="C1083" s="37">
        <v>194633</v>
      </c>
    </row>
    <row r="1084" spans="2:3" x14ac:dyDescent="0.3">
      <c r="B1084" s="36">
        <v>33498205</v>
      </c>
      <c r="C1084" s="37">
        <v>113361</v>
      </c>
    </row>
    <row r="1085" spans="2:3" x14ac:dyDescent="0.3">
      <c r="B1085" s="36">
        <v>33498206</v>
      </c>
      <c r="C1085" s="37">
        <v>201867</v>
      </c>
    </row>
    <row r="1086" spans="2:3" x14ac:dyDescent="0.3">
      <c r="B1086" s="36">
        <v>33498207</v>
      </c>
      <c r="C1086" s="37">
        <v>240522</v>
      </c>
    </row>
    <row r="1087" spans="2:3" x14ac:dyDescent="0.3">
      <c r="B1087" s="36">
        <v>33498208</v>
      </c>
      <c r="C1087" s="37">
        <v>217613</v>
      </c>
    </row>
    <row r="1088" spans="2:3" x14ac:dyDescent="0.3">
      <c r="B1088" s="36">
        <v>33498209</v>
      </c>
      <c r="C1088" s="37">
        <v>193819</v>
      </c>
    </row>
    <row r="1089" spans="2:3" x14ac:dyDescent="0.3">
      <c r="B1089" s="36">
        <v>33498210</v>
      </c>
      <c r="C1089" s="37">
        <v>203445</v>
      </c>
    </row>
    <row r="1090" spans="2:3" x14ac:dyDescent="0.3">
      <c r="B1090" s="36">
        <v>33498211</v>
      </c>
      <c r="C1090" s="37">
        <v>230825</v>
      </c>
    </row>
    <row r="1091" spans="2:3" x14ac:dyDescent="0.3">
      <c r="B1091" s="36">
        <v>33498212</v>
      </c>
      <c r="C1091" s="37">
        <v>143083</v>
      </c>
    </row>
    <row r="1092" spans="2:3" x14ac:dyDescent="0.3">
      <c r="B1092" s="36">
        <v>33498213</v>
      </c>
      <c r="C1092" s="37">
        <v>214672</v>
      </c>
    </row>
    <row r="1093" spans="2:3" x14ac:dyDescent="0.3">
      <c r="B1093" s="36">
        <v>33498214</v>
      </c>
      <c r="C1093" s="37">
        <v>175728</v>
      </c>
    </row>
    <row r="1094" spans="2:3" x14ac:dyDescent="0.3">
      <c r="B1094" s="36">
        <v>33498215</v>
      </c>
      <c r="C1094" s="37">
        <v>303252</v>
      </c>
    </row>
    <row r="1095" spans="2:3" x14ac:dyDescent="0.3">
      <c r="B1095" s="36">
        <v>33498216</v>
      </c>
      <c r="C1095" s="37">
        <v>167163</v>
      </c>
    </row>
    <row r="1096" spans="2:3" x14ac:dyDescent="0.3">
      <c r="B1096" s="36">
        <v>33498217</v>
      </c>
      <c r="C1096" s="37">
        <v>333809</v>
      </c>
    </row>
    <row r="1097" spans="2:3" x14ac:dyDescent="0.3">
      <c r="B1097" s="36">
        <v>33498218</v>
      </c>
      <c r="C1097" s="37">
        <v>244877</v>
      </c>
    </row>
    <row r="1098" spans="2:3" x14ac:dyDescent="0.3">
      <c r="B1098" s="36">
        <v>33498219</v>
      </c>
      <c r="C1098" s="37">
        <v>224077</v>
      </c>
    </row>
    <row r="1099" spans="2:3" x14ac:dyDescent="0.3">
      <c r="B1099" s="36">
        <v>33498220</v>
      </c>
      <c r="C1099" s="37">
        <v>354003</v>
      </c>
    </row>
    <row r="1100" spans="2:3" x14ac:dyDescent="0.3">
      <c r="B1100" s="36">
        <v>33498221</v>
      </c>
      <c r="C1100" s="37">
        <v>206289</v>
      </c>
    </row>
    <row r="1101" spans="2:3" x14ac:dyDescent="0.3">
      <c r="B1101" s="36">
        <v>33498222</v>
      </c>
      <c r="C1101" s="37">
        <v>370678</v>
      </c>
    </row>
    <row r="1102" spans="2:3" x14ac:dyDescent="0.3">
      <c r="B1102" s="36">
        <v>33498223</v>
      </c>
      <c r="C1102" s="37">
        <v>341498</v>
      </c>
    </row>
    <row r="1103" spans="2:3" x14ac:dyDescent="0.3">
      <c r="B1103" s="36">
        <v>33498224</v>
      </c>
      <c r="C1103" s="37">
        <v>316127</v>
      </c>
    </row>
    <row r="1104" spans="2:3" x14ac:dyDescent="0.3">
      <c r="B1104" s="36">
        <v>33498225</v>
      </c>
      <c r="C1104" s="37">
        <v>178818</v>
      </c>
    </row>
    <row r="1105" spans="2:3" x14ac:dyDescent="0.3">
      <c r="B1105" s="36">
        <v>33498226</v>
      </c>
      <c r="C1105" s="37">
        <v>246318</v>
      </c>
    </row>
    <row r="1106" spans="2:3" x14ac:dyDescent="0.3">
      <c r="B1106" s="36">
        <v>33498227</v>
      </c>
      <c r="C1106" s="37">
        <v>307836</v>
      </c>
    </row>
    <row r="1107" spans="2:3" x14ac:dyDescent="0.3">
      <c r="B1107" s="36">
        <v>33498228</v>
      </c>
      <c r="C1107" s="37">
        <v>204965</v>
      </c>
    </row>
    <row r="1108" spans="2:3" x14ac:dyDescent="0.3">
      <c r="B1108" s="36">
        <v>33498229</v>
      </c>
      <c r="C1108" s="37">
        <v>309242</v>
      </c>
    </row>
    <row r="1109" spans="2:3" x14ac:dyDescent="0.3">
      <c r="B1109" s="36">
        <v>33498230</v>
      </c>
      <c r="C1109" s="37">
        <v>268726</v>
      </c>
    </row>
    <row r="1110" spans="2:3" x14ac:dyDescent="0.3">
      <c r="B1110" s="36">
        <v>33498231</v>
      </c>
      <c r="C1110" s="37">
        <v>272742</v>
      </c>
    </row>
    <row r="1111" spans="2:3" x14ac:dyDescent="0.3">
      <c r="B1111" s="36">
        <v>33498232</v>
      </c>
      <c r="C1111" s="37">
        <v>204748</v>
      </c>
    </row>
    <row r="1112" spans="2:3" x14ac:dyDescent="0.3">
      <c r="B1112" s="36">
        <v>33498233</v>
      </c>
      <c r="C1112" s="37">
        <v>371533</v>
      </c>
    </row>
    <row r="1113" spans="2:3" x14ac:dyDescent="0.3">
      <c r="B1113" s="36">
        <v>33498234</v>
      </c>
      <c r="C1113" s="37">
        <v>253208</v>
      </c>
    </row>
    <row r="1114" spans="2:3" x14ac:dyDescent="0.3">
      <c r="B1114" s="36">
        <v>33498235</v>
      </c>
      <c r="C1114" s="37">
        <v>165193</v>
      </c>
    </row>
    <row r="1115" spans="2:3" x14ac:dyDescent="0.3">
      <c r="B1115" s="36">
        <v>33498236</v>
      </c>
      <c r="C1115" s="37">
        <v>316793</v>
      </c>
    </row>
    <row r="1116" spans="2:3" x14ac:dyDescent="0.3">
      <c r="B1116" s="36">
        <v>33498237</v>
      </c>
      <c r="C1116" s="37">
        <v>178375</v>
      </c>
    </row>
    <row r="1117" spans="2:3" x14ac:dyDescent="0.3">
      <c r="B1117" s="36">
        <v>33498238</v>
      </c>
      <c r="C1117" s="37">
        <v>130078</v>
      </c>
    </row>
    <row r="1118" spans="2:3" x14ac:dyDescent="0.3">
      <c r="B1118" s="36">
        <v>33498239</v>
      </c>
      <c r="C1118" s="37">
        <v>337328</v>
      </c>
    </row>
    <row r="1119" spans="2:3" x14ac:dyDescent="0.3">
      <c r="B1119" s="36">
        <v>33498240</v>
      </c>
      <c r="C1119" s="37">
        <v>291685</v>
      </c>
    </row>
    <row r="1120" spans="2:3" x14ac:dyDescent="0.3">
      <c r="B1120" s="36">
        <v>33498241</v>
      </c>
      <c r="C1120" s="37">
        <v>284129</v>
      </c>
    </row>
    <row r="1121" spans="2:3" x14ac:dyDescent="0.3">
      <c r="B1121" s="36">
        <v>33498242</v>
      </c>
      <c r="C1121" s="37">
        <v>221778</v>
      </c>
    </row>
    <row r="1122" spans="2:3" x14ac:dyDescent="0.3">
      <c r="B1122" s="36">
        <v>33498243</v>
      </c>
      <c r="C1122" s="37">
        <v>214494</v>
      </c>
    </row>
    <row r="1123" spans="2:3" x14ac:dyDescent="0.3">
      <c r="B1123" s="36">
        <v>33498244</v>
      </c>
      <c r="C1123" s="37">
        <v>147853</v>
      </c>
    </row>
    <row r="1124" spans="2:3" x14ac:dyDescent="0.3">
      <c r="B1124" s="36">
        <v>33498245</v>
      </c>
      <c r="C1124" s="37">
        <v>179397</v>
      </c>
    </row>
    <row r="1125" spans="2:3" x14ac:dyDescent="0.3">
      <c r="B1125" s="36">
        <v>33498246</v>
      </c>
      <c r="C1125" s="37">
        <v>140531</v>
      </c>
    </row>
    <row r="1126" spans="2:3" x14ac:dyDescent="0.3">
      <c r="B1126" s="36">
        <v>33498247</v>
      </c>
      <c r="C1126" s="37">
        <v>301989</v>
      </c>
    </row>
    <row r="1127" spans="2:3" x14ac:dyDescent="0.3">
      <c r="B1127" s="36">
        <v>33498248</v>
      </c>
      <c r="C1127" s="37">
        <v>286978</v>
      </c>
    </row>
    <row r="1128" spans="2:3" x14ac:dyDescent="0.3">
      <c r="B1128" s="36">
        <v>33498249</v>
      </c>
      <c r="C1128" s="37">
        <v>385172</v>
      </c>
    </row>
    <row r="1129" spans="2:3" x14ac:dyDescent="0.3">
      <c r="B1129" s="36">
        <v>33498250</v>
      </c>
      <c r="C1129" s="37">
        <v>208108</v>
      </c>
    </row>
    <row r="1130" spans="2:3" x14ac:dyDescent="0.3">
      <c r="B1130" s="36">
        <v>33498251</v>
      </c>
      <c r="C1130" s="37">
        <v>222037</v>
      </c>
    </row>
    <row r="1131" spans="2:3" x14ac:dyDescent="0.3">
      <c r="B1131" s="36">
        <v>33498252</v>
      </c>
      <c r="C1131" s="37">
        <v>276934</v>
      </c>
    </row>
    <row r="1132" spans="2:3" x14ac:dyDescent="0.3">
      <c r="B1132" s="36">
        <v>33498253</v>
      </c>
      <c r="C1132" s="37">
        <v>250991</v>
      </c>
    </row>
    <row r="1133" spans="2:3" x14ac:dyDescent="0.3">
      <c r="B1133" s="36">
        <v>33498254</v>
      </c>
      <c r="C1133" s="37">
        <v>371523</v>
      </c>
    </row>
    <row r="1134" spans="2:3" x14ac:dyDescent="0.3">
      <c r="B1134" s="36">
        <v>33498255</v>
      </c>
      <c r="C1134" s="37">
        <v>156800</v>
      </c>
    </row>
    <row r="1135" spans="2:3" x14ac:dyDescent="0.3">
      <c r="B1135" s="36">
        <v>33498256</v>
      </c>
      <c r="C1135" s="37">
        <v>176631</v>
      </c>
    </row>
    <row r="1136" spans="2:3" x14ac:dyDescent="0.3">
      <c r="B1136" s="36">
        <v>33498257</v>
      </c>
      <c r="C1136" s="37">
        <v>274865</v>
      </c>
    </row>
    <row r="1137" spans="2:3" x14ac:dyDescent="0.3">
      <c r="B1137" s="36">
        <v>33498258</v>
      </c>
      <c r="C1137" s="37">
        <v>329976</v>
      </c>
    </row>
    <row r="1138" spans="2:3" x14ac:dyDescent="0.3">
      <c r="B1138" s="36">
        <v>33498259</v>
      </c>
      <c r="C1138" s="37">
        <v>223467</v>
      </c>
    </row>
    <row r="1139" spans="2:3" x14ac:dyDescent="0.3">
      <c r="B1139" s="36">
        <v>33498260</v>
      </c>
      <c r="C1139" s="37">
        <v>190854</v>
      </c>
    </row>
    <row r="1140" spans="2:3" x14ac:dyDescent="0.3">
      <c r="B1140" s="36">
        <v>33498261</v>
      </c>
      <c r="C1140" s="37">
        <v>274689</v>
      </c>
    </row>
    <row r="1141" spans="2:3" x14ac:dyDescent="0.3">
      <c r="B1141" s="36">
        <v>33498262</v>
      </c>
      <c r="C1141" s="37">
        <v>317987</v>
      </c>
    </row>
    <row r="1142" spans="2:3" x14ac:dyDescent="0.3">
      <c r="B1142" s="36">
        <v>33498263</v>
      </c>
      <c r="C1142" s="37">
        <v>293338</v>
      </c>
    </row>
    <row r="1143" spans="2:3" x14ac:dyDescent="0.3">
      <c r="B1143" s="36">
        <v>33498264</v>
      </c>
      <c r="C1143" s="37">
        <v>400973</v>
      </c>
    </row>
    <row r="1144" spans="2:3" x14ac:dyDescent="0.3">
      <c r="B1144" s="36">
        <v>33498265</v>
      </c>
      <c r="C1144" s="37">
        <v>211340</v>
      </c>
    </row>
    <row r="1145" spans="2:3" x14ac:dyDescent="0.3">
      <c r="B1145" s="36">
        <v>33498266</v>
      </c>
      <c r="C1145" s="37">
        <v>275350</v>
      </c>
    </row>
    <row r="1146" spans="2:3" x14ac:dyDescent="0.3">
      <c r="B1146" s="36">
        <v>33498267</v>
      </c>
      <c r="C1146" s="37">
        <v>355729</v>
      </c>
    </row>
    <row r="1147" spans="2:3" x14ac:dyDescent="0.3">
      <c r="B1147" s="36">
        <v>33498268</v>
      </c>
      <c r="C1147" s="37">
        <v>246923</v>
      </c>
    </row>
    <row r="1148" spans="2:3" x14ac:dyDescent="0.3">
      <c r="B1148" s="36">
        <v>33498269</v>
      </c>
      <c r="C1148" s="37">
        <v>309221</v>
      </c>
    </row>
    <row r="1149" spans="2:3" x14ac:dyDescent="0.3">
      <c r="B1149" s="36">
        <v>33498270</v>
      </c>
      <c r="C1149" s="37">
        <v>236403</v>
      </c>
    </row>
    <row r="1150" spans="2:3" x14ac:dyDescent="0.3">
      <c r="B1150" s="36">
        <v>33498271</v>
      </c>
      <c r="C1150" s="37">
        <v>190988</v>
      </c>
    </row>
    <row r="1151" spans="2:3" x14ac:dyDescent="0.3">
      <c r="B1151" s="36">
        <v>33498272</v>
      </c>
      <c r="C1151" s="37">
        <v>292724</v>
      </c>
    </row>
    <row r="1152" spans="2:3" x14ac:dyDescent="0.3">
      <c r="B1152" s="36">
        <v>33498273</v>
      </c>
      <c r="C1152" s="37">
        <v>197721</v>
      </c>
    </row>
    <row r="1153" spans="2:3" x14ac:dyDescent="0.3">
      <c r="B1153" s="36">
        <v>33498274</v>
      </c>
      <c r="C1153" s="37">
        <v>142028</v>
      </c>
    </row>
    <row r="1154" spans="2:3" x14ac:dyDescent="0.3">
      <c r="B1154" s="36">
        <v>33498275</v>
      </c>
      <c r="C1154" s="37">
        <v>223719</v>
      </c>
    </row>
    <row r="1155" spans="2:3" x14ac:dyDescent="0.3">
      <c r="B1155" s="36">
        <v>33498276</v>
      </c>
      <c r="C1155" s="37">
        <v>408137</v>
      </c>
    </row>
    <row r="1156" spans="2:3" x14ac:dyDescent="0.3">
      <c r="B1156" s="36">
        <v>33498277</v>
      </c>
      <c r="C1156" s="37">
        <v>237796</v>
      </c>
    </row>
    <row r="1157" spans="2:3" x14ac:dyDescent="0.3">
      <c r="B1157" s="36">
        <v>33498278</v>
      </c>
      <c r="C1157" s="37">
        <v>126221</v>
      </c>
    </row>
    <row r="1158" spans="2:3" x14ac:dyDescent="0.3">
      <c r="B1158" s="36">
        <v>33498279</v>
      </c>
      <c r="C1158" s="37">
        <v>278473</v>
      </c>
    </row>
    <row r="1159" spans="2:3" x14ac:dyDescent="0.3">
      <c r="B1159" s="36">
        <v>33498280</v>
      </c>
      <c r="C1159" s="37">
        <v>213757</v>
      </c>
    </row>
    <row r="1160" spans="2:3" x14ac:dyDescent="0.3">
      <c r="B1160" s="36">
        <v>33498281</v>
      </c>
      <c r="C1160" s="37">
        <v>285491</v>
      </c>
    </row>
    <row r="1161" spans="2:3" x14ac:dyDescent="0.3">
      <c r="B1161" s="36">
        <v>33498282</v>
      </c>
      <c r="C1161" s="37">
        <v>157845</v>
      </c>
    </row>
    <row r="1162" spans="2:3" x14ac:dyDescent="0.3">
      <c r="B1162" s="36">
        <v>33498283</v>
      </c>
      <c r="C1162" s="37">
        <v>220213</v>
      </c>
    </row>
    <row r="1163" spans="2:3" x14ac:dyDescent="0.3">
      <c r="B1163" s="36">
        <v>33498284</v>
      </c>
      <c r="C1163" s="37">
        <v>300564</v>
      </c>
    </row>
    <row r="1164" spans="2:3" x14ac:dyDescent="0.3">
      <c r="B1164" s="36">
        <v>33498285</v>
      </c>
      <c r="C1164" s="37">
        <v>264373</v>
      </c>
    </row>
    <row r="1165" spans="2:3" x14ac:dyDescent="0.3">
      <c r="B1165" s="36">
        <v>33498286</v>
      </c>
      <c r="C1165" s="37">
        <v>208075</v>
      </c>
    </row>
    <row r="1166" spans="2:3" x14ac:dyDescent="0.3">
      <c r="B1166" s="36">
        <v>33498287</v>
      </c>
      <c r="C1166" s="37">
        <v>217486</v>
      </c>
    </row>
    <row r="1167" spans="2:3" x14ac:dyDescent="0.3">
      <c r="B1167" s="36">
        <v>33498288</v>
      </c>
      <c r="C1167" s="37">
        <v>214150</v>
      </c>
    </row>
    <row r="1168" spans="2:3" x14ac:dyDescent="0.3">
      <c r="B1168" s="36">
        <v>33498289</v>
      </c>
      <c r="C1168" s="37">
        <v>237499</v>
      </c>
    </row>
    <row r="1169" spans="2:3" x14ac:dyDescent="0.3">
      <c r="B1169" s="36">
        <v>33498290</v>
      </c>
      <c r="C1169" s="37">
        <v>218596</v>
      </c>
    </row>
    <row r="1170" spans="2:3" x14ac:dyDescent="0.3">
      <c r="B1170" s="36">
        <v>33498291</v>
      </c>
      <c r="C1170" s="37">
        <v>133097</v>
      </c>
    </row>
    <row r="1171" spans="2:3" x14ac:dyDescent="0.3">
      <c r="B1171" s="36">
        <v>33498292</v>
      </c>
      <c r="C1171" s="37">
        <v>311071</v>
      </c>
    </row>
    <row r="1172" spans="2:3" x14ac:dyDescent="0.3">
      <c r="B1172" s="36">
        <v>33498293</v>
      </c>
      <c r="C1172" s="37">
        <v>276106</v>
      </c>
    </row>
    <row r="1173" spans="2:3" x14ac:dyDescent="0.3">
      <c r="B1173" s="36">
        <v>33498294</v>
      </c>
      <c r="C1173" s="37">
        <v>251779</v>
      </c>
    </row>
    <row r="1174" spans="2:3" x14ac:dyDescent="0.3">
      <c r="B1174" s="36">
        <v>33498295</v>
      </c>
      <c r="C1174" s="37">
        <v>346971</v>
      </c>
    </row>
    <row r="1175" spans="2:3" x14ac:dyDescent="0.3">
      <c r="B1175" s="36">
        <v>33498296</v>
      </c>
      <c r="C1175" s="37">
        <v>238469</v>
      </c>
    </row>
    <row r="1176" spans="2:3" x14ac:dyDescent="0.3">
      <c r="B1176" s="36">
        <v>33498297</v>
      </c>
      <c r="C1176" s="37">
        <v>262369</v>
      </c>
    </row>
    <row r="1177" spans="2:3" x14ac:dyDescent="0.3">
      <c r="B1177" s="36">
        <v>33498298</v>
      </c>
      <c r="C1177" s="37">
        <v>209896</v>
      </c>
    </row>
    <row r="1178" spans="2:3" x14ac:dyDescent="0.3">
      <c r="B1178" s="36">
        <v>33498299</v>
      </c>
      <c r="C1178" s="37">
        <v>184315</v>
      </c>
    </row>
    <row r="1179" spans="2:3" x14ac:dyDescent="0.3">
      <c r="B1179" s="36">
        <v>33498300</v>
      </c>
      <c r="C1179" s="37">
        <v>190966</v>
      </c>
    </row>
    <row r="1180" spans="2:3" x14ac:dyDescent="0.3">
      <c r="B1180" s="36">
        <v>33498301</v>
      </c>
      <c r="C1180" s="37">
        <v>308195</v>
      </c>
    </row>
    <row r="1181" spans="2:3" x14ac:dyDescent="0.3">
      <c r="B1181" s="36">
        <v>33498302</v>
      </c>
      <c r="C1181" s="37">
        <v>245824</v>
      </c>
    </row>
    <row r="1182" spans="2:3" x14ac:dyDescent="0.3">
      <c r="B1182" s="36">
        <v>33498303</v>
      </c>
      <c r="C1182" s="37">
        <v>249568</v>
      </c>
    </row>
    <row r="1183" spans="2:3" x14ac:dyDescent="0.3">
      <c r="B1183" s="36">
        <v>33498304</v>
      </c>
      <c r="C1183" s="37">
        <v>247688</v>
      </c>
    </row>
    <row r="1184" spans="2:3" x14ac:dyDescent="0.3">
      <c r="B1184" s="36">
        <v>33498305</v>
      </c>
      <c r="C1184" s="37">
        <v>96660</v>
      </c>
    </row>
    <row r="1185" spans="2:3" x14ac:dyDescent="0.3">
      <c r="B1185" s="36">
        <v>33498306</v>
      </c>
      <c r="C1185" s="37">
        <v>267150</v>
      </c>
    </row>
    <row r="1186" spans="2:3" x14ac:dyDescent="0.3">
      <c r="B1186" s="36">
        <v>33498307</v>
      </c>
      <c r="C1186" s="37">
        <v>194091</v>
      </c>
    </row>
    <row r="1187" spans="2:3" x14ac:dyDescent="0.3">
      <c r="B1187" s="36">
        <v>33498308</v>
      </c>
      <c r="C1187" s="37">
        <v>273079</v>
      </c>
    </row>
    <row r="1188" spans="2:3" x14ac:dyDescent="0.3">
      <c r="B1188" s="36">
        <v>33498309</v>
      </c>
      <c r="C1188" s="37">
        <v>234855</v>
      </c>
    </row>
    <row r="1189" spans="2:3" x14ac:dyDescent="0.3">
      <c r="B1189" s="36">
        <v>33498310</v>
      </c>
      <c r="C1189" s="37">
        <v>270786</v>
      </c>
    </row>
    <row r="1190" spans="2:3" x14ac:dyDescent="0.3">
      <c r="B1190" s="36">
        <v>33498311</v>
      </c>
      <c r="C1190" s="37">
        <v>317417</v>
      </c>
    </row>
    <row r="1191" spans="2:3" x14ac:dyDescent="0.3">
      <c r="B1191" s="36">
        <v>33498312</v>
      </c>
      <c r="C1191" s="37">
        <v>369888</v>
      </c>
    </row>
    <row r="1192" spans="2:3" x14ac:dyDescent="0.3">
      <c r="B1192" s="36">
        <v>33498313</v>
      </c>
      <c r="C1192" s="37">
        <v>148887</v>
      </c>
    </row>
    <row r="1193" spans="2:3" x14ac:dyDescent="0.3">
      <c r="B1193" s="36">
        <v>33498314</v>
      </c>
      <c r="C1193" s="37">
        <v>220434</v>
      </c>
    </row>
    <row r="1194" spans="2:3" x14ac:dyDescent="0.3">
      <c r="B1194" s="36">
        <v>33498315</v>
      </c>
      <c r="C1194" s="37">
        <v>391987</v>
      </c>
    </row>
    <row r="1195" spans="2:3" x14ac:dyDescent="0.3">
      <c r="B1195" s="36">
        <v>33498316</v>
      </c>
      <c r="C1195" s="37">
        <v>361169</v>
      </c>
    </row>
    <row r="1196" spans="2:3" x14ac:dyDescent="0.3">
      <c r="B1196" s="36">
        <v>33498317</v>
      </c>
      <c r="C1196" s="37">
        <v>272060</v>
      </c>
    </row>
    <row r="1197" spans="2:3" x14ac:dyDescent="0.3">
      <c r="B1197" s="36">
        <v>33498318</v>
      </c>
      <c r="C1197" s="37">
        <v>303298</v>
      </c>
    </row>
    <row r="1198" spans="2:3" x14ac:dyDescent="0.3">
      <c r="B1198" s="36">
        <v>33498319</v>
      </c>
      <c r="C1198" s="37">
        <v>255245</v>
      </c>
    </row>
    <row r="1199" spans="2:3" x14ac:dyDescent="0.3">
      <c r="B1199" s="36">
        <v>33498320</v>
      </c>
      <c r="C1199" s="37">
        <v>163065</v>
      </c>
    </row>
    <row r="1200" spans="2:3" x14ac:dyDescent="0.3">
      <c r="B1200" s="36">
        <v>33498321</v>
      </c>
      <c r="C1200" s="37">
        <v>205050</v>
      </c>
    </row>
    <row r="1201" spans="2:3" x14ac:dyDescent="0.3">
      <c r="B1201" s="36">
        <v>33498322</v>
      </c>
      <c r="C1201" s="37">
        <v>239073</v>
      </c>
    </row>
    <row r="1202" spans="2:3" x14ac:dyDescent="0.3">
      <c r="B1202" s="36">
        <v>33498323</v>
      </c>
      <c r="C1202" s="37">
        <v>271487</v>
      </c>
    </row>
    <row r="1203" spans="2:3" x14ac:dyDescent="0.3">
      <c r="B1203" s="36">
        <v>33498324</v>
      </c>
      <c r="C1203" s="37">
        <v>330084</v>
      </c>
    </row>
    <row r="1204" spans="2:3" x14ac:dyDescent="0.3">
      <c r="B1204" s="36">
        <v>33498325</v>
      </c>
      <c r="C1204" s="37">
        <v>277285</v>
      </c>
    </row>
    <row r="1205" spans="2:3" x14ac:dyDescent="0.3">
      <c r="B1205" s="36">
        <v>33498326</v>
      </c>
      <c r="C1205" s="37">
        <v>270564</v>
      </c>
    </row>
    <row r="1206" spans="2:3" x14ac:dyDescent="0.3">
      <c r="B1206" s="36">
        <v>33498327</v>
      </c>
      <c r="C1206" s="37">
        <v>202404</v>
      </c>
    </row>
    <row r="1207" spans="2:3" x14ac:dyDescent="0.3">
      <c r="B1207" s="36">
        <v>33498328</v>
      </c>
      <c r="C1207" s="37">
        <v>246283</v>
      </c>
    </row>
    <row r="1208" spans="2:3" x14ac:dyDescent="0.3">
      <c r="B1208" s="36">
        <v>33498329</v>
      </c>
      <c r="C1208" s="37">
        <v>228359</v>
      </c>
    </row>
    <row r="1209" spans="2:3" x14ac:dyDescent="0.3">
      <c r="B1209" s="36">
        <v>33498330</v>
      </c>
      <c r="C1209" s="37">
        <v>260171</v>
      </c>
    </row>
    <row r="1210" spans="2:3" x14ac:dyDescent="0.3">
      <c r="B1210" s="36">
        <v>33498331</v>
      </c>
      <c r="C1210" s="37">
        <v>253604</v>
      </c>
    </row>
    <row r="1211" spans="2:3" x14ac:dyDescent="0.3">
      <c r="B1211" s="36">
        <v>33498332</v>
      </c>
      <c r="C1211" s="37">
        <v>228885</v>
      </c>
    </row>
    <row r="1212" spans="2:3" x14ac:dyDescent="0.3">
      <c r="B1212" s="36">
        <v>33498333</v>
      </c>
      <c r="C1212" s="37">
        <v>221408</v>
      </c>
    </row>
    <row r="1213" spans="2:3" x14ac:dyDescent="0.3">
      <c r="B1213" s="36">
        <v>33498334</v>
      </c>
      <c r="C1213" s="37">
        <v>180114</v>
      </c>
    </row>
    <row r="1214" spans="2:3" x14ac:dyDescent="0.3">
      <c r="B1214" s="36">
        <v>33498335</v>
      </c>
      <c r="C1214" s="37">
        <v>362079</v>
      </c>
    </row>
    <row r="1215" spans="2:3" x14ac:dyDescent="0.3">
      <c r="B1215" s="36">
        <v>33498336</v>
      </c>
      <c r="C1215" s="37">
        <v>196769</v>
      </c>
    </row>
    <row r="1216" spans="2:3" x14ac:dyDescent="0.3">
      <c r="B1216" s="36">
        <v>33498337</v>
      </c>
      <c r="C1216" s="37">
        <v>280265</v>
      </c>
    </row>
    <row r="1217" spans="2:3" x14ac:dyDescent="0.3">
      <c r="B1217" s="36">
        <v>33498338</v>
      </c>
      <c r="C1217" s="37">
        <v>109811</v>
      </c>
    </row>
    <row r="1218" spans="2:3" x14ac:dyDescent="0.3">
      <c r="B1218" s="36">
        <v>33498339</v>
      </c>
      <c r="C1218" s="37">
        <v>197051</v>
      </c>
    </row>
    <row r="1219" spans="2:3" x14ac:dyDescent="0.3">
      <c r="B1219" s="36">
        <v>33498340</v>
      </c>
      <c r="C1219" s="37">
        <v>209312</v>
      </c>
    </row>
    <row r="1220" spans="2:3" x14ac:dyDescent="0.3">
      <c r="B1220" s="36">
        <v>33498341</v>
      </c>
      <c r="C1220" s="37">
        <v>308509</v>
      </c>
    </row>
    <row r="1221" spans="2:3" x14ac:dyDescent="0.3">
      <c r="B1221" s="36">
        <v>33498342</v>
      </c>
      <c r="C1221" s="37">
        <v>130859</v>
      </c>
    </row>
    <row r="1222" spans="2:3" x14ac:dyDescent="0.3">
      <c r="B1222" s="36">
        <v>33498343</v>
      </c>
      <c r="C1222" s="37">
        <v>379039</v>
      </c>
    </row>
    <row r="1223" spans="2:3" x14ac:dyDescent="0.3">
      <c r="B1223" s="36">
        <v>33498344</v>
      </c>
      <c r="C1223" s="37">
        <v>240714</v>
      </c>
    </row>
    <row r="1224" spans="2:3" x14ac:dyDescent="0.3">
      <c r="B1224" s="36">
        <v>33498345</v>
      </c>
      <c r="C1224" s="37">
        <v>242405</v>
      </c>
    </row>
    <row r="1225" spans="2:3" x14ac:dyDescent="0.3">
      <c r="B1225" s="36">
        <v>33498346</v>
      </c>
      <c r="C1225" s="37">
        <v>157422</v>
      </c>
    </row>
    <row r="1226" spans="2:3" x14ac:dyDescent="0.3">
      <c r="B1226" s="36">
        <v>33498347</v>
      </c>
      <c r="C1226" s="37">
        <v>287061</v>
      </c>
    </row>
    <row r="1227" spans="2:3" x14ac:dyDescent="0.3">
      <c r="B1227" s="36">
        <v>33498348</v>
      </c>
      <c r="C1227" s="37">
        <v>206895</v>
      </c>
    </row>
    <row r="1228" spans="2:3" x14ac:dyDescent="0.3">
      <c r="B1228" s="36">
        <v>33498349</v>
      </c>
      <c r="C1228" s="37">
        <v>283771</v>
      </c>
    </row>
    <row r="1229" spans="2:3" x14ac:dyDescent="0.3">
      <c r="B1229" s="36">
        <v>33498350</v>
      </c>
      <c r="C1229" s="37">
        <v>288485</v>
      </c>
    </row>
    <row r="1230" spans="2:3" x14ac:dyDescent="0.3">
      <c r="B1230" s="36">
        <v>33498351</v>
      </c>
      <c r="C1230" s="37">
        <v>263745</v>
      </c>
    </row>
    <row r="1231" spans="2:3" x14ac:dyDescent="0.3">
      <c r="B1231" s="36">
        <v>33498352</v>
      </c>
      <c r="C1231" s="37">
        <v>253717</v>
      </c>
    </row>
    <row r="1232" spans="2:3" x14ac:dyDescent="0.3">
      <c r="B1232" s="36">
        <v>33498353</v>
      </c>
      <c r="C1232" s="37">
        <v>291091</v>
      </c>
    </row>
    <row r="1233" spans="2:3" x14ac:dyDescent="0.3">
      <c r="B1233" s="36">
        <v>33498354</v>
      </c>
      <c r="C1233" s="37">
        <v>176478</v>
      </c>
    </row>
    <row r="1234" spans="2:3" x14ac:dyDescent="0.3">
      <c r="B1234" s="36">
        <v>33498355</v>
      </c>
      <c r="C1234" s="37">
        <v>222077</v>
      </c>
    </row>
    <row r="1235" spans="2:3" x14ac:dyDescent="0.3">
      <c r="B1235" s="36">
        <v>33498356</v>
      </c>
      <c r="C1235" s="37">
        <v>298561</v>
      </c>
    </row>
    <row r="1236" spans="2:3" x14ac:dyDescent="0.3">
      <c r="B1236" s="36">
        <v>33498357</v>
      </c>
      <c r="C1236" s="37">
        <v>340054</v>
      </c>
    </row>
    <row r="1237" spans="2:3" x14ac:dyDescent="0.3">
      <c r="B1237" s="36">
        <v>33498358</v>
      </c>
      <c r="C1237" s="37">
        <v>255497</v>
      </c>
    </row>
    <row r="1238" spans="2:3" x14ac:dyDescent="0.3">
      <c r="B1238" s="36">
        <v>33498359</v>
      </c>
      <c r="C1238" s="37">
        <v>202126</v>
      </c>
    </row>
    <row r="1239" spans="2:3" x14ac:dyDescent="0.3">
      <c r="B1239" s="36">
        <v>33498360</v>
      </c>
      <c r="C1239" s="37">
        <v>332301</v>
      </c>
    </row>
    <row r="1240" spans="2:3" x14ac:dyDescent="0.3">
      <c r="B1240" s="36">
        <v>33498361</v>
      </c>
      <c r="C1240" s="37">
        <v>320429</v>
      </c>
    </row>
    <row r="1241" spans="2:3" x14ac:dyDescent="0.3">
      <c r="B1241" s="36">
        <v>33498362</v>
      </c>
      <c r="C1241" s="37">
        <v>201733</v>
      </c>
    </row>
    <row r="1242" spans="2:3" x14ac:dyDescent="0.3">
      <c r="B1242" s="36">
        <v>33498363</v>
      </c>
      <c r="C1242" s="37">
        <v>224614</v>
      </c>
    </row>
    <row r="1243" spans="2:3" x14ac:dyDescent="0.3">
      <c r="B1243" s="36">
        <v>33498364</v>
      </c>
      <c r="C1243" s="37">
        <v>276348</v>
      </c>
    </row>
    <row r="1244" spans="2:3" x14ac:dyDescent="0.3">
      <c r="B1244" s="36">
        <v>33498365</v>
      </c>
      <c r="C1244" s="37">
        <v>226816</v>
      </c>
    </row>
    <row r="1245" spans="2:3" x14ac:dyDescent="0.3">
      <c r="B1245" s="36">
        <v>33498366</v>
      </c>
      <c r="C1245" s="37">
        <v>376658</v>
      </c>
    </row>
    <row r="1246" spans="2:3" x14ac:dyDescent="0.3">
      <c r="B1246" s="36">
        <v>33498367</v>
      </c>
      <c r="C1246" s="37">
        <v>299047</v>
      </c>
    </row>
    <row r="1247" spans="2:3" x14ac:dyDescent="0.3">
      <c r="B1247" s="36">
        <v>33498368</v>
      </c>
      <c r="C1247" s="37">
        <v>316338</v>
      </c>
    </row>
    <row r="1248" spans="2:3" x14ac:dyDescent="0.3">
      <c r="B1248" s="36">
        <v>33498369</v>
      </c>
      <c r="C1248" s="37">
        <v>264676</v>
      </c>
    </row>
    <row r="1249" spans="2:3" x14ac:dyDescent="0.3">
      <c r="B1249" s="36">
        <v>33498370</v>
      </c>
      <c r="C1249" s="37">
        <v>343905</v>
      </c>
    </row>
    <row r="1250" spans="2:3" x14ac:dyDescent="0.3">
      <c r="B1250" s="36">
        <v>33498371</v>
      </c>
      <c r="C1250" s="37">
        <v>176325</v>
      </c>
    </row>
    <row r="1251" spans="2:3" x14ac:dyDescent="0.3">
      <c r="B1251" s="36">
        <v>33498372</v>
      </c>
      <c r="C1251" s="37">
        <v>222280</v>
      </c>
    </row>
    <row r="1252" spans="2:3" x14ac:dyDescent="0.3">
      <c r="B1252" s="36">
        <v>33498373</v>
      </c>
      <c r="C1252" s="37">
        <v>159989</v>
      </c>
    </row>
    <row r="1253" spans="2:3" x14ac:dyDescent="0.3">
      <c r="B1253" s="36">
        <v>33498374</v>
      </c>
      <c r="C1253" s="37">
        <v>292195</v>
      </c>
    </row>
    <row r="1254" spans="2:3" x14ac:dyDescent="0.3">
      <c r="B1254" s="36">
        <v>33498375</v>
      </c>
      <c r="C1254" s="37">
        <v>162388</v>
      </c>
    </row>
    <row r="1255" spans="2:3" x14ac:dyDescent="0.3">
      <c r="B1255" s="36">
        <v>33498376</v>
      </c>
      <c r="C1255" s="37">
        <v>168704</v>
      </c>
    </row>
    <row r="1256" spans="2:3" x14ac:dyDescent="0.3">
      <c r="B1256" s="36">
        <v>33498377</v>
      </c>
      <c r="C1256" s="37">
        <v>197169</v>
      </c>
    </row>
    <row r="1257" spans="2:3" x14ac:dyDescent="0.3">
      <c r="B1257" s="36">
        <v>33498378</v>
      </c>
      <c r="C1257" s="37">
        <v>248607</v>
      </c>
    </row>
    <row r="1258" spans="2:3" x14ac:dyDescent="0.3">
      <c r="B1258" s="36">
        <v>33498379</v>
      </c>
      <c r="C1258" s="37">
        <v>205130</v>
      </c>
    </row>
    <row r="1259" spans="2:3" x14ac:dyDescent="0.3">
      <c r="B1259" s="36">
        <v>33498380</v>
      </c>
      <c r="C1259" s="37">
        <v>204303</v>
      </c>
    </row>
    <row r="1260" spans="2:3" x14ac:dyDescent="0.3">
      <c r="B1260" s="36">
        <v>33498381</v>
      </c>
      <c r="C1260" s="37">
        <v>301246</v>
      </c>
    </row>
    <row r="1261" spans="2:3" x14ac:dyDescent="0.3">
      <c r="B1261" s="36">
        <v>33498382</v>
      </c>
      <c r="C1261" s="37">
        <v>194544</v>
      </c>
    </row>
    <row r="1262" spans="2:3" x14ac:dyDescent="0.3">
      <c r="B1262" s="36">
        <v>33498383</v>
      </c>
      <c r="C1262" s="37">
        <v>377831</v>
      </c>
    </row>
    <row r="1263" spans="2:3" x14ac:dyDescent="0.3">
      <c r="B1263" s="36">
        <v>33498384</v>
      </c>
      <c r="C1263" s="37">
        <v>281597</v>
      </c>
    </row>
    <row r="1264" spans="2:3" x14ac:dyDescent="0.3">
      <c r="B1264" s="36">
        <v>33498385</v>
      </c>
      <c r="C1264" s="37">
        <v>286794</v>
      </c>
    </row>
    <row r="1265" spans="2:3" x14ac:dyDescent="0.3">
      <c r="B1265" s="36">
        <v>33498386</v>
      </c>
      <c r="C1265" s="37">
        <v>180421</v>
      </c>
    </row>
    <row r="1266" spans="2:3" x14ac:dyDescent="0.3">
      <c r="B1266" s="36">
        <v>33498387</v>
      </c>
      <c r="C1266" s="37">
        <v>193602</v>
      </c>
    </row>
    <row r="1267" spans="2:3" x14ac:dyDescent="0.3">
      <c r="B1267" s="36">
        <v>33498388</v>
      </c>
      <c r="C1267" s="37">
        <v>264224</v>
      </c>
    </row>
    <row r="1268" spans="2:3" x14ac:dyDescent="0.3">
      <c r="B1268" s="36">
        <v>33498389</v>
      </c>
      <c r="C1268" s="37">
        <v>112130</v>
      </c>
    </row>
    <row r="1269" spans="2:3" x14ac:dyDescent="0.3">
      <c r="B1269" s="36">
        <v>33498390</v>
      </c>
      <c r="C1269" s="37">
        <v>196589</v>
      </c>
    </row>
    <row r="1270" spans="2:3" x14ac:dyDescent="0.3">
      <c r="B1270" s="36">
        <v>33498391</v>
      </c>
      <c r="C1270" s="37">
        <v>160799</v>
      </c>
    </row>
    <row r="1271" spans="2:3" x14ac:dyDescent="0.3">
      <c r="B1271" s="36">
        <v>33498392</v>
      </c>
      <c r="C1271" s="37">
        <v>226405</v>
      </c>
    </row>
    <row r="1272" spans="2:3" x14ac:dyDescent="0.3">
      <c r="B1272" s="36">
        <v>33498393</v>
      </c>
      <c r="C1272" s="37">
        <v>111545</v>
      </c>
    </row>
    <row r="1273" spans="2:3" x14ac:dyDescent="0.3">
      <c r="B1273" s="36">
        <v>33498394</v>
      </c>
      <c r="C1273" s="37">
        <v>276833</v>
      </c>
    </row>
    <row r="1274" spans="2:3" x14ac:dyDescent="0.3">
      <c r="B1274" s="36">
        <v>33498395</v>
      </c>
      <c r="C1274" s="37">
        <v>268168</v>
      </c>
    </row>
    <row r="1275" spans="2:3" x14ac:dyDescent="0.3">
      <c r="B1275" s="36">
        <v>33498396</v>
      </c>
      <c r="C1275" s="37">
        <v>243066</v>
      </c>
    </row>
    <row r="1276" spans="2:3" x14ac:dyDescent="0.3">
      <c r="B1276" s="36">
        <v>33498397</v>
      </c>
      <c r="C1276" s="37">
        <v>222785</v>
      </c>
    </row>
    <row r="1277" spans="2:3" x14ac:dyDescent="0.3">
      <c r="B1277" s="36">
        <v>33498398</v>
      </c>
      <c r="C1277" s="37">
        <v>251160</v>
      </c>
    </row>
    <row r="1278" spans="2:3" x14ac:dyDescent="0.3">
      <c r="B1278" s="36">
        <v>33498399</v>
      </c>
      <c r="C1278" s="37">
        <v>294220</v>
      </c>
    </row>
    <row r="1279" spans="2:3" x14ac:dyDescent="0.3">
      <c r="B1279" s="36">
        <v>33498400</v>
      </c>
      <c r="C1279" s="37">
        <v>271351</v>
      </c>
    </row>
    <row r="1280" spans="2:3" x14ac:dyDescent="0.3">
      <c r="B1280" s="36">
        <v>33498401</v>
      </c>
      <c r="C1280" s="37">
        <v>311072</v>
      </c>
    </row>
    <row r="1281" spans="2:3" x14ac:dyDescent="0.3">
      <c r="B1281" s="36">
        <v>33498402</v>
      </c>
      <c r="C1281" s="37">
        <v>181477</v>
      </c>
    </row>
    <row r="1282" spans="2:3" x14ac:dyDescent="0.3">
      <c r="B1282" s="36">
        <v>33498403</v>
      </c>
      <c r="C1282" s="37">
        <v>239234</v>
      </c>
    </row>
    <row r="1283" spans="2:3" x14ac:dyDescent="0.3">
      <c r="B1283" s="36">
        <v>33498404</v>
      </c>
      <c r="C1283" s="37">
        <v>164082</v>
      </c>
    </row>
    <row r="1284" spans="2:3" x14ac:dyDescent="0.3">
      <c r="B1284" s="36">
        <v>33498405</v>
      </c>
      <c r="C1284" s="37">
        <v>179197</v>
      </c>
    </row>
    <row r="1285" spans="2:3" x14ac:dyDescent="0.3">
      <c r="B1285" s="36">
        <v>33498406</v>
      </c>
      <c r="C1285" s="37">
        <v>203722</v>
      </c>
    </row>
    <row r="1286" spans="2:3" x14ac:dyDescent="0.3">
      <c r="B1286" s="36">
        <v>33498407</v>
      </c>
      <c r="C1286" s="37">
        <v>208414</v>
      </c>
    </row>
    <row r="1287" spans="2:3" x14ac:dyDescent="0.3">
      <c r="B1287" s="36">
        <v>33498408</v>
      </c>
      <c r="C1287" s="37">
        <v>257821</v>
      </c>
    </row>
    <row r="1288" spans="2:3" x14ac:dyDescent="0.3">
      <c r="B1288" s="36">
        <v>33498409</v>
      </c>
      <c r="C1288" s="37">
        <v>245850</v>
      </c>
    </row>
    <row r="1289" spans="2:3" x14ac:dyDescent="0.3">
      <c r="B1289" s="36">
        <v>33498410</v>
      </c>
      <c r="C1289" s="37">
        <v>260519</v>
      </c>
    </row>
    <row r="1290" spans="2:3" x14ac:dyDescent="0.3">
      <c r="B1290" s="36">
        <v>33498411</v>
      </c>
      <c r="C1290" s="37">
        <v>313096</v>
      </c>
    </row>
    <row r="1291" spans="2:3" x14ac:dyDescent="0.3">
      <c r="B1291" s="36">
        <v>33498412</v>
      </c>
      <c r="C1291" s="37">
        <v>217976</v>
      </c>
    </row>
    <row r="1292" spans="2:3" x14ac:dyDescent="0.3">
      <c r="B1292" s="36">
        <v>33498413</v>
      </c>
      <c r="C1292" s="37">
        <v>209493</v>
      </c>
    </row>
    <row r="1293" spans="2:3" x14ac:dyDescent="0.3">
      <c r="B1293" s="36">
        <v>33498414</v>
      </c>
      <c r="C1293" s="37">
        <v>286667</v>
      </c>
    </row>
    <row r="1294" spans="2:3" x14ac:dyDescent="0.3">
      <c r="B1294" s="36">
        <v>33498415</v>
      </c>
      <c r="C1294" s="37">
        <v>252512</v>
      </c>
    </row>
    <row r="1295" spans="2:3" x14ac:dyDescent="0.3">
      <c r="B1295" s="36">
        <v>33498416</v>
      </c>
      <c r="C1295" s="37">
        <v>184251</v>
      </c>
    </row>
    <row r="1296" spans="2:3" x14ac:dyDescent="0.3">
      <c r="B1296" s="36">
        <v>33498417</v>
      </c>
      <c r="C1296" s="37">
        <v>250813</v>
      </c>
    </row>
    <row r="1297" spans="2:3" x14ac:dyDescent="0.3">
      <c r="B1297" s="36">
        <v>33498418</v>
      </c>
      <c r="C1297" s="37">
        <v>317577</v>
      </c>
    </row>
    <row r="1298" spans="2:3" x14ac:dyDescent="0.3">
      <c r="B1298" s="36">
        <v>33498419</v>
      </c>
      <c r="C1298" s="37">
        <v>274735</v>
      </c>
    </row>
    <row r="1299" spans="2:3" x14ac:dyDescent="0.3">
      <c r="B1299" s="36">
        <v>33498420</v>
      </c>
      <c r="C1299" s="37">
        <v>260989</v>
      </c>
    </row>
    <row r="1300" spans="2:3" x14ac:dyDescent="0.3">
      <c r="B1300" s="36">
        <v>33498421</v>
      </c>
      <c r="C1300" s="37">
        <v>207890</v>
      </c>
    </row>
    <row r="1301" spans="2:3" x14ac:dyDescent="0.3">
      <c r="B1301" s="36">
        <v>33498422</v>
      </c>
      <c r="C1301" s="37">
        <v>99840</v>
      </c>
    </row>
    <row r="1302" spans="2:3" x14ac:dyDescent="0.3">
      <c r="B1302" s="36">
        <v>33498423</v>
      </c>
      <c r="C1302" s="37">
        <v>349861</v>
      </c>
    </row>
    <row r="1303" spans="2:3" x14ac:dyDescent="0.3">
      <c r="B1303" s="36">
        <v>33498424</v>
      </c>
      <c r="C1303" s="37">
        <v>200355</v>
      </c>
    </row>
    <row r="1304" spans="2:3" x14ac:dyDescent="0.3">
      <c r="B1304" s="36">
        <v>33498425</v>
      </c>
      <c r="C1304" s="37">
        <v>295821</v>
      </c>
    </row>
    <row r="1305" spans="2:3" x14ac:dyDescent="0.3">
      <c r="B1305" s="36">
        <v>33498426</v>
      </c>
      <c r="C1305" s="37">
        <v>183662</v>
      </c>
    </row>
    <row r="1306" spans="2:3" x14ac:dyDescent="0.3">
      <c r="B1306" s="36">
        <v>33498427</v>
      </c>
      <c r="C1306" s="37">
        <v>204405</v>
      </c>
    </row>
    <row r="1307" spans="2:3" x14ac:dyDescent="0.3">
      <c r="B1307" s="36">
        <v>33498428</v>
      </c>
      <c r="C1307" s="37">
        <v>144768</v>
      </c>
    </row>
    <row r="1308" spans="2:3" x14ac:dyDescent="0.3">
      <c r="B1308" s="36">
        <v>33498429</v>
      </c>
      <c r="C1308" s="37">
        <v>294569</v>
      </c>
    </row>
    <row r="1309" spans="2:3" x14ac:dyDescent="0.3">
      <c r="B1309" s="36">
        <v>33498430</v>
      </c>
      <c r="C1309" s="37">
        <v>112143</v>
      </c>
    </row>
    <row r="1310" spans="2:3" x14ac:dyDescent="0.3">
      <c r="B1310" s="36">
        <v>33498431</v>
      </c>
      <c r="C1310" s="37">
        <v>391081</v>
      </c>
    </row>
    <row r="1311" spans="2:3" x14ac:dyDescent="0.3">
      <c r="B1311" s="36">
        <v>33498432</v>
      </c>
      <c r="C1311" s="37">
        <v>194668</v>
      </c>
    </row>
    <row r="1312" spans="2:3" x14ac:dyDescent="0.3">
      <c r="B1312" s="36">
        <v>33498433</v>
      </c>
      <c r="C1312" s="37">
        <v>299662</v>
      </c>
    </row>
    <row r="1313" spans="2:3" x14ac:dyDescent="0.3">
      <c r="B1313" s="36">
        <v>33498434</v>
      </c>
      <c r="C1313" s="37">
        <v>289827</v>
      </c>
    </row>
    <row r="1314" spans="2:3" x14ac:dyDescent="0.3">
      <c r="B1314" s="36">
        <v>33498435</v>
      </c>
      <c r="C1314" s="37">
        <v>334359</v>
      </c>
    </row>
    <row r="1315" spans="2:3" x14ac:dyDescent="0.3">
      <c r="B1315" s="36">
        <v>33498436</v>
      </c>
      <c r="C1315" s="37">
        <v>213794</v>
      </c>
    </row>
    <row r="1316" spans="2:3" x14ac:dyDescent="0.3">
      <c r="B1316" s="36">
        <v>33498437</v>
      </c>
      <c r="C1316" s="37">
        <v>223922</v>
      </c>
    </row>
    <row r="1317" spans="2:3" x14ac:dyDescent="0.3">
      <c r="B1317" s="36">
        <v>33498438</v>
      </c>
      <c r="C1317" s="37">
        <v>228371</v>
      </c>
    </row>
    <row r="1318" spans="2:3" x14ac:dyDescent="0.3">
      <c r="B1318" s="36">
        <v>33498439</v>
      </c>
      <c r="C1318" s="37">
        <v>222899</v>
      </c>
    </row>
    <row r="1319" spans="2:3" x14ac:dyDescent="0.3">
      <c r="B1319" s="36">
        <v>33498440</v>
      </c>
      <c r="C1319" s="37">
        <v>271704</v>
      </c>
    </row>
    <row r="1320" spans="2:3" x14ac:dyDescent="0.3">
      <c r="B1320" s="36">
        <v>33498441</v>
      </c>
      <c r="C1320" s="37">
        <v>250342</v>
      </c>
    </row>
    <row r="1321" spans="2:3" x14ac:dyDescent="0.3">
      <c r="B1321" s="36">
        <v>33498442</v>
      </c>
      <c r="C1321" s="37">
        <v>240338</v>
      </c>
    </row>
    <row r="1322" spans="2:3" x14ac:dyDescent="0.3">
      <c r="B1322" s="36">
        <v>33498443</v>
      </c>
      <c r="C1322" s="37">
        <v>216895</v>
      </c>
    </row>
    <row r="1323" spans="2:3" x14ac:dyDescent="0.3">
      <c r="B1323" s="36">
        <v>33498444</v>
      </c>
      <c r="C1323" s="37">
        <v>228943</v>
      </c>
    </row>
    <row r="1324" spans="2:3" x14ac:dyDescent="0.3">
      <c r="B1324" s="36">
        <v>33498445</v>
      </c>
      <c r="C1324" s="37">
        <v>250403</v>
      </c>
    </row>
    <row r="1325" spans="2:3" x14ac:dyDescent="0.3">
      <c r="B1325" s="36">
        <v>33498446</v>
      </c>
      <c r="C1325" s="37">
        <v>304784</v>
      </c>
    </row>
    <row r="1326" spans="2:3" x14ac:dyDescent="0.3">
      <c r="B1326" s="36">
        <v>33498447</v>
      </c>
      <c r="C1326" s="37">
        <v>305403</v>
      </c>
    </row>
    <row r="1327" spans="2:3" x14ac:dyDescent="0.3">
      <c r="B1327" s="36">
        <v>33498448</v>
      </c>
      <c r="C1327" s="37">
        <v>233048</v>
      </c>
    </row>
    <row r="1328" spans="2:3" x14ac:dyDescent="0.3">
      <c r="B1328" s="36">
        <v>33498449</v>
      </c>
      <c r="C1328" s="37">
        <v>196058</v>
      </c>
    </row>
    <row r="1329" spans="2:3" x14ac:dyDescent="0.3">
      <c r="B1329" s="36">
        <v>33498450</v>
      </c>
      <c r="C1329" s="37">
        <v>169294</v>
      </c>
    </row>
    <row r="1330" spans="2:3" x14ac:dyDescent="0.3">
      <c r="B1330" s="36">
        <v>33498451</v>
      </c>
      <c r="C1330" s="37">
        <v>301497</v>
      </c>
    </row>
    <row r="1331" spans="2:3" x14ac:dyDescent="0.3">
      <c r="B1331" s="36">
        <v>33498452</v>
      </c>
      <c r="C1331" s="37">
        <v>296298</v>
      </c>
    </row>
    <row r="1332" spans="2:3" x14ac:dyDescent="0.3">
      <c r="B1332" s="36">
        <v>33498453</v>
      </c>
      <c r="C1332" s="37">
        <v>237888</v>
      </c>
    </row>
    <row r="1333" spans="2:3" x14ac:dyDescent="0.3">
      <c r="B1333" s="36">
        <v>33498454</v>
      </c>
      <c r="C1333" s="37">
        <v>167455</v>
      </c>
    </row>
    <row r="1334" spans="2:3" x14ac:dyDescent="0.3">
      <c r="B1334" s="36">
        <v>33498455</v>
      </c>
      <c r="C1334" s="37">
        <v>274714</v>
      </c>
    </row>
    <row r="1335" spans="2:3" x14ac:dyDescent="0.3">
      <c r="B1335" s="36">
        <v>33498456</v>
      </c>
      <c r="C1335" s="37">
        <v>256261</v>
      </c>
    </row>
    <row r="1336" spans="2:3" x14ac:dyDescent="0.3">
      <c r="B1336" s="36">
        <v>33498457</v>
      </c>
      <c r="C1336" s="37">
        <v>232663</v>
      </c>
    </row>
    <row r="1337" spans="2:3" x14ac:dyDescent="0.3">
      <c r="B1337" s="36">
        <v>33498458</v>
      </c>
      <c r="C1337" s="37">
        <v>291283</v>
      </c>
    </row>
    <row r="1338" spans="2:3" x14ac:dyDescent="0.3">
      <c r="B1338" s="36">
        <v>33498459</v>
      </c>
      <c r="C1338" s="37">
        <v>169239</v>
      </c>
    </row>
    <row r="1339" spans="2:3" x14ac:dyDescent="0.3">
      <c r="B1339" s="36">
        <v>33498460</v>
      </c>
      <c r="C1339" s="37">
        <v>270861</v>
      </c>
    </row>
    <row r="1340" spans="2:3" x14ac:dyDescent="0.3">
      <c r="B1340" s="36">
        <v>33498461</v>
      </c>
      <c r="C1340" s="37">
        <v>210207</v>
      </c>
    </row>
    <row r="1341" spans="2:3" x14ac:dyDescent="0.3">
      <c r="B1341" s="36">
        <v>33498462</v>
      </c>
      <c r="C1341" s="37">
        <v>383664</v>
      </c>
    </row>
    <row r="1342" spans="2:3" x14ac:dyDescent="0.3">
      <c r="B1342" s="36">
        <v>33498463</v>
      </c>
      <c r="C1342" s="37">
        <v>250292</v>
      </c>
    </row>
    <row r="1343" spans="2:3" x14ac:dyDescent="0.3">
      <c r="B1343" s="36">
        <v>33498464</v>
      </c>
      <c r="C1343" s="37">
        <v>252412</v>
      </c>
    </row>
    <row r="1344" spans="2:3" x14ac:dyDescent="0.3">
      <c r="B1344" s="36">
        <v>33498465</v>
      </c>
      <c r="C1344" s="37">
        <v>191514</v>
      </c>
    </row>
    <row r="1345" spans="2:3" x14ac:dyDescent="0.3">
      <c r="B1345" s="36">
        <v>33498466</v>
      </c>
      <c r="C1345" s="37">
        <v>295933</v>
      </c>
    </row>
    <row r="1346" spans="2:3" x14ac:dyDescent="0.3">
      <c r="B1346" s="36">
        <v>33498467</v>
      </c>
      <c r="C1346" s="37">
        <v>250738</v>
      </c>
    </row>
    <row r="1347" spans="2:3" x14ac:dyDescent="0.3">
      <c r="B1347" s="36">
        <v>33498468</v>
      </c>
      <c r="C1347" s="37">
        <v>234100</v>
      </c>
    </row>
    <row r="1348" spans="2:3" x14ac:dyDescent="0.3">
      <c r="B1348" s="36">
        <v>33498469</v>
      </c>
      <c r="C1348" s="37">
        <v>248237</v>
      </c>
    </row>
    <row r="1349" spans="2:3" x14ac:dyDescent="0.3">
      <c r="B1349" s="36">
        <v>33498470</v>
      </c>
      <c r="C1349" s="37">
        <v>164007</v>
      </c>
    </row>
    <row r="1350" spans="2:3" x14ac:dyDescent="0.3">
      <c r="B1350" s="36">
        <v>33498471</v>
      </c>
      <c r="C1350" s="37">
        <v>256974</v>
      </c>
    </row>
    <row r="1351" spans="2:3" x14ac:dyDescent="0.3">
      <c r="B1351" s="36">
        <v>33498472</v>
      </c>
      <c r="C1351" s="37">
        <v>301689</v>
      </c>
    </row>
    <row r="1352" spans="2:3" x14ac:dyDescent="0.3">
      <c r="B1352" s="36">
        <v>33498473</v>
      </c>
      <c r="C1352" s="37">
        <v>157576</v>
      </c>
    </row>
    <row r="1353" spans="2:3" x14ac:dyDescent="0.3">
      <c r="B1353" s="36">
        <v>33498474</v>
      </c>
      <c r="C1353" s="37">
        <v>322123</v>
      </c>
    </row>
    <row r="1354" spans="2:3" x14ac:dyDescent="0.3">
      <c r="B1354" s="36">
        <v>33498475</v>
      </c>
      <c r="C1354" s="37">
        <v>281214</v>
      </c>
    </row>
    <row r="1355" spans="2:3" x14ac:dyDescent="0.3">
      <c r="B1355" s="36">
        <v>33498476</v>
      </c>
      <c r="C1355" s="37">
        <v>329566</v>
      </c>
    </row>
    <row r="1356" spans="2:3" x14ac:dyDescent="0.3">
      <c r="B1356" s="36">
        <v>33498477</v>
      </c>
      <c r="C1356" s="37">
        <v>260640</v>
      </c>
    </row>
    <row r="1357" spans="2:3" x14ac:dyDescent="0.3">
      <c r="B1357" s="36">
        <v>33498478</v>
      </c>
      <c r="C1357" s="37">
        <v>131429</v>
      </c>
    </row>
    <row r="1358" spans="2:3" x14ac:dyDescent="0.3">
      <c r="B1358" s="36">
        <v>33498479</v>
      </c>
      <c r="C1358" s="37">
        <v>308853</v>
      </c>
    </row>
    <row r="1359" spans="2:3" x14ac:dyDescent="0.3">
      <c r="B1359" s="36">
        <v>33498480</v>
      </c>
      <c r="C1359" s="37">
        <v>208934</v>
      </c>
    </row>
    <row r="1360" spans="2:3" x14ac:dyDescent="0.3">
      <c r="B1360" s="36">
        <v>33498481</v>
      </c>
      <c r="C1360" s="37">
        <v>226307</v>
      </c>
    </row>
    <row r="1361" spans="2:3" x14ac:dyDescent="0.3">
      <c r="B1361" s="36">
        <v>33498482</v>
      </c>
      <c r="C1361" s="37">
        <v>195218</v>
      </c>
    </row>
    <row r="1362" spans="2:3" x14ac:dyDescent="0.3">
      <c r="B1362" s="36">
        <v>33498483</v>
      </c>
      <c r="C1362" s="37">
        <v>217322</v>
      </c>
    </row>
    <row r="1363" spans="2:3" x14ac:dyDescent="0.3">
      <c r="B1363" s="36">
        <v>33498484</v>
      </c>
      <c r="C1363" s="37">
        <v>219068</v>
      </c>
    </row>
    <row r="1364" spans="2:3" x14ac:dyDescent="0.3">
      <c r="B1364" s="36">
        <v>33498485</v>
      </c>
      <c r="C1364" s="37">
        <v>243884</v>
      </c>
    </row>
    <row r="1365" spans="2:3" x14ac:dyDescent="0.3">
      <c r="B1365" s="36">
        <v>33498486</v>
      </c>
      <c r="C1365" s="37">
        <v>141856</v>
      </c>
    </row>
    <row r="1366" spans="2:3" x14ac:dyDescent="0.3">
      <c r="B1366" s="36">
        <v>33498487</v>
      </c>
      <c r="C1366" s="37">
        <v>299904</v>
      </c>
    </row>
    <row r="1367" spans="2:3" x14ac:dyDescent="0.3">
      <c r="B1367" s="36">
        <v>33498488</v>
      </c>
      <c r="C1367" s="37">
        <v>329530</v>
      </c>
    </row>
    <row r="1368" spans="2:3" x14ac:dyDescent="0.3">
      <c r="B1368" s="36">
        <v>33498489</v>
      </c>
      <c r="C1368" s="37">
        <v>129267</v>
      </c>
    </row>
    <row r="1369" spans="2:3" x14ac:dyDescent="0.3">
      <c r="B1369" s="36">
        <v>33498490</v>
      </c>
      <c r="C1369" s="37">
        <v>282620</v>
      </c>
    </row>
    <row r="1370" spans="2:3" x14ac:dyDescent="0.3">
      <c r="B1370" s="36">
        <v>33498491</v>
      </c>
      <c r="C1370" s="37">
        <v>239931</v>
      </c>
    </row>
    <row r="1371" spans="2:3" x14ac:dyDescent="0.3">
      <c r="B1371" s="36">
        <v>33498492</v>
      </c>
      <c r="C1371" s="37">
        <v>390649</v>
      </c>
    </row>
    <row r="1372" spans="2:3" x14ac:dyDescent="0.3">
      <c r="B1372" s="36">
        <v>33498493</v>
      </c>
      <c r="C1372" s="37">
        <v>185002</v>
      </c>
    </row>
    <row r="1373" spans="2:3" x14ac:dyDescent="0.3">
      <c r="B1373" s="36">
        <v>33498494</v>
      </c>
      <c r="C1373" s="37">
        <v>279211</v>
      </c>
    </row>
    <row r="1374" spans="2:3" x14ac:dyDescent="0.3">
      <c r="B1374" s="36">
        <v>33498495</v>
      </c>
      <c r="C1374" s="37">
        <v>269429</v>
      </c>
    </row>
    <row r="1375" spans="2:3" x14ac:dyDescent="0.3">
      <c r="B1375" s="36">
        <v>33498496</v>
      </c>
      <c r="C1375" s="37">
        <v>318201</v>
      </c>
    </row>
    <row r="1376" spans="2:3" x14ac:dyDescent="0.3">
      <c r="B1376" s="36">
        <v>33498497</v>
      </c>
      <c r="C1376" s="37">
        <v>263818</v>
      </c>
    </row>
    <row r="1377" spans="2:3" x14ac:dyDescent="0.3">
      <c r="B1377" s="36">
        <v>33498498</v>
      </c>
      <c r="C1377" s="37">
        <v>280145</v>
      </c>
    </row>
    <row r="1378" spans="2:3" x14ac:dyDescent="0.3">
      <c r="B1378" s="36">
        <v>33498499</v>
      </c>
      <c r="C1378" s="37">
        <v>281055</v>
      </c>
    </row>
    <row r="1379" spans="2:3" x14ac:dyDescent="0.3">
      <c r="B1379" s="36">
        <v>33498500</v>
      </c>
      <c r="C1379" s="37">
        <v>306450</v>
      </c>
    </row>
    <row r="1380" spans="2:3" x14ac:dyDescent="0.3">
      <c r="B1380" s="36">
        <v>33498501</v>
      </c>
      <c r="C1380" s="37">
        <v>305739</v>
      </c>
    </row>
    <row r="1381" spans="2:3" x14ac:dyDescent="0.3">
      <c r="B1381" s="36">
        <v>33498502</v>
      </c>
      <c r="C1381" s="37">
        <v>259327</v>
      </c>
    </row>
    <row r="1382" spans="2:3" x14ac:dyDescent="0.3">
      <c r="B1382" s="36">
        <v>33498503</v>
      </c>
      <c r="C1382" s="37">
        <v>264538</v>
      </c>
    </row>
    <row r="1383" spans="2:3" x14ac:dyDescent="0.3">
      <c r="B1383" s="36">
        <v>33498504</v>
      </c>
      <c r="C1383" s="37">
        <v>374528</v>
      </c>
    </row>
    <row r="1384" spans="2:3" x14ac:dyDescent="0.3">
      <c r="B1384" s="36">
        <v>33498505</v>
      </c>
      <c r="C1384" s="37">
        <v>252489</v>
      </c>
    </row>
    <row r="1385" spans="2:3" x14ac:dyDescent="0.3">
      <c r="B1385" s="36">
        <v>33498506</v>
      </c>
      <c r="C1385" s="37">
        <v>232432</v>
      </c>
    </row>
    <row r="1386" spans="2:3" x14ac:dyDescent="0.3">
      <c r="B1386" s="36">
        <v>33498507</v>
      </c>
      <c r="C1386" s="37">
        <v>223867</v>
      </c>
    </row>
    <row r="1387" spans="2:3" x14ac:dyDescent="0.3">
      <c r="B1387" s="36">
        <v>33498508</v>
      </c>
      <c r="C1387" s="37">
        <v>158398</v>
      </c>
    </row>
    <row r="1388" spans="2:3" x14ac:dyDescent="0.3">
      <c r="B1388" s="36">
        <v>33498509</v>
      </c>
      <c r="C1388" s="37">
        <v>234108</v>
      </c>
    </row>
    <row r="1389" spans="2:3" x14ac:dyDescent="0.3">
      <c r="B1389" s="36">
        <v>33498510</v>
      </c>
      <c r="C1389" s="37">
        <v>199398</v>
      </c>
    </row>
    <row r="1390" spans="2:3" x14ac:dyDescent="0.3">
      <c r="B1390" s="36">
        <v>33498511</v>
      </c>
      <c r="C1390" s="37">
        <v>276124</v>
      </c>
    </row>
    <row r="1391" spans="2:3" x14ac:dyDescent="0.3">
      <c r="B1391" s="36">
        <v>33498512</v>
      </c>
      <c r="C1391" s="37">
        <v>307273</v>
      </c>
    </row>
    <row r="1392" spans="2:3" x14ac:dyDescent="0.3">
      <c r="B1392" s="36">
        <v>33498513</v>
      </c>
      <c r="C1392" s="37">
        <v>236939</v>
      </c>
    </row>
    <row r="1393" spans="2:3" x14ac:dyDescent="0.3">
      <c r="B1393" s="36">
        <v>33498514</v>
      </c>
      <c r="C1393" s="37">
        <v>248045</v>
      </c>
    </row>
    <row r="1394" spans="2:3" x14ac:dyDescent="0.3">
      <c r="B1394" s="36">
        <v>33498515</v>
      </c>
      <c r="C1394" s="37">
        <v>251059</v>
      </c>
    </row>
    <row r="1395" spans="2:3" x14ac:dyDescent="0.3">
      <c r="B1395" s="36">
        <v>33498516</v>
      </c>
      <c r="C1395" s="37">
        <v>148171</v>
      </c>
    </row>
    <row r="1396" spans="2:3" x14ac:dyDescent="0.3">
      <c r="B1396" s="36">
        <v>33498517</v>
      </c>
      <c r="C1396" s="37">
        <v>184765</v>
      </c>
    </row>
    <row r="1397" spans="2:3" x14ac:dyDescent="0.3">
      <c r="B1397" s="36">
        <v>33498518</v>
      </c>
      <c r="C1397" s="37">
        <v>296918</v>
      </c>
    </row>
    <row r="1398" spans="2:3" x14ac:dyDescent="0.3">
      <c r="B1398" s="36">
        <v>33498519</v>
      </c>
      <c r="C1398" s="37">
        <v>273793</v>
      </c>
    </row>
    <row r="1399" spans="2:3" x14ac:dyDescent="0.3">
      <c r="B1399" s="36">
        <v>33498520</v>
      </c>
      <c r="C1399" s="37">
        <v>318964</v>
      </c>
    </row>
    <row r="1400" spans="2:3" x14ac:dyDescent="0.3">
      <c r="B1400" s="36">
        <v>33498521</v>
      </c>
      <c r="C1400" s="37">
        <v>339256</v>
      </c>
    </row>
    <row r="1401" spans="2:3" x14ac:dyDescent="0.3">
      <c r="B1401" s="36">
        <v>33498522</v>
      </c>
      <c r="C1401" s="37">
        <v>275651</v>
      </c>
    </row>
    <row r="1402" spans="2:3" x14ac:dyDescent="0.3">
      <c r="B1402" s="36">
        <v>33498523</v>
      </c>
      <c r="C1402" s="37">
        <v>258226</v>
      </c>
    </row>
    <row r="1403" spans="2:3" x14ac:dyDescent="0.3">
      <c r="B1403" s="36">
        <v>33498524</v>
      </c>
      <c r="C1403" s="37">
        <v>249881</v>
      </c>
    </row>
    <row r="1404" spans="2:3" x14ac:dyDescent="0.3">
      <c r="B1404" s="36">
        <v>33498525</v>
      </c>
      <c r="C1404" s="37">
        <v>236739</v>
      </c>
    </row>
    <row r="1405" spans="2:3" x14ac:dyDescent="0.3">
      <c r="B1405" s="36">
        <v>33498526</v>
      </c>
      <c r="C1405" s="37">
        <v>244021</v>
      </c>
    </row>
    <row r="1406" spans="2:3" x14ac:dyDescent="0.3">
      <c r="B1406" s="36">
        <v>33498527</v>
      </c>
      <c r="C1406" s="37">
        <v>167735</v>
      </c>
    </row>
    <row r="1407" spans="2:3" x14ac:dyDescent="0.3">
      <c r="B1407" s="36">
        <v>33498528</v>
      </c>
      <c r="C1407" s="37">
        <v>204755</v>
      </c>
    </row>
    <row r="1408" spans="2:3" x14ac:dyDescent="0.3">
      <c r="B1408" s="36">
        <v>33498529</v>
      </c>
      <c r="C1408" s="37">
        <v>185392</v>
      </c>
    </row>
    <row r="1409" spans="2:3" x14ac:dyDescent="0.3">
      <c r="B1409" s="36">
        <v>33498530</v>
      </c>
      <c r="C1409" s="37">
        <v>199763</v>
      </c>
    </row>
    <row r="1410" spans="2:3" x14ac:dyDescent="0.3">
      <c r="B1410" s="36">
        <v>33498531</v>
      </c>
      <c r="C1410" s="37">
        <v>299441</v>
      </c>
    </row>
    <row r="1411" spans="2:3" x14ac:dyDescent="0.3">
      <c r="B1411" s="36">
        <v>33498532</v>
      </c>
      <c r="C1411" s="37">
        <v>310575</v>
      </c>
    </row>
    <row r="1412" spans="2:3" x14ac:dyDescent="0.3">
      <c r="B1412" s="36">
        <v>33498533</v>
      </c>
      <c r="C1412" s="37">
        <v>222434</v>
      </c>
    </row>
    <row r="1413" spans="2:3" x14ac:dyDescent="0.3">
      <c r="B1413" s="36">
        <v>33498534</v>
      </c>
      <c r="C1413" s="37">
        <v>408183</v>
      </c>
    </row>
    <row r="1414" spans="2:3" x14ac:dyDescent="0.3">
      <c r="B1414" s="36">
        <v>33498535</v>
      </c>
      <c r="C1414" s="37">
        <v>336057</v>
      </c>
    </row>
    <row r="1415" spans="2:3" x14ac:dyDescent="0.3">
      <c r="B1415" s="36">
        <v>33498536</v>
      </c>
      <c r="C1415" s="37">
        <v>272582</v>
      </c>
    </row>
    <row r="1416" spans="2:3" x14ac:dyDescent="0.3">
      <c r="B1416" s="36">
        <v>33498537</v>
      </c>
      <c r="C1416" s="37">
        <v>264740</v>
      </c>
    </row>
    <row r="1417" spans="2:3" x14ac:dyDescent="0.3">
      <c r="B1417" s="36">
        <v>33498538</v>
      </c>
      <c r="C1417" s="37">
        <v>154717</v>
      </c>
    </row>
    <row r="1418" spans="2:3" x14ac:dyDescent="0.3">
      <c r="B1418" s="36">
        <v>33498539</v>
      </c>
      <c r="C1418" s="37">
        <v>219161</v>
      </c>
    </row>
    <row r="1419" spans="2:3" x14ac:dyDescent="0.3">
      <c r="B1419" s="36">
        <v>33498540</v>
      </c>
      <c r="C1419" s="37">
        <v>172395</v>
      </c>
    </row>
    <row r="1420" spans="2:3" x14ac:dyDescent="0.3">
      <c r="B1420" s="36">
        <v>33498541</v>
      </c>
      <c r="C1420" s="37">
        <v>198698</v>
      </c>
    </row>
    <row r="1421" spans="2:3" x14ac:dyDescent="0.3">
      <c r="B1421" s="36">
        <v>33498542</v>
      </c>
      <c r="C1421" s="37">
        <v>223918</v>
      </c>
    </row>
    <row r="1422" spans="2:3" x14ac:dyDescent="0.3">
      <c r="B1422" s="36">
        <v>33498543</v>
      </c>
      <c r="C1422" s="37">
        <v>312173</v>
      </c>
    </row>
    <row r="1423" spans="2:3" x14ac:dyDescent="0.3">
      <c r="B1423" s="36">
        <v>33498544</v>
      </c>
      <c r="C1423" s="37">
        <v>275398</v>
      </c>
    </row>
    <row r="1424" spans="2:3" x14ac:dyDescent="0.3">
      <c r="B1424" s="36">
        <v>33498545</v>
      </c>
      <c r="C1424" s="37">
        <v>205769</v>
      </c>
    </row>
    <row r="1425" spans="2:3" x14ac:dyDescent="0.3">
      <c r="B1425" s="36">
        <v>33498546</v>
      </c>
      <c r="C1425" s="37">
        <v>266892</v>
      </c>
    </row>
    <row r="1426" spans="2:3" x14ac:dyDescent="0.3">
      <c r="B1426" s="36">
        <v>33498547</v>
      </c>
      <c r="C1426" s="37">
        <v>190817</v>
      </c>
    </row>
    <row r="1427" spans="2:3" x14ac:dyDescent="0.3">
      <c r="B1427" s="36">
        <v>33498548</v>
      </c>
      <c r="C1427" s="37">
        <v>315423</v>
      </c>
    </row>
    <row r="1428" spans="2:3" x14ac:dyDescent="0.3">
      <c r="B1428" s="36">
        <v>33498549</v>
      </c>
      <c r="C1428" s="37">
        <v>347187</v>
      </c>
    </row>
    <row r="1429" spans="2:3" x14ac:dyDescent="0.3">
      <c r="B1429" s="36">
        <v>33498550</v>
      </c>
      <c r="C1429" s="37">
        <v>252135</v>
      </c>
    </row>
    <row r="1430" spans="2:3" x14ac:dyDescent="0.3">
      <c r="B1430" s="36">
        <v>33498551</v>
      </c>
      <c r="C1430" s="37">
        <v>248803</v>
      </c>
    </row>
    <row r="1431" spans="2:3" x14ac:dyDescent="0.3">
      <c r="B1431" s="36">
        <v>33498552</v>
      </c>
      <c r="C1431" s="37">
        <v>142073</v>
      </c>
    </row>
    <row r="1432" spans="2:3" x14ac:dyDescent="0.3">
      <c r="B1432" s="36">
        <v>33498553</v>
      </c>
      <c r="C1432" s="37">
        <v>262355</v>
      </c>
    </row>
    <row r="1433" spans="2:3" x14ac:dyDescent="0.3">
      <c r="B1433" s="36">
        <v>33498554</v>
      </c>
      <c r="C1433" s="37">
        <v>173021</v>
      </c>
    </row>
    <row r="1434" spans="2:3" x14ac:dyDescent="0.3">
      <c r="B1434" s="36">
        <v>33498555</v>
      </c>
      <c r="C1434" s="37">
        <v>235881</v>
      </c>
    </row>
    <row r="1435" spans="2:3" x14ac:dyDescent="0.3">
      <c r="B1435" s="36">
        <v>33498556</v>
      </c>
      <c r="C1435" s="37">
        <v>145829</v>
      </c>
    </row>
    <row r="1436" spans="2:3" x14ac:dyDescent="0.3">
      <c r="B1436" s="36">
        <v>33498557</v>
      </c>
      <c r="C1436" s="37">
        <v>190462</v>
      </c>
    </row>
    <row r="1437" spans="2:3" x14ac:dyDescent="0.3">
      <c r="B1437" s="36">
        <v>33498558</v>
      </c>
      <c r="C1437" s="37">
        <v>150333</v>
      </c>
    </row>
    <row r="1438" spans="2:3" x14ac:dyDescent="0.3">
      <c r="B1438" s="36">
        <v>33498559</v>
      </c>
      <c r="C1438" s="37">
        <v>242272</v>
      </c>
    </row>
    <row r="1439" spans="2:3" x14ac:dyDescent="0.3">
      <c r="B1439" s="36">
        <v>33498560</v>
      </c>
      <c r="C1439" s="37">
        <v>275638</v>
      </c>
    </row>
    <row r="1440" spans="2:3" x14ac:dyDescent="0.3">
      <c r="B1440" s="36">
        <v>33498561</v>
      </c>
      <c r="C1440" s="37">
        <v>255040</v>
      </c>
    </row>
    <row r="1441" spans="2:3" x14ac:dyDescent="0.3">
      <c r="B1441" s="36">
        <v>33498562</v>
      </c>
      <c r="C1441" s="37">
        <v>358682</v>
      </c>
    </row>
    <row r="1442" spans="2:3" x14ac:dyDescent="0.3">
      <c r="B1442" s="36">
        <v>33498563</v>
      </c>
      <c r="C1442" s="37">
        <v>223884</v>
      </c>
    </row>
    <row r="1443" spans="2:3" x14ac:dyDescent="0.3">
      <c r="B1443" s="36">
        <v>33498564</v>
      </c>
      <c r="C1443" s="37">
        <v>183979</v>
      </c>
    </row>
    <row r="1444" spans="2:3" x14ac:dyDescent="0.3">
      <c r="B1444" s="36">
        <v>33498565</v>
      </c>
      <c r="C1444" s="37">
        <v>192540</v>
      </c>
    </row>
    <row r="1445" spans="2:3" x14ac:dyDescent="0.3">
      <c r="B1445" s="36">
        <v>33498566</v>
      </c>
      <c r="C1445" s="37">
        <v>220330</v>
      </c>
    </row>
    <row r="1446" spans="2:3" x14ac:dyDescent="0.3">
      <c r="B1446" s="36">
        <v>33498567</v>
      </c>
      <c r="C1446" s="37">
        <v>197070</v>
      </c>
    </row>
    <row r="1447" spans="2:3" x14ac:dyDescent="0.3">
      <c r="B1447" s="36">
        <v>33498568</v>
      </c>
      <c r="C1447" s="37">
        <v>190111</v>
      </c>
    </row>
    <row r="1448" spans="2:3" x14ac:dyDescent="0.3">
      <c r="B1448" s="36">
        <v>33498569</v>
      </c>
      <c r="C1448" s="37">
        <v>256433</v>
      </c>
    </row>
    <row r="1449" spans="2:3" x14ac:dyDescent="0.3">
      <c r="B1449" s="36">
        <v>33498570</v>
      </c>
      <c r="C1449" s="37">
        <v>338020</v>
      </c>
    </row>
    <row r="1450" spans="2:3" x14ac:dyDescent="0.3">
      <c r="B1450" s="36">
        <v>33498571</v>
      </c>
      <c r="C1450" s="37">
        <v>383250</v>
      </c>
    </row>
    <row r="1451" spans="2:3" x14ac:dyDescent="0.3">
      <c r="B1451" s="36">
        <v>33498572</v>
      </c>
      <c r="C1451" s="37">
        <v>110967</v>
      </c>
    </row>
    <row r="1452" spans="2:3" x14ac:dyDescent="0.3">
      <c r="B1452" s="36">
        <v>33498573</v>
      </c>
      <c r="C1452" s="37">
        <v>157217</v>
      </c>
    </row>
    <row r="1453" spans="2:3" x14ac:dyDescent="0.3">
      <c r="B1453" s="36">
        <v>33498574</v>
      </c>
      <c r="C1453" s="37">
        <v>290307</v>
      </c>
    </row>
    <row r="1454" spans="2:3" x14ac:dyDescent="0.3">
      <c r="B1454" s="36">
        <v>33498575</v>
      </c>
      <c r="C1454" s="37">
        <v>237436</v>
      </c>
    </row>
    <row r="1455" spans="2:3" x14ac:dyDescent="0.3">
      <c r="B1455" s="36">
        <v>33498576</v>
      </c>
      <c r="C1455" s="37">
        <v>348135</v>
      </c>
    </row>
    <row r="1456" spans="2:3" x14ac:dyDescent="0.3">
      <c r="B1456" s="36">
        <v>33498577</v>
      </c>
      <c r="C1456" s="37">
        <v>313990</v>
      </c>
    </row>
    <row r="1457" spans="2:3" x14ac:dyDescent="0.3">
      <c r="B1457" s="36">
        <v>33498578</v>
      </c>
      <c r="C1457" s="37">
        <v>334069</v>
      </c>
    </row>
    <row r="1458" spans="2:3" x14ac:dyDescent="0.3">
      <c r="B1458" s="36">
        <v>33498579</v>
      </c>
      <c r="C1458" s="37">
        <v>265021</v>
      </c>
    </row>
    <row r="1459" spans="2:3" x14ac:dyDescent="0.3">
      <c r="B1459" s="36">
        <v>33498580</v>
      </c>
      <c r="C1459" s="37">
        <v>314482</v>
      </c>
    </row>
    <row r="1460" spans="2:3" x14ac:dyDescent="0.3">
      <c r="B1460" s="36">
        <v>33498581</v>
      </c>
      <c r="C1460" s="37">
        <v>286690</v>
      </c>
    </row>
    <row r="1461" spans="2:3" x14ac:dyDescent="0.3">
      <c r="B1461" s="36">
        <v>33498582</v>
      </c>
      <c r="C1461" s="37">
        <v>153524</v>
      </c>
    </row>
    <row r="1462" spans="2:3" x14ac:dyDescent="0.3">
      <c r="B1462" s="36">
        <v>33498583</v>
      </c>
      <c r="C1462" s="37">
        <v>202290</v>
      </c>
    </row>
    <row r="1463" spans="2:3" x14ac:dyDescent="0.3">
      <c r="B1463" s="36">
        <v>33498584</v>
      </c>
      <c r="C1463" s="37">
        <v>352951</v>
      </c>
    </row>
    <row r="1464" spans="2:3" x14ac:dyDescent="0.3">
      <c r="B1464" s="36">
        <v>33498585</v>
      </c>
      <c r="C1464" s="37">
        <v>241090</v>
      </c>
    </row>
    <row r="1465" spans="2:3" x14ac:dyDescent="0.3">
      <c r="B1465" s="36">
        <v>33498586</v>
      </c>
      <c r="C1465" s="37">
        <v>219676</v>
      </c>
    </row>
    <row r="1466" spans="2:3" x14ac:dyDescent="0.3">
      <c r="B1466" s="36">
        <v>33498587</v>
      </c>
      <c r="C1466" s="37">
        <v>184957</v>
      </c>
    </row>
    <row r="1467" spans="2:3" x14ac:dyDescent="0.3">
      <c r="B1467" s="36">
        <v>33498588</v>
      </c>
      <c r="C1467" s="37">
        <v>201624</v>
      </c>
    </row>
    <row r="1468" spans="2:3" x14ac:dyDescent="0.3">
      <c r="B1468" s="36">
        <v>33498589</v>
      </c>
      <c r="C1468" s="37">
        <v>325868</v>
      </c>
    </row>
    <row r="1469" spans="2:3" x14ac:dyDescent="0.3">
      <c r="B1469" s="36">
        <v>33498590</v>
      </c>
      <c r="C1469" s="37">
        <v>206283</v>
      </c>
    </row>
    <row r="1470" spans="2:3" x14ac:dyDescent="0.3">
      <c r="B1470" s="36">
        <v>33498591</v>
      </c>
      <c r="C1470" s="37">
        <v>145766</v>
      </c>
    </row>
    <row r="1471" spans="2:3" x14ac:dyDescent="0.3">
      <c r="B1471" s="36">
        <v>33498592</v>
      </c>
      <c r="C1471" s="37">
        <v>244516</v>
      </c>
    </row>
    <row r="1472" spans="2:3" x14ac:dyDescent="0.3">
      <c r="B1472" s="36">
        <v>33498593</v>
      </c>
      <c r="C1472" s="37">
        <v>207061</v>
      </c>
    </row>
    <row r="1473" spans="2:3" x14ac:dyDescent="0.3">
      <c r="B1473" s="36">
        <v>33498594</v>
      </c>
      <c r="C1473" s="37">
        <v>353389</v>
      </c>
    </row>
    <row r="1474" spans="2:3" x14ac:dyDescent="0.3">
      <c r="B1474" s="36">
        <v>33498595</v>
      </c>
      <c r="C1474" s="37">
        <v>244630</v>
      </c>
    </row>
    <row r="1475" spans="2:3" x14ac:dyDescent="0.3">
      <c r="B1475" s="36">
        <v>33498596</v>
      </c>
      <c r="C1475" s="37">
        <v>217853</v>
      </c>
    </row>
    <row r="1476" spans="2:3" x14ac:dyDescent="0.3">
      <c r="B1476" s="36">
        <v>33498597</v>
      </c>
      <c r="C1476" s="37">
        <v>225616</v>
      </c>
    </row>
    <row r="1477" spans="2:3" x14ac:dyDescent="0.3">
      <c r="B1477" s="36">
        <v>33498598</v>
      </c>
      <c r="C1477" s="37">
        <v>345377</v>
      </c>
    </row>
    <row r="1478" spans="2:3" x14ac:dyDescent="0.3">
      <c r="B1478" s="36">
        <v>33498599</v>
      </c>
      <c r="C1478" s="37">
        <v>84106</v>
      </c>
    </row>
    <row r="1479" spans="2:3" x14ac:dyDescent="0.3">
      <c r="B1479" s="36">
        <v>33498600</v>
      </c>
      <c r="C1479" s="37">
        <v>246966</v>
      </c>
    </row>
    <row r="1480" spans="2:3" x14ac:dyDescent="0.3">
      <c r="B1480" s="36">
        <v>33498601</v>
      </c>
      <c r="C1480" s="37">
        <v>272600</v>
      </c>
    </row>
    <row r="1481" spans="2:3" x14ac:dyDescent="0.3">
      <c r="B1481" s="36">
        <v>33498602</v>
      </c>
      <c r="C1481" s="37">
        <v>228883</v>
      </c>
    </row>
    <row r="1482" spans="2:3" x14ac:dyDescent="0.3">
      <c r="B1482" s="36">
        <v>33498603</v>
      </c>
      <c r="C1482" s="37">
        <v>384869</v>
      </c>
    </row>
    <row r="1483" spans="2:3" x14ac:dyDescent="0.3">
      <c r="B1483" s="36">
        <v>33498604</v>
      </c>
      <c r="C1483" s="37">
        <v>307328</v>
      </c>
    </row>
    <row r="1484" spans="2:3" x14ac:dyDescent="0.3">
      <c r="B1484" s="36">
        <v>33498605</v>
      </c>
      <c r="C1484" s="37">
        <v>351722</v>
      </c>
    </row>
    <row r="1485" spans="2:3" x14ac:dyDescent="0.3">
      <c r="B1485" s="36">
        <v>33498606</v>
      </c>
      <c r="C1485" s="37">
        <v>344142</v>
      </c>
    </row>
    <row r="1486" spans="2:3" x14ac:dyDescent="0.3">
      <c r="B1486" s="36">
        <v>33498607</v>
      </c>
      <c r="C1486" s="37">
        <v>233834</v>
      </c>
    </row>
    <row r="1487" spans="2:3" x14ac:dyDescent="0.3">
      <c r="B1487" s="36">
        <v>33498608</v>
      </c>
      <c r="C1487" s="37">
        <v>227940</v>
      </c>
    </row>
    <row r="1488" spans="2:3" x14ac:dyDescent="0.3">
      <c r="B1488" s="36">
        <v>33498609</v>
      </c>
      <c r="C1488" s="37">
        <v>340983</v>
      </c>
    </row>
    <row r="1489" spans="2:3" x14ac:dyDescent="0.3">
      <c r="B1489" s="36">
        <v>33498610</v>
      </c>
      <c r="C1489" s="37">
        <v>279536</v>
      </c>
    </row>
    <row r="1490" spans="2:3" x14ac:dyDescent="0.3">
      <c r="B1490" s="36">
        <v>33498611</v>
      </c>
      <c r="C1490" s="37">
        <v>205813</v>
      </c>
    </row>
    <row r="1491" spans="2:3" x14ac:dyDescent="0.3">
      <c r="B1491" s="36">
        <v>33498612</v>
      </c>
      <c r="C1491" s="37">
        <v>180877</v>
      </c>
    </row>
    <row r="1492" spans="2:3" x14ac:dyDescent="0.3">
      <c r="B1492" s="36">
        <v>33498613</v>
      </c>
      <c r="C1492" s="37">
        <v>232087</v>
      </c>
    </row>
    <row r="1493" spans="2:3" x14ac:dyDescent="0.3">
      <c r="B1493" s="36">
        <v>33498614</v>
      </c>
      <c r="C1493" s="37">
        <v>181511</v>
      </c>
    </row>
    <row r="1494" spans="2:3" x14ac:dyDescent="0.3">
      <c r="B1494" s="36">
        <v>33498615</v>
      </c>
      <c r="C1494" s="37">
        <v>233588</v>
      </c>
    </row>
    <row r="1495" spans="2:3" x14ac:dyDescent="0.3">
      <c r="B1495" s="36">
        <v>33498616</v>
      </c>
      <c r="C1495" s="37">
        <v>372663</v>
      </c>
    </row>
    <row r="1496" spans="2:3" x14ac:dyDescent="0.3">
      <c r="B1496" s="36">
        <v>33498617</v>
      </c>
      <c r="C1496" s="37">
        <v>217401</v>
      </c>
    </row>
    <row r="1497" spans="2:3" x14ac:dyDescent="0.3">
      <c r="B1497" s="36">
        <v>33498618</v>
      </c>
      <c r="C1497" s="37">
        <v>325456</v>
      </c>
    </row>
    <row r="1498" spans="2:3" x14ac:dyDescent="0.3">
      <c r="B1498" s="36">
        <v>33498619</v>
      </c>
      <c r="C1498" s="37">
        <v>279495</v>
      </c>
    </row>
    <row r="1499" spans="2:3" x14ac:dyDescent="0.3">
      <c r="B1499" s="36">
        <v>33498620</v>
      </c>
      <c r="C1499" s="37">
        <v>214602</v>
      </c>
    </row>
    <row r="1500" spans="2:3" x14ac:dyDescent="0.3">
      <c r="B1500" s="36">
        <v>33498621</v>
      </c>
      <c r="C1500" s="37">
        <v>285677</v>
      </c>
    </row>
    <row r="1501" spans="2:3" x14ac:dyDescent="0.3">
      <c r="B1501" s="36">
        <v>33498622</v>
      </c>
      <c r="C1501" s="37">
        <v>137763</v>
      </c>
    </row>
    <row r="1502" spans="2:3" x14ac:dyDescent="0.3">
      <c r="B1502" s="36">
        <v>33498623</v>
      </c>
      <c r="C1502" s="37">
        <v>226633</v>
      </c>
    </row>
    <row r="1503" spans="2:3" x14ac:dyDescent="0.3">
      <c r="B1503" s="36">
        <v>33498624</v>
      </c>
      <c r="C1503" s="37">
        <v>328596</v>
      </c>
    </row>
    <row r="1504" spans="2:3" x14ac:dyDescent="0.3">
      <c r="B1504" s="36">
        <v>33498625</v>
      </c>
      <c r="C1504" s="37">
        <v>289812</v>
      </c>
    </row>
    <row r="1505" spans="2:3" x14ac:dyDescent="0.3">
      <c r="B1505" s="36">
        <v>33498626</v>
      </c>
      <c r="C1505" s="37">
        <v>279023</v>
      </c>
    </row>
    <row r="1506" spans="2:3" x14ac:dyDescent="0.3">
      <c r="B1506" s="36">
        <v>33498627</v>
      </c>
      <c r="C1506" s="37">
        <v>261307</v>
      </c>
    </row>
    <row r="1507" spans="2:3" x14ac:dyDescent="0.3">
      <c r="B1507" s="36">
        <v>33498628</v>
      </c>
      <c r="C1507" s="37">
        <v>208844</v>
      </c>
    </row>
    <row r="1508" spans="2:3" x14ac:dyDescent="0.3">
      <c r="B1508" s="36">
        <v>33498629</v>
      </c>
      <c r="C1508" s="37">
        <v>167286</v>
      </c>
    </row>
    <row r="1509" spans="2:3" x14ac:dyDescent="0.3">
      <c r="B1509" s="36">
        <v>33498630</v>
      </c>
      <c r="C1509" s="37">
        <v>196192</v>
      </c>
    </row>
    <row r="1510" spans="2:3" x14ac:dyDescent="0.3">
      <c r="B1510" s="36">
        <v>33498631</v>
      </c>
      <c r="C1510" s="37">
        <v>191155</v>
      </c>
    </row>
    <row r="1511" spans="2:3" x14ac:dyDescent="0.3">
      <c r="B1511" s="36">
        <v>33498632</v>
      </c>
      <c r="C1511" s="37">
        <v>348318</v>
      </c>
    </row>
    <row r="1512" spans="2:3" x14ac:dyDescent="0.3">
      <c r="B1512" s="36">
        <v>33498633</v>
      </c>
      <c r="C1512" s="37">
        <v>256124</v>
      </c>
    </row>
    <row r="1513" spans="2:3" x14ac:dyDescent="0.3">
      <c r="B1513" s="36">
        <v>33498634</v>
      </c>
      <c r="C1513" s="37">
        <v>269888</v>
      </c>
    </row>
    <row r="1514" spans="2:3" x14ac:dyDescent="0.3">
      <c r="B1514" s="36">
        <v>33498635</v>
      </c>
      <c r="C1514" s="37">
        <v>235405</v>
      </c>
    </row>
    <row r="1515" spans="2:3" x14ac:dyDescent="0.3">
      <c r="B1515" s="36">
        <v>33498636</v>
      </c>
      <c r="C1515" s="37">
        <v>274174</v>
      </c>
    </row>
    <row r="1516" spans="2:3" x14ac:dyDescent="0.3">
      <c r="B1516" s="36">
        <v>33498637</v>
      </c>
      <c r="C1516" s="37">
        <v>266012</v>
      </c>
    </row>
    <row r="1517" spans="2:3" x14ac:dyDescent="0.3">
      <c r="B1517" s="36">
        <v>33498638</v>
      </c>
      <c r="C1517" s="37">
        <v>313835</v>
      </c>
    </row>
    <row r="1518" spans="2:3" x14ac:dyDescent="0.3">
      <c r="B1518" s="36">
        <v>33498639</v>
      </c>
      <c r="C1518" s="37">
        <v>143057</v>
      </c>
    </row>
    <row r="1519" spans="2:3" x14ac:dyDescent="0.3">
      <c r="B1519" s="36">
        <v>33498640</v>
      </c>
      <c r="C1519" s="37">
        <v>163170</v>
      </c>
    </row>
    <row r="1520" spans="2:3" x14ac:dyDescent="0.3">
      <c r="B1520" s="36">
        <v>33498641</v>
      </c>
      <c r="C1520" s="37">
        <v>229505</v>
      </c>
    </row>
    <row r="1521" spans="2:3" x14ac:dyDescent="0.3">
      <c r="B1521" s="36">
        <v>33498642</v>
      </c>
      <c r="C1521" s="37">
        <v>289018</v>
      </c>
    </row>
    <row r="1522" spans="2:3" x14ac:dyDescent="0.3">
      <c r="B1522" s="36">
        <v>33498643</v>
      </c>
      <c r="C1522" s="37">
        <v>142143</v>
      </c>
    </row>
    <row r="1523" spans="2:3" x14ac:dyDescent="0.3">
      <c r="B1523" s="36">
        <v>33498644</v>
      </c>
      <c r="C1523" s="37">
        <v>161882</v>
      </c>
    </row>
    <row r="1524" spans="2:3" x14ac:dyDescent="0.3">
      <c r="B1524" s="36">
        <v>33498645</v>
      </c>
      <c r="C1524" s="37">
        <v>215561</v>
      </c>
    </row>
    <row r="1525" spans="2:3" x14ac:dyDescent="0.3">
      <c r="B1525" s="36">
        <v>33498646</v>
      </c>
      <c r="C1525" s="37">
        <v>269989</v>
      </c>
    </row>
    <row r="1526" spans="2:3" x14ac:dyDescent="0.3">
      <c r="B1526" s="36">
        <v>33498647</v>
      </c>
      <c r="C1526" s="37">
        <v>283522</v>
      </c>
    </row>
    <row r="1527" spans="2:3" x14ac:dyDescent="0.3">
      <c r="B1527" s="36">
        <v>33498648</v>
      </c>
      <c r="C1527" s="37">
        <v>297005</v>
      </c>
    </row>
    <row r="1528" spans="2:3" x14ac:dyDescent="0.3">
      <c r="B1528" s="36">
        <v>33498649</v>
      </c>
      <c r="C1528" s="37">
        <v>206951</v>
      </c>
    </row>
    <row r="1529" spans="2:3" x14ac:dyDescent="0.3">
      <c r="B1529" s="36">
        <v>33498650</v>
      </c>
      <c r="C1529" s="37">
        <v>106721</v>
      </c>
    </row>
    <row r="1530" spans="2:3" x14ac:dyDescent="0.3">
      <c r="B1530" s="36">
        <v>33498651</v>
      </c>
      <c r="C1530" s="37">
        <v>169077</v>
      </c>
    </row>
    <row r="1531" spans="2:3" x14ac:dyDescent="0.3">
      <c r="B1531" s="36">
        <v>33498652</v>
      </c>
      <c r="C1531" s="37">
        <v>319862</v>
      </c>
    </row>
    <row r="1532" spans="2:3" x14ac:dyDescent="0.3">
      <c r="B1532" s="36">
        <v>33498653</v>
      </c>
      <c r="C1532" s="37">
        <v>238348</v>
      </c>
    </row>
    <row r="1533" spans="2:3" x14ac:dyDescent="0.3">
      <c r="B1533" s="36">
        <v>33498654</v>
      </c>
      <c r="C1533" s="37">
        <v>175449</v>
      </c>
    </row>
    <row r="1534" spans="2:3" x14ac:dyDescent="0.3">
      <c r="B1534" s="36">
        <v>33498655</v>
      </c>
      <c r="C1534" s="37">
        <v>211427</v>
      </c>
    </row>
    <row r="1535" spans="2:3" x14ac:dyDescent="0.3">
      <c r="B1535" s="36">
        <v>33498656</v>
      </c>
      <c r="C1535" s="37">
        <v>299751</v>
      </c>
    </row>
    <row r="1536" spans="2:3" x14ac:dyDescent="0.3">
      <c r="B1536" s="36">
        <v>33498657</v>
      </c>
      <c r="C1536" s="37">
        <v>267070</v>
      </c>
    </row>
    <row r="1537" spans="2:3" x14ac:dyDescent="0.3">
      <c r="B1537" s="36">
        <v>33498658</v>
      </c>
      <c r="C1537" s="37">
        <v>202316</v>
      </c>
    </row>
    <row r="1538" spans="2:3" x14ac:dyDescent="0.3">
      <c r="B1538" s="36">
        <v>33498659</v>
      </c>
      <c r="C1538" s="37">
        <v>198905</v>
      </c>
    </row>
    <row r="1539" spans="2:3" x14ac:dyDescent="0.3">
      <c r="B1539" s="36">
        <v>33498660</v>
      </c>
      <c r="C1539" s="37">
        <v>222710</v>
      </c>
    </row>
    <row r="1540" spans="2:3" x14ac:dyDescent="0.3">
      <c r="B1540" s="36">
        <v>33498661</v>
      </c>
      <c r="C1540" s="37">
        <v>212110</v>
      </c>
    </row>
    <row r="1541" spans="2:3" x14ac:dyDescent="0.3">
      <c r="B1541" s="36">
        <v>33498662</v>
      </c>
      <c r="C1541" s="37">
        <v>223285</v>
      </c>
    </row>
    <row r="1542" spans="2:3" x14ac:dyDescent="0.3">
      <c r="B1542" s="36">
        <v>33498663</v>
      </c>
      <c r="C1542" s="37">
        <v>312015</v>
      </c>
    </row>
    <row r="1543" spans="2:3" x14ac:dyDescent="0.3">
      <c r="B1543" s="36">
        <v>33498664</v>
      </c>
      <c r="C1543" s="37">
        <v>256674</v>
      </c>
    </row>
    <row r="1544" spans="2:3" x14ac:dyDescent="0.3">
      <c r="B1544" s="36">
        <v>33498665</v>
      </c>
      <c r="C1544" s="37">
        <v>256593</v>
      </c>
    </row>
    <row r="1545" spans="2:3" x14ac:dyDescent="0.3">
      <c r="B1545" s="36">
        <v>33498666</v>
      </c>
      <c r="C1545" s="37">
        <v>265849</v>
      </c>
    </row>
    <row r="1546" spans="2:3" x14ac:dyDescent="0.3">
      <c r="B1546" s="36">
        <v>33498667</v>
      </c>
      <c r="C1546" s="37">
        <v>223632</v>
      </c>
    </row>
    <row r="1547" spans="2:3" x14ac:dyDescent="0.3">
      <c r="B1547" s="36">
        <v>33498668</v>
      </c>
      <c r="C1547" s="37">
        <v>315764</v>
      </c>
    </row>
    <row r="1548" spans="2:3" x14ac:dyDescent="0.3">
      <c r="B1548" s="36">
        <v>33498669</v>
      </c>
      <c r="C1548" s="37">
        <v>262083</v>
      </c>
    </row>
    <row r="1549" spans="2:3" x14ac:dyDescent="0.3">
      <c r="B1549" s="36">
        <v>33498670</v>
      </c>
      <c r="C1549" s="37">
        <v>258279</v>
      </c>
    </row>
    <row r="1550" spans="2:3" x14ac:dyDescent="0.3">
      <c r="B1550" s="36">
        <v>33498671</v>
      </c>
      <c r="C1550" s="37">
        <v>371907</v>
      </c>
    </row>
    <row r="1551" spans="2:3" x14ac:dyDescent="0.3">
      <c r="B1551" s="36">
        <v>33498672</v>
      </c>
      <c r="C1551" s="37">
        <v>353256</v>
      </c>
    </row>
    <row r="1552" spans="2:3" x14ac:dyDescent="0.3">
      <c r="B1552" s="36">
        <v>33498673</v>
      </c>
      <c r="C1552" s="37">
        <v>109874</v>
      </c>
    </row>
    <row r="1553" spans="2:3" x14ac:dyDescent="0.3">
      <c r="B1553" s="36">
        <v>33498674</v>
      </c>
      <c r="C1553" s="37">
        <v>277794</v>
      </c>
    </row>
    <row r="1554" spans="2:3" x14ac:dyDescent="0.3">
      <c r="B1554" s="36">
        <v>33498675</v>
      </c>
      <c r="C1554" s="37">
        <v>131631</v>
      </c>
    </row>
    <row r="1555" spans="2:3" x14ac:dyDescent="0.3">
      <c r="B1555" s="36">
        <v>33498676</v>
      </c>
      <c r="C1555" s="37">
        <v>353918</v>
      </c>
    </row>
    <row r="1556" spans="2:3" x14ac:dyDescent="0.3">
      <c r="B1556" s="36">
        <v>33498677</v>
      </c>
      <c r="C1556" s="37">
        <v>174131</v>
      </c>
    </row>
    <row r="1557" spans="2:3" x14ac:dyDescent="0.3">
      <c r="B1557" s="36">
        <v>33498678</v>
      </c>
      <c r="C1557" s="37">
        <v>341363</v>
      </c>
    </row>
    <row r="1558" spans="2:3" x14ac:dyDescent="0.3">
      <c r="B1558" s="36">
        <v>33498679</v>
      </c>
      <c r="C1558" s="37">
        <v>260084</v>
      </c>
    </row>
    <row r="1559" spans="2:3" x14ac:dyDescent="0.3">
      <c r="B1559" s="36">
        <v>33498680</v>
      </c>
      <c r="C1559" s="37">
        <v>369951</v>
      </c>
    </row>
    <row r="1560" spans="2:3" x14ac:dyDescent="0.3">
      <c r="B1560" s="36">
        <v>33498681</v>
      </c>
      <c r="C1560" s="37">
        <v>285406</v>
      </c>
    </row>
    <row r="1561" spans="2:3" x14ac:dyDescent="0.3">
      <c r="B1561" s="36">
        <v>33498682</v>
      </c>
      <c r="C1561" s="37">
        <v>214599</v>
      </c>
    </row>
    <row r="1562" spans="2:3" x14ac:dyDescent="0.3">
      <c r="B1562" s="36">
        <v>33498683</v>
      </c>
      <c r="C1562" s="37">
        <v>265281</v>
      </c>
    </row>
    <row r="1563" spans="2:3" x14ac:dyDescent="0.3">
      <c r="B1563" s="36">
        <v>33498684</v>
      </c>
      <c r="C1563" s="37">
        <v>215553</v>
      </c>
    </row>
    <row r="1564" spans="2:3" x14ac:dyDescent="0.3">
      <c r="B1564" s="36">
        <v>33498685</v>
      </c>
      <c r="C1564" s="37">
        <v>284364</v>
      </c>
    </row>
    <row r="1565" spans="2:3" x14ac:dyDescent="0.3">
      <c r="B1565" s="36">
        <v>33498686</v>
      </c>
      <c r="C1565" s="37">
        <v>284541</v>
      </c>
    </row>
    <row r="1566" spans="2:3" x14ac:dyDescent="0.3">
      <c r="B1566" s="36">
        <v>33498687</v>
      </c>
      <c r="C1566" s="37">
        <v>279930</v>
      </c>
    </row>
    <row r="1567" spans="2:3" x14ac:dyDescent="0.3">
      <c r="B1567" s="36">
        <v>33498688</v>
      </c>
      <c r="C1567" s="37">
        <v>387288</v>
      </c>
    </row>
    <row r="1568" spans="2:3" x14ac:dyDescent="0.3">
      <c r="B1568" s="36">
        <v>33498689</v>
      </c>
      <c r="C1568" s="37">
        <v>297247</v>
      </c>
    </row>
    <row r="1569" spans="2:3" x14ac:dyDescent="0.3">
      <c r="B1569" s="36">
        <v>33498690</v>
      </c>
      <c r="C1569" s="37">
        <v>241791</v>
      </c>
    </row>
    <row r="1570" spans="2:3" x14ac:dyDescent="0.3">
      <c r="B1570" s="36">
        <v>33498691</v>
      </c>
      <c r="C1570" s="37">
        <v>238340</v>
      </c>
    </row>
    <row r="1571" spans="2:3" x14ac:dyDescent="0.3">
      <c r="B1571" s="36">
        <v>33498692</v>
      </c>
      <c r="C1571" s="37">
        <v>153612</v>
      </c>
    </row>
    <row r="1572" spans="2:3" x14ac:dyDescent="0.3">
      <c r="B1572" s="36">
        <v>33498693</v>
      </c>
      <c r="C1572" s="37">
        <v>268496</v>
      </c>
    </row>
    <row r="1573" spans="2:3" x14ac:dyDescent="0.3">
      <c r="B1573" s="36">
        <v>33498694</v>
      </c>
      <c r="C1573" s="37">
        <v>294976</v>
      </c>
    </row>
    <row r="1574" spans="2:3" x14ac:dyDescent="0.3">
      <c r="B1574" s="36">
        <v>33498695</v>
      </c>
      <c r="C1574" s="37">
        <v>174139</v>
      </c>
    </row>
    <row r="1575" spans="2:3" x14ac:dyDescent="0.3">
      <c r="B1575" s="36">
        <v>33498696</v>
      </c>
      <c r="C1575" s="37">
        <v>349031</v>
      </c>
    </row>
    <row r="1576" spans="2:3" x14ac:dyDescent="0.3">
      <c r="B1576" s="36">
        <v>33498697</v>
      </c>
      <c r="C1576" s="37">
        <v>279897</v>
      </c>
    </row>
    <row r="1577" spans="2:3" x14ac:dyDescent="0.3">
      <c r="B1577" s="36">
        <v>33498698</v>
      </c>
      <c r="C1577" s="37">
        <v>263449</v>
      </c>
    </row>
    <row r="1578" spans="2:3" x14ac:dyDescent="0.3">
      <c r="B1578" s="36">
        <v>33498699</v>
      </c>
      <c r="C1578" s="37">
        <v>238842</v>
      </c>
    </row>
    <row r="1579" spans="2:3" x14ac:dyDescent="0.3">
      <c r="B1579" s="36">
        <v>33498700</v>
      </c>
      <c r="C1579" s="37">
        <v>307335</v>
      </c>
    </row>
    <row r="1580" spans="2:3" x14ac:dyDescent="0.3">
      <c r="B1580" s="36">
        <v>33498701</v>
      </c>
      <c r="C1580" s="37">
        <v>110163</v>
      </c>
    </row>
    <row r="1581" spans="2:3" x14ac:dyDescent="0.3">
      <c r="B1581" s="36">
        <v>33498702</v>
      </c>
      <c r="C1581" s="37">
        <v>359978</v>
      </c>
    </row>
    <row r="1582" spans="2:3" x14ac:dyDescent="0.3">
      <c r="B1582" s="36">
        <v>33498703</v>
      </c>
      <c r="C1582" s="37">
        <v>184267</v>
      </c>
    </row>
    <row r="1583" spans="2:3" x14ac:dyDescent="0.3">
      <c r="B1583" s="36">
        <v>33498704</v>
      </c>
      <c r="C1583" s="37">
        <v>303707</v>
      </c>
    </row>
    <row r="1584" spans="2:3" x14ac:dyDescent="0.3">
      <c r="B1584" s="36">
        <v>33498705</v>
      </c>
      <c r="C1584" s="37">
        <v>253219</v>
      </c>
    </row>
    <row r="1585" spans="2:3" x14ac:dyDescent="0.3">
      <c r="B1585" s="36">
        <v>33498706</v>
      </c>
      <c r="C1585" s="37">
        <v>173988</v>
      </c>
    </row>
    <row r="1586" spans="2:3" x14ac:dyDescent="0.3">
      <c r="B1586" s="36">
        <v>33498707</v>
      </c>
      <c r="C1586" s="37">
        <v>247459</v>
      </c>
    </row>
    <row r="1587" spans="2:3" x14ac:dyDescent="0.3">
      <c r="B1587" s="36">
        <v>33498708</v>
      </c>
      <c r="C1587" s="37">
        <v>281514</v>
      </c>
    </row>
    <row r="1588" spans="2:3" x14ac:dyDescent="0.3">
      <c r="B1588" s="36">
        <v>33498709</v>
      </c>
      <c r="C1588" s="37">
        <v>228226</v>
      </c>
    </row>
    <row r="1589" spans="2:3" x14ac:dyDescent="0.3">
      <c r="B1589" s="36">
        <v>33498710</v>
      </c>
      <c r="C1589" s="37">
        <v>311716</v>
      </c>
    </row>
    <row r="1590" spans="2:3" x14ac:dyDescent="0.3">
      <c r="B1590" s="36">
        <v>33498711</v>
      </c>
      <c r="C1590" s="37">
        <v>239459</v>
      </c>
    </row>
    <row r="1591" spans="2:3" x14ac:dyDescent="0.3">
      <c r="B1591" s="36">
        <v>33498712</v>
      </c>
      <c r="C1591" s="37">
        <v>221067</v>
      </c>
    </row>
    <row r="1592" spans="2:3" x14ac:dyDescent="0.3">
      <c r="B1592" s="36">
        <v>33498713</v>
      </c>
      <c r="C1592" s="37">
        <v>187857</v>
      </c>
    </row>
    <row r="1593" spans="2:3" x14ac:dyDescent="0.3">
      <c r="B1593" s="36">
        <v>33498714</v>
      </c>
      <c r="C1593" s="37">
        <v>256919</v>
      </c>
    </row>
    <row r="1594" spans="2:3" x14ac:dyDescent="0.3">
      <c r="B1594" s="36">
        <v>33498715</v>
      </c>
      <c r="C1594" s="37">
        <v>302467</v>
      </c>
    </row>
    <row r="1595" spans="2:3" x14ac:dyDescent="0.3">
      <c r="B1595" s="36">
        <v>33498716</v>
      </c>
      <c r="C1595" s="37">
        <v>187826</v>
      </c>
    </row>
    <row r="1596" spans="2:3" x14ac:dyDescent="0.3">
      <c r="B1596" s="36">
        <v>33498717</v>
      </c>
      <c r="C1596" s="37">
        <v>211165</v>
      </c>
    </row>
    <row r="1597" spans="2:3" x14ac:dyDescent="0.3">
      <c r="B1597" s="36">
        <v>33498718</v>
      </c>
      <c r="C1597" s="37">
        <v>207692</v>
      </c>
    </row>
    <row r="1598" spans="2:3" x14ac:dyDescent="0.3">
      <c r="B1598" s="36">
        <v>33498719</v>
      </c>
      <c r="C1598" s="37">
        <v>151388</v>
      </c>
    </row>
    <row r="1599" spans="2:3" x14ac:dyDescent="0.3">
      <c r="B1599" s="36">
        <v>33498720</v>
      </c>
      <c r="C1599" s="37">
        <v>257612</v>
      </c>
    </row>
    <row r="1600" spans="2:3" x14ac:dyDescent="0.3">
      <c r="B1600" s="36">
        <v>33498721</v>
      </c>
      <c r="C1600" s="37">
        <v>288831</v>
      </c>
    </row>
    <row r="1601" spans="2:3" x14ac:dyDescent="0.3">
      <c r="B1601" s="36">
        <v>33498722</v>
      </c>
      <c r="C1601" s="37">
        <v>202057</v>
      </c>
    </row>
    <row r="1602" spans="2:3" x14ac:dyDescent="0.3">
      <c r="B1602" s="36">
        <v>33498723</v>
      </c>
      <c r="C1602" s="37">
        <v>328723</v>
      </c>
    </row>
    <row r="1603" spans="2:3" x14ac:dyDescent="0.3">
      <c r="B1603" s="36">
        <v>33498724</v>
      </c>
      <c r="C1603" s="37">
        <v>202761</v>
      </c>
    </row>
    <row r="1604" spans="2:3" x14ac:dyDescent="0.3">
      <c r="B1604" s="36">
        <v>33498725</v>
      </c>
      <c r="C1604" s="37">
        <v>185459</v>
      </c>
    </row>
    <row r="1605" spans="2:3" x14ac:dyDescent="0.3">
      <c r="B1605" s="36">
        <v>33498726</v>
      </c>
      <c r="C1605" s="37">
        <v>292504</v>
      </c>
    </row>
    <row r="1606" spans="2:3" x14ac:dyDescent="0.3">
      <c r="B1606" s="36">
        <v>33498727</v>
      </c>
      <c r="C1606" s="37">
        <v>88158</v>
      </c>
    </row>
    <row r="1607" spans="2:3" x14ac:dyDescent="0.3">
      <c r="B1607" s="36">
        <v>33498728</v>
      </c>
      <c r="C1607" s="37">
        <v>213868</v>
      </c>
    </row>
    <row r="1608" spans="2:3" x14ac:dyDescent="0.3">
      <c r="B1608" s="36">
        <v>33498729</v>
      </c>
      <c r="C1608" s="37">
        <v>223565</v>
      </c>
    </row>
    <row r="1609" spans="2:3" x14ac:dyDescent="0.3">
      <c r="B1609" s="36">
        <v>33498730</v>
      </c>
      <c r="C1609" s="37">
        <v>201660</v>
      </c>
    </row>
    <row r="1610" spans="2:3" x14ac:dyDescent="0.3">
      <c r="B1610" s="36">
        <v>33498731</v>
      </c>
      <c r="C1610" s="37">
        <v>322451</v>
      </c>
    </row>
    <row r="1611" spans="2:3" x14ac:dyDescent="0.3">
      <c r="B1611" s="36">
        <v>33498732</v>
      </c>
      <c r="C1611" s="37">
        <v>351644</v>
      </c>
    </row>
    <row r="1612" spans="2:3" x14ac:dyDescent="0.3">
      <c r="B1612" s="36">
        <v>33498733</v>
      </c>
      <c r="C1612" s="37">
        <v>255250</v>
      </c>
    </row>
    <row r="1613" spans="2:3" x14ac:dyDescent="0.3">
      <c r="B1613" s="36">
        <v>33498734</v>
      </c>
      <c r="C1613" s="37">
        <v>392556</v>
      </c>
    </row>
    <row r="1614" spans="2:3" x14ac:dyDescent="0.3">
      <c r="B1614" s="36">
        <v>33498735</v>
      </c>
      <c r="C1614" s="37">
        <v>149827</v>
      </c>
    </row>
    <row r="1615" spans="2:3" x14ac:dyDescent="0.3">
      <c r="B1615" s="36">
        <v>33498736</v>
      </c>
      <c r="C1615" s="37">
        <v>201302</v>
      </c>
    </row>
    <row r="1616" spans="2:3" x14ac:dyDescent="0.3">
      <c r="B1616" s="36">
        <v>33498737</v>
      </c>
      <c r="C1616" s="37">
        <v>300616</v>
      </c>
    </row>
    <row r="1617" spans="2:3" x14ac:dyDescent="0.3">
      <c r="B1617" s="36">
        <v>33498738</v>
      </c>
      <c r="C1617" s="37">
        <v>270599</v>
      </c>
    </row>
    <row r="1618" spans="2:3" x14ac:dyDescent="0.3">
      <c r="B1618" s="36">
        <v>33498739</v>
      </c>
      <c r="C1618" s="37">
        <v>309744</v>
      </c>
    </row>
    <row r="1619" spans="2:3" x14ac:dyDescent="0.3">
      <c r="B1619" s="36">
        <v>33498740</v>
      </c>
      <c r="C1619" s="37">
        <v>221677</v>
      </c>
    </row>
    <row r="1620" spans="2:3" x14ac:dyDescent="0.3">
      <c r="B1620" s="36">
        <v>33498741</v>
      </c>
      <c r="C1620" s="37">
        <v>179334</v>
      </c>
    </row>
    <row r="1621" spans="2:3" x14ac:dyDescent="0.3">
      <c r="B1621" s="36">
        <v>33498742</v>
      </c>
      <c r="C1621" s="37">
        <v>218661</v>
      </c>
    </row>
    <row r="1622" spans="2:3" x14ac:dyDescent="0.3">
      <c r="B1622" s="36">
        <v>33498743</v>
      </c>
      <c r="C1622" s="37">
        <v>298604</v>
      </c>
    </row>
    <row r="1623" spans="2:3" x14ac:dyDescent="0.3">
      <c r="B1623" s="36">
        <v>33498744</v>
      </c>
      <c r="C1623" s="37">
        <v>300065</v>
      </c>
    </row>
    <row r="1624" spans="2:3" x14ac:dyDescent="0.3">
      <c r="B1624" s="36">
        <v>33498745</v>
      </c>
      <c r="C1624" s="37">
        <v>168332</v>
      </c>
    </row>
    <row r="1625" spans="2:3" x14ac:dyDescent="0.3">
      <c r="B1625" s="36">
        <v>33498746</v>
      </c>
      <c r="C1625" s="37">
        <v>188456</v>
      </c>
    </row>
    <row r="1626" spans="2:3" x14ac:dyDescent="0.3">
      <c r="B1626" s="36">
        <v>33498747</v>
      </c>
      <c r="C1626" s="37">
        <v>252921</v>
      </c>
    </row>
    <row r="1627" spans="2:3" x14ac:dyDescent="0.3">
      <c r="B1627" s="36">
        <v>33498748</v>
      </c>
      <c r="C1627" s="37">
        <v>190733</v>
      </c>
    </row>
    <row r="1628" spans="2:3" x14ac:dyDescent="0.3">
      <c r="B1628" s="36">
        <v>33498749</v>
      </c>
      <c r="C1628" s="37">
        <v>202908</v>
      </c>
    </row>
    <row r="1629" spans="2:3" x14ac:dyDescent="0.3">
      <c r="B1629" s="36">
        <v>33498750</v>
      </c>
      <c r="C1629" s="37">
        <v>265953</v>
      </c>
    </row>
    <row r="1630" spans="2:3" x14ac:dyDescent="0.3">
      <c r="B1630" s="36">
        <v>33498751</v>
      </c>
      <c r="C1630" s="37">
        <v>333059</v>
      </c>
    </row>
    <row r="1631" spans="2:3" x14ac:dyDescent="0.3">
      <c r="B1631" s="36">
        <v>33498752</v>
      </c>
      <c r="C1631" s="37">
        <v>336404</v>
      </c>
    </row>
    <row r="1632" spans="2:3" x14ac:dyDescent="0.3">
      <c r="B1632" s="36">
        <v>33498753</v>
      </c>
      <c r="C1632" s="37">
        <v>210013</v>
      </c>
    </row>
    <row r="1633" spans="2:3" x14ac:dyDescent="0.3">
      <c r="B1633" s="36">
        <v>33498754</v>
      </c>
      <c r="C1633" s="37">
        <v>271451</v>
      </c>
    </row>
    <row r="1634" spans="2:3" x14ac:dyDescent="0.3">
      <c r="B1634" s="36">
        <v>33498755</v>
      </c>
      <c r="C1634" s="37">
        <v>265412</v>
      </c>
    </row>
    <row r="1635" spans="2:3" x14ac:dyDescent="0.3">
      <c r="B1635" s="36">
        <v>33498756</v>
      </c>
      <c r="C1635" s="37">
        <v>149874</v>
      </c>
    </row>
    <row r="1636" spans="2:3" x14ac:dyDescent="0.3">
      <c r="B1636" s="36">
        <v>33498757</v>
      </c>
      <c r="C1636" s="37">
        <v>156489</v>
      </c>
    </row>
    <row r="1637" spans="2:3" x14ac:dyDescent="0.3">
      <c r="B1637" s="36">
        <v>33498758</v>
      </c>
      <c r="C1637" s="37">
        <v>185208</v>
      </c>
    </row>
    <row r="1638" spans="2:3" x14ac:dyDescent="0.3">
      <c r="B1638" s="36">
        <v>33498759</v>
      </c>
      <c r="C1638" s="37">
        <v>255016</v>
      </c>
    </row>
    <row r="1639" spans="2:3" x14ac:dyDescent="0.3">
      <c r="B1639" s="36">
        <v>33498760</v>
      </c>
      <c r="C1639" s="37">
        <v>361834</v>
      </c>
    </row>
    <row r="1640" spans="2:3" x14ac:dyDescent="0.3">
      <c r="B1640" s="36">
        <v>33498761</v>
      </c>
      <c r="C1640" s="37">
        <v>190218</v>
      </c>
    </row>
    <row r="1641" spans="2:3" x14ac:dyDescent="0.3">
      <c r="B1641" s="36">
        <v>33498762</v>
      </c>
      <c r="C1641" s="37">
        <v>247935</v>
      </c>
    </row>
    <row r="1642" spans="2:3" x14ac:dyDescent="0.3">
      <c r="B1642" s="36">
        <v>33498763</v>
      </c>
      <c r="C1642" s="37">
        <v>191671</v>
      </c>
    </row>
    <row r="1643" spans="2:3" x14ac:dyDescent="0.3">
      <c r="B1643" s="36">
        <v>33498764</v>
      </c>
      <c r="C1643" s="37">
        <v>275964</v>
      </c>
    </row>
    <row r="1644" spans="2:3" x14ac:dyDescent="0.3">
      <c r="B1644" s="36">
        <v>33498765</v>
      </c>
      <c r="C1644" s="37">
        <v>198966</v>
      </c>
    </row>
    <row r="1645" spans="2:3" x14ac:dyDescent="0.3">
      <c r="B1645" s="36">
        <v>33498766</v>
      </c>
      <c r="C1645" s="37">
        <v>175913</v>
      </c>
    </row>
    <row r="1646" spans="2:3" x14ac:dyDescent="0.3">
      <c r="B1646" s="36">
        <v>33498767</v>
      </c>
      <c r="C1646" s="37">
        <v>256372</v>
      </c>
    </row>
    <row r="1647" spans="2:3" x14ac:dyDescent="0.3">
      <c r="B1647" s="36">
        <v>33498768</v>
      </c>
      <c r="C1647" s="37">
        <v>353554</v>
      </c>
    </row>
    <row r="1648" spans="2:3" x14ac:dyDescent="0.3">
      <c r="B1648" s="36">
        <v>33498769</v>
      </c>
      <c r="C1648" s="37">
        <v>282559</v>
      </c>
    </row>
    <row r="1649" spans="2:3" x14ac:dyDescent="0.3">
      <c r="B1649" s="36">
        <v>33498770</v>
      </c>
      <c r="C1649" s="37">
        <v>170452</v>
      </c>
    </row>
    <row r="1650" spans="2:3" x14ac:dyDescent="0.3">
      <c r="B1650" s="36">
        <v>33498771</v>
      </c>
      <c r="C1650" s="37">
        <v>199089</v>
      </c>
    </row>
    <row r="1651" spans="2:3" x14ac:dyDescent="0.3">
      <c r="B1651" s="36">
        <v>33498772</v>
      </c>
      <c r="C1651" s="37">
        <v>253596</v>
      </c>
    </row>
    <row r="1652" spans="2:3" x14ac:dyDescent="0.3">
      <c r="B1652" s="36">
        <v>33498773</v>
      </c>
      <c r="C1652" s="37">
        <v>166086</v>
      </c>
    </row>
    <row r="1653" spans="2:3" x14ac:dyDescent="0.3">
      <c r="B1653" s="36">
        <v>33498774</v>
      </c>
      <c r="C1653" s="37">
        <v>236001</v>
      </c>
    </row>
    <row r="1654" spans="2:3" x14ac:dyDescent="0.3">
      <c r="B1654" s="36">
        <v>33498775</v>
      </c>
      <c r="C1654" s="37">
        <v>342037</v>
      </c>
    </row>
    <row r="1655" spans="2:3" x14ac:dyDescent="0.3">
      <c r="B1655" s="36">
        <v>33498776</v>
      </c>
      <c r="C1655" s="37">
        <v>177336</v>
      </c>
    </row>
    <row r="1656" spans="2:3" x14ac:dyDescent="0.3">
      <c r="B1656" s="36">
        <v>33498777</v>
      </c>
      <c r="C1656" s="37">
        <v>316934</v>
      </c>
    </row>
    <row r="1657" spans="2:3" x14ac:dyDescent="0.3">
      <c r="B1657" s="36">
        <v>33498778</v>
      </c>
      <c r="C1657" s="37">
        <v>335727</v>
      </c>
    </row>
    <row r="1658" spans="2:3" x14ac:dyDescent="0.3">
      <c r="B1658" s="36">
        <v>33498779</v>
      </c>
      <c r="C1658" s="37">
        <v>235498</v>
      </c>
    </row>
    <row r="1659" spans="2:3" x14ac:dyDescent="0.3">
      <c r="B1659" s="36">
        <v>33498780</v>
      </c>
      <c r="C1659" s="37">
        <v>220514</v>
      </c>
    </row>
    <row r="1660" spans="2:3" x14ac:dyDescent="0.3">
      <c r="B1660" s="36">
        <v>33498781</v>
      </c>
      <c r="C1660" s="37">
        <v>169726</v>
      </c>
    </row>
    <row r="1661" spans="2:3" x14ac:dyDescent="0.3">
      <c r="B1661" s="36">
        <v>33498782</v>
      </c>
      <c r="C1661" s="37">
        <v>201081</v>
      </c>
    </row>
    <row r="1662" spans="2:3" x14ac:dyDescent="0.3">
      <c r="B1662" s="36">
        <v>33498783</v>
      </c>
      <c r="C1662" s="37">
        <v>100266</v>
      </c>
    </row>
    <row r="1663" spans="2:3" x14ac:dyDescent="0.3">
      <c r="B1663" s="36">
        <v>33498784</v>
      </c>
      <c r="C1663" s="37">
        <v>338652</v>
      </c>
    </row>
    <row r="1664" spans="2:3" x14ac:dyDescent="0.3">
      <c r="B1664" s="36">
        <v>33498785</v>
      </c>
      <c r="C1664" s="37">
        <v>303506</v>
      </c>
    </row>
    <row r="1665" spans="2:3" x14ac:dyDescent="0.3">
      <c r="B1665" s="36">
        <v>33498786</v>
      </c>
      <c r="C1665" s="37">
        <v>286070</v>
      </c>
    </row>
    <row r="1666" spans="2:3" x14ac:dyDescent="0.3">
      <c r="B1666" s="36">
        <v>33498787</v>
      </c>
      <c r="C1666" s="37">
        <v>209697</v>
      </c>
    </row>
    <row r="1667" spans="2:3" x14ac:dyDescent="0.3">
      <c r="B1667" s="36">
        <v>33498788</v>
      </c>
      <c r="C1667" s="37">
        <v>299403</v>
      </c>
    </row>
    <row r="1668" spans="2:3" x14ac:dyDescent="0.3">
      <c r="B1668" s="36">
        <v>33498789</v>
      </c>
      <c r="C1668" s="37">
        <v>376907</v>
      </c>
    </row>
    <row r="1669" spans="2:3" x14ac:dyDescent="0.3">
      <c r="B1669" s="36">
        <v>33498790</v>
      </c>
      <c r="C1669" s="37">
        <v>215196</v>
      </c>
    </row>
    <row r="1670" spans="2:3" x14ac:dyDescent="0.3">
      <c r="B1670" s="36">
        <v>33498791</v>
      </c>
      <c r="C1670" s="37">
        <v>287647</v>
      </c>
    </row>
    <row r="1671" spans="2:3" x14ac:dyDescent="0.3">
      <c r="B1671" s="36">
        <v>33498792</v>
      </c>
      <c r="C1671" s="37">
        <v>158140</v>
      </c>
    </row>
    <row r="1672" spans="2:3" x14ac:dyDescent="0.3">
      <c r="B1672" s="36">
        <v>33498793</v>
      </c>
      <c r="C1672" s="37">
        <v>229161</v>
      </c>
    </row>
    <row r="1673" spans="2:3" x14ac:dyDescent="0.3">
      <c r="B1673" s="36">
        <v>33498794</v>
      </c>
      <c r="C1673" s="37">
        <v>232297</v>
      </c>
    </row>
    <row r="1674" spans="2:3" x14ac:dyDescent="0.3">
      <c r="B1674" s="36">
        <v>33498795</v>
      </c>
      <c r="C1674" s="37">
        <v>290042</v>
      </c>
    </row>
    <row r="1675" spans="2:3" x14ac:dyDescent="0.3">
      <c r="B1675" s="36">
        <v>33498796</v>
      </c>
      <c r="C1675" s="37">
        <v>181820</v>
      </c>
    </row>
    <row r="1676" spans="2:3" x14ac:dyDescent="0.3">
      <c r="B1676" s="36">
        <v>33498797</v>
      </c>
      <c r="C1676" s="37">
        <v>157308</v>
      </c>
    </row>
    <row r="1677" spans="2:3" x14ac:dyDescent="0.3">
      <c r="B1677" s="36">
        <v>33498798</v>
      </c>
      <c r="C1677" s="37">
        <v>136999</v>
      </c>
    </row>
    <row r="1678" spans="2:3" x14ac:dyDescent="0.3">
      <c r="B1678" s="36">
        <v>33498799</v>
      </c>
      <c r="C1678" s="37">
        <v>277833</v>
      </c>
    </row>
    <row r="1679" spans="2:3" x14ac:dyDescent="0.3">
      <c r="B1679" s="36">
        <v>33498800</v>
      </c>
      <c r="C1679" s="37">
        <v>328234</v>
      </c>
    </row>
    <row r="1680" spans="2:3" x14ac:dyDescent="0.3">
      <c r="B1680" s="36">
        <v>33498801</v>
      </c>
      <c r="C1680" s="37">
        <v>153690</v>
      </c>
    </row>
    <row r="1681" spans="2:3" x14ac:dyDescent="0.3">
      <c r="B1681" s="36">
        <v>33498802</v>
      </c>
      <c r="C1681" s="37">
        <v>186034</v>
      </c>
    </row>
    <row r="1682" spans="2:3" x14ac:dyDescent="0.3">
      <c r="B1682" s="36">
        <v>33498803</v>
      </c>
      <c r="C1682" s="37">
        <v>299761</v>
      </c>
    </row>
    <row r="1683" spans="2:3" x14ac:dyDescent="0.3">
      <c r="B1683" s="36">
        <v>33498804</v>
      </c>
      <c r="C1683" s="37">
        <v>301548</v>
      </c>
    </row>
    <row r="1684" spans="2:3" x14ac:dyDescent="0.3">
      <c r="B1684" s="36">
        <v>33498805</v>
      </c>
      <c r="C1684" s="37">
        <v>292696</v>
      </c>
    </row>
    <row r="1685" spans="2:3" x14ac:dyDescent="0.3">
      <c r="B1685" s="36">
        <v>33498806</v>
      </c>
      <c r="C1685" s="37">
        <v>290499</v>
      </c>
    </row>
    <row r="1686" spans="2:3" x14ac:dyDescent="0.3">
      <c r="B1686" s="36">
        <v>33498807</v>
      </c>
      <c r="C1686" s="37">
        <v>221676</v>
      </c>
    </row>
    <row r="1687" spans="2:3" x14ac:dyDescent="0.3">
      <c r="B1687" s="36">
        <v>33498808</v>
      </c>
      <c r="C1687" s="37">
        <v>260170</v>
      </c>
    </row>
    <row r="1688" spans="2:3" x14ac:dyDescent="0.3">
      <c r="B1688" s="36">
        <v>33498809</v>
      </c>
      <c r="C1688" s="37">
        <v>163151</v>
      </c>
    </row>
    <row r="1689" spans="2:3" x14ac:dyDescent="0.3">
      <c r="B1689" s="36">
        <v>33498810</v>
      </c>
      <c r="C1689" s="37">
        <v>177505</v>
      </c>
    </row>
    <row r="1690" spans="2:3" x14ac:dyDescent="0.3">
      <c r="B1690" s="36">
        <v>33498811</v>
      </c>
      <c r="C1690" s="37">
        <v>216444</v>
      </c>
    </row>
    <row r="1691" spans="2:3" x14ac:dyDescent="0.3">
      <c r="B1691" s="36">
        <v>33498812</v>
      </c>
      <c r="C1691" s="37">
        <v>277381</v>
      </c>
    </row>
    <row r="1692" spans="2:3" x14ac:dyDescent="0.3">
      <c r="B1692" s="36">
        <v>33498813</v>
      </c>
      <c r="C1692" s="37">
        <v>254029</v>
      </c>
    </row>
    <row r="1693" spans="2:3" x14ac:dyDescent="0.3">
      <c r="B1693" s="36">
        <v>33498814</v>
      </c>
      <c r="C1693" s="37">
        <v>109334</v>
      </c>
    </row>
    <row r="1694" spans="2:3" x14ac:dyDescent="0.3">
      <c r="B1694" s="36">
        <v>33498815</v>
      </c>
      <c r="C1694" s="37">
        <v>212642</v>
      </c>
    </row>
    <row r="1695" spans="2:3" x14ac:dyDescent="0.3">
      <c r="B1695" s="36">
        <v>33498816</v>
      </c>
      <c r="C1695" s="37">
        <v>331497</v>
      </c>
    </row>
    <row r="1696" spans="2:3" x14ac:dyDescent="0.3">
      <c r="B1696" s="36">
        <v>33498817</v>
      </c>
      <c r="C1696" s="37">
        <v>280557</v>
      </c>
    </row>
    <row r="1697" spans="2:3" x14ac:dyDescent="0.3">
      <c r="B1697" s="36">
        <v>33498818</v>
      </c>
      <c r="C1697" s="37">
        <v>129096</v>
      </c>
    </row>
    <row r="1698" spans="2:3" x14ac:dyDescent="0.3">
      <c r="B1698" s="36">
        <v>33498819</v>
      </c>
      <c r="C1698" s="37">
        <v>345821</v>
      </c>
    </row>
    <row r="1699" spans="2:3" x14ac:dyDescent="0.3">
      <c r="B1699" s="36">
        <v>33498820</v>
      </c>
      <c r="C1699" s="37">
        <v>144671</v>
      </c>
    </row>
    <row r="1700" spans="2:3" x14ac:dyDescent="0.3">
      <c r="B1700" s="36">
        <v>33498821</v>
      </c>
      <c r="C1700" s="37">
        <v>229796</v>
      </c>
    </row>
    <row r="1701" spans="2:3" x14ac:dyDescent="0.3">
      <c r="B1701" s="36">
        <v>33498822</v>
      </c>
      <c r="C1701" s="37">
        <v>186385</v>
      </c>
    </row>
    <row r="1702" spans="2:3" x14ac:dyDescent="0.3">
      <c r="B1702" s="36">
        <v>33498823</v>
      </c>
      <c r="C1702" s="37">
        <v>320048</v>
      </c>
    </row>
    <row r="1703" spans="2:3" x14ac:dyDescent="0.3">
      <c r="B1703" s="36">
        <v>33498824</v>
      </c>
      <c r="C1703" s="37">
        <v>303782</v>
      </c>
    </row>
    <row r="1704" spans="2:3" x14ac:dyDescent="0.3">
      <c r="B1704" s="36">
        <v>33498825</v>
      </c>
      <c r="C1704" s="37">
        <v>225692</v>
      </c>
    </row>
    <row r="1705" spans="2:3" x14ac:dyDescent="0.3">
      <c r="B1705" s="36">
        <v>33498826</v>
      </c>
      <c r="C1705" s="37">
        <v>373528</v>
      </c>
    </row>
    <row r="1706" spans="2:3" x14ac:dyDescent="0.3">
      <c r="B1706" s="36">
        <v>33498827</v>
      </c>
      <c r="C1706" s="37">
        <v>244254</v>
      </c>
    </row>
    <row r="1707" spans="2:3" x14ac:dyDescent="0.3">
      <c r="B1707" s="36">
        <v>33498828</v>
      </c>
      <c r="C1707" s="37">
        <v>211336</v>
      </c>
    </row>
    <row r="1708" spans="2:3" x14ac:dyDescent="0.3">
      <c r="B1708" s="36">
        <v>33498829</v>
      </c>
      <c r="C1708" s="37">
        <v>197204</v>
      </c>
    </row>
    <row r="1709" spans="2:3" x14ac:dyDescent="0.3">
      <c r="B1709" s="36">
        <v>33498830</v>
      </c>
      <c r="C1709" s="37">
        <v>225214</v>
      </c>
    </row>
    <row r="1710" spans="2:3" x14ac:dyDescent="0.3">
      <c r="B1710" s="36">
        <v>33498831</v>
      </c>
      <c r="C1710" s="37">
        <v>296518</v>
      </c>
    </row>
    <row r="1711" spans="2:3" x14ac:dyDescent="0.3">
      <c r="B1711" s="36">
        <v>33498832</v>
      </c>
      <c r="C1711" s="37">
        <v>306861</v>
      </c>
    </row>
    <row r="1712" spans="2:3" x14ac:dyDescent="0.3">
      <c r="B1712" s="36">
        <v>33498833</v>
      </c>
      <c r="C1712" s="37">
        <v>298703</v>
      </c>
    </row>
    <row r="1713" spans="2:3" x14ac:dyDescent="0.3">
      <c r="B1713" s="36">
        <v>33498834</v>
      </c>
      <c r="C1713" s="37">
        <v>388800</v>
      </c>
    </row>
    <row r="1714" spans="2:3" x14ac:dyDescent="0.3">
      <c r="B1714" s="36">
        <v>33498835</v>
      </c>
      <c r="C1714" s="37">
        <v>246403</v>
      </c>
    </row>
    <row r="1715" spans="2:3" x14ac:dyDescent="0.3">
      <c r="B1715" s="36">
        <v>33498836</v>
      </c>
      <c r="C1715" s="37">
        <v>269093</v>
      </c>
    </row>
    <row r="1716" spans="2:3" x14ac:dyDescent="0.3">
      <c r="B1716" s="36">
        <v>33498837</v>
      </c>
      <c r="C1716" s="37">
        <v>83817</v>
      </c>
    </row>
    <row r="1717" spans="2:3" x14ac:dyDescent="0.3">
      <c r="B1717" s="36">
        <v>33498838</v>
      </c>
      <c r="C1717" s="37">
        <v>310457</v>
      </c>
    </row>
    <row r="1718" spans="2:3" x14ac:dyDescent="0.3">
      <c r="B1718" s="36">
        <v>33498839</v>
      </c>
      <c r="C1718" s="37">
        <v>167864</v>
      </c>
    </row>
    <row r="1719" spans="2:3" x14ac:dyDescent="0.3">
      <c r="B1719" s="36">
        <v>33498840</v>
      </c>
      <c r="C1719" s="37">
        <v>217624</v>
      </c>
    </row>
    <row r="1720" spans="2:3" x14ac:dyDescent="0.3">
      <c r="B1720" s="36">
        <v>33498841</v>
      </c>
      <c r="C1720" s="37">
        <v>326776</v>
      </c>
    </row>
    <row r="1721" spans="2:3" x14ac:dyDescent="0.3">
      <c r="B1721" s="36">
        <v>33498842</v>
      </c>
      <c r="C1721" s="37">
        <v>221073</v>
      </c>
    </row>
    <row r="1722" spans="2:3" x14ac:dyDescent="0.3">
      <c r="B1722" s="36">
        <v>33498843</v>
      </c>
      <c r="C1722" s="37">
        <v>232029</v>
      </c>
    </row>
    <row r="1723" spans="2:3" x14ac:dyDescent="0.3">
      <c r="B1723" s="36">
        <v>33498844</v>
      </c>
      <c r="C1723" s="37">
        <v>270548</v>
      </c>
    </row>
    <row r="1724" spans="2:3" x14ac:dyDescent="0.3">
      <c r="B1724" s="36">
        <v>33498845</v>
      </c>
      <c r="C1724" s="37">
        <v>195513</v>
      </c>
    </row>
    <row r="1725" spans="2:3" x14ac:dyDescent="0.3">
      <c r="B1725" s="36">
        <v>33498846</v>
      </c>
      <c r="C1725" s="37">
        <v>297175</v>
      </c>
    </row>
    <row r="1726" spans="2:3" x14ac:dyDescent="0.3">
      <c r="B1726" s="36">
        <v>33498847</v>
      </c>
      <c r="C1726" s="37">
        <v>307985</v>
      </c>
    </row>
    <row r="1727" spans="2:3" x14ac:dyDescent="0.3">
      <c r="B1727" s="36">
        <v>33498848</v>
      </c>
      <c r="C1727" s="37">
        <v>157383</v>
      </c>
    </row>
    <row r="1728" spans="2:3" x14ac:dyDescent="0.3">
      <c r="B1728" s="36">
        <v>33498849</v>
      </c>
      <c r="C1728" s="37">
        <v>293673</v>
      </c>
    </row>
    <row r="1729" spans="2:3" x14ac:dyDescent="0.3">
      <c r="B1729" s="36">
        <v>33498850</v>
      </c>
      <c r="C1729" s="37">
        <v>395070</v>
      </c>
    </row>
    <row r="1730" spans="2:3" x14ac:dyDescent="0.3">
      <c r="B1730" s="36">
        <v>33498851</v>
      </c>
      <c r="C1730" s="37">
        <v>248011</v>
      </c>
    </row>
    <row r="1731" spans="2:3" x14ac:dyDescent="0.3">
      <c r="B1731" s="36">
        <v>33498852</v>
      </c>
      <c r="C1731" s="37">
        <v>286110</v>
      </c>
    </row>
    <row r="1732" spans="2:3" x14ac:dyDescent="0.3">
      <c r="B1732" s="36">
        <v>33498853</v>
      </c>
      <c r="C1732" s="37">
        <v>199957</v>
      </c>
    </row>
    <row r="1733" spans="2:3" x14ac:dyDescent="0.3">
      <c r="B1733" s="36">
        <v>33498854</v>
      </c>
      <c r="C1733" s="37">
        <v>396259</v>
      </c>
    </row>
    <row r="1734" spans="2:3" x14ac:dyDescent="0.3">
      <c r="B1734" s="36">
        <v>33498855</v>
      </c>
      <c r="C1734" s="37">
        <v>241690</v>
      </c>
    </row>
    <row r="1735" spans="2:3" x14ac:dyDescent="0.3">
      <c r="B1735" s="36">
        <v>33498856</v>
      </c>
      <c r="C1735" s="37">
        <v>330627</v>
      </c>
    </row>
    <row r="1736" spans="2:3" x14ac:dyDescent="0.3">
      <c r="B1736" s="36">
        <v>33498857</v>
      </c>
      <c r="C1736" s="37">
        <v>245076</v>
      </c>
    </row>
    <row r="1737" spans="2:3" x14ac:dyDescent="0.3">
      <c r="B1737" s="36">
        <v>33498858</v>
      </c>
      <c r="C1737" s="37">
        <v>242981</v>
      </c>
    </row>
    <row r="1738" spans="2:3" x14ac:dyDescent="0.3">
      <c r="B1738" s="36">
        <v>33498859</v>
      </c>
      <c r="C1738" s="37">
        <v>184271</v>
      </c>
    </row>
    <row r="1739" spans="2:3" x14ac:dyDescent="0.3">
      <c r="B1739" s="36">
        <v>33498860</v>
      </c>
      <c r="C1739" s="37">
        <v>231826</v>
      </c>
    </row>
    <row r="1740" spans="2:3" x14ac:dyDescent="0.3">
      <c r="B1740" s="36">
        <v>33498861</v>
      </c>
      <c r="C1740" s="37">
        <v>292168</v>
      </c>
    </row>
    <row r="1741" spans="2:3" x14ac:dyDescent="0.3">
      <c r="B1741" s="36">
        <v>33498862</v>
      </c>
      <c r="C1741" s="37">
        <v>136862</v>
      </c>
    </row>
    <row r="1742" spans="2:3" x14ac:dyDescent="0.3">
      <c r="B1742" s="36">
        <v>33498863</v>
      </c>
      <c r="C1742" s="37">
        <v>379392</v>
      </c>
    </row>
    <row r="1743" spans="2:3" x14ac:dyDescent="0.3">
      <c r="B1743" s="36">
        <v>33498864</v>
      </c>
      <c r="C1743" s="37">
        <v>181139</v>
      </c>
    </row>
    <row r="1744" spans="2:3" x14ac:dyDescent="0.3">
      <c r="B1744" s="36">
        <v>33498865</v>
      </c>
      <c r="C1744" s="37">
        <v>320693</v>
      </c>
    </row>
    <row r="1745" spans="2:3" x14ac:dyDescent="0.3">
      <c r="B1745" s="36">
        <v>33498866</v>
      </c>
      <c r="C1745" s="37">
        <v>277849</v>
      </c>
    </row>
    <row r="1746" spans="2:3" x14ac:dyDescent="0.3">
      <c r="B1746" s="36">
        <v>33498867</v>
      </c>
      <c r="C1746" s="37">
        <v>255381</v>
      </c>
    </row>
    <row r="1747" spans="2:3" x14ac:dyDescent="0.3">
      <c r="B1747" s="36">
        <v>33498868</v>
      </c>
      <c r="C1747" s="37">
        <v>247447</v>
      </c>
    </row>
    <row r="1748" spans="2:3" x14ac:dyDescent="0.3">
      <c r="B1748" s="36">
        <v>33498869</v>
      </c>
      <c r="C1748" s="37">
        <v>250614</v>
      </c>
    </row>
    <row r="1749" spans="2:3" x14ac:dyDescent="0.3">
      <c r="B1749" s="36">
        <v>33498870</v>
      </c>
      <c r="C1749" s="37">
        <v>160729</v>
      </c>
    </row>
    <row r="1750" spans="2:3" x14ac:dyDescent="0.3">
      <c r="B1750" s="36">
        <v>33498871</v>
      </c>
      <c r="C1750" s="37">
        <v>181089</v>
      </c>
    </row>
    <row r="1751" spans="2:3" x14ac:dyDescent="0.3">
      <c r="B1751" s="36">
        <v>33498872</v>
      </c>
      <c r="C1751" s="37">
        <v>213052</v>
      </c>
    </row>
    <row r="1752" spans="2:3" x14ac:dyDescent="0.3">
      <c r="B1752" s="36">
        <v>33498873</v>
      </c>
      <c r="C1752" s="37">
        <v>274122</v>
      </c>
    </row>
    <row r="1753" spans="2:3" x14ac:dyDescent="0.3">
      <c r="B1753" s="36">
        <v>33498874</v>
      </c>
      <c r="C1753" s="37">
        <v>225653</v>
      </c>
    </row>
    <row r="1754" spans="2:3" x14ac:dyDescent="0.3">
      <c r="B1754" s="36">
        <v>33498875</v>
      </c>
      <c r="C1754" s="37">
        <v>318159</v>
      </c>
    </row>
    <row r="1755" spans="2:3" x14ac:dyDescent="0.3">
      <c r="B1755" s="36">
        <v>33498876</v>
      </c>
      <c r="C1755" s="37">
        <v>212738</v>
      </c>
    </row>
    <row r="1756" spans="2:3" x14ac:dyDescent="0.3">
      <c r="B1756" s="36">
        <v>33498877</v>
      </c>
      <c r="C1756" s="37">
        <v>251156</v>
      </c>
    </row>
    <row r="1757" spans="2:3" x14ac:dyDescent="0.3">
      <c r="B1757" s="36">
        <v>33498878</v>
      </c>
      <c r="C1757" s="37">
        <v>240412</v>
      </c>
    </row>
    <row r="1758" spans="2:3" x14ac:dyDescent="0.3">
      <c r="B1758" s="36">
        <v>33498879</v>
      </c>
      <c r="C1758" s="37">
        <v>250140</v>
      </c>
    </row>
    <row r="1759" spans="2:3" x14ac:dyDescent="0.3">
      <c r="B1759" s="36">
        <v>33498880</v>
      </c>
      <c r="C1759" s="37">
        <v>310639</v>
      </c>
    </row>
    <row r="1760" spans="2:3" x14ac:dyDescent="0.3">
      <c r="B1760" s="36">
        <v>33498881</v>
      </c>
      <c r="C1760" s="37">
        <v>221534</v>
      </c>
    </row>
    <row r="1761" spans="2:3" x14ac:dyDescent="0.3">
      <c r="B1761" s="36">
        <v>33498882</v>
      </c>
      <c r="C1761" s="37">
        <v>196723</v>
      </c>
    </row>
    <row r="1762" spans="2:3" x14ac:dyDescent="0.3">
      <c r="B1762" s="36">
        <v>33498883</v>
      </c>
      <c r="C1762" s="37">
        <v>221717</v>
      </c>
    </row>
    <row r="1763" spans="2:3" x14ac:dyDescent="0.3">
      <c r="B1763" s="36">
        <v>33498884</v>
      </c>
      <c r="C1763" s="37">
        <v>150251</v>
      </c>
    </row>
    <row r="1764" spans="2:3" x14ac:dyDescent="0.3">
      <c r="B1764" s="36">
        <v>33498885</v>
      </c>
      <c r="C1764" s="37">
        <v>324058</v>
      </c>
    </row>
    <row r="1765" spans="2:3" x14ac:dyDescent="0.3">
      <c r="B1765" s="36">
        <v>33498886</v>
      </c>
      <c r="C1765" s="37">
        <v>331311</v>
      </c>
    </row>
    <row r="1766" spans="2:3" x14ac:dyDescent="0.3">
      <c r="B1766" s="36">
        <v>33498887</v>
      </c>
      <c r="C1766" s="37">
        <v>261893</v>
      </c>
    </row>
    <row r="1767" spans="2:3" x14ac:dyDescent="0.3">
      <c r="B1767" s="36">
        <v>33498888</v>
      </c>
      <c r="C1767" s="37">
        <v>209852</v>
      </c>
    </row>
    <row r="1768" spans="2:3" x14ac:dyDescent="0.3">
      <c r="B1768" s="36">
        <v>33498889</v>
      </c>
      <c r="C1768" s="37">
        <v>219648</v>
      </c>
    </row>
    <row r="1769" spans="2:3" x14ac:dyDescent="0.3">
      <c r="B1769" s="36">
        <v>33498890</v>
      </c>
      <c r="C1769" s="37">
        <v>160202</v>
      </c>
    </row>
    <row r="1770" spans="2:3" x14ac:dyDescent="0.3">
      <c r="B1770" s="36">
        <v>33498891</v>
      </c>
      <c r="C1770" s="37">
        <v>275409</v>
      </c>
    </row>
    <row r="1771" spans="2:3" x14ac:dyDescent="0.3">
      <c r="B1771" s="36">
        <v>33498892</v>
      </c>
      <c r="C1771" s="37">
        <v>258422</v>
      </c>
    </row>
    <row r="1772" spans="2:3" x14ac:dyDescent="0.3">
      <c r="B1772" s="36">
        <v>33498893</v>
      </c>
      <c r="C1772" s="37">
        <v>197119</v>
      </c>
    </row>
    <row r="1773" spans="2:3" x14ac:dyDescent="0.3">
      <c r="B1773" s="36">
        <v>33498894</v>
      </c>
      <c r="C1773" s="37">
        <v>172641</v>
      </c>
    </row>
    <row r="1774" spans="2:3" x14ac:dyDescent="0.3">
      <c r="B1774" s="36">
        <v>33498895</v>
      </c>
      <c r="C1774" s="37">
        <v>272494</v>
      </c>
    </row>
    <row r="1775" spans="2:3" x14ac:dyDescent="0.3">
      <c r="B1775" s="36">
        <v>33498896</v>
      </c>
      <c r="C1775" s="37">
        <v>304265</v>
      </c>
    </row>
    <row r="1776" spans="2:3" x14ac:dyDescent="0.3">
      <c r="B1776" s="36">
        <v>33498897</v>
      </c>
      <c r="C1776" s="37">
        <v>254491</v>
      </c>
    </row>
    <row r="1777" spans="2:3" x14ac:dyDescent="0.3">
      <c r="B1777" s="36">
        <v>33498898</v>
      </c>
      <c r="C1777" s="37">
        <v>346726</v>
      </c>
    </row>
    <row r="1778" spans="2:3" x14ac:dyDescent="0.3">
      <c r="B1778" s="36">
        <v>33498899</v>
      </c>
      <c r="C1778" s="37">
        <v>234305</v>
      </c>
    </row>
    <row r="1779" spans="2:3" x14ac:dyDescent="0.3">
      <c r="B1779" s="36">
        <v>33498900</v>
      </c>
      <c r="C1779" s="37">
        <v>286413</v>
      </c>
    </row>
    <row r="1780" spans="2:3" x14ac:dyDescent="0.3">
      <c r="B1780" s="36">
        <v>33498901</v>
      </c>
      <c r="C1780" s="37">
        <v>173831</v>
      </c>
    </row>
    <row r="1781" spans="2:3" x14ac:dyDescent="0.3">
      <c r="B1781" s="36">
        <v>33498902</v>
      </c>
      <c r="C1781" s="37">
        <v>203225</v>
      </c>
    </row>
    <row r="1782" spans="2:3" x14ac:dyDescent="0.3">
      <c r="B1782" s="36">
        <v>33498903</v>
      </c>
      <c r="C1782" s="37">
        <v>282603</v>
      </c>
    </row>
    <row r="1783" spans="2:3" x14ac:dyDescent="0.3">
      <c r="B1783" s="36">
        <v>33498904</v>
      </c>
      <c r="C1783" s="37">
        <v>319304</v>
      </c>
    </row>
    <row r="1784" spans="2:3" x14ac:dyDescent="0.3">
      <c r="B1784" s="36">
        <v>33498905</v>
      </c>
      <c r="C1784" s="37">
        <v>159230</v>
      </c>
    </row>
    <row r="1785" spans="2:3" x14ac:dyDescent="0.3">
      <c r="B1785" s="36">
        <v>33498906</v>
      </c>
      <c r="C1785" s="37">
        <v>176034</v>
      </c>
    </row>
    <row r="1786" spans="2:3" x14ac:dyDescent="0.3">
      <c r="B1786" s="36">
        <v>33498907</v>
      </c>
      <c r="C1786" s="37">
        <v>270936</v>
      </c>
    </row>
    <row r="1787" spans="2:3" x14ac:dyDescent="0.3">
      <c r="B1787" s="36">
        <v>33498908</v>
      </c>
      <c r="C1787" s="37">
        <v>302579</v>
      </c>
    </row>
    <row r="1788" spans="2:3" x14ac:dyDescent="0.3">
      <c r="B1788" s="36">
        <v>33498909</v>
      </c>
      <c r="C1788" s="37">
        <v>235184</v>
      </c>
    </row>
    <row r="1789" spans="2:3" x14ac:dyDescent="0.3">
      <c r="B1789" s="36">
        <v>33498910</v>
      </c>
      <c r="C1789" s="37">
        <v>184502</v>
      </c>
    </row>
    <row r="1790" spans="2:3" x14ac:dyDescent="0.3">
      <c r="B1790" s="36">
        <v>33498911</v>
      </c>
      <c r="C1790" s="37">
        <v>127981</v>
      </c>
    </row>
    <row r="1791" spans="2:3" x14ac:dyDescent="0.3">
      <c r="B1791" s="36">
        <v>33498912</v>
      </c>
      <c r="C1791" s="37">
        <v>215027</v>
      </c>
    </row>
    <row r="1792" spans="2:3" x14ac:dyDescent="0.3">
      <c r="B1792" s="36">
        <v>33498913</v>
      </c>
      <c r="C1792" s="37">
        <v>207496</v>
      </c>
    </row>
    <row r="1793" spans="2:3" x14ac:dyDescent="0.3">
      <c r="B1793" s="36">
        <v>33498914</v>
      </c>
      <c r="C1793" s="37">
        <v>365979</v>
      </c>
    </row>
    <row r="1794" spans="2:3" x14ac:dyDescent="0.3">
      <c r="B1794" s="36">
        <v>33498915</v>
      </c>
      <c r="C1794" s="37">
        <v>346511</v>
      </c>
    </row>
    <row r="1795" spans="2:3" x14ac:dyDescent="0.3">
      <c r="B1795" s="36">
        <v>33498916</v>
      </c>
      <c r="C1795" s="37">
        <v>319859</v>
      </c>
    </row>
    <row r="1796" spans="2:3" x14ac:dyDescent="0.3">
      <c r="B1796" s="36">
        <v>33498917</v>
      </c>
      <c r="C1796" s="37">
        <v>245305</v>
      </c>
    </row>
    <row r="1797" spans="2:3" x14ac:dyDescent="0.3">
      <c r="B1797" s="36">
        <v>33498918</v>
      </c>
      <c r="C1797" s="37">
        <v>282849</v>
      </c>
    </row>
    <row r="1798" spans="2:3" x14ac:dyDescent="0.3">
      <c r="B1798" s="36">
        <v>33498919</v>
      </c>
      <c r="C1798" s="37">
        <v>239663</v>
      </c>
    </row>
    <row r="1799" spans="2:3" x14ac:dyDescent="0.3">
      <c r="B1799" s="36">
        <v>33498920</v>
      </c>
      <c r="C1799" s="37">
        <v>281794</v>
      </c>
    </row>
    <row r="1800" spans="2:3" x14ac:dyDescent="0.3">
      <c r="B1800" s="36">
        <v>33498921</v>
      </c>
      <c r="C1800" s="37">
        <v>93130</v>
      </c>
    </row>
    <row r="1801" spans="2:3" x14ac:dyDescent="0.3">
      <c r="B1801" s="36">
        <v>33498922</v>
      </c>
      <c r="C1801" s="37">
        <v>200149</v>
      </c>
    </row>
    <row r="1802" spans="2:3" x14ac:dyDescent="0.3">
      <c r="B1802" s="36">
        <v>33498923</v>
      </c>
      <c r="C1802" s="37">
        <v>147687</v>
      </c>
    </row>
    <row r="1803" spans="2:3" x14ac:dyDescent="0.3">
      <c r="B1803" s="36">
        <v>33498924</v>
      </c>
      <c r="C1803" s="37">
        <v>305480</v>
      </c>
    </row>
    <row r="1804" spans="2:3" x14ac:dyDescent="0.3">
      <c r="B1804" s="36">
        <v>33498925</v>
      </c>
      <c r="C1804" s="37">
        <v>261002</v>
      </c>
    </row>
    <row r="1805" spans="2:3" x14ac:dyDescent="0.3">
      <c r="B1805" s="36">
        <v>33498926</v>
      </c>
      <c r="C1805" s="37">
        <v>289165</v>
      </c>
    </row>
    <row r="1806" spans="2:3" x14ac:dyDescent="0.3">
      <c r="B1806" s="36">
        <v>33498927</v>
      </c>
      <c r="C1806" s="37">
        <v>359434</v>
      </c>
    </row>
    <row r="1807" spans="2:3" x14ac:dyDescent="0.3">
      <c r="B1807" s="36">
        <v>33498928</v>
      </c>
      <c r="C1807" s="37">
        <v>212898</v>
      </c>
    </row>
    <row r="1808" spans="2:3" x14ac:dyDescent="0.3">
      <c r="B1808" s="36">
        <v>33498929</v>
      </c>
      <c r="C1808" s="37">
        <v>198351</v>
      </c>
    </row>
    <row r="1809" spans="2:3" x14ac:dyDescent="0.3">
      <c r="B1809" s="36">
        <v>33498930</v>
      </c>
      <c r="C1809" s="37">
        <v>226035</v>
      </c>
    </row>
    <row r="1810" spans="2:3" x14ac:dyDescent="0.3">
      <c r="B1810" s="36">
        <v>33498931</v>
      </c>
      <c r="C1810" s="37">
        <v>307098</v>
      </c>
    </row>
    <row r="1811" spans="2:3" x14ac:dyDescent="0.3">
      <c r="B1811" s="36">
        <v>33498932</v>
      </c>
      <c r="C1811" s="37">
        <v>310554</v>
      </c>
    </row>
    <row r="1812" spans="2:3" x14ac:dyDescent="0.3">
      <c r="B1812" s="36">
        <v>33498933</v>
      </c>
      <c r="C1812" s="37">
        <v>183277</v>
      </c>
    </row>
    <row r="1813" spans="2:3" x14ac:dyDescent="0.3">
      <c r="B1813" s="36">
        <v>33498934</v>
      </c>
      <c r="C1813" s="37">
        <v>379654</v>
      </c>
    </row>
    <row r="1814" spans="2:3" x14ac:dyDescent="0.3">
      <c r="B1814" s="36">
        <v>33498935</v>
      </c>
      <c r="C1814" s="37">
        <v>323631</v>
      </c>
    </row>
    <row r="1815" spans="2:3" x14ac:dyDescent="0.3">
      <c r="B1815" s="36">
        <v>33498936</v>
      </c>
      <c r="C1815" s="37">
        <v>325514</v>
      </c>
    </row>
    <row r="1816" spans="2:3" x14ac:dyDescent="0.3">
      <c r="B1816" s="36">
        <v>33498937</v>
      </c>
      <c r="C1816" s="37">
        <v>319609</v>
      </c>
    </row>
    <row r="1817" spans="2:3" x14ac:dyDescent="0.3">
      <c r="B1817" s="36">
        <v>33498938</v>
      </c>
      <c r="C1817" s="37">
        <v>204011</v>
      </c>
    </row>
    <row r="1818" spans="2:3" x14ac:dyDescent="0.3">
      <c r="B1818" s="36">
        <v>33498939</v>
      </c>
      <c r="C1818" s="37">
        <v>286822</v>
      </c>
    </row>
    <row r="1819" spans="2:3" x14ac:dyDescent="0.3">
      <c r="B1819" s="36">
        <v>33498940</v>
      </c>
      <c r="C1819" s="37">
        <v>328038</v>
      </c>
    </row>
    <row r="1820" spans="2:3" x14ac:dyDescent="0.3">
      <c r="B1820" s="36">
        <v>33498941</v>
      </c>
      <c r="C1820" s="37">
        <v>257624</v>
      </c>
    </row>
    <row r="1821" spans="2:3" x14ac:dyDescent="0.3">
      <c r="B1821" s="36">
        <v>33498942</v>
      </c>
      <c r="C1821" s="37">
        <v>181050</v>
      </c>
    </row>
    <row r="1822" spans="2:3" x14ac:dyDescent="0.3">
      <c r="B1822" s="36">
        <v>33498943</v>
      </c>
      <c r="C1822" s="37">
        <v>139537</v>
      </c>
    </row>
    <row r="1823" spans="2:3" x14ac:dyDescent="0.3">
      <c r="B1823" s="36">
        <v>33498944</v>
      </c>
      <c r="C1823" s="37">
        <v>311939</v>
      </c>
    </row>
    <row r="1824" spans="2:3" x14ac:dyDescent="0.3">
      <c r="B1824" s="36">
        <v>33498945</v>
      </c>
      <c r="C1824" s="37">
        <v>274685</v>
      </c>
    </row>
    <row r="1825" spans="2:3" x14ac:dyDescent="0.3">
      <c r="B1825" s="36">
        <v>33498946</v>
      </c>
      <c r="C1825" s="37">
        <v>239651</v>
      </c>
    </row>
    <row r="1826" spans="2:3" x14ac:dyDescent="0.3">
      <c r="B1826" s="36">
        <v>33498947</v>
      </c>
      <c r="C1826" s="37">
        <v>295236</v>
      </c>
    </row>
    <row r="1827" spans="2:3" x14ac:dyDescent="0.3">
      <c r="B1827" s="36">
        <v>33498948</v>
      </c>
      <c r="C1827" s="37">
        <v>240623</v>
      </c>
    </row>
    <row r="1828" spans="2:3" x14ac:dyDescent="0.3">
      <c r="B1828" s="36">
        <v>33498949</v>
      </c>
      <c r="C1828" s="37">
        <v>178392</v>
      </c>
    </row>
    <row r="1829" spans="2:3" x14ac:dyDescent="0.3">
      <c r="B1829" s="36">
        <v>33498950</v>
      </c>
      <c r="C1829" s="37">
        <v>230342</v>
      </c>
    </row>
    <row r="1830" spans="2:3" x14ac:dyDescent="0.3">
      <c r="B1830" s="36">
        <v>33498951</v>
      </c>
      <c r="C1830" s="37">
        <v>229203</v>
      </c>
    </row>
    <row r="1831" spans="2:3" x14ac:dyDescent="0.3">
      <c r="B1831" s="36">
        <v>33498952</v>
      </c>
      <c r="C1831" s="37">
        <v>197768</v>
      </c>
    </row>
    <row r="1832" spans="2:3" x14ac:dyDescent="0.3">
      <c r="B1832" s="36">
        <v>33498953</v>
      </c>
      <c r="C1832" s="37">
        <v>152224</v>
      </c>
    </row>
    <row r="1833" spans="2:3" x14ac:dyDescent="0.3">
      <c r="B1833" s="36">
        <v>33498954</v>
      </c>
      <c r="C1833" s="37">
        <v>280597</v>
      </c>
    </row>
    <row r="1834" spans="2:3" x14ac:dyDescent="0.3">
      <c r="B1834" s="36">
        <v>33498955</v>
      </c>
      <c r="C1834" s="37">
        <v>159632</v>
      </c>
    </row>
    <row r="1835" spans="2:3" x14ac:dyDescent="0.3">
      <c r="B1835" s="36">
        <v>33498956</v>
      </c>
      <c r="C1835" s="37">
        <v>258593</v>
      </c>
    </row>
    <row r="1836" spans="2:3" x14ac:dyDescent="0.3">
      <c r="B1836" s="36">
        <v>33498957</v>
      </c>
      <c r="C1836" s="37">
        <v>341280</v>
      </c>
    </row>
    <row r="1837" spans="2:3" x14ac:dyDescent="0.3">
      <c r="B1837" s="36">
        <v>33498958</v>
      </c>
      <c r="C1837" s="37">
        <v>156221</v>
      </c>
    </row>
    <row r="1838" spans="2:3" x14ac:dyDescent="0.3">
      <c r="B1838" s="36">
        <v>33498959</v>
      </c>
      <c r="C1838" s="37">
        <v>175219</v>
      </c>
    </row>
    <row r="1839" spans="2:3" x14ac:dyDescent="0.3">
      <c r="B1839" s="36">
        <v>33498960</v>
      </c>
      <c r="C1839" s="37">
        <v>212394</v>
      </c>
    </row>
    <row r="1840" spans="2:3" x14ac:dyDescent="0.3">
      <c r="B1840" s="36">
        <v>33498961</v>
      </c>
      <c r="C1840" s="37">
        <v>241100</v>
      </c>
    </row>
    <row r="1841" spans="2:3" x14ac:dyDescent="0.3">
      <c r="B1841" s="36">
        <v>33498962</v>
      </c>
      <c r="C1841" s="37">
        <v>193367</v>
      </c>
    </row>
    <row r="1842" spans="2:3" x14ac:dyDescent="0.3">
      <c r="B1842" s="36">
        <v>33498963</v>
      </c>
      <c r="C1842" s="37">
        <v>331097</v>
      </c>
    </row>
    <row r="1843" spans="2:3" x14ac:dyDescent="0.3">
      <c r="B1843" s="36">
        <v>33498964</v>
      </c>
      <c r="C1843" s="37">
        <v>257717</v>
      </c>
    </row>
    <row r="1844" spans="2:3" x14ac:dyDescent="0.3">
      <c r="B1844" s="36">
        <v>33498965</v>
      </c>
      <c r="C1844" s="37">
        <v>271752</v>
      </c>
    </row>
    <row r="1845" spans="2:3" x14ac:dyDescent="0.3">
      <c r="B1845" s="36">
        <v>33498966</v>
      </c>
      <c r="C1845" s="37">
        <v>277902</v>
      </c>
    </row>
    <row r="1846" spans="2:3" x14ac:dyDescent="0.3">
      <c r="B1846" s="36">
        <v>33498967</v>
      </c>
      <c r="C1846" s="37">
        <v>212420</v>
      </c>
    </row>
    <row r="1847" spans="2:3" x14ac:dyDescent="0.3">
      <c r="B1847" s="36">
        <v>33498968</v>
      </c>
      <c r="C1847" s="37">
        <v>300166</v>
      </c>
    </row>
    <row r="1848" spans="2:3" x14ac:dyDescent="0.3">
      <c r="B1848" s="36">
        <v>33498969</v>
      </c>
      <c r="C1848" s="37">
        <v>270133</v>
      </c>
    </row>
    <row r="1849" spans="2:3" x14ac:dyDescent="0.3">
      <c r="B1849" s="36">
        <v>33498970</v>
      </c>
      <c r="C1849" s="37">
        <v>270972</v>
      </c>
    </row>
    <row r="1850" spans="2:3" x14ac:dyDescent="0.3">
      <c r="B1850" s="36">
        <v>33498971</v>
      </c>
      <c r="C1850" s="37">
        <v>249747</v>
      </c>
    </row>
    <row r="1851" spans="2:3" x14ac:dyDescent="0.3">
      <c r="B1851" s="36">
        <v>33498972</v>
      </c>
      <c r="C1851" s="37">
        <v>326999</v>
      </c>
    </row>
    <row r="1852" spans="2:3" x14ac:dyDescent="0.3">
      <c r="B1852" s="36">
        <v>33498973</v>
      </c>
      <c r="C1852" s="37">
        <v>245985</v>
      </c>
    </row>
    <row r="1853" spans="2:3" x14ac:dyDescent="0.3">
      <c r="B1853" s="36">
        <v>33498974</v>
      </c>
      <c r="C1853" s="37">
        <v>288317</v>
      </c>
    </row>
    <row r="1854" spans="2:3" x14ac:dyDescent="0.3">
      <c r="B1854" s="36">
        <v>33498975</v>
      </c>
      <c r="C1854" s="37">
        <v>151730</v>
      </c>
    </row>
    <row r="1855" spans="2:3" x14ac:dyDescent="0.3">
      <c r="B1855" s="36">
        <v>33498976</v>
      </c>
      <c r="C1855" s="37">
        <v>140166</v>
      </c>
    </row>
    <row r="1856" spans="2:3" x14ac:dyDescent="0.3">
      <c r="B1856" s="36">
        <v>33498977</v>
      </c>
      <c r="C1856" s="37">
        <v>322922</v>
      </c>
    </row>
    <row r="1857" spans="2:3" x14ac:dyDescent="0.3">
      <c r="B1857" s="36">
        <v>33498978</v>
      </c>
      <c r="C1857" s="37">
        <v>199871</v>
      </c>
    </row>
    <row r="1858" spans="2:3" x14ac:dyDescent="0.3">
      <c r="B1858" s="36">
        <v>33498979</v>
      </c>
      <c r="C1858" s="37">
        <v>90255</v>
      </c>
    </row>
    <row r="1859" spans="2:3" x14ac:dyDescent="0.3">
      <c r="B1859" s="36">
        <v>33498980</v>
      </c>
      <c r="C1859" s="37">
        <v>312060</v>
      </c>
    </row>
    <row r="1860" spans="2:3" x14ac:dyDescent="0.3">
      <c r="B1860" s="36">
        <v>33498981</v>
      </c>
      <c r="C1860" s="37">
        <v>288175</v>
      </c>
    </row>
    <row r="1861" spans="2:3" x14ac:dyDescent="0.3">
      <c r="B1861" s="36">
        <v>33498982</v>
      </c>
      <c r="C1861" s="37">
        <v>183847</v>
      </c>
    </row>
    <row r="1862" spans="2:3" x14ac:dyDescent="0.3">
      <c r="B1862" s="36">
        <v>33498983</v>
      </c>
      <c r="C1862" s="37">
        <v>99937</v>
      </c>
    </row>
    <row r="1863" spans="2:3" x14ac:dyDescent="0.3">
      <c r="B1863" s="36">
        <v>33498984</v>
      </c>
      <c r="C1863" s="37">
        <v>287182</v>
      </c>
    </row>
    <row r="1864" spans="2:3" x14ac:dyDescent="0.3">
      <c r="B1864" s="36">
        <v>33498985</v>
      </c>
      <c r="C1864" s="37">
        <v>203677</v>
      </c>
    </row>
    <row r="1865" spans="2:3" x14ac:dyDescent="0.3">
      <c r="B1865" s="36">
        <v>33498986</v>
      </c>
      <c r="C1865" s="37">
        <v>236618</v>
      </c>
    </row>
    <row r="1866" spans="2:3" x14ac:dyDescent="0.3">
      <c r="B1866" s="36">
        <v>33498987</v>
      </c>
      <c r="C1866" s="37">
        <v>241462</v>
      </c>
    </row>
    <row r="1867" spans="2:3" x14ac:dyDescent="0.3">
      <c r="B1867" s="36">
        <v>33498988</v>
      </c>
      <c r="C1867" s="37">
        <v>308455</v>
      </c>
    </row>
    <row r="1868" spans="2:3" x14ac:dyDescent="0.3">
      <c r="B1868" s="36">
        <v>33498989</v>
      </c>
      <c r="C1868" s="37">
        <v>175556</v>
      </c>
    </row>
    <row r="1869" spans="2:3" x14ac:dyDescent="0.3">
      <c r="B1869" s="36">
        <v>33498990</v>
      </c>
      <c r="C1869" s="37">
        <v>239251</v>
      </c>
    </row>
    <row r="1870" spans="2:3" x14ac:dyDescent="0.3">
      <c r="B1870" s="36">
        <v>33498991</v>
      </c>
      <c r="C1870" s="37">
        <v>280632</v>
      </c>
    </row>
    <row r="1871" spans="2:3" x14ac:dyDescent="0.3">
      <c r="B1871" s="36">
        <v>33498992</v>
      </c>
      <c r="C1871" s="37">
        <v>195319</v>
      </c>
    </row>
    <row r="1872" spans="2:3" x14ac:dyDescent="0.3">
      <c r="B1872" s="36">
        <v>33498993</v>
      </c>
      <c r="C1872" s="37">
        <v>222730</v>
      </c>
    </row>
    <row r="1873" spans="2:3" x14ac:dyDescent="0.3">
      <c r="B1873" s="36">
        <v>33498994</v>
      </c>
      <c r="C1873" s="37">
        <v>268022</v>
      </c>
    </row>
    <row r="1874" spans="2:3" x14ac:dyDescent="0.3">
      <c r="B1874" s="36">
        <v>33498995</v>
      </c>
      <c r="C1874" s="37">
        <v>229073</v>
      </c>
    </row>
    <row r="1875" spans="2:3" x14ac:dyDescent="0.3">
      <c r="B1875" s="36">
        <v>33498996</v>
      </c>
      <c r="C1875" s="37">
        <v>233226</v>
      </c>
    </row>
    <row r="1876" spans="2:3" x14ac:dyDescent="0.3">
      <c r="B1876" s="36">
        <v>33498997</v>
      </c>
      <c r="C1876" s="37">
        <v>299186</v>
      </c>
    </row>
    <row r="1877" spans="2:3" x14ac:dyDescent="0.3">
      <c r="B1877" s="36">
        <v>33498998</v>
      </c>
      <c r="C1877" s="37">
        <v>360038</v>
      </c>
    </row>
    <row r="1878" spans="2:3" x14ac:dyDescent="0.3">
      <c r="B1878" s="36">
        <v>33498999</v>
      </c>
      <c r="C1878" s="37">
        <v>195980</v>
      </c>
    </row>
    <row r="1879" spans="2:3" x14ac:dyDescent="0.3">
      <c r="B1879" s="36">
        <v>33499000</v>
      </c>
      <c r="C1879" s="37">
        <v>242010</v>
      </c>
    </row>
    <row r="1880" spans="2:3" x14ac:dyDescent="0.3">
      <c r="B1880" s="36">
        <v>33499001</v>
      </c>
      <c r="C1880" s="37">
        <v>185752</v>
      </c>
    </row>
    <row r="1881" spans="2:3" x14ac:dyDescent="0.3">
      <c r="B1881" s="36">
        <v>33499002</v>
      </c>
      <c r="C1881" s="37">
        <v>275545</v>
      </c>
    </row>
    <row r="1882" spans="2:3" x14ac:dyDescent="0.3">
      <c r="B1882" s="36">
        <v>33499003</v>
      </c>
      <c r="C1882" s="37">
        <v>219225</v>
      </c>
    </row>
    <row r="1883" spans="2:3" x14ac:dyDescent="0.3">
      <c r="B1883" s="36">
        <v>33499004</v>
      </c>
      <c r="C1883" s="37">
        <v>351995</v>
      </c>
    </row>
    <row r="1884" spans="2:3" x14ac:dyDescent="0.3">
      <c r="B1884" s="36">
        <v>33499005</v>
      </c>
      <c r="C1884" s="37">
        <v>324920</v>
      </c>
    </row>
    <row r="1885" spans="2:3" x14ac:dyDescent="0.3">
      <c r="B1885" s="36">
        <v>33499006</v>
      </c>
      <c r="C1885" s="37">
        <v>154029</v>
      </c>
    </row>
    <row r="1886" spans="2:3" x14ac:dyDescent="0.3">
      <c r="B1886" s="36">
        <v>33499007</v>
      </c>
      <c r="C1886" s="37">
        <v>228498</v>
      </c>
    </row>
    <row r="1887" spans="2:3" x14ac:dyDescent="0.3">
      <c r="B1887" s="36">
        <v>33499008</v>
      </c>
      <c r="C1887" s="37">
        <v>232394</v>
      </c>
    </row>
    <row r="1888" spans="2:3" x14ac:dyDescent="0.3">
      <c r="B1888" s="36">
        <v>33499009</v>
      </c>
      <c r="C1888" s="37">
        <v>214836</v>
      </c>
    </row>
    <row r="1889" spans="2:3" x14ac:dyDescent="0.3">
      <c r="B1889" s="36">
        <v>33499010</v>
      </c>
      <c r="C1889" s="37">
        <v>228055</v>
      </c>
    </row>
    <row r="1890" spans="2:3" x14ac:dyDescent="0.3">
      <c r="B1890" s="36">
        <v>33499011</v>
      </c>
      <c r="C1890" s="37">
        <v>319718</v>
      </c>
    </row>
    <row r="1891" spans="2:3" x14ac:dyDescent="0.3">
      <c r="B1891" s="36">
        <v>33499012</v>
      </c>
      <c r="C1891" s="37">
        <v>211759</v>
      </c>
    </row>
    <row r="1892" spans="2:3" x14ac:dyDescent="0.3">
      <c r="B1892" s="36">
        <v>33499013</v>
      </c>
      <c r="C1892" s="37">
        <v>140257</v>
      </c>
    </row>
    <row r="1893" spans="2:3" x14ac:dyDescent="0.3">
      <c r="B1893" s="36">
        <v>33499014</v>
      </c>
      <c r="C1893" s="37">
        <v>238394</v>
      </c>
    </row>
    <row r="1894" spans="2:3" x14ac:dyDescent="0.3">
      <c r="B1894" s="36">
        <v>33499015</v>
      </c>
      <c r="C1894" s="37">
        <v>161175</v>
      </c>
    </row>
    <row r="1895" spans="2:3" x14ac:dyDescent="0.3">
      <c r="B1895" s="36">
        <v>33499016</v>
      </c>
      <c r="C1895" s="37">
        <v>310006</v>
      </c>
    </row>
    <row r="1896" spans="2:3" x14ac:dyDescent="0.3">
      <c r="B1896" s="36">
        <v>33499017</v>
      </c>
      <c r="C1896" s="37">
        <v>269372</v>
      </c>
    </row>
    <row r="1897" spans="2:3" x14ac:dyDescent="0.3">
      <c r="B1897" s="36">
        <v>33499018</v>
      </c>
      <c r="C1897" s="37">
        <v>305495</v>
      </c>
    </row>
    <row r="1898" spans="2:3" x14ac:dyDescent="0.3">
      <c r="B1898" s="36">
        <v>33499019</v>
      </c>
      <c r="C1898" s="37">
        <v>243048</v>
      </c>
    </row>
    <row r="1899" spans="2:3" x14ac:dyDescent="0.3">
      <c r="B1899" s="36">
        <v>33499020</v>
      </c>
      <c r="C1899" s="37">
        <v>320155</v>
      </c>
    </row>
    <row r="1900" spans="2:3" x14ac:dyDescent="0.3">
      <c r="B1900" s="36">
        <v>33499021</v>
      </c>
      <c r="C1900" s="37">
        <v>324059</v>
      </c>
    </row>
    <row r="1901" spans="2:3" x14ac:dyDescent="0.3">
      <c r="B1901" s="36">
        <v>33499022</v>
      </c>
      <c r="C1901" s="37">
        <v>256570</v>
      </c>
    </row>
    <row r="1902" spans="2:3" x14ac:dyDescent="0.3">
      <c r="B1902" s="36">
        <v>33499023</v>
      </c>
      <c r="C1902" s="37">
        <v>264421</v>
      </c>
    </row>
    <row r="1903" spans="2:3" x14ac:dyDescent="0.3">
      <c r="B1903" s="36">
        <v>33499024</v>
      </c>
      <c r="C1903" s="37">
        <v>93362</v>
      </c>
    </row>
    <row r="1904" spans="2:3" x14ac:dyDescent="0.3">
      <c r="B1904" s="36">
        <v>33499025</v>
      </c>
      <c r="C1904" s="37">
        <v>389313</v>
      </c>
    </row>
    <row r="1905" spans="2:3" x14ac:dyDescent="0.3">
      <c r="B1905" s="36">
        <v>33499026</v>
      </c>
      <c r="C1905" s="37">
        <v>217616</v>
      </c>
    </row>
    <row r="1906" spans="2:3" x14ac:dyDescent="0.3">
      <c r="B1906" s="36">
        <v>33499027</v>
      </c>
      <c r="C1906" s="37">
        <v>207258</v>
      </c>
    </row>
    <row r="1907" spans="2:3" x14ac:dyDescent="0.3">
      <c r="B1907" s="36">
        <v>33499028</v>
      </c>
      <c r="C1907" s="37">
        <v>201825</v>
      </c>
    </row>
    <row r="1908" spans="2:3" x14ac:dyDescent="0.3">
      <c r="B1908" s="36">
        <v>33499029</v>
      </c>
      <c r="C1908" s="37">
        <v>215526</v>
      </c>
    </row>
    <row r="1909" spans="2:3" x14ac:dyDescent="0.3">
      <c r="B1909" s="36">
        <v>33499030</v>
      </c>
      <c r="C1909" s="37">
        <v>155573</v>
      </c>
    </row>
    <row r="1910" spans="2:3" x14ac:dyDescent="0.3">
      <c r="B1910" s="36">
        <v>33499031</v>
      </c>
      <c r="C1910" s="37">
        <v>350175</v>
      </c>
    </row>
    <row r="1911" spans="2:3" x14ac:dyDescent="0.3">
      <c r="B1911" s="36">
        <v>33499032</v>
      </c>
      <c r="C1911" s="37">
        <v>164257</v>
      </c>
    </row>
    <row r="1912" spans="2:3" x14ac:dyDescent="0.3">
      <c r="B1912" s="36">
        <v>33499033</v>
      </c>
      <c r="C1912" s="37">
        <v>306055</v>
      </c>
    </row>
    <row r="1913" spans="2:3" x14ac:dyDescent="0.3">
      <c r="B1913" s="36">
        <v>33499034</v>
      </c>
      <c r="C1913" s="37">
        <v>320493</v>
      </c>
    </row>
    <row r="1914" spans="2:3" x14ac:dyDescent="0.3">
      <c r="B1914" s="36">
        <v>33499035</v>
      </c>
      <c r="C1914" s="37">
        <v>292052</v>
      </c>
    </row>
    <row r="1915" spans="2:3" x14ac:dyDescent="0.3">
      <c r="B1915" s="36">
        <v>33499036</v>
      </c>
      <c r="C1915" s="37">
        <v>205212</v>
      </c>
    </row>
    <row r="1916" spans="2:3" x14ac:dyDescent="0.3">
      <c r="B1916" s="36">
        <v>33499037</v>
      </c>
      <c r="C1916" s="37">
        <v>230538</v>
      </c>
    </row>
    <row r="1917" spans="2:3" x14ac:dyDescent="0.3">
      <c r="B1917" s="36">
        <v>33499038</v>
      </c>
      <c r="C1917" s="37">
        <v>161474</v>
      </c>
    </row>
    <row r="1918" spans="2:3" x14ac:dyDescent="0.3">
      <c r="B1918" s="36">
        <v>33499039</v>
      </c>
      <c r="C1918" s="37">
        <v>315661</v>
      </c>
    </row>
    <row r="1919" spans="2:3" x14ac:dyDescent="0.3">
      <c r="B1919" s="36">
        <v>33499040</v>
      </c>
      <c r="C1919" s="37">
        <v>276524</v>
      </c>
    </row>
    <row r="1920" spans="2:3" x14ac:dyDescent="0.3">
      <c r="B1920" s="36">
        <v>33499041</v>
      </c>
      <c r="C1920" s="37">
        <v>179036</v>
      </c>
    </row>
    <row r="1921" spans="2:3" x14ac:dyDescent="0.3">
      <c r="B1921" s="36">
        <v>33499042</v>
      </c>
      <c r="C1921" s="37">
        <v>220278</v>
      </c>
    </row>
    <row r="1922" spans="2:3" x14ac:dyDescent="0.3">
      <c r="B1922" s="36">
        <v>33499043</v>
      </c>
      <c r="C1922" s="37">
        <v>231306</v>
      </c>
    </row>
    <row r="1923" spans="2:3" x14ac:dyDescent="0.3">
      <c r="B1923" s="36">
        <v>33499044</v>
      </c>
      <c r="C1923" s="37">
        <v>152045</v>
      </c>
    </row>
    <row r="1924" spans="2:3" x14ac:dyDescent="0.3">
      <c r="B1924" s="36">
        <v>33499045</v>
      </c>
      <c r="C1924" s="37">
        <v>189093</v>
      </c>
    </row>
    <row r="1925" spans="2:3" x14ac:dyDescent="0.3">
      <c r="B1925" s="36">
        <v>33499046</v>
      </c>
      <c r="C1925" s="37">
        <v>222444</v>
      </c>
    </row>
    <row r="1926" spans="2:3" x14ac:dyDescent="0.3">
      <c r="B1926" s="36">
        <v>33499047</v>
      </c>
      <c r="C1926" s="37">
        <v>271368</v>
      </c>
    </row>
    <row r="1927" spans="2:3" x14ac:dyDescent="0.3">
      <c r="B1927" s="36">
        <v>33499048</v>
      </c>
      <c r="C1927" s="37">
        <v>136452</v>
      </c>
    </row>
    <row r="1928" spans="2:3" x14ac:dyDescent="0.3">
      <c r="B1928" s="36">
        <v>33499049</v>
      </c>
      <c r="C1928" s="37">
        <v>134944</v>
      </c>
    </row>
    <row r="1929" spans="2:3" x14ac:dyDescent="0.3">
      <c r="B1929" s="36">
        <v>33499050</v>
      </c>
      <c r="C1929" s="37">
        <v>232703</v>
      </c>
    </row>
    <row r="1930" spans="2:3" x14ac:dyDescent="0.3">
      <c r="B1930" s="36">
        <v>33499051</v>
      </c>
      <c r="C1930" s="37">
        <v>229229</v>
      </c>
    </row>
    <row r="1931" spans="2:3" x14ac:dyDescent="0.3">
      <c r="B1931" s="36">
        <v>33499052</v>
      </c>
      <c r="C1931" s="37">
        <v>294205</v>
      </c>
    </row>
    <row r="1932" spans="2:3" x14ac:dyDescent="0.3">
      <c r="B1932" s="36">
        <v>33499053</v>
      </c>
      <c r="C1932" s="37">
        <v>186296</v>
      </c>
    </row>
    <row r="1933" spans="2:3" x14ac:dyDescent="0.3">
      <c r="B1933" s="36">
        <v>33499054</v>
      </c>
      <c r="C1933" s="37">
        <v>362360</v>
      </c>
    </row>
    <row r="1934" spans="2:3" x14ac:dyDescent="0.3">
      <c r="B1934" s="36">
        <v>33499055</v>
      </c>
      <c r="C1934" s="37">
        <v>315930</v>
      </c>
    </row>
    <row r="1935" spans="2:3" x14ac:dyDescent="0.3">
      <c r="B1935" s="36">
        <v>33499056</v>
      </c>
      <c r="C1935" s="37">
        <v>280690</v>
      </c>
    </row>
    <row r="1936" spans="2:3" x14ac:dyDescent="0.3">
      <c r="B1936" s="36">
        <v>33499057</v>
      </c>
      <c r="C1936" s="37">
        <v>319526</v>
      </c>
    </row>
    <row r="1937" spans="2:3" x14ac:dyDescent="0.3">
      <c r="B1937" s="36">
        <v>33499058</v>
      </c>
      <c r="C1937" s="37">
        <v>295780</v>
      </c>
    </row>
    <row r="1938" spans="2:3" x14ac:dyDescent="0.3">
      <c r="B1938" s="36">
        <v>33499059</v>
      </c>
      <c r="C1938" s="37">
        <v>317217</v>
      </c>
    </row>
    <row r="1939" spans="2:3" x14ac:dyDescent="0.3">
      <c r="B1939" s="36">
        <v>33499060</v>
      </c>
      <c r="C1939" s="37">
        <v>248548</v>
      </c>
    </row>
    <row r="1940" spans="2:3" x14ac:dyDescent="0.3">
      <c r="B1940" s="36">
        <v>33499061</v>
      </c>
      <c r="C1940" s="37">
        <v>240621</v>
      </c>
    </row>
    <row r="1941" spans="2:3" x14ac:dyDescent="0.3">
      <c r="B1941" s="36">
        <v>33499062</v>
      </c>
      <c r="C1941" s="37">
        <v>282791</v>
      </c>
    </row>
    <row r="1942" spans="2:3" x14ac:dyDescent="0.3">
      <c r="B1942" s="36">
        <v>33499063</v>
      </c>
      <c r="C1942" s="37">
        <v>148481</v>
      </c>
    </row>
    <row r="1943" spans="2:3" x14ac:dyDescent="0.3">
      <c r="B1943" s="36">
        <v>33499064</v>
      </c>
      <c r="C1943" s="37">
        <v>176164</v>
      </c>
    </row>
    <row r="1944" spans="2:3" x14ac:dyDescent="0.3">
      <c r="B1944" s="36">
        <v>33499065</v>
      </c>
      <c r="C1944" s="37">
        <v>235588</v>
      </c>
    </row>
    <row r="1945" spans="2:3" x14ac:dyDescent="0.3">
      <c r="B1945" s="36">
        <v>33499066</v>
      </c>
      <c r="C1945" s="37">
        <v>205808</v>
      </c>
    </row>
    <row r="1946" spans="2:3" x14ac:dyDescent="0.3">
      <c r="B1946" s="36">
        <v>33499067</v>
      </c>
      <c r="C1946" s="37">
        <v>202319</v>
      </c>
    </row>
    <row r="1947" spans="2:3" x14ac:dyDescent="0.3">
      <c r="B1947" s="36">
        <v>33499068</v>
      </c>
      <c r="C1947" s="37">
        <v>290610</v>
      </c>
    </row>
    <row r="1948" spans="2:3" x14ac:dyDescent="0.3">
      <c r="B1948" s="36">
        <v>33499069</v>
      </c>
      <c r="C1948" s="37">
        <v>141895</v>
      </c>
    </row>
    <row r="1949" spans="2:3" x14ac:dyDescent="0.3">
      <c r="B1949" s="36">
        <v>33499070</v>
      </c>
      <c r="C1949" s="37">
        <v>230164</v>
      </c>
    </row>
    <row r="1950" spans="2:3" x14ac:dyDescent="0.3">
      <c r="B1950" s="36">
        <v>33499071</v>
      </c>
      <c r="C1950" s="37">
        <v>183520</v>
      </c>
    </row>
    <row r="1951" spans="2:3" x14ac:dyDescent="0.3">
      <c r="B1951" s="36">
        <v>33499072</v>
      </c>
      <c r="C1951" s="37">
        <v>299846</v>
      </c>
    </row>
    <row r="1952" spans="2:3" x14ac:dyDescent="0.3">
      <c r="B1952" s="36">
        <v>33499073</v>
      </c>
      <c r="C1952" s="37">
        <v>304782</v>
      </c>
    </row>
    <row r="1953" spans="2:3" x14ac:dyDescent="0.3">
      <c r="B1953" s="36">
        <v>33499074</v>
      </c>
      <c r="C1953" s="37">
        <v>295807</v>
      </c>
    </row>
    <row r="1954" spans="2:3" x14ac:dyDescent="0.3">
      <c r="B1954" s="36">
        <v>33499075</v>
      </c>
      <c r="C1954" s="37">
        <v>195339</v>
      </c>
    </row>
    <row r="1955" spans="2:3" x14ac:dyDescent="0.3">
      <c r="B1955" s="36">
        <v>33499076</v>
      </c>
      <c r="C1955" s="37">
        <v>233190</v>
      </c>
    </row>
    <row r="1956" spans="2:3" x14ac:dyDescent="0.3">
      <c r="B1956" s="36">
        <v>33499077</v>
      </c>
      <c r="C1956" s="37">
        <v>152593</v>
      </c>
    </row>
    <row r="1957" spans="2:3" x14ac:dyDescent="0.3">
      <c r="B1957" s="36">
        <v>33499078</v>
      </c>
      <c r="C1957" s="37">
        <v>170253</v>
      </c>
    </row>
    <row r="1958" spans="2:3" x14ac:dyDescent="0.3">
      <c r="B1958" s="36">
        <v>33499079</v>
      </c>
      <c r="C1958" s="37">
        <v>229890</v>
      </c>
    </row>
    <row r="1959" spans="2:3" x14ac:dyDescent="0.3">
      <c r="B1959" s="36">
        <v>33499080</v>
      </c>
      <c r="C1959" s="37">
        <v>197024</v>
      </c>
    </row>
    <row r="1960" spans="2:3" x14ac:dyDescent="0.3">
      <c r="B1960" s="36">
        <v>33499081</v>
      </c>
      <c r="C1960" s="37">
        <v>152547</v>
      </c>
    </row>
    <row r="1961" spans="2:3" x14ac:dyDescent="0.3">
      <c r="B1961" s="36">
        <v>33499082</v>
      </c>
      <c r="C1961" s="37">
        <v>373623</v>
      </c>
    </row>
    <row r="1962" spans="2:3" x14ac:dyDescent="0.3">
      <c r="B1962" s="36">
        <v>33499083</v>
      </c>
      <c r="C1962" s="37">
        <v>218114</v>
      </c>
    </row>
    <row r="1963" spans="2:3" x14ac:dyDescent="0.3">
      <c r="B1963" s="36">
        <v>33499084</v>
      </c>
      <c r="C1963" s="37">
        <v>185930</v>
      </c>
    </row>
    <row r="1964" spans="2:3" x14ac:dyDescent="0.3">
      <c r="B1964" s="36">
        <v>33499085</v>
      </c>
      <c r="C1964" s="37">
        <v>278734</v>
      </c>
    </row>
    <row r="1965" spans="2:3" x14ac:dyDescent="0.3">
      <c r="B1965" s="36">
        <v>33499086</v>
      </c>
      <c r="C1965" s="37">
        <v>202168</v>
      </c>
    </row>
    <row r="1966" spans="2:3" x14ac:dyDescent="0.3">
      <c r="B1966" s="36">
        <v>33499087</v>
      </c>
      <c r="C1966" s="37">
        <v>207024</v>
      </c>
    </row>
    <row r="1967" spans="2:3" x14ac:dyDescent="0.3">
      <c r="B1967" s="36">
        <v>33499088</v>
      </c>
      <c r="C1967" s="37">
        <v>321011</v>
      </c>
    </row>
    <row r="1968" spans="2:3" x14ac:dyDescent="0.3">
      <c r="B1968" s="36">
        <v>33499089</v>
      </c>
      <c r="C1968" s="37">
        <v>311570</v>
      </c>
    </row>
    <row r="1969" spans="2:3" x14ac:dyDescent="0.3">
      <c r="B1969" s="36">
        <v>33499090</v>
      </c>
      <c r="C1969" s="37">
        <v>238484</v>
      </c>
    </row>
    <row r="1970" spans="2:3" x14ac:dyDescent="0.3">
      <c r="B1970" s="36">
        <v>33499091</v>
      </c>
      <c r="C1970" s="37">
        <v>358725</v>
      </c>
    </row>
    <row r="1971" spans="2:3" x14ac:dyDescent="0.3">
      <c r="B1971" s="36">
        <v>33499092</v>
      </c>
      <c r="C1971" s="37">
        <v>296575</v>
      </c>
    </row>
    <row r="1972" spans="2:3" x14ac:dyDescent="0.3">
      <c r="B1972" s="36">
        <v>33499093</v>
      </c>
      <c r="C1972" s="37">
        <v>342896</v>
      </c>
    </row>
    <row r="1973" spans="2:3" x14ac:dyDescent="0.3">
      <c r="B1973" s="36">
        <v>33499094</v>
      </c>
      <c r="C1973" s="37">
        <v>179608</v>
      </c>
    </row>
    <row r="1974" spans="2:3" x14ac:dyDescent="0.3">
      <c r="B1974" s="36">
        <v>33499095</v>
      </c>
      <c r="C1974" s="37">
        <v>260964</v>
      </c>
    </row>
    <row r="1975" spans="2:3" x14ac:dyDescent="0.3">
      <c r="B1975" s="36">
        <v>33499096</v>
      </c>
      <c r="C1975" s="37">
        <v>216283</v>
      </c>
    </row>
    <row r="1976" spans="2:3" x14ac:dyDescent="0.3">
      <c r="B1976" s="36">
        <v>33499097</v>
      </c>
      <c r="C1976" s="37">
        <v>256411</v>
      </c>
    </row>
    <row r="1977" spans="2:3" x14ac:dyDescent="0.3">
      <c r="B1977" s="36">
        <v>33499098</v>
      </c>
      <c r="C1977" s="37">
        <v>259634</v>
      </c>
    </row>
    <row r="1978" spans="2:3" x14ac:dyDescent="0.3">
      <c r="B1978" s="36">
        <v>33499099</v>
      </c>
      <c r="C1978" s="37">
        <v>364078</v>
      </c>
    </row>
    <row r="1979" spans="2:3" x14ac:dyDescent="0.3">
      <c r="B1979" s="36">
        <v>33499100</v>
      </c>
      <c r="C1979" s="37">
        <v>278270</v>
      </c>
    </row>
    <row r="1980" spans="2:3" x14ac:dyDescent="0.3">
      <c r="B1980" s="36">
        <v>33499101</v>
      </c>
      <c r="C1980" s="37">
        <v>223471</v>
      </c>
    </row>
    <row r="1981" spans="2:3" x14ac:dyDescent="0.3">
      <c r="B1981" s="36">
        <v>33499102</v>
      </c>
      <c r="C1981" s="37">
        <v>210139</v>
      </c>
    </row>
    <row r="1982" spans="2:3" x14ac:dyDescent="0.3">
      <c r="B1982" s="36">
        <v>33499103</v>
      </c>
      <c r="C1982" s="37">
        <v>329123</v>
      </c>
    </row>
    <row r="1983" spans="2:3" x14ac:dyDescent="0.3">
      <c r="B1983" s="36">
        <v>33499104</v>
      </c>
      <c r="C1983" s="37">
        <v>323723</v>
      </c>
    </row>
    <row r="1984" spans="2:3" x14ac:dyDescent="0.3">
      <c r="B1984" s="36">
        <v>33499105</v>
      </c>
      <c r="C1984" s="37">
        <v>201538</v>
      </c>
    </row>
    <row r="1985" spans="2:3" x14ac:dyDescent="0.3">
      <c r="B1985" s="36">
        <v>33499106</v>
      </c>
      <c r="C1985" s="37">
        <v>186180</v>
      </c>
    </row>
    <row r="1986" spans="2:3" x14ac:dyDescent="0.3">
      <c r="B1986" s="36">
        <v>33499107</v>
      </c>
      <c r="C1986" s="37">
        <v>313024</v>
      </c>
    </row>
    <row r="1987" spans="2:3" x14ac:dyDescent="0.3">
      <c r="B1987" s="36">
        <v>33499108</v>
      </c>
      <c r="C1987" s="37">
        <v>319058</v>
      </c>
    </row>
    <row r="1988" spans="2:3" x14ac:dyDescent="0.3">
      <c r="B1988" s="36">
        <v>33499109</v>
      </c>
      <c r="C1988" s="37">
        <v>252030</v>
      </c>
    </row>
    <row r="1989" spans="2:3" x14ac:dyDescent="0.3">
      <c r="B1989" s="36">
        <v>33499110</v>
      </c>
      <c r="C1989" s="37">
        <v>158328</v>
      </c>
    </row>
    <row r="1990" spans="2:3" x14ac:dyDescent="0.3">
      <c r="B1990" s="36">
        <v>33499111</v>
      </c>
      <c r="C1990" s="37">
        <v>148549</v>
      </c>
    </row>
    <row r="1991" spans="2:3" x14ac:dyDescent="0.3">
      <c r="B1991" s="36">
        <v>33499112</v>
      </c>
      <c r="C1991" s="37">
        <v>237749</v>
      </c>
    </row>
    <row r="1992" spans="2:3" x14ac:dyDescent="0.3">
      <c r="B1992" s="36">
        <v>33499113</v>
      </c>
      <c r="C1992" s="37">
        <v>303016</v>
      </c>
    </row>
    <row r="1993" spans="2:3" x14ac:dyDescent="0.3">
      <c r="B1993" s="36">
        <v>33499114</v>
      </c>
      <c r="C1993" s="37">
        <v>235135</v>
      </c>
    </row>
    <row r="1994" spans="2:3" x14ac:dyDescent="0.3">
      <c r="B1994" s="36">
        <v>33499115</v>
      </c>
      <c r="C1994" s="37">
        <v>393821</v>
      </c>
    </row>
    <row r="1995" spans="2:3" x14ac:dyDescent="0.3">
      <c r="B1995" s="36">
        <v>33499116</v>
      </c>
      <c r="C1995" s="37">
        <v>349035</v>
      </c>
    </row>
    <row r="1996" spans="2:3" x14ac:dyDescent="0.3">
      <c r="B1996" s="36">
        <v>33499117</v>
      </c>
      <c r="C1996" s="37">
        <v>192999</v>
      </c>
    </row>
    <row r="1997" spans="2:3" x14ac:dyDescent="0.3">
      <c r="B1997" s="36">
        <v>33499118</v>
      </c>
      <c r="C1997" s="37">
        <v>229235</v>
      </c>
    </row>
    <row r="1998" spans="2:3" x14ac:dyDescent="0.3">
      <c r="B1998" s="36">
        <v>33499119</v>
      </c>
      <c r="C1998" s="37">
        <v>279427</v>
      </c>
    </row>
    <row r="1999" spans="2:3" x14ac:dyDescent="0.3">
      <c r="B1999" s="36">
        <v>33499120</v>
      </c>
      <c r="C1999" s="37">
        <v>225966</v>
      </c>
    </row>
    <row r="2000" spans="2:3" x14ac:dyDescent="0.3">
      <c r="B2000" s="36">
        <v>33499121</v>
      </c>
      <c r="C2000" s="37">
        <v>178921</v>
      </c>
    </row>
    <row r="2001" spans="2:3" x14ac:dyDescent="0.3">
      <c r="B2001" s="36">
        <v>33499122</v>
      </c>
      <c r="C2001" s="37">
        <v>298804</v>
      </c>
    </row>
    <row r="2002" spans="2:3" x14ac:dyDescent="0.3">
      <c r="B2002" s="36">
        <v>33499123</v>
      </c>
      <c r="C2002" s="37">
        <v>200046</v>
      </c>
    </row>
    <row r="2003" spans="2:3" x14ac:dyDescent="0.3">
      <c r="B2003" s="36">
        <v>33499124</v>
      </c>
      <c r="C2003" s="37">
        <v>274370</v>
      </c>
    </row>
    <row r="2004" spans="2:3" x14ac:dyDescent="0.3">
      <c r="B2004" s="36">
        <v>33499125</v>
      </c>
      <c r="C2004" s="37">
        <v>218274</v>
      </c>
    </row>
    <row r="2005" spans="2:3" x14ac:dyDescent="0.3">
      <c r="B2005" s="36">
        <v>33499126</v>
      </c>
      <c r="C2005" s="37">
        <v>271164</v>
      </c>
    </row>
    <row r="2006" spans="2:3" x14ac:dyDescent="0.3">
      <c r="B2006" s="36">
        <v>33499127</v>
      </c>
      <c r="C2006" s="37">
        <v>252904</v>
      </c>
    </row>
    <row r="2007" spans="2:3" x14ac:dyDescent="0.3">
      <c r="B2007" s="36">
        <v>33499128</v>
      </c>
      <c r="C2007" s="37">
        <v>255673</v>
      </c>
    </row>
    <row r="2008" spans="2:3" x14ac:dyDescent="0.3">
      <c r="B2008" s="36">
        <v>33499129</v>
      </c>
      <c r="C2008" s="37">
        <v>258862</v>
      </c>
    </row>
    <row r="2009" spans="2:3" x14ac:dyDescent="0.3">
      <c r="B2009" s="36">
        <v>33499130</v>
      </c>
      <c r="C2009" s="37">
        <v>322108</v>
      </c>
    </row>
    <row r="2010" spans="2:3" x14ac:dyDescent="0.3">
      <c r="B2010" s="36">
        <v>33499131</v>
      </c>
      <c r="C2010" s="37">
        <v>306608</v>
      </c>
    </row>
    <row r="2011" spans="2:3" x14ac:dyDescent="0.3">
      <c r="B2011" s="36">
        <v>33499132</v>
      </c>
      <c r="C2011" s="37">
        <v>159544</v>
      </c>
    </row>
    <row r="2012" spans="2:3" x14ac:dyDescent="0.3">
      <c r="B2012" s="36">
        <v>33499133</v>
      </c>
      <c r="C2012" s="37">
        <v>143187</v>
      </c>
    </row>
    <row r="2013" spans="2:3" x14ac:dyDescent="0.3">
      <c r="B2013" s="36">
        <v>33499134</v>
      </c>
      <c r="C2013" s="37">
        <v>298331</v>
      </c>
    </row>
    <row r="2014" spans="2:3" x14ac:dyDescent="0.3">
      <c r="B2014" s="36">
        <v>33499135</v>
      </c>
      <c r="C2014" s="37">
        <v>214969</v>
      </c>
    </row>
    <row r="2015" spans="2:3" x14ac:dyDescent="0.3">
      <c r="B2015" s="36">
        <v>33499136</v>
      </c>
      <c r="C2015" s="37">
        <v>295746</v>
      </c>
    </row>
    <row r="2016" spans="2:3" x14ac:dyDescent="0.3">
      <c r="B2016" s="36">
        <v>33499137</v>
      </c>
      <c r="C2016" s="37">
        <v>149556</v>
      </c>
    </row>
    <row r="2017" spans="2:3" x14ac:dyDescent="0.3">
      <c r="B2017" s="36">
        <v>33499138</v>
      </c>
      <c r="C2017" s="37">
        <v>222199</v>
      </c>
    </row>
    <row r="2018" spans="2:3" x14ac:dyDescent="0.3">
      <c r="B2018" s="36">
        <v>33499139</v>
      </c>
      <c r="C2018" s="37">
        <v>244413</v>
      </c>
    </row>
    <row r="2019" spans="2:3" x14ac:dyDescent="0.3">
      <c r="B2019" s="36">
        <v>33499140</v>
      </c>
      <c r="C2019" s="37">
        <v>133094</v>
      </c>
    </row>
    <row r="2020" spans="2:3" x14ac:dyDescent="0.3">
      <c r="B2020" s="36">
        <v>33499141</v>
      </c>
      <c r="C2020" s="37">
        <v>268392</v>
      </c>
    </row>
    <row r="2021" spans="2:3" x14ac:dyDescent="0.3">
      <c r="B2021" s="36">
        <v>33499142</v>
      </c>
      <c r="C2021" s="37">
        <v>269634</v>
      </c>
    </row>
    <row r="2022" spans="2:3" x14ac:dyDescent="0.3">
      <c r="B2022" s="36">
        <v>33499143</v>
      </c>
      <c r="C2022" s="37">
        <v>360574</v>
      </c>
    </row>
    <row r="2023" spans="2:3" x14ac:dyDescent="0.3">
      <c r="B2023" s="36">
        <v>33499144</v>
      </c>
      <c r="C2023" s="37">
        <v>229063</v>
      </c>
    </row>
    <row r="2024" spans="2:3" x14ac:dyDescent="0.3">
      <c r="B2024" s="36">
        <v>33499145</v>
      </c>
      <c r="C2024" s="37">
        <v>323748</v>
      </c>
    </row>
    <row r="2025" spans="2:3" x14ac:dyDescent="0.3">
      <c r="B2025" s="36">
        <v>33499146</v>
      </c>
      <c r="C2025" s="37">
        <v>259593</v>
      </c>
    </row>
    <row r="2026" spans="2:3" x14ac:dyDescent="0.3">
      <c r="B2026" s="36">
        <v>33499147</v>
      </c>
      <c r="C2026" s="37">
        <v>136897</v>
      </c>
    </row>
    <row r="2027" spans="2:3" x14ac:dyDescent="0.3">
      <c r="B2027" s="36">
        <v>33499148</v>
      </c>
      <c r="C2027" s="37">
        <v>315650</v>
      </c>
    </row>
    <row r="2028" spans="2:3" x14ac:dyDescent="0.3">
      <c r="B2028" s="36">
        <v>33499149</v>
      </c>
      <c r="C2028" s="37">
        <v>237329</v>
      </c>
    </row>
    <row r="2029" spans="2:3" x14ac:dyDescent="0.3">
      <c r="B2029" s="36">
        <v>33499150</v>
      </c>
      <c r="C2029" s="37">
        <v>205810</v>
      </c>
    </row>
    <row r="2030" spans="2:3" x14ac:dyDescent="0.3">
      <c r="B2030" s="36">
        <v>33499151</v>
      </c>
      <c r="C2030" s="37">
        <v>252127</v>
      </c>
    </row>
    <row r="2031" spans="2:3" x14ac:dyDescent="0.3">
      <c r="B2031" s="36">
        <v>33499152</v>
      </c>
      <c r="C2031" s="37">
        <v>133188</v>
      </c>
    </row>
    <row r="2032" spans="2:3" x14ac:dyDescent="0.3">
      <c r="B2032" s="36">
        <v>33499153</v>
      </c>
      <c r="C2032" s="37">
        <v>264987</v>
      </c>
    </row>
    <row r="2033" spans="2:3" x14ac:dyDescent="0.3">
      <c r="B2033" s="36">
        <v>33499154</v>
      </c>
      <c r="C2033" s="37">
        <v>218900</v>
      </c>
    </row>
    <row r="2034" spans="2:3" x14ac:dyDescent="0.3">
      <c r="B2034" s="36">
        <v>33499155</v>
      </c>
      <c r="C2034" s="37">
        <v>273249</v>
      </c>
    </row>
    <row r="2035" spans="2:3" x14ac:dyDescent="0.3">
      <c r="B2035" s="36">
        <v>33499156</v>
      </c>
      <c r="C2035" s="37">
        <v>192710</v>
      </c>
    </row>
    <row r="2036" spans="2:3" x14ac:dyDescent="0.3">
      <c r="B2036" s="36">
        <v>33499157</v>
      </c>
      <c r="C2036" s="37">
        <v>240864</v>
      </c>
    </row>
    <row r="2037" spans="2:3" x14ac:dyDescent="0.3">
      <c r="B2037" s="36">
        <v>33499158</v>
      </c>
      <c r="C2037" s="37">
        <v>361321</v>
      </c>
    </row>
    <row r="2038" spans="2:3" x14ac:dyDescent="0.3">
      <c r="B2038" s="36">
        <v>33499159</v>
      </c>
      <c r="C2038" s="37">
        <v>333113</v>
      </c>
    </row>
    <row r="2039" spans="2:3" x14ac:dyDescent="0.3">
      <c r="B2039" s="36">
        <v>33499160</v>
      </c>
      <c r="C2039" s="37">
        <v>162538</v>
      </c>
    </row>
    <row r="2040" spans="2:3" x14ac:dyDescent="0.3">
      <c r="B2040" s="36">
        <v>33499161</v>
      </c>
      <c r="C2040" s="37">
        <v>202536</v>
      </c>
    </row>
    <row r="2041" spans="2:3" x14ac:dyDescent="0.3">
      <c r="B2041" s="36">
        <v>33499162</v>
      </c>
      <c r="C2041" s="37">
        <v>309545</v>
      </c>
    </row>
    <row r="2042" spans="2:3" x14ac:dyDescent="0.3">
      <c r="B2042" s="36">
        <v>33499163</v>
      </c>
      <c r="C2042" s="37">
        <v>193923</v>
      </c>
    </row>
    <row r="2043" spans="2:3" x14ac:dyDescent="0.3">
      <c r="B2043" s="36">
        <v>33499164</v>
      </c>
      <c r="C2043" s="37">
        <v>257287</v>
      </c>
    </row>
    <row r="2044" spans="2:3" x14ac:dyDescent="0.3">
      <c r="B2044" s="36">
        <v>33499165</v>
      </c>
      <c r="C2044" s="37">
        <v>273416</v>
      </c>
    </row>
    <row r="2045" spans="2:3" x14ac:dyDescent="0.3">
      <c r="B2045" s="36">
        <v>33499166</v>
      </c>
      <c r="C2045" s="37">
        <v>280575</v>
      </c>
    </row>
    <row r="2046" spans="2:3" x14ac:dyDescent="0.3">
      <c r="B2046" s="36">
        <v>33499167</v>
      </c>
      <c r="C2046" s="37">
        <v>301651</v>
      </c>
    </row>
    <row r="2047" spans="2:3" x14ac:dyDescent="0.3">
      <c r="B2047" s="36">
        <v>33499168</v>
      </c>
      <c r="C2047" s="37">
        <v>329318</v>
      </c>
    </row>
    <row r="2048" spans="2:3" x14ac:dyDescent="0.3">
      <c r="B2048" s="36">
        <v>33499169</v>
      </c>
      <c r="C2048" s="37">
        <v>227388</v>
      </c>
    </row>
    <row r="2049" spans="2:3" x14ac:dyDescent="0.3">
      <c r="B2049" s="36">
        <v>33499170</v>
      </c>
      <c r="C2049" s="37">
        <v>210308</v>
      </c>
    </row>
    <row r="2050" spans="2:3" x14ac:dyDescent="0.3">
      <c r="B2050" s="36">
        <v>33499171</v>
      </c>
      <c r="C2050" s="37">
        <v>218313</v>
      </c>
    </row>
    <row r="2051" spans="2:3" x14ac:dyDescent="0.3">
      <c r="B2051" s="36">
        <v>33499172</v>
      </c>
      <c r="C2051" s="37">
        <v>254719</v>
      </c>
    </row>
    <row r="2052" spans="2:3" x14ac:dyDescent="0.3">
      <c r="B2052" s="36">
        <v>33499173</v>
      </c>
      <c r="C2052" s="37">
        <v>373702</v>
      </c>
    </row>
    <row r="2053" spans="2:3" x14ac:dyDescent="0.3">
      <c r="B2053" s="36">
        <v>33499174</v>
      </c>
      <c r="C2053" s="37">
        <v>229491</v>
      </c>
    </row>
    <row r="2054" spans="2:3" x14ac:dyDescent="0.3">
      <c r="B2054" s="36">
        <v>33499175</v>
      </c>
      <c r="C2054" s="37">
        <v>280640</v>
      </c>
    </row>
    <row r="2055" spans="2:3" x14ac:dyDescent="0.3">
      <c r="B2055" s="36">
        <v>33499176</v>
      </c>
      <c r="C2055" s="37">
        <v>186065</v>
      </c>
    </row>
    <row r="2056" spans="2:3" x14ac:dyDescent="0.3">
      <c r="B2056" s="36">
        <v>33499177</v>
      </c>
      <c r="C2056" s="37">
        <v>230543</v>
      </c>
    </row>
    <row r="2057" spans="2:3" x14ac:dyDescent="0.3">
      <c r="B2057" s="36">
        <v>33499178</v>
      </c>
      <c r="C2057" s="37">
        <v>182147</v>
      </c>
    </row>
    <row r="2058" spans="2:3" x14ac:dyDescent="0.3">
      <c r="B2058" s="36">
        <v>33499179</v>
      </c>
      <c r="C2058" s="37">
        <v>259905</v>
      </c>
    </row>
    <row r="2059" spans="2:3" x14ac:dyDescent="0.3">
      <c r="B2059" s="36">
        <v>33499180</v>
      </c>
      <c r="C2059" s="37">
        <v>192363</v>
      </c>
    </row>
    <row r="2060" spans="2:3" x14ac:dyDescent="0.3">
      <c r="B2060" s="36">
        <v>33499181</v>
      </c>
      <c r="C2060" s="37">
        <v>286535</v>
      </c>
    </row>
    <row r="2061" spans="2:3" x14ac:dyDescent="0.3">
      <c r="B2061" s="36">
        <v>33499182</v>
      </c>
      <c r="C2061" s="37">
        <v>321194</v>
      </c>
    </row>
    <row r="2062" spans="2:3" x14ac:dyDescent="0.3">
      <c r="B2062" s="36">
        <v>33499183</v>
      </c>
      <c r="C2062" s="37">
        <v>271007</v>
      </c>
    </row>
    <row r="2063" spans="2:3" x14ac:dyDescent="0.3">
      <c r="B2063" s="36">
        <v>33499184</v>
      </c>
      <c r="C2063" s="37">
        <v>216479</v>
      </c>
    </row>
    <row r="2064" spans="2:3" x14ac:dyDescent="0.3">
      <c r="B2064" s="36">
        <v>33499185</v>
      </c>
      <c r="C2064" s="37">
        <v>306420</v>
      </c>
    </row>
    <row r="2065" spans="2:3" x14ac:dyDescent="0.3">
      <c r="B2065" s="36">
        <v>33499186</v>
      </c>
      <c r="C2065" s="37">
        <v>297415</v>
      </c>
    </row>
    <row r="2066" spans="2:3" x14ac:dyDescent="0.3">
      <c r="B2066" s="36">
        <v>33499187</v>
      </c>
      <c r="C2066" s="37">
        <v>297323</v>
      </c>
    </row>
    <row r="2067" spans="2:3" x14ac:dyDescent="0.3">
      <c r="B2067" s="36">
        <v>33499188</v>
      </c>
      <c r="C2067" s="37">
        <v>269663</v>
      </c>
    </row>
    <row r="2068" spans="2:3" x14ac:dyDescent="0.3">
      <c r="B2068" s="36">
        <v>33499189</v>
      </c>
      <c r="C2068" s="37">
        <v>230011</v>
      </c>
    </row>
    <row r="2069" spans="2:3" x14ac:dyDescent="0.3">
      <c r="B2069" s="36">
        <v>33499190</v>
      </c>
      <c r="C2069" s="37">
        <v>218743</v>
      </c>
    </row>
    <row r="2070" spans="2:3" x14ac:dyDescent="0.3">
      <c r="B2070" s="36">
        <v>33499191</v>
      </c>
      <c r="C2070" s="37">
        <v>330963</v>
      </c>
    </row>
    <row r="2071" spans="2:3" x14ac:dyDescent="0.3">
      <c r="B2071" s="36">
        <v>33499192</v>
      </c>
      <c r="C2071" s="37">
        <v>329148</v>
      </c>
    </row>
    <row r="2072" spans="2:3" x14ac:dyDescent="0.3">
      <c r="B2072" s="36">
        <v>33499193</v>
      </c>
      <c r="C2072" s="37">
        <v>324028</v>
      </c>
    </row>
    <row r="2073" spans="2:3" x14ac:dyDescent="0.3">
      <c r="B2073" s="36">
        <v>33499194</v>
      </c>
      <c r="C2073" s="37">
        <v>273528</v>
      </c>
    </row>
    <row r="2074" spans="2:3" x14ac:dyDescent="0.3">
      <c r="B2074" s="36">
        <v>33499195</v>
      </c>
      <c r="C2074" s="37">
        <v>258612</v>
      </c>
    </row>
    <row r="2075" spans="2:3" x14ac:dyDescent="0.3">
      <c r="B2075" s="36">
        <v>33499196</v>
      </c>
      <c r="C2075" s="37">
        <v>118993</v>
      </c>
    </row>
    <row r="2076" spans="2:3" x14ac:dyDescent="0.3">
      <c r="B2076" s="36">
        <v>33499197</v>
      </c>
      <c r="C2076" s="37">
        <v>200684</v>
      </c>
    </row>
    <row r="2077" spans="2:3" x14ac:dyDescent="0.3">
      <c r="B2077" s="36">
        <v>33499198</v>
      </c>
      <c r="C2077" s="37">
        <v>216590</v>
      </c>
    </row>
    <row r="2078" spans="2:3" x14ac:dyDescent="0.3">
      <c r="B2078" s="36">
        <v>33499199</v>
      </c>
      <c r="C2078" s="37">
        <v>274033</v>
      </c>
    </row>
    <row r="2079" spans="2:3" x14ac:dyDescent="0.3">
      <c r="B2079" s="36">
        <v>33499200</v>
      </c>
      <c r="C2079" s="37">
        <v>231592</v>
      </c>
    </row>
    <row r="2080" spans="2:3" x14ac:dyDescent="0.3">
      <c r="B2080" s="36">
        <v>33499201</v>
      </c>
      <c r="C2080" s="37">
        <v>262477</v>
      </c>
    </row>
    <row r="2081" spans="2:3" x14ac:dyDescent="0.3">
      <c r="B2081" s="36">
        <v>33499202</v>
      </c>
      <c r="C2081" s="37">
        <v>275800</v>
      </c>
    </row>
    <row r="2082" spans="2:3" x14ac:dyDescent="0.3">
      <c r="B2082" s="36">
        <v>33499203</v>
      </c>
      <c r="C2082" s="37">
        <v>173390</v>
      </c>
    </row>
    <row r="2083" spans="2:3" x14ac:dyDescent="0.3">
      <c r="B2083" s="36">
        <v>33499204</v>
      </c>
      <c r="C2083" s="37">
        <v>184932</v>
      </c>
    </row>
    <row r="2084" spans="2:3" x14ac:dyDescent="0.3">
      <c r="B2084" s="36">
        <v>33499205</v>
      </c>
      <c r="C2084" s="37">
        <v>194956</v>
      </c>
    </row>
    <row r="2085" spans="2:3" x14ac:dyDescent="0.3">
      <c r="B2085" s="36">
        <v>33499206</v>
      </c>
      <c r="C2085" s="37">
        <v>350652</v>
      </c>
    </row>
    <row r="2086" spans="2:3" x14ac:dyDescent="0.3">
      <c r="B2086" s="36">
        <v>33499207</v>
      </c>
      <c r="C2086" s="37">
        <v>239163</v>
      </c>
    </row>
    <row r="2087" spans="2:3" x14ac:dyDescent="0.3">
      <c r="B2087" s="36">
        <v>33499208</v>
      </c>
      <c r="C2087" s="37">
        <v>237304</v>
      </c>
    </row>
    <row r="2088" spans="2:3" x14ac:dyDescent="0.3">
      <c r="B2088" s="36">
        <v>33499209</v>
      </c>
      <c r="C2088" s="37">
        <v>326952</v>
      </c>
    </row>
    <row r="2089" spans="2:3" x14ac:dyDescent="0.3">
      <c r="B2089" s="36">
        <v>33499210</v>
      </c>
      <c r="C2089" s="37">
        <v>232742</v>
      </c>
    </row>
    <row r="2090" spans="2:3" x14ac:dyDescent="0.3">
      <c r="B2090" s="36">
        <v>33499211</v>
      </c>
      <c r="C2090" s="37">
        <v>318459</v>
      </c>
    </row>
    <row r="2091" spans="2:3" x14ac:dyDescent="0.3">
      <c r="B2091" s="36">
        <v>33499212</v>
      </c>
      <c r="C2091" s="37">
        <v>217146</v>
      </c>
    </row>
    <row r="2092" spans="2:3" x14ac:dyDescent="0.3">
      <c r="B2092" s="36">
        <v>33499213</v>
      </c>
      <c r="C2092" s="37">
        <v>312963</v>
      </c>
    </row>
    <row r="2093" spans="2:3" x14ac:dyDescent="0.3">
      <c r="B2093" s="36">
        <v>33499214</v>
      </c>
      <c r="C2093" s="37">
        <v>336892</v>
      </c>
    </row>
    <row r="2094" spans="2:3" x14ac:dyDescent="0.3">
      <c r="B2094" s="36">
        <v>33499215</v>
      </c>
      <c r="C2094" s="37">
        <v>287192</v>
      </c>
    </row>
    <row r="2095" spans="2:3" x14ac:dyDescent="0.3">
      <c r="B2095" s="36">
        <v>33499216</v>
      </c>
      <c r="C2095" s="37">
        <v>330554</v>
      </c>
    </row>
    <row r="2096" spans="2:3" x14ac:dyDescent="0.3">
      <c r="B2096" s="36">
        <v>33499217</v>
      </c>
      <c r="C2096" s="37">
        <v>285229</v>
      </c>
    </row>
    <row r="2097" spans="2:3" x14ac:dyDescent="0.3">
      <c r="B2097" s="36">
        <v>33499218</v>
      </c>
      <c r="C2097" s="37">
        <v>137644</v>
      </c>
    </row>
    <row r="2098" spans="2:3" x14ac:dyDescent="0.3">
      <c r="B2098" s="36">
        <v>33499219</v>
      </c>
      <c r="C2098" s="37">
        <v>102689</v>
      </c>
    </row>
    <row r="2099" spans="2:3" x14ac:dyDescent="0.3">
      <c r="B2099" s="36">
        <v>33499220</v>
      </c>
      <c r="C2099" s="37">
        <v>319735</v>
      </c>
    </row>
    <row r="2100" spans="2:3" x14ac:dyDescent="0.3">
      <c r="B2100" s="36">
        <v>33499221</v>
      </c>
      <c r="C2100" s="37">
        <v>268415</v>
      </c>
    </row>
    <row r="2101" spans="2:3" x14ac:dyDescent="0.3">
      <c r="B2101" s="36">
        <v>33499222</v>
      </c>
      <c r="C2101" s="37">
        <v>320936</v>
      </c>
    </row>
    <row r="2102" spans="2:3" x14ac:dyDescent="0.3">
      <c r="B2102" s="36">
        <v>33499223</v>
      </c>
      <c r="C2102" s="37">
        <v>222957</v>
      </c>
    </row>
    <row r="2103" spans="2:3" x14ac:dyDescent="0.3">
      <c r="B2103" s="36">
        <v>33499224</v>
      </c>
      <c r="C2103" s="37">
        <v>257158</v>
      </c>
    </row>
    <row r="2104" spans="2:3" x14ac:dyDescent="0.3">
      <c r="B2104" s="36">
        <v>33499225</v>
      </c>
      <c r="C2104" s="37">
        <v>307932</v>
      </c>
    </row>
    <row r="2105" spans="2:3" x14ac:dyDescent="0.3">
      <c r="B2105" s="36">
        <v>33499226</v>
      </c>
      <c r="C2105" s="37">
        <v>150373</v>
      </c>
    </row>
    <row r="2106" spans="2:3" x14ac:dyDescent="0.3">
      <c r="B2106" s="36">
        <v>33499227</v>
      </c>
      <c r="C2106" s="37">
        <v>218702</v>
      </c>
    </row>
    <row r="2107" spans="2:3" x14ac:dyDescent="0.3">
      <c r="B2107" s="36">
        <v>33499228</v>
      </c>
      <c r="C2107" s="37">
        <v>157752</v>
      </c>
    </row>
    <row r="2108" spans="2:3" x14ac:dyDescent="0.3">
      <c r="B2108" s="36">
        <v>33499229</v>
      </c>
      <c r="C2108" s="37">
        <v>220929</v>
      </c>
    </row>
    <row r="2109" spans="2:3" x14ac:dyDescent="0.3">
      <c r="B2109" s="36">
        <v>33499230</v>
      </c>
      <c r="C2109" s="37">
        <v>235151</v>
      </c>
    </row>
    <row r="2110" spans="2:3" x14ac:dyDescent="0.3">
      <c r="B2110" s="36">
        <v>33499231</v>
      </c>
      <c r="C2110" s="37">
        <v>199675</v>
      </c>
    </row>
    <row r="2111" spans="2:3" x14ac:dyDescent="0.3">
      <c r="B2111" s="36">
        <v>33499232</v>
      </c>
      <c r="C2111" s="37">
        <v>276456</v>
      </c>
    </row>
    <row r="2112" spans="2:3" x14ac:dyDescent="0.3">
      <c r="B2112" s="36">
        <v>33499233</v>
      </c>
      <c r="C2112" s="37">
        <v>247198</v>
      </c>
    </row>
    <row r="2113" spans="2:3" x14ac:dyDescent="0.3">
      <c r="B2113" s="36">
        <v>33499234</v>
      </c>
      <c r="C2113" s="37">
        <v>179500</v>
      </c>
    </row>
    <row r="2114" spans="2:3" x14ac:dyDescent="0.3">
      <c r="B2114" s="36">
        <v>33499235</v>
      </c>
      <c r="C2114" s="37">
        <v>318068</v>
      </c>
    </row>
    <row r="2115" spans="2:3" x14ac:dyDescent="0.3">
      <c r="B2115" s="36">
        <v>33499236</v>
      </c>
      <c r="C2115" s="37">
        <v>281688</v>
      </c>
    </row>
    <row r="2116" spans="2:3" x14ac:dyDescent="0.3">
      <c r="B2116" s="36">
        <v>33499237</v>
      </c>
      <c r="C2116" s="37">
        <v>240076</v>
      </c>
    </row>
    <row r="2117" spans="2:3" x14ac:dyDescent="0.3">
      <c r="B2117" s="36">
        <v>33499238</v>
      </c>
      <c r="C2117" s="37">
        <v>318462</v>
      </c>
    </row>
    <row r="2118" spans="2:3" x14ac:dyDescent="0.3">
      <c r="B2118" s="36">
        <v>33499239</v>
      </c>
      <c r="C2118" s="37">
        <v>156729</v>
      </c>
    </row>
    <row r="2119" spans="2:3" x14ac:dyDescent="0.3">
      <c r="B2119" s="36">
        <v>33499240</v>
      </c>
      <c r="C2119" s="37">
        <v>289357</v>
      </c>
    </row>
    <row r="2120" spans="2:3" x14ac:dyDescent="0.3">
      <c r="B2120" s="36">
        <v>33499241</v>
      </c>
      <c r="C2120" s="37">
        <v>194430</v>
      </c>
    </row>
    <row r="2121" spans="2:3" x14ac:dyDescent="0.3">
      <c r="B2121" s="36">
        <v>33499242</v>
      </c>
      <c r="C2121" s="37">
        <v>257566</v>
      </c>
    </row>
    <row r="2122" spans="2:3" x14ac:dyDescent="0.3">
      <c r="B2122" s="36">
        <v>33499243</v>
      </c>
      <c r="C2122" s="37">
        <v>257228</v>
      </c>
    </row>
    <row r="2123" spans="2:3" x14ac:dyDescent="0.3">
      <c r="B2123" s="36">
        <v>33499244</v>
      </c>
      <c r="C2123" s="37">
        <v>249879</v>
      </c>
    </row>
    <row r="2124" spans="2:3" x14ac:dyDescent="0.3">
      <c r="B2124" s="36">
        <v>33499245</v>
      </c>
      <c r="C2124" s="37">
        <v>272185</v>
      </c>
    </row>
    <row r="2125" spans="2:3" x14ac:dyDescent="0.3">
      <c r="B2125" s="36">
        <v>33499246</v>
      </c>
      <c r="C2125" s="37">
        <v>254017</v>
      </c>
    </row>
    <row r="2126" spans="2:3" x14ac:dyDescent="0.3">
      <c r="B2126" s="36">
        <v>33499247</v>
      </c>
      <c r="C2126" s="37">
        <v>242368</v>
      </c>
    </row>
    <row r="2127" spans="2:3" x14ac:dyDescent="0.3">
      <c r="B2127" s="36">
        <v>33499248</v>
      </c>
      <c r="C2127" s="37">
        <v>238448</v>
      </c>
    </row>
    <row r="2128" spans="2:3" x14ac:dyDescent="0.3">
      <c r="B2128" s="36">
        <v>33499249</v>
      </c>
      <c r="C2128" s="37">
        <v>335417</v>
      </c>
    </row>
    <row r="2129" spans="2:3" x14ac:dyDescent="0.3">
      <c r="B2129" s="36">
        <v>33499250</v>
      </c>
      <c r="C2129" s="37">
        <v>242020</v>
      </c>
    </row>
    <row r="2130" spans="2:3" x14ac:dyDescent="0.3">
      <c r="B2130" s="36">
        <v>33499251</v>
      </c>
      <c r="C2130" s="37">
        <v>283531</v>
      </c>
    </row>
    <row r="2131" spans="2:3" x14ac:dyDescent="0.3">
      <c r="B2131" s="36">
        <v>33499252</v>
      </c>
      <c r="C2131" s="37">
        <v>225976</v>
      </c>
    </row>
    <row r="2132" spans="2:3" x14ac:dyDescent="0.3">
      <c r="B2132" s="36">
        <v>33499253</v>
      </c>
      <c r="C2132" s="37">
        <v>232125</v>
      </c>
    </row>
    <row r="2133" spans="2:3" x14ac:dyDescent="0.3">
      <c r="B2133" s="36">
        <v>33499254</v>
      </c>
      <c r="C2133" s="37">
        <v>261984</v>
      </c>
    </row>
    <row r="2134" spans="2:3" x14ac:dyDescent="0.3">
      <c r="B2134" s="36">
        <v>33499255</v>
      </c>
      <c r="C2134" s="37">
        <v>227958</v>
      </c>
    </row>
    <row r="2135" spans="2:3" x14ac:dyDescent="0.3">
      <c r="B2135" s="36">
        <v>33499256</v>
      </c>
      <c r="C2135" s="37">
        <v>263538</v>
      </c>
    </row>
    <row r="2136" spans="2:3" x14ac:dyDescent="0.3">
      <c r="B2136" s="36">
        <v>33499257</v>
      </c>
      <c r="C2136" s="37">
        <v>177650</v>
      </c>
    </row>
    <row r="2137" spans="2:3" x14ac:dyDescent="0.3">
      <c r="B2137" s="36">
        <v>33499258</v>
      </c>
      <c r="C2137" s="37">
        <v>327727</v>
      </c>
    </row>
    <row r="2138" spans="2:3" x14ac:dyDescent="0.3">
      <c r="B2138" s="36">
        <v>33499259</v>
      </c>
      <c r="C2138" s="37">
        <v>339862</v>
      </c>
    </row>
    <row r="2139" spans="2:3" x14ac:dyDescent="0.3">
      <c r="B2139" s="36">
        <v>33499260</v>
      </c>
      <c r="C2139" s="37">
        <v>385791</v>
      </c>
    </row>
    <row r="2140" spans="2:3" x14ac:dyDescent="0.3">
      <c r="B2140" s="36">
        <v>33499261</v>
      </c>
      <c r="C2140" s="37">
        <v>232525</v>
      </c>
    </row>
    <row r="2141" spans="2:3" x14ac:dyDescent="0.3">
      <c r="B2141" s="36">
        <v>33499262</v>
      </c>
      <c r="C2141" s="37">
        <v>255969</v>
      </c>
    </row>
    <row r="2142" spans="2:3" x14ac:dyDescent="0.3">
      <c r="B2142" s="36">
        <v>33499263</v>
      </c>
      <c r="C2142" s="37">
        <v>255656</v>
      </c>
    </row>
    <row r="2143" spans="2:3" x14ac:dyDescent="0.3">
      <c r="B2143" s="36">
        <v>33499264</v>
      </c>
      <c r="C2143" s="37">
        <v>346802</v>
      </c>
    </row>
    <row r="2144" spans="2:3" x14ac:dyDescent="0.3">
      <c r="B2144" s="36">
        <v>33499265</v>
      </c>
      <c r="C2144" s="37">
        <v>337186</v>
      </c>
    </row>
    <row r="2145" spans="2:3" x14ac:dyDescent="0.3">
      <c r="B2145" s="36">
        <v>33499266</v>
      </c>
      <c r="C2145" s="37">
        <v>263698</v>
      </c>
    </row>
    <row r="2146" spans="2:3" x14ac:dyDescent="0.3">
      <c r="B2146" s="36">
        <v>33499267</v>
      </c>
      <c r="C2146" s="37">
        <v>281100</v>
      </c>
    </row>
    <row r="2147" spans="2:3" x14ac:dyDescent="0.3">
      <c r="B2147" s="36">
        <v>33499268</v>
      </c>
      <c r="C2147" s="37">
        <v>180517</v>
      </c>
    </row>
    <row r="2148" spans="2:3" x14ac:dyDescent="0.3">
      <c r="B2148" s="36">
        <v>33499269</v>
      </c>
      <c r="C2148" s="37">
        <v>364321</v>
      </c>
    </row>
    <row r="2149" spans="2:3" x14ac:dyDescent="0.3">
      <c r="B2149" s="36">
        <v>33499270</v>
      </c>
      <c r="C2149" s="37">
        <v>251898</v>
      </c>
    </row>
    <row r="2150" spans="2:3" x14ac:dyDescent="0.3">
      <c r="B2150" s="36">
        <v>33499271</v>
      </c>
      <c r="C2150" s="37">
        <v>289230</v>
      </c>
    </row>
    <row r="2151" spans="2:3" x14ac:dyDescent="0.3">
      <c r="B2151" s="36">
        <v>33499272</v>
      </c>
      <c r="C2151" s="37">
        <v>298080</v>
      </c>
    </row>
    <row r="2152" spans="2:3" x14ac:dyDescent="0.3">
      <c r="B2152" s="36">
        <v>33499273</v>
      </c>
      <c r="C2152" s="37">
        <v>365820</v>
      </c>
    </row>
    <row r="2153" spans="2:3" x14ac:dyDescent="0.3">
      <c r="B2153" s="36">
        <v>33499274</v>
      </c>
      <c r="C2153" s="37">
        <v>216555</v>
      </c>
    </row>
    <row r="2154" spans="2:3" x14ac:dyDescent="0.3">
      <c r="B2154" s="36">
        <v>33499275</v>
      </c>
      <c r="C2154" s="37">
        <v>159818</v>
      </c>
    </row>
    <row r="2155" spans="2:3" x14ac:dyDescent="0.3">
      <c r="B2155" s="36">
        <v>33499276</v>
      </c>
      <c r="C2155" s="37">
        <v>302162</v>
      </c>
    </row>
    <row r="2156" spans="2:3" x14ac:dyDescent="0.3">
      <c r="B2156" s="36">
        <v>33499277</v>
      </c>
      <c r="C2156" s="37">
        <v>170831</v>
      </c>
    </row>
    <row r="2157" spans="2:3" x14ac:dyDescent="0.3">
      <c r="B2157" s="36">
        <v>33499278</v>
      </c>
      <c r="C2157" s="37">
        <v>194526</v>
      </c>
    </row>
    <row r="2158" spans="2:3" x14ac:dyDescent="0.3">
      <c r="B2158" s="36">
        <v>33499279</v>
      </c>
      <c r="C2158" s="37">
        <v>283182</v>
      </c>
    </row>
    <row r="2159" spans="2:3" x14ac:dyDescent="0.3">
      <c r="B2159" s="36">
        <v>33499280</v>
      </c>
      <c r="C2159" s="37">
        <v>386704</v>
      </c>
    </row>
    <row r="2160" spans="2:3" x14ac:dyDescent="0.3">
      <c r="B2160" s="36">
        <v>33499281</v>
      </c>
      <c r="C2160" s="37">
        <v>208021</v>
      </c>
    </row>
    <row r="2161" spans="2:3" x14ac:dyDescent="0.3">
      <c r="B2161" s="36">
        <v>33499282</v>
      </c>
      <c r="C2161" s="37">
        <v>161264</v>
      </c>
    </row>
    <row r="2162" spans="2:3" x14ac:dyDescent="0.3">
      <c r="B2162" s="36">
        <v>33499283</v>
      </c>
      <c r="C2162" s="37">
        <v>311454</v>
      </c>
    </row>
    <row r="2163" spans="2:3" x14ac:dyDescent="0.3">
      <c r="B2163" s="36">
        <v>33499284</v>
      </c>
      <c r="C2163" s="37">
        <v>241071</v>
      </c>
    </row>
    <row r="2164" spans="2:3" x14ac:dyDescent="0.3">
      <c r="B2164" s="36">
        <v>33499285</v>
      </c>
      <c r="C2164" s="37">
        <v>265226</v>
      </c>
    </row>
    <row r="2165" spans="2:3" x14ac:dyDescent="0.3">
      <c r="B2165" s="36">
        <v>33499286</v>
      </c>
      <c r="C2165" s="37">
        <v>291331</v>
      </c>
    </row>
    <row r="2166" spans="2:3" x14ac:dyDescent="0.3">
      <c r="B2166" s="36">
        <v>33499287</v>
      </c>
      <c r="C2166" s="37">
        <v>240458</v>
      </c>
    </row>
    <row r="2167" spans="2:3" x14ac:dyDescent="0.3">
      <c r="B2167" s="36">
        <v>33499288</v>
      </c>
      <c r="C2167" s="37">
        <v>281246</v>
      </c>
    </row>
    <row r="2168" spans="2:3" x14ac:dyDescent="0.3">
      <c r="B2168" s="36">
        <v>33499289</v>
      </c>
      <c r="C2168" s="37">
        <v>213821</v>
      </c>
    </row>
    <row r="2169" spans="2:3" x14ac:dyDescent="0.3">
      <c r="B2169" s="36">
        <v>33499290</v>
      </c>
      <c r="C2169" s="37">
        <v>203410</v>
      </c>
    </row>
    <row r="2170" spans="2:3" x14ac:dyDescent="0.3">
      <c r="B2170" s="36">
        <v>33499291</v>
      </c>
      <c r="C2170" s="37">
        <v>298393</v>
      </c>
    </row>
    <row r="2171" spans="2:3" x14ac:dyDescent="0.3">
      <c r="B2171" s="36">
        <v>33499292</v>
      </c>
      <c r="C2171" s="37">
        <v>370807</v>
      </c>
    </row>
    <row r="2172" spans="2:3" x14ac:dyDescent="0.3">
      <c r="B2172" s="36">
        <v>33499293</v>
      </c>
      <c r="C2172" s="37">
        <v>85499</v>
      </c>
    </row>
    <row r="2173" spans="2:3" x14ac:dyDescent="0.3">
      <c r="B2173" s="36">
        <v>33499294</v>
      </c>
      <c r="C2173" s="37">
        <v>280856</v>
      </c>
    </row>
    <row r="2174" spans="2:3" x14ac:dyDescent="0.3">
      <c r="B2174" s="36">
        <v>33499295</v>
      </c>
      <c r="C2174" s="37">
        <v>231906</v>
      </c>
    </row>
    <row r="2175" spans="2:3" x14ac:dyDescent="0.3">
      <c r="B2175" s="36">
        <v>33499296</v>
      </c>
      <c r="C2175" s="37">
        <v>372488</v>
      </c>
    </row>
    <row r="2176" spans="2:3" x14ac:dyDescent="0.3">
      <c r="B2176" s="36">
        <v>33499297</v>
      </c>
      <c r="C2176" s="37">
        <v>187252</v>
      </c>
    </row>
    <row r="2177" spans="2:3" x14ac:dyDescent="0.3">
      <c r="B2177" s="36">
        <v>33499298</v>
      </c>
      <c r="C2177" s="37">
        <v>270659</v>
      </c>
    </row>
    <row r="2178" spans="2:3" x14ac:dyDescent="0.3">
      <c r="B2178" s="36">
        <v>33499299</v>
      </c>
      <c r="C2178" s="37">
        <v>273434</v>
      </c>
    </row>
    <row r="2179" spans="2:3" x14ac:dyDescent="0.3">
      <c r="B2179" s="36">
        <v>33499300</v>
      </c>
      <c r="C2179" s="37">
        <v>95712</v>
      </c>
    </row>
    <row r="2180" spans="2:3" x14ac:dyDescent="0.3">
      <c r="B2180" s="36">
        <v>33499301</v>
      </c>
      <c r="C2180" s="37">
        <v>214858</v>
      </c>
    </row>
    <row r="2181" spans="2:3" x14ac:dyDescent="0.3">
      <c r="B2181" s="36">
        <v>33499302</v>
      </c>
      <c r="C2181" s="37">
        <v>248883</v>
      </c>
    </row>
    <row r="2182" spans="2:3" x14ac:dyDescent="0.3">
      <c r="B2182" s="36">
        <v>33499303</v>
      </c>
      <c r="C2182" s="37">
        <v>275324</v>
      </c>
    </row>
    <row r="2183" spans="2:3" x14ac:dyDescent="0.3">
      <c r="B2183" s="36">
        <v>33499304</v>
      </c>
      <c r="C2183" s="37">
        <v>269354</v>
      </c>
    </row>
    <row r="2184" spans="2:3" x14ac:dyDescent="0.3">
      <c r="B2184" s="36">
        <v>33499305</v>
      </c>
      <c r="C2184" s="37">
        <v>328596</v>
      </c>
    </row>
    <row r="2185" spans="2:3" x14ac:dyDescent="0.3">
      <c r="B2185" s="36">
        <v>33499306</v>
      </c>
      <c r="C2185" s="37">
        <v>150568</v>
      </c>
    </row>
    <row r="2186" spans="2:3" x14ac:dyDescent="0.3">
      <c r="B2186" s="36">
        <v>33499307</v>
      </c>
      <c r="C2186" s="37">
        <v>228575</v>
      </c>
    </row>
    <row r="2187" spans="2:3" x14ac:dyDescent="0.3">
      <c r="B2187" s="36">
        <v>33499308</v>
      </c>
      <c r="C2187" s="37">
        <v>278375</v>
      </c>
    </row>
    <row r="2188" spans="2:3" x14ac:dyDescent="0.3">
      <c r="B2188" s="36">
        <v>33499309</v>
      </c>
      <c r="C2188" s="37">
        <v>209720</v>
      </c>
    </row>
    <row r="2189" spans="2:3" x14ac:dyDescent="0.3">
      <c r="B2189" s="36">
        <v>33499310</v>
      </c>
      <c r="C2189" s="37">
        <v>272704</v>
      </c>
    </row>
    <row r="2190" spans="2:3" x14ac:dyDescent="0.3">
      <c r="B2190" s="36">
        <v>33499311</v>
      </c>
      <c r="C2190" s="37">
        <v>356916</v>
      </c>
    </row>
    <row r="2191" spans="2:3" x14ac:dyDescent="0.3">
      <c r="B2191" s="36">
        <v>33499312</v>
      </c>
      <c r="C2191" s="37">
        <v>301011</v>
      </c>
    </row>
    <row r="2192" spans="2:3" x14ac:dyDescent="0.3">
      <c r="B2192" s="36">
        <v>33499313</v>
      </c>
      <c r="C2192" s="37">
        <v>255376</v>
      </c>
    </row>
    <row r="2193" spans="2:3" x14ac:dyDescent="0.3">
      <c r="B2193" s="36">
        <v>33499314</v>
      </c>
      <c r="C2193" s="37">
        <v>257452</v>
      </c>
    </row>
    <row r="2194" spans="2:3" x14ac:dyDescent="0.3">
      <c r="B2194" s="36">
        <v>33499315</v>
      </c>
      <c r="C2194" s="37">
        <v>267482</v>
      </c>
    </row>
    <row r="2195" spans="2:3" x14ac:dyDescent="0.3">
      <c r="B2195" s="36">
        <v>33499316</v>
      </c>
      <c r="C2195" s="37">
        <v>257987</v>
      </c>
    </row>
    <row r="2196" spans="2:3" x14ac:dyDescent="0.3">
      <c r="B2196" s="36">
        <v>33499317</v>
      </c>
      <c r="C2196" s="37">
        <v>210867</v>
      </c>
    </row>
    <row r="2197" spans="2:3" x14ac:dyDescent="0.3">
      <c r="B2197" s="36">
        <v>33499318</v>
      </c>
      <c r="C2197" s="37">
        <v>187641</v>
      </c>
    </row>
    <row r="2198" spans="2:3" x14ac:dyDescent="0.3">
      <c r="B2198" s="36">
        <v>33499319</v>
      </c>
      <c r="C2198" s="37">
        <v>235388</v>
      </c>
    </row>
    <row r="2199" spans="2:3" x14ac:dyDescent="0.3">
      <c r="B2199" s="36">
        <v>33499320</v>
      </c>
      <c r="C2199" s="37">
        <v>294596</v>
      </c>
    </row>
    <row r="2200" spans="2:3" x14ac:dyDescent="0.3">
      <c r="B2200" s="36">
        <v>33499321</v>
      </c>
      <c r="C2200" s="37">
        <v>211946</v>
      </c>
    </row>
    <row r="2201" spans="2:3" x14ac:dyDescent="0.3">
      <c r="B2201" s="36">
        <v>33499322</v>
      </c>
      <c r="C2201" s="37">
        <v>155531</v>
      </c>
    </row>
    <row r="2202" spans="2:3" x14ac:dyDescent="0.3">
      <c r="B2202" s="36">
        <v>33499323</v>
      </c>
      <c r="C2202" s="37">
        <v>208815</v>
      </c>
    </row>
    <row r="2203" spans="2:3" x14ac:dyDescent="0.3">
      <c r="B2203" s="36">
        <v>33499324</v>
      </c>
      <c r="C2203" s="37">
        <v>218321</v>
      </c>
    </row>
    <row r="2204" spans="2:3" x14ac:dyDescent="0.3">
      <c r="B2204" s="36">
        <v>33499325</v>
      </c>
      <c r="C2204" s="37">
        <v>282867</v>
      </c>
    </row>
    <row r="2205" spans="2:3" x14ac:dyDescent="0.3">
      <c r="B2205" s="36">
        <v>33499326</v>
      </c>
      <c r="C2205" s="37">
        <v>396626</v>
      </c>
    </row>
    <row r="2206" spans="2:3" x14ac:dyDescent="0.3">
      <c r="B2206" s="36">
        <v>33499327</v>
      </c>
      <c r="C2206" s="37">
        <v>235149</v>
      </c>
    </row>
    <row r="2207" spans="2:3" x14ac:dyDescent="0.3">
      <c r="B2207" s="36">
        <v>33499328</v>
      </c>
      <c r="C2207" s="37">
        <v>219443</v>
      </c>
    </row>
    <row r="2208" spans="2:3" x14ac:dyDescent="0.3">
      <c r="B2208" s="36">
        <v>33499329</v>
      </c>
      <c r="C2208" s="37">
        <v>180355</v>
      </c>
    </row>
    <row r="2209" spans="2:3" x14ac:dyDescent="0.3">
      <c r="B2209" s="36">
        <v>33499330</v>
      </c>
      <c r="C2209" s="37">
        <v>218333</v>
      </c>
    </row>
    <row r="2210" spans="2:3" x14ac:dyDescent="0.3">
      <c r="B2210" s="36">
        <v>33499331</v>
      </c>
      <c r="C2210" s="37">
        <v>284979</v>
      </c>
    </row>
    <row r="2211" spans="2:3" x14ac:dyDescent="0.3">
      <c r="B2211" s="36">
        <v>33499332</v>
      </c>
      <c r="C2211" s="37">
        <v>74572</v>
      </c>
    </row>
    <row r="2212" spans="2:3" x14ac:dyDescent="0.3">
      <c r="B2212" s="36">
        <v>33499333</v>
      </c>
      <c r="C2212" s="37">
        <v>367401</v>
      </c>
    </row>
    <row r="2213" spans="2:3" x14ac:dyDescent="0.3">
      <c r="B2213" s="36">
        <v>33499334</v>
      </c>
      <c r="C2213" s="37">
        <v>308918</v>
      </c>
    </row>
    <row r="2214" spans="2:3" x14ac:dyDescent="0.3">
      <c r="B2214" s="36">
        <v>33499335</v>
      </c>
      <c r="C2214" s="37">
        <v>206167</v>
      </c>
    </row>
    <row r="2215" spans="2:3" x14ac:dyDescent="0.3">
      <c r="B2215" s="36">
        <v>33499336</v>
      </c>
      <c r="C2215" s="37">
        <v>195985</v>
      </c>
    </row>
    <row r="2216" spans="2:3" x14ac:dyDescent="0.3">
      <c r="B2216" s="36">
        <v>33499337</v>
      </c>
      <c r="C2216" s="37">
        <v>228359</v>
      </c>
    </row>
    <row r="2217" spans="2:3" x14ac:dyDescent="0.3">
      <c r="B2217" s="36">
        <v>33499338</v>
      </c>
      <c r="C2217" s="37">
        <v>151691</v>
      </c>
    </row>
    <row r="2218" spans="2:3" x14ac:dyDescent="0.3">
      <c r="B2218" s="36">
        <v>33499339</v>
      </c>
      <c r="C2218" s="37">
        <v>278921</v>
      </c>
    </row>
    <row r="2219" spans="2:3" x14ac:dyDescent="0.3">
      <c r="B2219" s="36">
        <v>33499340</v>
      </c>
      <c r="C2219" s="37">
        <v>248223</v>
      </c>
    </row>
    <row r="2220" spans="2:3" x14ac:dyDescent="0.3">
      <c r="B2220" s="36">
        <v>33499341</v>
      </c>
      <c r="C2220" s="37">
        <v>258165</v>
      </c>
    </row>
    <row r="2221" spans="2:3" x14ac:dyDescent="0.3">
      <c r="B2221" s="36">
        <v>33499342</v>
      </c>
      <c r="C2221" s="37">
        <v>156855</v>
      </c>
    </row>
    <row r="2222" spans="2:3" x14ac:dyDescent="0.3">
      <c r="B2222" s="36">
        <v>33499343</v>
      </c>
      <c r="C2222" s="37">
        <v>199002</v>
      </c>
    </row>
    <row r="2223" spans="2:3" x14ac:dyDescent="0.3">
      <c r="B2223" s="36">
        <v>33499344</v>
      </c>
      <c r="C2223" s="37">
        <v>238881</v>
      </c>
    </row>
    <row r="2224" spans="2:3" x14ac:dyDescent="0.3">
      <c r="B2224" s="36">
        <v>33499345</v>
      </c>
      <c r="C2224" s="37">
        <v>363973</v>
      </c>
    </row>
    <row r="2225" spans="2:3" x14ac:dyDescent="0.3">
      <c r="B2225" s="36">
        <v>33499346</v>
      </c>
      <c r="C2225" s="37">
        <v>236444</v>
      </c>
    </row>
    <row r="2226" spans="2:3" x14ac:dyDescent="0.3">
      <c r="B2226" s="36">
        <v>33499347</v>
      </c>
      <c r="C2226" s="37">
        <v>114920</v>
      </c>
    </row>
    <row r="2227" spans="2:3" x14ac:dyDescent="0.3">
      <c r="B2227" s="36">
        <v>33499348</v>
      </c>
      <c r="C2227" s="37">
        <v>271280</v>
      </c>
    </row>
    <row r="2228" spans="2:3" x14ac:dyDescent="0.3">
      <c r="B2228" s="36">
        <v>33499349</v>
      </c>
      <c r="C2228" s="37">
        <v>280908</v>
      </c>
    </row>
    <row r="2229" spans="2:3" x14ac:dyDescent="0.3">
      <c r="B2229" s="36">
        <v>33499350</v>
      </c>
      <c r="C2229" s="37">
        <v>175192</v>
      </c>
    </row>
    <row r="2230" spans="2:3" x14ac:dyDescent="0.3">
      <c r="B2230" s="36">
        <v>33499351</v>
      </c>
      <c r="C2230" s="37">
        <v>273827</v>
      </c>
    </row>
    <row r="2231" spans="2:3" x14ac:dyDescent="0.3">
      <c r="B2231" s="36">
        <v>33499352</v>
      </c>
      <c r="C2231" s="37">
        <v>211234</v>
      </c>
    </row>
    <row r="2232" spans="2:3" x14ac:dyDescent="0.3">
      <c r="B2232" s="36">
        <v>33499353</v>
      </c>
      <c r="C2232" s="37">
        <v>323393</v>
      </c>
    </row>
    <row r="2233" spans="2:3" x14ac:dyDescent="0.3">
      <c r="B2233" s="36">
        <v>33499354</v>
      </c>
      <c r="C2233" s="37">
        <v>386965</v>
      </c>
    </row>
    <row r="2234" spans="2:3" x14ac:dyDescent="0.3">
      <c r="B2234" s="36">
        <v>33499355</v>
      </c>
      <c r="C2234" s="37">
        <v>221710</v>
      </c>
    </row>
    <row r="2235" spans="2:3" x14ac:dyDescent="0.3">
      <c r="B2235" s="36">
        <v>33499356</v>
      </c>
      <c r="C2235" s="37">
        <v>204315</v>
      </c>
    </row>
    <row r="2236" spans="2:3" x14ac:dyDescent="0.3">
      <c r="B2236" s="36">
        <v>33499357</v>
      </c>
      <c r="C2236" s="37">
        <v>309088</v>
      </c>
    </row>
    <row r="2237" spans="2:3" x14ac:dyDescent="0.3">
      <c r="B2237" s="36">
        <v>33499358</v>
      </c>
      <c r="C2237" s="37">
        <v>184445</v>
      </c>
    </row>
    <row r="2238" spans="2:3" x14ac:dyDescent="0.3">
      <c r="B2238" s="36">
        <v>33499359</v>
      </c>
      <c r="C2238" s="37">
        <v>231275</v>
      </c>
    </row>
    <row r="2239" spans="2:3" x14ac:dyDescent="0.3">
      <c r="B2239" s="36">
        <v>33499360</v>
      </c>
      <c r="C2239" s="37">
        <v>313659</v>
      </c>
    </row>
    <row r="2240" spans="2:3" x14ac:dyDescent="0.3">
      <c r="B2240" s="36">
        <v>33499361</v>
      </c>
      <c r="C2240" s="37">
        <v>281279</v>
      </c>
    </row>
    <row r="2241" spans="2:3" x14ac:dyDescent="0.3">
      <c r="B2241" s="36">
        <v>33499362</v>
      </c>
      <c r="C2241" s="37">
        <v>288683</v>
      </c>
    </row>
    <row r="2242" spans="2:3" x14ac:dyDescent="0.3">
      <c r="B2242" s="36">
        <v>33499363</v>
      </c>
      <c r="C2242" s="37">
        <v>226439</v>
      </c>
    </row>
    <row r="2243" spans="2:3" x14ac:dyDescent="0.3">
      <c r="B2243" s="36">
        <v>33499364</v>
      </c>
      <c r="C2243" s="37">
        <v>387537</v>
      </c>
    </row>
    <row r="2244" spans="2:3" x14ac:dyDescent="0.3">
      <c r="B2244" s="36">
        <v>33499365</v>
      </c>
      <c r="C2244" s="37">
        <v>266971</v>
      </c>
    </row>
    <row r="2245" spans="2:3" x14ac:dyDescent="0.3">
      <c r="B2245" s="36">
        <v>33499366</v>
      </c>
      <c r="C2245" s="37">
        <v>339092</v>
      </c>
    </row>
    <row r="2246" spans="2:3" x14ac:dyDescent="0.3">
      <c r="B2246" s="36">
        <v>33499367</v>
      </c>
      <c r="C2246" s="37">
        <v>310911</v>
      </c>
    </row>
    <row r="2247" spans="2:3" x14ac:dyDescent="0.3">
      <c r="B2247" s="36">
        <v>33499368</v>
      </c>
      <c r="C2247" s="37">
        <v>108372</v>
      </c>
    </row>
    <row r="2248" spans="2:3" x14ac:dyDescent="0.3">
      <c r="B2248" s="36">
        <v>33499369</v>
      </c>
      <c r="C2248" s="37">
        <v>297802</v>
      </c>
    </row>
    <row r="2249" spans="2:3" x14ac:dyDescent="0.3">
      <c r="B2249" s="36">
        <v>33499370</v>
      </c>
      <c r="C2249" s="37">
        <v>216684</v>
      </c>
    </row>
    <row r="2250" spans="2:3" x14ac:dyDescent="0.3">
      <c r="B2250" s="36">
        <v>33499371</v>
      </c>
      <c r="C2250" s="37">
        <v>406468</v>
      </c>
    </row>
    <row r="2251" spans="2:3" x14ac:dyDescent="0.3">
      <c r="B2251" s="36">
        <v>33499372</v>
      </c>
      <c r="C2251" s="37">
        <v>377163</v>
      </c>
    </row>
    <row r="2252" spans="2:3" x14ac:dyDescent="0.3">
      <c r="B2252" s="36">
        <v>33499373</v>
      </c>
      <c r="C2252" s="37">
        <v>260635</v>
      </c>
    </row>
    <row r="2253" spans="2:3" x14ac:dyDescent="0.3">
      <c r="B2253" s="36">
        <v>33499374</v>
      </c>
      <c r="C2253" s="37">
        <v>231636</v>
      </c>
    </row>
    <row r="2254" spans="2:3" x14ac:dyDescent="0.3">
      <c r="B2254" s="36">
        <v>33499375</v>
      </c>
      <c r="C2254" s="37">
        <v>226082</v>
      </c>
    </row>
    <row r="2255" spans="2:3" x14ac:dyDescent="0.3">
      <c r="B2255" s="36">
        <v>33499376</v>
      </c>
      <c r="C2255" s="37">
        <v>274496</v>
      </c>
    </row>
    <row r="2256" spans="2:3" x14ac:dyDescent="0.3">
      <c r="B2256" s="36">
        <v>33499377</v>
      </c>
      <c r="C2256" s="37">
        <v>280003</v>
      </c>
    </row>
    <row r="2257" spans="2:3" x14ac:dyDescent="0.3">
      <c r="B2257" s="36">
        <v>33499378</v>
      </c>
      <c r="C2257" s="37">
        <v>351914</v>
      </c>
    </row>
    <row r="2258" spans="2:3" x14ac:dyDescent="0.3">
      <c r="B2258" s="36">
        <v>33499379</v>
      </c>
      <c r="C2258" s="37">
        <v>200980</v>
      </c>
    </row>
    <row r="2259" spans="2:3" x14ac:dyDescent="0.3">
      <c r="B2259" s="36">
        <v>33499380</v>
      </c>
      <c r="C2259" s="37">
        <v>176204</v>
      </c>
    </row>
    <row r="2260" spans="2:3" x14ac:dyDescent="0.3">
      <c r="B2260" s="36">
        <v>33499381</v>
      </c>
      <c r="C2260" s="37">
        <v>82958</v>
      </c>
    </row>
    <row r="2261" spans="2:3" x14ac:dyDescent="0.3">
      <c r="B2261" s="36">
        <v>33499382</v>
      </c>
      <c r="C2261" s="37">
        <v>306594</v>
      </c>
    </row>
    <row r="2262" spans="2:3" x14ac:dyDescent="0.3">
      <c r="B2262" s="36">
        <v>33499383</v>
      </c>
      <c r="C2262" s="37">
        <v>197667</v>
      </c>
    </row>
    <row r="2263" spans="2:3" x14ac:dyDescent="0.3">
      <c r="B2263" s="36">
        <v>33499384</v>
      </c>
      <c r="C2263" s="37">
        <v>278703</v>
      </c>
    </row>
    <row r="2264" spans="2:3" x14ac:dyDescent="0.3">
      <c r="B2264" s="36">
        <v>33499385</v>
      </c>
      <c r="C2264" s="37">
        <v>272444</v>
      </c>
    </row>
    <row r="2265" spans="2:3" x14ac:dyDescent="0.3">
      <c r="B2265" s="36">
        <v>33499386</v>
      </c>
      <c r="C2265" s="37">
        <v>274781</v>
      </c>
    </row>
    <row r="2266" spans="2:3" x14ac:dyDescent="0.3">
      <c r="B2266" s="36">
        <v>33499387</v>
      </c>
      <c r="C2266" s="37">
        <v>306650</v>
      </c>
    </row>
    <row r="2267" spans="2:3" x14ac:dyDescent="0.3">
      <c r="B2267" s="36">
        <v>33499388</v>
      </c>
      <c r="C2267" s="37">
        <v>346915</v>
      </c>
    </row>
    <row r="2268" spans="2:3" x14ac:dyDescent="0.3">
      <c r="B2268" s="36">
        <v>33499389</v>
      </c>
      <c r="C2268" s="37">
        <v>350865</v>
      </c>
    </row>
    <row r="2269" spans="2:3" x14ac:dyDescent="0.3">
      <c r="B2269" s="36">
        <v>33499390</v>
      </c>
      <c r="C2269" s="37">
        <v>230118</v>
      </c>
    </row>
    <row r="2270" spans="2:3" x14ac:dyDescent="0.3">
      <c r="B2270" s="36">
        <v>33499391</v>
      </c>
      <c r="C2270" s="37">
        <v>302905</v>
      </c>
    </row>
    <row r="2271" spans="2:3" x14ac:dyDescent="0.3">
      <c r="B2271" s="36">
        <v>33499392</v>
      </c>
      <c r="C2271" s="37">
        <v>272092</v>
      </c>
    </row>
    <row r="2272" spans="2:3" x14ac:dyDescent="0.3">
      <c r="B2272" s="36">
        <v>33499393</v>
      </c>
      <c r="C2272" s="37">
        <v>169744</v>
      </c>
    </row>
    <row r="2273" spans="2:3" x14ac:dyDescent="0.3">
      <c r="B2273" s="36">
        <v>33499394</v>
      </c>
      <c r="C2273" s="37">
        <v>279527</v>
      </c>
    </row>
    <row r="2274" spans="2:3" x14ac:dyDescent="0.3">
      <c r="B2274" s="36">
        <v>33499395</v>
      </c>
      <c r="C2274" s="37">
        <v>334534</v>
      </c>
    </row>
    <row r="2275" spans="2:3" x14ac:dyDescent="0.3">
      <c r="B2275" s="36">
        <v>33499396</v>
      </c>
      <c r="C2275" s="37">
        <v>253478</v>
      </c>
    </row>
    <row r="2276" spans="2:3" x14ac:dyDescent="0.3">
      <c r="B2276" s="36">
        <v>33499397</v>
      </c>
      <c r="C2276" s="37">
        <v>252152</v>
      </c>
    </row>
    <row r="2277" spans="2:3" x14ac:dyDescent="0.3">
      <c r="B2277" s="36">
        <v>33499398</v>
      </c>
      <c r="C2277" s="37">
        <v>283545</v>
      </c>
    </row>
    <row r="2278" spans="2:3" x14ac:dyDescent="0.3">
      <c r="B2278" s="36">
        <v>33499399</v>
      </c>
      <c r="C2278" s="37">
        <v>180177</v>
      </c>
    </row>
    <row r="2279" spans="2:3" x14ac:dyDescent="0.3">
      <c r="B2279" s="36">
        <v>33499400</v>
      </c>
      <c r="C2279" s="37">
        <v>361982</v>
      </c>
    </row>
    <row r="2280" spans="2:3" x14ac:dyDescent="0.3">
      <c r="B2280" s="36">
        <v>33499401</v>
      </c>
      <c r="C2280" s="37">
        <v>237475</v>
      </c>
    </row>
    <row r="2281" spans="2:3" x14ac:dyDescent="0.3">
      <c r="B2281" s="36">
        <v>33499402</v>
      </c>
      <c r="C2281" s="37">
        <v>249423</v>
      </c>
    </row>
    <row r="2282" spans="2:3" x14ac:dyDescent="0.3">
      <c r="B2282" s="36">
        <v>33499403</v>
      </c>
      <c r="C2282" s="37">
        <v>304200</v>
      </c>
    </row>
    <row r="2283" spans="2:3" x14ac:dyDescent="0.3">
      <c r="B2283" s="36">
        <v>33499404</v>
      </c>
      <c r="C2283" s="37">
        <v>212053</v>
      </c>
    </row>
    <row r="2284" spans="2:3" x14ac:dyDescent="0.3">
      <c r="B2284" s="36">
        <v>33499405</v>
      </c>
      <c r="C2284" s="37">
        <v>268888</v>
      </c>
    </row>
    <row r="2285" spans="2:3" x14ac:dyDescent="0.3">
      <c r="B2285" s="36">
        <v>33499406</v>
      </c>
      <c r="C2285" s="37">
        <v>260007</v>
      </c>
    </row>
    <row r="2286" spans="2:3" x14ac:dyDescent="0.3">
      <c r="B2286" s="36">
        <v>33499407</v>
      </c>
      <c r="C2286" s="37">
        <v>90099</v>
      </c>
    </row>
    <row r="2287" spans="2:3" x14ac:dyDescent="0.3">
      <c r="B2287" s="36">
        <v>33499408</v>
      </c>
      <c r="C2287" s="37">
        <v>243321</v>
      </c>
    </row>
    <row r="2288" spans="2:3" x14ac:dyDescent="0.3">
      <c r="B2288" s="36">
        <v>33499409</v>
      </c>
      <c r="C2288" s="37">
        <v>445723</v>
      </c>
    </row>
    <row r="2289" spans="2:3" x14ac:dyDescent="0.3">
      <c r="B2289" s="36">
        <v>33499410</v>
      </c>
      <c r="C2289" s="37">
        <v>353463</v>
      </c>
    </row>
    <row r="2290" spans="2:3" x14ac:dyDescent="0.3">
      <c r="B2290" s="36">
        <v>33499411</v>
      </c>
      <c r="C2290" s="37">
        <v>303149</v>
      </c>
    </row>
    <row r="2291" spans="2:3" x14ac:dyDescent="0.3">
      <c r="B2291" s="36">
        <v>33499412</v>
      </c>
      <c r="C2291" s="37">
        <v>275743</v>
      </c>
    </row>
    <row r="2292" spans="2:3" x14ac:dyDescent="0.3">
      <c r="B2292" s="36">
        <v>33499413</v>
      </c>
      <c r="C2292" s="37">
        <v>389707</v>
      </c>
    </row>
    <row r="2293" spans="2:3" x14ac:dyDescent="0.3">
      <c r="B2293" s="36">
        <v>33499414</v>
      </c>
      <c r="C2293" s="37">
        <v>153598</v>
      </c>
    </row>
    <row r="2294" spans="2:3" x14ac:dyDescent="0.3">
      <c r="B2294" s="36">
        <v>33499415</v>
      </c>
      <c r="C2294" s="37">
        <v>291493</v>
      </c>
    </row>
    <row r="2295" spans="2:3" x14ac:dyDescent="0.3">
      <c r="B2295" s="36">
        <v>33499416</v>
      </c>
      <c r="C2295" s="37">
        <v>195213</v>
      </c>
    </row>
    <row r="2296" spans="2:3" x14ac:dyDescent="0.3">
      <c r="B2296" s="36">
        <v>33499417</v>
      </c>
      <c r="C2296" s="37">
        <v>146760</v>
      </c>
    </row>
    <row r="2297" spans="2:3" x14ac:dyDescent="0.3">
      <c r="B2297" s="36">
        <v>33499418</v>
      </c>
      <c r="C2297" s="37">
        <v>271589</v>
      </c>
    </row>
    <row r="2298" spans="2:3" x14ac:dyDescent="0.3">
      <c r="B2298" s="36">
        <v>33499419</v>
      </c>
      <c r="C2298" s="37">
        <v>186566</v>
      </c>
    </row>
    <row r="2299" spans="2:3" x14ac:dyDescent="0.3">
      <c r="B2299" s="36">
        <v>33499420</v>
      </c>
      <c r="C2299" s="37">
        <v>331450</v>
      </c>
    </row>
    <row r="2300" spans="2:3" x14ac:dyDescent="0.3">
      <c r="B2300" s="36">
        <v>33499421</v>
      </c>
      <c r="C2300" s="37">
        <v>285420</v>
      </c>
    </row>
    <row r="2301" spans="2:3" x14ac:dyDescent="0.3">
      <c r="B2301" s="36">
        <v>33499422</v>
      </c>
      <c r="C2301" s="37">
        <v>303316</v>
      </c>
    </row>
    <row r="2302" spans="2:3" x14ac:dyDescent="0.3">
      <c r="B2302" s="36">
        <v>33499423</v>
      </c>
      <c r="C2302" s="37">
        <v>276401</v>
      </c>
    </row>
    <row r="2303" spans="2:3" x14ac:dyDescent="0.3">
      <c r="B2303" s="36">
        <v>33499424</v>
      </c>
      <c r="C2303" s="37">
        <v>295869</v>
      </c>
    </row>
    <row r="2304" spans="2:3" x14ac:dyDescent="0.3">
      <c r="B2304" s="36">
        <v>33499425</v>
      </c>
      <c r="C2304" s="37">
        <v>308265</v>
      </c>
    </row>
    <row r="2305" spans="2:3" x14ac:dyDescent="0.3">
      <c r="B2305" s="36">
        <v>33499426</v>
      </c>
      <c r="C2305" s="37">
        <v>321769</v>
      </c>
    </row>
    <row r="2306" spans="2:3" x14ac:dyDescent="0.3">
      <c r="B2306" s="36">
        <v>33499427</v>
      </c>
      <c r="C2306" s="37">
        <v>182734</v>
      </c>
    </row>
    <row r="2307" spans="2:3" x14ac:dyDescent="0.3">
      <c r="B2307" s="36">
        <v>33499428</v>
      </c>
      <c r="C2307" s="37">
        <v>167584</v>
      </c>
    </row>
    <row r="2308" spans="2:3" x14ac:dyDescent="0.3">
      <c r="B2308" s="36">
        <v>33499429</v>
      </c>
      <c r="C2308" s="37">
        <v>306817</v>
      </c>
    </row>
    <row r="2309" spans="2:3" x14ac:dyDescent="0.3">
      <c r="B2309" s="36">
        <v>33499430</v>
      </c>
      <c r="C2309" s="37">
        <v>286500</v>
      </c>
    </row>
    <row r="2310" spans="2:3" x14ac:dyDescent="0.3">
      <c r="B2310" s="36">
        <v>33499431</v>
      </c>
      <c r="C2310" s="37">
        <v>308622</v>
      </c>
    </row>
    <row r="2311" spans="2:3" x14ac:dyDescent="0.3">
      <c r="B2311" s="36">
        <v>33499432</v>
      </c>
      <c r="C2311" s="37">
        <v>145586</v>
      </c>
    </row>
    <row r="2312" spans="2:3" x14ac:dyDescent="0.3">
      <c r="B2312" s="36">
        <v>33499433</v>
      </c>
      <c r="C2312" s="37">
        <v>319029</v>
      </c>
    </row>
    <row r="2313" spans="2:3" x14ac:dyDescent="0.3">
      <c r="B2313" s="36">
        <v>33499434</v>
      </c>
      <c r="C2313" s="37">
        <v>230688</v>
      </c>
    </row>
    <row r="2314" spans="2:3" x14ac:dyDescent="0.3">
      <c r="B2314" s="36">
        <v>33499435</v>
      </c>
      <c r="C2314" s="37">
        <v>266922</v>
      </c>
    </row>
    <row r="2315" spans="2:3" x14ac:dyDescent="0.3">
      <c r="B2315" s="36">
        <v>33499436</v>
      </c>
      <c r="C2315" s="37">
        <v>259211</v>
      </c>
    </row>
    <row r="2316" spans="2:3" x14ac:dyDescent="0.3">
      <c r="B2316" s="36">
        <v>33499437</v>
      </c>
      <c r="C2316" s="37">
        <v>145303</v>
      </c>
    </row>
    <row r="2317" spans="2:3" x14ac:dyDescent="0.3">
      <c r="B2317" s="36">
        <v>33499438</v>
      </c>
      <c r="C2317" s="37">
        <v>227900</v>
      </c>
    </row>
    <row r="2318" spans="2:3" x14ac:dyDescent="0.3">
      <c r="B2318" s="36">
        <v>33499439</v>
      </c>
      <c r="C2318" s="37">
        <v>366890</v>
      </c>
    </row>
    <row r="2319" spans="2:3" x14ac:dyDescent="0.3">
      <c r="B2319" s="36">
        <v>33499440</v>
      </c>
      <c r="C2319" s="37">
        <v>276568</v>
      </c>
    </row>
    <row r="2320" spans="2:3" x14ac:dyDescent="0.3">
      <c r="B2320" s="36">
        <v>33499441</v>
      </c>
      <c r="C2320" s="37">
        <v>303879</v>
      </c>
    </row>
    <row r="2321" spans="2:3" x14ac:dyDescent="0.3">
      <c r="B2321" s="36">
        <v>33499442</v>
      </c>
      <c r="C2321" s="37">
        <v>251147</v>
      </c>
    </row>
    <row r="2322" spans="2:3" x14ac:dyDescent="0.3">
      <c r="B2322" s="36">
        <v>33499443</v>
      </c>
      <c r="C2322" s="37">
        <v>389191</v>
      </c>
    </row>
    <row r="2323" spans="2:3" x14ac:dyDescent="0.3">
      <c r="B2323" s="36">
        <v>33499444</v>
      </c>
      <c r="C2323" s="37">
        <v>208428</v>
      </c>
    </row>
    <row r="2324" spans="2:3" x14ac:dyDescent="0.3">
      <c r="B2324" s="36">
        <v>33499445</v>
      </c>
      <c r="C2324" s="37">
        <v>340803</v>
      </c>
    </row>
    <row r="2325" spans="2:3" x14ac:dyDescent="0.3">
      <c r="B2325" s="36">
        <v>33499446</v>
      </c>
      <c r="C2325" s="37">
        <v>248806</v>
      </c>
    </row>
    <row r="2326" spans="2:3" x14ac:dyDescent="0.3">
      <c r="B2326" s="36">
        <v>33499447</v>
      </c>
      <c r="C2326" s="37">
        <v>238838</v>
      </c>
    </row>
    <row r="2327" spans="2:3" x14ac:dyDescent="0.3">
      <c r="B2327" s="36">
        <v>33499448</v>
      </c>
      <c r="C2327" s="37">
        <v>277108</v>
      </c>
    </row>
    <row r="2328" spans="2:3" x14ac:dyDescent="0.3">
      <c r="B2328" s="36">
        <v>33499449</v>
      </c>
      <c r="C2328" s="37">
        <v>245559</v>
      </c>
    </row>
    <row r="2329" spans="2:3" x14ac:dyDescent="0.3">
      <c r="B2329" s="36">
        <v>33499450</v>
      </c>
      <c r="C2329" s="37">
        <v>301460</v>
      </c>
    </row>
    <row r="2330" spans="2:3" x14ac:dyDescent="0.3">
      <c r="B2330" s="36">
        <v>33499451</v>
      </c>
      <c r="C2330" s="37">
        <v>269231</v>
      </c>
    </row>
    <row r="2331" spans="2:3" x14ac:dyDescent="0.3">
      <c r="B2331" s="36">
        <v>33499452</v>
      </c>
      <c r="C2331" s="37">
        <v>88050</v>
      </c>
    </row>
    <row r="2332" spans="2:3" x14ac:dyDescent="0.3">
      <c r="B2332" s="36">
        <v>33499453</v>
      </c>
      <c r="C2332" s="37">
        <v>338284</v>
      </c>
    </row>
    <row r="2333" spans="2:3" x14ac:dyDescent="0.3">
      <c r="B2333" s="36">
        <v>33499454</v>
      </c>
      <c r="C2333" s="37">
        <v>214678</v>
      </c>
    </row>
    <row r="2334" spans="2:3" x14ac:dyDescent="0.3">
      <c r="B2334" s="36">
        <v>33499455</v>
      </c>
      <c r="C2334" s="37">
        <v>158678</v>
      </c>
    </row>
    <row r="2335" spans="2:3" x14ac:dyDescent="0.3">
      <c r="B2335" s="36">
        <v>33499456</v>
      </c>
      <c r="C2335" s="37">
        <v>341192</v>
      </c>
    </row>
    <row r="2336" spans="2:3" x14ac:dyDescent="0.3">
      <c r="B2336" s="36">
        <v>33499457</v>
      </c>
      <c r="C2336" s="37">
        <v>198569</v>
      </c>
    </row>
    <row r="2337" spans="2:3" x14ac:dyDescent="0.3">
      <c r="B2337" s="36">
        <v>33499458</v>
      </c>
      <c r="C2337" s="37">
        <v>286061</v>
      </c>
    </row>
    <row r="2338" spans="2:3" x14ac:dyDescent="0.3">
      <c r="B2338" s="36">
        <v>33499459</v>
      </c>
      <c r="C2338" s="37">
        <v>157787</v>
      </c>
    </row>
    <row r="2339" spans="2:3" x14ac:dyDescent="0.3">
      <c r="B2339" s="36">
        <v>33499460</v>
      </c>
      <c r="C2339" s="37">
        <v>234891</v>
      </c>
    </row>
    <row r="2340" spans="2:3" x14ac:dyDescent="0.3">
      <c r="B2340" s="36">
        <v>33499461</v>
      </c>
      <c r="C2340" s="37">
        <v>213001</v>
      </c>
    </row>
    <row r="2341" spans="2:3" x14ac:dyDescent="0.3">
      <c r="B2341" s="36">
        <v>33499462</v>
      </c>
      <c r="C2341" s="37">
        <v>252774</v>
      </c>
    </row>
    <row r="2342" spans="2:3" x14ac:dyDescent="0.3">
      <c r="B2342" s="36">
        <v>33499463</v>
      </c>
      <c r="C2342" s="37">
        <v>249865</v>
      </c>
    </row>
    <row r="2343" spans="2:3" x14ac:dyDescent="0.3">
      <c r="B2343" s="36">
        <v>33499464</v>
      </c>
      <c r="C2343" s="37">
        <v>170516</v>
      </c>
    </row>
    <row r="2344" spans="2:3" x14ac:dyDescent="0.3">
      <c r="B2344" s="36">
        <v>33499465</v>
      </c>
      <c r="C2344" s="37">
        <v>311678</v>
      </c>
    </row>
    <row r="2345" spans="2:3" x14ac:dyDescent="0.3">
      <c r="B2345" s="36">
        <v>33499466</v>
      </c>
      <c r="C2345" s="37">
        <v>286174</v>
      </c>
    </row>
    <row r="2346" spans="2:3" x14ac:dyDescent="0.3">
      <c r="B2346" s="36">
        <v>33499467</v>
      </c>
      <c r="C2346" s="37">
        <v>227458</v>
      </c>
    </row>
    <row r="2347" spans="2:3" x14ac:dyDescent="0.3">
      <c r="B2347" s="36">
        <v>33499468</v>
      </c>
      <c r="C2347" s="37">
        <v>324340</v>
      </c>
    </row>
    <row r="2348" spans="2:3" x14ac:dyDescent="0.3">
      <c r="B2348" s="36">
        <v>33499469</v>
      </c>
      <c r="C2348" s="37">
        <v>260841</v>
      </c>
    </row>
    <row r="2349" spans="2:3" x14ac:dyDescent="0.3">
      <c r="B2349" s="36">
        <v>33499470</v>
      </c>
      <c r="C2349" s="37">
        <v>305497</v>
      </c>
    </row>
    <row r="2350" spans="2:3" x14ac:dyDescent="0.3">
      <c r="B2350" s="36">
        <v>33499471</v>
      </c>
      <c r="C2350" s="37">
        <v>238038</v>
      </c>
    </row>
    <row r="2351" spans="2:3" x14ac:dyDescent="0.3">
      <c r="B2351" s="36">
        <v>33499472</v>
      </c>
      <c r="C2351" s="37">
        <v>274495</v>
      </c>
    </row>
    <row r="2352" spans="2:3" x14ac:dyDescent="0.3">
      <c r="B2352" s="36">
        <v>33499473</v>
      </c>
      <c r="C2352" s="37">
        <v>287531</v>
      </c>
    </row>
    <row r="2353" spans="2:3" x14ac:dyDescent="0.3">
      <c r="B2353" s="36">
        <v>33499474</v>
      </c>
      <c r="C2353" s="37">
        <v>213618</v>
      </c>
    </row>
    <row r="2354" spans="2:3" x14ac:dyDescent="0.3">
      <c r="B2354" s="36">
        <v>33499475</v>
      </c>
      <c r="C2354" s="37">
        <v>248917</v>
      </c>
    </row>
    <row r="2355" spans="2:3" x14ac:dyDescent="0.3">
      <c r="B2355" s="36">
        <v>33499476</v>
      </c>
      <c r="C2355" s="37">
        <v>301828</v>
      </c>
    </row>
    <row r="2356" spans="2:3" x14ac:dyDescent="0.3">
      <c r="B2356" s="36">
        <v>33499477</v>
      </c>
      <c r="C2356" s="37">
        <v>228345</v>
      </c>
    </row>
    <row r="2357" spans="2:3" x14ac:dyDescent="0.3">
      <c r="B2357" s="36">
        <v>33499478</v>
      </c>
      <c r="C2357" s="37">
        <v>197466</v>
      </c>
    </row>
    <row r="2358" spans="2:3" x14ac:dyDescent="0.3">
      <c r="B2358" s="36">
        <v>33499479</v>
      </c>
      <c r="C2358" s="37">
        <v>414083</v>
      </c>
    </row>
    <row r="2359" spans="2:3" x14ac:dyDescent="0.3">
      <c r="B2359" s="36">
        <v>33499480</v>
      </c>
      <c r="C2359" s="37">
        <v>242337</v>
      </c>
    </row>
    <row r="2360" spans="2:3" x14ac:dyDescent="0.3">
      <c r="B2360" s="36">
        <v>33499481</v>
      </c>
      <c r="C2360" s="37">
        <v>392126</v>
      </c>
    </row>
    <row r="2361" spans="2:3" x14ac:dyDescent="0.3">
      <c r="B2361" s="36">
        <v>33499482</v>
      </c>
      <c r="C2361" s="37">
        <v>208093</v>
      </c>
    </row>
    <row r="2362" spans="2:3" x14ac:dyDescent="0.3">
      <c r="B2362" s="36">
        <v>33499483</v>
      </c>
      <c r="C2362" s="37">
        <v>297856</v>
      </c>
    </row>
    <row r="2363" spans="2:3" x14ac:dyDescent="0.3">
      <c r="B2363" s="36">
        <v>33499484</v>
      </c>
      <c r="C2363" s="37">
        <v>86355</v>
      </c>
    </row>
    <row r="2364" spans="2:3" x14ac:dyDescent="0.3">
      <c r="B2364" s="36">
        <v>33499485</v>
      </c>
      <c r="C2364" s="37">
        <v>243557</v>
      </c>
    </row>
    <row r="2365" spans="2:3" x14ac:dyDescent="0.3">
      <c r="B2365" s="36">
        <v>33499486</v>
      </c>
      <c r="C2365" s="37">
        <v>167630</v>
      </c>
    </row>
    <row r="2366" spans="2:3" x14ac:dyDescent="0.3">
      <c r="B2366" s="36">
        <v>33499487</v>
      </c>
      <c r="C2366" s="37">
        <v>258194</v>
      </c>
    </row>
    <row r="2367" spans="2:3" x14ac:dyDescent="0.3">
      <c r="B2367" s="36">
        <v>33499488</v>
      </c>
      <c r="C2367" s="37">
        <v>144139</v>
      </c>
    </row>
    <row r="2368" spans="2:3" x14ac:dyDescent="0.3">
      <c r="B2368" s="36">
        <v>33499489</v>
      </c>
      <c r="C2368" s="37">
        <v>263612</v>
      </c>
    </row>
    <row r="2369" spans="2:3" x14ac:dyDescent="0.3">
      <c r="B2369" s="36">
        <v>33499490</v>
      </c>
      <c r="C2369" s="37">
        <v>366547</v>
      </c>
    </row>
    <row r="2370" spans="2:3" x14ac:dyDescent="0.3">
      <c r="B2370" s="36">
        <v>33499491</v>
      </c>
      <c r="C2370" s="37">
        <v>237751</v>
      </c>
    </row>
    <row r="2371" spans="2:3" x14ac:dyDescent="0.3">
      <c r="B2371" s="36">
        <v>33499492</v>
      </c>
      <c r="C2371" s="37">
        <v>115419</v>
      </c>
    </row>
    <row r="2372" spans="2:3" x14ac:dyDescent="0.3">
      <c r="B2372" s="36">
        <v>33499493</v>
      </c>
      <c r="C2372" s="37">
        <v>197002</v>
      </c>
    </row>
    <row r="2373" spans="2:3" x14ac:dyDescent="0.3">
      <c r="B2373" s="36">
        <v>33499494</v>
      </c>
      <c r="C2373" s="37">
        <v>251008</v>
      </c>
    </row>
    <row r="2374" spans="2:3" x14ac:dyDescent="0.3">
      <c r="B2374" s="36">
        <v>33499495</v>
      </c>
      <c r="C2374" s="37">
        <v>327954</v>
      </c>
    </row>
    <row r="2375" spans="2:3" x14ac:dyDescent="0.3">
      <c r="B2375" s="36">
        <v>33499496</v>
      </c>
      <c r="C2375" s="37">
        <v>165912</v>
      </c>
    </row>
    <row r="2376" spans="2:3" x14ac:dyDescent="0.3">
      <c r="B2376" s="36">
        <v>33499497</v>
      </c>
      <c r="C2376" s="37">
        <v>333552</v>
      </c>
    </row>
    <row r="2377" spans="2:3" x14ac:dyDescent="0.3">
      <c r="B2377" s="36">
        <v>33499498</v>
      </c>
      <c r="C2377" s="37">
        <v>226326</v>
      </c>
    </row>
    <row r="2378" spans="2:3" x14ac:dyDescent="0.3">
      <c r="B2378" s="36">
        <v>33499499</v>
      </c>
      <c r="C2378" s="37">
        <v>167875</v>
      </c>
    </row>
    <row r="2379" spans="2:3" x14ac:dyDescent="0.3">
      <c r="B2379" s="36">
        <v>33499500</v>
      </c>
      <c r="C2379" s="37">
        <v>227958</v>
      </c>
    </row>
    <row r="2380" spans="2:3" x14ac:dyDescent="0.3">
      <c r="B2380" s="36">
        <v>33499501</v>
      </c>
      <c r="C2380" s="37">
        <v>430041</v>
      </c>
    </row>
    <row r="2381" spans="2:3" x14ac:dyDescent="0.3">
      <c r="B2381" s="36">
        <v>33499502</v>
      </c>
      <c r="C2381" s="37">
        <v>251303</v>
      </c>
    </row>
    <row r="2382" spans="2:3" x14ac:dyDescent="0.3">
      <c r="B2382" s="36">
        <v>33499503</v>
      </c>
      <c r="C2382" s="37">
        <v>347596</v>
      </c>
    </row>
    <row r="2383" spans="2:3" x14ac:dyDescent="0.3">
      <c r="B2383" s="36">
        <v>33499504</v>
      </c>
      <c r="C2383" s="37">
        <v>117697</v>
      </c>
    </row>
    <row r="2384" spans="2:3" x14ac:dyDescent="0.3">
      <c r="B2384" s="36">
        <v>33499505</v>
      </c>
      <c r="C2384" s="37">
        <v>189014</v>
      </c>
    </row>
    <row r="2385" spans="2:3" x14ac:dyDescent="0.3">
      <c r="B2385" s="36">
        <v>33499506</v>
      </c>
      <c r="C2385" s="37">
        <v>340887</v>
      </c>
    </row>
    <row r="2386" spans="2:3" x14ac:dyDescent="0.3">
      <c r="B2386" s="36">
        <v>33499507</v>
      </c>
      <c r="C2386" s="37">
        <v>233284</v>
      </c>
    </row>
    <row r="2387" spans="2:3" x14ac:dyDescent="0.3">
      <c r="B2387" s="36">
        <v>33499508</v>
      </c>
      <c r="C2387" s="37">
        <v>237653</v>
      </c>
    </row>
    <row r="2388" spans="2:3" x14ac:dyDescent="0.3">
      <c r="B2388" s="36">
        <v>33499509</v>
      </c>
      <c r="C2388" s="37">
        <v>256739</v>
      </c>
    </row>
    <row r="2389" spans="2:3" x14ac:dyDescent="0.3">
      <c r="B2389" s="36">
        <v>33499510</v>
      </c>
      <c r="C2389" s="37">
        <v>226185</v>
      </c>
    </row>
    <row r="2390" spans="2:3" x14ac:dyDescent="0.3">
      <c r="B2390" s="36">
        <v>33499511</v>
      </c>
      <c r="C2390" s="37">
        <v>252955</v>
      </c>
    </row>
    <row r="2391" spans="2:3" x14ac:dyDescent="0.3">
      <c r="B2391" s="36">
        <v>33499512</v>
      </c>
      <c r="C2391" s="37">
        <v>212813</v>
      </c>
    </row>
    <row r="2392" spans="2:3" x14ac:dyDescent="0.3">
      <c r="B2392" s="36">
        <v>33499513</v>
      </c>
      <c r="C2392" s="37">
        <v>402262</v>
      </c>
    </row>
    <row r="2393" spans="2:3" x14ac:dyDescent="0.3">
      <c r="B2393" s="36">
        <v>33499514</v>
      </c>
      <c r="C2393" s="37">
        <v>212592</v>
      </c>
    </row>
    <row r="2394" spans="2:3" x14ac:dyDescent="0.3">
      <c r="B2394" s="36">
        <v>33499515</v>
      </c>
      <c r="C2394" s="37">
        <v>312873</v>
      </c>
    </row>
    <row r="2395" spans="2:3" x14ac:dyDescent="0.3">
      <c r="B2395" s="36">
        <v>33499516</v>
      </c>
      <c r="C2395" s="37">
        <v>218125</v>
      </c>
    </row>
    <row r="2396" spans="2:3" x14ac:dyDescent="0.3">
      <c r="B2396" s="36">
        <v>33499517</v>
      </c>
      <c r="C2396" s="37">
        <v>289291</v>
      </c>
    </row>
    <row r="2397" spans="2:3" x14ac:dyDescent="0.3">
      <c r="B2397" s="36">
        <v>33499518</v>
      </c>
      <c r="C2397" s="37">
        <v>221586</v>
      </c>
    </row>
    <row r="2398" spans="2:3" x14ac:dyDescent="0.3">
      <c r="B2398" s="36">
        <v>33499519</v>
      </c>
      <c r="C2398" s="37">
        <v>291747</v>
      </c>
    </row>
    <row r="2399" spans="2:3" x14ac:dyDescent="0.3">
      <c r="B2399" s="36">
        <v>33499520</v>
      </c>
      <c r="C2399" s="37">
        <v>208855</v>
      </c>
    </row>
    <row r="2400" spans="2:3" x14ac:dyDescent="0.3">
      <c r="B2400" s="36">
        <v>33499521</v>
      </c>
      <c r="C2400" s="37">
        <v>245876</v>
      </c>
    </row>
    <row r="2401" spans="2:3" x14ac:dyDescent="0.3">
      <c r="B2401" s="36">
        <v>33499522</v>
      </c>
      <c r="C2401" s="37">
        <v>175098</v>
      </c>
    </row>
    <row r="2402" spans="2:3" x14ac:dyDescent="0.3">
      <c r="B2402" s="36">
        <v>33499523</v>
      </c>
      <c r="C2402" s="37">
        <v>356770</v>
      </c>
    </row>
    <row r="2403" spans="2:3" x14ac:dyDescent="0.3">
      <c r="B2403" s="36">
        <v>33499524</v>
      </c>
      <c r="C2403" s="37">
        <v>165460</v>
      </c>
    </row>
    <row r="2404" spans="2:3" x14ac:dyDescent="0.3">
      <c r="B2404" s="36">
        <v>33499525</v>
      </c>
      <c r="C2404" s="37">
        <v>311210</v>
      </c>
    </row>
    <row r="2405" spans="2:3" x14ac:dyDescent="0.3">
      <c r="B2405" s="36">
        <v>33499526</v>
      </c>
      <c r="C2405" s="37">
        <v>321592</v>
      </c>
    </row>
    <row r="2406" spans="2:3" x14ac:dyDescent="0.3">
      <c r="B2406" s="36">
        <v>33499527</v>
      </c>
      <c r="C2406" s="37">
        <v>165725</v>
      </c>
    </row>
    <row r="2407" spans="2:3" x14ac:dyDescent="0.3">
      <c r="B2407" s="36">
        <v>33499528</v>
      </c>
      <c r="C2407" s="37">
        <v>253003</v>
      </c>
    </row>
    <row r="2408" spans="2:3" x14ac:dyDescent="0.3">
      <c r="B2408" s="36">
        <v>33499529</v>
      </c>
      <c r="C2408" s="37">
        <v>215577</v>
      </c>
    </row>
    <row r="2409" spans="2:3" x14ac:dyDescent="0.3">
      <c r="B2409" s="36">
        <v>33499530</v>
      </c>
      <c r="C2409" s="37">
        <v>171735</v>
      </c>
    </row>
    <row r="2410" spans="2:3" x14ac:dyDescent="0.3">
      <c r="B2410" s="36">
        <v>33499531</v>
      </c>
      <c r="C2410" s="37">
        <v>217811</v>
      </c>
    </row>
    <row r="2411" spans="2:3" x14ac:dyDescent="0.3">
      <c r="B2411" s="36">
        <v>33499532</v>
      </c>
      <c r="C2411" s="37">
        <v>258607</v>
      </c>
    </row>
    <row r="2412" spans="2:3" x14ac:dyDescent="0.3">
      <c r="B2412" s="36">
        <v>33499533</v>
      </c>
      <c r="C2412" s="37">
        <v>347076</v>
      </c>
    </row>
    <row r="2413" spans="2:3" x14ac:dyDescent="0.3">
      <c r="B2413" s="36">
        <v>33499534</v>
      </c>
      <c r="C2413" s="37">
        <v>396196</v>
      </c>
    </row>
    <row r="2414" spans="2:3" x14ac:dyDescent="0.3">
      <c r="B2414" s="36">
        <v>33499535</v>
      </c>
      <c r="C2414" s="37">
        <v>251833</v>
      </c>
    </row>
    <row r="2415" spans="2:3" x14ac:dyDescent="0.3">
      <c r="B2415" s="36">
        <v>33499536</v>
      </c>
      <c r="C2415" s="37">
        <v>232861</v>
      </c>
    </row>
    <row r="2416" spans="2:3" x14ac:dyDescent="0.3">
      <c r="B2416" s="36">
        <v>33499537</v>
      </c>
      <c r="C2416" s="37">
        <v>382209</v>
      </c>
    </row>
    <row r="2417" spans="2:3" x14ac:dyDescent="0.3">
      <c r="B2417" s="36">
        <v>33499538</v>
      </c>
      <c r="C2417" s="37">
        <v>262334</v>
      </c>
    </row>
    <row r="2418" spans="2:3" x14ac:dyDescent="0.3">
      <c r="B2418" s="36">
        <v>33499539</v>
      </c>
      <c r="C2418" s="37">
        <v>275959</v>
      </c>
    </row>
    <row r="2419" spans="2:3" x14ac:dyDescent="0.3">
      <c r="B2419" s="36">
        <v>33499540</v>
      </c>
      <c r="C2419" s="37">
        <v>199780</v>
      </c>
    </row>
    <row r="2420" spans="2:3" x14ac:dyDescent="0.3">
      <c r="B2420" s="36">
        <v>33499541</v>
      </c>
      <c r="C2420" s="37">
        <v>184401</v>
      </c>
    </row>
    <row r="2421" spans="2:3" x14ac:dyDescent="0.3">
      <c r="B2421" s="36">
        <v>33499542</v>
      </c>
      <c r="C2421" s="37">
        <v>166800</v>
      </c>
    </row>
    <row r="2422" spans="2:3" x14ac:dyDescent="0.3">
      <c r="B2422" s="36">
        <v>33499543</v>
      </c>
      <c r="C2422" s="37">
        <v>227312</v>
      </c>
    </row>
    <row r="2423" spans="2:3" x14ac:dyDescent="0.3">
      <c r="B2423" s="36">
        <v>33499544</v>
      </c>
      <c r="C2423" s="37">
        <v>266643</v>
      </c>
    </row>
    <row r="2424" spans="2:3" x14ac:dyDescent="0.3">
      <c r="B2424" s="36">
        <v>33499545</v>
      </c>
      <c r="C2424" s="37">
        <v>148810</v>
      </c>
    </row>
    <row r="2425" spans="2:3" x14ac:dyDescent="0.3">
      <c r="B2425" s="36">
        <v>33499546</v>
      </c>
      <c r="C2425" s="37">
        <v>250433</v>
      </c>
    </row>
    <row r="2426" spans="2:3" x14ac:dyDescent="0.3">
      <c r="B2426" s="36">
        <v>33499547</v>
      </c>
      <c r="C2426" s="37">
        <v>231387</v>
      </c>
    </row>
    <row r="2427" spans="2:3" x14ac:dyDescent="0.3">
      <c r="B2427" s="36">
        <v>33499548</v>
      </c>
      <c r="C2427" s="37">
        <v>209494</v>
      </c>
    </row>
    <row r="2428" spans="2:3" x14ac:dyDescent="0.3">
      <c r="B2428" s="36">
        <v>33499549</v>
      </c>
      <c r="C2428" s="37">
        <v>331761</v>
      </c>
    </row>
    <row r="2429" spans="2:3" x14ac:dyDescent="0.3">
      <c r="B2429" s="36">
        <v>33499550</v>
      </c>
      <c r="C2429" s="37">
        <v>274889</v>
      </c>
    </row>
    <row r="2430" spans="2:3" x14ac:dyDescent="0.3">
      <c r="B2430" s="36">
        <v>33499551</v>
      </c>
      <c r="C2430" s="37">
        <v>200172</v>
      </c>
    </row>
    <row r="2431" spans="2:3" x14ac:dyDescent="0.3">
      <c r="B2431" s="36">
        <v>33499552</v>
      </c>
      <c r="C2431" s="37">
        <v>282150</v>
      </c>
    </row>
    <row r="2432" spans="2:3" x14ac:dyDescent="0.3">
      <c r="B2432" s="36">
        <v>33499553</v>
      </c>
      <c r="C2432" s="37">
        <v>176576</v>
      </c>
    </row>
    <row r="2433" spans="2:3" x14ac:dyDescent="0.3">
      <c r="B2433" s="36">
        <v>33499554</v>
      </c>
      <c r="C2433" s="37">
        <v>197198</v>
      </c>
    </row>
    <row r="2434" spans="2:3" x14ac:dyDescent="0.3">
      <c r="B2434" s="36">
        <v>33499555</v>
      </c>
      <c r="C2434" s="37">
        <v>112651</v>
      </c>
    </row>
    <row r="2435" spans="2:3" x14ac:dyDescent="0.3">
      <c r="B2435" s="36">
        <v>33499556</v>
      </c>
      <c r="C2435" s="37">
        <v>288957</v>
      </c>
    </row>
    <row r="2436" spans="2:3" x14ac:dyDescent="0.3">
      <c r="B2436" s="36">
        <v>33499557</v>
      </c>
      <c r="C2436" s="37">
        <v>219795</v>
      </c>
    </row>
    <row r="2437" spans="2:3" x14ac:dyDescent="0.3">
      <c r="B2437" s="36">
        <v>33499558</v>
      </c>
      <c r="C2437" s="37">
        <v>177649</v>
      </c>
    </row>
    <row r="2438" spans="2:3" x14ac:dyDescent="0.3">
      <c r="B2438" s="36">
        <v>33499559</v>
      </c>
      <c r="C2438" s="37">
        <v>235825</v>
      </c>
    </row>
    <row r="2439" spans="2:3" x14ac:dyDescent="0.3">
      <c r="B2439" s="36">
        <v>33499560</v>
      </c>
      <c r="C2439" s="37">
        <v>275037</v>
      </c>
    </row>
    <row r="2440" spans="2:3" x14ac:dyDescent="0.3">
      <c r="B2440" s="36">
        <v>33499561</v>
      </c>
      <c r="C2440" s="37">
        <v>285006</v>
      </c>
    </row>
    <row r="2441" spans="2:3" x14ac:dyDescent="0.3">
      <c r="B2441" s="36">
        <v>33499562</v>
      </c>
      <c r="C2441" s="37">
        <v>293601</v>
      </c>
    </row>
    <row r="2442" spans="2:3" x14ac:dyDescent="0.3">
      <c r="B2442" s="36">
        <v>33499563</v>
      </c>
      <c r="C2442" s="37">
        <v>291777</v>
      </c>
    </row>
    <row r="2443" spans="2:3" x14ac:dyDescent="0.3">
      <c r="B2443" s="36">
        <v>33499564</v>
      </c>
      <c r="C2443" s="37">
        <v>199690</v>
      </c>
    </row>
    <row r="2444" spans="2:3" x14ac:dyDescent="0.3">
      <c r="B2444" s="36">
        <v>33499565</v>
      </c>
      <c r="C2444" s="37">
        <v>151409</v>
      </c>
    </row>
    <row r="2445" spans="2:3" x14ac:dyDescent="0.3">
      <c r="B2445" s="36">
        <v>33499566</v>
      </c>
      <c r="C2445" s="37">
        <v>137383</v>
      </c>
    </row>
    <row r="2446" spans="2:3" x14ac:dyDescent="0.3">
      <c r="B2446" s="36">
        <v>33499567</v>
      </c>
      <c r="C2446" s="37">
        <v>156324</v>
      </c>
    </row>
    <row r="2447" spans="2:3" x14ac:dyDescent="0.3">
      <c r="B2447" s="36">
        <v>33499568</v>
      </c>
      <c r="C2447" s="37">
        <v>295691</v>
      </c>
    </row>
    <row r="2448" spans="2:3" x14ac:dyDescent="0.3">
      <c r="B2448" s="36">
        <v>33499569</v>
      </c>
      <c r="C2448" s="37">
        <v>298762</v>
      </c>
    </row>
    <row r="2449" spans="2:3" x14ac:dyDescent="0.3">
      <c r="B2449" s="36">
        <v>33499570</v>
      </c>
      <c r="C2449" s="37">
        <v>294236</v>
      </c>
    </row>
    <row r="2450" spans="2:3" x14ac:dyDescent="0.3">
      <c r="B2450" s="36">
        <v>33499571</v>
      </c>
      <c r="C2450" s="37">
        <v>276886</v>
      </c>
    </row>
    <row r="2451" spans="2:3" x14ac:dyDescent="0.3">
      <c r="B2451" s="36">
        <v>33499572</v>
      </c>
      <c r="C2451" s="37">
        <v>354601</v>
      </c>
    </row>
    <row r="2452" spans="2:3" x14ac:dyDescent="0.3">
      <c r="B2452" s="36">
        <v>33499573</v>
      </c>
      <c r="C2452" s="37">
        <v>257794</v>
      </c>
    </row>
    <row r="2453" spans="2:3" x14ac:dyDescent="0.3">
      <c r="B2453" s="36">
        <v>33499574</v>
      </c>
      <c r="C2453" s="37">
        <v>216014</v>
      </c>
    </row>
    <row r="2454" spans="2:3" x14ac:dyDescent="0.3">
      <c r="B2454" s="36">
        <v>33499575</v>
      </c>
      <c r="C2454" s="37">
        <v>163044</v>
      </c>
    </row>
    <row r="2455" spans="2:3" x14ac:dyDescent="0.3">
      <c r="B2455" s="36">
        <v>33499576</v>
      </c>
      <c r="C2455" s="37">
        <v>211893</v>
      </c>
    </row>
    <row r="2456" spans="2:3" x14ac:dyDescent="0.3">
      <c r="B2456" s="36">
        <v>33499577</v>
      </c>
      <c r="C2456" s="37">
        <v>367704</v>
      </c>
    </row>
    <row r="2457" spans="2:3" x14ac:dyDescent="0.3">
      <c r="B2457" s="36">
        <v>33499578</v>
      </c>
      <c r="C2457" s="37">
        <v>167161</v>
      </c>
    </row>
    <row r="2458" spans="2:3" x14ac:dyDescent="0.3">
      <c r="B2458" s="36">
        <v>33499579</v>
      </c>
      <c r="C2458" s="37">
        <v>261290</v>
      </c>
    </row>
    <row r="2459" spans="2:3" x14ac:dyDescent="0.3">
      <c r="B2459" s="36">
        <v>33499580</v>
      </c>
      <c r="C2459" s="37">
        <v>327498</v>
      </c>
    </row>
    <row r="2460" spans="2:3" x14ac:dyDescent="0.3">
      <c r="B2460" s="36">
        <v>33499581</v>
      </c>
      <c r="C2460" s="37">
        <v>295299</v>
      </c>
    </row>
    <row r="2461" spans="2:3" x14ac:dyDescent="0.3">
      <c r="B2461" s="36">
        <v>33499582</v>
      </c>
      <c r="C2461" s="37">
        <v>336966</v>
      </c>
    </row>
    <row r="2462" spans="2:3" x14ac:dyDescent="0.3">
      <c r="B2462" s="36">
        <v>33499583</v>
      </c>
      <c r="C2462" s="37">
        <v>328320</v>
      </c>
    </row>
    <row r="2463" spans="2:3" x14ac:dyDescent="0.3">
      <c r="B2463" s="36">
        <v>33499584</v>
      </c>
      <c r="C2463" s="37">
        <v>159489</v>
      </c>
    </row>
    <row r="2464" spans="2:3" x14ac:dyDescent="0.3">
      <c r="B2464" s="36">
        <v>33499585</v>
      </c>
      <c r="C2464" s="37">
        <v>256183</v>
      </c>
    </row>
    <row r="2465" spans="2:3" x14ac:dyDescent="0.3">
      <c r="B2465" s="36">
        <v>33499586</v>
      </c>
      <c r="C2465" s="37">
        <v>175192</v>
      </c>
    </row>
    <row r="2466" spans="2:3" x14ac:dyDescent="0.3">
      <c r="B2466" s="36">
        <v>33499587</v>
      </c>
      <c r="C2466" s="37">
        <v>287584</v>
      </c>
    </row>
    <row r="2467" spans="2:3" x14ac:dyDescent="0.3">
      <c r="B2467" s="36">
        <v>33499588</v>
      </c>
      <c r="C2467" s="37">
        <v>264194</v>
      </c>
    </row>
    <row r="2468" spans="2:3" x14ac:dyDescent="0.3">
      <c r="B2468" s="36">
        <v>33499589</v>
      </c>
      <c r="C2468" s="37">
        <v>272115</v>
      </c>
    </row>
    <row r="2469" spans="2:3" x14ac:dyDescent="0.3">
      <c r="B2469" s="36">
        <v>33499590</v>
      </c>
      <c r="C2469" s="37">
        <v>260154</v>
      </c>
    </row>
    <row r="2470" spans="2:3" x14ac:dyDescent="0.3">
      <c r="B2470" s="36">
        <v>33499591</v>
      </c>
      <c r="C2470" s="37">
        <v>210344</v>
      </c>
    </row>
    <row r="2471" spans="2:3" x14ac:dyDescent="0.3">
      <c r="B2471" s="36">
        <v>33499592</v>
      </c>
      <c r="C2471" s="37">
        <v>300256</v>
      </c>
    </row>
    <row r="2472" spans="2:3" x14ac:dyDescent="0.3">
      <c r="B2472" s="36">
        <v>33499593</v>
      </c>
      <c r="C2472" s="37">
        <v>350648</v>
      </c>
    </row>
    <row r="2473" spans="2:3" x14ac:dyDescent="0.3">
      <c r="B2473" s="36">
        <v>33499594</v>
      </c>
      <c r="C2473" s="37">
        <v>290984</v>
      </c>
    </row>
    <row r="2474" spans="2:3" x14ac:dyDescent="0.3">
      <c r="B2474" s="36">
        <v>33499595</v>
      </c>
      <c r="C2474" s="37">
        <v>148208</v>
      </c>
    </row>
    <row r="2475" spans="2:3" x14ac:dyDescent="0.3">
      <c r="B2475" s="36">
        <v>33499596</v>
      </c>
      <c r="C2475" s="37">
        <v>283427</v>
      </c>
    </row>
    <row r="2476" spans="2:3" x14ac:dyDescent="0.3">
      <c r="B2476" s="36">
        <v>33499597</v>
      </c>
      <c r="C2476" s="37">
        <v>245257</v>
      </c>
    </row>
    <row r="2477" spans="2:3" x14ac:dyDescent="0.3">
      <c r="B2477" s="36">
        <v>33499598</v>
      </c>
      <c r="C2477" s="37">
        <v>356496</v>
      </c>
    </row>
    <row r="2478" spans="2:3" x14ac:dyDescent="0.3">
      <c r="B2478" s="36">
        <v>33499599</v>
      </c>
      <c r="C2478" s="37">
        <v>226353</v>
      </c>
    </row>
    <row r="2479" spans="2:3" x14ac:dyDescent="0.3">
      <c r="B2479" s="36">
        <v>33499600</v>
      </c>
      <c r="C2479" s="37">
        <v>176278</v>
      </c>
    </row>
    <row r="2480" spans="2:3" x14ac:dyDescent="0.3">
      <c r="B2480" s="36">
        <v>33499601</v>
      </c>
      <c r="C2480" s="37">
        <v>196862</v>
      </c>
    </row>
    <row r="2481" spans="2:3" x14ac:dyDescent="0.3">
      <c r="B2481" s="36">
        <v>33499602</v>
      </c>
      <c r="C2481" s="37">
        <v>250191</v>
      </c>
    </row>
    <row r="2482" spans="2:3" x14ac:dyDescent="0.3">
      <c r="B2482" s="36">
        <v>33499603</v>
      </c>
      <c r="C2482" s="37">
        <v>228900</v>
      </c>
    </row>
    <row r="2483" spans="2:3" x14ac:dyDescent="0.3">
      <c r="B2483" s="36">
        <v>33499604</v>
      </c>
      <c r="C2483" s="37">
        <v>193282</v>
      </c>
    </row>
    <row r="2484" spans="2:3" x14ac:dyDescent="0.3">
      <c r="B2484" s="36">
        <v>33499605</v>
      </c>
      <c r="C2484" s="37">
        <v>288311</v>
      </c>
    </row>
    <row r="2485" spans="2:3" x14ac:dyDescent="0.3">
      <c r="B2485" s="36">
        <v>33499606</v>
      </c>
      <c r="C2485" s="37">
        <v>307579</v>
      </c>
    </row>
    <row r="2486" spans="2:3" x14ac:dyDescent="0.3">
      <c r="B2486" s="36">
        <v>33499607</v>
      </c>
      <c r="C2486" s="37">
        <v>333764</v>
      </c>
    </row>
    <row r="2487" spans="2:3" x14ac:dyDescent="0.3">
      <c r="B2487" s="36">
        <v>33499608</v>
      </c>
      <c r="C2487" s="37">
        <v>142441</v>
      </c>
    </row>
    <row r="2488" spans="2:3" x14ac:dyDescent="0.3">
      <c r="B2488" s="36">
        <v>33499609</v>
      </c>
      <c r="C2488" s="37">
        <v>239094</v>
      </c>
    </row>
    <row r="2489" spans="2:3" x14ac:dyDescent="0.3">
      <c r="B2489" s="36">
        <v>33499610</v>
      </c>
      <c r="C2489" s="37">
        <v>224160</v>
      </c>
    </row>
    <row r="2490" spans="2:3" x14ac:dyDescent="0.3">
      <c r="B2490" s="36">
        <v>33499611</v>
      </c>
      <c r="C2490" s="37">
        <v>410711</v>
      </c>
    </row>
    <row r="2491" spans="2:3" x14ac:dyDescent="0.3">
      <c r="B2491" s="36">
        <v>33499612</v>
      </c>
      <c r="C2491" s="37">
        <v>282581</v>
      </c>
    </row>
    <row r="2492" spans="2:3" x14ac:dyDescent="0.3">
      <c r="B2492" s="36">
        <v>33499613</v>
      </c>
      <c r="C2492" s="37">
        <v>332134</v>
      </c>
    </row>
    <row r="2493" spans="2:3" x14ac:dyDescent="0.3">
      <c r="B2493" s="36">
        <v>33499614</v>
      </c>
      <c r="C2493" s="37">
        <v>121655</v>
      </c>
    </row>
    <row r="2494" spans="2:3" x14ac:dyDescent="0.3">
      <c r="B2494" s="36">
        <v>33499615</v>
      </c>
      <c r="C2494" s="37">
        <v>241085</v>
      </c>
    </row>
    <row r="2495" spans="2:3" x14ac:dyDescent="0.3">
      <c r="B2495" s="36">
        <v>33499616</v>
      </c>
      <c r="C2495" s="37">
        <v>268462</v>
      </c>
    </row>
    <row r="2496" spans="2:3" x14ac:dyDescent="0.3">
      <c r="B2496" s="36">
        <v>33499617</v>
      </c>
      <c r="C2496" s="37">
        <v>364521</v>
      </c>
    </row>
    <row r="2497" spans="2:3" x14ac:dyDescent="0.3">
      <c r="B2497" s="36">
        <v>33499618</v>
      </c>
      <c r="C2497" s="37">
        <v>279368</v>
      </c>
    </row>
    <row r="2498" spans="2:3" x14ac:dyDescent="0.3">
      <c r="B2498" s="36">
        <v>33499619</v>
      </c>
      <c r="C2498" s="37">
        <v>204343</v>
      </c>
    </row>
    <row r="2499" spans="2:3" x14ac:dyDescent="0.3">
      <c r="B2499" s="36">
        <v>33499620</v>
      </c>
      <c r="C2499" s="37">
        <v>305542</v>
      </c>
    </row>
    <row r="2500" spans="2:3" x14ac:dyDescent="0.3">
      <c r="B2500" s="36">
        <v>33499621</v>
      </c>
      <c r="C2500" s="37">
        <v>300852</v>
      </c>
    </row>
    <row r="2501" spans="2:3" x14ac:dyDescent="0.3">
      <c r="B2501" s="36">
        <v>33499622</v>
      </c>
      <c r="C2501" s="37">
        <v>223789</v>
      </c>
    </row>
    <row r="2502" spans="2:3" x14ac:dyDescent="0.3">
      <c r="B2502" s="36">
        <v>33499623</v>
      </c>
      <c r="C2502" s="37">
        <v>240784</v>
      </c>
    </row>
    <row r="2503" spans="2:3" x14ac:dyDescent="0.3">
      <c r="B2503" s="36">
        <v>33499624</v>
      </c>
      <c r="C2503" s="37">
        <v>203447</v>
      </c>
    </row>
    <row r="2504" spans="2:3" x14ac:dyDescent="0.3">
      <c r="B2504" s="36">
        <v>33499625</v>
      </c>
      <c r="C2504" s="37">
        <v>245150</v>
      </c>
    </row>
    <row r="2505" spans="2:3" x14ac:dyDescent="0.3">
      <c r="B2505" s="36">
        <v>33499626</v>
      </c>
      <c r="C2505" s="37">
        <v>274562</v>
      </c>
    </row>
    <row r="2506" spans="2:3" x14ac:dyDescent="0.3">
      <c r="B2506" s="36">
        <v>33499627</v>
      </c>
      <c r="C2506" s="37">
        <v>200608</v>
      </c>
    </row>
    <row r="2507" spans="2:3" x14ac:dyDescent="0.3">
      <c r="B2507" s="36">
        <v>33499628</v>
      </c>
      <c r="C2507" s="37">
        <v>257594</v>
      </c>
    </row>
    <row r="2508" spans="2:3" x14ac:dyDescent="0.3">
      <c r="B2508" s="36">
        <v>33499629</v>
      </c>
      <c r="C2508" s="37">
        <v>236881</v>
      </c>
    </row>
    <row r="2509" spans="2:3" x14ac:dyDescent="0.3">
      <c r="B2509" s="36">
        <v>33499630</v>
      </c>
      <c r="C2509" s="37">
        <v>180276</v>
      </c>
    </row>
    <row r="2510" spans="2:3" x14ac:dyDescent="0.3">
      <c r="B2510" s="36">
        <v>33499631</v>
      </c>
      <c r="C2510" s="37">
        <v>146651</v>
      </c>
    </row>
    <row r="2511" spans="2:3" x14ac:dyDescent="0.3">
      <c r="B2511" s="36">
        <v>33499632</v>
      </c>
      <c r="C2511" s="37">
        <v>313673</v>
      </c>
    </row>
    <row r="2512" spans="2:3" x14ac:dyDescent="0.3">
      <c r="B2512" s="36">
        <v>33499633</v>
      </c>
      <c r="C2512" s="37">
        <v>257932</v>
      </c>
    </row>
    <row r="2513" spans="2:3" x14ac:dyDescent="0.3">
      <c r="B2513" s="36">
        <v>33499634</v>
      </c>
      <c r="C2513" s="37">
        <v>224880</v>
      </c>
    </row>
    <row r="2514" spans="2:3" x14ac:dyDescent="0.3">
      <c r="B2514" s="36">
        <v>33499635</v>
      </c>
      <c r="C2514" s="37">
        <v>238921</v>
      </c>
    </row>
    <row r="2515" spans="2:3" x14ac:dyDescent="0.3">
      <c r="B2515" s="36">
        <v>33499636</v>
      </c>
      <c r="C2515" s="37">
        <v>192872</v>
      </c>
    </row>
    <row r="2516" spans="2:3" x14ac:dyDescent="0.3">
      <c r="B2516" s="36">
        <v>33499637</v>
      </c>
      <c r="C2516" s="37">
        <v>292623</v>
      </c>
    </row>
    <row r="2517" spans="2:3" x14ac:dyDescent="0.3">
      <c r="B2517" s="36">
        <v>33499638</v>
      </c>
      <c r="C2517" s="37">
        <v>276316</v>
      </c>
    </row>
    <row r="2518" spans="2:3" x14ac:dyDescent="0.3">
      <c r="B2518" s="36">
        <v>33499639</v>
      </c>
      <c r="C2518" s="37">
        <v>167503</v>
      </c>
    </row>
    <row r="2519" spans="2:3" x14ac:dyDescent="0.3">
      <c r="B2519" s="36">
        <v>33499640</v>
      </c>
      <c r="C2519" s="37">
        <v>229353</v>
      </c>
    </row>
    <row r="2520" spans="2:3" x14ac:dyDescent="0.3">
      <c r="B2520" s="36">
        <v>33499641</v>
      </c>
      <c r="C2520" s="37">
        <v>242623</v>
      </c>
    </row>
    <row r="2521" spans="2:3" x14ac:dyDescent="0.3">
      <c r="B2521" s="36">
        <v>33499642</v>
      </c>
      <c r="C2521" s="37">
        <v>322049</v>
      </c>
    </row>
    <row r="2522" spans="2:3" x14ac:dyDescent="0.3">
      <c r="B2522" s="36">
        <v>33499643</v>
      </c>
      <c r="C2522" s="37">
        <v>216096</v>
      </c>
    </row>
    <row r="2523" spans="2:3" x14ac:dyDescent="0.3">
      <c r="B2523" s="36">
        <v>33499644</v>
      </c>
      <c r="C2523" s="37">
        <v>291035</v>
      </c>
    </row>
    <row r="2524" spans="2:3" x14ac:dyDescent="0.3">
      <c r="B2524" s="36">
        <v>33499645</v>
      </c>
      <c r="C2524" s="37">
        <v>227979</v>
      </c>
    </row>
    <row r="2525" spans="2:3" x14ac:dyDescent="0.3">
      <c r="B2525" s="36">
        <v>33499646</v>
      </c>
      <c r="C2525" s="37">
        <v>317014</v>
      </c>
    </row>
    <row r="2526" spans="2:3" x14ac:dyDescent="0.3">
      <c r="B2526" s="36">
        <v>33499647</v>
      </c>
      <c r="C2526" s="37">
        <v>329956</v>
      </c>
    </row>
    <row r="2527" spans="2:3" x14ac:dyDescent="0.3">
      <c r="B2527" s="36">
        <v>33499648</v>
      </c>
      <c r="C2527" s="37">
        <v>280796</v>
      </c>
    </row>
    <row r="2528" spans="2:3" x14ac:dyDescent="0.3">
      <c r="B2528" s="36">
        <v>33499649</v>
      </c>
      <c r="C2528" s="37">
        <v>401930</v>
      </c>
    </row>
    <row r="2529" spans="2:3" x14ac:dyDescent="0.3">
      <c r="B2529" s="36">
        <v>33499650</v>
      </c>
      <c r="C2529" s="37">
        <v>307317</v>
      </c>
    </row>
    <row r="2530" spans="2:3" x14ac:dyDescent="0.3">
      <c r="B2530" s="36">
        <v>33499651</v>
      </c>
      <c r="C2530" s="37">
        <v>333037</v>
      </c>
    </row>
    <row r="2531" spans="2:3" x14ac:dyDescent="0.3">
      <c r="B2531" s="36">
        <v>33499652</v>
      </c>
      <c r="C2531" s="37">
        <v>254491</v>
      </c>
    </row>
    <row r="2532" spans="2:3" x14ac:dyDescent="0.3">
      <c r="B2532" s="36">
        <v>33499653</v>
      </c>
      <c r="C2532" s="37">
        <v>195907</v>
      </c>
    </row>
    <row r="2533" spans="2:3" x14ac:dyDescent="0.3">
      <c r="B2533" s="36">
        <v>33499654</v>
      </c>
      <c r="C2533" s="37">
        <v>198820</v>
      </c>
    </row>
    <row r="2534" spans="2:3" x14ac:dyDescent="0.3">
      <c r="B2534" s="36">
        <v>33499655</v>
      </c>
      <c r="C2534" s="37">
        <v>251270</v>
      </c>
    </row>
    <row r="2535" spans="2:3" x14ac:dyDescent="0.3">
      <c r="B2535" s="36">
        <v>33499656</v>
      </c>
      <c r="C2535" s="37">
        <v>324829</v>
      </c>
    </row>
    <row r="2536" spans="2:3" x14ac:dyDescent="0.3">
      <c r="B2536" s="36">
        <v>33499657</v>
      </c>
      <c r="C2536" s="37">
        <v>314068</v>
      </c>
    </row>
    <row r="2537" spans="2:3" x14ac:dyDescent="0.3">
      <c r="B2537" s="36">
        <v>33499658</v>
      </c>
      <c r="C2537" s="37">
        <v>266384</v>
      </c>
    </row>
    <row r="2538" spans="2:3" x14ac:dyDescent="0.3">
      <c r="B2538" s="36">
        <v>33499659</v>
      </c>
      <c r="C2538" s="37">
        <v>185491</v>
      </c>
    </row>
    <row r="2539" spans="2:3" x14ac:dyDescent="0.3">
      <c r="B2539" s="36">
        <v>33499660</v>
      </c>
      <c r="C2539" s="37">
        <v>144673</v>
      </c>
    </row>
    <row r="2540" spans="2:3" x14ac:dyDescent="0.3">
      <c r="B2540" s="36">
        <v>33499661</v>
      </c>
      <c r="C2540" s="37">
        <v>202234</v>
      </c>
    </row>
    <row r="2541" spans="2:3" x14ac:dyDescent="0.3">
      <c r="B2541" s="36">
        <v>33499662</v>
      </c>
      <c r="C2541" s="37">
        <v>217724</v>
      </c>
    </row>
    <row r="2542" spans="2:3" x14ac:dyDescent="0.3">
      <c r="B2542" s="36">
        <v>33499663</v>
      </c>
      <c r="C2542" s="37">
        <v>247240</v>
      </c>
    </row>
    <row r="2543" spans="2:3" x14ac:dyDescent="0.3">
      <c r="B2543" s="36">
        <v>33499664</v>
      </c>
      <c r="C2543" s="37">
        <v>235739</v>
      </c>
    </row>
    <row r="2544" spans="2:3" x14ac:dyDescent="0.3">
      <c r="B2544" s="36">
        <v>33499665</v>
      </c>
      <c r="C2544" s="37">
        <v>188254</v>
      </c>
    </row>
    <row r="2545" spans="2:3" x14ac:dyDescent="0.3">
      <c r="B2545" s="36">
        <v>33499666</v>
      </c>
      <c r="C2545" s="37">
        <v>208707</v>
      </c>
    </row>
    <row r="2546" spans="2:3" x14ac:dyDescent="0.3">
      <c r="B2546" s="36">
        <v>33499667</v>
      </c>
      <c r="C2546" s="37">
        <v>255525</v>
      </c>
    </row>
    <row r="2547" spans="2:3" x14ac:dyDescent="0.3">
      <c r="B2547" s="36">
        <v>33499668</v>
      </c>
      <c r="C2547" s="37">
        <v>251809</v>
      </c>
    </row>
    <row r="2548" spans="2:3" x14ac:dyDescent="0.3">
      <c r="B2548" s="36">
        <v>33499669</v>
      </c>
      <c r="C2548" s="37">
        <v>320697</v>
      </c>
    </row>
    <row r="2549" spans="2:3" x14ac:dyDescent="0.3">
      <c r="B2549" s="36">
        <v>33499670</v>
      </c>
      <c r="C2549" s="37">
        <v>175924</v>
      </c>
    </row>
    <row r="2550" spans="2:3" x14ac:dyDescent="0.3">
      <c r="B2550" s="36">
        <v>33499671</v>
      </c>
      <c r="C2550" s="37">
        <v>177539</v>
      </c>
    </row>
    <row r="2551" spans="2:3" x14ac:dyDescent="0.3">
      <c r="B2551" s="36">
        <v>33499672</v>
      </c>
      <c r="C2551" s="37">
        <v>142350</v>
      </c>
    </row>
    <row r="2552" spans="2:3" x14ac:dyDescent="0.3">
      <c r="B2552" s="36">
        <v>33499673</v>
      </c>
      <c r="C2552" s="37">
        <v>309294</v>
      </c>
    </row>
    <row r="2553" spans="2:3" x14ac:dyDescent="0.3">
      <c r="B2553" s="36">
        <v>33499674</v>
      </c>
      <c r="C2553" s="37">
        <v>249291</v>
      </c>
    </row>
    <row r="2554" spans="2:3" x14ac:dyDescent="0.3">
      <c r="B2554" s="36">
        <v>33499675</v>
      </c>
      <c r="C2554" s="37">
        <v>229229</v>
      </c>
    </row>
    <row r="2555" spans="2:3" x14ac:dyDescent="0.3">
      <c r="B2555" s="36">
        <v>33499676</v>
      </c>
      <c r="C2555" s="37">
        <v>318337</v>
      </c>
    </row>
    <row r="2556" spans="2:3" x14ac:dyDescent="0.3">
      <c r="B2556" s="36">
        <v>33499677</v>
      </c>
      <c r="C2556" s="37">
        <v>254146</v>
      </c>
    </row>
    <row r="2557" spans="2:3" x14ac:dyDescent="0.3">
      <c r="B2557" s="36">
        <v>33499678</v>
      </c>
      <c r="C2557" s="37">
        <v>222042</v>
      </c>
    </row>
    <row r="2558" spans="2:3" x14ac:dyDescent="0.3">
      <c r="B2558" s="36">
        <v>33499679</v>
      </c>
      <c r="C2558" s="37">
        <v>355328</v>
      </c>
    </row>
    <row r="2559" spans="2:3" x14ac:dyDescent="0.3">
      <c r="B2559" s="36">
        <v>33499680</v>
      </c>
      <c r="C2559" s="37">
        <v>361303</v>
      </c>
    </row>
    <row r="2560" spans="2:3" x14ac:dyDescent="0.3">
      <c r="B2560" s="36">
        <v>33499681</v>
      </c>
      <c r="C2560" s="37">
        <v>341401</v>
      </c>
    </row>
    <row r="2561" spans="2:3" x14ac:dyDescent="0.3">
      <c r="B2561" s="36">
        <v>33499682</v>
      </c>
      <c r="C2561" s="37">
        <v>351357</v>
      </c>
    </row>
    <row r="2562" spans="2:3" x14ac:dyDescent="0.3">
      <c r="B2562" s="36">
        <v>33499683</v>
      </c>
      <c r="C2562" s="37">
        <v>200950</v>
      </c>
    </row>
    <row r="2563" spans="2:3" x14ac:dyDescent="0.3">
      <c r="B2563" s="36">
        <v>33499684</v>
      </c>
      <c r="C2563" s="37">
        <v>372365</v>
      </c>
    </row>
    <row r="2564" spans="2:3" x14ac:dyDescent="0.3">
      <c r="B2564" s="36">
        <v>33499685</v>
      </c>
      <c r="C2564" s="37">
        <v>269652</v>
      </c>
    </row>
    <row r="2565" spans="2:3" x14ac:dyDescent="0.3">
      <c r="B2565" s="36">
        <v>33499686</v>
      </c>
      <c r="C2565" s="37">
        <v>215838</v>
      </c>
    </row>
    <row r="2566" spans="2:3" x14ac:dyDescent="0.3">
      <c r="B2566" s="36">
        <v>33499687</v>
      </c>
      <c r="C2566" s="37">
        <v>257002</v>
      </c>
    </row>
    <row r="2567" spans="2:3" x14ac:dyDescent="0.3">
      <c r="B2567" s="36">
        <v>33499688</v>
      </c>
      <c r="C2567" s="37">
        <v>239192</v>
      </c>
    </row>
    <row r="2568" spans="2:3" x14ac:dyDescent="0.3">
      <c r="B2568" s="36">
        <v>33499689</v>
      </c>
      <c r="C2568" s="37">
        <v>315233</v>
      </c>
    </row>
    <row r="2569" spans="2:3" x14ac:dyDescent="0.3">
      <c r="B2569" s="36">
        <v>33499690</v>
      </c>
      <c r="C2569" s="37">
        <v>336493</v>
      </c>
    </row>
    <row r="2570" spans="2:3" x14ac:dyDescent="0.3">
      <c r="B2570" s="36">
        <v>33499691</v>
      </c>
      <c r="C2570" s="37">
        <v>346451</v>
      </c>
    </row>
    <row r="2571" spans="2:3" x14ac:dyDescent="0.3">
      <c r="B2571" s="36">
        <v>33499692</v>
      </c>
      <c r="C2571" s="37">
        <v>203746</v>
      </c>
    </row>
    <row r="2572" spans="2:3" x14ac:dyDescent="0.3">
      <c r="B2572" s="36">
        <v>33499693</v>
      </c>
      <c r="C2572" s="37">
        <v>343761</v>
      </c>
    </row>
    <row r="2573" spans="2:3" x14ac:dyDescent="0.3">
      <c r="B2573" s="36">
        <v>33499694</v>
      </c>
      <c r="C2573" s="37">
        <v>121959</v>
      </c>
    </row>
    <row r="2574" spans="2:3" x14ac:dyDescent="0.3">
      <c r="B2574" s="36">
        <v>33499695</v>
      </c>
      <c r="C2574" s="37">
        <v>228630</v>
      </c>
    </row>
    <row r="2575" spans="2:3" x14ac:dyDescent="0.3">
      <c r="B2575" s="36">
        <v>33499696</v>
      </c>
      <c r="C2575" s="37">
        <v>388676</v>
      </c>
    </row>
    <row r="2576" spans="2:3" x14ac:dyDescent="0.3">
      <c r="B2576" s="36">
        <v>33499697</v>
      </c>
      <c r="C2576" s="37">
        <v>201272</v>
      </c>
    </row>
    <row r="2577" spans="2:3" x14ac:dyDescent="0.3">
      <c r="B2577" s="36">
        <v>33499698</v>
      </c>
      <c r="C2577" s="37">
        <v>206419</v>
      </c>
    </row>
    <row r="2578" spans="2:3" x14ac:dyDescent="0.3">
      <c r="B2578" s="36">
        <v>33499699</v>
      </c>
      <c r="C2578" s="37">
        <v>285514</v>
      </c>
    </row>
    <row r="2579" spans="2:3" x14ac:dyDescent="0.3">
      <c r="B2579" s="36">
        <v>33499700</v>
      </c>
      <c r="C2579" s="37">
        <v>184974</v>
      </c>
    </row>
    <row r="2580" spans="2:3" x14ac:dyDescent="0.3">
      <c r="B2580" s="36">
        <v>33499701</v>
      </c>
      <c r="C2580" s="37">
        <v>163838</v>
      </c>
    </row>
    <row r="2581" spans="2:3" x14ac:dyDescent="0.3">
      <c r="B2581" s="36">
        <v>33499702</v>
      </c>
      <c r="C2581" s="37">
        <v>230908</v>
      </c>
    </row>
    <row r="2582" spans="2:3" x14ac:dyDescent="0.3">
      <c r="B2582" s="36">
        <v>33499703</v>
      </c>
      <c r="C2582" s="37">
        <v>351074</v>
      </c>
    </row>
    <row r="2583" spans="2:3" x14ac:dyDescent="0.3">
      <c r="B2583" s="36">
        <v>33499704</v>
      </c>
      <c r="C2583" s="37">
        <v>275576</v>
      </c>
    </row>
    <row r="2584" spans="2:3" x14ac:dyDescent="0.3">
      <c r="B2584" s="36">
        <v>33499705</v>
      </c>
      <c r="C2584" s="37">
        <v>142897</v>
      </c>
    </row>
    <row r="2585" spans="2:3" x14ac:dyDescent="0.3">
      <c r="B2585" s="36">
        <v>33499706</v>
      </c>
      <c r="C2585" s="37">
        <v>165445</v>
      </c>
    </row>
    <row r="2586" spans="2:3" x14ac:dyDescent="0.3">
      <c r="B2586" s="36">
        <v>33499707</v>
      </c>
      <c r="C2586" s="37">
        <v>225774</v>
      </c>
    </row>
    <row r="2587" spans="2:3" x14ac:dyDescent="0.3">
      <c r="B2587" s="36">
        <v>33499708</v>
      </c>
      <c r="C2587" s="37">
        <v>375542</v>
      </c>
    </row>
    <row r="2588" spans="2:3" x14ac:dyDescent="0.3">
      <c r="B2588" s="36">
        <v>33499709</v>
      </c>
      <c r="C2588" s="37">
        <v>157575</v>
      </c>
    </row>
    <row r="2589" spans="2:3" x14ac:dyDescent="0.3">
      <c r="B2589" s="36">
        <v>33499710</v>
      </c>
      <c r="C2589" s="37">
        <v>198197</v>
      </c>
    </row>
    <row r="2590" spans="2:3" x14ac:dyDescent="0.3">
      <c r="B2590" s="36">
        <v>33499711</v>
      </c>
      <c r="C2590" s="37">
        <v>249192</v>
      </c>
    </row>
    <row r="2591" spans="2:3" x14ac:dyDescent="0.3">
      <c r="B2591" s="36">
        <v>33499712</v>
      </c>
      <c r="C2591" s="37">
        <v>287776</v>
      </c>
    </row>
    <row r="2592" spans="2:3" x14ac:dyDescent="0.3">
      <c r="B2592" s="36">
        <v>33499713</v>
      </c>
      <c r="C2592" s="37">
        <v>209241</v>
      </c>
    </row>
    <row r="2593" spans="2:3" x14ac:dyDescent="0.3">
      <c r="B2593" s="36">
        <v>33499714</v>
      </c>
      <c r="C2593" s="37">
        <v>206627</v>
      </c>
    </row>
    <row r="2594" spans="2:3" x14ac:dyDescent="0.3">
      <c r="B2594" s="36">
        <v>33499715</v>
      </c>
      <c r="C2594" s="37">
        <v>311977</v>
      </c>
    </row>
    <row r="2595" spans="2:3" x14ac:dyDescent="0.3">
      <c r="B2595" s="36">
        <v>33499716</v>
      </c>
      <c r="C2595" s="37">
        <v>183374</v>
      </c>
    </row>
    <row r="2596" spans="2:3" x14ac:dyDescent="0.3">
      <c r="B2596" s="36">
        <v>33499717</v>
      </c>
      <c r="C2596" s="37">
        <v>272435</v>
      </c>
    </row>
    <row r="2597" spans="2:3" x14ac:dyDescent="0.3">
      <c r="B2597" s="36">
        <v>33499718</v>
      </c>
      <c r="C2597" s="37">
        <v>267124</v>
      </c>
    </row>
    <row r="2598" spans="2:3" x14ac:dyDescent="0.3">
      <c r="B2598" s="36">
        <v>33499719</v>
      </c>
      <c r="C2598" s="37">
        <v>232546</v>
      </c>
    </row>
    <row r="2599" spans="2:3" x14ac:dyDescent="0.3">
      <c r="B2599" s="36">
        <v>33499720</v>
      </c>
      <c r="C2599" s="37">
        <v>314960</v>
      </c>
    </row>
    <row r="2600" spans="2:3" x14ac:dyDescent="0.3">
      <c r="B2600" s="36">
        <v>33499721</v>
      </c>
      <c r="C2600" s="37">
        <v>302485</v>
      </c>
    </row>
    <row r="2601" spans="2:3" x14ac:dyDescent="0.3">
      <c r="B2601" s="36">
        <v>33499722</v>
      </c>
      <c r="C2601" s="37">
        <v>248248</v>
      </c>
    </row>
    <row r="2602" spans="2:3" x14ac:dyDescent="0.3">
      <c r="B2602" s="36">
        <v>33499723</v>
      </c>
      <c r="C2602" s="37">
        <v>255533</v>
      </c>
    </row>
    <row r="2603" spans="2:3" x14ac:dyDescent="0.3">
      <c r="B2603" s="36">
        <v>33499724</v>
      </c>
      <c r="C2603" s="37">
        <v>261212</v>
      </c>
    </row>
    <row r="2604" spans="2:3" x14ac:dyDescent="0.3">
      <c r="B2604" s="36">
        <v>33499725</v>
      </c>
      <c r="C2604" s="37">
        <v>243153</v>
      </c>
    </row>
    <row r="2605" spans="2:3" x14ac:dyDescent="0.3">
      <c r="B2605" s="36">
        <v>33499726</v>
      </c>
      <c r="C2605" s="37">
        <v>250589</v>
      </c>
    </row>
    <row r="2606" spans="2:3" x14ac:dyDescent="0.3">
      <c r="B2606" s="36">
        <v>33499727</v>
      </c>
      <c r="C2606" s="37">
        <v>127435</v>
      </c>
    </row>
    <row r="2607" spans="2:3" x14ac:dyDescent="0.3">
      <c r="B2607" s="36">
        <v>33499728</v>
      </c>
      <c r="C2607" s="37">
        <v>269370</v>
      </c>
    </row>
    <row r="2608" spans="2:3" x14ac:dyDescent="0.3">
      <c r="B2608" s="36">
        <v>33499729</v>
      </c>
      <c r="C2608" s="37">
        <v>326908</v>
      </c>
    </row>
    <row r="2609" spans="2:3" x14ac:dyDescent="0.3">
      <c r="B2609" s="36">
        <v>33499730</v>
      </c>
      <c r="C2609" s="37">
        <v>344110</v>
      </c>
    </row>
    <row r="2610" spans="2:3" x14ac:dyDescent="0.3">
      <c r="B2610" s="36">
        <v>33499731</v>
      </c>
      <c r="C2610" s="37">
        <v>220472</v>
      </c>
    </row>
    <row r="2611" spans="2:3" x14ac:dyDescent="0.3">
      <c r="B2611" s="36">
        <v>33499732</v>
      </c>
      <c r="C2611" s="37">
        <v>277123</v>
      </c>
    </row>
    <row r="2612" spans="2:3" x14ac:dyDescent="0.3">
      <c r="B2612" s="36">
        <v>33499733</v>
      </c>
      <c r="C2612" s="37">
        <v>124096</v>
      </c>
    </row>
    <row r="2613" spans="2:3" x14ac:dyDescent="0.3">
      <c r="B2613" s="36">
        <v>33499734</v>
      </c>
      <c r="C2613" s="37">
        <v>169914</v>
      </c>
    </row>
    <row r="2614" spans="2:3" x14ac:dyDescent="0.3">
      <c r="B2614" s="36">
        <v>33499735</v>
      </c>
      <c r="C2614" s="37">
        <v>324904</v>
      </c>
    </row>
    <row r="2615" spans="2:3" x14ac:dyDescent="0.3">
      <c r="B2615" s="36">
        <v>33499736</v>
      </c>
      <c r="C2615" s="37">
        <v>166758</v>
      </c>
    </row>
    <row r="2616" spans="2:3" x14ac:dyDescent="0.3">
      <c r="B2616" s="36">
        <v>33499737</v>
      </c>
      <c r="C2616" s="37">
        <v>239002</v>
      </c>
    </row>
    <row r="2617" spans="2:3" x14ac:dyDescent="0.3">
      <c r="B2617" s="36">
        <v>33499738</v>
      </c>
      <c r="C2617" s="37">
        <v>246608</v>
      </c>
    </row>
    <row r="2618" spans="2:3" x14ac:dyDescent="0.3">
      <c r="B2618" s="36">
        <v>33499739</v>
      </c>
      <c r="C2618" s="37">
        <v>266953</v>
      </c>
    </row>
    <row r="2619" spans="2:3" x14ac:dyDescent="0.3">
      <c r="B2619" s="36">
        <v>33499740</v>
      </c>
      <c r="C2619" s="37">
        <v>263973</v>
      </c>
    </row>
    <row r="2620" spans="2:3" x14ac:dyDescent="0.3">
      <c r="B2620" s="36">
        <v>33499741</v>
      </c>
      <c r="C2620" s="37">
        <v>335398</v>
      </c>
    </row>
    <row r="2621" spans="2:3" x14ac:dyDescent="0.3">
      <c r="B2621" s="36">
        <v>33499742</v>
      </c>
      <c r="C2621" s="37">
        <v>267290</v>
      </c>
    </row>
    <row r="2622" spans="2:3" x14ac:dyDescent="0.3">
      <c r="B2622" s="36">
        <v>33499743</v>
      </c>
      <c r="C2622" s="37">
        <v>261494</v>
      </c>
    </row>
    <row r="2623" spans="2:3" x14ac:dyDescent="0.3">
      <c r="B2623" s="36">
        <v>33499744</v>
      </c>
      <c r="C2623" s="37">
        <v>287862</v>
      </c>
    </row>
    <row r="2624" spans="2:3" x14ac:dyDescent="0.3">
      <c r="B2624" s="36">
        <v>33499745</v>
      </c>
      <c r="C2624" s="37">
        <v>277810</v>
      </c>
    </row>
    <row r="2625" spans="2:3" x14ac:dyDescent="0.3">
      <c r="B2625" s="36">
        <v>33499746</v>
      </c>
      <c r="C2625" s="37">
        <v>246856</v>
      </c>
    </row>
    <row r="2626" spans="2:3" x14ac:dyDescent="0.3">
      <c r="B2626" s="36">
        <v>33499747</v>
      </c>
      <c r="C2626" s="37">
        <v>206475</v>
      </c>
    </row>
    <row r="2627" spans="2:3" x14ac:dyDescent="0.3">
      <c r="B2627" s="36">
        <v>33499748</v>
      </c>
      <c r="C2627" s="37">
        <v>320832</v>
      </c>
    </row>
    <row r="2628" spans="2:3" x14ac:dyDescent="0.3">
      <c r="B2628" s="36">
        <v>33499749</v>
      </c>
      <c r="C2628" s="37">
        <v>299215</v>
      </c>
    </row>
    <row r="2629" spans="2:3" x14ac:dyDescent="0.3">
      <c r="B2629" s="36">
        <v>33499750</v>
      </c>
      <c r="C2629" s="37">
        <v>177796</v>
      </c>
    </row>
    <row r="2630" spans="2:3" x14ac:dyDescent="0.3">
      <c r="B2630" s="36">
        <v>33499751</v>
      </c>
      <c r="C2630" s="37">
        <v>296416</v>
      </c>
    </row>
    <row r="2631" spans="2:3" x14ac:dyDescent="0.3">
      <c r="B2631" s="36">
        <v>33499752</v>
      </c>
      <c r="C2631" s="37">
        <v>257489</v>
      </c>
    </row>
    <row r="2632" spans="2:3" x14ac:dyDescent="0.3">
      <c r="B2632" s="36">
        <v>33499753</v>
      </c>
      <c r="C2632" s="37">
        <v>215703</v>
      </c>
    </row>
    <row r="2633" spans="2:3" x14ac:dyDescent="0.3">
      <c r="B2633" s="36">
        <v>33499754</v>
      </c>
      <c r="C2633" s="37">
        <v>358085</v>
      </c>
    </row>
    <row r="2634" spans="2:3" x14ac:dyDescent="0.3">
      <c r="B2634" s="36">
        <v>33499755</v>
      </c>
      <c r="C2634" s="37">
        <v>272690</v>
      </c>
    </row>
    <row r="2635" spans="2:3" x14ac:dyDescent="0.3">
      <c r="B2635" s="36">
        <v>33499756</v>
      </c>
      <c r="C2635" s="37">
        <v>236770</v>
      </c>
    </row>
    <row r="2636" spans="2:3" x14ac:dyDescent="0.3">
      <c r="B2636" s="36">
        <v>33499757</v>
      </c>
      <c r="C2636" s="37">
        <v>238774</v>
      </c>
    </row>
    <row r="2637" spans="2:3" x14ac:dyDescent="0.3">
      <c r="B2637" s="36">
        <v>33499758</v>
      </c>
      <c r="C2637" s="37">
        <v>214852</v>
      </c>
    </row>
    <row r="2638" spans="2:3" x14ac:dyDescent="0.3">
      <c r="B2638" s="36">
        <v>33499759</v>
      </c>
      <c r="C2638" s="37">
        <v>312774</v>
      </c>
    </row>
    <row r="2639" spans="2:3" x14ac:dyDescent="0.3">
      <c r="B2639" s="36">
        <v>33499760</v>
      </c>
      <c r="C2639" s="37">
        <v>190753</v>
      </c>
    </row>
    <row r="2640" spans="2:3" x14ac:dyDescent="0.3">
      <c r="B2640" s="36">
        <v>33499761</v>
      </c>
      <c r="C2640" s="37">
        <v>285578</v>
      </c>
    </row>
    <row r="2641" spans="2:3" x14ac:dyDescent="0.3">
      <c r="B2641" s="36">
        <v>33499762</v>
      </c>
      <c r="C2641" s="37">
        <v>230637</v>
      </c>
    </row>
    <row r="2642" spans="2:3" x14ac:dyDescent="0.3">
      <c r="B2642" s="36">
        <v>33499763</v>
      </c>
      <c r="C2642" s="37">
        <v>281446</v>
      </c>
    </row>
    <row r="2643" spans="2:3" x14ac:dyDescent="0.3">
      <c r="B2643" s="36">
        <v>33499764</v>
      </c>
      <c r="C2643" s="37">
        <v>265526</v>
      </c>
    </row>
    <row r="2644" spans="2:3" x14ac:dyDescent="0.3">
      <c r="B2644" s="36">
        <v>33499765</v>
      </c>
      <c r="C2644" s="37">
        <v>338074</v>
      </c>
    </row>
    <row r="2645" spans="2:3" x14ac:dyDescent="0.3">
      <c r="B2645" s="36">
        <v>33499766</v>
      </c>
      <c r="C2645" s="37">
        <v>196480</v>
      </c>
    </row>
    <row r="2646" spans="2:3" x14ac:dyDescent="0.3">
      <c r="B2646" s="36">
        <v>33499767</v>
      </c>
      <c r="C2646" s="37">
        <v>307308</v>
      </c>
    </row>
    <row r="2647" spans="2:3" x14ac:dyDescent="0.3">
      <c r="B2647" s="36">
        <v>33499768</v>
      </c>
      <c r="C2647" s="37">
        <v>242951</v>
      </c>
    </row>
    <row r="2648" spans="2:3" x14ac:dyDescent="0.3">
      <c r="B2648" s="36">
        <v>33499769</v>
      </c>
      <c r="C2648" s="37">
        <v>284042</v>
      </c>
    </row>
    <row r="2649" spans="2:3" x14ac:dyDescent="0.3">
      <c r="B2649" s="36">
        <v>33499770</v>
      </c>
      <c r="C2649" s="37">
        <v>249492</v>
      </c>
    </row>
    <row r="2650" spans="2:3" x14ac:dyDescent="0.3">
      <c r="B2650" s="36">
        <v>33499771</v>
      </c>
      <c r="C2650" s="37">
        <v>274295</v>
      </c>
    </row>
    <row r="2651" spans="2:3" x14ac:dyDescent="0.3">
      <c r="B2651" s="36">
        <v>33499772</v>
      </c>
      <c r="C2651" s="37">
        <v>185543</v>
      </c>
    </row>
    <row r="2652" spans="2:3" x14ac:dyDescent="0.3">
      <c r="B2652" s="36">
        <v>33499773</v>
      </c>
      <c r="C2652" s="37">
        <v>198594</v>
      </c>
    </row>
    <row r="2653" spans="2:3" x14ac:dyDescent="0.3">
      <c r="B2653" s="36">
        <v>33499774</v>
      </c>
      <c r="C2653" s="37">
        <v>266064</v>
      </c>
    </row>
    <row r="2654" spans="2:3" x14ac:dyDescent="0.3">
      <c r="B2654" s="36">
        <v>33499775</v>
      </c>
      <c r="C2654" s="37">
        <v>157512</v>
      </c>
    </row>
    <row r="2655" spans="2:3" x14ac:dyDescent="0.3">
      <c r="B2655" s="36">
        <v>33499776</v>
      </c>
      <c r="C2655" s="37">
        <v>301268</v>
      </c>
    </row>
    <row r="2656" spans="2:3" x14ac:dyDescent="0.3">
      <c r="B2656" s="36">
        <v>33499777</v>
      </c>
      <c r="C2656" s="37">
        <v>239861</v>
      </c>
    </row>
    <row r="2657" spans="2:3" x14ac:dyDescent="0.3">
      <c r="B2657" s="36">
        <v>33499778</v>
      </c>
      <c r="C2657" s="37">
        <v>176350</v>
      </c>
    </row>
    <row r="2658" spans="2:3" x14ac:dyDescent="0.3">
      <c r="B2658" s="36">
        <v>33499779</v>
      </c>
      <c r="C2658" s="37">
        <v>251886</v>
      </c>
    </row>
    <row r="2659" spans="2:3" x14ac:dyDescent="0.3">
      <c r="B2659" s="36">
        <v>33499780</v>
      </c>
      <c r="C2659" s="37">
        <v>217347</v>
      </c>
    </row>
    <row r="2660" spans="2:3" x14ac:dyDescent="0.3">
      <c r="B2660" s="36">
        <v>33499781</v>
      </c>
      <c r="C2660" s="37">
        <v>246200</v>
      </c>
    </row>
    <row r="2661" spans="2:3" x14ac:dyDescent="0.3">
      <c r="B2661" s="36">
        <v>33499782</v>
      </c>
      <c r="C2661" s="37">
        <v>217389</v>
      </c>
    </row>
    <row r="2662" spans="2:3" x14ac:dyDescent="0.3">
      <c r="B2662" s="36">
        <v>33499783</v>
      </c>
      <c r="C2662" s="37">
        <v>219385</v>
      </c>
    </row>
    <row r="2663" spans="2:3" x14ac:dyDescent="0.3">
      <c r="B2663" s="36">
        <v>33499784</v>
      </c>
      <c r="C2663" s="37">
        <v>233528</v>
      </c>
    </row>
    <row r="2664" spans="2:3" x14ac:dyDescent="0.3">
      <c r="B2664" s="36">
        <v>33499785</v>
      </c>
      <c r="C2664" s="37">
        <v>343742</v>
      </c>
    </row>
    <row r="2665" spans="2:3" x14ac:dyDescent="0.3">
      <c r="B2665" s="36">
        <v>33499786</v>
      </c>
      <c r="C2665" s="37">
        <v>159925</v>
      </c>
    </row>
    <row r="2666" spans="2:3" x14ac:dyDescent="0.3">
      <c r="B2666" s="36">
        <v>33499787</v>
      </c>
      <c r="C2666" s="37">
        <v>298284</v>
      </c>
    </row>
    <row r="2667" spans="2:3" x14ac:dyDescent="0.3">
      <c r="B2667" s="36">
        <v>33499788</v>
      </c>
      <c r="C2667" s="37">
        <v>251965</v>
      </c>
    </row>
    <row r="2668" spans="2:3" x14ac:dyDescent="0.3">
      <c r="B2668" s="36">
        <v>33499789</v>
      </c>
      <c r="C2668" s="37">
        <v>172001</v>
      </c>
    </row>
    <row r="2669" spans="2:3" x14ac:dyDescent="0.3">
      <c r="B2669" s="36">
        <v>33499790</v>
      </c>
      <c r="C2669" s="37">
        <v>126003</v>
      </c>
    </row>
    <row r="2670" spans="2:3" x14ac:dyDescent="0.3">
      <c r="B2670" s="36">
        <v>33499791</v>
      </c>
      <c r="C2670" s="37">
        <v>282958</v>
      </c>
    </row>
    <row r="2671" spans="2:3" x14ac:dyDescent="0.3">
      <c r="B2671" s="36">
        <v>33499792</v>
      </c>
      <c r="C2671" s="37">
        <v>233279</v>
      </c>
    </row>
    <row r="2672" spans="2:3" x14ac:dyDescent="0.3">
      <c r="B2672" s="36">
        <v>33499793</v>
      </c>
      <c r="C2672" s="37">
        <v>278922</v>
      </c>
    </row>
    <row r="2673" spans="2:3" x14ac:dyDescent="0.3">
      <c r="B2673" s="36">
        <v>33499794</v>
      </c>
      <c r="C2673" s="37">
        <v>235797</v>
      </c>
    </row>
    <row r="2674" spans="2:3" x14ac:dyDescent="0.3">
      <c r="B2674" s="36">
        <v>33499795</v>
      </c>
      <c r="C2674" s="37">
        <v>335988</v>
      </c>
    </row>
    <row r="2675" spans="2:3" x14ac:dyDescent="0.3">
      <c r="B2675" s="36">
        <v>33499796</v>
      </c>
      <c r="C2675" s="37">
        <v>414575</v>
      </c>
    </row>
    <row r="2676" spans="2:3" x14ac:dyDescent="0.3">
      <c r="B2676" s="36">
        <v>33499797</v>
      </c>
      <c r="C2676" s="37">
        <v>165107</v>
      </c>
    </row>
    <row r="2677" spans="2:3" x14ac:dyDescent="0.3">
      <c r="B2677" s="36">
        <v>33499798</v>
      </c>
      <c r="C2677" s="37">
        <v>187723</v>
      </c>
    </row>
    <row r="2678" spans="2:3" x14ac:dyDescent="0.3">
      <c r="B2678" s="36">
        <v>33499799</v>
      </c>
      <c r="C2678" s="37">
        <v>183157</v>
      </c>
    </row>
    <row r="2679" spans="2:3" x14ac:dyDescent="0.3">
      <c r="B2679" s="36">
        <v>33499800</v>
      </c>
      <c r="C2679" s="37">
        <v>339201</v>
      </c>
    </row>
    <row r="2680" spans="2:3" x14ac:dyDescent="0.3">
      <c r="B2680" s="36">
        <v>33499801</v>
      </c>
      <c r="C2680" s="37">
        <v>137245</v>
      </c>
    </row>
    <row r="2681" spans="2:3" x14ac:dyDescent="0.3">
      <c r="B2681" s="36">
        <v>33499802</v>
      </c>
      <c r="C2681" s="37">
        <v>190534</v>
      </c>
    </row>
    <row r="2682" spans="2:3" x14ac:dyDescent="0.3">
      <c r="B2682" s="36">
        <v>33499803</v>
      </c>
      <c r="C2682" s="37">
        <v>334812</v>
      </c>
    </row>
    <row r="2683" spans="2:3" x14ac:dyDescent="0.3">
      <c r="B2683" s="36">
        <v>33499804</v>
      </c>
      <c r="C2683" s="37">
        <v>172110</v>
      </c>
    </row>
    <row r="2684" spans="2:3" x14ac:dyDescent="0.3">
      <c r="B2684" s="36">
        <v>33499805</v>
      </c>
      <c r="C2684" s="37">
        <v>203604</v>
      </c>
    </row>
    <row r="2685" spans="2:3" x14ac:dyDescent="0.3">
      <c r="B2685" s="36">
        <v>33499806</v>
      </c>
      <c r="C2685" s="37">
        <v>342987</v>
      </c>
    </row>
    <row r="2686" spans="2:3" x14ac:dyDescent="0.3">
      <c r="B2686" s="36">
        <v>33499807</v>
      </c>
      <c r="C2686" s="37">
        <v>255901</v>
      </c>
    </row>
    <row r="2687" spans="2:3" x14ac:dyDescent="0.3">
      <c r="B2687" s="36">
        <v>33499808</v>
      </c>
      <c r="C2687" s="37">
        <v>162000</v>
      </c>
    </row>
    <row r="2688" spans="2:3" x14ac:dyDescent="0.3">
      <c r="B2688" s="36">
        <v>33499809</v>
      </c>
      <c r="C2688" s="37">
        <v>282707</v>
      </c>
    </row>
    <row r="2689" spans="2:3" x14ac:dyDescent="0.3">
      <c r="B2689" s="36">
        <v>33499810</v>
      </c>
      <c r="C2689" s="37">
        <v>257001</v>
      </c>
    </row>
    <row r="2690" spans="2:3" x14ac:dyDescent="0.3">
      <c r="B2690" s="36">
        <v>33499811</v>
      </c>
      <c r="C2690" s="37">
        <v>237239</v>
      </c>
    </row>
    <row r="2691" spans="2:3" x14ac:dyDescent="0.3">
      <c r="B2691" s="36">
        <v>33499812</v>
      </c>
      <c r="C2691" s="37">
        <v>219678</v>
      </c>
    </row>
    <row r="2692" spans="2:3" x14ac:dyDescent="0.3">
      <c r="B2692" s="36">
        <v>33499813</v>
      </c>
      <c r="C2692" s="37">
        <v>134456</v>
      </c>
    </row>
    <row r="2693" spans="2:3" x14ac:dyDescent="0.3">
      <c r="B2693" s="36">
        <v>33499814</v>
      </c>
      <c r="C2693" s="37">
        <v>310219</v>
      </c>
    </row>
    <row r="2694" spans="2:3" x14ac:dyDescent="0.3">
      <c r="B2694" s="36">
        <v>33499815</v>
      </c>
      <c r="C2694" s="37">
        <v>113600</v>
      </c>
    </row>
    <row r="2695" spans="2:3" x14ac:dyDescent="0.3">
      <c r="B2695" s="36">
        <v>33499816</v>
      </c>
      <c r="C2695" s="37">
        <v>353248</v>
      </c>
    </row>
    <row r="2696" spans="2:3" x14ac:dyDescent="0.3">
      <c r="B2696" s="36">
        <v>33499817</v>
      </c>
      <c r="C2696" s="37">
        <v>329221</v>
      </c>
    </row>
    <row r="2697" spans="2:3" x14ac:dyDescent="0.3">
      <c r="B2697" s="36">
        <v>33499818</v>
      </c>
      <c r="C2697" s="37">
        <v>210899</v>
      </c>
    </row>
    <row r="2698" spans="2:3" x14ac:dyDescent="0.3">
      <c r="B2698" s="36">
        <v>33499819</v>
      </c>
      <c r="C2698" s="37">
        <v>159371</v>
      </c>
    </row>
    <row r="2699" spans="2:3" x14ac:dyDescent="0.3">
      <c r="B2699" s="36">
        <v>33499820</v>
      </c>
      <c r="C2699" s="37">
        <v>297155</v>
      </c>
    </row>
    <row r="2700" spans="2:3" x14ac:dyDescent="0.3">
      <c r="B2700" s="36">
        <v>33499821</v>
      </c>
      <c r="C2700" s="37">
        <v>267302</v>
      </c>
    </row>
    <row r="2701" spans="2:3" x14ac:dyDescent="0.3">
      <c r="B2701" s="36">
        <v>33499822</v>
      </c>
      <c r="C2701" s="37">
        <v>295365</v>
      </c>
    </row>
    <row r="2702" spans="2:3" x14ac:dyDescent="0.3">
      <c r="B2702" s="36">
        <v>33499823</v>
      </c>
      <c r="C2702" s="37">
        <v>161772</v>
      </c>
    </row>
    <row r="2703" spans="2:3" x14ac:dyDescent="0.3">
      <c r="B2703" s="36">
        <v>33499824</v>
      </c>
      <c r="C2703" s="37">
        <v>274543</v>
      </c>
    </row>
    <row r="2704" spans="2:3" x14ac:dyDescent="0.3">
      <c r="B2704" s="36">
        <v>33499825</v>
      </c>
      <c r="C2704" s="37">
        <v>147973</v>
      </c>
    </row>
    <row r="2705" spans="2:3" x14ac:dyDescent="0.3">
      <c r="B2705" s="36">
        <v>33499826</v>
      </c>
      <c r="C2705" s="37">
        <v>292915</v>
      </c>
    </row>
    <row r="2706" spans="2:3" x14ac:dyDescent="0.3">
      <c r="B2706" s="36">
        <v>33499827</v>
      </c>
      <c r="C2706" s="37">
        <v>295515</v>
      </c>
    </row>
    <row r="2707" spans="2:3" x14ac:dyDescent="0.3">
      <c r="B2707" s="36">
        <v>33499828</v>
      </c>
      <c r="C2707" s="37">
        <v>332301</v>
      </c>
    </row>
    <row r="2708" spans="2:3" x14ac:dyDescent="0.3">
      <c r="B2708" s="36">
        <v>33499829</v>
      </c>
      <c r="C2708" s="37">
        <v>199137</v>
      </c>
    </row>
    <row r="2709" spans="2:3" x14ac:dyDescent="0.3">
      <c r="B2709" s="36">
        <v>33499830</v>
      </c>
      <c r="C2709" s="37">
        <v>193411</v>
      </c>
    </row>
    <row r="2710" spans="2:3" x14ac:dyDescent="0.3">
      <c r="B2710" s="36">
        <v>33499831</v>
      </c>
      <c r="C2710" s="37">
        <v>280438</v>
      </c>
    </row>
    <row r="2711" spans="2:3" x14ac:dyDescent="0.3">
      <c r="B2711" s="36">
        <v>33499832</v>
      </c>
      <c r="C2711" s="37">
        <v>304758</v>
      </c>
    </row>
    <row r="2712" spans="2:3" x14ac:dyDescent="0.3">
      <c r="B2712" s="36">
        <v>33499833</v>
      </c>
      <c r="C2712" s="37">
        <v>127543</v>
      </c>
    </row>
    <row r="2713" spans="2:3" x14ac:dyDescent="0.3">
      <c r="B2713" s="36">
        <v>33499834</v>
      </c>
      <c r="C2713" s="37">
        <v>333075</v>
      </c>
    </row>
    <row r="2714" spans="2:3" x14ac:dyDescent="0.3">
      <c r="B2714" s="36">
        <v>33499835</v>
      </c>
      <c r="C2714" s="37">
        <v>221053</v>
      </c>
    </row>
    <row r="2715" spans="2:3" x14ac:dyDescent="0.3">
      <c r="B2715" s="36">
        <v>33499836</v>
      </c>
      <c r="C2715" s="37">
        <v>301590</v>
      </c>
    </row>
    <row r="2716" spans="2:3" x14ac:dyDescent="0.3">
      <c r="B2716" s="36">
        <v>33499837</v>
      </c>
      <c r="C2716" s="37">
        <v>282939</v>
      </c>
    </row>
    <row r="2717" spans="2:3" x14ac:dyDescent="0.3">
      <c r="B2717" s="36">
        <v>33499838</v>
      </c>
      <c r="C2717" s="37">
        <v>278196</v>
      </c>
    </row>
    <row r="2718" spans="2:3" x14ac:dyDescent="0.3">
      <c r="B2718" s="36">
        <v>33499839</v>
      </c>
      <c r="C2718" s="37">
        <v>314081</v>
      </c>
    </row>
    <row r="2719" spans="2:3" x14ac:dyDescent="0.3">
      <c r="B2719" s="36">
        <v>33499840</v>
      </c>
      <c r="C2719" s="37">
        <v>284222</v>
      </c>
    </row>
    <row r="2720" spans="2:3" x14ac:dyDescent="0.3">
      <c r="B2720" s="36">
        <v>33499841</v>
      </c>
      <c r="C2720" s="37">
        <v>177716</v>
      </c>
    </row>
    <row r="2721" spans="2:3" x14ac:dyDescent="0.3">
      <c r="B2721" s="36">
        <v>33499842</v>
      </c>
      <c r="C2721" s="37">
        <v>249119</v>
      </c>
    </row>
    <row r="2722" spans="2:3" x14ac:dyDescent="0.3">
      <c r="B2722" s="36">
        <v>33499843</v>
      </c>
      <c r="C2722" s="37">
        <v>299747</v>
      </c>
    </row>
    <row r="2723" spans="2:3" x14ac:dyDescent="0.3">
      <c r="B2723" s="36">
        <v>33499844</v>
      </c>
      <c r="C2723" s="37">
        <v>282122</v>
      </c>
    </row>
    <row r="2724" spans="2:3" x14ac:dyDescent="0.3">
      <c r="B2724" s="36">
        <v>33499845</v>
      </c>
      <c r="C2724" s="37">
        <v>111108</v>
      </c>
    </row>
    <row r="2725" spans="2:3" x14ac:dyDescent="0.3">
      <c r="B2725" s="36">
        <v>33499846</v>
      </c>
      <c r="C2725" s="37">
        <v>396132</v>
      </c>
    </row>
    <row r="2726" spans="2:3" x14ac:dyDescent="0.3">
      <c r="B2726" s="36">
        <v>33499847</v>
      </c>
      <c r="C2726" s="37">
        <v>155078</v>
      </c>
    </row>
    <row r="2727" spans="2:3" x14ac:dyDescent="0.3">
      <c r="B2727" s="36">
        <v>33499848</v>
      </c>
      <c r="C2727" s="37">
        <v>218990</v>
      </c>
    </row>
    <row r="2728" spans="2:3" x14ac:dyDescent="0.3">
      <c r="B2728" s="36">
        <v>33499849</v>
      </c>
      <c r="C2728" s="37">
        <v>144050</v>
      </c>
    </row>
    <row r="2729" spans="2:3" x14ac:dyDescent="0.3">
      <c r="B2729" s="36">
        <v>33499850</v>
      </c>
      <c r="C2729" s="37">
        <v>213362</v>
      </c>
    </row>
    <row r="2730" spans="2:3" x14ac:dyDescent="0.3">
      <c r="B2730" s="36">
        <v>33499851</v>
      </c>
      <c r="C2730" s="37">
        <v>308458</v>
      </c>
    </row>
    <row r="2731" spans="2:3" x14ac:dyDescent="0.3">
      <c r="B2731" s="36">
        <v>33499852</v>
      </c>
      <c r="C2731" s="37">
        <v>248119</v>
      </c>
    </row>
    <row r="2732" spans="2:3" x14ac:dyDescent="0.3">
      <c r="B2732" s="36">
        <v>33499853</v>
      </c>
      <c r="C2732" s="37">
        <v>250557</v>
      </c>
    </row>
    <row r="2733" spans="2:3" x14ac:dyDescent="0.3">
      <c r="B2733" s="36">
        <v>33499854</v>
      </c>
      <c r="C2733" s="37">
        <v>225565</v>
      </c>
    </row>
    <row r="2734" spans="2:3" x14ac:dyDescent="0.3">
      <c r="B2734" s="36">
        <v>33499855</v>
      </c>
      <c r="C2734" s="37">
        <v>233694</v>
      </c>
    </row>
    <row r="2735" spans="2:3" x14ac:dyDescent="0.3">
      <c r="B2735" s="36">
        <v>33499856</v>
      </c>
      <c r="C2735" s="37">
        <v>350826</v>
      </c>
    </row>
    <row r="2736" spans="2:3" x14ac:dyDescent="0.3">
      <c r="B2736" s="36">
        <v>33499857</v>
      </c>
      <c r="C2736" s="37">
        <v>243090</v>
      </c>
    </row>
    <row r="2737" spans="2:3" x14ac:dyDescent="0.3">
      <c r="B2737" s="36">
        <v>33499858</v>
      </c>
      <c r="C2737" s="37">
        <v>197091</v>
      </c>
    </row>
    <row r="2738" spans="2:3" x14ac:dyDescent="0.3">
      <c r="B2738" s="36">
        <v>33499859</v>
      </c>
      <c r="C2738" s="37">
        <v>276207</v>
      </c>
    </row>
    <row r="2739" spans="2:3" x14ac:dyDescent="0.3">
      <c r="B2739" s="36">
        <v>33499860</v>
      </c>
      <c r="C2739" s="37">
        <v>237744</v>
      </c>
    </row>
    <row r="2740" spans="2:3" x14ac:dyDescent="0.3">
      <c r="B2740" s="36">
        <v>33499861</v>
      </c>
      <c r="C2740" s="37">
        <v>130522</v>
      </c>
    </row>
    <row r="2741" spans="2:3" x14ac:dyDescent="0.3">
      <c r="B2741" s="36">
        <v>33499862</v>
      </c>
      <c r="C2741" s="37">
        <v>173700</v>
      </c>
    </row>
    <row r="2742" spans="2:3" x14ac:dyDescent="0.3">
      <c r="B2742" s="36">
        <v>33499863</v>
      </c>
      <c r="C2742" s="37">
        <v>310902</v>
      </c>
    </row>
    <row r="2743" spans="2:3" x14ac:dyDescent="0.3">
      <c r="B2743" s="36">
        <v>33499864</v>
      </c>
      <c r="C2743" s="37">
        <v>290693</v>
      </c>
    </row>
    <row r="2744" spans="2:3" x14ac:dyDescent="0.3">
      <c r="B2744" s="36">
        <v>33499865</v>
      </c>
      <c r="C2744" s="37">
        <v>229374</v>
      </c>
    </row>
    <row r="2745" spans="2:3" x14ac:dyDescent="0.3">
      <c r="B2745" s="36">
        <v>33499866</v>
      </c>
      <c r="C2745" s="37">
        <v>312812</v>
      </c>
    </row>
    <row r="2746" spans="2:3" x14ac:dyDescent="0.3">
      <c r="B2746" s="36">
        <v>33499867</v>
      </c>
      <c r="C2746" s="37">
        <v>218733</v>
      </c>
    </row>
    <row r="2747" spans="2:3" x14ac:dyDescent="0.3">
      <c r="B2747" s="36">
        <v>33499868</v>
      </c>
      <c r="C2747" s="37">
        <v>281616</v>
      </c>
    </row>
    <row r="2748" spans="2:3" x14ac:dyDescent="0.3">
      <c r="B2748" s="36">
        <v>33499869</v>
      </c>
      <c r="C2748" s="37">
        <v>226160</v>
      </c>
    </row>
    <row r="2749" spans="2:3" x14ac:dyDescent="0.3">
      <c r="B2749" s="36">
        <v>33499870</v>
      </c>
      <c r="C2749" s="37">
        <v>247167</v>
      </c>
    </row>
    <row r="2750" spans="2:3" x14ac:dyDescent="0.3">
      <c r="B2750" s="36">
        <v>33499871</v>
      </c>
      <c r="C2750" s="37">
        <v>209004</v>
      </c>
    </row>
    <row r="2751" spans="2:3" x14ac:dyDescent="0.3">
      <c r="B2751" s="36">
        <v>33499872</v>
      </c>
      <c r="C2751" s="37">
        <v>126449</v>
      </c>
    </row>
    <row r="2752" spans="2:3" x14ac:dyDescent="0.3">
      <c r="B2752" s="36">
        <v>33499873</v>
      </c>
      <c r="C2752" s="37">
        <v>250852</v>
      </c>
    </row>
    <row r="2753" spans="2:3" x14ac:dyDescent="0.3">
      <c r="B2753" s="36">
        <v>33499874</v>
      </c>
      <c r="C2753" s="37">
        <v>359796</v>
      </c>
    </row>
    <row r="2754" spans="2:3" x14ac:dyDescent="0.3">
      <c r="B2754" s="36">
        <v>33499875</v>
      </c>
      <c r="C2754" s="37">
        <v>171934</v>
      </c>
    </row>
    <row r="2755" spans="2:3" x14ac:dyDescent="0.3">
      <c r="B2755" s="36">
        <v>33499876</v>
      </c>
      <c r="C2755" s="37">
        <v>238828</v>
      </c>
    </row>
    <row r="2756" spans="2:3" x14ac:dyDescent="0.3">
      <c r="B2756" s="36">
        <v>33499877</v>
      </c>
      <c r="C2756" s="37">
        <v>258749</v>
      </c>
    </row>
    <row r="2757" spans="2:3" x14ac:dyDescent="0.3">
      <c r="B2757" s="36">
        <v>33499878</v>
      </c>
      <c r="C2757" s="37">
        <v>207642</v>
      </c>
    </row>
    <row r="2758" spans="2:3" x14ac:dyDescent="0.3">
      <c r="B2758" s="36">
        <v>33499879</v>
      </c>
      <c r="C2758" s="37">
        <v>323190</v>
      </c>
    </row>
    <row r="2759" spans="2:3" x14ac:dyDescent="0.3">
      <c r="B2759" s="36">
        <v>33499880</v>
      </c>
      <c r="C2759" s="37">
        <v>294347</v>
      </c>
    </row>
    <row r="2760" spans="2:3" x14ac:dyDescent="0.3">
      <c r="B2760" s="36">
        <v>33499881</v>
      </c>
      <c r="C2760" s="37">
        <v>280589</v>
      </c>
    </row>
    <row r="2761" spans="2:3" x14ac:dyDescent="0.3">
      <c r="B2761" s="36">
        <v>33499882</v>
      </c>
      <c r="C2761" s="37">
        <v>241241</v>
      </c>
    </row>
    <row r="2762" spans="2:3" x14ac:dyDescent="0.3">
      <c r="B2762" s="36">
        <v>33499883</v>
      </c>
      <c r="C2762" s="37">
        <v>230558</v>
      </c>
    </row>
    <row r="2763" spans="2:3" x14ac:dyDescent="0.3">
      <c r="B2763" s="36">
        <v>33499884</v>
      </c>
      <c r="C2763" s="37">
        <v>183586</v>
      </c>
    </row>
    <row r="2764" spans="2:3" x14ac:dyDescent="0.3">
      <c r="B2764" s="36">
        <v>33499885</v>
      </c>
      <c r="C2764" s="37">
        <v>307567</v>
      </c>
    </row>
    <row r="2765" spans="2:3" x14ac:dyDescent="0.3">
      <c r="B2765" s="36">
        <v>33499886</v>
      </c>
      <c r="C2765" s="37">
        <v>240381</v>
      </c>
    </row>
    <row r="2766" spans="2:3" x14ac:dyDescent="0.3">
      <c r="B2766" s="36">
        <v>33499887</v>
      </c>
      <c r="C2766" s="37">
        <v>255677</v>
      </c>
    </row>
    <row r="2767" spans="2:3" x14ac:dyDescent="0.3">
      <c r="B2767" s="36">
        <v>33499888</v>
      </c>
      <c r="C2767" s="37">
        <v>254475</v>
      </c>
    </row>
    <row r="2768" spans="2:3" x14ac:dyDescent="0.3">
      <c r="B2768" s="36">
        <v>33499889</v>
      </c>
      <c r="C2768" s="37">
        <v>160616</v>
      </c>
    </row>
    <row r="2769" spans="2:3" x14ac:dyDescent="0.3">
      <c r="B2769" s="36">
        <v>33499890</v>
      </c>
      <c r="C2769" s="37">
        <v>264938</v>
      </c>
    </row>
    <row r="2770" spans="2:3" x14ac:dyDescent="0.3">
      <c r="B2770" s="36">
        <v>33499891</v>
      </c>
      <c r="C2770" s="37">
        <v>122518</v>
      </c>
    </row>
    <row r="2771" spans="2:3" x14ac:dyDescent="0.3">
      <c r="B2771" s="36">
        <v>33499892</v>
      </c>
      <c r="C2771" s="37">
        <v>363163</v>
      </c>
    </row>
    <row r="2772" spans="2:3" x14ac:dyDescent="0.3">
      <c r="B2772" s="36">
        <v>33499893</v>
      </c>
      <c r="C2772" s="37">
        <v>199163</v>
      </c>
    </row>
    <row r="2773" spans="2:3" x14ac:dyDescent="0.3">
      <c r="B2773" s="36">
        <v>33499894</v>
      </c>
      <c r="C2773" s="37">
        <v>285651</v>
      </c>
    </row>
    <row r="2774" spans="2:3" x14ac:dyDescent="0.3">
      <c r="B2774" s="36">
        <v>33499895</v>
      </c>
      <c r="C2774" s="37">
        <v>236408</v>
      </c>
    </row>
    <row r="2775" spans="2:3" x14ac:dyDescent="0.3">
      <c r="B2775" s="36">
        <v>33499896</v>
      </c>
      <c r="C2775" s="37">
        <v>135744</v>
      </c>
    </row>
    <row r="2776" spans="2:3" x14ac:dyDescent="0.3">
      <c r="B2776" s="36">
        <v>33499897</v>
      </c>
      <c r="C2776" s="37">
        <v>225413</v>
      </c>
    </row>
    <row r="2777" spans="2:3" x14ac:dyDescent="0.3">
      <c r="B2777" s="36">
        <v>33499898</v>
      </c>
      <c r="C2777" s="37">
        <v>144710</v>
      </c>
    </row>
    <row r="2778" spans="2:3" x14ac:dyDescent="0.3">
      <c r="B2778" s="36">
        <v>33499899</v>
      </c>
      <c r="C2778" s="37">
        <v>320096</v>
      </c>
    </row>
    <row r="2779" spans="2:3" x14ac:dyDescent="0.3">
      <c r="B2779" s="36">
        <v>33499900</v>
      </c>
      <c r="C2779" s="37">
        <v>263025</v>
      </c>
    </row>
    <row r="2780" spans="2:3" x14ac:dyDescent="0.3">
      <c r="B2780" s="36">
        <v>33499901</v>
      </c>
      <c r="C2780" s="37">
        <v>203983</v>
      </c>
    </row>
    <row r="2781" spans="2:3" x14ac:dyDescent="0.3">
      <c r="B2781" s="36">
        <v>33499902</v>
      </c>
      <c r="C2781" s="37">
        <v>383625</v>
      </c>
    </row>
    <row r="2782" spans="2:3" x14ac:dyDescent="0.3">
      <c r="B2782" s="36">
        <v>33499903</v>
      </c>
      <c r="C2782" s="37">
        <v>312606</v>
      </c>
    </row>
    <row r="2783" spans="2:3" x14ac:dyDescent="0.3">
      <c r="B2783" s="36">
        <v>33499904</v>
      </c>
      <c r="C2783" s="37">
        <v>206297</v>
      </c>
    </row>
    <row r="2784" spans="2:3" x14ac:dyDescent="0.3">
      <c r="B2784" s="36">
        <v>33499905</v>
      </c>
      <c r="C2784" s="37">
        <v>252124</v>
      </c>
    </row>
    <row r="2785" spans="2:3" x14ac:dyDescent="0.3">
      <c r="B2785" s="36">
        <v>33499906</v>
      </c>
      <c r="C2785" s="37">
        <v>214128</v>
      </c>
    </row>
    <row r="2786" spans="2:3" x14ac:dyDescent="0.3">
      <c r="B2786" s="36">
        <v>33499907</v>
      </c>
      <c r="C2786" s="37">
        <v>281005</v>
      </c>
    </row>
    <row r="2787" spans="2:3" x14ac:dyDescent="0.3">
      <c r="B2787" s="36">
        <v>33499908</v>
      </c>
      <c r="C2787" s="37">
        <v>209150</v>
      </c>
    </row>
    <row r="2788" spans="2:3" x14ac:dyDescent="0.3">
      <c r="B2788" s="36">
        <v>33499909</v>
      </c>
      <c r="C2788" s="37">
        <v>237442</v>
      </c>
    </row>
    <row r="2789" spans="2:3" x14ac:dyDescent="0.3">
      <c r="B2789" s="36">
        <v>33499910</v>
      </c>
      <c r="C2789" s="37">
        <v>140540</v>
      </c>
    </row>
    <row r="2790" spans="2:3" x14ac:dyDescent="0.3">
      <c r="B2790" s="36">
        <v>33499911</v>
      </c>
      <c r="C2790" s="37">
        <v>197073</v>
      </c>
    </row>
    <row r="2791" spans="2:3" x14ac:dyDescent="0.3">
      <c r="B2791" s="36">
        <v>33499912</v>
      </c>
      <c r="C2791" s="37">
        <v>393798</v>
      </c>
    </row>
    <row r="2792" spans="2:3" x14ac:dyDescent="0.3">
      <c r="B2792" s="36">
        <v>33499913</v>
      </c>
      <c r="C2792" s="37">
        <v>273391</v>
      </c>
    </row>
    <row r="2793" spans="2:3" x14ac:dyDescent="0.3">
      <c r="B2793" s="36">
        <v>33499914</v>
      </c>
      <c r="C2793" s="37">
        <v>174092</v>
      </c>
    </row>
    <row r="2794" spans="2:3" x14ac:dyDescent="0.3">
      <c r="B2794" s="36">
        <v>33499915</v>
      </c>
      <c r="C2794" s="37">
        <v>331942</v>
      </c>
    </row>
    <row r="2795" spans="2:3" x14ac:dyDescent="0.3">
      <c r="B2795" s="36">
        <v>33499916</v>
      </c>
      <c r="C2795" s="37">
        <v>234838</v>
      </c>
    </row>
    <row r="2796" spans="2:3" x14ac:dyDescent="0.3">
      <c r="B2796" s="36">
        <v>33499917</v>
      </c>
      <c r="C2796" s="37">
        <v>278028</v>
      </c>
    </row>
    <row r="2797" spans="2:3" x14ac:dyDescent="0.3">
      <c r="B2797" s="36">
        <v>33499918</v>
      </c>
      <c r="C2797" s="37">
        <v>127839</v>
      </c>
    </row>
    <row r="2798" spans="2:3" x14ac:dyDescent="0.3">
      <c r="B2798" s="36">
        <v>33499919</v>
      </c>
      <c r="C2798" s="37">
        <v>277633</v>
      </c>
    </row>
    <row r="2799" spans="2:3" x14ac:dyDescent="0.3">
      <c r="B2799" s="36">
        <v>33499920</v>
      </c>
      <c r="C2799" s="37">
        <v>197697</v>
      </c>
    </row>
    <row r="2800" spans="2:3" x14ac:dyDescent="0.3">
      <c r="B2800" s="36">
        <v>33499921</v>
      </c>
      <c r="C2800" s="37">
        <v>256841</v>
      </c>
    </row>
    <row r="2801" spans="2:3" x14ac:dyDescent="0.3">
      <c r="B2801" s="36">
        <v>33499922</v>
      </c>
      <c r="C2801" s="37">
        <v>238756</v>
      </c>
    </row>
    <row r="2802" spans="2:3" x14ac:dyDescent="0.3">
      <c r="B2802" s="36">
        <v>33499923</v>
      </c>
      <c r="C2802" s="37">
        <v>315285</v>
      </c>
    </row>
    <row r="2803" spans="2:3" x14ac:dyDescent="0.3">
      <c r="B2803" s="36">
        <v>33499924</v>
      </c>
      <c r="C2803" s="37">
        <v>218064</v>
      </c>
    </row>
    <row r="2804" spans="2:3" x14ac:dyDescent="0.3">
      <c r="B2804" s="36">
        <v>33499925</v>
      </c>
      <c r="C2804" s="37">
        <v>265843</v>
      </c>
    </row>
    <row r="2805" spans="2:3" x14ac:dyDescent="0.3">
      <c r="B2805" s="36">
        <v>33499926</v>
      </c>
      <c r="C2805" s="37">
        <v>89527</v>
      </c>
    </row>
    <row r="2806" spans="2:3" x14ac:dyDescent="0.3">
      <c r="B2806" s="36">
        <v>33499927</v>
      </c>
      <c r="C2806" s="37">
        <v>139144</v>
      </c>
    </row>
    <row r="2807" spans="2:3" x14ac:dyDescent="0.3">
      <c r="B2807" s="36">
        <v>33499928</v>
      </c>
      <c r="C2807" s="37">
        <v>163878</v>
      </c>
    </row>
    <row r="2808" spans="2:3" x14ac:dyDescent="0.3">
      <c r="B2808" s="36">
        <v>33499929</v>
      </c>
      <c r="C2808" s="37">
        <v>372478</v>
      </c>
    </row>
    <row r="2809" spans="2:3" x14ac:dyDescent="0.3">
      <c r="B2809" s="36">
        <v>33499930</v>
      </c>
      <c r="C2809" s="37">
        <v>240992</v>
      </c>
    </row>
    <row r="2810" spans="2:3" x14ac:dyDescent="0.3">
      <c r="B2810" s="36">
        <v>33499931</v>
      </c>
      <c r="C2810" s="37">
        <v>225784</v>
      </c>
    </row>
    <row r="2811" spans="2:3" x14ac:dyDescent="0.3">
      <c r="B2811" s="36">
        <v>33499932</v>
      </c>
      <c r="C2811" s="37">
        <v>364110</v>
      </c>
    </row>
    <row r="2812" spans="2:3" x14ac:dyDescent="0.3">
      <c r="B2812" s="36">
        <v>33499933</v>
      </c>
      <c r="C2812" s="37">
        <v>329814</v>
      </c>
    </row>
    <row r="2813" spans="2:3" x14ac:dyDescent="0.3">
      <c r="B2813" s="36">
        <v>33499934</v>
      </c>
      <c r="C2813" s="37">
        <v>316675</v>
      </c>
    </row>
    <row r="2814" spans="2:3" x14ac:dyDescent="0.3">
      <c r="B2814" s="36">
        <v>33499935</v>
      </c>
      <c r="C2814" s="37">
        <v>198344</v>
      </c>
    </row>
    <row r="2815" spans="2:3" x14ac:dyDescent="0.3">
      <c r="B2815" s="36">
        <v>33499936</v>
      </c>
      <c r="C2815" s="37">
        <v>296154</v>
      </c>
    </row>
    <row r="2816" spans="2:3" x14ac:dyDescent="0.3">
      <c r="B2816" s="36">
        <v>33499937</v>
      </c>
      <c r="C2816" s="37">
        <v>209899</v>
      </c>
    </row>
    <row r="2817" spans="2:3" x14ac:dyDescent="0.3">
      <c r="B2817" s="36">
        <v>33499938</v>
      </c>
      <c r="C2817" s="37">
        <v>231231</v>
      </c>
    </row>
    <row r="2818" spans="2:3" x14ac:dyDescent="0.3">
      <c r="B2818" s="36">
        <v>33499939</v>
      </c>
      <c r="C2818" s="37">
        <v>372532</v>
      </c>
    </row>
    <row r="2819" spans="2:3" x14ac:dyDescent="0.3">
      <c r="B2819" s="36">
        <v>33499940</v>
      </c>
      <c r="C2819" s="37">
        <v>141172</v>
      </c>
    </row>
    <row r="2820" spans="2:3" x14ac:dyDescent="0.3">
      <c r="B2820" s="36">
        <v>33499941</v>
      </c>
      <c r="C2820" s="37">
        <v>223042</v>
      </c>
    </row>
    <row r="2821" spans="2:3" x14ac:dyDescent="0.3">
      <c r="B2821" s="36">
        <v>33499942</v>
      </c>
      <c r="C2821" s="37">
        <v>292041</v>
      </c>
    </row>
    <row r="2822" spans="2:3" x14ac:dyDescent="0.3">
      <c r="B2822" s="36">
        <v>33499943</v>
      </c>
      <c r="C2822" s="37">
        <v>316387</v>
      </c>
    </row>
    <row r="2823" spans="2:3" x14ac:dyDescent="0.3">
      <c r="B2823" s="36">
        <v>33499944</v>
      </c>
      <c r="C2823" s="37">
        <v>176693</v>
      </c>
    </row>
    <row r="2824" spans="2:3" x14ac:dyDescent="0.3">
      <c r="B2824" s="36">
        <v>33499945</v>
      </c>
      <c r="C2824" s="37">
        <v>353474</v>
      </c>
    </row>
    <row r="2825" spans="2:3" x14ac:dyDescent="0.3">
      <c r="B2825" s="36">
        <v>33499946</v>
      </c>
      <c r="C2825" s="37">
        <v>191974</v>
      </c>
    </row>
    <row r="2826" spans="2:3" x14ac:dyDescent="0.3">
      <c r="B2826" s="36">
        <v>33499947</v>
      </c>
      <c r="C2826" s="37">
        <v>285042</v>
      </c>
    </row>
    <row r="2827" spans="2:3" x14ac:dyDescent="0.3">
      <c r="B2827" s="36">
        <v>33499948</v>
      </c>
      <c r="C2827" s="37">
        <v>257974</v>
      </c>
    </row>
    <row r="2828" spans="2:3" x14ac:dyDescent="0.3">
      <c r="B2828" s="36">
        <v>33499949</v>
      </c>
      <c r="C2828" s="37">
        <v>172940</v>
      </c>
    </row>
    <row r="2829" spans="2:3" x14ac:dyDescent="0.3">
      <c r="B2829" s="36">
        <v>33499950</v>
      </c>
      <c r="C2829" s="37">
        <v>257891</v>
      </c>
    </row>
    <row r="2830" spans="2:3" x14ac:dyDescent="0.3">
      <c r="B2830" s="36">
        <v>33499951</v>
      </c>
      <c r="C2830" s="37">
        <v>341757</v>
      </c>
    </row>
    <row r="2831" spans="2:3" x14ac:dyDescent="0.3">
      <c r="B2831" s="36">
        <v>33499952</v>
      </c>
      <c r="C2831" s="37">
        <v>301775</v>
      </c>
    </row>
    <row r="2832" spans="2:3" x14ac:dyDescent="0.3">
      <c r="B2832" s="36">
        <v>33499953</v>
      </c>
      <c r="C2832" s="37">
        <v>170882</v>
      </c>
    </row>
    <row r="2833" spans="2:3" x14ac:dyDescent="0.3">
      <c r="B2833" s="36">
        <v>33499954</v>
      </c>
      <c r="C2833" s="37">
        <v>349192</v>
      </c>
    </row>
    <row r="2834" spans="2:3" x14ac:dyDescent="0.3">
      <c r="B2834" s="36">
        <v>33499955</v>
      </c>
      <c r="C2834" s="37">
        <v>268753</v>
      </c>
    </row>
    <row r="2835" spans="2:3" x14ac:dyDescent="0.3">
      <c r="B2835" s="36">
        <v>33499956</v>
      </c>
      <c r="C2835" s="37">
        <v>219130</v>
      </c>
    </row>
    <row r="2836" spans="2:3" x14ac:dyDescent="0.3">
      <c r="B2836" s="36">
        <v>33499957</v>
      </c>
      <c r="C2836" s="37">
        <v>249747</v>
      </c>
    </row>
    <row r="2837" spans="2:3" x14ac:dyDescent="0.3">
      <c r="B2837" s="36">
        <v>33499958</v>
      </c>
      <c r="C2837" s="37">
        <v>268409</v>
      </c>
    </row>
    <row r="2838" spans="2:3" x14ac:dyDescent="0.3">
      <c r="B2838" s="36">
        <v>33499959</v>
      </c>
      <c r="C2838" s="37">
        <v>252810</v>
      </c>
    </row>
    <row r="2839" spans="2:3" x14ac:dyDescent="0.3">
      <c r="B2839" s="36">
        <v>33499960</v>
      </c>
      <c r="C2839" s="37">
        <v>294923</v>
      </c>
    </row>
    <row r="2840" spans="2:3" x14ac:dyDescent="0.3">
      <c r="B2840" s="36">
        <v>33499961</v>
      </c>
      <c r="C2840" s="37">
        <v>227473</v>
      </c>
    </row>
    <row r="2841" spans="2:3" x14ac:dyDescent="0.3">
      <c r="B2841" s="36">
        <v>33499962</v>
      </c>
      <c r="C2841" s="37">
        <v>160571</v>
      </c>
    </row>
    <row r="2842" spans="2:3" x14ac:dyDescent="0.3">
      <c r="B2842" s="36">
        <v>33499963</v>
      </c>
      <c r="C2842" s="37">
        <v>363814</v>
      </c>
    </row>
    <row r="2843" spans="2:3" x14ac:dyDescent="0.3">
      <c r="B2843" s="36">
        <v>33499964</v>
      </c>
      <c r="C2843" s="37">
        <v>211974</v>
      </c>
    </row>
    <row r="2844" spans="2:3" x14ac:dyDescent="0.3">
      <c r="B2844" s="36">
        <v>33499965</v>
      </c>
      <c r="C2844" s="37">
        <v>210794</v>
      </c>
    </row>
    <row r="2845" spans="2:3" x14ac:dyDescent="0.3">
      <c r="B2845" s="36">
        <v>33499966</v>
      </c>
      <c r="C2845" s="37">
        <v>249221</v>
      </c>
    </row>
    <row r="2846" spans="2:3" x14ac:dyDescent="0.3">
      <c r="B2846" s="36">
        <v>33499967</v>
      </c>
      <c r="C2846" s="37">
        <v>331101</v>
      </c>
    </row>
    <row r="2847" spans="2:3" x14ac:dyDescent="0.3">
      <c r="B2847" s="36">
        <v>33499968</v>
      </c>
      <c r="C2847" s="37">
        <v>249690</v>
      </c>
    </row>
    <row r="2848" spans="2:3" x14ac:dyDescent="0.3">
      <c r="B2848" s="36">
        <v>33499969</v>
      </c>
      <c r="C2848" s="37">
        <v>323825</v>
      </c>
    </row>
    <row r="2849" spans="2:3" x14ac:dyDescent="0.3">
      <c r="B2849" s="36">
        <v>33499970</v>
      </c>
      <c r="C2849" s="37">
        <v>176861</v>
      </c>
    </row>
    <row r="2850" spans="2:3" x14ac:dyDescent="0.3">
      <c r="B2850" s="36">
        <v>33499971</v>
      </c>
      <c r="C2850" s="37">
        <v>277543</v>
      </c>
    </row>
    <row r="2851" spans="2:3" x14ac:dyDescent="0.3">
      <c r="B2851" s="36">
        <v>33499972</v>
      </c>
      <c r="C2851" s="37">
        <v>110239</v>
      </c>
    </row>
    <row r="2852" spans="2:3" x14ac:dyDescent="0.3">
      <c r="B2852" s="36">
        <v>33499973</v>
      </c>
      <c r="C2852" s="37">
        <v>227150</v>
      </c>
    </row>
    <row r="2853" spans="2:3" x14ac:dyDescent="0.3">
      <c r="B2853" s="36">
        <v>33499974</v>
      </c>
      <c r="C2853" s="37">
        <v>347063</v>
      </c>
    </row>
    <row r="2854" spans="2:3" x14ac:dyDescent="0.3">
      <c r="B2854" s="36">
        <v>33499975</v>
      </c>
      <c r="C2854" s="37">
        <v>258273</v>
      </c>
    </row>
    <row r="2855" spans="2:3" x14ac:dyDescent="0.3">
      <c r="B2855" s="36">
        <v>33499976</v>
      </c>
      <c r="C2855" s="37">
        <v>314096</v>
      </c>
    </row>
    <row r="2856" spans="2:3" x14ac:dyDescent="0.3">
      <c r="B2856" s="36">
        <v>33499977</v>
      </c>
      <c r="C2856" s="37">
        <v>289158</v>
      </c>
    </row>
    <row r="2857" spans="2:3" x14ac:dyDescent="0.3">
      <c r="B2857" s="36">
        <v>33499978</v>
      </c>
      <c r="C2857" s="37">
        <v>323227</v>
      </c>
    </row>
    <row r="2858" spans="2:3" x14ac:dyDescent="0.3">
      <c r="B2858" s="36">
        <v>33499979</v>
      </c>
      <c r="C2858" s="37">
        <v>293825</v>
      </c>
    </row>
    <row r="2859" spans="2:3" x14ac:dyDescent="0.3">
      <c r="B2859" s="36">
        <v>33499980</v>
      </c>
      <c r="C2859" s="37">
        <v>256634</v>
      </c>
    </row>
    <row r="2860" spans="2:3" x14ac:dyDescent="0.3">
      <c r="B2860" s="36">
        <v>33499981</v>
      </c>
      <c r="C2860" s="37">
        <v>263244</v>
      </c>
    </row>
    <row r="2861" spans="2:3" x14ac:dyDescent="0.3">
      <c r="B2861" s="36">
        <v>33499982</v>
      </c>
      <c r="C2861" s="37">
        <v>306725</v>
      </c>
    </row>
    <row r="2862" spans="2:3" x14ac:dyDescent="0.3">
      <c r="B2862" s="36">
        <v>33499983</v>
      </c>
      <c r="C2862" s="37">
        <v>283977</v>
      </c>
    </row>
    <row r="2863" spans="2:3" x14ac:dyDescent="0.3">
      <c r="B2863" s="36">
        <v>33499984</v>
      </c>
      <c r="C2863" s="37">
        <v>333653</v>
      </c>
    </row>
    <row r="2864" spans="2:3" x14ac:dyDescent="0.3">
      <c r="B2864" s="36">
        <v>33499985</v>
      </c>
      <c r="C2864" s="37">
        <v>281696</v>
      </c>
    </row>
    <row r="2865" spans="2:3" x14ac:dyDescent="0.3">
      <c r="B2865" s="36">
        <v>33499986</v>
      </c>
      <c r="C2865" s="37">
        <v>173581</v>
      </c>
    </row>
    <row r="2866" spans="2:3" x14ac:dyDescent="0.3">
      <c r="B2866" s="36">
        <v>33499987</v>
      </c>
      <c r="C2866" s="37">
        <v>193509</v>
      </c>
    </row>
    <row r="2867" spans="2:3" x14ac:dyDescent="0.3">
      <c r="B2867" s="36">
        <v>33499988</v>
      </c>
      <c r="C2867" s="37">
        <v>193102</v>
      </c>
    </row>
    <row r="2868" spans="2:3" x14ac:dyDescent="0.3">
      <c r="B2868" s="36">
        <v>33499989</v>
      </c>
      <c r="C2868" s="37">
        <v>200250</v>
      </c>
    </row>
    <row r="2869" spans="2:3" x14ac:dyDescent="0.3">
      <c r="B2869" s="36">
        <v>33499990</v>
      </c>
      <c r="C2869" s="37">
        <v>142777</v>
      </c>
    </row>
    <row r="2870" spans="2:3" x14ac:dyDescent="0.3">
      <c r="B2870" s="36">
        <v>33499991</v>
      </c>
      <c r="C2870" s="37">
        <v>157165</v>
      </c>
    </row>
    <row r="2871" spans="2:3" x14ac:dyDescent="0.3">
      <c r="B2871" s="36">
        <v>33499992</v>
      </c>
      <c r="C2871" s="37">
        <v>233431</v>
      </c>
    </row>
    <row r="2872" spans="2:3" x14ac:dyDescent="0.3">
      <c r="B2872" s="36">
        <v>33499993</v>
      </c>
      <c r="C2872" s="37">
        <v>322038</v>
      </c>
    </row>
    <row r="2873" spans="2:3" x14ac:dyDescent="0.3">
      <c r="B2873" s="36">
        <v>33499994</v>
      </c>
      <c r="C2873" s="37">
        <v>272877</v>
      </c>
    </row>
    <row r="2874" spans="2:3" x14ac:dyDescent="0.3">
      <c r="B2874" s="36">
        <v>33499995</v>
      </c>
      <c r="C2874" s="37">
        <v>321703</v>
      </c>
    </row>
    <row r="2875" spans="2:3" x14ac:dyDescent="0.3">
      <c r="B2875" s="36">
        <v>33499996</v>
      </c>
      <c r="C2875" s="37">
        <v>274900</v>
      </c>
    </row>
    <row r="2876" spans="2:3" x14ac:dyDescent="0.3">
      <c r="B2876" s="36">
        <v>33499997</v>
      </c>
      <c r="C2876" s="37">
        <v>271413</v>
      </c>
    </row>
    <row r="2877" spans="2:3" x14ac:dyDescent="0.3">
      <c r="B2877" s="36">
        <v>33499998</v>
      </c>
      <c r="C2877" s="37">
        <v>229837</v>
      </c>
    </row>
    <row r="2878" spans="2:3" x14ac:dyDescent="0.3">
      <c r="B2878" s="36">
        <v>33499999</v>
      </c>
      <c r="C2878" s="37">
        <v>186332</v>
      </c>
    </row>
    <row r="2879" spans="2:3" x14ac:dyDescent="0.3">
      <c r="B2879" s="36">
        <v>33500000</v>
      </c>
      <c r="C2879" s="37">
        <v>371145</v>
      </c>
    </row>
    <row r="2880" spans="2:3" x14ac:dyDescent="0.3">
      <c r="B2880" s="36">
        <v>33500001</v>
      </c>
      <c r="C2880" s="37">
        <v>258852</v>
      </c>
    </row>
    <row r="2881" spans="2:3" x14ac:dyDescent="0.3">
      <c r="B2881" s="36">
        <v>33500002</v>
      </c>
      <c r="C2881" s="37">
        <v>204208</v>
      </c>
    </row>
    <row r="2882" spans="2:3" x14ac:dyDescent="0.3">
      <c r="B2882" s="36">
        <v>33500003</v>
      </c>
      <c r="C2882" s="37">
        <v>277665</v>
      </c>
    </row>
    <row r="2883" spans="2:3" x14ac:dyDescent="0.3">
      <c r="B2883" s="36">
        <v>33500004</v>
      </c>
      <c r="C2883" s="37">
        <v>156111</v>
      </c>
    </row>
    <row r="2884" spans="2:3" x14ac:dyDescent="0.3">
      <c r="B2884" s="36">
        <v>33500005</v>
      </c>
      <c r="C2884" s="37">
        <v>271427</v>
      </c>
    </row>
    <row r="2885" spans="2:3" x14ac:dyDescent="0.3">
      <c r="B2885" s="36">
        <v>33500006</v>
      </c>
      <c r="C2885" s="37">
        <v>345274</v>
      </c>
    </row>
    <row r="2886" spans="2:3" x14ac:dyDescent="0.3">
      <c r="B2886" s="36">
        <v>33500007</v>
      </c>
      <c r="C2886" s="37">
        <v>236768</v>
      </c>
    </row>
    <row r="2887" spans="2:3" x14ac:dyDescent="0.3">
      <c r="B2887" s="36">
        <v>33500008</v>
      </c>
      <c r="C2887" s="37">
        <v>151624</v>
      </c>
    </row>
    <row r="2888" spans="2:3" x14ac:dyDescent="0.3">
      <c r="B2888" s="36">
        <v>33500009</v>
      </c>
      <c r="C2888" s="37">
        <v>145559</v>
      </c>
    </row>
    <row r="2889" spans="2:3" x14ac:dyDescent="0.3">
      <c r="B2889" s="36">
        <v>33500010</v>
      </c>
      <c r="C2889" s="37">
        <v>270923</v>
      </c>
    </row>
    <row r="2890" spans="2:3" x14ac:dyDescent="0.3">
      <c r="B2890" s="36">
        <v>33500011</v>
      </c>
      <c r="C2890" s="37">
        <v>280097</v>
      </c>
    </row>
    <row r="2891" spans="2:3" x14ac:dyDescent="0.3">
      <c r="B2891" s="36">
        <v>33500012</v>
      </c>
      <c r="C2891" s="37">
        <v>217673</v>
      </c>
    </row>
    <row r="2892" spans="2:3" x14ac:dyDescent="0.3">
      <c r="B2892" s="36">
        <v>33500013</v>
      </c>
      <c r="C2892" s="37">
        <v>252090</v>
      </c>
    </row>
    <row r="2893" spans="2:3" x14ac:dyDescent="0.3">
      <c r="B2893" s="36">
        <v>33500014</v>
      </c>
      <c r="C2893" s="37">
        <v>342376</v>
      </c>
    </row>
    <row r="2894" spans="2:3" x14ac:dyDescent="0.3">
      <c r="B2894" s="36">
        <v>33500015</v>
      </c>
      <c r="C2894" s="37">
        <v>306280</v>
      </c>
    </row>
    <row r="2895" spans="2:3" x14ac:dyDescent="0.3">
      <c r="B2895" s="36">
        <v>33500016</v>
      </c>
      <c r="C2895" s="37">
        <v>198280</v>
      </c>
    </row>
    <row r="2896" spans="2:3" x14ac:dyDescent="0.3">
      <c r="B2896" s="36">
        <v>33500017</v>
      </c>
      <c r="C2896" s="37">
        <v>249243</v>
      </c>
    </row>
    <row r="2897" spans="2:3" x14ac:dyDescent="0.3">
      <c r="B2897" s="36">
        <v>33500018</v>
      </c>
      <c r="C2897" s="37">
        <v>242451</v>
      </c>
    </row>
    <row r="2898" spans="2:3" x14ac:dyDescent="0.3">
      <c r="B2898" s="36">
        <v>33500019</v>
      </c>
      <c r="C2898" s="37">
        <v>289363</v>
      </c>
    </row>
    <row r="2899" spans="2:3" x14ac:dyDescent="0.3">
      <c r="B2899" s="36">
        <v>33500020</v>
      </c>
      <c r="C2899" s="37">
        <v>240591</v>
      </c>
    </row>
    <row r="2900" spans="2:3" x14ac:dyDescent="0.3">
      <c r="B2900" s="36">
        <v>33500021</v>
      </c>
      <c r="C2900" s="37">
        <v>236841</v>
      </c>
    </row>
    <row r="2901" spans="2:3" x14ac:dyDescent="0.3">
      <c r="B2901" s="36">
        <v>33500022</v>
      </c>
      <c r="C2901" s="37">
        <v>271431</v>
      </c>
    </row>
    <row r="2902" spans="2:3" x14ac:dyDescent="0.3">
      <c r="B2902" s="36">
        <v>33500023</v>
      </c>
      <c r="C2902" s="37">
        <v>232006</v>
      </c>
    </row>
    <row r="2903" spans="2:3" x14ac:dyDescent="0.3">
      <c r="B2903" s="36">
        <v>33500024</v>
      </c>
      <c r="C2903" s="37">
        <v>240809</v>
      </c>
    </row>
    <row r="2904" spans="2:3" x14ac:dyDescent="0.3">
      <c r="B2904" s="36">
        <v>33500025</v>
      </c>
      <c r="C2904" s="37">
        <v>282267</v>
      </c>
    </row>
    <row r="2905" spans="2:3" x14ac:dyDescent="0.3">
      <c r="B2905" s="36">
        <v>33500026</v>
      </c>
      <c r="C2905" s="37">
        <v>299658</v>
      </c>
    </row>
    <row r="2906" spans="2:3" x14ac:dyDescent="0.3">
      <c r="B2906" s="36">
        <v>33500027</v>
      </c>
      <c r="C2906" s="37">
        <v>466021</v>
      </c>
    </row>
    <row r="2907" spans="2:3" x14ac:dyDescent="0.3">
      <c r="B2907" s="36">
        <v>33500028</v>
      </c>
      <c r="C2907" s="37">
        <v>246497</v>
      </c>
    </row>
    <row r="2908" spans="2:3" x14ac:dyDescent="0.3">
      <c r="B2908" s="36">
        <v>33500029</v>
      </c>
      <c r="C2908" s="37">
        <v>342901</v>
      </c>
    </row>
    <row r="2909" spans="2:3" x14ac:dyDescent="0.3">
      <c r="B2909" s="36">
        <v>33500030</v>
      </c>
      <c r="C2909" s="37">
        <v>280507</v>
      </c>
    </row>
    <row r="2910" spans="2:3" x14ac:dyDescent="0.3">
      <c r="B2910" s="36">
        <v>33500031</v>
      </c>
      <c r="C2910" s="37">
        <v>303242</v>
      </c>
    </row>
    <row r="2911" spans="2:3" x14ac:dyDescent="0.3">
      <c r="B2911" s="36">
        <v>33500032</v>
      </c>
      <c r="C2911" s="37">
        <v>225774</v>
      </c>
    </row>
    <row r="2912" spans="2:3" x14ac:dyDescent="0.3">
      <c r="B2912" s="36">
        <v>33500033</v>
      </c>
      <c r="C2912" s="37">
        <v>302744</v>
      </c>
    </row>
    <row r="2913" spans="2:3" x14ac:dyDescent="0.3">
      <c r="B2913" s="36">
        <v>33500034</v>
      </c>
      <c r="C2913" s="37">
        <v>346411</v>
      </c>
    </row>
    <row r="2914" spans="2:3" x14ac:dyDescent="0.3">
      <c r="B2914" s="36">
        <v>33500035</v>
      </c>
      <c r="C2914" s="37">
        <v>314168</v>
      </c>
    </row>
    <row r="2915" spans="2:3" x14ac:dyDescent="0.3">
      <c r="B2915" s="36">
        <v>33500036</v>
      </c>
      <c r="C2915" s="37">
        <v>220715</v>
      </c>
    </row>
    <row r="2916" spans="2:3" x14ac:dyDescent="0.3">
      <c r="B2916" s="36">
        <v>33500037</v>
      </c>
      <c r="C2916" s="37">
        <v>210856</v>
      </c>
    </row>
    <row r="2917" spans="2:3" x14ac:dyDescent="0.3">
      <c r="B2917" s="36">
        <v>33500038</v>
      </c>
      <c r="C2917" s="37">
        <v>272928</v>
      </c>
    </row>
    <row r="2918" spans="2:3" x14ac:dyDescent="0.3">
      <c r="B2918" s="36">
        <v>33500039</v>
      </c>
      <c r="C2918" s="37">
        <v>228130</v>
      </c>
    </row>
    <row r="2919" spans="2:3" x14ac:dyDescent="0.3">
      <c r="B2919" s="36">
        <v>33500040</v>
      </c>
      <c r="C2919" s="37">
        <v>246138</v>
      </c>
    </row>
    <row r="2920" spans="2:3" x14ac:dyDescent="0.3">
      <c r="B2920" s="36">
        <v>33500041</v>
      </c>
      <c r="C2920" s="37">
        <v>272184</v>
      </c>
    </row>
    <row r="2921" spans="2:3" x14ac:dyDescent="0.3">
      <c r="B2921" s="36">
        <v>33500042</v>
      </c>
      <c r="C2921" s="37">
        <v>284356</v>
      </c>
    </row>
    <row r="2922" spans="2:3" x14ac:dyDescent="0.3">
      <c r="B2922" s="36">
        <v>33500043</v>
      </c>
      <c r="C2922" s="37">
        <v>153398</v>
      </c>
    </row>
    <row r="2923" spans="2:3" x14ac:dyDescent="0.3">
      <c r="B2923" s="36">
        <v>33500044</v>
      </c>
      <c r="C2923" s="37">
        <v>314065</v>
      </c>
    </row>
    <row r="2924" spans="2:3" x14ac:dyDescent="0.3">
      <c r="B2924" s="36">
        <v>33500045</v>
      </c>
      <c r="C2924" s="37">
        <v>214888</v>
      </c>
    </row>
    <row r="2925" spans="2:3" x14ac:dyDescent="0.3">
      <c r="B2925" s="36">
        <v>33500046</v>
      </c>
      <c r="C2925" s="37">
        <v>255818</v>
      </c>
    </row>
    <row r="2926" spans="2:3" x14ac:dyDescent="0.3">
      <c r="B2926" s="36">
        <v>33500047</v>
      </c>
      <c r="C2926" s="37">
        <v>230827</v>
      </c>
    </row>
    <row r="2927" spans="2:3" x14ac:dyDescent="0.3">
      <c r="B2927" s="36">
        <v>33500048</v>
      </c>
      <c r="C2927" s="37">
        <v>143597</v>
      </c>
    </row>
    <row r="2928" spans="2:3" x14ac:dyDescent="0.3">
      <c r="B2928" s="36">
        <v>33500049</v>
      </c>
      <c r="C2928" s="37">
        <v>243903</v>
      </c>
    </row>
    <row r="2929" spans="2:3" x14ac:dyDescent="0.3">
      <c r="B2929" s="36">
        <v>33500050</v>
      </c>
      <c r="C2929" s="37">
        <v>285205</v>
      </c>
    </row>
    <row r="2930" spans="2:3" x14ac:dyDescent="0.3">
      <c r="B2930" s="36">
        <v>33500051</v>
      </c>
      <c r="C2930" s="37">
        <v>218247</v>
      </c>
    </row>
    <row r="2931" spans="2:3" x14ac:dyDescent="0.3">
      <c r="B2931" s="36">
        <v>33500052</v>
      </c>
      <c r="C2931" s="37">
        <v>263824</v>
      </c>
    </row>
    <row r="2932" spans="2:3" x14ac:dyDescent="0.3">
      <c r="B2932" s="36">
        <v>33500053</v>
      </c>
      <c r="C2932" s="37">
        <v>246221</v>
      </c>
    </row>
    <row r="2933" spans="2:3" x14ac:dyDescent="0.3">
      <c r="B2933" s="36">
        <v>33500054</v>
      </c>
      <c r="C2933" s="37">
        <v>249363</v>
      </c>
    </row>
    <row r="2934" spans="2:3" x14ac:dyDescent="0.3">
      <c r="B2934" s="36">
        <v>33500055</v>
      </c>
      <c r="C2934" s="37">
        <v>266356</v>
      </c>
    </row>
    <row r="2935" spans="2:3" x14ac:dyDescent="0.3">
      <c r="B2935" s="36">
        <v>33500056</v>
      </c>
      <c r="C2935" s="37">
        <v>268604</v>
      </c>
    </row>
    <row r="2936" spans="2:3" x14ac:dyDescent="0.3">
      <c r="B2936" s="36">
        <v>33500057</v>
      </c>
      <c r="C2936" s="37">
        <v>230052</v>
      </c>
    </row>
    <row r="2937" spans="2:3" x14ac:dyDescent="0.3">
      <c r="B2937" s="36">
        <v>33500058</v>
      </c>
      <c r="C2937" s="37">
        <v>222711</v>
      </c>
    </row>
    <row r="2938" spans="2:3" x14ac:dyDescent="0.3">
      <c r="B2938" s="36">
        <v>33500059</v>
      </c>
      <c r="C2938" s="37">
        <v>245040</v>
      </c>
    </row>
    <row r="2939" spans="2:3" x14ac:dyDescent="0.3">
      <c r="B2939" s="36">
        <v>33500060</v>
      </c>
      <c r="C2939" s="37">
        <v>347708</v>
      </c>
    </row>
    <row r="2940" spans="2:3" x14ac:dyDescent="0.3">
      <c r="B2940" s="36">
        <v>33500061</v>
      </c>
      <c r="C2940" s="37">
        <v>274834</v>
      </c>
    </row>
    <row r="2941" spans="2:3" x14ac:dyDescent="0.3">
      <c r="B2941" s="36">
        <v>33500062</v>
      </c>
      <c r="C2941" s="37">
        <v>356783</v>
      </c>
    </row>
    <row r="2942" spans="2:3" x14ac:dyDescent="0.3">
      <c r="B2942" s="36">
        <v>33500063</v>
      </c>
      <c r="C2942" s="37">
        <v>229747</v>
      </c>
    </row>
    <row r="2943" spans="2:3" x14ac:dyDescent="0.3">
      <c r="B2943" s="36">
        <v>33500064</v>
      </c>
      <c r="C2943" s="37">
        <v>247542</v>
      </c>
    </row>
    <row r="2944" spans="2:3" x14ac:dyDescent="0.3">
      <c r="B2944" s="36">
        <v>33500065</v>
      </c>
      <c r="C2944" s="37">
        <v>244269</v>
      </c>
    </row>
    <row r="2945" spans="2:3" x14ac:dyDescent="0.3">
      <c r="B2945" s="36">
        <v>33500066</v>
      </c>
      <c r="C2945" s="37">
        <v>181146</v>
      </c>
    </row>
    <row r="2946" spans="2:3" x14ac:dyDescent="0.3">
      <c r="B2946" s="36">
        <v>33500067</v>
      </c>
      <c r="C2946" s="37">
        <v>252410</v>
      </c>
    </row>
    <row r="2947" spans="2:3" x14ac:dyDescent="0.3">
      <c r="B2947" s="36">
        <v>33500068</v>
      </c>
      <c r="C2947" s="37">
        <v>278939</v>
      </c>
    </row>
    <row r="2948" spans="2:3" x14ac:dyDescent="0.3">
      <c r="B2948" s="36">
        <v>33500069</v>
      </c>
      <c r="C2948" s="37">
        <v>250173</v>
      </c>
    </row>
    <row r="2949" spans="2:3" x14ac:dyDescent="0.3">
      <c r="B2949" s="36">
        <v>33500070</v>
      </c>
      <c r="C2949" s="37">
        <v>350618</v>
      </c>
    </row>
    <row r="2950" spans="2:3" x14ac:dyDescent="0.3">
      <c r="B2950" s="36">
        <v>33500071</v>
      </c>
      <c r="C2950" s="37">
        <v>259415</v>
      </c>
    </row>
    <row r="2951" spans="2:3" x14ac:dyDescent="0.3">
      <c r="B2951" s="36">
        <v>33500072</v>
      </c>
      <c r="C2951" s="37">
        <v>330192</v>
      </c>
    </row>
    <row r="2952" spans="2:3" x14ac:dyDescent="0.3">
      <c r="B2952" s="36">
        <v>33500073</v>
      </c>
      <c r="C2952" s="37">
        <v>198309</v>
      </c>
    </row>
    <row r="2953" spans="2:3" x14ac:dyDescent="0.3">
      <c r="B2953" s="36">
        <v>33500074</v>
      </c>
      <c r="C2953" s="37">
        <v>240802</v>
      </c>
    </row>
    <row r="2954" spans="2:3" x14ac:dyDescent="0.3">
      <c r="B2954" s="36">
        <v>33500075</v>
      </c>
      <c r="C2954" s="37">
        <v>169596</v>
      </c>
    </row>
    <row r="2955" spans="2:3" x14ac:dyDescent="0.3">
      <c r="B2955" s="36">
        <v>33500076</v>
      </c>
      <c r="C2955" s="37">
        <v>284461</v>
      </c>
    </row>
    <row r="2956" spans="2:3" x14ac:dyDescent="0.3">
      <c r="B2956" s="36">
        <v>33500077</v>
      </c>
      <c r="C2956" s="37">
        <v>308917</v>
      </c>
    </row>
    <row r="2957" spans="2:3" x14ac:dyDescent="0.3">
      <c r="B2957" s="36">
        <v>33500078</v>
      </c>
      <c r="C2957" s="37">
        <v>323295</v>
      </c>
    </row>
    <row r="2958" spans="2:3" x14ac:dyDescent="0.3">
      <c r="B2958" s="36">
        <v>33500079</v>
      </c>
      <c r="C2958" s="37">
        <v>213696</v>
      </c>
    </row>
    <row r="2959" spans="2:3" x14ac:dyDescent="0.3">
      <c r="B2959" s="36">
        <v>33500080</v>
      </c>
      <c r="C2959" s="37">
        <v>255757</v>
      </c>
    </row>
    <row r="2960" spans="2:3" x14ac:dyDescent="0.3">
      <c r="B2960" s="36">
        <v>33500081</v>
      </c>
      <c r="C2960" s="37">
        <v>251963</v>
      </c>
    </row>
    <row r="2961" spans="2:3" x14ac:dyDescent="0.3">
      <c r="B2961" s="36">
        <v>33500082</v>
      </c>
      <c r="C2961" s="37">
        <v>166730</v>
      </c>
    </row>
    <row r="2962" spans="2:3" x14ac:dyDescent="0.3">
      <c r="B2962" s="36">
        <v>33500083</v>
      </c>
      <c r="C2962" s="37">
        <v>266485</v>
      </c>
    </row>
    <row r="2963" spans="2:3" x14ac:dyDescent="0.3">
      <c r="B2963" s="36">
        <v>33500084</v>
      </c>
      <c r="C2963" s="37">
        <v>274472</v>
      </c>
    </row>
    <row r="2964" spans="2:3" x14ac:dyDescent="0.3">
      <c r="B2964" s="36">
        <v>33500085</v>
      </c>
      <c r="C2964" s="37">
        <v>243820</v>
      </c>
    </row>
    <row r="2965" spans="2:3" x14ac:dyDescent="0.3">
      <c r="B2965" s="36">
        <v>33500086</v>
      </c>
      <c r="C2965" s="37">
        <v>290165</v>
      </c>
    </row>
    <row r="2966" spans="2:3" x14ac:dyDescent="0.3">
      <c r="B2966" s="36">
        <v>33500087</v>
      </c>
      <c r="C2966" s="37">
        <v>201954</v>
      </c>
    </row>
    <row r="2967" spans="2:3" x14ac:dyDescent="0.3">
      <c r="B2967" s="36">
        <v>33500088</v>
      </c>
      <c r="C2967" s="37">
        <v>247825</v>
      </c>
    </row>
    <row r="2968" spans="2:3" x14ac:dyDescent="0.3">
      <c r="B2968" s="36">
        <v>33500089</v>
      </c>
      <c r="C2968" s="37">
        <v>249422</v>
      </c>
    </row>
    <row r="2969" spans="2:3" x14ac:dyDescent="0.3">
      <c r="B2969" s="36">
        <v>33500090</v>
      </c>
      <c r="C2969" s="37">
        <v>315701</v>
      </c>
    </row>
    <row r="2970" spans="2:3" x14ac:dyDescent="0.3">
      <c r="B2970" s="36">
        <v>33500091</v>
      </c>
      <c r="C2970" s="37">
        <v>270845</v>
      </c>
    </row>
    <row r="2971" spans="2:3" x14ac:dyDescent="0.3">
      <c r="B2971" s="36">
        <v>33500092</v>
      </c>
      <c r="C2971" s="37">
        <v>195480</v>
      </c>
    </row>
    <row r="2972" spans="2:3" x14ac:dyDescent="0.3">
      <c r="B2972" s="36">
        <v>33500093</v>
      </c>
      <c r="C2972" s="37">
        <v>196930</v>
      </c>
    </row>
    <row r="2973" spans="2:3" x14ac:dyDescent="0.3">
      <c r="B2973" s="36">
        <v>33500094</v>
      </c>
      <c r="C2973" s="37">
        <v>231179</v>
      </c>
    </row>
    <row r="2974" spans="2:3" x14ac:dyDescent="0.3">
      <c r="B2974" s="36">
        <v>33500095</v>
      </c>
      <c r="C2974" s="37">
        <v>208691</v>
      </c>
    </row>
    <row r="2975" spans="2:3" x14ac:dyDescent="0.3">
      <c r="B2975" s="36">
        <v>33500096</v>
      </c>
      <c r="C2975" s="37">
        <v>278752</v>
      </c>
    </row>
    <row r="2976" spans="2:3" x14ac:dyDescent="0.3">
      <c r="B2976" s="36">
        <v>33500097</v>
      </c>
      <c r="C2976" s="37">
        <v>237571</v>
      </c>
    </row>
    <row r="2977" spans="2:3" x14ac:dyDescent="0.3">
      <c r="B2977" s="36">
        <v>33500098</v>
      </c>
      <c r="C2977" s="37">
        <v>268855</v>
      </c>
    </row>
    <row r="2978" spans="2:3" x14ac:dyDescent="0.3">
      <c r="B2978" s="36">
        <v>33500099</v>
      </c>
      <c r="C2978" s="37">
        <v>217708</v>
      </c>
    </row>
    <row r="2979" spans="2:3" x14ac:dyDescent="0.3">
      <c r="B2979" s="36">
        <v>33500100</v>
      </c>
      <c r="C2979" s="37">
        <v>228426</v>
      </c>
    </row>
    <row r="2980" spans="2:3" x14ac:dyDescent="0.3">
      <c r="B2980" s="36">
        <v>33500101</v>
      </c>
      <c r="C2980" s="37">
        <v>360996</v>
      </c>
    </row>
    <row r="2981" spans="2:3" x14ac:dyDescent="0.3">
      <c r="B2981" s="36">
        <v>33500102</v>
      </c>
      <c r="C2981" s="37">
        <v>219116</v>
      </c>
    </row>
    <row r="2982" spans="2:3" x14ac:dyDescent="0.3">
      <c r="B2982" s="36">
        <v>33500103</v>
      </c>
      <c r="C2982" s="37">
        <v>274430</v>
      </c>
    </row>
    <row r="2983" spans="2:3" x14ac:dyDescent="0.3">
      <c r="B2983" s="36">
        <v>33500104</v>
      </c>
      <c r="C2983" s="37">
        <v>341874</v>
      </c>
    </row>
    <row r="2984" spans="2:3" x14ac:dyDescent="0.3">
      <c r="B2984" s="36">
        <v>33500105</v>
      </c>
      <c r="C2984" s="37">
        <v>340851</v>
      </c>
    </row>
    <row r="2985" spans="2:3" x14ac:dyDescent="0.3">
      <c r="B2985" s="36">
        <v>33500106</v>
      </c>
      <c r="C2985" s="37">
        <v>190245</v>
      </c>
    </row>
    <row r="2986" spans="2:3" x14ac:dyDescent="0.3">
      <c r="B2986" s="36">
        <v>33500107</v>
      </c>
      <c r="C2986" s="37">
        <v>229556</v>
      </c>
    </row>
    <row r="2987" spans="2:3" x14ac:dyDescent="0.3">
      <c r="B2987" s="36">
        <v>33500108</v>
      </c>
      <c r="C2987" s="37">
        <v>209847</v>
      </c>
    </row>
    <row r="2988" spans="2:3" x14ac:dyDescent="0.3">
      <c r="B2988" s="36">
        <v>33500109</v>
      </c>
      <c r="C2988" s="37">
        <v>209020</v>
      </c>
    </row>
    <row r="2989" spans="2:3" x14ac:dyDescent="0.3">
      <c r="B2989" s="36">
        <v>33500110</v>
      </c>
      <c r="C2989" s="37">
        <v>167426</v>
      </c>
    </row>
    <row r="2990" spans="2:3" x14ac:dyDescent="0.3">
      <c r="B2990" s="36">
        <v>33500111</v>
      </c>
      <c r="C2990" s="37">
        <v>285100</v>
      </c>
    </row>
    <row r="2991" spans="2:3" x14ac:dyDescent="0.3">
      <c r="B2991" s="36">
        <v>33500112</v>
      </c>
      <c r="C2991" s="37">
        <v>225587</v>
      </c>
    </row>
    <row r="2992" spans="2:3" x14ac:dyDescent="0.3">
      <c r="B2992" s="36">
        <v>33500113</v>
      </c>
      <c r="C2992" s="37">
        <v>242225</v>
      </c>
    </row>
    <row r="2993" spans="2:3" x14ac:dyDescent="0.3">
      <c r="B2993" s="36">
        <v>33500114</v>
      </c>
      <c r="C2993" s="37">
        <v>246432</v>
      </c>
    </row>
    <row r="2994" spans="2:3" x14ac:dyDescent="0.3">
      <c r="B2994" s="36">
        <v>33500115</v>
      </c>
      <c r="C2994" s="37">
        <v>280912</v>
      </c>
    </row>
    <row r="2995" spans="2:3" x14ac:dyDescent="0.3">
      <c r="B2995" s="36">
        <v>33500116</v>
      </c>
      <c r="C2995" s="37">
        <v>155692</v>
      </c>
    </row>
    <row r="2996" spans="2:3" x14ac:dyDescent="0.3">
      <c r="B2996" s="36">
        <v>33500117</v>
      </c>
      <c r="C2996" s="37">
        <v>220149</v>
      </c>
    </row>
    <row r="2997" spans="2:3" x14ac:dyDescent="0.3">
      <c r="B2997" s="36">
        <v>33500118</v>
      </c>
      <c r="C2997" s="37">
        <v>129414</v>
      </c>
    </row>
    <row r="2998" spans="2:3" x14ac:dyDescent="0.3">
      <c r="B2998" s="36">
        <v>33500119</v>
      </c>
      <c r="C2998" s="37">
        <v>296939</v>
      </c>
    </row>
    <row r="2999" spans="2:3" x14ac:dyDescent="0.3">
      <c r="B2999" s="36">
        <v>33500120</v>
      </c>
      <c r="C2999" s="37">
        <v>233781</v>
      </c>
    </row>
    <row r="3000" spans="2:3" x14ac:dyDescent="0.3">
      <c r="B3000" s="36">
        <v>33500121</v>
      </c>
      <c r="C3000" s="37">
        <v>286358</v>
      </c>
    </row>
    <row r="3001" spans="2:3" x14ac:dyDescent="0.3">
      <c r="B3001" s="36">
        <v>33500122</v>
      </c>
      <c r="C3001" s="37">
        <v>240292</v>
      </c>
    </row>
    <row r="3002" spans="2:3" x14ac:dyDescent="0.3">
      <c r="B3002" s="36">
        <v>33500123</v>
      </c>
      <c r="C3002" s="37">
        <v>260823</v>
      </c>
    </row>
    <row r="3003" spans="2:3" x14ac:dyDescent="0.3">
      <c r="B3003" s="36">
        <v>33500124</v>
      </c>
      <c r="C3003" s="37">
        <v>350475</v>
      </c>
    </row>
    <row r="3004" spans="2:3" x14ac:dyDescent="0.3">
      <c r="B3004" s="36">
        <v>33500125</v>
      </c>
      <c r="C3004" s="37">
        <v>246006</v>
      </c>
    </row>
    <row r="3005" spans="2:3" x14ac:dyDescent="0.3">
      <c r="B3005" s="36">
        <v>33500126</v>
      </c>
      <c r="C3005" s="37">
        <v>196162</v>
      </c>
    </row>
    <row r="3006" spans="2:3" x14ac:dyDescent="0.3">
      <c r="B3006" s="36">
        <v>33500127</v>
      </c>
      <c r="C3006" s="37">
        <v>275839</v>
      </c>
    </row>
    <row r="3007" spans="2:3" x14ac:dyDescent="0.3">
      <c r="B3007" s="36">
        <v>33500128</v>
      </c>
      <c r="C3007" s="37">
        <v>223499</v>
      </c>
    </row>
    <row r="3008" spans="2:3" x14ac:dyDescent="0.3">
      <c r="B3008" s="36">
        <v>33500129</v>
      </c>
      <c r="C3008" s="37">
        <v>247997</v>
      </c>
    </row>
    <row r="3009" spans="2:3" x14ac:dyDescent="0.3">
      <c r="B3009" s="36">
        <v>33500130</v>
      </c>
      <c r="C3009" s="37">
        <v>198721</v>
      </c>
    </row>
    <row r="3010" spans="2:3" x14ac:dyDescent="0.3">
      <c r="B3010" s="36">
        <v>33500131</v>
      </c>
      <c r="C3010" s="37">
        <v>322127</v>
      </c>
    </row>
    <row r="3011" spans="2:3" x14ac:dyDescent="0.3">
      <c r="B3011" s="36">
        <v>33500132</v>
      </c>
      <c r="C3011" s="37">
        <v>296607</v>
      </c>
    </row>
    <row r="3012" spans="2:3" x14ac:dyDescent="0.3">
      <c r="B3012" s="36">
        <v>33500133</v>
      </c>
      <c r="C3012" s="37">
        <v>325823</v>
      </c>
    </row>
    <row r="3013" spans="2:3" x14ac:dyDescent="0.3">
      <c r="B3013" s="36">
        <v>33500134</v>
      </c>
      <c r="C3013" s="37">
        <v>253180</v>
      </c>
    </row>
    <row r="3014" spans="2:3" x14ac:dyDescent="0.3">
      <c r="B3014" s="36">
        <v>33500135</v>
      </c>
      <c r="C3014" s="37">
        <v>133504</v>
      </c>
    </row>
    <row r="3015" spans="2:3" x14ac:dyDescent="0.3">
      <c r="B3015" s="36">
        <v>33500136</v>
      </c>
      <c r="C3015" s="37">
        <v>259736</v>
      </c>
    </row>
    <row r="3016" spans="2:3" x14ac:dyDescent="0.3">
      <c r="B3016" s="36">
        <v>33500137</v>
      </c>
      <c r="C3016" s="37">
        <v>284087</v>
      </c>
    </row>
    <row r="3017" spans="2:3" x14ac:dyDescent="0.3">
      <c r="B3017" s="36">
        <v>33500138</v>
      </c>
      <c r="C3017" s="37">
        <v>253596</v>
      </c>
    </row>
    <row r="3018" spans="2:3" x14ac:dyDescent="0.3">
      <c r="B3018" s="36">
        <v>33500139</v>
      </c>
      <c r="C3018" s="37">
        <v>180355</v>
      </c>
    </row>
    <row r="3019" spans="2:3" x14ac:dyDescent="0.3">
      <c r="B3019" s="36">
        <v>33500140</v>
      </c>
      <c r="C3019" s="37">
        <v>284921</v>
      </c>
    </row>
    <row r="3020" spans="2:3" x14ac:dyDescent="0.3">
      <c r="B3020" s="36">
        <v>33500141</v>
      </c>
      <c r="C3020" s="37">
        <v>252876</v>
      </c>
    </row>
    <row r="3021" spans="2:3" x14ac:dyDescent="0.3">
      <c r="B3021" s="36">
        <v>33500142</v>
      </c>
      <c r="C3021" s="37">
        <v>141064</v>
      </c>
    </row>
    <row r="3022" spans="2:3" x14ac:dyDescent="0.3">
      <c r="B3022" s="36">
        <v>33500143</v>
      </c>
      <c r="C3022" s="37">
        <v>304684</v>
      </c>
    </row>
    <row r="3023" spans="2:3" x14ac:dyDescent="0.3">
      <c r="B3023" s="36">
        <v>33500144</v>
      </c>
      <c r="C3023" s="37">
        <v>245230</v>
      </c>
    </row>
    <row r="3024" spans="2:3" x14ac:dyDescent="0.3">
      <c r="B3024" s="36">
        <v>33500145</v>
      </c>
      <c r="C3024" s="37">
        <v>161133</v>
      </c>
    </row>
    <row r="3025" spans="2:3" x14ac:dyDescent="0.3">
      <c r="B3025" s="36">
        <v>33500146</v>
      </c>
      <c r="C3025" s="37">
        <v>349188</v>
      </c>
    </row>
    <row r="3026" spans="2:3" x14ac:dyDescent="0.3">
      <c r="B3026" s="36">
        <v>33500147</v>
      </c>
      <c r="C3026" s="37">
        <v>261647</v>
      </c>
    </row>
    <row r="3027" spans="2:3" x14ac:dyDescent="0.3">
      <c r="B3027" s="36">
        <v>33500148</v>
      </c>
      <c r="C3027" s="37">
        <v>251877</v>
      </c>
    </row>
    <row r="3028" spans="2:3" x14ac:dyDescent="0.3">
      <c r="B3028" s="36">
        <v>33500149</v>
      </c>
      <c r="C3028" s="37">
        <v>300607</v>
      </c>
    </row>
    <row r="3029" spans="2:3" x14ac:dyDescent="0.3">
      <c r="B3029" s="36">
        <v>33500150</v>
      </c>
      <c r="C3029" s="37">
        <v>390397</v>
      </c>
    </row>
    <row r="3030" spans="2:3" x14ac:dyDescent="0.3">
      <c r="B3030" s="36">
        <v>33500151</v>
      </c>
      <c r="C3030" s="37">
        <v>157480</v>
      </c>
    </row>
    <row r="3031" spans="2:3" x14ac:dyDescent="0.3">
      <c r="B3031" s="36">
        <v>33500152</v>
      </c>
      <c r="C3031" s="37">
        <v>216760</v>
      </c>
    </row>
    <row r="3032" spans="2:3" x14ac:dyDescent="0.3">
      <c r="B3032" s="36">
        <v>33500153</v>
      </c>
      <c r="C3032" s="37">
        <v>395175</v>
      </c>
    </row>
    <row r="3033" spans="2:3" x14ac:dyDescent="0.3">
      <c r="B3033" s="36">
        <v>33500154</v>
      </c>
      <c r="C3033" s="37">
        <v>167672</v>
      </c>
    </row>
    <row r="3034" spans="2:3" x14ac:dyDescent="0.3">
      <c r="B3034" s="36">
        <v>33500155</v>
      </c>
      <c r="C3034" s="37">
        <v>247474</v>
      </c>
    </row>
    <row r="3035" spans="2:3" x14ac:dyDescent="0.3">
      <c r="B3035" s="36">
        <v>33500156</v>
      </c>
      <c r="C3035" s="37">
        <v>262520</v>
      </c>
    </row>
    <row r="3036" spans="2:3" x14ac:dyDescent="0.3">
      <c r="B3036" s="36">
        <v>33500157</v>
      </c>
      <c r="C3036" s="37">
        <v>301749</v>
      </c>
    </row>
    <row r="3037" spans="2:3" x14ac:dyDescent="0.3">
      <c r="B3037" s="36">
        <v>33500158</v>
      </c>
      <c r="C3037" s="37">
        <v>195888</v>
      </c>
    </row>
    <row r="3038" spans="2:3" x14ac:dyDescent="0.3">
      <c r="B3038" s="36">
        <v>33500159</v>
      </c>
      <c r="C3038" s="37">
        <v>259229</v>
      </c>
    </row>
    <row r="3039" spans="2:3" x14ac:dyDescent="0.3">
      <c r="B3039" s="36">
        <v>33500160</v>
      </c>
      <c r="C3039" s="37">
        <v>369641</v>
      </c>
    </row>
    <row r="3040" spans="2:3" x14ac:dyDescent="0.3">
      <c r="B3040" s="36">
        <v>33500161</v>
      </c>
      <c r="C3040" s="37">
        <v>185560</v>
      </c>
    </row>
    <row r="3041" spans="2:3" x14ac:dyDescent="0.3">
      <c r="B3041" s="36">
        <v>33500162</v>
      </c>
      <c r="C3041" s="37">
        <v>143153</v>
      </c>
    </row>
    <row r="3042" spans="2:3" x14ac:dyDescent="0.3">
      <c r="B3042" s="36">
        <v>33500163</v>
      </c>
      <c r="C3042" s="37">
        <v>247303</v>
      </c>
    </row>
    <row r="3043" spans="2:3" x14ac:dyDescent="0.3">
      <c r="B3043" s="36">
        <v>33500164</v>
      </c>
      <c r="C3043" s="37">
        <v>220364</v>
      </c>
    </row>
    <row r="3044" spans="2:3" x14ac:dyDescent="0.3">
      <c r="B3044" s="36">
        <v>33500165</v>
      </c>
      <c r="C3044" s="37">
        <v>130269</v>
      </c>
    </row>
    <row r="3045" spans="2:3" x14ac:dyDescent="0.3">
      <c r="B3045" s="36">
        <v>33500166</v>
      </c>
      <c r="C3045" s="37">
        <v>321178</v>
      </c>
    </row>
    <row r="3046" spans="2:3" x14ac:dyDescent="0.3">
      <c r="B3046" s="36">
        <v>33500167</v>
      </c>
      <c r="C3046" s="37">
        <v>292131</v>
      </c>
    </row>
    <row r="3047" spans="2:3" x14ac:dyDescent="0.3">
      <c r="B3047" s="36">
        <v>33500168</v>
      </c>
      <c r="C3047" s="37">
        <v>316843</v>
      </c>
    </row>
    <row r="3048" spans="2:3" x14ac:dyDescent="0.3">
      <c r="B3048" s="36">
        <v>33500169</v>
      </c>
      <c r="C3048" s="37">
        <v>312279</v>
      </c>
    </row>
    <row r="3049" spans="2:3" x14ac:dyDescent="0.3">
      <c r="B3049" s="36">
        <v>33500170</v>
      </c>
      <c r="C3049" s="37">
        <v>182483</v>
      </c>
    </row>
    <row r="3050" spans="2:3" x14ac:dyDescent="0.3">
      <c r="B3050" s="36">
        <v>33500171</v>
      </c>
      <c r="C3050" s="37">
        <v>426356</v>
      </c>
    </row>
    <row r="3051" spans="2:3" x14ac:dyDescent="0.3">
      <c r="B3051" s="36">
        <v>33500172</v>
      </c>
      <c r="C3051" s="37">
        <v>310076</v>
      </c>
    </row>
    <row r="3052" spans="2:3" x14ac:dyDescent="0.3">
      <c r="B3052" s="36">
        <v>33500173</v>
      </c>
      <c r="C3052" s="37">
        <v>263542</v>
      </c>
    </row>
    <row r="3053" spans="2:3" x14ac:dyDescent="0.3">
      <c r="B3053" s="36">
        <v>33500174</v>
      </c>
      <c r="C3053" s="37">
        <v>238304</v>
      </c>
    </row>
    <row r="3054" spans="2:3" x14ac:dyDescent="0.3">
      <c r="B3054" s="36">
        <v>33500175</v>
      </c>
      <c r="C3054" s="37">
        <v>299411</v>
      </c>
    </row>
    <row r="3055" spans="2:3" x14ac:dyDescent="0.3">
      <c r="B3055" s="36">
        <v>33500176</v>
      </c>
      <c r="C3055" s="37">
        <v>244958</v>
      </c>
    </row>
    <row r="3056" spans="2:3" x14ac:dyDescent="0.3">
      <c r="B3056" s="36">
        <v>33500177</v>
      </c>
      <c r="C3056" s="37">
        <v>156654</v>
      </c>
    </row>
    <row r="3057" spans="2:3" x14ac:dyDescent="0.3">
      <c r="B3057" s="36">
        <v>33500178</v>
      </c>
      <c r="C3057" s="37">
        <v>216135</v>
      </c>
    </row>
    <row r="3058" spans="2:3" x14ac:dyDescent="0.3">
      <c r="B3058" s="36">
        <v>33500179</v>
      </c>
      <c r="C3058" s="37">
        <v>242018</v>
      </c>
    </row>
    <row r="3059" spans="2:3" x14ac:dyDescent="0.3">
      <c r="B3059" s="36">
        <v>33500180</v>
      </c>
      <c r="C3059" s="37">
        <v>156471</v>
      </c>
    </row>
    <row r="3060" spans="2:3" x14ac:dyDescent="0.3">
      <c r="B3060" s="36">
        <v>33500181</v>
      </c>
      <c r="C3060" s="37">
        <v>252631</v>
      </c>
    </row>
    <row r="3061" spans="2:3" x14ac:dyDescent="0.3">
      <c r="B3061" s="36">
        <v>33500182</v>
      </c>
      <c r="C3061" s="37">
        <v>292818</v>
      </c>
    </row>
    <row r="3062" spans="2:3" x14ac:dyDescent="0.3">
      <c r="B3062" s="36">
        <v>33500183</v>
      </c>
      <c r="C3062" s="37">
        <v>234448</v>
      </c>
    </row>
    <row r="3063" spans="2:3" x14ac:dyDescent="0.3">
      <c r="B3063" s="36">
        <v>33500184</v>
      </c>
      <c r="C3063" s="37">
        <v>253989</v>
      </c>
    </row>
    <row r="3064" spans="2:3" x14ac:dyDescent="0.3">
      <c r="B3064" s="36">
        <v>33500185</v>
      </c>
      <c r="C3064" s="37">
        <v>298798</v>
      </c>
    </row>
    <row r="3065" spans="2:3" x14ac:dyDescent="0.3">
      <c r="B3065" s="36">
        <v>33500186</v>
      </c>
      <c r="C3065" s="37">
        <v>194106</v>
      </c>
    </row>
    <row r="3066" spans="2:3" x14ac:dyDescent="0.3">
      <c r="B3066" s="36">
        <v>33500187</v>
      </c>
      <c r="C3066" s="37">
        <v>244727</v>
      </c>
    </row>
    <row r="3067" spans="2:3" x14ac:dyDescent="0.3">
      <c r="B3067" s="36">
        <v>33500188</v>
      </c>
      <c r="C3067" s="37">
        <v>278838</v>
      </c>
    </row>
    <row r="3068" spans="2:3" x14ac:dyDescent="0.3">
      <c r="B3068" s="36">
        <v>33500189</v>
      </c>
      <c r="C3068" s="37">
        <v>346890</v>
      </c>
    </row>
    <row r="3069" spans="2:3" x14ac:dyDescent="0.3">
      <c r="B3069" s="36">
        <v>33500190</v>
      </c>
      <c r="C3069" s="37">
        <v>250072</v>
      </c>
    </row>
    <row r="3070" spans="2:3" x14ac:dyDescent="0.3">
      <c r="B3070" s="36">
        <v>33500191</v>
      </c>
      <c r="C3070" s="37">
        <v>260810</v>
      </c>
    </row>
    <row r="3071" spans="2:3" x14ac:dyDescent="0.3">
      <c r="B3071" s="36">
        <v>33500192</v>
      </c>
      <c r="C3071" s="37">
        <v>367242</v>
      </c>
    </row>
    <row r="3072" spans="2:3" x14ac:dyDescent="0.3">
      <c r="B3072" s="36">
        <v>33500193</v>
      </c>
      <c r="C3072" s="37">
        <v>256441</v>
      </c>
    </row>
    <row r="3073" spans="2:3" x14ac:dyDescent="0.3">
      <c r="B3073" s="36">
        <v>33500194</v>
      </c>
      <c r="C3073" s="37">
        <v>304751</v>
      </c>
    </row>
    <row r="3074" spans="2:3" x14ac:dyDescent="0.3">
      <c r="B3074" s="36">
        <v>33500195</v>
      </c>
      <c r="C3074" s="37">
        <v>124331</v>
      </c>
    </row>
    <row r="3075" spans="2:3" x14ac:dyDescent="0.3">
      <c r="B3075" s="36">
        <v>33500196</v>
      </c>
      <c r="C3075" s="37">
        <v>280795</v>
      </c>
    </row>
    <row r="3076" spans="2:3" x14ac:dyDescent="0.3">
      <c r="B3076" s="36">
        <v>33500197</v>
      </c>
      <c r="C3076" s="37">
        <v>313369</v>
      </c>
    </row>
    <row r="3077" spans="2:3" x14ac:dyDescent="0.3">
      <c r="B3077" s="36">
        <v>33500198</v>
      </c>
      <c r="C3077" s="37">
        <v>209519</v>
      </c>
    </row>
    <row r="3078" spans="2:3" x14ac:dyDescent="0.3">
      <c r="B3078" s="36">
        <v>33500199</v>
      </c>
      <c r="C3078" s="37">
        <v>227520</v>
      </c>
    </row>
    <row r="3079" spans="2:3" x14ac:dyDescent="0.3">
      <c r="B3079" s="36">
        <v>33500200</v>
      </c>
      <c r="C3079" s="37">
        <v>197742</v>
      </c>
    </row>
    <row r="3080" spans="2:3" x14ac:dyDescent="0.3">
      <c r="B3080" s="36">
        <v>33500201</v>
      </c>
      <c r="C3080" s="37">
        <v>189987</v>
      </c>
    </row>
    <row r="3081" spans="2:3" x14ac:dyDescent="0.3">
      <c r="B3081" s="36">
        <v>33500202</v>
      </c>
      <c r="C3081" s="37">
        <v>256686</v>
      </c>
    </row>
    <row r="3082" spans="2:3" x14ac:dyDescent="0.3">
      <c r="B3082" s="36">
        <v>33500203</v>
      </c>
      <c r="C3082" s="37">
        <v>270061</v>
      </c>
    </row>
    <row r="3083" spans="2:3" x14ac:dyDescent="0.3">
      <c r="B3083" s="36">
        <v>33500204</v>
      </c>
      <c r="C3083" s="37">
        <v>345540</v>
      </c>
    </row>
    <row r="3084" spans="2:3" x14ac:dyDescent="0.3">
      <c r="B3084" s="36">
        <v>33500205</v>
      </c>
      <c r="C3084" s="37">
        <v>360135</v>
      </c>
    </row>
    <row r="3085" spans="2:3" x14ac:dyDescent="0.3">
      <c r="B3085" s="36">
        <v>33500206</v>
      </c>
      <c r="C3085" s="37">
        <v>216035</v>
      </c>
    </row>
    <row r="3086" spans="2:3" x14ac:dyDescent="0.3">
      <c r="B3086" s="36">
        <v>33500207</v>
      </c>
      <c r="C3086" s="37">
        <v>255815</v>
      </c>
    </row>
    <row r="3087" spans="2:3" x14ac:dyDescent="0.3">
      <c r="B3087" s="36">
        <v>33500208</v>
      </c>
      <c r="C3087" s="37">
        <v>257342</v>
      </c>
    </row>
    <row r="3088" spans="2:3" x14ac:dyDescent="0.3">
      <c r="B3088" s="36">
        <v>33500209</v>
      </c>
      <c r="C3088" s="37">
        <v>191105</v>
      </c>
    </row>
    <row r="3089" spans="2:3" x14ac:dyDescent="0.3">
      <c r="B3089" s="36">
        <v>33500210</v>
      </c>
      <c r="C3089" s="37">
        <v>344811</v>
      </c>
    </row>
    <row r="3090" spans="2:3" x14ac:dyDescent="0.3">
      <c r="B3090" s="36">
        <v>33500211</v>
      </c>
      <c r="C3090" s="37">
        <v>296769</v>
      </c>
    </row>
    <row r="3091" spans="2:3" x14ac:dyDescent="0.3">
      <c r="B3091" s="36">
        <v>33500212</v>
      </c>
      <c r="C3091" s="37">
        <v>245907</v>
      </c>
    </row>
    <row r="3092" spans="2:3" x14ac:dyDescent="0.3">
      <c r="B3092" s="36">
        <v>33500213</v>
      </c>
      <c r="C3092" s="37">
        <v>194064</v>
      </c>
    </row>
    <row r="3093" spans="2:3" x14ac:dyDescent="0.3">
      <c r="B3093" s="36">
        <v>33500214</v>
      </c>
      <c r="C3093" s="37">
        <v>241138</v>
      </c>
    </row>
    <row r="3094" spans="2:3" x14ac:dyDescent="0.3">
      <c r="B3094" s="36">
        <v>33500215</v>
      </c>
      <c r="C3094" s="37">
        <v>255877</v>
      </c>
    </row>
    <row r="3095" spans="2:3" x14ac:dyDescent="0.3">
      <c r="B3095" s="36">
        <v>33500216</v>
      </c>
      <c r="C3095" s="37">
        <v>306472</v>
      </c>
    </row>
    <row r="3096" spans="2:3" x14ac:dyDescent="0.3">
      <c r="B3096" s="36">
        <v>33500217</v>
      </c>
      <c r="C3096" s="37">
        <v>263838</v>
      </c>
    </row>
    <row r="3097" spans="2:3" x14ac:dyDescent="0.3">
      <c r="B3097" s="36">
        <v>33500218</v>
      </c>
      <c r="C3097" s="37">
        <v>279249</v>
      </c>
    </row>
    <row r="3098" spans="2:3" x14ac:dyDescent="0.3">
      <c r="B3098" s="36">
        <v>33500219</v>
      </c>
      <c r="C3098" s="37">
        <v>270171</v>
      </c>
    </row>
    <row r="3099" spans="2:3" x14ac:dyDescent="0.3">
      <c r="B3099" s="36">
        <v>33500220</v>
      </c>
      <c r="C3099" s="37">
        <v>238365</v>
      </c>
    </row>
    <row r="3100" spans="2:3" x14ac:dyDescent="0.3">
      <c r="B3100" s="36">
        <v>33500221</v>
      </c>
      <c r="C3100" s="37">
        <v>286459</v>
      </c>
    </row>
    <row r="3101" spans="2:3" x14ac:dyDescent="0.3">
      <c r="B3101" s="36">
        <v>33500222</v>
      </c>
      <c r="C3101" s="37">
        <v>238247</v>
      </c>
    </row>
    <row r="3102" spans="2:3" x14ac:dyDescent="0.3">
      <c r="B3102" s="36">
        <v>33500223</v>
      </c>
      <c r="C3102" s="37">
        <v>269172</v>
      </c>
    </row>
    <row r="3103" spans="2:3" x14ac:dyDescent="0.3">
      <c r="B3103" s="36">
        <v>33500224</v>
      </c>
      <c r="C3103" s="37">
        <v>271963</v>
      </c>
    </row>
    <row r="3104" spans="2:3" x14ac:dyDescent="0.3">
      <c r="B3104" s="36">
        <v>33500225</v>
      </c>
      <c r="C3104" s="37">
        <v>274144</v>
      </c>
    </row>
    <row r="3105" spans="2:3" x14ac:dyDescent="0.3">
      <c r="B3105" s="36">
        <v>33500226</v>
      </c>
      <c r="C3105" s="37">
        <v>268832</v>
      </c>
    </row>
    <row r="3106" spans="2:3" x14ac:dyDescent="0.3">
      <c r="B3106" s="36">
        <v>33500227</v>
      </c>
      <c r="C3106" s="37">
        <v>127349</v>
      </c>
    </row>
    <row r="3107" spans="2:3" x14ac:dyDescent="0.3">
      <c r="B3107" s="36">
        <v>33500228</v>
      </c>
      <c r="C3107" s="37">
        <v>347749</v>
      </c>
    </row>
    <row r="3108" spans="2:3" x14ac:dyDescent="0.3">
      <c r="B3108" s="36">
        <v>33500229</v>
      </c>
      <c r="C3108" s="37">
        <v>236131</v>
      </c>
    </row>
    <row r="3109" spans="2:3" x14ac:dyDescent="0.3">
      <c r="B3109" s="36">
        <v>33500230</v>
      </c>
      <c r="C3109" s="37">
        <v>249825</v>
      </c>
    </row>
    <row r="3110" spans="2:3" x14ac:dyDescent="0.3">
      <c r="B3110" s="36">
        <v>33500231</v>
      </c>
      <c r="C3110" s="37">
        <v>327725</v>
      </c>
    </row>
    <row r="3111" spans="2:3" x14ac:dyDescent="0.3">
      <c r="B3111" s="36">
        <v>33500232</v>
      </c>
      <c r="C3111" s="37">
        <v>240594</v>
      </c>
    </row>
    <row r="3112" spans="2:3" x14ac:dyDescent="0.3">
      <c r="B3112" s="36">
        <v>33500233</v>
      </c>
      <c r="C3112" s="37">
        <v>211662</v>
      </c>
    </row>
    <row r="3113" spans="2:3" x14ac:dyDescent="0.3">
      <c r="B3113" s="36">
        <v>33500234</v>
      </c>
      <c r="C3113" s="37">
        <v>203763</v>
      </c>
    </row>
    <row r="3114" spans="2:3" x14ac:dyDescent="0.3">
      <c r="B3114" s="36">
        <v>33500235</v>
      </c>
      <c r="C3114" s="37">
        <v>320432</v>
      </c>
    </row>
    <row r="3115" spans="2:3" x14ac:dyDescent="0.3">
      <c r="B3115" s="36">
        <v>33500236</v>
      </c>
      <c r="C3115" s="37">
        <v>255982</v>
      </c>
    </row>
    <row r="3116" spans="2:3" x14ac:dyDescent="0.3">
      <c r="B3116" s="36">
        <v>33500237</v>
      </c>
      <c r="C3116" s="37">
        <v>355954</v>
      </c>
    </row>
    <row r="3117" spans="2:3" x14ac:dyDescent="0.3">
      <c r="B3117" s="36">
        <v>33500238</v>
      </c>
      <c r="C3117" s="37">
        <v>187560</v>
      </c>
    </row>
    <row r="3118" spans="2:3" x14ac:dyDescent="0.3">
      <c r="B3118" s="36">
        <v>33500239</v>
      </c>
      <c r="C3118" s="37">
        <v>167521</v>
      </c>
    </row>
    <row r="3119" spans="2:3" x14ac:dyDescent="0.3">
      <c r="B3119" s="36">
        <v>33500240</v>
      </c>
      <c r="C3119" s="37">
        <v>303528</v>
      </c>
    </row>
    <row r="3120" spans="2:3" x14ac:dyDescent="0.3">
      <c r="B3120" s="36">
        <v>33500241</v>
      </c>
      <c r="C3120" s="37">
        <v>202351</v>
      </c>
    </row>
    <row r="3121" spans="2:3" x14ac:dyDescent="0.3">
      <c r="B3121" s="36">
        <v>33500242</v>
      </c>
      <c r="C3121" s="37">
        <v>179974</v>
      </c>
    </row>
    <row r="3122" spans="2:3" x14ac:dyDescent="0.3">
      <c r="B3122" s="36">
        <v>33500243</v>
      </c>
      <c r="C3122" s="37">
        <v>309576</v>
      </c>
    </row>
    <row r="3123" spans="2:3" x14ac:dyDescent="0.3">
      <c r="B3123" s="36">
        <v>33500244</v>
      </c>
      <c r="C3123" s="37">
        <v>304382</v>
      </c>
    </row>
    <row r="3124" spans="2:3" x14ac:dyDescent="0.3">
      <c r="B3124" s="36">
        <v>33500245</v>
      </c>
      <c r="C3124" s="37">
        <v>330050</v>
      </c>
    </row>
    <row r="3125" spans="2:3" x14ac:dyDescent="0.3">
      <c r="B3125" s="36">
        <v>33500246</v>
      </c>
      <c r="C3125" s="37">
        <v>300025</v>
      </c>
    </row>
    <row r="3126" spans="2:3" x14ac:dyDescent="0.3">
      <c r="B3126" s="36">
        <v>33500247</v>
      </c>
      <c r="C3126" s="37">
        <v>294217</v>
      </c>
    </row>
    <row r="3127" spans="2:3" x14ac:dyDescent="0.3">
      <c r="B3127" s="36">
        <v>33500248</v>
      </c>
      <c r="C3127" s="37">
        <v>115201</v>
      </c>
    </row>
    <row r="3128" spans="2:3" x14ac:dyDescent="0.3">
      <c r="B3128" s="36">
        <v>33500249</v>
      </c>
      <c r="C3128" s="37">
        <v>280096</v>
      </c>
    </row>
    <row r="3129" spans="2:3" x14ac:dyDescent="0.3">
      <c r="B3129" s="36">
        <v>33500250</v>
      </c>
      <c r="C3129" s="37">
        <v>199121</v>
      </c>
    </row>
    <row r="3130" spans="2:3" x14ac:dyDescent="0.3">
      <c r="B3130" s="36">
        <v>33500251</v>
      </c>
      <c r="C3130" s="37">
        <v>266573</v>
      </c>
    </row>
    <row r="3131" spans="2:3" x14ac:dyDescent="0.3">
      <c r="B3131" s="36">
        <v>33500252</v>
      </c>
      <c r="C3131" s="37">
        <v>229657</v>
      </c>
    </row>
    <row r="3132" spans="2:3" x14ac:dyDescent="0.3">
      <c r="B3132" s="36">
        <v>33500253</v>
      </c>
      <c r="C3132" s="37">
        <v>256171</v>
      </c>
    </row>
    <row r="3133" spans="2:3" x14ac:dyDescent="0.3">
      <c r="B3133" s="36">
        <v>33500254</v>
      </c>
      <c r="C3133" s="37">
        <v>316509</v>
      </c>
    </row>
    <row r="3134" spans="2:3" x14ac:dyDescent="0.3">
      <c r="B3134" s="36">
        <v>33500255</v>
      </c>
      <c r="C3134" s="37">
        <v>254153</v>
      </c>
    </row>
    <row r="3135" spans="2:3" x14ac:dyDescent="0.3">
      <c r="B3135" s="36">
        <v>33500256</v>
      </c>
      <c r="C3135" s="37">
        <v>407642</v>
      </c>
    </row>
    <row r="3136" spans="2:3" x14ac:dyDescent="0.3">
      <c r="B3136" s="36">
        <v>33500257</v>
      </c>
      <c r="C3136" s="37">
        <v>222360</v>
      </c>
    </row>
    <row r="3137" spans="2:3" x14ac:dyDescent="0.3">
      <c r="B3137" s="36">
        <v>33500258</v>
      </c>
      <c r="C3137" s="37">
        <v>207495</v>
      </c>
    </row>
    <row r="3138" spans="2:3" x14ac:dyDescent="0.3">
      <c r="B3138" s="36">
        <v>33500259</v>
      </c>
      <c r="C3138" s="37">
        <v>180444</v>
      </c>
    </row>
    <row r="3139" spans="2:3" x14ac:dyDescent="0.3">
      <c r="B3139" s="36">
        <v>33500260</v>
      </c>
      <c r="C3139" s="37">
        <v>228098</v>
      </c>
    </row>
    <row r="3140" spans="2:3" x14ac:dyDescent="0.3">
      <c r="B3140" s="36">
        <v>33500261</v>
      </c>
      <c r="C3140" s="37">
        <v>402770</v>
      </c>
    </row>
    <row r="3141" spans="2:3" x14ac:dyDescent="0.3">
      <c r="B3141" s="36">
        <v>33500262</v>
      </c>
      <c r="C3141" s="37">
        <v>236175</v>
      </c>
    </row>
    <row r="3142" spans="2:3" x14ac:dyDescent="0.3">
      <c r="B3142" s="36">
        <v>33500263</v>
      </c>
      <c r="C3142" s="37">
        <v>329797</v>
      </c>
    </row>
    <row r="3143" spans="2:3" x14ac:dyDescent="0.3">
      <c r="B3143" s="36">
        <v>33500264</v>
      </c>
      <c r="C3143" s="37">
        <v>182777</v>
      </c>
    </row>
    <row r="3144" spans="2:3" x14ac:dyDescent="0.3">
      <c r="B3144" s="36">
        <v>33500265</v>
      </c>
      <c r="C3144" s="37">
        <v>366349</v>
      </c>
    </row>
    <row r="3145" spans="2:3" x14ac:dyDescent="0.3">
      <c r="B3145" s="36">
        <v>33500266</v>
      </c>
      <c r="C3145" s="37">
        <v>287261</v>
      </c>
    </row>
    <row r="3146" spans="2:3" x14ac:dyDescent="0.3">
      <c r="B3146" s="36">
        <v>33500267</v>
      </c>
      <c r="C3146" s="37">
        <v>217218</v>
      </c>
    </row>
    <row r="3147" spans="2:3" x14ac:dyDescent="0.3">
      <c r="B3147" s="36">
        <v>33500268</v>
      </c>
      <c r="C3147" s="37">
        <v>294145</v>
      </c>
    </row>
    <row r="3148" spans="2:3" x14ac:dyDescent="0.3">
      <c r="B3148" s="36">
        <v>33500269</v>
      </c>
      <c r="C3148" s="37">
        <v>330661</v>
      </c>
    </row>
    <row r="3149" spans="2:3" x14ac:dyDescent="0.3">
      <c r="B3149" s="36">
        <v>33500270</v>
      </c>
      <c r="C3149" s="37">
        <v>223815</v>
      </c>
    </row>
    <row r="3150" spans="2:3" x14ac:dyDescent="0.3">
      <c r="B3150" s="36">
        <v>33500271</v>
      </c>
      <c r="C3150" s="37">
        <v>259389</v>
      </c>
    </row>
    <row r="3151" spans="2:3" x14ac:dyDescent="0.3">
      <c r="B3151" s="36">
        <v>33500272</v>
      </c>
      <c r="C3151" s="37">
        <v>219983</v>
      </c>
    </row>
    <row r="3152" spans="2:3" x14ac:dyDescent="0.3">
      <c r="B3152" s="36">
        <v>33500273</v>
      </c>
      <c r="C3152" s="37">
        <v>189707</v>
      </c>
    </row>
    <row r="3153" spans="2:3" x14ac:dyDescent="0.3">
      <c r="B3153" s="36">
        <v>33500274</v>
      </c>
      <c r="C3153" s="37">
        <v>258225</v>
      </c>
    </row>
    <row r="3154" spans="2:3" x14ac:dyDescent="0.3">
      <c r="B3154" s="36">
        <v>33500275</v>
      </c>
      <c r="C3154" s="37">
        <v>177868</v>
      </c>
    </row>
    <row r="3155" spans="2:3" x14ac:dyDescent="0.3">
      <c r="B3155" s="36">
        <v>33500276</v>
      </c>
      <c r="C3155" s="37">
        <v>381201</v>
      </c>
    </row>
    <row r="3156" spans="2:3" x14ac:dyDescent="0.3">
      <c r="B3156" s="36">
        <v>33500277</v>
      </c>
      <c r="C3156" s="37">
        <v>106432</v>
      </c>
    </row>
    <row r="3157" spans="2:3" x14ac:dyDescent="0.3">
      <c r="B3157" s="36">
        <v>33500278</v>
      </c>
      <c r="C3157" s="37">
        <v>316340</v>
      </c>
    </row>
    <row r="3158" spans="2:3" x14ac:dyDescent="0.3">
      <c r="B3158" s="36">
        <v>33500279</v>
      </c>
      <c r="C3158" s="37">
        <v>123280</v>
      </c>
    </row>
    <row r="3159" spans="2:3" x14ac:dyDescent="0.3">
      <c r="B3159" s="36">
        <v>33500280</v>
      </c>
      <c r="C3159" s="37">
        <v>149462</v>
      </c>
    </row>
    <row r="3160" spans="2:3" x14ac:dyDescent="0.3">
      <c r="B3160" s="36">
        <v>33500281</v>
      </c>
      <c r="C3160" s="37">
        <v>201351</v>
      </c>
    </row>
    <row r="3161" spans="2:3" x14ac:dyDescent="0.3">
      <c r="B3161" s="36">
        <v>33500282</v>
      </c>
      <c r="C3161" s="37">
        <v>237109</v>
      </c>
    </row>
    <row r="3162" spans="2:3" x14ac:dyDescent="0.3">
      <c r="B3162" s="36">
        <v>33500283</v>
      </c>
      <c r="C3162" s="37">
        <v>317946</v>
      </c>
    </row>
    <row r="3163" spans="2:3" x14ac:dyDescent="0.3">
      <c r="B3163" s="36">
        <v>33500284</v>
      </c>
      <c r="C3163" s="37">
        <v>256398</v>
      </c>
    </row>
    <row r="3164" spans="2:3" x14ac:dyDescent="0.3">
      <c r="B3164" s="36">
        <v>33500285</v>
      </c>
      <c r="C3164" s="37">
        <v>269367</v>
      </c>
    </row>
    <row r="3165" spans="2:3" x14ac:dyDescent="0.3">
      <c r="B3165" s="36">
        <v>33500286</v>
      </c>
      <c r="C3165" s="37">
        <v>252322</v>
      </c>
    </row>
    <row r="3166" spans="2:3" x14ac:dyDescent="0.3">
      <c r="B3166" s="36">
        <v>33500287</v>
      </c>
      <c r="C3166" s="37">
        <v>281825</v>
      </c>
    </row>
    <row r="3167" spans="2:3" x14ac:dyDescent="0.3">
      <c r="B3167" s="36">
        <v>33500288</v>
      </c>
      <c r="C3167" s="37">
        <v>319009</v>
      </c>
    </row>
    <row r="3168" spans="2:3" x14ac:dyDescent="0.3">
      <c r="B3168" s="36">
        <v>33500289</v>
      </c>
      <c r="C3168" s="37">
        <v>150501</v>
      </c>
    </row>
    <row r="3169" spans="2:3" x14ac:dyDescent="0.3">
      <c r="B3169" s="36">
        <v>33500290</v>
      </c>
      <c r="C3169" s="37">
        <v>264212</v>
      </c>
    </row>
    <row r="3170" spans="2:3" x14ac:dyDescent="0.3">
      <c r="B3170" s="36">
        <v>33500291</v>
      </c>
      <c r="C3170" s="37">
        <v>231049</v>
      </c>
    </row>
    <row r="3171" spans="2:3" x14ac:dyDescent="0.3">
      <c r="B3171" s="36">
        <v>33500292</v>
      </c>
      <c r="C3171" s="37">
        <v>218580</v>
      </c>
    </row>
    <row r="3172" spans="2:3" x14ac:dyDescent="0.3">
      <c r="B3172" s="36">
        <v>33500293</v>
      </c>
      <c r="C3172" s="37">
        <v>337924</v>
      </c>
    </row>
    <row r="3173" spans="2:3" x14ac:dyDescent="0.3">
      <c r="B3173" s="36">
        <v>33500294</v>
      </c>
      <c r="C3173" s="37">
        <v>210420</v>
      </c>
    </row>
    <row r="3174" spans="2:3" x14ac:dyDescent="0.3">
      <c r="B3174" s="36">
        <v>33500295</v>
      </c>
      <c r="C3174" s="37">
        <v>310476</v>
      </c>
    </row>
    <row r="3175" spans="2:3" x14ac:dyDescent="0.3">
      <c r="B3175" s="36">
        <v>33500296</v>
      </c>
      <c r="C3175" s="37">
        <v>261544</v>
      </c>
    </row>
    <row r="3176" spans="2:3" x14ac:dyDescent="0.3">
      <c r="B3176" s="36">
        <v>33500297</v>
      </c>
      <c r="C3176" s="37">
        <v>242159</v>
      </c>
    </row>
    <row r="3177" spans="2:3" x14ac:dyDescent="0.3">
      <c r="B3177" s="36">
        <v>33500298</v>
      </c>
      <c r="C3177" s="37">
        <v>185461</v>
      </c>
    </row>
    <row r="3178" spans="2:3" x14ac:dyDescent="0.3">
      <c r="B3178" s="36">
        <v>33500299</v>
      </c>
      <c r="C3178" s="37">
        <v>174338</v>
      </c>
    </row>
    <row r="3179" spans="2:3" x14ac:dyDescent="0.3">
      <c r="B3179" s="36">
        <v>33500300</v>
      </c>
      <c r="C3179" s="37">
        <v>248881</v>
      </c>
    </row>
    <row r="3180" spans="2:3" x14ac:dyDescent="0.3">
      <c r="B3180" s="36">
        <v>33500301</v>
      </c>
      <c r="C3180" s="37">
        <v>230419</v>
      </c>
    </row>
    <row r="3181" spans="2:3" x14ac:dyDescent="0.3">
      <c r="B3181" s="36">
        <v>33500302</v>
      </c>
      <c r="C3181" s="37">
        <v>269986</v>
      </c>
    </row>
    <row r="3182" spans="2:3" x14ac:dyDescent="0.3">
      <c r="B3182" s="36">
        <v>33500303</v>
      </c>
      <c r="C3182" s="37">
        <v>251352</v>
      </c>
    </row>
    <row r="3183" spans="2:3" x14ac:dyDescent="0.3">
      <c r="B3183" s="36">
        <v>33500304</v>
      </c>
      <c r="C3183" s="37">
        <v>122344</v>
      </c>
    </row>
    <row r="3184" spans="2:3" x14ac:dyDescent="0.3">
      <c r="B3184" s="36">
        <v>33500305</v>
      </c>
      <c r="C3184" s="37">
        <v>290596</v>
      </c>
    </row>
    <row r="3185" spans="2:3" x14ac:dyDescent="0.3">
      <c r="B3185" s="36">
        <v>33500306</v>
      </c>
      <c r="C3185" s="37">
        <v>154739</v>
      </c>
    </row>
    <row r="3186" spans="2:3" x14ac:dyDescent="0.3">
      <c r="B3186" s="36">
        <v>33500307</v>
      </c>
      <c r="C3186" s="37">
        <v>221240</v>
      </c>
    </row>
    <row r="3187" spans="2:3" x14ac:dyDescent="0.3">
      <c r="B3187" s="36">
        <v>33500308</v>
      </c>
      <c r="C3187" s="37">
        <v>174994</v>
      </c>
    </row>
    <row r="3188" spans="2:3" x14ac:dyDescent="0.3">
      <c r="B3188" s="36">
        <v>33500309</v>
      </c>
      <c r="C3188" s="37">
        <v>295248</v>
      </c>
    </row>
    <row r="3189" spans="2:3" x14ac:dyDescent="0.3">
      <c r="B3189" s="36">
        <v>33500310</v>
      </c>
      <c r="C3189" s="37">
        <v>280490</v>
      </c>
    </row>
    <row r="3190" spans="2:3" x14ac:dyDescent="0.3">
      <c r="B3190" s="36">
        <v>33500311</v>
      </c>
      <c r="C3190" s="37">
        <v>218073</v>
      </c>
    </row>
    <row r="3191" spans="2:3" x14ac:dyDescent="0.3">
      <c r="B3191" s="36">
        <v>33500312</v>
      </c>
      <c r="C3191" s="37">
        <v>261579</v>
      </c>
    </row>
    <row r="3192" spans="2:3" x14ac:dyDescent="0.3">
      <c r="B3192" s="36">
        <v>33500313</v>
      </c>
      <c r="C3192" s="37">
        <v>312232</v>
      </c>
    </row>
    <row r="3193" spans="2:3" x14ac:dyDescent="0.3">
      <c r="B3193" s="36">
        <v>33500314</v>
      </c>
      <c r="C3193" s="37">
        <v>178297</v>
      </c>
    </row>
    <row r="3194" spans="2:3" x14ac:dyDescent="0.3">
      <c r="B3194" s="36">
        <v>33500315</v>
      </c>
      <c r="C3194" s="37">
        <v>167404</v>
      </c>
    </row>
    <row r="3195" spans="2:3" x14ac:dyDescent="0.3">
      <c r="B3195" s="36">
        <v>33500316</v>
      </c>
      <c r="C3195" s="37">
        <v>210513</v>
      </c>
    </row>
    <row r="3196" spans="2:3" x14ac:dyDescent="0.3">
      <c r="B3196" s="36">
        <v>33500317</v>
      </c>
      <c r="C3196" s="37">
        <v>196474</v>
      </c>
    </row>
    <row r="3197" spans="2:3" x14ac:dyDescent="0.3">
      <c r="B3197" s="36">
        <v>33500318</v>
      </c>
      <c r="C3197" s="37">
        <v>235369</v>
      </c>
    </row>
    <row r="3198" spans="2:3" x14ac:dyDescent="0.3">
      <c r="B3198" s="36">
        <v>33500319</v>
      </c>
      <c r="C3198" s="37">
        <v>215105</v>
      </c>
    </row>
    <row r="3199" spans="2:3" x14ac:dyDescent="0.3">
      <c r="B3199" s="36">
        <v>33500320</v>
      </c>
      <c r="C3199" s="37">
        <v>241233</v>
      </c>
    </row>
    <row r="3200" spans="2:3" x14ac:dyDescent="0.3">
      <c r="B3200" s="36">
        <v>33500321</v>
      </c>
      <c r="C3200" s="37">
        <v>216298</v>
      </c>
    </row>
    <row r="3201" spans="2:3" x14ac:dyDescent="0.3">
      <c r="B3201" s="36">
        <v>33500322</v>
      </c>
      <c r="C3201" s="37">
        <v>218175</v>
      </c>
    </row>
    <row r="3202" spans="2:3" x14ac:dyDescent="0.3">
      <c r="B3202" s="36">
        <v>33500323</v>
      </c>
      <c r="C3202" s="37">
        <v>279258</v>
      </c>
    </row>
    <row r="3203" spans="2:3" x14ac:dyDescent="0.3">
      <c r="B3203" s="36">
        <v>33500324</v>
      </c>
      <c r="C3203" s="37">
        <v>286068</v>
      </c>
    </row>
    <row r="3204" spans="2:3" x14ac:dyDescent="0.3">
      <c r="B3204" s="36">
        <v>33500325</v>
      </c>
      <c r="C3204" s="37">
        <v>195882</v>
      </c>
    </row>
    <row r="3205" spans="2:3" x14ac:dyDescent="0.3">
      <c r="B3205" s="36">
        <v>33500326</v>
      </c>
      <c r="C3205" s="37">
        <v>246519</v>
      </c>
    </row>
    <row r="3206" spans="2:3" x14ac:dyDescent="0.3">
      <c r="B3206" s="36">
        <v>33500327</v>
      </c>
      <c r="C3206" s="37">
        <v>162298</v>
      </c>
    </row>
    <row r="3207" spans="2:3" x14ac:dyDescent="0.3">
      <c r="B3207" s="36">
        <v>33500328</v>
      </c>
      <c r="C3207" s="37">
        <v>303185</v>
      </c>
    </row>
    <row r="3208" spans="2:3" x14ac:dyDescent="0.3">
      <c r="B3208" s="36">
        <v>33500329</v>
      </c>
      <c r="C3208" s="37">
        <v>235354</v>
      </c>
    </row>
    <row r="3209" spans="2:3" x14ac:dyDescent="0.3">
      <c r="B3209" s="36">
        <v>33500330</v>
      </c>
      <c r="C3209" s="37">
        <v>410317</v>
      </c>
    </row>
    <row r="3210" spans="2:3" x14ac:dyDescent="0.3">
      <c r="B3210" s="36">
        <v>33500331</v>
      </c>
      <c r="C3210" s="37">
        <v>321995</v>
      </c>
    </row>
    <row r="3211" spans="2:3" x14ac:dyDescent="0.3">
      <c r="B3211" s="36">
        <v>33500332</v>
      </c>
      <c r="C3211" s="37">
        <v>88477</v>
      </c>
    </row>
    <row r="3212" spans="2:3" x14ac:dyDescent="0.3">
      <c r="B3212" s="36">
        <v>33500333</v>
      </c>
      <c r="C3212" s="37">
        <v>242976</v>
      </c>
    </row>
    <row r="3213" spans="2:3" x14ac:dyDescent="0.3">
      <c r="B3213" s="36">
        <v>33500334</v>
      </c>
      <c r="C3213" s="37">
        <v>225408</v>
      </c>
    </row>
    <row r="3214" spans="2:3" x14ac:dyDescent="0.3">
      <c r="B3214" s="36">
        <v>33500335</v>
      </c>
      <c r="C3214" s="37">
        <v>372034</v>
      </c>
    </row>
    <row r="3215" spans="2:3" x14ac:dyDescent="0.3">
      <c r="B3215" s="36">
        <v>33500336</v>
      </c>
      <c r="C3215" s="37">
        <v>325416</v>
      </c>
    </row>
    <row r="3216" spans="2:3" x14ac:dyDescent="0.3">
      <c r="B3216" s="36">
        <v>33500337</v>
      </c>
      <c r="C3216" s="37">
        <v>332299</v>
      </c>
    </row>
    <row r="3217" spans="2:3" x14ac:dyDescent="0.3">
      <c r="B3217" s="36">
        <v>33500338</v>
      </c>
      <c r="C3217" s="37">
        <v>323530</v>
      </c>
    </row>
    <row r="3218" spans="2:3" x14ac:dyDescent="0.3">
      <c r="B3218" s="36">
        <v>33500339</v>
      </c>
      <c r="C3218" s="37">
        <v>356963</v>
      </c>
    </row>
    <row r="3219" spans="2:3" x14ac:dyDescent="0.3">
      <c r="B3219" s="36">
        <v>33500340</v>
      </c>
      <c r="C3219" s="37">
        <v>340074</v>
      </c>
    </row>
    <row r="3220" spans="2:3" x14ac:dyDescent="0.3">
      <c r="B3220" s="36">
        <v>33500341</v>
      </c>
      <c r="C3220" s="37">
        <v>191602</v>
      </c>
    </row>
    <row r="3221" spans="2:3" x14ac:dyDescent="0.3">
      <c r="B3221" s="36">
        <v>33500342</v>
      </c>
      <c r="C3221" s="37">
        <v>207335</v>
      </c>
    </row>
    <row r="3222" spans="2:3" x14ac:dyDescent="0.3">
      <c r="B3222" s="36">
        <v>33500343</v>
      </c>
      <c r="C3222" s="37">
        <v>183305</v>
      </c>
    </row>
    <row r="3223" spans="2:3" x14ac:dyDescent="0.3">
      <c r="B3223" s="36">
        <v>33500344</v>
      </c>
      <c r="C3223" s="37">
        <v>278361</v>
      </c>
    </row>
    <row r="3224" spans="2:3" x14ac:dyDescent="0.3">
      <c r="B3224" s="36">
        <v>33500345</v>
      </c>
      <c r="C3224" s="37">
        <v>305862</v>
      </c>
    </row>
    <row r="3225" spans="2:3" x14ac:dyDescent="0.3">
      <c r="B3225" s="36">
        <v>33500346</v>
      </c>
      <c r="C3225" s="37">
        <v>229318</v>
      </c>
    </row>
    <row r="3226" spans="2:3" x14ac:dyDescent="0.3">
      <c r="B3226" s="36">
        <v>33500347</v>
      </c>
      <c r="C3226" s="37">
        <v>280677</v>
      </c>
    </row>
    <row r="3227" spans="2:3" x14ac:dyDescent="0.3">
      <c r="B3227" s="36">
        <v>33500348</v>
      </c>
      <c r="C3227" s="37">
        <v>214117</v>
      </c>
    </row>
    <row r="3228" spans="2:3" x14ac:dyDescent="0.3">
      <c r="B3228" s="36">
        <v>33500349</v>
      </c>
      <c r="C3228" s="37">
        <v>368840</v>
      </c>
    </row>
    <row r="3229" spans="2:3" x14ac:dyDescent="0.3">
      <c r="B3229" s="36">
        <v>33500350</v>
      </c>
      <c r="C3229" s="37">
        <v>355600</v>
      </c>
    </row>
    <row r="3230" spans="2:3" x14ac:dyDescent="0.3">
      <c r="B3230" s="36">
        <v>33500351</v>
      </c>
      <c r="C3230" s="37">
        <v>387519</v>
      </c>
    </row>
    <row r="3231" spans="2:3" x14ac:dyDescent="0.3">
      <c r="B3231" s="36">
        <v>33500352</v>
      </c>
      <c r="C3231" s="37">
        <v>218638</v>
      </c>
    </row>
    <row r="3232" spans="2:3" x14ac:dyDescent="0.3">
      <c r="B3232" s="36">
        <v>33500353</v>
      </c>
      <c r="C3232" s="37">
        <v>246089</v>
      </c>
    </row>
    <row r="3233" spans="2:3" x14ac:dyDescent="0.3">
      <c r="B3233" s="36">
        <v>33500354</v>
      </c>
      <c r="C3233" s="37">
        <v>290215</v>
      </c>
    </row>
    <row r="3234" spans="2:3" x14ac:dyDescent="0.3">
      <c r="B3234" s="36">
        <v>33500355</v>
      </c>
      <c r="C3234" s="37">
        <v>254532</v>
      </c>
    </row>
    <row r="3235" spans="2:3" x14ac:dyDescent="0.3">
      <c r="B3235" s="36">
        <v>33500356</v>
      </c>
      <c r="C3235" s="37">
        <v>270420</v>
      </c>
    </row>
    <row r="3236" spans="2:3" x14ac:dyDescent="0.3">
      <c r="B3236" s="36">
        <v>33500357</v>
      </c>
      <c r="C3236" s="37">
        <v>313557</v>
      </c>
    </row>
    <row r="3237" spans="2:3" x14ac:dyDescent="0.3">
      <c r="B3237" s="36">
        <v>33500358</v>
      </c>
      <c r="C3237" s="37">
        <v>312743</v>
      </c>
    </row>
    <row r="3238" spans="2:3" x14ac:dyDescent="0.3">
      <c r="B3238" s="36">
        <v>33500359</v>
      </c>
      <c r="C3238" s="37">
        <v>342681</v>
      </c>
    </row>
    <row r="3239" spans="2:3" x14ac:dyDescent="0.3">
      <c r="B3239" s="36">
        <v>33500360</v>
      </c>
      <c r="C3239" s="37">
        <v>250798</v>
      </c>
    </row>
    <row r="3240" spans="2:3" x14ac:dyDescent="0.3">
      <c r="B3240" s="36">
        <v>33500361</v>
      </c>
      <c r="C3240" s="37">
        <v>182381</v>
      </c>
    </row>
    <row r="3241" spans="2:3" x14ac:dyDescent="0.3">
      <c r="B3241" s="36">
        <v>33500362</v>
      </c>
      <c r="C3241" s="37">
        <v>204473</v>
      </c>
    </row>
    <row r="3242" spans="2:3" x14ac:dyDescent="0.3">
      <c r="B3242" s="36">
        <v>33500363</v>
      </c>
      <c r="C3242" s="37">
        <v>236738</v>
      </c>
    </row>
    <row r="3243" spans="2:3" x14ac:dyDescent="0.3">
      <c r="B3243" s="36">
        <v>33500364</v>
      </c>
      <c r="C3243" s="37">
        <v>142878</v>
      </c>
    </row>
    <row r="3244" spans="2:3" x14ac:dyDescent="0.3">
      <c r="B3244" s="36">
        <v>33500365</v>
      </c>
      <c r="C3244" s="37">
        <v>270054</v>
      </c>
    </row>
    <row r="3245" spans="2:3" x14ac:dyDescent="0.3">
      <c r="B3245" s="36">
        <v>33500366</v>
      </c>
      <c r="C3245" s="37">
        <v>309594</v>
      </c>
    </row>
    <row r="3246" spans="2:3" x14ac:dyDescent="0.3">
      <c r="B3246" s="36">
        <v>33500367</v>
      </c>
      <c r="C3246" s="37">
        <v>288722</v>
      </c>
    </row>
    <row r="3247" spans="2:3" x14ac:dyDescent="0.3">
      <c r="B3247" s="36">
        <v>33500368</v>
      </c>
      <c r="C3247" s="37">
        <v>175640</v>
      </c>
    </row>
    <row r="3248" spans="2:3" x14ac:dyDescent="0.3">
      <c r="B3248" s="36">
        <v>33500369</v>
      </c>
      <c r="C3248" s="37">
        <v>292880</v>
      </c>
    </row>
    <row r="3249" spans="2:3" x14ac:dyDescent="0.3">
      <c r="B3249" s="36">
        <v>33500370</v>
      </c>
      <c r="C3249" s="37">
        <v>271133</v>
      </c>
    </row>
    <row r="3250" spans="2:3" x14ac:dyDescent="0.3">
      <c r="B3250" s="36">
        <v>33500371</v>
      </c>
      <c r="C3250" s="37">
        <v>344968</v>
      </c>
    </row>
    <row r="3251" spans="2:3" x14ac:dyDescent="0.3">
      <c r="B3251" s="36">
        <v>33500372</v>
      </c>
      <c r="C3251" s="37">
        <v>290815</v>
      </c>
    </row>
    <row r="3252" spans="2:3" x14ac:dyDescent="0.3">
      <c r="B3252" s="36">
        <v>33500373</v>
      </c>
      <c r="C3252" s="37">
        <v>308254</v>
      </c>
    </row>
    <row r="3253" spans="2:3" x14ac:dyDescent="0.3">
      <c r="B3253" s="36">
        <v>33500374</v>
      </c>
      <c r="C3253" s="37">
        <v>219598</v>
      </c>
    </row>
    <row r="3254" spans="2:3" x14ac:dyDescent="0.3">
      <c r="B3254" s="36">
        <v>33500375</v>
      </c>
      <c r="C3254" s="37">
        <v>232917</v>
      </c>
    </row>
    <row r="3255" spans="2:3" x14ac:dyDescent="0.3">
      <c r="B3255" s="36">
        <v>33500376</v>
      </c>
      <c r="C3255" s="37">
        <v>284062</v>
      </c>
    </row>
    <row r="3256" spans="2:3" x14ac:dyDescent="0.3">
      <c r="B3256" s="36">
        <v>33500377</v>
      </c>
      <c r="C3256" s="37">
        <v>249296</v>
      </c>
    </row>
    <row r="3257" spans="2:3" x14ac:dyDescent="0.3">
      <c r="B3257" s="36">
        <v>33500378</v>
      </c>
      <c r="C3257" s="37">
        <v>293678</v>
      </c>
    </row>
    <row r="3258" spans="2:3" x14ac:dyDescent="0.3">
      <c r="B3258" s="36">
        <v>33500379</v>
      </c>
      <c r="C3258" s="37">
        <v>163095</v>
      </c>
    </row>
    <row r="3259" spans="2:3" x14ac:dyDescent="0.3">
      <c r="B3259" s="36">
        <v>33500380</v>
      </c>
      <c r="C3259" s="37">
        <v>338298</v>
      </c>
    </row>
    <row r="3260" spans="2:3" x14ac:dyDescent="0.3">
      <c r="B3260" s="36">
        <v>33500381</v>
      </c>
      <c r="C3260" s="37">
        <v>258868</v>
      </c>
    </row>
    <row r="3261" spans="2:3" x14ac:dyDescent="0.3">
      <c r="B3261" s="36">
        <v>33500382</v>
      </c>
      <c r="C3261" s="37">
        <v>198311</v>
      </c>
    </row>
    <row r="3262" spans="2:3" x14ac:dyDescent="0.3">
      <c r="B3262" s="36">
        <v>33500383</v>
      </c>
      <c r="C3262" s="37">
        <v>260531</v>
      </c>
    </row>
    <row r="3263" spans="2:3" x14ac:dyDescent="0.3">
      <c r="B3263" s="36">
        <v>33500384</v>
      </c>
      <c r="C3263" s="37">
        <v>169698</v>
      </c>
    </row>
    <row r="3264" spans="2:3" x14ac:dyDescent="0.3">
      <c r="B3264" s="36">
        <v>33500385</v>
      </c>
      <c r="C3264" s="37">
        <v>271177</v>
      </c>
    </row>
    <row r="3265" spans="2:3" x14ac:dyDescent="0.3">
      <c r="B3265" s="36">
        <v>33500386</v>
      </c>
      <c r="C3265" s="37">
        <v>98340</v>
      </c>
    </row>
    <row r="3266" spans="2:3" x14ac:dyDescent="0.3">
      <c r="B3266" s="36">
        <v>33500387</v>
      </c>
      <c r="C3266" s="37">
        <v>231740</v>
      </c>
    </row>
    <row r="3267" spans="2:3" x14ac:dyDescent="0.3">
      <c r="B3267" s="36">
        <v>33500388</v>
      </c>
      <c r="C3267" s="37">
        <v>211345</v>
      </c>
    </row>
    <row r="3268" spans="2:3" x14ac:dyDescent="0.3">
      <c r="B3268" s="36">
        <v>33500389</v>
      </c>
      <c r="C3268" s="37">
        <v>167110</v>
      </c>
    </row>
    <row r="3269" spans="2:3" x14ac:dyDescent="0.3">
      <c r="B3269" s="36">
        <v>33500390</v>
      </c>
      <c r="C3269" s="37">
        <v>191507</v>
      </c>
    </row>
    <row r="3270" spans="2:3" x14ac:dyDescent="0.3">
      <c r="B3270" s="36">
        <v>33500391</v>
      </c>
      <c r="C3270" s="37">
        <v>290452</v>
      </c>
    </row>
    <row r="3271" spans="2:3" x14ac:dyDescent="0.3">
      <c r="B3271" s="36">
        <v>33500392</v>
      </c>
      <c r="C3271" s="37">
        <v>156403</v>
      </c>
    </row>
    <row r="3272" spans="2:3" x14ac:dyDescent="0.3">
      <c r="B3272" s="36">
        <v>33500393</v>
      </c>
      <c r="C3272" s="37">
        <v>197842</v>
      </c>
    </row>
    <row r="3273" spans="2:3" x14ac:dyDescent="0.3">
      <c r="B3273" s="36">
        <v>33500394</v>
      </c>
      <c r="C3273" s="37">
        <v>183020</v>
      </c>
    </row>
    <row r="3274" spans="2:3" x14ac:dyDescent="0.3">
      <c r="B3274" s="36">
        <v>33500395</v>
      </c>
      <c r="C3274" s="37">
        <v>218695</v>
      </c>
    </row>
    <row r="3275" spans="2:3" x14ac:dyDescent="0.3">
      <c r="B3275" s="36">
        <v>33500396</v>
      </c>
      <c r="C3275" s="37">
        <v>256020</v>
      </c>
    </row>
    <row r="3276" spans="2:3" x14ac:dyDescent="0.3">
      <c r="B3276" s="36">
        <v>33500397</v>
      </c>
      <c r="C3276" s="37">
        <v>213568</v>
      </c>
    </row>
    <row r="3277" spans="2:3" x14ac:dyDescent="0.3">
      <c r="B3277" s="36">
        <v>33500398</v>
      </c>
      <c r="C3277" s="37">
        <v>235808</v>
      </c>
    </row>
    <row r="3278" spans="2:3" x14ac:dyDescent="0.3">
      <c r="B3278" s="36">
        <v>33500399</v>
      </c>
      <c r="C3278" s="37">
        <v>262780</v>
      </c>
    </row>
    <row r="3279" spans="2:3" x14ac:dyDescent="0.3">
      <c r="B3279" s="36">
        <v>33500400</v>
      </c>
      <c r="C3279" s="37">
        <v>244843</v>
      </c>
    </row>
    <row r="3280" spans="2:3" x14ac:dyDescent="0.3">
      <c r="B3280" s="36">
        <v>33500401</v>
      </c>
      <c r="C3280" s="37">
        <v>187807</v>
      </c>
    </row>
    <row r="3281" spans="2:3" x14ac:dyDescent="0.3">
      <c r="B3281" s="36">
        <v>33500402</v>
      </c>
      <c r="C3281" s="37">
        <v>177105</v>
      </c>
    </row>
    <row r="3282" spans="2:3" x14ac:dyDescent="0.3">
      <c r="B3282" s="36">
        <v>33500403</v>
      </c>
      <c r="C3282" s="37">
        <v>287452</v>
      </c>
    </row>
    <row r="3283" spans="2:3" x14ac:dyDescent="0.3">
      <c r="B3283" s="36">
        <v>33500404</v>
      </c>
      <c r="C3283" s="37">
        <v>175700</v>
      </c>
    </row>
    <row r="3284" spans="2:3" x14ac:dyDescent="0.3">
      <c r="B3284" s="36">
        <v>33500405</v>
      </c>
      <c r="C3284" s="37">
        <v>160086</v>
      </c>
    </row>
    <row r="3285" spans="2:3" x14ac:dyDescent="0.3">
      <c r="B3285" s="36">
        <v>33500406</v>
      </c>
      <c r="C3285" s="37">
        <v>294169</v>
      </c>
    </row>
    <row r="3286" spans="2:3" x14ac:dyDescent="0.3">
      <c r="B3286" s="36">
        <v>33500407</v>
      </c>
      <c r="C3286" s="37">
        <v>223775</v>
      </c>
    </row>
    <row r="3287" spans="2:3" x14ac:dyDescent="0.3">
      <c r="B3287" s="36">
        <v>33500408</v>
      </c>
      <c r="C3287" s="37">
        <v>301573</v>
      </c>
    </row>
    <row r="3288" spans="2:3" x14ac:dyDescent="0.3">
      <c r="B3288" s="36">
        <v>33500409</v>
      </c>
      <c r="C3288" s="37">
        <v>243319</v>
      </c>
    </row>
    <row r="3289" spans="2:3" x14ac:dyDescent="0.3">
      <c r="B3289" s="36">
        <v>33500410</v>
      </c>
      <c r="C3289" s="37">
        <v>246450</v>
      </c>
    </row>
    <row r="3290" spans="2:3" x14ac:dyDescent="0.3">
      <c r="B3290" s="36">
        <v>33500411</v>
      </c>
      <c r="C3290" s="37">
        <v>212616</v>
      </c>
    </row>
    <row r="3291" spans="2:3" x14ac:dyDescent="0.3">
      <c r="B3291" s="36">
        <v>33500412</v>
      </c>
      <c r="C3291" s="37">
        <v>281393</v>
      </c>
    </row>
    <row r="3292" spans="2:3" x14ac:dyDescent="0.3">
      <c r="B3292" s="36">
        <v>33500413</v>
      </c>
      <c r="C3292" s="37">
        <v>240884</v>
      </c>
    </row>
    <row r="3293" spans="2:3" x14ac:dyDescent="0.3">
      <c r="B3293" s="36">
        <v>33500414</v>
      </c>
      <c r="C3293" s="37">
        <v>352527</v>
      </c>
    </row>
    <row r="3294" spans="2:3" x14ac:dyDescent="0.3">
      <c r="B3294" s="36">
        <v>33500415</v>
      </c>
      <c r="C3294" s="37">
        <v>268275</v>
      </c>
    </row>
    <row r="3295" spans="2:3" x14ac:dyDescent="0.3">
      <c r="B3295" s="36">
        <v>33500416</v>
      </c>
      <c r="C3295" s="37">
        <v>264792</v>
      </c>
    </row>
    <row r="3296" spans="2:3" x14ac:dyDescent="0.3">
      <c r="B3296" s="36">
        <v>33500417</v>
      </c>
      <c r="C3296" s="37">
        <v>234271</v>
      </c>
    </row>
    <row r="3297" spans="2:3" x14ac:dyDescent="0.3">
      <c r="B3297" s="36">
        <v>33500418</v>
      </c>
      <c r="C3297" s="37">
        <v>194409</v>
      </c>
    </row>
    <row r="3298" spans="2:3" x14ac:dyDescent="0.3">
      <c r="B3298" s="36">
        <v>33500419</v>
      </c>
      <c r="C3298" s="37">
        <v>199042</v>
      </c>
    </row>
    <row r="3299" spans="2:3" x14ac:dyDescent="0.3">
      <c r="B3299" s="36">
        <v>33500420</v>
      </c>
      <c r="C3299" s="37">
        <v>224652</v>
      </c>
    </row>
    <row r="3300" spans="2:3" x14ac:dyDescent="0.3">
      <c r="B3300" s="36">
        <v>33500421</v>
      </c>
      <c r="C3300" s="37">
        <v>315028</v>
      </c>
    </row>
    <row r="3301" spans="2:3" x14ac:dyDescent="0.3">
      <c r="B3301" s="36">
        <v>33500422</v>
      </c>
      <c r="C3301" s="37">
        <v>129927</v>
      </c>
    </row>
    <row r="3302" spans="2:3" x14ac:dyDescent="0.3">
      <c r="B3302" s="36">
        <v>33500423</v>
      </c>
      <c r="C3302" s="37">
        <v>314880</v>
      </c>
    </row>
    <row r="3303" spans="2:3" x14ac:dyDescent="0.3">
      <c r="B3303" s="36">
        <v>33500424</v>
      </c>
      <c r="C3303" s="37">
        <v>294820</v>
      </c>
    </row>
    <row r="3304" spans="2:3" x14ac:dyDescent="0.3">
      <c r="B3304" s="36">
        <v>33500425</v>
      </c>
      <c r="C3304" s="37">
        <v>325745</v>
      </c>
    </row>
    <row r="3305" spans="2:3" x14ac:dyDescent="0.3">
      <c r="B3305" s="36">
        <v>33500426</v>
      </c>
      <c r="C3305" s="37">
        <v>322463</v>
      </c>
    </row>
    <row r="3306" spans="2:3" x14ac:dyDescent="0.3">
      <c r="B3306" s="36">
        <v>33500427</v>
      </c>
      <c r="C3306" s="37">
        <v>264204</v>
      </c>
    </row>
    <row r="3307" spans="2:3" x14ac:dyDescent="0.3">
      <c r="B3307" s="36">
        <v>33500428</v>
      </c>
      <c r="C3307" s="37">
        <v>272099</v>
      </c>
    </row>
    <row r="3308" spans="2:3" x14ac:dyDescent="0.3">
      <c r="B3308" s="36">
        <v>33500429</v>
      </c>
      <c r="C3308" s="37">
        <v>169883</v>
      </c>
    </row>
    <row r="3309" spans="2:3" x14ac:dyDescent="0.3">
      <c r="B3309" s="36">
        <v>33500430</v>
      </c>
      <c r="C3309" s="37">
        <v>171733</v>
      </c>
    </row>
    <row r="3310" spans="2:3" x14ac:dyDescent="0.3">
      <c r="B3310" s="36">
        <v>33500431</v>
      </c>
      <c r="C3310" s="37">
        <v>331461</v>
      </c>
    </row>
    <row r="3311" spans="2:3" x14ac:dyDescent="0.3">
      <c r="B3311" s="36">
        <v>33500432</v>
      </c>
      <c r="C3311" s="37">
        <v>141637</v>
      </c>
    </row>
    <row r="3312" spans="2:3" x14ac:dyDescent="0.3">
      <c r="B3312" s="36">
        <v>33500433</v>
      </c>
      <c r="C3312" s="37">
        <v>211059</v>
      </c>
    </row>
    <row r="3313" spans="2:3" x14ac:dyDescent="0.3">
      <c r="B3313" s="36">
        <v>33500434</v>
      </c>
      <c r="C3313" s="37">
        <v>385278</v>
      </c>
    </row>
    <row r="3314" spans="2:3" x14ac:dyDescent="0.3">
      <c r="B3314" s="36">
        <v>33500435</v>
      </c>
      <c r="C3314" s="37">
        <v>296886</v>
      </c>
    </row>
    <row r="3315" spans="2:3" x14ac:dyDescent="0.3">
      <c r="B3315" s="36">
        <v>33500436</v>
      </c>
      <c r="C3315" s="37">
        <v>261417</v>
      </c>
    </row>
    <row r="3316" spans="2:3" x14ac:dyDescent="0.3">
      <c r="B3316" s="36">
        <v>33500437</v>
      </c>
      <c r="C3316" s="37">
        <v>308302</v>
      </c>
    </row>
    <row r="3317" spans="2:3" x14ac:dyDescent="0.3">
      <c r="B3317" s="36">
        <v>33500438</v>
      </c>
      <c r="C3317" s="37">
        <v>259766</v>
      </c>
    </row>
    <row r="3318" spans="2:3" x14ac:dyDescent="0.3">
      <c r="B3318" s="36">
        <v>33500439</v>
      </c>
      <c r="C3318" s="37">
        <v>301716</v>
      </c>
    </row>
    <row r="3319" spans="2:3" x14ac:dyDescent="0.3">
      <c r="B3319" s="36">
        <v>33500440</v>
      </c>
      <c r="C3319" s="37">
        <v>202329</v>
      </c>
    </row>
    <row r="3320" spans="2:3" x14ac:dyDescent="0.3">
      <c r="B3320" s="36">
        <v>33500441</v>
      </c>
      <c r="C3320" s="37">
        <v>230462</v>
      </c>
    </row>
    <row r="3321" spans="2:3" x14ac:dyDescent="0.3">
      <c r="B3321" s="36">
        <v>33500442</v>
      </c>
      <c r="C3321" s="37">
        <v>257794</v>
      </c>
    </row>
    <row r="3322" spans="2:3" x14ac:dyDescent="0.3">
      <c r="B3322" s="36">
        <v>33500443</v>
      </c>
      <c r="C3322" s="37">
        <v>239444</v>
      </c>
    </row>
    <row r="3323" spans="2:3" x14ac:dyDescent="0.3">
      <c r="B3323" s="36">
        <v>33500444</v>
      </c>
      <c r="C3323" s="37">
        <v>104319</v>
      </c>
    </row>
    <row r="3324" spans="2:3" x14ac:dyDescent="0.3">
      <c r="B3324" s="36">
        <v>33500445</v>
      </c>
      <c r="C3324" s="37">
        <v>242856</v>
      </c>
    </row>
    <row r="3325" spans="2:3" x14ac:dyDescent="0.3">
      <c r="B3325" s="36">
        <v>33500446</v>
      </c>
      <c r="C3325" s="37">
        <v>308020</v>
      </c>
    </row>
    <row r="3326" spans="2:3" x14ac:dyDescent="0.3">
      <c r="B3326" s="36">
        <v>33500447</v>
      </c>
      <c r="C3326" s="37">
        <v>269981</v>
      </c>
    </row>
    <row r="3327" spans="2:3" x14ac:dyDescent="0.3">
      <c r="B3327" s="36">
        <v>33500448</v>
      </c>
      <c r="C3327" s="37">
        <v>339119</v>
      </c>
    </row>
    <row r="3328" spans="2:3" x14ac:dyDescent="0.3">
      <c r="B3328" s="36">
        <v>33500449</v>
      </c>
      <c r="C3328" s="37">
        <v>273333</v>
      </c>
    </row>
    <row r="3329" spans="2:3" x14ac:dyDescent="0.3">
      <c r="B3329" s="36">
        <v>33500450</v>
      </c>
      <c r="C3329" s="37">
        <v>271644</v>
      </c>
    </row>
    <row r="3330" spans="2:3" x14ac:dyDescent="0.3">
      <c r="B3330" s="36">
        <v>33500451</v>
      </c>
      <c r="C3330" s="37">
        <v>163337</v>
      </c>
    </row>
    <row r="3331" spans="2:3" x14ac:dyDescent="0.3">
      <c r="B3331" s="36">
        <v>33500452</v>
      </c>
      <c r="C3331" s="37">
        <v>202622</v>
      </c>
    </row>
    <row r="3332" spans="2:3" x14ac:dyDescent="0.3">
      <c r="B3332" s="36">
        <v>33500453</v>
      </c>
      <c r="C3332" s="37">
        <v>238409</v>
      </c>
    </row>
    <row r="3333" spans="2:3" x14ac:dyDescent="0.3">
      <c r="B3333" s="36">
        <v>33500454</v>
      </c>
      <c r="C3333" s="37">
        <v>184315</v>
      </c>
    </row>
    <row r="3334" spans="2:3" x14ac:dyDescent="0.3">
      <c r="B3334" s="36">
        <v>33500455</v>
      </c>
      <c r="C3334" s="37">
        <v>323771</v>
      </c>
    </row>
    <row r="3335" spans="2:3" x14ac:dyDescent="0.3">
      <c r="B3335" s="36">
        <v>33500456</v>
      </c>
      <c r="C3335" s="37">
        <v>246417</v>
      </c>
    </row>
    <row r="3336" spans="2:3" x14ac:dyDescent="0.3">
      <c r="B3336" s="36">
        <v>33500457</v>
      </c>
      <c r="C3336" s="37">
        <v>280026</v>
      </c>
    </row>
    <row r="3337" spans="2:3" x14ac:dyDescent="0.3">
      <c r="B3337" s="36">
        <v>33500458</v>
      </c>
      <c r="C3337" s="37">
        <v>150304</v>
      </c>
    </row>
    <row r="3338" spans="2:3" x14ac:dyDescent="0.3">
      <c r="B3338" s="36">
        <v>33500459</v>
      </c>
      <c r="C3338" s="37">
        <v>290548</v>
      </c>
    </row>
    <row r="3339" spans="2:3" x14ac:dyDescent="0.3">
      <c r="B3339" s="36">
        <v>33500460</v>
      </c>
      <c r="C3339" s="37">
        <v>238530</v>
      </c>
    </row>
    <row r="3340" spans="2:3" x14ac:dyDescent="0.3">
      <c r="B3340" s="36">
        <v>33500461</v>
      </c>
      <c r="C3340" s="37">
        <v>224489</v>
      </c>
    </row>
    <row r="3341" spans="2:3" x14ac:dyDescent="0.3">
      <c r="B3341" s="36">
        <v>33500462</v>
      </c>
      <c r="C3341" s="37">
        <v>259285</v>
      </c>
    </row>
    <row r="3342" spans="2:3" x14ac:dyDescent="0.3">
      <c r="B3342" s="36">
        <v>33500463</v>
      </c>
      <c r="C3342" s="37">
        <v>335183</v>
      </c>
    </row>
    <row r="3343" spans="2:3" x14ac:dyDescent="0.3">
      <c r="B3343" s="36">
        <v>33500464</v>
      </c>
      <c r="C3343" s="37">
        <v>224288</v>
      </c>
    </row>
    <row r="3344" spans="2:3" x14ac:dyDescent="0.3">
      <c r="B3344" s="36">
        <v>33500465</v>
      </c>
      <c r="C3344" s="37">
        <v>192221</v>
      </c>
    </row>
    <row r="3345" spans="2:3" x14ac:dyDescent="0.3">
      <c r="B3345" s="36">
        <v>33500466</v>
      </c>
      <c r="C3345" s="37">
        <v>231859</v>
      </c>
    </row>
    <row r="3346" spans="2:3" x14ac:dyDescent="0.3">
      <c r="B3346" s="36">
        <v>33500467</v>
      </c>
      <c r="C3346" s="37">
        <v>163991</v>
      </c>
    </row>
    <row r="3347" spans="2:3" x14ac:dyDescent="0.3">
      <c r="B3347" s="36">
        <v>33500468</v>
      </c>
      <c r="C3347" s="37">
        <v>399727</v>
      </c>
    </row>
    <row r="3348" spans="2:3" x14ac:dyDescent="0.3">
      <c r="B3348" s="36">
        <v>33500469</v>
      </c>
      <c r="C3348" s="37">
        <v>255911</v>
      </c>
    </row>
    <row r="3349" spans="2:3" x14ac:dyDescent="0.3">
      <c r="B3349" s="36">
        <v>33500470</v>
      </c>
      <c r="C3349" s="37">
        <v>253782</v>
      </c>
    </row>
    <row r="3350" spans="2:3" x14ac:dyDescent="0.3">
      <c r="B3350" s="36">
        <v>33500471</v>
      </c>
      <c r="C3350" s="37">
        <v>126552</v>
      </c>
    </row>
    <row r="3351" spans="2:3" x14ac:dyDescent="0.3">
      <c r="B3351" s="36">
        <v>33500472</v>
      </c>
      <c r="C3351" s="37">
        <v>332828</v>
      </c>
    </row>
    <row r="3352" spans="2:3" x14ac:dyDescent="0.3">
      <c r="B3352" s="36">
        <v>33500473</v>
      </c>
      <c r="C3352" s="37">
        <v>136883</v>
      </c>
    </row>
    <row r="3353" spans="2:3" x14ac:dyDescent="0.3">
      <c r="B3353" s="36">
        <v>33500474</v>
      </c>
      <c r="C3353" s="37">
        <v>233469</v>
      </c>
    </row>
    <row r="3354" spans="2:3" x14ac:dyDescent="0.3">
      <c r="B3354" s="36">
        <v>33500475</v>
      </c>
      <c r="C3354" s="37">
        <v>176485</v>
      </c>
    </row>
    <row r="3355" spans="2:3" x14ac:dyDescent="0.3">
      <c r="B3355" s="36">
        <v>33500476</v>
      </c>
      <c r="C3355" s="37">
        <v>223038</v>
      </c>
    </row>
    <row r="3356" spans="2:3" x14ac:dyDescent="0.3">
      <c r="B3356" s="36">
        <v>33500477</v>
      </c>
      <c r="C3356" s="37">
        <v>222573</v>
      </c>
    </row>
    <row r="3357" spans="2:3" x14ac:dyDescent="0.3">
      <c r="B3357" s="36">
        <v>33500478</v>
      </c>
      <c r="C3357" s="37">
        <v>240369</v>
      </c>
    </row>
    <row r="3358" spans="2:3" x14ac:dyDescent="0.3">
      <c r="B3358" s="36">
        <v>33500479</v>
      </c>
      <c r="C3358" s="37">
        <v>141389</v>
      </c>
    </row>
    <row r="3359" spans="2:3" x14ac:dyDescent="0.3">
      <c r="B3359" s="36">
        <v>33500480</v>
      </c>
      <c r="C3359" s="37">
        <v>234331</v>
      </c>
    </row>
    <row r="3360" spans="2:3" x14ac:dyDescent="0.3">
      <c r="B3360" s="36">
        <v>33500481</v>
      </c>
      <c r="C3360" s="37">
        <v>188920</v>
      </c>
    </row>
    <row r="3361" spans="2:3" x14ac:dyDescent="0.3">
      <c r="B3361" s="36">
        <v>33500482</v>
      </c>
      <c r="C3361" s="37">
        <v>360695</v>
      </c>
    </row>
    <row r="3362" spans="2:3" x14ac:dyDescent="0.3">
      <c r="B3362" s="36">
        <v>33500483</v>
      </c>
      <c r="C3362" s="37">
        <v>273859</v>
      </c>
    </row>
    <row r="3363" spans="2:3" x14ac:dyDescent="0.3">
      <c r="B3363" s="36">
        <v>33500484</v>
      </c>
      <c r="C3363" s="37">
        <v>261812</v>
      </c>
    </row>
    <row r="3364" spans="2:3" x14ac:dyDescent="0.3">
      <c r="B3364" s="36">
        <v>33500485</v>
      </c>
      <c r="C3364" s="37">
        <v>320916</v>
      </c>
    </row>
    <row r="3365" spans="2:3" x14ac:dyDescent="0.3">
      <c r="B3365" s="36">
        <v>33500486</v>
      </c>
      <c r="C3365" s="37">
        <v>203137</v>
      </c>
    </row>
    <row r="3366" spans="2:3" x14ac:dyDescent="0.3">
      <c r="B3366" s="36">
        <v>33500487</v>
      </c>
      <c r="C3366" s="37">
        <v>282032</v>
      </c>
    </row>
    <row r="3367" spans="2:3" x14ac:dyDescent="0.3">
      <c r="B3367" s="36">
        <v>33500488</v>
      </c>
      <c r="C3367" s="37">
        <v>256966</v>
      </c>
    </row>
    <row r="3368" spans="2:3" x14ac:dyDescent="0.3">
      <c r="B3368" s="36">
        <v>33500489</v>
      </c>
      <c r="C3368" s="37">
        <v>222150</v>
      </c>
    </row>
    <row r="3369" spans="2:3" x14ac:dyDescent="0.3">
      <c r="B3369" s="36">
        <v>33500490</v>
      </c>
      <c r="C3369" s="37">
        <v>264451</v>
      </c>
    </row>
    <row r="3370" spans="2:3" x14ac:dyDescent="0.3">
      <c r="B3370" s="36">
        <v>33500491</v>
      </c>
      <c r="C3370" s="37">
        <v>199555</v>
      </c>
    </row>
    <row r="3371" spans="2:3" x14ac:dyDescent="0.3">
      <c r="B3371" s="36">
        <v>33500492</v>
      </c>
      <c r="C3371" s="37">
        <v>194098</v>
      </c>
    </row>
    <row r="3372" spans="2:3" x14ac:dyDescent="0.3">
      <c r="B3372" s="36">
        <v>33500493</v>
      </c>
      <c r="C3372" s="37">
        <v>316968</v>
      </c>
    </row>
    <row r="3373" spans="2:3" x14ac:dyDescent="0.3">
      <c r="B3373" s="36">
        <v>33500494</v>
      </c>
      <c r="C3373" s="37">
        <v>322480</v>
      </c>
    </row>
    <row r="3374" spans="2:3" x14ac:dyDescent="0.3">
      <c r="B3374" s="36">
        <v>33500495</v>
      </c>
      <c r="C3374" s="37">
        <v>172256</v>
      </c>
    </row>
    <row r="3375" spans="2:3" x14ac:dyDescent="0.3">
      <c r="B3375" s="36">
        <v>33500496</v>
      </c>
      <c r="C3375" s="37">
        <v>245394</v>
      </c>
    </row>
    <row r="3376" spans="2:3" x14ac:dyDescent="0.3">
      <c r="B3376" s="36">
        <v>33500497</v>
      </c>
      <c r="C3376" s="37">
        <v>324286</v>
      </c>
    </row>
    <row r="3377" spans="2:3" x14ac:dyDescent="0.3">
      <c r="B3377" s="36">
        <v>33500498</v>
      </c>
      <c r="C3377" s="37">
        <v>172901</v>
      </c>
    </row>
    <row r="3378" spans="2:3" x14ac:dyDescent="0.3">
      <c r="B3378" s="36">
        <v>33500499</v>
      </c>
      <c r="C3378" s="37">
        <v>284029</v>
      </c>
    </row>
    <row r="3379" spans="2:3" x14ac:dyDescent="0.3">
      <c r="B3379" s="36">
        <v>33500500</v>
      </c>
      <c r="C3379" s="37">
        <v>282405</v>
      </c>
    </row>
    <row r="3380" spans="2:3" x14ac:dyDescent="0.3">
      <c r="B3380" s="36">
        <v>33500501</v>
      </c>
      <c r="C3380" s="37">
        <v>276172</v>
      </c>
    </row>
    <row r="3381" spans="2:3" x14ac:dyDescent="0.3">
      <c r="B3381" s="36">
        <v>33500502</v>
      </c>
      <c r="C3381" s="37">
        <v>313416</v>
      </c>
    </row>
    <row r="3382" spans="2:3" x14ac:dyDescent="0.3">
      <c r="B3382" s="36">
        <v>33500503</v>
      </c>
      <c r="C3382" s="37">
        <v>249330</v>
      </c>
    </row>
    <row r="3383" spans="2:3" x14ac:dyDescent="0.3">
      <c r="B3383" s="36">
        <v>33500504</v>
      </c>
      <c r="C3383" s="37">
        <v>194875</v>
      </c>
    </row>
    <row r="3384" spans="2:3" x14ac:dyDescent="0.3">
      <c r="B3384" s="36">
        <v>33500505</v>
      </c>
      <c r="C3384" s="37">
        <v>282373</v>
      </c>
    </row>
    <row r="3385" spans="2:3" x14ac:dyDescent="0.3">
      <c r="B3385" s="36">
        <v>33500506</v>
      </c>
      <c r="C3385" s="37">
        <v>302368</v>
      </c>
    </row>
    <row r="3386" spans="2:3" x14ac:dyDescent="0.3">
      <c r="B3386" s="36">
        <v>33500507</v>
      </c>
      <c r="C3386" s="37">
        <v>282968</v>
      </c>
    </row>
    <row r="3387" spans="2:3" x14ac:dyDescent="0.3">
      <c r="B3387" s="36">
        <v>33500508</v>
      </c>
      <c r="C3387" s="37">
        <v>322905</v>
      </c>
    </row>
    <row r="3388" spans="2:3" x14ac:dyDescent="0.3">
      <c r="B3388" s="36">
        <v>33500509</v>
      </c>
      <c r="C3388" s="37">
        <v>248161</v>
      </c>
    </row>
    <row r="3389" spans="2:3" x14ac:dyDescent="0.3">
      <c r="B3389" s="36">
        <v>33500510</v>
      </c>
      <c r="C3389" s="37">
        <v>245918</v>
      </c>
    </row>
    <row r="3390" spans="2:3" x14ac:dyDescent="0.3">
      <c r="B3390" s="36">
        <v>33500511</v>
      </c>
      <c r="C3390" s="37">
        <v>355432</v>
      </c>
    </row>
    <row r="3391" spans="2:3" x14ac:dyDescent="0.3">
      <c r="B3391" s="36">
        <v>33500512</v>
      </c>
      <c r="C3391" s="37">
        <v>181422</v>
      </c>
    </row>
    <row r="3392" spans="2:3" x14ac:dyDescent="0.3">
      <c r="B3392" s="36">
        <v>33500513</v>
      </c>
      <c r="C3392" s="37">
        <v>261054</v>
      </c>
    </row>
    <row r="3393" spans="2:3" x14ac:dyDescent="0.3">
      <c r="B3393" s="36">
        <v>33500514</v>
      </c>
      <c r="C3393" s="37">
        <v>198675</v>
      </c>
    </row>
    <row r="3394" spans="2:3" x14ac:dyDescent="0.3">
      <c r="B3394" s="36">
        <v>33500515</v>
      </c>
      <c r="C3394" s="37">
        <v>231708</v>
      </c>
    </row>
    <row r="3395" spans="2:3" x14ac:dyDescent="0.3">
      <c r="B3395" s="36">
        <v>33500516</v>
      </c>
      <c r="C3395" s="37">
        <v>280022</v>
      </c>
    </row>
    <row r="3396" spans="2:3" x14ac:dyDescent="0.3">
      <c r="B3396" s="36">
        <v>33500517</v>
      </c>
      <c r="C3396" s="37">
        <v>365134</v>
      </c>
    </row>
    <row r="3397" spans="2:3" x14ac:dyDescent="0.3">
      <c r="B3397" s="36">
        <v>33500518</v>
      </c>
      <c r="C3397" s="37">
        <v>287061</v>
      </c>
    </row>
    <row r="3398" spans="2:3" x14ac:dyDescent="0.3">
      <c r="B3398" s="36">
        <v>33500519</v>
      </c>
      <c r="C3398" s="37">
        <v>180200</v>
      </c>
    </row>
    <row r="3399" spans="2:3" x14ac:dyDescent="0.3">
      <c r="B3399" s="36">
        <v>33500520</v>
      </c>
      <c r="C3399" s="37">
        <v>283130</v>
      </c>
    </row>
    <row r="3400" spans="2:3" x14ac:dyDescent="0.3">
      <c r="B3400" s="36">
        <v>33500521</v>
      </c>
      <c r="C3400" s="37">
        <v>285571</v>
      </c>
    </row>
    <row r="3401" spans="2:3" x14ac:dyDescent="0.3">
      <c r="B3401" s="36">
        <v>33500522</v>
      </c>
      <c r="C3401" s="37">
        <v>253264</v>
      </c>
    </row>
    <row r="3402" spans="2:3" x14ac:dyDescent="0.3">
      <c r="B3402" s="36">
        <v>33500523</v>
      </c>
      <c r="C3402" s="37">
        <v>134964</v>
      </c>
    </row>
    <row r="3403" spans="2:3" x14ac:dyDescent="0.3">
      <c r="B3403" s="36">
        <v>33500524</v>
      </c>
      <c r="C3403" s="37">
        <v>292527</v>
      </c>
    </row>
    <row r="3404" spans="2:3" x14ac:dyDescent="0.3">
      <c r="B3404" s="36">
        <v>33500525</v>
      </c>
      <c r="C3404" s="37">
        <v>291551</v>
      </c>
    </row>
    <row r="3405" spans="2:3" x14ac:dyDescent="0.3">
      <c r="B3405" s="36">
        <v>33500526</v>
      </c>
      <c r="C3405" s="37">
        <v>240183</v>
      </c>
    </row>
    <row r="3406" spans="2:3" x14ac:dyDescent="0.3">
      <c r="B3406" s="36">
        <v>33500527</v>
      </c>
      <c r="C3406" s="37">
        <v>159336</v>
      </c>
    </row>
    <row r="3407" spans="2:3" x14ac:dyDescent="0.3">
      <c r="B3407" s="36">
        <v>33500528</v>
      </c>
      <c r="C3407" s="37">
        <v>227293</v>
      </c>
    </row>
    <row r="3408" spans="2:3" x14ac:dyDescent="0.3">
      <c r="B3408" s="36">
        <v>33500529</v>
      </c>
      <c r="C3408" s="37">
        <v>371250</v>
      </c>
    </row>
    <row r="3409" spans="2:3" x14ac:dyDescent="0.3">
      <c r="B3409" s="36">
        <v>33500530</v>
      </c>
      <c r="C3409" s="37">
        <v>214840</v>
      </c>
    </row>
    <row r="3410" spans="2:3" x14ac:dyDescent="0.3">
      <c r="B3410" s="36">
        <v>33500531</v>
      </c>
      <c r="C3410" s="37">
        <v>280554</v>
      </c>
    </row>
    <row r="3411" spans="2:3" x14ac:dyDescent="0.3">
      <c r="B3411" s="36">
        <v>33500532</v>
      </c>
      <c r="C3411" s="37">
        <v>304522</v>
      </c>
    </row>
    <row r="3412" spans="2:3" x14ac:dyDescent="0.3">
      <c r="B3412" s="36">
        <v>33500533</v>
      </c>
      <c r="C3412" s="37">
        <v>234767</v>
      </c>
    </row>
    <row r="3413" spans="2:3" x14ac:dyDescent="0.3">
      <c r="B3413" s="36">
        <v>33500534</v>
      </c>
      <c r="C3413" s="37">
        <v>195083</v>
      </c>
    </row>
    <row r="3414" spans="2:3" x14ac:dyDescent="0.3">
      <c r="B3414" s="36">
        <v>33500535</v>
      </c>
      <c r="C3414" s="37">
        <v>341887</v>
      </c>
    </row>
    <row r="3415" spans="2:3" x14ac:dyDescent="0.3">
      <c r="B3415" s="36">
        <v>33500536</v>
      </c>
      <c r="C3415" s="37">
        <v>210121</v>
      </c>
    </row>
    <row r="3416" spans="2:3" x14ac:dyDescent="0.3">
      <c r="B3416" s="36">
        <v>33500537</v>
      </c>
      <c r="C3416" s="37">
        <v>255888</v>
      </c>
    </row>
    <row r="3417" spans="2:3" x14ac:dyDescent="0.3">
      <c r="B3417" s="36">
        <v>33500538</v>
      </c>
      <c r="C3417" s="37">
        <v>171162</v>
      </c>
    </row>
    <row r="3418" spans="2:3" x14ac:dyDescent="0.3">
      <c r="B3418" s="36">
        <v>33500539</v>
      </c>
      <c r="C3418" s="37">
        <v>279848</v>
      </c>
    </row>
    <row r="3419" spans="2:3" x14ac:dyDescent="0.3">
      <c r="B3419" s="36">
        <v>33500540</v>
      </c>
      <c r="C3419" s="37">
        <v>144413</v>
      </c>
    </row>
    <row r="3420" spans="2:3" x14ac:dyDescent="0.3">
      <c r="B3420" s="36">
        <v>33500541</v>
      </c>
      <c r="C3420" s="37">
        <v>178595</v>
      </c>
    </row>
    <row r="3421" spans="2:3" x14ac:dyDescent="0.3">
      <c r="B3421" s="36">
        <v>33500542</v>
      </c>
      <c r="C3421" s="37">
        <v>206382</v>
      </c>
    </row>
    <row r="3422" spans="2:3" x14ac:dyDescent="0.3">
      <c r="B3422" s="36">
        <v>33500543</v>
      </c>
      <c r="C3422" s="37">
        <v>206770</v>
      </c>
    </row>
    <row r="3423" spans="2:3" x14ac:dyDescent="0.3">
      <c r="B3423" s="36">
        <v>33500544</v>
      </c>
      <c r="C3423" s="37">
        <v>283507</v>
      </c>
    </row>
    <row r="3424" spans="2:3" x14ac:dyDescent="0.3">
      <c r="B3424" s="36">
        <v>33500545</v>
      </c>
      <c r="C3424" s="37">
        <v>201011</v>
      </c>
    </row>
    <row r="3425" spans="2:3" x14ac:dyDescent="0.3">
      <c r="B3425" s="36">
        <v>33500546</v>
      </c>
      <c r="C3425" s="37">
        <v>349814</v>
      </c>
    </row>
    <row r="3426" spans="2:3" x14ac:dyDescent="0.3">
      <c r="B3426" s="36">
        <v>33500547</v>
      </c>
      <c r="C3426" s="37">
        <v>322118</v>
      </c>
    </row>
    <row r="3427" spans="2:3" x14ac:dyDescent="0.3">
      <c r="B3427" s="36">
        <v>33500548</v>
      </c>
      <c r="C3427" s="37">
        <v>220308</v>
      </c>
    </row>
    <row r="3428" spans="2:3" x14ac:dyDescent="0.3">
      <c r="B3428" s="36">
        <v>33500549</v>
      </c>
      <c r="C3428" s="37">
        <v>279133</v>
      </c>
    </row>
    <row r="3429" spans="2:3" x14ac:dyDescent="0.3">
      <c r="B3429" s="36">
        <v>33500550</v>
      </c>
      <c r="C3429" s="37">
        <v>279680</v>
      </c>
    </row>
    <row r="3430" spans="2:3" x14ac:dyDescent="0.3">
      <c r="B3430" s="36">
        <v>33500551</v>
      </c>
      <c r="C3430" s="37">
        <v>329307</v>
      </c>
    </row>
    <row r="3431" spans="2:3" x14ac:dyDescent="0.3">
      <c r="B3431" s="36">
        <v>33500552</v>
      </c>
      <c r="C3431" s="37">
        <v>259863</v>
      </c>
    </row>
    <row r="3432" spans="2:3" x14ac:dyDescent="0.3">
      <c r="B3432" s="36">
        <v>33500553</v>
      </c>
      <c r="C3432" s="37">
        <v>225874</v>
      </c>
    </row>
    <row r="3433" spans="2:3" x14ac:dyDescent="0.3">
      <c r="B3433" s="36">
        <v>33500554</v>
      </c>
      <c r="C3433" s="37">
        <v>330767</v>
      </c>
    </row>
    <row r="3434" spans="2:3" x14ac:dyDescent="0.3">
      <c r="B3434" s="36">
        <v>33500555</v>
      </c>
      <c r="C3434" s="37">
        <v>196055</v>
      </c>
    </row>
    <row r="3435" spans="2:3" x14ac:dyDescent="0.3">
      <c r="B3435" s="36">
        <v>33500556</v>
      </c>
      <c r="C3435" s="37">
        <v>209701</v>
      </c>
    </row>
    <row r="3436" spans="2:3" x14ac:dyDescent="0.3">
      <c r="B3436" s="36">
        <v>33500557</v>
      </c>
      <c r="C3436" s="37">
        <v>331781</v>
      </c>
    </row>
    <row r="3437" spans="2:3" x14ac:dyDescent="0.3">
      <c r="B3437" s="36">
        <v>33500558</v>
      </c>
      <c r="C3437" s="37">
        <v>107161</v>
      </c>
    </row>
    <row r="3438" spans="2:3" x14ac:dyDescent="0.3">
      <c r="B3438" s="36">
        <v>33500559</v>
      </c>
      <c r="C3438" s="37">
        <v>336833</v>
      </c>
    </row>
    <row r="3439" spans="2:3" x14ac:dyDescent="0.3">
      <c r="B3439" s="36">
        <v>33500560</v>
      </c>
      <c r="C3439" s="37">
        <v>254175</v>
      </c>
    </row>
    <row r="3440" spans="2:3" x14ac:dyDescent="0.3">
      <c r="B3440" s="36">
        <v>33500561</v>
      </c>
      <c r="C3440" s="37">
        <v>201205</v>
      </c>
    </row>
    <row r="3441" spans="2:3" x14ac:dyDescent="0.3">
      <c r="B3441" s="36">
        <v>33500562</v>
      </c>
      <c r="C3441" s="37">
        <v>258686</v>
      </c>
    </row>
    <row r="3442" spans="2:3" x14ac:dyDescent="0.3">
      <c r="B3442" s="36">
        <v>33500563</v>
      </c>
      <c r="C3442" s="37">
        <v>200592</v>
      </c>
    </row>
    <row r="3443" spans="2:3" x14ac:dyDescent="0.3">
      <c r="B3443" s="36">
        <v>33500564</v>
      </c>
      <c r="C3443" s="37">
        <v>354324</v>
      </c>
    </row>
    <row r="3444" spans="2:3" x14ac:dyDescent="0.3">
      <c r="B3444" s="36">
        <v>33500565</v>
      </c>
      <c r="C3444" s="37">
        <v>359407</v>
      </c>
    </row>
    <row r="3445" spans="2:3" x14ac:dyDescent="0.3">
      <c r="B3445" s="36">
        <v>33500566</v>
      </c>
      <c r="C3445" s="37">
        <v>282183</v>
      </c>
    </row>
    <row r="3446" spans="2:3" x14ac:dyDescent="0.3">
      <c r="B3446" s="36">
        <v>33500567</v>
      </c>
      <c r="C3446" s="37">
        <v>268627</v>
      </c>
    </row>
    <row r="3447" spans="2:3" x14ac:dyDescent="0.3">
      <c r="B3447" s="36">
        <v>33500568</v>
      </c>
      <c r="C3447" s="37">
        <v>215302</v>
      </c>
    </row>
    <row r="3448" spans="2:3" x14ac:dyDescent="0.3">
      <c r="B3448" s="36">
        <v>33500569</v>
      </c>
      <c r="C3448" s="37">
        <v>373588</v>
      </c>
    </row>
    <row r="3449" spans="2:3" x14ac:dyDescent="0.3">
      <c r="B3449" s="36">
        <v>33500570</v>
      </c>
      <c r="C3449" s="37">
        <v>209779</v>
      </c>
    </row>
    <row r="3450" spans="2:3" x14ac:dyDescent="0.3">
      <c r="B3450" s="36">
        <v>33500571</v>
      </c>
      <c r="C3450" s="37">
        <v>200497</v>
      </c>
    </row>
    <row r="3451" spans="2:3" x14ac:dyDescent="0.3">
      <c r="B3451" s="36">
        <v>33500572</v>
      </c>
      <c r="C3451" s="37">
        <v>292802</v>
      </c>
    </row>
    <row r="3452" spans="2:3" x14ac:dyDescent="0.3">
      <c r="B3452" s="36">
        <v>33500573</v>
      </c>
      <c r="C3452" s="37">
        <v>272922</v>
      </c>
    </row>
    <row r="3453" spans="2:3" x14ac:dyDescent="0.3">
      <c r="B3453" s="36">
        <v>33500574</v>
      </c>
      <c r="C3453" s="37">
        <v>188588</v>
      </c>
    </row>
    <row r="3454" spans="2:3" x14ac:dyDescent="0.3">
      <c r="B3454" s="36">
        <v>33500575</v>
      </c>
      <c r="C3454" s="37">
        <v>425406</v>
      </c>
    </row>
    <row r="3455" spans="2:3" x14ac:dyDescent="0.3">
      <c r="B3455" s="36">
        <v>33500576</v>
      </c>
      <c r="C3455" s="37">
        <v>168447</v>
      </c>
    </row>
    <row r="3456" spans="2:3" x14ac:dyDescent="0.3">
      <c r="B3456" s="36">
        <v>33500577</v>
      </c>
      <c r="C3456" s="37">
        <v>162263</v>
      </c>
    </row>
    <row r="3457" spans="2:3" x14ac:dyDescent="0.3">
      <c r="B3457" s="36">
        <v>33500578</v>
      </c>
      <c r="C3457" s="37">
        <v>274531</v>
      </c>
    </row>
    <row r="3458" spans="2:3" x14ac:dyDescent="0.3">
      <c r="B3458" s="36">
        <v>33500579</v>
      </c>
      <c r="C3458" s="37">
        <v>317611</v>
      </c>
    </row>
    <row r="3459" spans="2:3" x14ac:dyDescent="0.3">
      <c r="B3459" s="36">
        <v>33500580</v>
      </c>
      <c r="C3459" s="37">
        <v>177885</v>
      </c>
    </row>
    <row r="3460" spans="2:3" x14ac:dyDescent="0.3">
      <c r="B3460" s="36">
        <v>33500581</v>
      </c>
      <c r="C3460" s="37">
        <v>200873</v>
      </c>
    </row>
    <row r="3461" spans="2:3" x14ac:dyDescent="0.3">
      <c r="B3461" s="36">
        <v>33500582</v>
      </c>
      <c r="C3461" s="37">
        <v>189145</v>
      </c>
    </row>
    <row r="3462" spans="2:3" x14ac:dyDescent="0.3">
      <c r="B3462" s="36">
        <v>33500583</v>
      </c>
      <c r="C3462" s="37">
        <v>249680</v>
      </c>
    </row>
    <row r="3463" spans="2:3" x14ac:dyDescent="0.3">
      <c r="B3463" s="36">
        <v>33500584</v>
      </c>
      <c r="C3463" s="37">
        <v>232565</v>
      </c>
    </row>
    <row r="3464" spans="2:3" x14ac:dyDescent="0.3">
      <c r="B3464" s="36">
        <v>33500585</v>
      </c>
      <c r="C3464" s="37">
        <v>211118</v>
      </c>
    </row>
    <row r="3465" spans="2:3" x14ac:dyDescent="0.3">
      <c r="B3465" s="36">
        <v>33500586</v>
      </c>
      <c r="C3465" s="37">
        <v>391444</v>
      </c>
    </row>
    <row r="3466" spans="2:3" x14ac:dyDescent="0.3">
      <c r="B3466" s="36">
        <v>33500587</v>
      </c>
      <c r="C3466" s="37">
        <v>293371</v>
      </c>
    </row>
    <row r="3467" spans="2:3" x14ac:dyDescent="0.3">
      <c r="B3467" s="36">
        <v>33500588</v>
      </c>
      <c r="C3467" s="37">
        <v>258608</v>
      </c>
    </row>
    <row r="3468" spans="2:3" x14ac:dyDescent="0.3">
      <c r="B3468" s="36">
        <v>33500589</v>
      </c>
      <c r="C3468" s="37">
        <v>400542</v>
      </c>
    </row>
    <row r="3469" spans="2:3" x14ac:dyDescent="0.3">
      <c r="B3469" s="36">
        <v>33500590</v>
      </c>
      <c r="C3469" s="37">
        <v>287716</v>
      </c>
    </row>
    <row r="3470" spans="2:3" x14ac:dyDescent="0.3">
      <c r="B3470" s="36">
        <v>33500591</v>
      </c>
      <c r="C3470" s="37">
        <v>172931</v>
      </c>
    </row>
    <row r="3471" spans="2:3" x14ac:dyDescent="0.3">
      <c r="B3471" s="36">
        <v>33500592</v>
      </c>
      <c r="C3471" s="37">
        <v>341663</v>
      </c>
    </row>
    <row r="3472" spans="2:3" x14ac:dyDescent="0.3">
      <c r="B3472" s="36">
        <v>33500593</v>
      </c>
      <c r="C3472" s="37">
        <v>119061</v>
      </c>
    </row>
    <row r="3473" spans="2:3" x14ac:dyDescent="0.3">
      <c r="B3473" s="36">
        <v>33500594</v>
      </c>
      <c r="C3473" s="37">
        <v>362254</v>
      </c>
    </row>
    <row r="3474" spans="2:3" x14ac:dyDescent="0.3">
      <c r="B3474" s="36">
        <v>33500595</v>
      </c>
      <c r="C3474" s="37">
        <v>152718</v>
      </c>
    </row>
    <row r="3475" spans="2:3" x14ac:dyDescent="0.3">
      <c r="B3475" s="36">
        <v>33500596</v>
      </c>
      <c r="C3475" s="37">
        <v>259194</v>
      </c>
    </row>
    <row r="3476" spans="2:3" x14ac:dyDescent="0.3">
      <c r="B3476" s="36">
        <v>33500597</v>
      </c>
      <c r="C3476" s="37">
        <v>382207</v>
      </c>
    </row>
    <row r="3477" spans="2:3" x14ac:dyDescent="0.3">
      <c r="B3477" s="36">
        <v>33500598</v>
      </c>
      <c r="C3477" s="37">
        <v>224814</v>
      </c>
    </row>
    <row r="3478" spans="2:3" x14ac:dyDescent="0.3">
      <c r="B3478" s="36">
        <v>33500599</v>
      </c>
      <c r="C3478" s="37">
        <v>181101</v>
      </c>
    </row>
    <row r="3479" spans="2:3" x14ac:dyDescent="0.3">
      <c r="B3479" s="36">
        <v>33500600</v>
      </c>
      <c r="C3479" s="37">
        <v>158770</v>
      </c>
    </row>
    <row r="3480" spans="2:3" x14ac:dyDescent="0.3">
      <c r="B3480" s="36">
        <v>33500601</v>
      </c>
      <c r="C3480" s="37">
        <v>235455</v>
      </c>
    </row>
    <row r="3481" spans="2:3" x14ac:dyDescent="0.3">
      <c r="B3481" s="36">
        <v>33500602</v>
      </c>
      <c r="C3481" s="37">
        <v>292459</v>
      </c>
    </row>
    <row r="3482" spans="2:3" x14ac:dyDescent="0.3">
      <c r="B3482" s="36">
        <v>33500603</v>
      </c>
      <c r="C3482" s="37">
        <v>287399</v>
      </c>
    </row>
    <row r="3483" spans="2:3" x14ac:dyDescent="0.3">
      <c r="B3483" s="36">
        <v>33500604</v>
      </c>
      <c r="C3483" s="37">
        <v>360332</v>
      </c>
    </row>
    <row r="3484" spans="2:3" x14ac:dyDescent="0.3">
      <c r="B3484" s="36">
        <v>33500605</v>
      </c>
      <c r="C3484" s="37">
        <v>263398</v>
      </c>
    </row>
    <row r="3485" spans="2:3" x14ac:dyDescent="0.3">
      <c r="B3485" s="36">
        <v>33500606</v>
      </c>
      <c r="C3485" s="37">
        <v>270613</v>
      </c>
    </row>
    <row r="3486" spans="2:3" x14ac:dyDescent="0.3">
      <c r="B3486" s="36">
        <v>33500607</v>
      </c>
      <c r="C3486" s="37">
        <v>275886</v>
      </c>
    </row>
    <row r="3487" spans="2:3" x14ac:dyDescent="0.3">
      <c r="B3487" s="36">
        <v>33500608</v>
      </c>
      <c r="C3487" s="37">
        <v>216848</v>
      </c>
    </row>
    <row r="3488" spans="2:3" x14ac:dyDescent="0.3">
      <c r="B3488" s="36">
        <v>33500609</v>
      </c>
      <c r="C3488" s="37">
        <v>291251</v>
      </c>
    </row>
    <row r="3489" spans="2:3" x14ac:dyDescent="0.3">
      <c r="B3489" s="36">
        <v>33500610</v>
      </c>
      <c r="C3489" s="37">
        <v>217505</v>
      </c>
    </row>
    <row r="3490" spans="2:3" x14ac:dyDescent="0.3">
      <c r="B3490" s="36">
        <v>33500611</v>
      </c>
      <c r="C3490" s="37">
        <v>269710</v>
      </c>
    </row>
    <row r="3491" spans="2:3" x14ac:dyDescent="0.3">
      <c r="B3491" s="36">
        <v>33500612</v>
      </c>
      <c r="C3491" s="37">
        <v>259327</v>
      </c>
    </row>
    <row r="3492" spans="2:3" x14ac:dyDescent="0.3">
      <c r="B3492" s="36">
        <v>33500613</v>
      </c>
      <c r="C3492" s="37">
        <v>363046</v>
      </c>
    </row>
    <row r="3493" spans="2:3" x14ac:dyDescent="0.3">
      <c r="B3493" s="36">
        <v>33500614</v>
      </c>
      <c r="C3493" s="37">
        <v>250150</v>
      </c>
    </row>
    <row r="3494" spans="2:3" x14ac:dyDescent="0.3">
      <c r="B3494" s="36">
        <v>33500615</v>
      </c>
      <c r="C3494" s="37">
        <v>271396</v>
      </c>
    </row>
    <row r="3495" spans="2:3" x14ac:dyDescent="0.3">
      <c r="B3495" s="36">
        <v>33500616</v>
      </c>
      <c r="C3495" s="37">
        <v>297394</v>
      </c>
    </row>
    <row r="3496" spans="2:3" x14ac:dyDescent="0.3">
      <c r="B3496" s="36">
        <v>33500617</v>
      </c>
      <c r="C3496" s="37">
        <v>208156</v>
      </c>
    </row>
    <row r="3497" spans="2:3" x14ac:dyDescent="0.3">
      <c r="B3497" s="36">
        <v>33500618</v>
      </c>
      <c r="C3497" s="37">
        <v>314904</v>
      </c>
    </row>
    <row r="3498" spans="2:3" x14ac:dyDescent="0.3">
      <c r="B3498" s="36">
        <v>33500619</v>
      </c>
      <c r="C3498" s="37">
        <v>122152</v>
      </c>
    </row>
    <row r="3499" spans="2:3" x14ac:dyDescent="0.3">
      <c r="B3499" s="36">
        <v>33500620</v>
      </c>
      <c r="C3499" s="37">
        <v>268795</v>
      </c>
    </row>
    <row r="3500" spans="2:3" x14ac:dyDescent="0.3">
      <c r="B3500" s="36">
        <v>33500621</v>
      </c>
      <c r="C3500" s="37">
        <v>215826</v>
      </c>
    </row>
    <row r="3501" spans="2:3" x14ac:dyDescent="0.3">
      <c r="B3501" s="36">
        <v>33500622</v>
      </c>
      <c r="C3501" s="37">
        <v>201161</v>
      </c>
    </row>
    <row r="3502" spans="2:3" x14ac:dyDescent="0.3">
      <c r="B3502" s="36">
        <v>33500623</v>
      </c>
      <c r="C3502" s="37">
        <v>183616</v>
      </c>
    </row>
    <row r="3503" spans="2:3" x14ac:dyDescent="0.3">
      <c r="B3503" s="36">
        <v>33500624</v>
      </c>
      <c r="C3503" s="37">
        <v>311337</v>
      </c>
    </row>
    <row r="3504" spans="2:3" x14ac:dyDescent="0.3">
      <c r="B3504" s="36">
        <v>33500625</v>
      </c>
      <c r="C3504" s="37">
        <v>247252</v>
      </c>
    </row>
    <row r="3505" spans="2:3" x14ac:dyDescent="0.3">
      <c r="B3505" s="36">
        <v>33500626</v>
      </c>
      <c r="C3505" s="37">
        <v>184484</v>
      </c>
    </row>
    <row r="3506" spans="2:3" x14ac:dyDescent="0.3">
      <c r="B3506" s="36">
        <v>33500627</v>
      </c>
      <c r="C3506" s="37">
        <v>337516</v>
      </c>
    </row>
    <row r="3507" spans="2:3" x14ac:dyDescent="0.3">
      <c r="B3507" s="36">
        <v>33500628</v>
      </c>
      <c r="C3507" s="37">
        <v>300437</v>
      </c>
    </row>
    <row r="3508" spans="2:3" x14ac:dyDescent="0.3">
      <c r="B3508" s="36">
        <v>33500629</v>
      </c>
      <c r="C3508" s="37">
        <v>208294</v>
      </c>
    </row>
    <row r="3509" spans="2:3" x14ac:dyDescent="0.3">
      <c r="B3509" s="36">
        <v>33500630</v>
      </c>
      <c r="C3509" s="37">
        <v>210943</v>
      </c>
    </row>
    <row r="3510" spans="2:3" x14ac:dyDescent="0.3">
      <c r="B3510" s="36">
        <v>33500631</v>
      </c>
      <c r="C3510" s="37">
        <v>223335</v>
      </c>
    </row>
    <row r="3511" spans="2:3" x14ac:dyDescent="0.3">
      <c r="B3511" s="36">
        <v>33500632</v>
      </c>
      <c r="C3511" s="37">
        <v>202341</v>
      </c>
    </row>
    <row r="3512" spans="2:3" x14ac:dyDescent="0.3">
      <c r="B3512" s="36">
        <v>33500633</v>
      </c>
      <c r="C3512" s="37">
        <v>149239</v>
      </c>
    </row>
    <row r="3513" spans="2:3" x14ac:dyDescent="0.3">
      <c r="B3513" s="36">
        <v>33500634</v>
      </c>
      <c r="C3513" s="37">
        <v>268839</v>
      </c>
    </row>
    <row r="3514" spans="2:3" x14ac:dyDescent="0.3">
      <c r="B3514" s="36">
        <v>33500635</v>
      </c>
      <c r="C3514" s="37">
        <v>249122</v>
      </c>
    </row>
    <row r="3515" spans="2:3" x14ac:dyDescent="0.3">
      <c r="B3515" s="36">
        <v>33500636</v>
      </c>
      <c r="C3515" s="37">
        <v>348957</v>
      </c>
    </row>
    <row r="3516" spans="2:3" x14ac:dyDescent="0.3">
      <c r="B3516" s="36">
        <v>33500637</v>
      </c>
      <c r="C3516" s="37">
        <v>251582</v>
      </c>
    </row>
    <row r="3517" spans="2:3" x14ac:dyDescent="0.3">
      <c r="B3517" s="36">
        <v>33500638</v>
      </c>
      <c r="C3517" s="37">
        <v>206617</v>
      </c>
    </row>
    <row r="3518" spans="2:3" x14ac:dyDescent="0.3">
      <c r="B3518" s="36">
        <v>33500639</v>
      </c>
      <c r="C3518" s="37">
        <v>287780</v>
      </c>
    </row>
    <row r="3519" spans="2:3" x14ac:dyDescent="0.3">
      <c r="B3519" s="36">
        <v>33500640</v>
      </c>
      <c r="C3519" s="37">
        <v>172941</v>
      </c>
    </row>
    <row r="3520" spans="2:3" x14ac:dyDescent="0.3">
      <c r="B3520" s="36">
        <v>33500641</v>
      </c>
      <c r="C3520" s="37">
        <v>292533</v>
      </c>
    </row>
    <row r="3521" spans="2:3" x14ac:dyDescent="0.3">
      <c r="B3521" s="36">
        <v>33500642</v>
      </c>
      <c r="C3521" s="37">
        <v>174763</v>
      </c>
    </row>
    <row r="3522" spans="2:3" x14ac:dyDescent="0.3">
      <c r="B3522" s="36">
        <v>33500643</v>
      </c>
      <c r="C3522" s="37">
        <v>378181</v>
      </c>
    </row>
    <row r="3523" spans="2:3" x14ac:dyDescent="0.3">
      <c r="B3523" s="36">
        <v>33500644</v>
      </c>
      <c r="C3523" s="37">
        <v>345779</v>
      </c>
    </row>
    <row r="3524" spans="2:3" x14ac:dyDescent="0.3">
      <c r="B3524" s="36">
        <v>33500645</v>
      </c>
      <c r="C3524" s="37">
        <v>303270</v>
      </c>
    </row>
    <row r="3525" spans="2:3" x14ac:dyDescent="0.3">
      <c r="B3525" s="36">
        <v>33500646</v>
      </c>
      <c r="C3525" s="37">
        <v>240851</v>
      </c>
    </row>
    <row r="3526" spans="2:3" x14ac:dyDescent="0.3">
      <c r="B3526" s="36">
        <v>33500647</v>
      </c>
      <c r="C3526" s="37">
        <v>366617</v>
      </c>
    </row>
    <row r="3527" spans="2:3" x14ac:dyDescent="0.3">
      <c r="B3527" s="36">
        <v>33500648</v>
      </c>
      <c r="C3527" s="37">
        <v>172371</v>
      </c>
    </row>
    <row r="3528" spans="2:3" x14ac:dyDescent="0.3">
      <c r="B3528" s="36">
        <v>33500649</v>
      </c>
      <c r="C3528" s="37">
        <v>397581</v>
      </c>
    </row>
    <row r="3529" spans="2:3" x14ac:dyDescent="0.3">
      <c r="B3529" s="36">
        <v>33500650</v>
      </c>
      <c r="C3529" s="37">
        <v>296272</v>
      </c>
    </row>
    <row r="3530" spans="2:3" x14ac:dyDescent="0.3">
      <c r="B3530" s="36">
        <v>33500651</v>
      </c>
      <c r="C3530" s="37">
        <v>231066</v>
      </c>
    </row>
    <row r="3531" spans="2:3" x14ac:dyDescent="0.3">
      <c r="B3531" s="36">
        <v>33500652</v>
      </c>
      <c r="C3531" s="37">
        <v>258046</v>
      </c>
    </row>
    <row r="3532" spans="2:3" x14ac:dyDescent="0.3">
      <c r="B3532" s="36">
        <v>33500653</v>
      </c>
      <c r="C3532" s="37">
        <v>343025</v>
      </c>
    </row>
    <row r="3533" spans="2:3" x14ac:dyDescent="0.3">
      <c r="B3533" s="36">
        <v>33500654</v>
      </c>
      <c r="C3533" s="37">
        <v>226709</v>
      </c>
    </row>
    <row r="3534" spans="2:3" x14ac:dyDescent="0.3">
      <c r="B3534" s="36">
        <v>33500655</v>
      </c>
      <c r="C3534" s="37">
        <v>197358</v>
      </c>
    </row>
    <row r="3535" spans="2:3" x14ac:dyDescent="0.3">
      <c r="B3535" s="36">
        <v>33500656</v>
      </c>
      <c r="C3535" s="37">
        <v>207837</v>
      </c>
    </row>
    <row r="3536" spans="2:3" x14ac:dyDescent="0.3">
      <c r="B3536" s="36">
        <v>33500657</v>
      </c>
      <c r="C3536" s="37">
        <v>167742</v>
      </c>
    </row>
    <row r="3537" spans="2:3" x14ac:dyDescent="0.3">
      <c r="B3537" s="36">
        <v>33500658</v>
      </c>
      <c r="C3537" s="37">
        <v>248787</v>
      </c>
    </row>
    <row r="3538" spans="2:3" x14ac:dyDescent="0.3">
      <c r="B3538" s="36">
        <v>33500659</v>
      </c>
      <c r="C3538" s="37">
        <v>238996</v>
      </c>
    </row>
    <row r="3539" spans="2:3" x14ac:dyDescent="0.3">
      <c r="B3539" s="36">
        <v>33500660</v>
      </c>
      <c r="C3539" s="37">
        <v>224466</v>
      </c>
    </row>
    <row r="3540" spans="2:3" x14ac:dyDescent="0.3">
      <c r="B3540" s="36">
        <v>33500661</v>
      </c>
      <c r="C3540" s="37">
        <v>263444</v>
      </c>
    </row>
    <row r="3541" spans="2:3" x14ac:dyDescent="0.3">
      <c r="B3541" s="36">
        <v>33500662</v>
      </c>
      <c r="C3541" s="37">
        <v>187320</v>
      </c>
    </row>
    <row r="3542" spans="2:3" x14ac:dyDescent="0.3">
      <c r="B3542" s="36">
        <v>33500663</v>
      </c>
      <c r="C3542" s="37">
        <v>165177</v>
      </c>
    </row>
    <row r="3543" spans="2:3" x14ac:dyDescent="0.3">
      <c r="B3543" s="36">
        <v>33500664</v>
      </c>
      <c r="C3543" s="37">
        <v>199714</v>
      </c>
    </row>
    <row r="3544" spans="2:3" x14ac:dyDescent="0.3">
      <c r="B3544" s="36">
        <v>33500665</v>
      </c>
      <c r="C3544" s="37">
        <v>254519</v>
      </c>
    </row>
    <row r="3545" spans="2:3" x14ac:dyDescent="0.3">
      <c r="B3545" s="36">
        <v>33500666</v>
      </c>
      <c r="C3545" s="37">
        <v>229619</v>
      </c>
    </row>
    <row r="3546" spans="2:3" x14ac:dyDescent="0.3">
      <c r="B3546" s="36">
        <v>33500667</v>
      </c>
      <c r="C3546" s="37">
        <v>176534</v>
      </c>
    </row>
    <row r="3547" spans="2:3" x14ac:dyDescent="0.3">
      <c r="B3547" s="36">
        <v>33500668</v>
      </c>
      <c r="C3547" s="37">
        <v>156419</v>
      </c>
    </row>
    <row r="3548" spans="2:3" x14ac:dyDescent="0.3">
      <c r="B3548" s="36">
        <v>33500669</v>
      </c>
      <c r="C3548" s="37">
        <v>247804</v>
      </c>
    </row>
    <row r="3549" spans="2:3" x14ac:dyDescent="0.3">
      <c r="B3549" s="36">
        <v>33500670</v>
      </c>
      <c r="C3549" s="37">
        <v>296364</v>
      </c>
    </row>
    <row r="3550" spans="2:3" x14ac:dyDescent="0.3">
      <c r="B3550" s="36">
        <v>33500671</v>
      </c>
      <c r="C3550" s="37">
        <v>289496</v>
      </c>
    </row>
    <row r="3551" spans="2:3" x14ac:dyDescent="0.3">
      <c r="B3551" s="36">
        <v>33500672</v>
      </c>
      <c r="C3551" s="37">
        <v>127479</v>
      </c>
    </row>
    <row r="3552" spans="2:3" x14ac:dyDescent="0.3">
      <c r="B3552" s="36">
        <v>33500673</v>
      </c>
      <c r="C3552" s="37">
        <v>213466</v>
      </c>
    </row>
    <row r="3553" spans="2:3" x14ac:dyDescent="0.3">
      <c r="B3553" s="36">
        <v>33500674</v>
      </c>
      <c r="C3553" s="37">
        <v>200740</v>
      </c>
    </row>
    <row r="3554" spans="2:3" x14ac:dyDescent="0.3">
      <c r="B3554" s="36">
        <v>33500675</v>
      </c>
      <c r="C3554" s="37">
        <v>146020</v>
      </c>
    </row>
    <row r="3555" spans="2:3" x14ac:dyDescent="0.3">
      <c r="B3555" s="36">
        <v>33500676</v>
      </c>
      <c r="C3555" s="37">
        <v>252060</v>
      </c>
    </row>
    <row r="3556" spans="2:3" x14ac:dyDescent="0.3">
      <c r="B3556" s="36">
        <v>33500677</v>
      </c>
      <c r="C3556" s="37">
        <v>279077</v>
      </c>
    </row>
    <row r="3557" spans="2:3" x14ac:dyDescent="0.3">
      <c r="B3557" s="36">
        <v>33500678</v>
      </c>
      <c r="C3557" s="37">
        <v>315845</v>
      </c>
    </row>
    <row r="3558" spans="2:3" x14ac:dyDescent="0.3">
      <c r="B3558" s="36">
        <v>33500679</v>
      </c>
      <c r="C3558" s="37">
        <v>289386</v>
      </c>
    </row>
    <row r="3559" spans="2:3" x14ac:dyDescent="0.3">
      <c r="B3559" s="36">
        <v>33500680</v>
      </c>
      <c r="C3559" s="37">
        <v>231212</v>
      </c>
    </row>
    <row r="3560" spans="2:3" x14ac:dyDescent="0.3">
      <c r="B3560" s="36">
        <v>33500681</v>
      </c>
      <c r="C3560" s="37">
        <v>114236</v>
      </c>
    </row>
    <row r="3561" spans="2:3" x14ac:dyDescent="0.3">
      <c r="B3561" s="36">
        <v>33500682</v>
      </c>
      <c r="C3561" s="37">
        <v>178874</v>
      </c>
    </row>
    <row r="3562" spans="2:3" x14ac:dyDescent="0.3">
      <c r="B3562" s="36">
        <v>33500683</v>
      </c>
      <c r="C3562" s="37">
        <v>222533</v>
      </c>
    </row>
    <row r="3563" spans="2:3" x14ac:dyDescent="0.3">
      <c r="B3563" s="36">
        <v>33500684</v>
      </c>
      <c r="C3563" s="37">
        <v>259208</v>
      </c>
    </row>
    <row r="3564" spans="2:3" x14ac:dyDescent="0.3">
      <c r="B3564" s="36">
        <v>33500685</v>
      </c>
      <c r="C3564" s="37">
        <v>281876</v>
      </c>
    </row>
    <row r="3565" spans="2:3" x14ac:dyDescent="0.3">
      <c r="B3565" s="36">
        <v>33500686</v>
      </c>
      <c r="C3565" s="37">
        <v>108838</v>
      </c>
    </row>
    <row r="3566" spans="2:3" x14ac:dyDescent="0.3">
      <c r="B3566" s="36">
        <v>33500687</v>
      </c>
      <c r="C3566" s="37">
        <v>309940</v>
      </c>
    </row>
    <row r="3567" spans="2:3" x14ac:dyDescent="0.3">
      <c r="B3567" s="36">
        <v>33500688</v>
      </c>
      <c r="C3567" s="37">
        <v>193652</v>
      </c>
    </row>
    <row r="3568" spans="2:3" x14ac:dyDescent="0.3">
      <c r="B3568" s="36">
        <v>33500689</v>
      </c>
      <c r="C3568" s="37">
        <v>251078</v>
      </c>
    </row>
    <row r="3569" spans="2:3" x14ac:dyDescent="0.3">
      <c r="B3569" s="36">
        <v>33500690</v>
      </c>
      <c r="C3569" s="37">
        <v>190946</v>
      </c>
    </row>
    <row r="3570" spans="2:3" x14ac:dyDescent="0.3">
      <c r="B3570" s="36">
        <v>33500691</v>
      </c>
      <c r="C3570" s="37">
        <v>248551</v>
      </c>
    </row>
    <row r="3571" spans="2:3" x14ac:dyDescent="0.3">
      <c r="B3571" s="36">
        <v>33500692</v>
      </c>
      <c r="C3571" s="37">
        <v>206315</v>
      </c>
    </row>
    <row r="3572" spans="2:3" x14ac:dyDescent="0.3">
      <c r="B3572" s="36">
        <v>33500693</v>
      </c>
      <c r="C3572" s="37">
        <v>343866</v>
      </c>
    </row>
    <row r="3573" spans="2:3" x14ac:dyDescent="0.3">
      <c r="B3573" s="36">
        <v>33500694</v>
      </c>
      <c r="C3573" s="37">
        <v>309543</v>
      </c>
    </row>
    <row r="3574" spans="2:3" x14ac:dyDescent="0.3">
      <c r="B3574" s="36">
        <v>33500695</v>
      </c>
      <c r="C3574" s="37">
        <v>381277</v>
      </c>
    </row>
    <row r="3575" spans="2:3" x14ac:dyDescent="0.3">
      <c r="B3575" s="36">
        <v>33500696</v>
      </c>
      <c r="C3575" s="37">
        <v>280652</v>
      </c>
    </row>
    <row r="3576" spans="2:3" x14ac:dyDescent="0.3">
      <c r="B3576" s="36">
        <v>33500697</v>
      </c>
      <c r="C3576" s="37">
        <v>354016</v>
      </c>
    </row>
    <row r="3577" spans="2:3" x14ac:dyDescent="0.3">
      <c r="B3577" s="36">
        <v>33500698</v>
      </c>
      <c r="C3577" s="37">
        <v>316596</v>
      </c>
    </row>
    <row r="3578" spans="2:3" x14ac:dyDescent="0.3">
      <c r="B3578" s="36">
        <v>33500699</v>
      </c>
      <c r="C3578" s="37">
        <v>369796</v>
      </c>
    </row>
    <row r="3579" spans="2:3" x14ac:dyDescent="0.3">
      <c r="B3579" s="36">
        <v>33500700</v>
      </c>
      <c r="C3579" s="37">
        <v>267120</v>
      </c>
    </row>
    <row r="3580" spans="2:3" x14ac:dyDescent="0.3">
      <c r="B3580" s="36">
        <v>33500701</v>
      </c>
      <c r="C3580" s="37">
        <v>237445</v>
      </c>
    </row>
    <row r="3581" spans="2:3" x14ac:dyDescent="0.3">
      <c r="B3581" s="36">
        <v>33500702</v>
      </c>
      <c r="C3581" s="37">
        <v>252523</v>
      </c>
    </row>
    <row r="3582" spans="2:3" x14ac:dyDescent="0.3">
      <c r="B3582" s="36">
        <v>33500703</v>
      </c>
      <c r="C3582" s="37">
        <v>161040</v>
      </c>
    </row>
    <row r="3583" spans="2:3" x14ac:dyDescent="0.3">
      <c r="B3583" s="36">
        <v>33500704</v>
      </c>
      <c r="C3583" s="37">
        <v>270263</v>
      </c>
    </row>
    <row r="3584" spans="2:3" x14ac:dyDescent="0.3">
      <c r="B3584" s="36">
        <v>33500705</v>
      </c>
      <c r="C3584" s="37">
        <v>295906</v>
      </c>
    </row>
    <row r="3585" spans="2:3" x14ac:dyDescent="0.3">
      <c r="B3585" s="36">
        <v>33500706</v>
      </c>
      <c r="C3585" s="37">
        <v>251339</v>
      </c>
    </row>
    <row r="3586" spans="2:3" x14ac:dyDescent="0.3">
      <c r="B3586" s="36">
        <v>33500707</v>
      </c>
      <c r="C3586" s="37">
        <v>213970</v>
      </c>
    </row>
    <row r="3587" spans="2:3" x14ac:dyDescent="0.3">
      <c r="B3587" s="36">
        <v>33500708</v>
      </c>
      <c r="C3587" s="37">
        <v>317882</v>
      </c>
    </row>
    <row r="3588" spans="2:3" x14ac:dyDescent="0.3">
      <c r="B3588" s="36">
        <v>33500709</v>
      </c>
      <c r="C3588" s="37">
        <v>236531</v>
      </c>
    </row>
    <row r="3589" spans="2:3" x14ac:dyDescent="0.3">
      <c r="B3589" s="36">
        <v>33500710</v>
      </c>
      <c r="C3589" s="37">
        <v>226738</v>
      </c>
    </row>
    <row r="3590" spans="2:3" x14ac:dyDescent="0.3">
      <c r="B3590" s="36">
        <v>33500711</v>
      </c>
      <c r="C3590" s="37">
        <v>258233</v>
      </c>
    </row>
    <row r="3591" spans="2:3" x14ac:dyDescent="0.3">
      <c r="B3591" s="36">
        <v>33500712</v>
      </c>
      <c r="C3591" s="37">
        <v>254069</v>
      </c>
    </row>
    <row r="3592" spans="2:3" x14ac:dyDescent="0.3">
      <c r="B3592" s="36">
        <v>33500713</v>
      </c>
      <c r="C3592" s="37">
        <v>342856</v>
      </c>
    </row>
    <row r="3593" spans="2:3" x14ac:dyDescent="0.3">
      <c r="B3593" s="36">
        <v>33500714</v>
      </c>
      <c r="C3593" s="37">
        <v>266804</v>
      </c>
    </row>
    <row r="3594" spans="2:3" x14ac:dyDescent="0.3">
      <c r="B3594" s="36">
        <v>33500715</v>
      </c>
      <c r="C3594" s="37">
        <v>257432</v>
      </c>
    </row>
    <row r="3595" spans="2:3" x14ac:dyDescent="0.3">
      <c r="B3595" s="36">
        <v>33500716</v>
      </c>
      <c r="C3595" s="37">
        <v>164093</v>
      </c>
    </row>
    <row r="3596" spans="2:3" x14ac:dyDescent="0.3">
      <c r="B3596" s="36">
        <v>33500717</v>
      </c>
      <c r="C3596" s="37">
        <v>325989</v>
      </c>
    </row>
    <row r="3597" spans="2:3" x14ac:dyDescent="0.3">
      <c r="B3597" s="36">
        <v>33500718</v>
      </c>
      <c r="C3597" s="37">
        <v>227016</v>
      </c>
    </row>
    <row r="3598" spans="2:3" x14ac:dyDescent="0.3">
      <c r="B3598" s="36">
        <v>33500719</v>
      </c>
      <c r="C3598" s="37">
        <v>294321</v>
      </c>
    </row>
    <row r="3599" spans="2:3" x14ac:dyDescent="0.3">
      <c r="B3599" s="36">
        <v>33500720</v>
      </c>
      <c r="C3599" s="37">
        <v>284377</v>
      </c>
    </row>
    <row r="3600" spans="2:3" x14ac:dyDescent="0.3">
      <c r="B3600" s="36">
        <v>33500721</v>
      </c>
      <c r="C3600" s="37">
        <v>264611</v>
      </c>
    </row>
    <row r="3601" spans="2:3" x14ac:dyDescent="0.3">
      <c r="B3601" s="36">
        <v>33500722</v>
      </c>
      <c r="C3601" s="37">
        <v>229669</v>
      </c>
    </row>
    <row r="3602" spans="2:3" x14ac:dyDescent="0.3">
      <c r="B3602" s="36">
        <v>33500723</v>
      </c>
      <c r="C3602" s="37">
        <v>286878</v>
      </c>
    </row>
    <row r="3603" spans="2:3" x14ac:dyDescent="0.3">
      <c r="B3603" s="36">
        <v>33500724</v>
      </c>
      <c r="C3603" s="37">
        <v>223378</v>
      </c>
    </row>
    <row r="3604" spans="2:3" x14ac:dyDescent="0.3">
      <c r="B3604" s="36">
        <v>33500725</v>
      </c>
      <c r="C3604" s="37">
        <v>101345</v>
      </c>
    </row>
    <row r="3605" spans="2:3" x14ac:dyDescent="0.3">
      <c r="B3605" s="36">
        <v>33500726</v>
      </c>
      <c r="C3605" s="37">
        <v>226749</v>
      </c>
    </row>
    <row r="3606" spans="2:3" x14ac:dyDescent="0.3">
      <c r="B3606" s="36">
        <v>33500727</v>
      </c>
      <c r="C3606" s="37">
        <v>294036</v>
      </c>
    </row>
    <row r="3607" spans="2:3" x14ac:dyDescent="0.3">
      <c r="B3607" s="36">
        <v>33500728</v>
      </c>
      <c r="C3607" s="37">
        <v>195124</v>
      </c>
    </row>
    <row r="3608" spans="2:3" x14ac:dyDescent="0.3">
      <c r="B3608" s="36">
        <v>33500729</v>
      </c>
      <c r="C3608" s="37">
        <v>209322</v>
      </c>
    </row>
    <row r="3609" spans="2:3" x14ac:dyDescent="0.3">
      <c r="B3609" s="36">
        <v>33500730</v>
      </c>
      <c r="C3609" s="37">
        <v>250320</v>
      </c>
    </row>
    <row r="3610" spans="2:3" x14ac:dyDescent="0.3">
      <c r="B3610" s="36">
        <v>33500731</v>
      </c>
      <c r="C3610" s="37">
        <v>351931</v>
      </c>
    </row>
    <row r="3611" spans="2:3" x14ac:dyDescent="0.3">
      <c r="B3611" s="36">
        <v>33500732</v>
      </c>
      <c r="C3611" s="37">
        <v>327628</v>
      </c>
    </row>
    <row r="3612" spans="2:3" x14ac:dyDescent="0.3">
      <c r="B3612" s="36">
        <v>33500733</v>
      </c>
      <c r="C3612" s="37">
        <v>270489</v>
      </c>
    </row>
    <row r="3613" spans="2:3" x14ac:dyDescent="0.3">
      <c r="B3613" s="36">
        <v>33500734</v>
      </c>
      <c r="C3613" s="37">
        <v>270158</v>
      </c>
    </row>
    <row r="3614" spans="2:3" x14ac:dyDescent="0.3">
      <c r="B3614" s="36">
        <v>33500735</v>
      </c>
      <c r="C3614" s="37">
        <v>316016</v>
      </c>
    </row>
    <row r="3615" spans="2:3" x14ac:dyDescent="0.3">
      <c r="B3615" s="36">
        <v>33500736</v>
      </c>
      <c r="C3615" s="37">
        <v>417463</v>
      </c>
    </row>
    <row r="3616" spans="2:3" x14ac:dyDescent="0.3">
      <c r="B3616" s="36">
        <v>33500737</v>
      </c>
      <c r="C3616" s="37">
        <v>284897</v>
      </c>
    </row>
    <row r="3617" spans="2:3" x14ac:dyDescent="0.3">
      <c r="B3617" s="36">
        <v>33500738</v>
      </c>
      <c r="C3617" s="37">
        <v>255495</v>
      </c>
    </row>
    <row r="3618" spans="2:3" x14ac:dyDescent="0.3">
      <c r="B3618" s="36">
        <v>33500739</v>
      </c>
      <c r="C3618" s="37">
        <v>328119</v>
      </c>
    </row>
    <row r="3619" spans="2:3" x14ac:dyDescent="0.3">
      <c r="B3619" s="36">
        <v>33500740</v>
      </c>
      <c r="C3619" s="37">
        <v>217129</v>
      </c>
    </row>
    <row r="3620" spans="2:3" x14ac:dyDescent="0.3">
      <c r="B3620" s="36">
        <v>33500741</v>
      </c>
      <c r="C3620" s="37">
        <v>277322</v>
      </c>
    </row>
    <row r="3621" spans="2:3" x14ac:dyDescent="0.3">
      <c r="B3621" s="36">
        <v>33500742</v>
      </c>
      <c r="C3621" s="37">
        <v>283912</v>
      </c>
    </row>
    <row r="3622" spans="2:3" x14ac:dyDescent="0.3">
      <c r="B3622" s="36">
        <v>33500743</v>
      </c>
      <c r="C3622" s="37">
        <v>259802</v>
      </c>
    </row>
    <row r="3623" spans="2:3" x14ac:dyDescent="0.3">
      <c r="B3623" s="36">
        <v>33500744</v>
      </c>
      <c r="C3623" s="37">
        <v>161724</v>
      </c>
    </row>
    <row r="3624" spans="2:3" x14ac:dyDescent="0.3">
      <c r="B3624" s="36">
        <v>33500745</v>
      </c>
      <c r="C3624" s="37">
        <v>299095</v>
      </c>
    </row>
    <row r="3625" spans="2:3" x14ac:dyDescent="0.3">
      <c r="B3625" s="36">
        <v>33500746</v>
      </c>
      <c r="C3625" s="37">
        <v>270505</v>
      </c>
    </row>
    <row r="3626" spans="2:3" x14ac:dyDescent="0.3">
      <c r="B3626" s="36">
        <v>33500747</v>
      </c>
      <c r="C3626" s="37">
        <v>227246</v>
      </c>
    </row>
    <row r="3627" spans="2:3" x14ac:dyDescent="0.3">
      <c r="B3627" s="36">
        <v>33500748</v>
      </c>
      <c r="C3627" s="37">
        <v>170707</v>
      </c>
    </row>
    <row r="3628" spans="2:3" x14ac:dyDescent="0.3">
      <c r="B3628" s="36">
        <v>33500749</v>
      </c>
      <c r="C3628" s="37">
        <v>119092</v>
      </c>
    </row>
    <row r="3629" spans="2:3" x14ac:dyDescent="0.3">
      <c r="B3629" s="36">
        <v>33500750</v>
      </c>
      <c r="C3629" s="37">
        <v>212396</v>
      </c>
    </row>
    <row r="3630" spans="2:3" x14ac:dyDescent="0.3">
      <c r="B3630" s="36">
        <v>33500751</v>
      </c>
      <c r="C3630" s="37">
        <v>235962</v>
      </c>
    </row>
    <row r="3631" spans="2:3" x14ac:dyDescent="0.3">
      <c r="B3631" s="36">
        <v>33500752</v>
      </c>
      <c r="C3631" s="37">
        <v>297965</v>
      </c>
    </row>
    <row r="3632" spans="2:3" x14ac:dyDescent="0.3">
      <c r="B3632" s="36">
        <v>33500753</v>
      </c>
      <c r="C3632" s="37">
        <v>135259</v>
      </c>
    </row>
    <row r="3633" spans="2:3" x14ac:dyDescent="0.3">
      <c r="B3633" s="36">
        <v>33500754</v>
      </c>
      <c r="C3633" s="37">
        <v>245758</v>
      </c>
    </row>
    <row r="3634" spans="2:3" x14ac:dyDescent="0.3">
      <c r="B3634" s="36">
        <v>33500755</v>
      </c>
      <c r="C3634" s="37">
        <v>153077</v>
      </c>
    </row>
    <row r="3635" spans="2:3" x14ac:dyDescent="0.3">
      <c r="B3635" s="36">
        <v>33500756</v>
      </c>
      <c r="C3635" s="37">
        <v>283806</v>
      </c>
    </row>
    <row r="3636" spans="2:3" x14ac:dyDescent="0.3">
      <c r="B3636" s="36">
        <v>33500757</v>
      </c>
      <c r="C3636" s="37">
        <v>116738</v>
      </c>
    </row>
    <row r="3637" spans="2:3" x14ac:dyDescent="0.3">
      <c r="B3637" s="36">
        <v>33500758</v>
      </c>
      <c r="C3637" s="37">
        <v>117389</v>
      </c>
    </row>
    <row r="3638" spans="2:3" x14ac:dyDescent="0.3">
      <c r="B3638" s="36">
        <v>33500759</v>
      </c>
      <c r="C3638" s="37">
        <v>202559</v>
      </c>
    </row>
    <row r="3639" spans="2:3" x14ac:dyDescent="0.3">
      <c r="B3639" s="36">
        <v>33500760</v>
      </c>
      <c r="C3639" s="37">
        <v>98167</v>
      </c>
    </row>
    <row r="3640" spans="2:3" x14ac:dyDescent="0.3">
      <c r="B3640" s="36">
        <v>33500761</v>
      </c>
      <c r="C3640" s="37">
        <v>218958</v>
      </c>
    </row>
    <row r="3641" spans="2:3" x14ac:dyDescent="0.3">
      <c r="B3641" s="36">
        <v>33500762</v>
      </c>
      <c r="C3641" s="37">
        <v>305366</v>
      </c>
    </row>
    <row r="3642" spans="2:3" x14ac:dyDescent="0.3">
      <c r="B3642" s="36">
        <v>33500763</v>
      </c>
      <c r="C3642" s="37">
        <v>182500</v>
      </c>
    </row>
    <row r="3643" spans="2:3" x14ac:dyDescent="0.3">
      <c r="B3643" s="36">
        <v>33500764</v>
      </c>
      <c r="C3643" s="37">
        <v>292615</v>
      </c>
    </row>
    <row r="3644" spans="2:3" x14ac:dyDescent="0.3">
      <c r="B3644" s="36">
        <v>33500765</v>
      </c>
      <c r="C3644" s="37">
        <v>304766</v>
      </c>
    </row>
    <row r="3645" spans="2:3" x14ac:dyDescent="0.3">
      <c r="B3645" s="36">
        <v>33500766</v>
      </c>
      <c r="C3645" s="37">
        <v>184040</v>
      </c>
    </row>
    <row r="3646" spans="2:3" x14ac:dyDescent="0.3">
      <c r="B3646" s="36">
        <v>33500767</v>
      </c>
      <c r="C3646" s="37">
        <v>194641</v>
      </c>
    </row>
    <row r="3647" spans="2:3" x14ac:dyDescent="0.3">
      <c r="B3647" s="36">
        <v>33500768</v>
      </c>
      <c r="C3647" s="37">
        <v>256582</v>
      </c>
    </row>
    <row r="3648" spans="2:3" x14ac:dyDescent="0.3">
      <c r="B3648" s="36">
        <v>33500769</v>
      </c>
      <c r="C3648" s="37">
        <v>244766</v>
      </c>
    </row>
    <row r="3649" spans="2:3" x14ac:dyDescent="0.3">
      <c r="B3649" s="36">
        <v>33500770</v>
      </c>
      <c r="C3649" s="37">
        <v>270700</v>
      </c>
    </row>
    <row r="3650" spans="2:3" x14ac:dyDescent="0.3">
      <c r="B3650" s="36">
        <v>33500771</v>
      </c>
      <c r="C3650" s="37">
        <v>335570</v>
      </c>
    </row>
    <row r="3651" spans="2:3" x14ac:dyDescent="0.3">
      <c r="B3651" s="36">
        <v>33500772</v>
      </c>
      <c r="C3651" s="37">
        <v>262374</v>
      </c>
    </row>
    <row r="3652" spans="2:3" x14ac:dyDescent="0.3">
      <c r="B3652" s="36">
        <v>33500773</v>
      </c>
      <c r="C3652" s="37">
        <v>114178</v>
      </c>
    </row>
    <row r="3653" spans="2:3" x14ac:dyDescent="0.3">
      <c r="B3653" s="36">
        <v>33500774</v>
      </c>
      <c r="C3653" s="37">
        <v>242659</v>
      </c>
    </row>
    <row r="3654" spans="2:3" x14ac:dyDescent="0.3">
      <c r="B3654" s="36">
        <v>33500775</v>
      </c>
      <c r="C3654" s="37">
        <v>232468</v>
      </c>
    </row>
    <row r="3655" spans="2:3" x14ac:dyDescent="0.3">
      <c r="B3655" s="36">
        <v>33500776</v>
      </c>
      <c r="C3655" s="37">
        <v>56754</v>
      </c>
    </row>
    <row r="3656" spans="2:3" x14ac:dyDescent="0.3">
      <c r="B3656" s="36">
        <v>33500777</v>
      </c>
      <c r="C3656" s="37">
        <v>62465</v>
      </c>
    </row>
    <row r="3657" spans="2:3" x14ac:dyDescent="0.3">
      <c r="B3657" s="36">
        <v>33500778</v>
      </c>
      <c r="C3657" s="37">
        <v>162201</v>
      </c>
    </row>
    <row r="3658" spans="2:3" x14ac:dyDescent="0.3">
      <c r="B3658" s="36">
        <v>33500779</v>
      </c>
      <c r="C3658" s="37">
        <v>165542</v>
      </c>
    </row>
    <row r="3659" spans="2:3" x14ac:dyDescent="0.3">
      <c r="B3659" s="36">
        <v>33500780</v>
      </c>
      <c r="C3659" s="37">
        <v>310417</v>
      </c>
    </row>
    <row r="3660" spans="2:3" x14ac:dyDescent="0.3">
      <c r="B3660" s="36">
        <v>33500781</v>
      </c>
      <c r="C3660" s="37">
        <v>283743</v>
      </c>
    </row>
    <row r="3661" spans="2:3" x14ac:dyDescent="0.3">
      <c r="B3661" s="36">
        <v>33500782</v>
      </c>
      <c r="C3661" s="37">
        <v>405356</v>
      </c>
    </row>
    <row r="3662" spans="2:3" x14ac:dyDescent="0.3">
      <c r="B3662" s="36">
        <v>33500783</v>
      </c>
      <c r="C3662" s="37">
        <v>227884</v>
      </c>
    </row>
    <row r="3663" spans="2:3" x14ac:dyDescent="0.3">
      <c r="B3663" s="36">
        <v>33500784</v>
      </c>
      <c r="C3663" s="37">
        <v>189752</v>
      </c>
    </row>
    <row r="3664" spans="2:3" x14ac:dyDescent="0.3">
      <c r="B3664" s="36">
        <v>33500785</v>
      </c>
      <c r="C3664" s="37">
        <v>293320</v>
      </c>
    </row>
    <row r="3665" spans="2:3" x14ac:dyDescent="0.3">
      <c r="B3665" s="36">
        <v>33500786</v>
      </c>
      <c r="C3665" s="37">
        <v>248214</v>
      </c>
    </row>
    <row r="3666" spans="2:3" x14ac:dyDescent="0.3">
      <c r="B3666" s="36">
        <v>33500787</v>
      </c>
      <c r="C3666" s="37">
        <v>115986</v>
      </c>
    </row>
    <row r="3667" spans="2:3" x14ac:dyDescent="0.3">
      <c r="B3667" s="36">
        <v>33500788</v>
      </c>
      <c r="C3667" s="37">
        <v>277090</v>
      </c>
    </row>
    <row r="3668" spans="2:3" x14ac:dyDescent="0.3">
      <c r="B3668" s="36">
        <v>33500789</v>
      </c>
      <c r="C3668" s="37">
        <v>210585</v>
      </c>
    </row>
    <row r="3669" spans="2:3" x14ac:dyDescent="0.3">
      <c r="B3669" s="36">
        <v>33500790</v>
      </c>
      <c r="C3669" s="37">
        <v>256539</v>
      </c>
    </row>
    <row r="3670" spans="2:3" x14ac:dyDescent="0.3">
      <c r="B3670" s="36">
        <v>33500791</v>
      </c>
      <c r="C3670" s="37">
        <v>173939</v>
      </c>
    </row>
    <row r="3671" spans="2:3" x14ac:dyDescent="0.3">
      <c r="B3671" s="36">
        <v>33500792</v>
      </c>
      <c r="C3671" s="37">
        <v>217092</v>
      </c>
    </row>
    <row r="3672" spans="2:3" x14ac:dyDescent="0.3">
      <c r="B3672" s="36">
        <v>33500793</v>
      </c>
      <c r="C3672" s="37">
        <v>175980</v>
      </c>
    </row>
    <row r="3673" spans="2:3" x14ac:dyDescent="0.3">
      <c r="B3673" s="36">
        <v>33500794</v>
      </c>
      <c r="C3673" s="37">
        <v>278529</v>
      </c>
    </row>
    <row r="3674" spans="2:3" x14ac:dyDescent="0.3">
      <c r="B3674" s="36">
        <v>33500795</v>
      </c>
      <c r="C3674" s="37">
        <v>255766</v>
      </c>
    </row>
    <row r="3675" spans="2:3" x14ac:dyDescent="0.3">
      <c r="B3675" s="36">
        <v>33500796</v>
      </c>
      <c r="C3675" s="37">
        <v>324987</v>
      </c>
    </row>
    <row r="3676" spans="2:3" x14ac:dyDescent="0.3">
      <c r="B3676" s="36">
        <v>33500797</v>
      </c>
      <c r="C3676" s="37">
        <v>261793</v>
      </c>
    </row>
    <row r="3677" spans="2:3" x14ac:dyDescent="0.3">
      <c r="B3677" s="36">
        <v>33500798</v>
      </c>
      <c r="C3677" s="37">
        <v>258059</v>
      </c>
    </row>
    <row r="3678" spans="2:3" x14ac:dyDescent="0.3">
      <c r="B3678" s="36">
        <v>33500799</v>
      </c>
      <c r="C3678" s="37">
        <v>219251</v>
      </c>
    </row>
    <row r="3679" spans="2:3" x14ac:dyDescent="0.3">
      <c r="B3679" s="36">
        <v>33500800</v>
      </c>
      <c r="C3679" s="37">
        <v>187257</v>
      </c>
    </row>
    <row r="3680" spans="2:3" x14ac:dyDescent="0.3">
      <c r="B3680" s="36">
        <v>33500801</v>
      </c>
      <c r="C3680" s="37">
        <v>283309</v>
      </c>
    </row>
    <row r="3681" spans="2:3" x14ac:dyDescent="0.3">
      <c r="B3681" s="36">
        <v>33500802</v>
      </c>
      <c r="C3681" s="37">
        <v>255267</v>
      </c>
    </row>
    <row r="3682" spans="2:3" x14ac:dyDescent="0.3">
      <c r="B3682" s="36">
        <v>33500803</v>
      </c>
      <c r="C3682" s="37">
        <v>262094</v>
      </c>
    </row>
    <row r="3683" spans="2:3" x14ac:dyDescent="0.3">
      <c r="B3683" s="36">
        <v>33500804</v>
      </c>
      <c r="C3683" s="37">
        <v>317891</v>
      </c>
    </row>
    <row r="3684" spans="2:3" x14ac:dyDescent="0.3">
      <c r="B3684" s="36">
        <v>33500805</v>
      </c>
      <c r="C3684" s="37">
        <v>130308</v>
      </c>
    </row>
    <row r="3685" spans="2:3" x14ac:dyDescent="0.3">
      <c r="B3685" s="36">
        <v>33500806</v>
      </c>
      <c r="C3685" s="37">
        <v>245203</v>
      </c>
    </row>
    <row r="3686" spans="2:3" x14ac:dyDescent="0.3">
      <c r="B3686" s="36">
        <v>33500807</v>
      </c>
      <c r="C3686" s="37">
        <v>234186</v>
      </c>
    </row>
    <row r="3687" spans="2:3" x14ac:dyDescent="0.3">
      <c r="B3687" s="36">
        <v>33500808</v>
      </c>
      <c r="C3687" s="37">
        <v>251573</v>
      </c>
    </row>
    <row r="3688" spans="2:3" x14ac:dyDescent="0.3">
      <c r="B3688" s="36">
        <v>33500809</v>
      </c>
      <c r="C3688" s="37">
        <v>239682</v>
      </c>
    </row>
    <row r="3689" spans="2:3" x14ac:dyDescent="0.3">
      <c r="B3689" s="36">
        <v>33500810</v>
      </c>
      <c r="C3689" s="37">
        <v>213109</v>
      </c>
    </row>
    <row r="3690" spans="2:3" x14ac:dyDescent="0.3">
      <c r="B3690" s="36">
        <v>33500811</v>
      </c>
      <c r="C3690" s="37">
        <v>149530</v>
      </c>
    </row>
    <row r="3691" spans="2:3" x14ac:dyDescent="0.3">
      <c r="B3691" s="36">
        <v>33500812</v>
      </c>
      <c r="C3691" s="37">
        <v>258176</v>
      </c>
    </row>
    <row r="3692" spans="2:3" x14ac:dyDescent="0.3">
      <c r="B3692" s="36">
        <v>33500813</v>
      </c>
      <c r="C3692" s="37">
        <v>150146</v>
      </c>
    </row>
    <row r="3693" spans="2:3" x14ac:dyDescent="0.3">
      <c r="B3693" s="36">
        <v>33500814</v>
      </c>
      <c r="C3693" s="37">
        <v>189719</v>
      </c>
    </row>
    <row r="3694" spans="2:3" x14ac:dyDescent="0.3">
      <c r="B3694" s="36">
        <v>33500815</v>
      </c>
      <c r="C3694" s="37">
        <v>368498</v>
      </c>
    </row>
    <row r="3695" spans="2:3" x14ac:dyDescent="0.3">
      <c r="B3695" s="36">
        <v>33500816</v>
      </c>
      <c r="C3695" s="37">
        <v>191860</v>
      </c>
    </row>
    <row r="3696" spans="2:3" x14ac:dyDescent="0.3">
      <c r="B3696" s="36">
        <v>33500817</v>
      </c>
      <c r="C3696" s="37">
        <v>177000</v>
      </c>
    </row>
    <row r="3697" spans="2:3" x14ac:dyDescent="0.3">
      <c r="B3697" s="36">
        <v>33500818</v>
      </c>
      <c r="C3697" s="37">
        <v>304992</v>
      </c>
    </row>
    <row r="3698" spans="2:3" x14ac:dyDescent="0.3">
      <c r="B3698" s="36">
        <v>33500819</v>
      </c>
      <c r="C3698" s="37">
        <v>275290</v>
      </c>
    </row>
    <row r="3699" spans="2:3" x14ac:dyDescent="0.3">
      <c r="B3699" s="36">
        <v>33500820</v>
      </c>
      <c r="C3699" s="37">
        <v>319072</v>
      </c>
    </row>
    <row r="3700" spans="2:3" x14ac:dyDescent="0.3">
      <c r="B3700" s="36">
        <v>33500821</v>
      </c>
      <c r="C3700" s="37">
        <v>157703</v>
      </c>
    </row>
    <row r="3701" spans="2:3" x14ac:dyDescent="0.3">
      <c r="B3701" s="36">
        <v>33500822</v>
      </c>
      <c r="C3701" s="37">
        <v>325827</v>
      </c>
    </row>
    <row r="3702" spans="2:3" x14ac:dyDescent="0.3">
      <c r="B3702" s="36">
        <v>33500823</v>
      </c>
      <c r="C3702" s="37">
        <v>217199</v>
      </c>
    </row>
    <row r="3703" spans="2:3" x14ac:dyDescent="0.3">
      <c r="B3703" s="36">
        <v>33500824</v>
      </c>
      <c r="C3703" s="37">
        <v>216411</v>
      </c>
    </row>
    <row r="3704" spans="2:3" x14ac:dyDescent="0.3">
      <c r="B3704" s="36">
        <v>33500825</v>
      </c>
      <c r="C3704" s="37">
        <v>302647</v>
      </c>
    </row>
    <row r="3705" spans="2:3" x14ac:dyDescent="0.3">
      <c r="B3705" s="36">
        <v>33500826</v>
      </c>
      <c r="C3705" s="37">
        <v>375900</v>
      </c>
    </row>
    <row r="3706" spans="2:3" x14ac:dyDescent="0.3">
      <c r="B3706" s="36">
        <v>33500827</v>
      </c>
      <c r="C3706" s="37">
        <v>185003</v>
      </c>
    </row>
    <row r="3707" spans="2:3" x14ac:dyDescent="0.3">
      <c r="B3707" s="36">
        <v>33500828</v>
      </c>
      <c r="C3707" s="37">
        <v>148507</v>
      </c>
    </row>
    <row r="3708" spans="2:3" x14ac:dyDescent="0.3">
      <c r="B3708" s="36">
        <v>33500829</v>
      </c>
      <c r="C3708" s="37">
        <v>371288</v>
      </c>
    </row>
    <row r="3709" spans="2:3" x14ac:dyDescent="0.3">
      <c r="B3709" s="36">
        <v>33500830</v>
      </c>
      <c r="C3709" s="37">
        <v>180162</v>
      </c>
    </row>
    <row r="3710" spans="2:3" x14ac:dyDescent="0.3">
      <c r="B3710" s="36">
        <v>33500831</v>
      </c>
      <c r="C3710" s="37">
        <v>231962</v>
      </c>
    </row>
    <row r="3711" spans="2:3" x14ac:dyDescent="0.3">
      <c r="B3711" s="36">
        <v>33500832</v>
      </c>
      <c r="C3711" s="37">
        <v>335918</v>
      </c>
    </row>
    <row r="3712" spans="2:3" x14ac:dyDescent="0.3">
      <c r="B3712" s="36">
        <v>33500833</v>
      </c>
      <c r="C3712" s="37">
        <v>271854</v>
      </c>
    </row>
    <row r="3713" spans="2:3" x14ac:dyDescent="0.3">
      <c r="B3713" s="36">
        <v>33500834</v>
      </c>
      <c r="C3713" s="37">
        <v>205888</v>
      </c>
    </row>
    <row r="3714" spans="2:3" x14ac:dyDescent="0.3">
      <c r="B3714" s="36">
        <v>33500835</v>
      </c>
      <c r="C3714" s="37">
        <v>293408</v>
      </c>
    </row>
    <row r="3715" spans="2:3" x14ac:dyDescent="0.3">
      <c r="B3715" s="36">
        <v>33500836</v>
      </c>
      <c r="C3715" s="37">
        <v>249484</v>
      </c>
    </row>
    <row r="3716" spans="2:3" x14ac:dyDescent="0.3">
      <c r="B3716" s="36">
        <v>33500837</v>
      </c>
      <c r="C3716" s="37">
        <v>257268</v>
      </c>
    </row>
    <row r="3717" spans="2:3" x14ac:dyDescent="0.3">
      <c r="B3717" s="36">
        <v>33500838</v>
      </c>
      <c r="C3717" s="37">
        <v>297050</v>
      </c>
    </row>
    <row r="3718" spans="2:3" x14ac:dyDescent="0.3">
      <c r="B3718" s="36">
        <v>33500839</v>
      </c>
      <c r="C3718" s="37">
        <v>301010</v>
      </c>
    </row>
    <row r="3719" spans="2:3" x14ac:dyDescent="0.3">
      <c r="B3719" s="36">
        <v>33500840</v>
      </c>
      <c r="C3719" s="37">
        <v>286486</v>
      </c>
    </row>
    <row r="3720" spans="2:3" x14ac:dyDescent="0.3">
      <c r="B3720" s="36">
        <v>33500841</v>
      </c>
      <c r="C3720" s="37">
        <v>198652</v>
      </c>
    </row>
    <row r="3721" spans="2:3" x14ac:dyDescent="0.3">
      <c r="B3721" s="36">
        <v>33500842</v>
      </c>
      <c r="C3721" s="37">
        <v>210414</v>
      </c>
    </row>
    <row r="3722" spans="2:3" x14ac:dyDescent="0.3">
      <c r="B3722" s="36">
        <v>33500843</v>
      </c>
      <c r="C3722" s="37">
        <v>206104</v>
      </c>
    </row>
    <row r="3723" spans="2:3" x14ac:dyDescent="0.3">
      <c r="B3723" s="36">
        <v>33500844</v>
      </c>
      <c r="C3723" s="37">
        <v>248430</v>
      </c>
    </row>
    <row r="3724" spans="2:3" x14ac:dyDescent="0.3">
      <c r="B3724" s="36">
        <v>33500845</v>
      </c>
      <c r="C3724" s="37">
        <v>251856</v>
      </c>
    </row>
    <row r="3725" spans="2:3" x14ac:dyDescent="0.3">
      <c r="B3725" s="36">
        <v>33500846</v>
      </c>
      <c r="C3725" s="37">
        <v>143715</v>
      </c>
    </row>
    <row r="3726" spans="2:3" x14ac:dyDescent="0.3">
      <c r="B3726" s="36">
        <v>33500847</v>
      </c>
      <c r="C3726" s="37">
        <v>214781</v>
      </c>
    </row>
    <row r="3727" spans="2:3" x14ac:dyDescent="0.3">
      <c r="B3727" s="36">
        <v>33500848</v>
      </c>
      <c r="C3727" s="37">
        <v>351265</v>
      </c>
    </row>
    <row r="3728" spans="2:3" x14ac:dyDescent="0.3">
      <c r="B3728" s="36">
        <v>33500849</v>
      </c>
      <c r="C3728" s="37">
        <v>364569</v>
      </c>
    </row>
    <row r="3729" spans="2:3" x14ac:dyDescent="0.3">
      <c r="B3729" s="36">
        <v>33500850</v>
      </c>
      <c r="C3729" s="37">
        <v>158336</v>
      </c>
    </row>
    <row r="3730" spans="2:3" x14ac:dyDescent="0.3">
      <c r="B3730" s="36">
        <v>33500851</v>
      </c>
      <c r="C3730" s="37">
        <v>184551</v>
      </c>
    </row>
    <row r="3731" spans="2:3" x14ac:dyDescent="0.3">
      <c r="B3731" s="36">
        <v>33500852</v>
      </c>
      <c r="C3731" s="37">
        <v>201707</v>
      </c>
    </row>
    <row r="3732" spans="2:3" x14ac:dyDescent="0.3">
      <c r="B3732" s="36">
        <v>33500853</v>
      </c>
      <c r="C3732" s="37">
        <v>261176</v>
      </c>
    </row>
    <row r="3733" spans="2:3" x14ac:dyDescent="0.3">
      <c r="B3733" s="36">
        <v>33500854</v>
      </c>
      <c r="C3733" s="37">
        <v>202341</v>
      </c>
    </row>
    <row r="3734" spans="2:3" x14ac:dyDescent="0.3">
      <c r="B3734" s="36">
        <v>33500855</v>
      </c>
      <c r="C3734" s="37">
        <v>230436</v>
      </c>
    </row>
    <row r="3735" spans="2:3" x14ac:dyDescent="0.3">
      <c r="B3735" s="36">
        <v>33500856</v>
      </c>
      <c r="C3735" s="37">
        <v>195426</v>
      </c>
    </row>
    <row r="3736" spans="2:3" x14ac:dyDescent="0.3">
      <c r="B3736" s="36">
        <v>33500857</v>
      </c>
      <c r="C3736" s="37">
        <v>296828</v>
      </c>
    </row>
    <row r="3737" spans="2:3" x14ac:dyDescent="0.3">
      <c r="B3737" s="36">
        <v>33500858</v>
      </c>
      <c r="C3737" s="37">
        <v>210318</v>
      </c>
    </row>
    <row r="3738" spans="2:3" x14ac:dyDescent="0.3">
      <c r="B3738" s="36">
        <v>33500859</v>
      </c>
      <c r="C3738" s="37">
        <v>257908</v>
      </c>
    </row>
    <row r="3739" spans="2:3" x14ac:dyDescent="0.3">
      <c r="B3739" s="36">
        <v>33500860</v>
      </c>
      <c r="C3739" s="37">
        <v>190539</v>
      </c>
    </row>
    <row r="3740" spans="2:3" x14ac:dyDescent="0.3">
      <c r="B3740" s="36">
        <v>33500861</v>
      </c>
      <c r="C3740" s="37">
        <v>310205</v>
      </c>
    </row>
    <row r="3741" spans="2:3" x14ac:dyDescent="0.3">
      <c r="B3741" s="36">
        <v>33500862</v>
      </c>
      <c r="C3741" s="37">
        <v>226296</v>
      </c>
    </row>
    <row r="3742" spans="2:3" x14ac:dyDescent="0.3">
      <c r="B3742" s="36">
        <v>33500863</v>
      </c>
      <c r="C3742" s="37">
        <v>245949</v>
      </c>
    </row>
    <row r="3743" spans="2:3" x14ac:dyDescent="0.3">
      <c r="B3743" s="36">
        <v>33500864</v>
      </c>
      <c r="C3743" s="37">
        <v>230711</v>
      </c>
    </row>
    <row r="3744" spans="2:3" x14ac:dyDescent="0.3">
      <c r="B3744" s="36">
        <v>33500865</v>
      </c>
      <c r="C3744" s="37">
        <v>200492</v>
      </c>
    </row>
    <row r="3745" spans="2:3" x14ac:dyDescent="0.3">
      <c r="B3745" s="36">
        <v>33500866</v>
      </c>
      <c r="C3745" s="37">
        <v>275059</v>
      </c>
    </row>
    <row r="3746" spans="2:3" x14ac:dyDescent="0.3">
      <c r="B3746" s="36">
        <v>33500867</v>
      </c>
      <c r="C3746" s="37">
        <v>301643</v>
      </c>
    </row>
    <row r="3747" spans="2:3" x14ac:dyDescent="0.3">
      <c r="B3747" s="36">
        <v>33500868</v>
      </c>
      <c r="C3747" s="37">
        <v>319438</v>
      </c>
    </row>
    <row r="3748" spans="2:3" x14ac:dyDescent="0.3">
      <c r="B3748" s="36">
        <v>33500869</v>
      </c>
      <c r="C3748" s="37">
        <v>293439</v>
      </c>
    </row>
    <row r="3749" spans="2:3" x14ac:dyDescent="0.3">
      <c r="B3749" s="36">
        <v>33500870</v>
      </c>
      <c r="C3749" s="37">
        <v>263687</v>
      </c>
    </row>
    <row r="3750" spans="2:3" x14ac:dyDescent="0.3">
      <c r="B3750" s="36">
        <v>33500871</v>
      </c>
      <c r="C3750" s="37">
        <v>177572</v>
      </c>
    </row>
    <row r="3751" spans="2:3" x14ac:dyDescent="0.3">
      <c r="B3751" s="36">
        <v>33500872</v>
      </c>
      <c r="C3751" s="37">
        <v>148386</v>
      </c>
    </row>
    <row r="3752" spans="2:3" x14ac:dyDescent="0.3">
      <c r="B3752" s="36">
        <v>33500873</v>
      </c>
      <c r="C3752" s="37">
        <v>251762</v>
      </c>
    </row>
    <row r="3753" spans="2:3" x14ac:dyDescent="0.3">
      <c r="B3753" s="36">
        <v>33500874</v>
      </c>
      <c r="C3753" s="37">
        <v>236756</v>
      </c>
    </row>
    <row r="3754" spans="2:3" x14ac:dyDescent="0.3">
      <c r="B3754" s="36">
        <v>33500875</v>
      </c>
      <c r="C3754" s="37">
        <v>218246</v>
      </c>
    </row>
    <row r="3755" spans="2:3" x14ac:dyDescent="0.3">
      <c r="B3755" s="36">
        <v>33500876</v>
      </c>
      <c r="C3755" s="37">
        <v>239641</v>
      </c>
    </row>
    <row r="3756" spans="2:3" x14ac:dyDescent="0.3">
      <c r="B3756" s="36">
        <v>33500877</v>
      </c>
      <c r="C3756" s="37">
        <v>229735</v>
      </c>
    </row>
    <row r="3757" spans="2:3" x14ac:dyDescent="0.3">
      <c r="B3757" s="36">
        <v>33500878</v>
      </c>
      <c r="C3757" s="37">
        <v>307007</v>
      </c>
    </row>
    <row r="3758" spans="2:3" x14ac:dyDescent="0.3">
      <c r="B3758" s="36">
        <v>33500879</v>
      </c>
      <c r="C3758" s="37">
        <v>367321</v>
      </c>
    </row>
    <row r="3759" spans="2:3" x14ac:dyDescent="0.3">
      <c r="B3759" s="36">
        <v>33500880</v>
      </c>
      <c r="C3759" s="37">
        <v>134372</v>
      </c>
    </row>
    <row r="3760" spans="2:3" x14ac:dyDescent="0.3">
      <c r="B3760" s="36">
        <v>33500881</v>
      </c>
      <c r="C3760" s="37">
        <v>244001</v>
      </c>
    </row>
    <row r="3761" spans="2:3" x14ac:dyDescent="0.3">
      <c r="B3761" s="36">
        <v>33500882</v>
      </c>
      <c r="C3761" s="37">
        <v>247572</v>
      </c>
    </row>
    <row r="3762" spans="2:3" x14ac:dyDescent="0.3">
      <c r="B3762" s="36">
        <v>33500883</v>
      </c>
      <c r="C3762" s="37">
        <v>183566</v>
      </c>
    </row>
    <row r="3763" spans="2:3" x14ac:dyDescent="0.3">
      <c r="B3763" s="36">
        <v>33500884</v>
      </c>
      <c r="C3763" s="37">
        <v>216799</v>
      </c>
    </row>
    <row r="3764" spans="2:3" x14ac:dyDescent="0.3">
      <c r="B3764" s="36">
        <v>33500885</v>
      </c>
      <c r="C3764" s="37">
        <v>282453</v>
      </c>
    </row>
    <row r="3765" spans="2:3" x14ac:dyDescent="0.3">
      <c r="B3765" s="36">
        <v>33500886</v>
      </c>
      <c r="C3765" s="37">
        <v>111587</v>
      </c>
    </row>
    <row r="3766" spans="2:3" x14ac:dyDescent="0.3">
      <c r="B3766" s="36">
        <v>33500887</v>
      </c>
      <c r="C3766" s="37">
        <v>222876</v>
      </c>
    </row>
    <row r="3767" spans="2:3" x14ac:dyDescent="0.3">
      <c r="B3767" s="36">
        <v>33500888</v>
      </c>
      <c r="C3767" s="37">
        <v>246516</v>
      </c>
    </row>
    <row r="3768" spans="2:3" x14ac:dyDescent="0.3">
      <c r="B3768" s="36">
        <v>33500889</v>
      </c>
      <c r="C3768" s="37">
        <v>222965</v>
      </c>
    </row>
    <row r="3769" spans="2:3" x14ac:dyDescent="0.3">
      <c r="B3769" s="36">
        <v>33500890</v>
      </c>
      <c r="C3769" s="37">
        <v>223693</v>
      </c>
    </row>
    <row r="3770" spans="2:3" x14ac:dyDescent="0.3">
      <c r="B3770" s="36">
        <v>33500891</v>
      </c>
      <c r="C3770" s="37">
        <v>328077</v>
      </c>
    </row>
    <row r="3771" spans="2:3" x14ac:dyDescent="0.3">
      <c r="B3771" s="36">
        <v>33500892</v>
      </c>
      <c r="C3771" s="37">
        <v>133953</v>
      </c>
    </row>
    <row r="3772" spans="2:3" x14ac:dyDescent="0.3">
      <c r="B3772" s="36">
        <v>33500893</v>
      </c>
      <c r="C3772" s="37">
        <v>279996</v>
      </c>
    </row>
    <row r="3773" spans="2:3" x14ac:dyDescent="0.3">
      <c r="B3773" s="36">
        <v>33500894</v>
      </c>
      <c r="C3773" s="37">
        <v>365952</v>
      </c>
    </row>
    <row r="3774" spans="2:3" x14ac:dyDescent="0.3">
      <c r="B3774" s="36">
        <v>33500895</v>
      </c>
      <c r="C3774" s="37">
        <v>296387</v>
      </c>
    </row>
    <row r="3775" spans="2:3" x14ac:dyDescent="0.3">
      <c r="B3775" s="36">
        <v>33500896</v>
      </c>
      <c r="C3775" s="37">
        <v>246156</v>
      </c>
    </row>
    <row r="3776" spans="2:3" x14ac:dyDescent="0.3">
      <c r="B3776" s="36">
        <v>33500897</v>
      </c>
      <c r="C3776" s="37">
        <v>92583</v>
      </c>
    </row>
    <row r="3777" spans="2:3" x14ac:dyDescent="0.3">
      <c r="B3777" s="36">
        <v>33500898</v>
      </c>
      <c r="C3777" s="37">
        <v>182426</v>
      </c>
    </row>
    <row r="3778" spans="2:3" x14ac:dyDescent="0.3">
      <c r="B3778" s="36">
        <v>33500899</v>
      </c>
      <c r="C3778" s="37">
        <v>188518</v>
      </c>
    </row>
    <row r="3779" spans="2:3" x14ac:dyDescent="0.3">
      <c r="B3779" s="36">
        <v>33500900</v>
      </c>
      <c r="C3779" s="37">
        <v>204516</v>
      </c>
    </row>
    <row r="3780" spans="2:3" x14ac:dyDescent="0.3">
      <c r="B3780" s="36">
        <v>33500901</v>
      </c>
      <c r="C3780" s="37">
        <v>301056</v>
      </c>
    </row>
    <row r="3781" spans="2:3" x14ac:dyDescent="0.3">
      <c r="B3781" s="36">
        <v>33500902</v>
      </c>
      <c r="C3781" s="37">
        <v>196823</v>
      </c>
    </row>
    <row r="3782" spans="2:3" x14ac:dyDescent="0.3">
      <c r="B3782" s="36">
        <v>33500903</v>
      </c>
      <c r="C3782" s="37">
        <v>366067</v>
      </c>
    </row>
    <row r="3783" spans="2:3" x14ac:dyDescent="0.3">
      <c r="B3783" s="36">
        <v>33500904</v>
      </c>
      <c r="C3783" s="37">
        <v>245230</v>
      </c>
    </row>
    <row r="3784" spans="2:3" x14ac:dyDescent="0.3">
      <c r="B3784" s="36">
        <v>33500905</v>
      </c>
      <c r="C3784" s="37">
        <v>159628</v>
      </c>
    </row>
    <row r="3785" spans="2:3" x14ac:dyDescent="0.3">
      <c r="B3785" s="36">
        <v>33500906</v>
      </c>
      <c r="C3785" s="37">
        <v>199282</v>
      </c>
    </row>
    <row r="3786" spans="2:3" x14ac:dyDescent="0.3">
      <c r="B3786" s="36">
        <v>33500907</v>
      </c>
      <c r="C3786" s="37">
        <v>235298</v>
      </c>
    </row>
    <row r="3787" spans="2:3" x14ac:dyDescent="0.3">
      <c r="B3787" s="36">
        <v>33500908</v>
      </c>
      <c r="C3787" s="37">
        <v>248375</v>
      </c>
    </row>
    <row r="3788" spans="2:3" x14ac:dyDescent="0.3">
      <c r="B3788" s="36">
        <v>33500909</v>
      </c>
      <c r="C3788" s="37">
        <v>338047</v>
      </c>
    </row>
    <row r="3789" spans="2:3" x14ac:dyDescent="0.3">
      <c r="B3789" s="36">
        <v>33500910</v>
      </c>
      <c r="C3789" s="37">
        <v>269981</v>
      </c>
    </row>
    <row r="3790" spans="2:3" x14ac:dyDescent="0.3">
      <c r="B3790" s="36">
        <v>33500911</v>
      </c>
      <c r="C3790" s="37">
        <v>246232</v>
      </c>
    </row>
    <row r="3791" spans="2:3" x14ac:dyDescent="0.3">
      <c r="B3791" s="36">
        <v>33500912</v>
      </c>
      <c r="C3791" s="37">
        <v>300700</v>
      </c>
    </row>
    <row r="3792" spans="2:3" x14ac:dyDescent="0.3">
      <c r="B3792" s="36">
        <v>33500913</v>
      </c>
      <c r="C3792" s="37">
        <v>323129</v>
      </c>
    </row>
    <row r="3793" spans="2:3" x14ac:dyDescent="0.3">
      <c r="B3793" s="36">
        <v>33500914</v>
      </c>
      <c r="C3793" s="37">
        <v>273860</v>
      </c>
    </row>
    <row r="3794" spans="2:3" x14ac:dyDescent="0.3">
      <c r="B3794" s="36">
        <v>33500915</v>
      </c>
      <c r="C3794" s="37">
        <v>236633</v>
      </c>
    </row>
    <row r="3795" spans="2:3" x14ac:dyDescent="0.3">
      <c r="B3795" s="36">
        <v>33500916</v>
      </c>
      <c r="C3795" s="37">
        <v>166239</v>
      </c>
    </row>
    <row r="3796" spans="2:3" x14ac:dyDescent="0.3">
      <c r="B3796" s="36">
        <v>33500917</v>
      </c>
      <c r="C3796" s="37">
        <v>120577</v>
      </c>
    </row>
    <row r="3797" spans="2:3" x14ac:dyDescent="0.3">
      <c r="B3797" s="36">
        <v>33500918</v>
      </c>
      <c r="C3797" s="37">
        <v>266208</v>
      </c>
    </row>
    <row r="3798" spans="2:3" x14ac:dyDescent="0.3">
      <c r="B3798" s="36">
        <v>33500919</v>
      </c>
      <c r="C3798" s="37">
        <v>242810</v>
      </c>
    </row>
    <row r="3799" spans="2:3" x14ac:dyDescent="0.3">
      <c r="B3799" s="36">
        <v>33500920</v>
      </c>
      <c r="C3799" s="37">
        <v>286467</v>
      </c>
    </row>
    <row r="3800" spans="2:3" x14ac:dyDescent="0.3">
      <c r="B3800" s="36">
        <v>33500921</v>
      </c>
      <c r="C3800" s="37">
        <v>317899</v>
      </c>
    </row>
    <row r="3801" spans="2:3" x14ac:dyDescent="0.3">
      <c r="B3801" s="36">
        <v>33500922</v>
      </c>
      <c r="C3801" s="37">
        <v>209520</v>
      </c>
    </row>
    <row r="3802" spans="2:3" x14ac:dyDescent="0.3">
      <c r="B3802" s="36">
        <v>33500923</v>
      </c>
      <c r="C3802" s="37">
        <v>138949</v>
      </c>
    </row>
    <row r="3803" spans="2:3" x14ac:dyDescent="0.3">
      <c r="B3803" s="36">
        <v>33500924</v>
      </c>
      <c r="C3803" s="37">
        <v>244014</v>
      </c>
    </row>
    <row r="3804" spans="2:3" x14ac:dyDescent="0.3">
      <c r="B3804" s="36">
        <v>33500925</v>
      </c>
      <c r="C3804" s="37">
        <v>274803</v>
      </c>
    </row>
    <row r="3805" spans="2:3" x14ac:dyDescent="0.3">
      <c r="B3805" s="36">
        <v>33500926</v>
      </c>
      <c r="C3805" s="37">
        <v>251693</v>
      </c>
    </row>
    <row r="3806" spans="2:3" x14ac:dyDescent="0.3">
      <c r="B3806" s="36">
        <v>33500927</v>
      </c>
      <c r="C3806" s="37">
        <v>381735</v>
      </c>
    </row>
    <row r="3807" spans="2:3" x14ac:dyDescent="0.3">
      <c r="B3807" s="36">
        <v>33500928</v>
      </c>
      <c r="C3807" s="37">
        <v>131292</v>
      </c>
    </row>
    <row r="3808" spans="2:3" x14ac:dyDescent="0.3">
      <c r="B3808" s="36">
        <v>33500929</v>
      </c>
      <c r="C3808" s="37">
        <v>261807</v>
      </c>
    </row>
    <row r="3809" spans="2:3" x14ac:dyDescent="0.3">
      <c r="B3809" s="36">
        <v>33500930</v>
      </c>
      <c r="C3809" s="37">
        <v>164938</v>
      </c>
    </row>
    <row r="3810" spans="2:3" x14ac:dyDescent="0.3">
      <c r="B3810" s="36">
        <v>33500931</v>
      </c>
      <c r="C3810" s="37">
        <v>260280</v>
      </c>
    </row>
    <row r="3811" spans="2:3" x14ac:dyDescent="0.3">
      <c r="B3811" s="36">
        <v>33500932</v>
      </c>
      <c r="C3811" s="37">
        <v>245901</v>
      </c>
    </row>
    <row r="3812" spans="2:3" x14ac:dyDescent="0.3">
      <c r="B3812" s="36">
        <v>33500933</v>
      </c>
      <c r="C3812" s="37">
        <v>317429</v>
      </c>
    </row>
    <row r="3813" spans="2:3" x14ac:dyDescent="0.3">
      <c r="B3813" s="36">
        <v>33500934</v>
      </c>
      <c r="C3813" s="37">
        <v>250620</v>
      </c>
    </row>
    <row r="3814" spans="2:3" x14ac:dyDescent="0.3">
      <c r="B3814" s="36">
        <v>33500935</v>
      </c>
      <c r="C3814" s="37">
        <v>182560</v>
      </c>
    </row>
    <row r="3815" spans="2:3" x14ac:dyDescent="0.3">
      <c r="B3815" s="36">
        <v>33500936</v>
      </c>
      <c r="C3815" s="37">
        <v>219549</v>
      </c>
    </row>
    <row r="3816" spans="2:3" x14ac:dyDescent="0.3">
      <c r="B3816" s="36">
        <v>33500937</v>
      </c>
      <c r="C3816" s="37">
        <v>174676</v>
      </c>
    </row>
    <row r="3817" spans="2:3" x14ac:dyDescent="0.3">
      <c r="B3817" s="36">
        <v>33500938</v>
      </c>
      <c r="C3817" s="37">
        <v>214778</v>
      </c>
    </row>
    <row r="3818" spans="2:3" x14ac:dyDescent="0.3">
      <c r="B3818" s="36">
        <v>33500939</v>
      </c>
      <c r="C3818" s="37">
        <v>273912</v>
      </c>
    </row>
    <row r="3819" spans="2:3" x14ac:dyDescent="0.3">
      <c r="B3819" s="36">
        <v>33500940</v>
      </c>
      <c r="C3819" s="37">
        <v>222909</v>
      </c>
    </row>
    <row r="3820" spans="2:3" x14ac:dyDescent="0.3">
      <c r="B3820" s="36">
        <v>33500941</v>
      </c>
      <c r="C3820" s="37">
        <v>260650</v>
      </c>
    </row>
    <row r="3821" spans="2:3" x14ac:dyDescent="0.3">
      <c r="B3821" s="36">
        <v>33500942</v>
      </c>
      <c r="C3821" s="37">
        <v>192967</v>
      </c>
    </row>
    <row r="3822" spans="2:3" x14ac:dyDescent="0.3">
      <c r="B3822" s="36">
        <v>33500943</v>
      </c>
      <c r="C3822" s="37">
        <v>178923</v>
      </c>
    </row>
    <row r="3823" spans="2:3" x14ac:dyDescent="0.3">
      <c r="B3823" s="36">
        <v>33500944</v>
      </c>
      <c r="C3823" s="37">
        <v>289149</v>
      </c>
    </row>
    <row r="3824" spans="2:3" x14ac:dyDescent="0.3">
      <c r="B3824" s="36">
        <v>33500945</v>
      </c>
      <c r="C3824" s="37">
        <v>168230</v>
      </c>
    </row>
    <row r="3825" spans="2:3" x14ac:dyDescent="0.3">
      <c r="B3825" s="36">
        <v>33500946</v>
      </c>
      <c r="C3825" s="37">
        <v>265273</v>
      </c>
    </row>
    <row r="3826" spans="2:3" x14ac:dyDescent="0.3">
      <c r="B3826" s="36">
        <v>33500947</v>
      </c>
      <c r="C3826" s="37">
        <v>315864</v>
      </c>
    </row>
    <row r="3827" spans="2:3" x14ac:dyDescent="0.3">
      <c r="B3827" s="36">
        <v>33500948</v>
      </c>
      <c r="C3827" s="37">
        <v>228445</v>
      </c>
    </row>
    <row r="3828" spans="2:3" x14ac:dyDescent="0.3">
      <c r="B3828" s="36">
        <v>33500949</v>
      </c>
      <c r="C3828" s="37">
        <v>289489</v>
      </c>
    </row>
    <row r="3829" spans="2:3" x14ac:dyDescent="0.3">
      <c r="B3829" s="36">
        <v>33500950</v>
      </c>
      <c r="C3829" s="37">
        <v>298965</v>
      </c>
    </row>
    <row r="3830" spans="2:3" x14ac:dyDescent="0.3">
      <c r="B3830" s="36">
        <v>33500951</v>
      </c>
      <c r="C3830" s="37">
        <v>237194</v>
      </c>
    </row>
    <row r="3831" spans="2:3" x14ac:dyDescent="0.3">
      <c r="B3831" s="36">
        <v>33500952</v>
      </c>
      <c r="C3831" s="37">
        <v>254972</v>
      </c>
    </row>
    <row r="3832" spans="2:3" x14ac:dyDescent="0.3">
      <c r="B3832" s="36">
        <v>33500953</v>
      </c>
      <c r="C3832" s="37">
        <v>211479</v>
      </c>
    </row>
    <row r="3833" spans="2:3" x14ac:dyDescent="0.3">
      <c r="B3833" s="36">
        <v>33500954</v>
      </c>
      <c r="C3833" s="37">
        <v>323648</v>
      </c>
    </row>
    <row r="3834" spans="2:3" x14ac:dyDescent="0.3">
      <c r="B3834" s="36">
        <v>33500955</v>
      </c>
      <c r="C3834" s="37">
        <v>140902</v>
      </c>
    </row>
    <row r="3835" spans="2:3" x14ac:dyDescent="0.3">
      <c r="B3835" s="36">
        <v>33500956</v>
      </c>
      <c r="C3835" s="37">
        <v>355724</v>
      </c>
    </row>
    <row r="3836" spans="2:3" x14ac:dyDescent="0.3">
      <c r="B3836" s="36">
        <v>33500957</v>
      </c>
      <c r="C3836" s="37">
        <v>231071</v>
      </c>
    </row>
    <row r="3837" spans="2:3" x14ac:dyDescent="0.3">
      <c r="B3837" s="36">
        <v>33500958</v>
      </c>
      <c r="C3837" s="37">
        <v>322293</v>
      </c>
    </row>
    <row r="3838" spans="2:3" x14ac:dyDescent="0.3">
      <c r="B3838" s="36">
        <v>33500959</v>
      </c>
      <c r="C3838" s="37">
        <v>152483</v>
      </c>
    </row>
    <row r="3839" spans="2:3" x14ac:dyDescent="0.3">
      <c r="B3839" s="36">
        <v>33500960</v>
      </c>
      <c r="C3839" s="37">
        <v>147941</v>
      </c>
    </row>
    <row r="3840" spans="2:3" x14ac:dyDescent="0.3">
      <c r="B3840" s="36">
        <v>33500961</v>
      </c>
      <c r="C3840" s="37">
        <v>327398</v>
      </c>
    </row>
    <row r="3841" spans="2:3" x14ac:dyDescent="0.3">
      <c r="B3841" s="36">
        <v>33500962</v>
      </c>
      <c r="C3841" s="37">
        <v>224917</v>
      </c>
    </row>
    <row r="3842" spans="2:3" x14ac:dyDescent="0.3">
      <c r="B3842" s="36">
        <v>33500963</v>
      </c>
      <c r="C3842" s="37">
        <v>254386</v>
      </c>
    </row>
    <row r="3843" spans="2:3" x14ac:dyDescent="0.3">
      <c r="B3843" s="36">
        <v>33500964</v>
      </c>
      <c r="C3843" s="37">
        <v>273869</v>
      </c>
    </row>
    <row r="3844" spans="2:3" x14ac:dyDescent="0.3">
      <c r="B3844" s="36">
        <v>33500965</v>
      </c>
      <c r="C3844" s="37">
        <v>255709</v>
      </c>
    </row>
    <row r="3845" spans="2:3" x14ac:dyDescent="0.3">
      <c r="B3845" s="36">
        <v>33500966</v>
      </c>
      <c r="C3845" s="37">
        <v>267129</v>
      </c>
    </row>
    <row r="3846" spans="2:3" x14ac:dyDescent="0.3">
      <c r="B3846" s="36">
        <v>33500967</v>
      </c>
      <c r="C3846" s="37">
        <v>330240</v>
      </c>
    </row>
    <row r="3847" spans="2:3" x14ac:dyDescent="0.3">
      <c r="B3847" s="36">
        <v>33500968</v>
      </c>
      <c r="C3847" s="37">
        <v>298304</v>
      </c>
    </row>
    <row r="3848" spans="2:3" x14ac:dyDescent="0.3">
      <c r="B3848" s="36">
        <v>33500969</v>
      </c>
      <c r="C3848" s="37">
        <v>275744</v>
      </c>
    </row>
    <row r="3849" spans="2:3" x14ac:dyDescent="0.3">
      <c r="B3849" s="36">
        <v>33500970</v>
      </c>
      <c r="C3849" s="37">
        <v>182889</v>
      </c>
    </row>
    <row r="3850" spans="2:3" x14ac:dyDescent="0.3">
      <c r="B3850" s="36">
        <v>33500971</v>
      </c>
      <c r="C3850" s="37">
        <v>306073</v>
      </c>
    </row>
    <row r="3851" spans="2:3" x14ac:dyDescent="0.3">
      <c r="B3851" s="36">
        <v>33500972</v>
      </c>
      <c r="C3851" s="37">
        <v>234813</v>
      </c>
    </row>
    <row r="3852" spans="2:3" x14ac:dyDescent="0.3">
      <c r="B3852" s="36">
        <v>33500973</v>
      </c>
      <c r="C3852" s="37">
        <v>247239</v>
      </c>
    </row>
    <row r="3853" spans="2:3" x14ac:dyDescent="0.3">
      <c r="B3853" s="36">
        <v>33500974</v>
      </c>
      <c r="C3853" s="37">
        <v>282305</v>
      </c>
    </row>
    <row r="3854" spans="2:3" x14ac:dyDescent="0.3">
      <c r="B3854" s="36">
        <v>33500975</v>
      </c>
      <c r="C3854" s="37">
        <v>260944</v>
      </c>
    </row>
    <row r="3855" spans="2:3" x14ac:dyDescent="0.3">
      <c r="B3855" s="36">
        <v>33500976</v>
      </c>
      <c r="C3855" s="37">
        <v>248454</v>
      </c>
    </row>
    <row r="3856" spans="2:3" x14ac:dyDescent="0.3">
      <c r="B3856" s="36">
        <v>33500977</v>
      </c>
      <c r="C3856" s="37">
        <v>295134</v>
      </c>
    </row>
    <row r="3857" spans="2:3" x14ac:dyDescent="0.3">
      <c r="B3857" s="36">
        <v>33500978</v>
      </c>
      <c r="C3857" s="37">
        <v>202118</v>
      </c>
    </row>
    <row r="3858" spans="2:3" x14ac:dyDescent="0.3">
      <c r="B3858" s="36">
        <v>33500979</v>
      </c>
      <c r="C3858" s="37">
        <v>258034</v>
      </c>
    </row>
    <row r="3859" spans="2:3" x14ac:dyDescent="0.3">
      <c r="B3859" s="36">
        <v>33500980</v>
      </c>
      <c r="C3859" s="37">
        <v>241192</v>
      </c>
    </row>
    <row r="3860" spans="2:3" x14ac:dyDescent="0.3">
      <c r="B3860" s="36">
        <v>33500981</v>
      </c>
      <c r="C3860" s="37">
        <v>298639</v>
      </c>
    </row>
    <row r="3861" spans="2:3" x14ac:dyDescent="0.3">
      <c r="B3861" s="36">
        <v>33500982</v>
      </c>
      <c r="C3861" s="37">
        <v>332695</v>
      </c>
    </row>
    <row r="3862" spans="2:3" x14ac:dyDescent="0.3">
      <c r="B3862" s="36">
        <v>33500983</v>
      </c>
      <c r="C3862" s="37">
        <v>280127</v>
      </c>
    </row>
    <row r="3863" spans="2:3" x14ac:dyDescent="0.3">
      <c r="B3863" s="36">
        <v>33500984</v>
      </c>
      <c r="C3863" s="37">
        <v>327081</v>
      </c>
    </row>
    <row r="3864" spans="2:3" x14ac:dyDescent="0.3">
      <c r="B3864" s="36">
        <v>33500985</v>
      </c>
      <c r="C3864" s="37">
        <v>156820</v>
      </c>
    </row>
    <row r="3865" spans="2:3" x14ac:dyDescent="0.3">
      <c r="B3865" s="36">
        <v>33500986</v>
      </c>
      <c r="C3865" s="37">
        <v>262302</v>
      </c>
    </row>
    <row r="3866" spans="2:3" x14ac:dyDescent="0.3">
      <c r="B3866" s="36">
        <v>33500987</v>
      </c>
      <c r="C3866" s="37">
        <v>284589</v>
      </c>
    </row>
    <row r="3867" spans="2:3" x14ac:dyDescent="0.3">
      <c r="B3867" s="36">
        <v>33500988</v>
      </c>
      <c r="C3867" s="37">
        <v>269453</v>
      </c>
    </row>
    <row r="3868" spans="2:3" x14ac:dyDescent="0.3">
      <c r="B3868" s="36">
        <v>33500989</v>
      </c>
      <c r="C3868" s="37">
        <v>274384</v>
      </c>
    </row>
    <row r="3869" spans="2:3" x14ac:dyDescent="0.3">
      <c r="B3869" s="36">
        <v>33500990</v>
      </c>
      <c r="C3869" s="37">
        <v>272253</v>
      </c>
    </row>
    <row r="3870" spans="2:3" x14ac:dyDescent="0.3">
      <c r="B3870" s="36">
        <v>33500991</v>
      </c>
      <c r="C3870" s="37">
        <v>239654</v>
      </c>
    </row>
    <row r="3871" spans="2:3" x14ac:dyDescent="0.3">
      <c r="B3871" s="36">
        <v>33500992</v>
      </c>
      <c r="C3871" s="37">
        <v>367176</v>
      </c>
    </row>
    <row r="3872" spans="2:3" x14ac:dyDescent="0.3">
      <c r="B3872" s="36">
        <v>33500993</v>
      </c>
      <c r="C3872" s="37">
        <v>284747</v>
      </c>
    </row>
    <row r="3873" spans="2:3" x14ac:dyDescent="0.3">
      <c r="B3873" s="36">
        <v>33500994</v>
      </c>
      <c r="C3873" s="37">
        <v>279385</v>
      </c>
    </row>
    <row r="3874" spans="2:3" x14ac:dyDescent="0.3">
      <c r="B3874" s="36">
        <v>33500995</v>
      </c>
      <c r="C3874" s="37">
        <v>293793</v>
      </c>
    </row>
    <row r="3875" spans="2:3" x14ac:dyDescent="0.3">
      <c r="B3875" s="36">
        <v>33500996</v>
      </c>
      <c r="C3875" s="37">
        <v>294730</v>
      </c>
    </row>
    <row r="3876" spans="2:3" x14ac:dyDescent="0.3">
      <c r="B3876" s="36">
        <v>33500997</v>
      </c>
      <c r="C3876" s="37">
        <v>202991</v>
      </c>
    </row>
    <row r="3877" spans="2:3" x14ac:dyDescent="0.3">
      <c r="B3877" s="36">
        <v>33500998</v>
      </c>
      <c r="C3877" s="37">
        <v>243668</v>
      </c>
    </row>
    <row r="3878" spans="2:3" x14ac:dyDescent="0.3">
      <c r="B3878" s="36">
        <v>33500999</v>
      </c>
      <c r="C3878" s="37">
        <v>242743</v>
      </c>
    </row>
    <row r="3879" spans="2:3" x14ac:dyDescent="0.3">
      <c r="B3879" s="36">
        <v>33501000</v>
      </c>
      <c r="C3879" s="37">
        <v>284720</v>
      </c>
    </row>
    <row r="3880" spans="2:3" x14ac:dyDescent="0.3">
      <c r="B3880" s="36">
        <v>33501001</v>
      </c>
      <c r="C3880" s="37">
        <v>267346</v>
      </c>
    </row>
    <row r="3881" spans="2:3" x14ac:dyDescent="0.3">
      <c r="B3881" s="36">
        <v>33501002</v>
      </c>
      <c r="C3881" s="37">
        <v>184980</v>
      </c>
    </row>
    <row r="3882" spans="2:3" x14ac:dyDescent="0.3">
      <c r="B3882" s="36">
        <v>33501003</v>
      </c>
      <c r="C3882" s="37">
        <v>201701</v>
      </c>
    </row>
    <row r="3883" spans="2:3" x14ac:dyDescent="0.3">
      <c r="B3883" s="36">
        <v>33501004</v>
      </c>
      <c r="C3883" s="37">
        <v>205409</v>
      </c>
    </row>
    <row r="3884" spans="2:3" x14ac:dyDescent="0.3">
      <c r="B3884" s="36">
        <v>33501005</v>
      </c>
      <c r="C3884" s="37">
        <v>297759</v>
      </c>
    </row>
    <row r="3885" spans="2:3" x14ac:dyDescent="0.3">
      <c r="B3885" s="36">
        <v>33501006</v>
      </c>
      <c r="C3885" s="37">
        <v>247928</v>
      </c>
    </row>
    <row r="3886" spans="2:3" x14ac:dyDescent="0.3">
      <c r="B3886" s="36">
        <v>33501007</v>
      </c>
      <c r="C3886" s="37">
        <v>294972</v>
      </c>
    </row>
    <row r="3887" spans="2:3" x14ac:dyDescent="0.3">
      <c r="B3887" s="36">
        <v>33501008</v>
      </c>
      <c r="C3887" s="37">
        <v>202693</v>
      </c>
    </row>
    <row r="3888" spans="2:3" x14ac:dyDescent="0.3">
      <c r="B3888" s="36">
        <v>33501009</v>
      </c>
      <c r="C3888" s="37">
        <v>283050</v>
      </c>
    </row>
    <row r="3889" spans="2:3" x14ac:dyDescent="0.3">
      <c r="B3889" s="36">
        <v>33501010</v>
      </c>
      <c r="C3889" s="37">
        <v>289181</v>
      </c>
    </row>
    <row r="3890" spans="2:3" x14ac:dyDescent="0.3">
      <c r="B3890" s="36">
        <v>33501011</v>
      </c>
      <c r="C3890" s="37">
        <v>351208</v>
      </c>
    </row>
    <row r="3891" spans="2:3" x14ac:dyDescent="0.3">
      <c r="B3891" s="36">
        <v>33501012</v>
      </c>
      <c r="C3891" s="37">
        <v>292672</v>
      </c>
    </row>
    <row r="3892" spans="2:3" x14ac:dyDescent="0.3">
      <c r="B3892" s="36">
        <v>33501013</v>
      </c>
      <c r="C3892" s="37">
        <v>351695</v>
      </c>
    </row>
    <row r="3893" spans="2:3" x14ac:dyDescent="0.3">
      <c r="B3893" s="36">
        <v>33501014</v>
      </c>
      <c r="C3893" s="37">
        <v>361525</v>
      </c>
    </row>
    <row r="3894" spans="2:3" x14ac:dyDescent="0.3">
      <c r="B3894" s="36">
        <v>33501015</v>
      </c>
      <c r="C3894" s="37">
        <v>273328</v>
      </c>
    </row>
    <row r="3895" spans="2:3" x14ac:dyDescent="0.3">
      <c r="B3895" s="36">
        <v>33501016</v>
      </c>
      <c r="C3895" s="37">
        <v>315240</v>
      </c>
    </row>
    <row r="3896" spans="2:3" x14ac:dyDescent="0.3">
      <c r="B3896" s="36">
        <v>33501017</v>
      </c>
      <c r="C3896" s="37">
        <v>251965</v>
      </c>
    </row>
    <row r="3897" spans="2:3" x14ac:dyDescent="0.3">
      <c r="B3897" s="36">
        <v>33501018</v>
      </c>
      <c r="C3897" s="37">
        <v>160463</v>
      </c>
    </row>
    <row r="3898" spans="2:3" x14ac:dyDescent="0.3">
      <c r="B3898" s="36">
        <v>33501019</v>
      </c>
      <c r="C3898" s="37">
        <v>194029</v>
      </c>
    </row>
    <row r="3899" spans="2:3" x14ac:dyDescent="0.3">
      <c r="B3899" s="36">
        <v>33501020</v>
      </c>
      <c r="C3899" s="37">
        <v>226462</v>
      </c>
    </row>
    <row r="3900" spans="2:3" x14ac:dyDescent="0.3">
      <c r="B3900" s="36">
        <v>33501021</v>
      </c>
      <c r="C3900" s="37">
        <v>353925</v>
      </c>
    </row>
    <row r="3901" spans="2:3" x14ac:dyDescent="0.3">
      <c r="B3901" s="36">
        <v>33501022</v>
      </c>
      <c r="C3901" s="37">
        <v>163017</v>
      </c>
    </row>
    <row r="3902" spans="2:3" x14ac:dyDescent="0.3">
      <c r="B3902" s="36">
        <v>33501023</v>
      </c>
      <c r="C3902" s="37">
        <v>309278</v>
      </c>
    </row>
    <row r="3903" spans="2:3" x14ac:dyDescent="0.3">
      <c r="B3903" s="36">
        <v>33501024</v>
      </c>
      <c r="C3903" s="37">
        <v>286163</v>
      </c>
    </row>
    <row r="3904" spans="2:3" x14ac:dyDescent="0.3">
      <c r="B3904" s="36">
        <v>33501025</v>
      </c>
      <c r="C3904" s="37">
        <v>342644</v>
      </c>
    </row>
    <row r="3905" spans="2:3" x14ac:dyDescent="0.3">
      <c r="B3905" s="36">
        <v>33501026</v>
      </c>
      <c r="C3905" s="37">
        <v>263522</v>
      </c>
    </row>
    <row r="3906" spans="2:3" x14ac:dyDescent="0.3">
      <c r="B3906" s="36">
        <v>33501027</v>
      </c>
      <c r="C3906" s="37">
        <v>308640</v>
      </c>
    </row>
    <row r="3907" spans="2:3" x14ac:dyDescent="0.3">
      <c r="B3907" s="36">
        <v>33501028</v>
      </c>
      <c r="C3907" s="37">
        <v>253061</v>
      </c>
    </row>
    <row r="3908" spans="2:3" x14ac:dyDescent="0.3">
      <c r="B3908" s="36">
        <v>33501029</v>
      </c>
      <c r="C3908" s="37">
        <v>236266</v>
      </c>
    </row>
    <row r="3909" spans="2:3" x14ac:dyDescent="0.3">
      <c r="B3909" s="36">
        <v>33501030</v>
      </c>
      <c r="C3909" s="37">
        <v>84872</v>
      </c>
    </row>
    <row r="3910" spans="2:3" x14ac:dyDescent="0.3">
      <c r="B3910" s="36">
        <v>33501031</v>
      </c>
      <c r="C3910" s="37">
        <v>306574</v>
      </c>
    </row>
    <row r="3911" spans="2:3" x14ac:dyDescent="0.3">
      <c r="B3911" s="36">
        <v>33501032</v>
      </c>
      <c r="C3911" s="37">
        <v>293581</v>
      </c>
    </row>
    <row r="3912" spans="2:3" x14ac:dyDescent="0.3">
      <c r="B3912" s="36">
        <v>33501033</v>
      </c>
      <c r="C3912" s="37">
        <v>333774</v>
      </c>
    </row>
    <row r="3913" spans="2:3" x14ac:dyDescent="0.3">
      <c r="B3913" s="36">
        <v>33501034</v>
      </c>
      <c r="C3913" s="37">
        <v>113848</v>
      </c>
    </row>
    <row r="3914" spans="2:3" x14ac:dyDescent="0.3">
      <c r="B3914" s="36">
        <v>33501035</v>
      </c>
      <c r="C3914" s="37">
        <v>202073</v>
      </c>
    </row>
    <row r="3915" spans="2:3" x14ac:dyDescent="0.3">
      <c r="B3915" s="36">
        <v>33501036</v>
      </c>
      <c r="C3915" s="37">
        <v>224690</v>
      </c>
    </row>
    <row r="3916" spans="2:3" x14ac:dyDescent="0.3">
      <c r="B3916" s="36">
        <v>33501037</v>
      </c>
      <c r="C3916" s="37">
        <v>169304</v>
      </c>
    </row>
    <row r="3917" spans="2:3" x14ac:dyDescent="0.3">
      <c r="B3917" s="36">
        <v>33501038</v>
      </c>
      <c r="C3917" s="37">
        <v>362013</v>
      </c>
    </row>
    <row r="3918" spans="2:3" x14ac:dyDescent="0.3">
      <c r="B3918" s="36">
        <v>33501039</v>
      </c>
      <c r="C3918" s="37">
        <v>241757</v>
      </c>
    </row>
    <row r="3919" spans="2:3" x14ac:dyDescent="0.3">
      <c r="B3919" s="36">
        <v>33501040</v>
      </c>
      <c r="C3919" s="37">
        <v>148026</v>
      </c>
    </row>
    <row r="3920" spans="2:3" x14ac:dyDescent="0.3">
      <c r="B3920" s="36">
        <v>33501041</v>
      </c>
      <c r="C3920" s="37">
        <v>231185</v>
      </c>
    </row>
    <row r="3921" spans="2:3" x14ac:dyDescent="0.3">
      <c r="B3921" s="36">
        <v>33501042</v>
      </c>
      <c r="C3921" s="37">
        <v>119133</v>
      </c>
    </row>
    <row r="3922" spans="2:3" x14ac:dyDescent="0.3">
      <c r="B3922" s="36">
        <v>33501043</v>
      </c>
      <c r="C3922" s="37">
        <v>290129</v>
      </c>
    </row>
    <row r="3923" spans="2:3" x14ac:dyDescent="0.3">
      <c r="B3923" s="36">
        <v>33501044</v>
      </c>
      <c r="C3923" s="37">
        <v>209778</v>
      </c>
    </row>
    <row r="3924" spans="2:3" x14ac:dyDescent="0.3">
      <c r="B3924" s="36">
        <v>33501045</v>
      </c>
      <c r="C3924" s="37">
        <v>165712</v>
      </c>
    </row>
    <row r="3925" spans="2:3" x14ac:dyDescent="0.3">
      <c r="B3925" s="36">
        <v>33501046</v>
      </c>
      <c r="C3925" s="37">
        <v>202161</v>
      </c>
    </row>
    <row r="3926" spans="2:3" x14ac:dyDescent="0.3">
      <c r="B3926" s="36">
        <v>33501047</v>
      </c>
      <c r="C3926" s="37">
        <v>333762</v>
      </c>
    </row>
    <row r="3927" spans="2:3" x14ac:dyDescent="0.3">
      <c r="B3927" s="36">
        <v>33501048</v>
      </c>
      <c r="C3927" s="37">
        <v>197185</v>
      </c>
    </row>
    <row r="3928" spans="2:3" x14ac:dyDescent="0.3">
      <c r="B3928" s="36">
        <v>33501049</v>
      </c>
      <c r="C3928" s="37">
        <v>337936</v>
      </c>
    </row>
    <row r="3929" spans="2:3" x14ac:dyDescent="0.3">
      <c r="B3929" s="36">
        <v>33501050</v>
      </c>
      <c r="C3929" s="37">
        <v>255398</v>
      </c>
    </row>
    <row r="3930" spans="2:3" x14ac:dyDescent="0.3">
      <c r="B3930" s="36">
        <v>33501051</v>
      </c>
      <c r="C3930" s="37">
        <v>284386</v>
      </c>
    </row>
    <row r="3931" spans="2:3" x14ac:dyDescent="0.3">
      <c r="B3931" s="36">
        <v>33501052</v>
      </c>
      <c r="C3931" s="37">
        <v>198580</v>
      </c>
    </row>
    <row r="3932" spans="2:3" x14ac:dyDescent="0.3">
      <c r="B3932" s="36">
        <v>33501053</v>
      </c>
      <c r="C3932" s="37">
        <v>185841</v>
      </c>
    </row>
    <row r="3933" spans="2:3" x14ac:dyDescent="0.3">
      <c r="B3933" s="36">
        <v>33501054</v>
      </c>
      <c r="C3933" s="37">
        <v>273375</v>
      </c>
    </row>
    <row r="3934" spans="2:3" x14ac:dyDescent="0.3">
      <c r="B3934" s="36">
        <v>33501055</v>
      </c>
      <c r="C3934" s="37">
        <v>279407</v>
      </c>
    </row>
    <row r="3935" spans="2:3" x14ac:dyDescent="0.3">
      <c r="B3935" s="36">
        <v>33501056</v>
      </c>
      <c r="C3935" s="37">
        <v>363612</v>
      </c>
    </row>
    <row r="3936" spans="2:3" x14ac:dyDescent="0.3">
      <c r="B3936" s="36">
        <v>33501057</v>
      </c>
      <c r="C3936" s="37">
        <v>238926</v>
      </c>
    </row>
    <row r="3937" spans="2:3" x14ac:dyDescent="0.3">
      <c r="B3937" s="36">
        <v>33501058</v>
      </c>
      <c r="C3937" s="37">
        <v>319043</v>
      </c>
    </row>
    <row r="3938" spans="2:3" x14ac:dyDescent="0.3">
      <c r="B3938" s="36">
        <v>33501059</v>
      </c>
      <c r="C3938" s="37">
        <v>285951</v>
      </c>
    </row>
    <row r="3939" spans="2:3" x14ac:dyDescent="0.3">
      <c r="B3939" s="36">
        <v>33501060</v>
      </c>
      <c r="C3939" s="37">
        <v>288504</v>
      </c>
    </row>
    <row r="3940" spans="2:3" x14ac:dyDescent="0.3">
      <c r="B3940" s="36">
        <v>33501061</v>
      </c>
      <c r="C3940" s="37">
        <v>277193</v>
      </c>
    </row>
    <row r="3941" spans="2:3" x14ac:dyDescent="0.3">
      <c r="B3941" s="36">
        <v>33501062</v>
      </c>
      <c r="C3941" s="37">
        <v>219589</v>
      </c>
    </row>
    <row r="3942" spans="2:3" x14ac:dyDescent="0.3">
      <c r="B3942" s="36">
        <v>33501063</v>
      </c>
      <c r="C3942" s="37">
        <v>101830</v>
      </c>
    </row>
    <row r="3943" spans="2:3" x14ac:dyDescent="0.3">
      <c r="B3943" s="36">
        <v>33501064</v>
      </c>
      <c r="C3943" s="37">
        <v>293094</v>
      </c>
    </row>
    <row r="3944" spans="2:3" x14ac:dyDescent="0.3">
      <c r="B3944" s="36">
        <v>33501065</v>
      </c>
      <c r="C3944" s="37">
        <v>203703</v>
      </c>
    </row>
    <row r="3945" spans="2:3" x14ac:dyDescent="0.3">
      <c r="B3945" s="36">
        <v>33501066</v>
      </c>
      <c r="C3945" s="37">
        <v>224215</v>
      </c>
    </row>
    <row r="3946" spans="2:3" x14ac:dyDescent="0.3">
      <c r="B3946" s="36">
        <v>33501067</v>
      </c>
      <c r="C3946" s="37">
        <v>269280</v>
      </c>
    </row>
    <row r="3947" spans="2:3" x14ac:dyDescent="0.3">
      <c r="B3947" s="36">
        <v>33501068</v>
      </c>
      <c r="C3947" s="37">
        <v>255804</v>
      </c>
    </row>
    <row r="3948" spans="2:3" x14ac:dyDescent="0.3">
      <c r="B3948" s="36">
        <v>33501069</v>
      </c>
      <c r="C3948" s="37">
        <v>220107</v>
      </c>
    </row>
    <row r="3949" spans="2:3" x14ac:dyDescent="0.3">
      <c r="B3949" s="36">
        <v>33501070</v>
      </c>
      <c r="C3949" s="37">
        <v>142191</v>
      </c>
    </row>
    <row r="3950" spans="2:3" x14ac:dyDescent="0.3">
      <c r="B3950" s="36">
        <v>33501071</v>
      </c>
      <c r="C3950" s="37">
        <v>178319</v>
      </c>
    </row>
    <row r="3951" spans="2:3" x14ac:dyDescent="0.3">
      <c r="B3951" s="36">
        <v>33501072</v>
      </c>
      <c r="C3951" s="37">
        <v>252278</v>
      </c>
    </row>
    <row r="3952" spans="2:3" x14ac:dyDescent="0.3">
      <c r="B3952" s="36">
        <v>33501073</v>
      </c>
      <c r="C3952" s="37">
        <v>160527</v>
      </c>
    </row>
    <row r="3953" spans="2:3" x14ac:dyDescent="0.3">
      <c r="B3953" s="36">
        <v>33501074</v>
      </c>
      <c r="C3953" s="37">
        <v>240969</v>
      </c>
    </row>
    <row r="3954" spans="2:3" x14ac:dyDescent="0.3">
      <c r="B3954" s="36">
        <v>33501075</v>
      </c>
      <c r="C3954" s="37">
        <v>283383</v>
      </c>
    </row>
    <row r="3955" spans="2:3" x14ac:dyDescent="0.3">
      <c r="B3955" s="36">
        <v>33501076</v>
      </c>
      <c r="C3955" s="37">
        <v>260501</v>
      </c>
    </row>
    <row r="3956" spans="2:3" x14ac:dyDescent="0.3">
      <c r="B3956" s="36">
        <v>33501077</v>
      </c>
      <c r="C3956" s="37">
        <v>239803</v>
      </c>
    </row>
    <row r="3957" spans="2:3" x14ac:dyDescent="0.3">
      <c r="B3957" s="36">
        <v>33501078</v>
      </c>
      <c r="C3957" s="37">
        <v>294825</v>
      </c>
    </row>
    <row r="3958" spans="2:3" x14ac:dyDescent="0.3">
      <c r="B3958" s="36">
        <v>33501079</v>
      </c>
      <c r="C3958" s="37">
        <v>147210</v>
      </c>
    </row>
    <row r="3959" spans="2:3" x14ac:dyDescent="0.3">
      <c r="B3959" s="36">
        <v>33501080</v>
      </c>
      <c r="C3959" s="37">
        <v>242627</v>
      </c>
    </row>
    <row r="3960" spans="2:3" x14ac:dyDescent="0.3">
      <c r="B3960" s="36">
        <v>33501081</v>
      </c>
      <c r="C3960" s="37">
        <v>197051</v>
      </c>
    </row>
    <row r="3961" spans="2:3" x14ac:dyDescent="0.3">
      <c r="B3961" s="36">
        <v>33501082</v>
      </c>
      <c r="C3961" s="37">
        <v>171830</v>
      </c>
    </row>
    <row r="3962" spans="2:3" x14ac:dyDescent="0.3">
      <c r="B3962" s="36">
        <v>33501083</v>
      </c>
      <c r="C3962" s="37">
        <v>213812</v>
      </c>
    </row>
    <row r="3963" spans="2:3" x14ac:dyDescent="0.3">
      <c r="B3963" s="36">
        <v>33501084</v>
      </c>
      <c r="C3963" s="37">
        <v>203784</v>
      </c>
    </row>
    <row r="3964" spans="2:3" x14ac:dyDescent="0.3">
      <c r="B3964" s="36">
        <v>33501085</v>
      </c>
      <c r="C3964" s="37">
        <v>184353</v>
      </c>
    </row>
    <row r="3965" spans="2:3" x14ac:dyDescent="0.3">
      <c r="B3965" s="36">
        <v>33501086</v>
      </c>
      <c r="C3965" s="37">
        <v>215666</v>
      </c>
    </row>
    <row r="3966" spans="2:3" x14ac:dyDescent="0.3">
      <c r="B3966" s="36">
        <v>33501087</v>
      </c>
      <c r="C3966" s="37">
        <v>294031</v>
      </c>
    </row>
    <row r="3967" spans="2:3" x14ac:dyDescent="0.3">
      <c r="B3967" s="36">
        <v>33501088</v>
      </c>
      <c r="C3967" s="37">
        <v>300611</v>
      </c>
    </row>
    <row r="3968" spans="2:3" x14ac:dyDescent="0.3">
      <c r="B3968" s="36">
        <v>33501089</v>
      </c>
      <c r="C3968" s="37">
        <v>266028</v>
      </c>
    </row>
    <row r="3969" spans="2:3" x14ac:dyDescent="0.3">
      <c r="B3969" s="36">
        <v>33501090</v>
      </c>
      <c r="C3969" s="37">
        <v>231394</v>
      </c>
    </row>
    <row r="3970" spans="2:3" x14ac:dyDescent="0.3">
      <c r="B3970" s="36">
        <v>33501091</v>
      </c>
      <c r="C3970" s="37">
        <v>230812</v>
      </c>
    </row>
    <row r="3971" spans="2:3" x14ac:dyDescent="0.3">
      <c r="B3971" s="36">
        <v>33501092</v>
      </c>
      <c r="C3971" s="37">
        <v>252832</v>
      </c>
    </row>
    <row r="3972" spans="2:3" x14ac:dyDescent="0.3">
      <c r="B3972" s="36">
        <v>33501093</v>
      </c>
      <c r="C3972" s="37">
        <v>289583</v>
      </c>
    </row>
    <row r="3973" spans="2:3" x14ac:dyDescent="0.3">
      <c r="B3973" s="36">
        <v>33501094</v>
      </c>
      <c r="C3973" s="37">
        <v>147963</v>
      </c>
    </row>
    <row r="3974" spans="2:3" x14ac:dyDescent="0.3">
      <c r="B3974" s="36">
        <v>33501095</v>
      </c>
      <c r="C3974" s="37">
        <v>302742</v>
      </c>
    </row>
    <row r="3975" spans="2:3" x14ac:dyDescent="0.3">
      <c r="B3975" s="36">
        <v>33501096</v>
      </c>
      <c r="C3975" s="37">
        <v>290563</v>
      </c>
    </row>
    <row r="3976" spans="2:3" x14ac:dyDescent="0.3">
      <c r="B3976" s="36">
        <v>33501097</v>
      </c>
      <c r="C3976" s="37">
        <v>249722</v>
      </c>
    </row>
    <row r="3977" spans="2:3" x14ac:dyDescent="0.3">
      <c r="B3977" s="36">
        <v>33501098</v>
      </c>
      <c r="C3977" s="37">
        <v>190720</v>
      </c>
    </row>
    <row r="3978" spans="2:3" x14ac:dyDescent="0.3">
      <c r="B3978" s="36">
        <v>33501099</v>
      </c>
      <c r="C3978" s="37">
        <v>218716</v>
      </c>
    </row>
    <row r="3979" spans="2:3" x14ac:dyDescent="0.3">
      <c r="B3979" s="36">
        <v>33501100</v>
      </c>
      <c r="C3979" s="37">
        <v>217616</v>
      </c>
    </row>
    <row r="3980" spans="2:3" x14ac:dyDescent="0.3">
      <c r="B3980" s="36">
        <v>33501101</v>
      </c>
      <c r="C3980" s="37">
        <v>193206</v>
      </c>
    </row>
    <row r="3981" spans="2:3" x14ac:dyDescent="0.3">
      <c r="B3981" s="36">
        <v>33501102</v>
      </c>
      <c r="C3981" s="37">
        <v>311029</v>
      </c>
    </row>
    <row r="3982" spans="2:3" x14ac:dyDescent="0.3">
      <c r="B3982" s="36">
        <v>33501103</v>
      </c>
      <c r="C3982" s="37">
        <v>295329</v>
      </c>
    </row>
    <row r="3983" spans="2:3" x14ac:dyDescent="0.3">
      <c r="B3983" s="36">
        <v>33501104</v>
      </c>
      <c r="C3983" s="37">
        <v>301404</v>
      </c>
    </row>
    <row r="3984" spans="2:3" x14ac:dyDescent="0.3">
      <c r="B3984" s="36">
        <v>33501105</v>
      </c>
      <c r="C3984" s="37">
        <v>170334</v>
      </c>
    </row>
    <row r="3985" spans="2:3" x14ac:dyDescent="0.3">
      <c r="B3985" s="36">
        <v>33501106</v>
      </c>
      <c r="C3985" s="37">
        <v>215591</v>
      </c>
    </row>
    <row r="3986" spans="2:3" x14ac:dyDescent="0.3">
      <c r="B3986" s="36">
        <v>33501107</v>
      </c>
      <c r="C3986" s="37">
        <v>211589</v>
      </c>
    </row>
    <row r="3987" spans="2:3" x14ac:dyDescent="0.3">
      <c r="B3987" s="36">
        <v>33501108</v>
      </c>
      <c r="C3987" s="37">
        <v>248937</v>
      </c>
    </row>
    <row r="3988" spans="2:3" x14ac:dyDescent="0.3">
      <c r="B3988" s="36">
        <v>33501109</v>
      </c>
      <c r="C3988" s="37">
        <v>275170</v>
      </c>
    </row>
    <row r="3989" spans="2:3" x14ac:dyDescent="0.3">
      <c r="B3989" s="36">
        <v>33501110</v>
      </c>
      <c r="C3989" s="37">
        <v>200963</v>
      </c>
    </row>
    <row r="3990" spans="2:3" x14ac:dyDescent="0.3">
      <c r="B3990" s="36">
        <v>33501111</v>
      </c>
      <c r="C3990" s="37">
        <v>133015</v>
      </c>
    </row>
    <row r="3991" spans="2:3" x14ac:dyDescent="0.3">
      <c r="B3991" s="36">
        <v>33501112</v>
      </c>
      <c r="C3991" s="37">
        <v>198550</v>
      </c>
    </row>
    <row r="3992" spans="2:3" x14ac:dyDescent="0.3">
      <c r="B3992" s="36">
        <v>33501113</v>
      </c>
      <c r="C3992" s="37">
        <v>344499</v>
      </c>
    </row>
    <row r="3993" spans="2:3" x14ac:dyDescent="0.3">
      <c r="B3993" s="36">
        <v>33501114</v>
      </c>
      <c r="C3993" s="37">
        <v>205155</v>
      </c>
    </row>
    <row r="3994" spans="2:3" x14ac:dyDescent="0.3">
      <c r="B3994" s="36">
        <v>33501115</v>
      </c>
      <c r="C3994" s="37">
        <v>156604</v>
      </c>
    </row>
    <row r="3995" spans="2:3" x14ac:dyDescent="0.3">
      <c r="B3995" s="36">
        <v>33501116</v>
      </c>
      <c r="C3995" s="37">
        <v>383442</v>
      </c>
    </row>
    <row r="3996" spans="2:3" x14ac:dyDescent="0.3">
      <c r="B3996" s="36">
        <v>33501117</v>
      </c>
      <c r="C3996" s="37">
        <v>317481</v>
      </c>
    </row>
    <row r="3997" spans="2:3" x14ac:dyDescent="0.3">
      <c r="B3997" s="36">
        <v>33501118</v>
      </c>
      <c r="C3997" s="37">
        <v>359744</v>
      </c>
    </row>
    <row r="3998" spans="2:3" x14ac:dyDescent="0.3">
      <c r="B3998" s="36">
        <v>33501119</v>
      </c>
      <c r="C3998" s="37">
        <v>326237</v>
      </c>
    </row>
    <row r="3999" spans="2:3" x14ac:dyDescent="0.3">
      <c r="B3999" s="36">
        <v>33501120</v>
      </c>
      <c r="C3999" s="37">
        <v>355698</v>
      </c>
    </row>
    <row r="4000" spans="2:3" x14ac:dyDescent="0.3">
      <c r="B4000" s="36">
        <v>33501121</v>
      </c>
      <c r="C4000" s="37">
        <v>274491</v>
      </c>
    </row>
    <row r="4001" spans="2:3" x14ac:dyDescent="0.3">
      <c r="B4001" s="36">
        <v>33501122</v>
      </c>
      <c r="C4001" s="37">
        <v>272882</v>
      </c>
    </row>
    <row r="4002" spans="2:3" x14ac:dyDescent="0.3">
      <c r="B4002" s="36">
        <v>33501123</v>
      </c>
      <c r="C4002" s="37">
        <v>309679</v>
      </c>
    </row>
    <row r="4003" spans="2:3" x14ac:dyDescent="0.3">
      <c r="B4003" s="36">
        <v>33501124</v>
      </c>
      <c r="C4003" s="37">
        <v>98019</v>
      </c>
    </row>
    <row r="4004" spans="2:3" x14ac:dyDescent="0.3">
      <c r="B4004" s="36">
        <v>33501125</v>
      </c>
      <c r="C4004" s="37">
        <v>273393</v>
      </c>
    </row>
    <row r="4005" spans="2:3" x14ac:dyDescent="0.3">
      <c r="B4005" s="36">
        <v>33501126</v>
      </c>
      <c r="C4005" s="37">
        <v>211109</v>
      </c>
    </row>
    <row r="4006" spans="2:3" x14ac:dyDescent="0.3">
      <c r="B4006" s="36">
        <v>33501127</v>
      </c>
      <c r="C4006" s="37">
        <v>300602</v>
      </c>
    </row>
    <row r="4007" spans="2:3" x14ac:dyDescent="0.3">
      <c r="B4007" s="36">
        <v>33501128</v>
      </c>
      <c r="C4007" s="37">
        <v>290894</v>
      </c>
    </row>
    <row r="4008" spans="2:3" x14ac:dyDescent="0.3">
      <c r="B4008" s="36">
        <v>33501129</v>
      </c>
      <c r="C4008" s="37">
        <v>227393</v>
      </c>
    </row>
    <row r="4009" spans="2:3" x14ac:dyDescent="0.3">
      <c r="B4009" s="36">
        <v>33501130</v>
      </c>
      <c r="C4009" s="37">
        <v>290108</v>
      </c>
    </row>
    <row r="4010" spans="2:3" x14ac:dyDescent="0.3">
      <c r="B4010" s="36">
        <v>33501131</v>
      </c>
      <c r="C4010" s="37">
        <v>286309</v>
      </c>
    </row>
    <row r="4011" spans="2:3" x14ac:dyDescent="0.3">
      <c r="B4011" s="36">
        <v>33501132</v>
      </c>
      <c r="C4011" s="37">
        <v>270341</v>
      </c>
    </row>
    <row r="4012" spans="2:3" x14ac:dyDescent="0.3">
      <c r="B4012" s="36">
        <v>33501133</v>
      </c>
      <c r="C4012" s="37">
        <v>284940</v>
      </c>
    </row>
    <row r="4013" spans="2:3" x14ac:dyDescent="0.3">
      <c r="B4013" s="36">
        <v>33501134</v>
      </c>
      <c r="C4013" s="37">
        <v>203804</v>
      </c>
    </row>
    <row r="4014" spans="2:3" x14ac:dyDescent="0.3">
      <c r="B4014" s="36">
        <v>33501135</v>
      </c>
      <c r="C4014" s="37">
        <v>241526</v>
      </c>
    </row>
    <row r="4015" spans="2:3" x14ac:dyDescent="0.3">
      <c r="B4015" s="36">
        <v>33501136</v>
      </c>
      <c r="C4015" s="37">
        <v>159412</v>
      </c>
    </row>
    <row r="4016" spans="2:3" x14ac:dyDescent="0.3">
      <c r="B4016" s="36">
        <v>33501137</v>
      </c>
      <c r="C4016" s="37">
        <v>93955</v>
      </c>
    </row>
    <row r="4017" spans="2:3" x14ac:dyDescent="0.3">
      <c r="B4017" s="36">
        <v>33501138</v>
      </c>
      <c r="C4017" s="37">
        <v>203964</v>
      </c>
    </row>
    <row r="4018" spans="2:3" x14ac:dyDescent="0.3">
      <c r="B4018" s="36">
        <v>33501139</v>
      </c>
      <c r="C4018" s="37">
        <v>309824</v>
      </c>
    </row>
    <row r="4019" spans="2:3" x14ac:dyDescent="0.3">
      <c r="B4019" s="36">
        <v>33501140</v>
      </c>
      <c r="C4019" s="37">
        <v>226123</v>
      </c>
    </row>
    <row r="4020" spans="2:3" x14ac:dyDescent="0.3">
      <c r="B4020" s="36">
        <v>33501141</v>
      </c>
      <c r="C4020" s="37">
        <v>222138</v>
      </c>
    </row>
    <row r="4021" spans="2:3" x14ac:dyDescent="0.3">
      <c r="B4021" s="36">
        <v>33501142</v>
      </c>
      <c r="C4021" s="37">
        <v>232754</v>
      </c>
    </row>
    <row r="4022" spans="2:3" x14ac:dyDescent="0.3">
      <c r="B4022" s="36">
        <v>33501143</v>
      </c>
      <c r="C4022" s="37">
        <v>75607</v>
      </c>
    </row>
    <row r="4023" spans="2:3" x14ac:dyDescent="0.3">
      <c r="B4023" s="36">
        <v>33501144</v>
      </c>
      <c r="C4023" s="37">
        <v>266512</v>
      </c>
    </row>
    <row r="4024" spans="2:3" x14ac:dyDescent="0.3">
      <c r="B4024" s="36">
        <v>33501145</v>
      </c>
      <c r="C4024" s="37">
        <v>374424</v>
      </c>
    </row>
    <row r="4025" spans="2:3" x14ac:dyDescent="0.3">
      <c r="B4025" s="36">
        <v>33501146</v>
      </c>
      <c r="C4025" s="37">
        <v>304102</v>
      </c>
    </row>
    <row r="4026" spans="2:3" x14ac:dyDescent="0.3">
      <c r="B4026" s="36">
        <v>33501147</v>
      </c>
      <c r="C4026" s="37">
        <v>230569</v>
      </c>
    </row>
    <row r="4027" spans="2:3" x14ac:dyDescent="0.3">
      <c r="B4027" s="36">
        <v>33501148</v>
      </c>
      <c r="C4027" s="37">
        <v>273279</v>
      </c>
    </row>
    <row r="4028" spans="2:3" x14ac:dyDescent="0.3">
      <c r="B4028" s="36">
        <v>33501149</v>
      </c>
      <c r="C4028" s="37">
        <v>183290</v>
      </c>
    </row>
    <row r="4029" spans="2:3" x14ac:dyDescent="0.3">
      <c r="B4029" s="36">
        <v>33501150</v>
      </c>
      <c r="C4029" s="37">
        <v>316324</v>
      </c>
    </row>
    <row r="4030" spans="2:3" x14ac:dyDescent="0.3">
      <c r="B4030" s="36">
        <v>33501151</v>
      </c>
      <c r="C4030" s="37">
        <v>203341</v>
      </c>
    </row>
    <row r="4031" spans="2:3" x14ac:dyDescent="0.3">
      <c r="B4031" s="36">
        <v>33501152</v>
      </c>
      <c r="C4031" s="37">
        <v>217140</v>
      </c>
    </row>
    <row r="4032" spans="2:3" x14ac:dyDescent="0.3">
      <c r="B4032" s="36">
        <v>33501153</v>
      </c>
      <c r="C4032" s="37">
        <v>224477</v>
      </c>
    </row>
    <row r="4033" spans="2:3" x14ac:dyDescent="0.3">
      <c r="B4033" s="36">
        <v>33501154</v>
      </c>
      <c r="C4033" s="37">
        <v>326389</v>
      </c>
    </row>
    <row r="4034" spans="2:3" x14ac:dyDescent="0.3">
      <c r="B4034" s="36">
        <v>33501155</v>
      </c>
      <c r="C4034" s="37">
        <v>223362</v>
      </c>
    </row>
    <row r="4035" spans="2:3" x14ac:dyDescent="0.3">
      <c r="B4035" s="36">
        <v>33501156</v>
      </c>
      <c r="C4035" s="37">
        <v>335994</v>
      </c>
    </row>
    <row r="4036" spans="2:3" x14ac:dyDescent="0.3">
      <c r="B4036" s="36">
        <v>33501157</v>
      </c>
      <c r="C4036" s="37">
        <v>256034</v>
      </c>
    </row>
    <row r="4037" spans="2:3" x14ac:dyDescent="0.3">
      <c r="B4037" s="36">
        <v>33501158</v>
      </c>
      <c r="C4037" s="37">
        <v>197419</v>
      </c>
    </row>
    <row r="4038" spans="2:3" x14ac:dyDescent="0.3">
      <c r="B4038" s="36">
        <v>33501159</v>
      </c>
      <c r="C4038" s="37">
        <v>107287</v>
      </c>
    </row>
    <row r="4039" spans="2:3" x14ac:dyDescent="0.3">
      <c r="B4039" s="36">
        <v>33501160</v>
      </c>
      <c r="C4039" s="37">
        <v>295676</v>
      </c>
    </row>
    <row r="4040" spans="2:3" x14ac:dyDescent="0.3">
      <c r="B4040" s="36">
        <v>33501161</v>
      </c>
      <c r="C4040" s="37">
        <v>291060</v>
      </c>
    </row>
    <row r="4041" spans="2:3" x14ac:dyDescent="0.3">
      <c r="B4041" s="36">
        <v>33501162</v>
      </c>
      <c r="C4041" s="37">
        <v>254475</v>
      </c>
    </row>
    <row r="4042" spans="2:3" x14ac:dyDescent="0.3">
      <c r="B4042" s="36">
        <v>33501163</v>
      </c>
      <c r="C4042" s="37">
        <v>129802</v>
      </c>
    </row>
    <row r="4043" spans="2:3" x14ac:dyDescent="0.3">
      <c r="B4043" s="36">
        <v>33501164</v>
      </c>
      <c r="C4043" s="37">
        <v>123317</v>
      </c>
    </row>
    <row r="4044" spans="2:3" x14ac:dyDescent="0.3">
      <c r="B4044" s="36">
        <v>33501165</v>
      </c>
      <c r="C4044" s="37">
        <v>280544</v>
      </c>
    </row>
    <row r="4045" spans="2:3" x14ac:dyDescent="0.3">
      <c r="B4045" s="36">
        <v>33501166</v>
      </c>
      <c r="C4045" s="37">
        <v>282803</v>
      </c>
    </row>
    <row r="4046" spans="2:3" x14ac:dyDescent="0.3">
      <c r="B4046" s="36">
        <v>33501167</v>
      </c>
      <c r="C4046" s="37">
        <v>198569</v>
      </c>
    </row>
    <row r="4047" spans="2:3" x14ac:dyDescent="0.3">
      <c r="B4047" s="36">
        <v>33501168</v>
      </c>
      <c r="C4047" s="37">
        <v>231014</v>
      </c>
    </row>
    <row r="4048" spans="2:3" x14ac:dyDescent="0.3">
      <c r="B4048" s="36">
        <v>33501169</v>
      </c>
      <c r="C4048" s="37">
        <v>223297</v>
      </c>
    </row>
    <row r="4049" spans="2:3" x14ac:dyDescent="0.3">
      <c r="B4049" s="36">
        <v>33501170</v>
      </c>
      <c r="C4049" s="37">
        <v>222289</v>
      </c>
    </row>
    <row r="4050" spans="2:3" x14ac:dyDescent="0.3">
      <c r="B4050" s="36">
        <v>33501171</v>
      </c>
      <c r="C4050" s="37">
        <v>175688</v>
      </c>
    </row>
    <row r="4051" spans="2:3" x14ac:dyDescent="0.3">
      <c r="B4051" s="36">
        <v>33501172</v>
      </c>
      <c r="C4051" s="37">
        <v>196292</v>
      </c>
    </row>
    <row r="4052" spans="2:3" x14ac:dyDescent="0.3">
      <c r="B4052" s="36">
        <v>33501173</v>
      </c>
      <c r="C4052" s="37">
        <v>189284</v>
      </c>
    </row>
    <row r="4053" spans="2:3" x14ac:dyDescent="0.3">
      <c r="B4053" s="36">
        <v>33501174</v>
      </c>
      <c r="C4053" s="37">
        <v>211780</v>
      </c>
    </row>
    <row r="4054" spans="2:3" x14ac:dyDescent="0.3">
      <c r="B4054" s="36">
        <v>33501175</v>
      </c>
      <c r="C4054" s="37">
        <v>223530</v>
      </c>
    </row>
    <row r="4055" spans="2:3" x14ac:dyDescent="0.3">
      <c r="B4055" s="36">
        <v>33501176</v>
      </c>
      <c r="C4055" s="37">
        <v>218379</v>
      </c>
    </row>
    <row r="4056" spans="2:3" x14ac:dyDescent="0.3">
      <c r="B4056" s="36">
        <v>33501177</v>
      </c>
      <c r="C4056" s="37">
        <v>219797</v>
      </c>
    </row>
    <row r="4057" spans="2:3" x14ac:dyDescent="0.3">
      <c r="B4057" s="36">
        <v>33501178</v>
      </c>
      <c r="C4057" s="37">
        <v>410933</v>
      </c>
    </row>
    <row r="4058" spans="2:3" x14ac:dyDescent="0.3">
      <c r="B4058" s="36">
        <v>33501179</v>
      </c>
      <c r="C4058" s="37">
        <v>334037</v>
      </c>
    </row>
    <row r="4059" spans="2:3" x14ac:dyDescent="0.3">
      <c r="B4059" s="36">
        <v>33501180</v>
      </c>
      <c r="C4059" s="37">
        <v>255460</v>
      </c>
    </row>
    <row r="4060" spans="2:3" x14ac:dyDescent="0.3">
      <c r="B4060" s="36">
        <v>33501181</v>
      </c>
      <c r="C4060" s="37">
        <v>253464</v>
      </c>
    </row>
    <row r="4061" spans="2:3" x14ac:dyDescent="0.3">
      <c r="B4061" s="36">
        <v>33501182</v>
      </c>
      <c r="C4061" s="37">
        <v>277942</v>
      </c>
    </row>
    <row r="4062" spans="2:3" x14ac:dyDescent="0.3">
      <c r="B4062" s="36">
        <v>33501183</v>
      </c>
      <c r="C4062" s="37">
        <v>242475</v>
      </c>
    </row>
    <row r="4063" spans="2:3" x14ac:dyDescent="0.3">
      <c r="B4063" s="36">
        <v>33501184</v>
      </c>
      <c r="C4063" s="37">
        <v>299028</v>
      </c>
    </row>
    <row r="4064" spans="2:3" x14ac:dyDescent="0.3">
      <c r="B4064" s="36">
        <v>33501185</v>
      </c>
      <c r="C4064" s="37">
        <v>255997</v>
      </c>
    </row>
    <row r="4065" spans="2:3" x14ac:dyDescent="0.3">
      <c r="B4065" s="36">
        <v>33501186</v>
      </c>
      <c r="C4065" s="37">
        <v>186634</v>
      </c>
    </row>
    <row r="4066" spans="2:3" x14ac:dyDescent="0.3">
      <c r="B4066" s="36">
        <v>33501187</v>
      </c>
      <c r="C4066" s="37">
        <v>234873</v>
      </c>
    </row>
    <row r="4067" spans="2:3" x14ac:dyDescent="0.3">
      <c r="B4067" s="36">
        <v>33501188</v>
      </c>
      <c r="C4067" s="37">
        <v>332577</v>
      </c>
    </row>
    <row r="4068" spans="2:3" x14ac:dyDescent="0.3">
      <c r="B4068" s="36">
        <v>33501189</v>
      </c>
      <c r="C4068" s="37">
        <v>353680</v>
      </c>
    </row>
    <row r="4069" spans="2:3" x14ac:dyDescent="0.3">
      <c r="B4069" s="36">
        <v>33501190</v>
      </c>
      <c r="C4069" s="37">
        <v>164895</v>
      </c>
    </row>
    <row r="4070" spans="2:3" x14ac:dyDescent="0.3">
      <c r="B4070" s="36">
        <v>33501191</v>
      </c>
      <c r="C4070" s="37">
        <v>255921</v>
      </c>
    </row>
    <row r="4071" spans="2:3" x14ac:dyDescent="0.3">
      <c r="B4071" s="36">
        <v>33501192</v>
      </c>
      <c r="C4071" s="37">
        <v>241317</v>
      </c>
    </row>
    <row r="4072" spans="2:3" x14ac:dyDescent="0.3">
      <c r="B4072" s="36">
        <v>33501193</v>
      </c>
      <c r="C4072" s="37">
        <v>306172</v>
      </c>
    </row>
    <row r="4073" spans="2:3" x14ac:dyDescent="0.3">
      <c r="B4073" s="36">
        <v>33501194</v>
      </c>
      <c r="C4073" s="37">
        <v>214192</v>
      </c>
    </row>
    <row r="4074" spans="2:3" x14ac:dyDescent="0.3">
      <c r="B4074" s="36">
        <v>33501195</v>
      </c>
      <c r="C4074" s="37">
        <v>330778</v>
      </c>
    </row>
    <row r="4075" spans="2:3" x14ac:dyDescent="0.3">
      <c r="B4075" s="36">
        <v>33501196</v>
      </c>
      <c r="C4075" s="37">
        <v>299293</v>
      </c>
    </row>
    <row r="4076" spans="2:3" x14ac:dyDescent="0.3">
      <c r="B4076" s="36">
        <v>33501197</v>
      </c>
      <c r="C4076" s="37">
        <v>134745</v>
      </c>
    </row>
    <row r="4077" spans="2:3" x14ac:dyDescent="0.3">
      <c r="B4077" s="36">
        <v>33501198</v>
      </c>
      <c r="C4077" s="37">
        <v>274317</v>
      </c>
    </row>
    <row r="4078" spans="2:3" x14ac:dyDescent="0.3">
      <c r="B4078" s="36">
        <v>33501199</v>
      </c>
      <c r="C4078" s="37">
        <v>307722</v>
      </c>
    </row>
    <row r="4079" spans="2:3" x14ac:dyDescent="0.3">
      <c r="B4079" s="36">
        <v>33501200</v>
      </c>
      <c r="C4079" s="37">
        <v>224418</v>
      </c>
    </row>
    <row r="4080" spans="2:3" x14ac:dyDescent="0.3">
      <c r="B4080" s="36">
        <v>33501201</v>
      </c>
      <c r="C4080" s="37">
        <v>319900</v>
      </c>
    </row>
    <row r="4081" spans="2:3" x14ac:dyDescent="0.3">
      <c r="B4081" s="36">
        <v>33501202</v>
      </c>
      <c r="C4081" s="37">
        <v>337185</v>
      </c>
    </row>
    <row r="4082" spans="2:3" x14ac:dyDescent="0.3">
      <c r="B4082" s="36">
        <v>33501203</v>
      </c>
      <c r="C4082" s="37">
        <v>292842</v>
      </c>
    </row>
    <row r="4083" spans="2:3" x14ac:dyDescent="0.3">
      <c r="B4083" s="36">
        <v>33501204</v>
      </c>
      <c r="C4083" s="37">
        <v>275496</v>
      </c>
    </row>
    <row r="4084" spans="2:3" x14ac:dyDescent="0.3">
      <c r="B4084" s="36">
        <v>33501205</v>
      </c>
      <c r="C4084" s="37">
        <v>207966</v>
      </c>
    </row>
    <row r="4085" spans="2:3" x14ac:dyDescent="0.3">
      <c r="B4085" s="36">
        <v>33501206</v>
      </c>
      <c r="C4085" s="37">
        <v>306923</v>
      </c>
    </row>
    <row r="4086" spans="2:3" x14ac:dyDescent="0.3">
      <c r="B4086" s="36">
        <v>33501207</v>
      </c>
      <c r="C4086" s="37">
        <v>217756</v>
      </c>
    </row>
    <row r="4087" spans="2:3" x14ac:dyDescent="0.3">
      <c r="B4087" s="36">
        <v>33501208</v>
      </c>
      <c r="C4087" s="37">
        <v>221658</v>
      </c>
    </row>
    <row r="4088" spans="2:3" x14ac:dyDescent="0.3">
      <c r="B4088" s="36">
        <v>33501209</v>
      </c>
      <c r="C4088" s="37">
        <v>317814</v>
      </c>
    </row>
    <row r="4089" spans="2:3" x14ac:dyDescent="0.3">
      <c r="B4089" s="36">
        <v>33501210</v>
      </c>
      <c r="C4089" s="37">
        <v>246368</v>
      </c>
    </row>
    <row r="4090" spans="2:3" x14ac:dyDescent="0.3">
      <c r="B4090" s="36">
        <v>33501211</v>
      </c>
      <c r="C4090" s="37">
        <v>59016</v>
      </c>
    </row>
    <row r="4091" spans="2:3" x14ac:dyDescent="0.3">
      <c r="B4091" s="36">
        <v>33501212</v>
      </c>
      <c r="C4091" s="37">
        <v>249811</v>
      </c>
    </row>
    <row r="4092" spans="2:3" x14ac:dyDescent="0.3">
      <c r="B4092" s="36">
        <v>33501213</v>
      </c>
      <c r="C4092" s="37">
        <v>186166</v>
      </c>
    </row>
    <row r="4093" spans="2:3" x14ac:dyDescent="0.3">
      <c r="B4093" s="36">
        <v>33501214</v>
      </c>
      <c r="C4093" s="37">
        <v>255759</v>
      </c>
    </row>
    <row r="4094" spans="2:3" x14ac:dyDescent="0.3">
      <c r="B4094" s="36">
        <v>33501215</v>
      </c>
      <c r="C4094" s="37">
        <v>242477</v>
      </c>
    </row>
    <row r="4095" spans="2:3" x14ac:dyDescent="0.3">
      <c r="B4095" s="36">
        <v>33501216</v>
      </c>
      <c r="C4095" s="37">
        <v>205199</v>
      </c>
    </row>
    <row r="4096" spans="2:3" x14ac:dyDescent="0.3">
      <c r="B4096" s="36">
        <v>33501217</v>
      </c>
      <c r="C4096" s="37">
        <v>168601</v>
      </c>
    </row>
    <row r="4097" spans="2:3" x14ac:dyDescent="0.3">
      <c r="B4097" s="36">
        <v>33501218</v>
      </c>
      <c r="C4097" s="37">
        <v>204197</v>
      </c>
    </row>
    <row r="4098" spans="2:3" x14ac:dyDescent="0.3">
      <c r="B4098" s="36">
        <v>33501219</v>
      </c>
      <c r="C4098" s="37">
        <v>443766</v>
      </c>
    </row>
    <row r="4099" spans="2:3" x14ac:dyDescent="0.3">
      <c r="B4099" s="36">
        <v>33501220</v>
      </c>
      <c r="C4099" s="37">
        <v>350013</v>
      </c>
    </row>
    <row r="4100" spans="2:3" x14ac:dyDescent="0.3">
      <c r="B4100" s="36">
        <v>33501221</v>
      </c>
      <c r="C4100" s="37">
        <v>277392</v>
      </c>
    </row>
    <row r="4101" spans="2:3" x14ac:dyDescent="0.3">
      <c r="B4101" s="36">
        <v>33501222</v>
      </c>
      <c r="C4101" s="37">
        <v>221121</v>
      </c>
    </row>
    <row r="4102" spans="2:3" x14ac:dyDescent="0.3">
      <c r="B4102" s="36">
        <v>33501223</v>
      </c>
      <c r="C4102" s="37">
        <v>219730</v>
      </c>
    </row>
    <row r="4103" spans="2:3" x14ac:dyDescent="0.3">
      <c r="B4103" s="36">
        <v>33501224</v>
      </c>
      <c r="C4103" s="37">
        <v>143203</v>
      </c>
    </row>
    <row r="4104" spans="2:3" x14ac:dyDescent="0.3">
      <c r="B4104" s="36">
        <v>33501225</v>
      </c>
      <c r="C4104" s="37">
        <v>173790</v>
      </c>
    </row>
    <row r="4105" spans="2:3" x14ac:dyDescent="0.3">
      <c r="B4105" s="36">
        <v>33501226</v>
      </c>
      <c r="C4105" s="37">
        <v>253930</v>
      </c>
    </row>
    <row r="4106" spans="2:3" x14ac:dyDescent="0.3">
      <c r="B4106" s="36">
        <v>33501227</v>
      </c>
      <c r="C4106" s="37">
        <v>183787</v>
      </c>
    </row>
    <row r="4107" spans="2:3" x14ac:dyDescent="0.3">
      <c r="B4107" s="36">
        <v>33501228</v>
      </c>
      <c r="C4107" s="37">
        <v>168232</v>
      </c>
    </row>
    <row r="4108" spans="2:3" x14ac:dyDescent="0.3">
      <c r="B4108" s="36">
        <v>33501229</v>
      </c>
      <c r="C4108" s="37">
        <v>185085</v>
      </c>
    </row>
    <row r="4109" spans="2:3" x14ac:dyDescent="0.3">
      <c r="B4109" s="36">
        <v>33501230</v>
      </c>
      <c r="C4109" s="37">
        <v>282981</v>
      </c>
    </row>
    <row r="4110" spans="2:3" x14ac:dyDescent="0.3">
      <c r="B4110" s="36">
        <v>33501231</v>
      </c>
      <c r="C4110" s="37">
        <v>146490</v>
      </c>
    </row>
    <row r="4111" spans="2:3" x14ac:dyDescent="0.3">
      <c r="B4111" s="36">
        <v>33501232</v>
      </c>
      <c r="C4111" s="37">
        <v>288221</v>
      </c>
    </row>
    <row r="4112" spans="2:3" x14ac:dyDescent="0.3">
      <c r="B4112" s="36">
        <v>33501233</v>
      </c>
      <c r="C4112" s="37">
        <v>142740</v>
      </c>
    </row>
    <row r="4113" spans="2:3" x14ac:dyDescent="0.3">
      <c r="B4113" s="36">
        <v>33501234</v>
      </c>
      <c r="C4113" s="37">
        <v>303915</v>
      </c>
    </row>
    <row r="4114" spans="2:3" x14ac:dyDescent="0.3">
      <c r="B4114" s="36">
        <v>33501235</v>
      </c>
      <c r="C4114" s="37">
        <v>393416</v>
      </c>
    </row>
    <row r="4115" spans="2:3" x14ac:dyDescent="0.3">
      <c r="B4115" s="36">
        <v>33501236</v>
      </c>
      <c r="C4115" s="37">
        <v>269649</v>
      </c>
    </row>
    <row r="4116" spans="2:3" x14ac:dyDescent="0.3">
      <c r="B4116" s="36">
        <v>33501237</v>
      </c>
      <c r="C4116" s="37">
        <v>241967</v>
      </c>
    </row>
    <row r="4117" spans="2:3" x14ac:dyDescent="0.3">
      <c r="B4117" s="36">
        <v>33501238</v>
      </c>
      <c r="C4117" s="37">
        <v>314805</v>
      </c>
    </row>
    <row r="4118" spans="2:3" x14ac:dyDescent="0.3">
      <c r="B4118" s="36">
        <v>33501239</v>
      </c>
      <c r="C4118" s="37">
        <v>333676</v>
      </c>
    </row>
    <row r="4119" spans="2:3" x14ac:dyDescent="0.3">
      <c r="B4119" s="36">
        <v>33501240</v>
      </c>
      <c r="C4119" s="37">
        <v>313809</v>
      </c>
    </row>
    <row r="4120" spans="2:3" x14ac:dyDescent="0.3">
      <c r="B4120" s="36">
        <v>33501241</v>
      </c>
      <c r="C4120" s="37">
        <v>217768</v>
      </c>
    </row>
    <row r="4121" spans="2:3" x14ac:dyDescent="0.3">
      <c r="B4121" s="36">
        <v>33501242</v>
      </c>
      <c r="C4121" s="37">
        <v>253999</v>
      </c>
    </row>
    <row r="4122" spans="2:3" x14ac:dyDescent="0.3">
      <c r="B4122" s="36">
        <v>33501243</v>
      </c>
      <c r="C4122" s="37">
        <v>262303</v>
      </c>
    </row>
    <row r="4123" spans="2:3" x14ac:dyDescent="0.3">
      <c r="B4123" s="36">
        <v>33501244</v>
      </c>
      <c r="C4123" s="37">
        <v>146374</v>
      </c>
    </row>
    <row r="4124" spans="2:3" x14ac:dyDescent="0.3">
      <c r="B4124" s="36">
        <v>33501245</v>
      </c>
      <c r="C4124" s="37">
        <v>186589</v>
      </c>
    </row>
    <row r="4125" spans="2:3" x14ac:dyDescent="0.3">
      <c r="B4125" s="36">
        <v>33501246</v>
      </c>
      <c r="C4125" s="37">
        <v>315304</v>
      </c>
    </row>
    <row r="4126" spans="2:3" x14ac:dyDescent="0.3">
      <c r="B4126" s="36">
        <v>33501247</v>
      </c>
      <c r="C4126" s="37">
        <v>209122</v>
      </c>
    </row>
    <row r="4127" spans="2:3" x14ac:dyDescent="0.3">
      <c r="B4127" s="36">
        <v>33501248</v>
      </c>
      <c r="C4127" s="37">
        <v>351237</v>
      </c>
    </row>
    <row r="4128" spans="2:3" x14ac:dyDescent="0.3">
      <c r="B4128" s="36">
        <v>33501249</v>
      </c>
      <c r="C4128" s="37">
        <v>153214</v>
      </c>
    </row>
    <row r="4129" spans="2:3" x14ac:dyDescent="0.3">
      <c r="B4129" s="36">
        <v>33501250</v>
      </c>
      <c r="C4129" s="37">
        <v>299134</v>
      </c>
    </row>
    <row r="4130" spans="2:3" x14ac:dyDescent="0.3">
      <c r="B4130" s="36">
        <v>33501251</v>
      </c>
      <c r="C4130" s="37">
        <v>363227</v>
      </c>
    </row>
    <row r="4131" spans="2:3" x14ac:dyDescent="0.3">
      <c r="B4131" s="36">
        <v>33501252</v>
      </c>
      <c r="C4131" s="37">
        <v>235621</v>
      </c>
    </row>
    <row r="4132" spans="2:3" x14ac:dyDescent="0.3">
      <c r="B4132" s="36">
        <v>33501253</v>
      </c>
      <c r="C4132" s="37">
        <v>235026</v>
      </c>
    </row>
    <row r="4133" spans="2:3" x14ac:dyDescent="0.3">
      <c r="B4133" s="36">
        <v>33501254</v>
      </c>
      <c r="C4133" s="37">
        <v>335564</v>
      </c>
    </row>
    <row r="4134" spans="2:3" x14ac:dyDescent="0.3">
      <c r="B4134" s="36">
        <v>33501255</v>
      </c>
      <c r="C4134" s="37">
        <v>362255</v>
      </c>
    </row>
    <row r="4135" spans="2:3" x14ac:dyDescent="0.3">
      <c r="B4135" s="36">
        <v>33501256</v>
      </c>
      <c r="C4135" s="37">
        <v>252137</v>
      </c>
    </row>
    <row r="4136" spans="2:3" x14ac:dyDescent="0.3">
      <c r="B4136" s="36">
        <v>33501257</v>
      </c>
      <c r="C4136" s="37">
        <v>245566</v>
      </c>
    </row>
    <row r="4137" spans="2:3" x14ac:dyDescent="0.3">
      <c r="B4137" s="36">
        <v>33501258</v>
      </c>
      <c r="C4137" s="37">
        <v>351287</v>
      </c>
    </row>
    <row r="4138" spans="2:3" x14ac:dyDescent="0.3">
      <c r="B4138" s="36">
        <v>33501259</v>
      </c>
      <c r="C4138" s="37">
        <v>267800</v>
      </c>
    </row>
    <row r="4139" spans="2:3" x14ac:dyDescent="0.3">
      <c r="B4139" s="36">
        <v>33501260</v>
      </c>
      <c r="C4139" s="37">
        <v>197759</v>
      </c>
    </row>
    <row r="4140" spans="2:3" x14ac:dyDescent="0.3">
      <c r="B4140" s="36">
        <v>33501261</v>
      </c>
      <c r="C4140" s="37">
        <v>273704</v>
      </c>
    </row>
    <row r="4141" spans="2:3" x14ac:dyDescent="0.3">
      <c r="B4141" s="36">
        <v>33501262</v>
      </c>
      <c r="C4141" s="37">
        <v>350303</v>
      </c>
    </row>
    <row r="4142" spans="2:3" x14ac:dyDescent="0.3">
      <c r="B4142" s="36">
        <v>33501263</v>
      </c>
      <c r="C4142" s="37">
        <v>260329</v>
      </c>
    </row>
    <row r="4143" spans="2:3" x14ac:dyDescent="0.3">
      <c r="B4143" s="36">
        <v>33501264</v>
      </c>
      <c r="C4143" s="37">
        <v>314831</v>
      </c>
    </row>
    <row r="4144" spans="2:3" x14ac:dyDescent="0.3">
      <c r="B4144" s="36">
        <v>33501265</v>
      </c>
      <c r="C4144" s="37">
        <v>246698</v>
      </c>
    </row>
    <row r="4145" spans="2:3" x14ac:dyDescent="0.3">
      <c r="B4145" s="36">
        <v>33501266</v>
      </c>
      <c r="C4145" s="37">
        <v>120474</v>
      </c>
    </row>
    <row r="4146" spans="2:3" x14ac:dyDescent="0.3">
      <c r="B4146" s="36">
        <v>33501267</v>
      </c>
      <c r="C4146" s="37">
        <v>202870</v>
      </c>
    </row>
    <row r="4147" spans="2:3" x14ac:dyDescent="0.3">
      <c r="B4147" s="36">
        <v>33501268</v>
      </c>
      <c r="C4147" s="37">
        <v>199880</v>
      </c>
    </row>
    <row r="4148" spans="2:3" x14ac:dyDescent="0.3">
      <c r="B4148" s="36">
        <v>33501269</v>
      </c>
      <c r="C4148" s="37">
        <v>246074</v>
      </c>
    </row>
    <row r="4149" spans="2:3" x14ac:dyDescent="0.3">
      <c r="B4149" s="36">
        <v>33501270</v>
      </c>
      <c r="C4149" s="37">
        <v>336904</v>
      </c>
    </row>
    <row r="4150" spans="2:3" x14ac:dyDescent="0.3">
      <c r="B4150" s="36">
        <v>33501271</v>
      </c>
      <c r="C4150" s="37">
        <v>147012</v>
      </c>
    </row>
    <row r="4151" spans="2:3" x14ac:dyDescent="0.3">
      <c r="B4151" s="36">
        <v>33501272</v>
      </c>
      <c r="C4151" s="37">
        <v>136615</v>
      </c>
    </row>
    <row r="4152" spans="2:3" x14ac:dyDescent="0.3">
      <c r="B4152" s="36">
        <v>33501273</v>
      </c>
      <c r="C4152" s="37">
        <v>286964</v>
      </c>
    </row>
    <row r="4153" spans="2:3" x14ac:dyDescent="0.3">
      <c r="B4153" s="36">
        <v>33501274</v>
      </c>
      <c r="C4153" s="37">
        <v>151617</v>
      </c>
    </row>
    <row r="4154" spans="2:3" x14ac:dyDescent="0.3">
      <c r="B4154" s="36">
        <v>33501275</v>
      </c>
      <c r="C4154" s="37">
        <v>361149</v>
      </c>
    </row>
    <row r="4155" spans="2:3" x14ac:dyDescent="0.3">
      <c r="B4155" s="36">
        <v>33501276</v>
      </c>
      <c r="C4155" s="37">
        <v>344081</v>
      </c>
    </row>
    <row r="4156" spans="2:3" x14ac:dyDescent="0.3">
      <c r="B4156" s="36">
        <v>33501277</v>
      </c>
      <c r="C4156" s="37">
        <v>282626</v>
      </c>
    </row>
    <row r="4157" spans="2:3" x14ac:dyDescent="0.3">
      <c r="B4157" s="36">
        <v>33501278</v>
      </c>
      <c r="C4157" s="37">
        <v>235684</v>
      </c>
    </row>
    <row r="4158" spans="2:3" x14ac:dyDescent="0.3">
      <c r="B4158" s="36">
        <v>33501279</v>
      </c>
      <c r="C4158" s="37">
        <v>226189</v>
      </c>
    </row>
    <row r="4159" spans="2:3" x14ac:dyDescent="0.3">
      <c r="B4159" s="36">
        <v>33501280</v>
      </c>
      <c r="C4159" s="37">
        <v>262071</v>
      </c>
    </row>
    <row r="4160" spans="2:3" x14ac:dyDescent="0.3">
      <c r="B4160" s="36">
        <v>33501281</v>
      </c>
      <c r="C4160" s="37">
        <v>275209</v>
      </c>
    </row>
    <row r="4161" spans="2:3" x14ac:dyDescent="0.3">
      <c r="B4161" s="36">
        <v>33501282</v>
      </c>
      <c r="C4161" s="37">
        <v>189627</v>
      </c>
    </row>
    <row r="4162" spans="2:3" x14ac:dyDescent="0.3">
      <c r="B4162" s="36">
        <v>33501283</v>
      </c>
      <c r="C4162" s="37">
        <v>290277</v>
      </c>
    </row>
    <row r="4163" spans="2:3" x14ac:dyDescent="0.3">
      <c r="B4163" s="36">
        <v>33501284</v>
      </c>
      <c r="C4163" s="37">
        <v>284757</v>
      </c>
    </row>
    <row r="4164" spans="2:3" x14ac:dyDescent="0.3">
      <c r="B4164" s="36">
        <v>33501285</v>
      </c>
      <c r="C4164" s="37">
        <v>237885</v>
      </c>
    </row>
    <row r="4165" spans="2:3" x14ac:dyDescent="0.3">
      <c r="B4165" s="36">
        <v>33501286</v>
      </c>
      <c r="C4165" s="37">
        <v>152616</v>
      </c>
    </row>
    <row r="4166" spans="2:3" x14ac:dyDescent="0.3">
      <c r="B4166" s="36">
        <v>33501287</v>
      </c>
      <c r="C4166" s="37">
        <v>219044</v>
      </c>
    </row>
    <row r="4167" spans="2:3" x14ac:dyDescent="0.3">
      <c r="B4167" s="36">
        <v>33501288</v>
      </c>
      <c r="C4167" s="37">
        <v>335621</v>
      </c>
    </row>
    <row r="4168" spans="2:3" x14ac:dyDescent="0.3">
      <c r="B4168" s="36">
        <v>33501289</v>
      </c>
      <c r="C4168" s="37">
        <v>293386</v>
      </c>
    </row>
    <row r="4169" spans="2:3" x14ac:dyDescent="0.3">
      <c r="B4169" s="36">
        <v>33501290</v>
      </c>
      <c r="C4169" s="37">
        <v>359114</v>
      </c>
    </row>
    <row r="4170" spans="2:3" x14ac:dyDescent="0.3">
      <c r="B4170" s="36">
        <v>33501291</v>
      </c>
      <c r="C4170" s="37">
        <v>243973</v>
      </c>
    </row>
    <row r="4171" spans="2:3" x14ac:dyDescent="0.3">
      <c r="B4171" s="36">
        <v>33501292</v>
      </c>
      <c r="C4171" s="37">
        <v>356057</v>
      </c>
    </row>
    <row r="4172" spans="2:3" x14ac:dyDescent="0.3">
      <c r="B4172" s="36">
        <v>33501293</v>
      </c>
      <c r="C4172" s="37">
        <v>160393</v>
      </c>
    </row>
    <row r="4173" spans="2:3" x14ac:dyDescent="0.3">
      <c r="B4173" s="36">
        <v>33501294</v>
      </c>
      <c r="C4173" s="37">
        <v>150887</v>
      </c>
    </row>
    <row r="4174" spans="2:3" x14ac:dyDescent="0.3">
      <c r="B4174" s="36">
        <v>33501295</v>
      </c>
      <c r="C4174" s="37">
        <v>272146</v>
      </c>
    </row>
    <row r="4175" spans="2:3" x14ac:dyDescent="0.3">
      <c r="B4175" s="36">
        <v>33501296</v>
      </c>
      <c r="C4175" s="37">
        <v>269094</v>
      </c>
    </row>
    <row r="4176" spans="2:3" x14ac:dyDescent="0.3">
      <c r="B4176" s="36">
        <v>33501297</v>
      </c>
      <c r="C4176" s="37">
        <v>170569</v>
      </c>
    </row>
    <row r="4177" spans="2:3" x14ac:dyDescent="0.3">
      <c r="B4177" s="36">
        <v>33501298</v>
      </c>
      <c r="C4177" s="37">
        <v>279077</v>
      </c>
    </row>
    <row r="4178" spans="2:3" x14ac:dyDescent="0.3">
      <c r="B4178" s="36">
        <v>33501299</v>
      </c>
      <c r="C4178" s="37">
        <v>212801</v>
      </c>
    </row>
    <row r="4179" spans="2:3" x14ac:dyDescent="0.3">
      <c r="B4179" s="36">
        <v>33501300</v>
      </c>
      <c r="C4179" s="37">
        <v>301964</v>
      </c>
    </row>
    <row r="4180" spans="2:3" x14ac:dyDescent="0.3">
      <c r="B4180" s="36">
        <v>33501301</v>
      </c>
      <c r="C4180" s="37">
        <v>125928</v>
      </c>
    </row>
    <row r="4181" spans="2:3" x14ac:dyDescent="0.3">
      <c r="B4181" s="36">
        <v>33501302</v>
      </c>
      <c r="C4181" s="37">
        <v>309669</v>
      </c>
    </row>
    <row r="4182" spans="2:3" x14ac:dyDescent="0.3">
      <c r="B4182" s="36">
        <v>33501303</v>
      </c>
      <c r="C4182" s="37">
        <v>290905</v>
      </c>
    </row>
    <row r="4183" spans="2:3" x14ac:dyDescent="0.3">
      <c r="B4183" s="36">
        <v>33501304</v>
      </c>
      <c r="C4183" s="37">
        <v>341473</v>
      </c>
    </row>
    <row r="4184" spans="2:3" x14ac:dyDescent="0.3">
      <c r="B4184" s="36">
        <v>33501305</v>
      </c>
      <c r="C4184" s="37">
        <v>257761</v>
      </c>
    </row>
    <row r="4185" spans="2:3" x14ac:dyDescent="0.3">
      <c r="B4185" s="36">
        <v>33501306</v>
      </c>
      <c r="C4185" s="37">
        <v>182391</v>
      </c>
    </row>
    <row r="4186" spans="2:3" x14ac:dyDescent="0.3">
      <c r="B4186" s="36">
        <v>33501307</v>
      </c>
      <c r="C4186" s="37">
        <v>246151</v>
      </c>
    </row>
    <row r="4187" spans="2:3" x14ac:dyDescent="0.3">
      <c r="B4187" s="36">
        <v>33501308</v>
      </c>
      <c r="C4187" s="37">
        <v>179612</v>
      </c>
    </row>
    <row r="4188" spans="2:3" x14ac:dyDescent="0.3">
      <c r="B4188" s="36">
        <v>33501309</v>
      </c>
      <c r="C4188" s="37">
        <v>272758</v>
      </c>
    </row>
    <row r="4189" spans="2:3" x14ac:dyDescent="0.3">
      <c r="B4189" s="36">
        <v>33501310</v>
      </c>
      <c r="C4189" s="37">
        <v>355955</v>
      </c>
    </row>
    <row r="4190" spans="2:3" x14ac:dyDescent="0.3">
      <c r="B4190" s="36">
        <v>33501311</v>
      </c>
      <c r="C4190" s="37">
        <v>216198</v>
      </c>
    </row>
    <row r="4191" spans="2:3" x14ac:dyDescent="0.3">
      <c r="B4191" s="36">
        <v>33501312</v>
      </c>
      <c r="C4191" s="37">
        <v>266984</v>
      </c>
    </row>
    <row r="4192" spans="2:3" x14ac:dyDescent="0.3">
      <c r="B4192" s="36">
        <v>33501313</v>
      </c>
      <c r="C4192" s="37">
        <v>270965</v>
      </c>
    </row>
    <row r="4193" spans="2:3" x14ac:dyDescent="0.3">
      <c r="B4193" s="36">
        <v>33501314</v>
      </c>
      <c r="C4193" s="37">
        <v>253610</v>
      </c>
    </row>
    <row r="4194" spans="2:3" x14ac:dyDescent="0.3">
      <c r="B4194" s="36">
        <v>33501315</v>
      </c>
      <c r="C4194" s="37">
        <v>270367</v>
      </c>
    </row>
    <row r="4195" spans="2:3" x14ac:dyDescent="0.3">
      <c r="B4195" s="36">
        <v>33501316</v>
      </c>
      <c r="C4195" s="37">
        <v>286188</v>
      </c>
    </row>
    <row r="4196" spans="2:3" x14ac:dyDescent="0.3">
      <c r="B4196" s="36">
        <v>33501317</v>
      </c>
      <c r="C4196" s="37">
        <v>262776</v>
      </c>
    </row>
    <row r="4197" spans="2:3" x14ac:dyDescent="0.3">
      <c r="B4197" s="36">
        <v>33501318</v>
      </c>
      <c r="C4197" s="37">
        <v>318853</v>
      </c>
    </row>
    <row r="4198" spans="2:3" x14ac:dyDescent="0.3">
      <c r="B4198" s="36">
        <v>33501319</v>
      </c>
      <c r="C4198" s="37">
        <v>265381</v>
      </c>
    </row>
    <row r="4199" spans="2:3" x14ac:dyDescent="0.3">
      <c r="B4199" s="36">
        <v>33501320</v>
      </c>
      <c r="C4199" s="37">
        <v>261209</v>
      </c>
    </row>
    <row r="4200" spans="2:3" x14ac:dyDescent="0.3">
      <c r="B4200" s="36">
        <v>33501321</v>
      </c>
      <c r="C4200" s="37">
        <v>151814</v>
      </c>
    </row>
    <row r="4201" spans="2:3" x14ac:dyDescent="0.3">
      <c r="B4201" s="36">
        <v>33501322</v>
      </c>
      <c r="C4201" s="37">
        <v>135034</v>
      </c>
    </row>
    <row r="4202" spans="2:3" x14ac:dyDescent="0.3">
      <c r="B4202" s="36">
        <v>33501323</v>
      </c>
      <c r="C4202" s="37">
        <v>308407</v>
      </c>
    </row>
    <row r="4203" spans="2:3" x14ac:dyDescent="0.3">
      <c r="B4203" s="36">
        <v>33501324</v>
      </c>
      <c r="C4203" s="37">
        <v>325720</v>
      </c>
    </row>
    <row r="4204" spans="2:3" x14ac:dyDescent="0.3">
      <c r="B4204" s="36">
        <v>33501325</v>
      </c>
      <c r="C4204" s="37">
        <v>275069</v>
      </c>
    </row>
    <row r="4205" spans="2:3" x14ac:dyDescent="0.3">
      <c r="B4205" s="36">
        <v>33501326</v>
      </c>
      <c r="C4205" s="37">
        <v>193173</v>
      </c>
    </row>
    <row r="4206" spans="2:3" x14ac:dyDescent="0.3">
      <c r="B4206" s="36">
        <v>33501327</v>
      </c>
      <c r="C4206" s="37">
        <v>298503</v>
      </c>
    </row>
    <row r="4207" spans="2:3" x14ac:dyDescent="0.3">
      <c r="B4207" s="36">
        <v>33501328</v>
      </c>
      <c r="C4207" s="37">
        <v>184031</v>
      </c>
    </row>
    <row r="4208" spans="2:3" x14ac:dyDescent="0.3">
      <c r="B4208" s="36">
        <v>33501329</v>
      </c>
      <c r="C4208" s="37">
        <v>264092</v>
      </c>
    </row>
    <row r="4209" spans="2:3" x14ac:dyDescent="0.3">
      <c r="B4209" s="36">
        <v>33501330</v>
      </c>
      <c r="C4209" s="37">
        <v>306554</v>
      </c>
    </row>
    <row r="4210" spans="2:3" x14ac:dyDescent="0.3">
      <c r="B4210" s="36">
        <v>33501331</v>
      </c>
      <c r="C4210" s="37">
        <v>294844</v>
      </c>
    </row>
    <row r="4211" spans="2:3" x14ac:dyDescent="0.3">
      <c r="B4211" s="36">
        <v>33501332</v>
      </c>
      <c r="C4211" s="37">
        <v>179895</v>
      </c>
    </row>
    <row r="4212" spans="2:3" x14ac:dyDescent="0.3">
      <c r="B4212" s="36">
        <v>33501333</v>
      </c>
      <c r="C4212" s="37">
        <v>110963</v>
      </c>
    </row>
    <row r="4213" spans="2:3" x14ac:dyDescent="0.3">
      <c r="B4213" s="36">
        <v>33501334</v>
      </c>
      <c r="C4213" s="37">
        <v>325683</v>
      </c>
    </row>
    <row r="4214" spans="2:3" x14ac:dyDescent="0.3">
      <c r="B4214" s="36">
        <v>33501335</v>
      </c>
      <c r="C4214" s="37">
        <v>320520</v>
      </c>
    </row>
    <row r="4215" spans="2:3" x14ac:dyDescent="0.3">
      <c r="B4215" s="36">
        <v>33501336</v>
      </c>
      <c r="C4215" s="37">
        <v>140068</v>
      </c>
    </row>
    <row r="4216" spans="2:3" x14ac:dyDescent="0.3">
      <c r="B4216" s="36">
        <v>33501337</v>
      </c>
      <c r="C4216" s="37">
        <v>251282</v>
      </c>
    </row>
    <row r="4217" spans="2:3" x14ac:dyDescent="0.3">
      <c r="B4217" s="36">
        <v>33501338</v>
      </c>
      <c r="C4217" s="37">
        <v>247907</v>
      </c>
    </row>
    <row r="4218" spans="2:3" x14ac:dyDescent="0.3">
      <c r="B4218" s="36">
        <v>33501339</v>
      </c>
      <c r="C4218" s="37">
        <v>183377</v>
      </c>
    </row>
    <row r="4219" spans="2:3" x14ac:dyDescent="0.3">
      <c r="B4219" s="36">
        <v>33501340</v>
      </c>
      <c r="C4219" s="37">
        <v>254374</v>
      </c>
    </row>
    <row r="4220" spans="2:3" x14ac:dyDescent="0.3">
      <c r="B4220" s="36">
        <v>33501341</v>
      </c>
      <c r="C4220" s="37">
        <v>280384</v>
      </c>
    </row>
    <row r="4221" spans="2:3" x14ac:dyDescent="0.3">
      <c r="B4221" s="36">
        <v>33501342</v>
      </c>
      <c r="C4221" s="37">
        <v>273623</v>
      </c>
    </row>
    <row r="4222" spans="2:3" x14ac:dyDescent="0.3">
      <c r="B4222" s="36">
        <v>33501343</v>
      </c>
      <c r="C4222" s="37">
        <v>156919</v>
      </c>
    </row>
    <row r="4223" spans="2:3" x14ac:dyDescent="0.3">
      <c r="B4223" s="36">
        <v>33501344</v>
      </c>
      <c r="C4223" s="37">
        <v>275439</v>
      </c>
    </row>
    <row r="4224" spans="2:3" x14ac:dyDescent="0.3">
      <c r="B4224" s="36">
        <v>33501345</v>
      </c>
      <c r="C4224" s="37">
        <v>233560</v>
      </c>
    </row>
    <row r="4225" spans="2:3" x14ac:dyDescent="0.3">
      <c r="B4225" s="36">
        <v>33501346</v>
      </c>
      <c r="C4225" s="37">
        <v>227778</v>
      </c>
    </row>
    <row r="4226" spans="2:3" x14ac:dyDescent="0.3">
      <c r="B4226" s="36">
        <v>33501347</v>
      </c>
      <c r="C4226" s="37">
        <v>166664</v>
      </c>
    </row>
    <row r="4227" spans="2:3" x14ac:dyDescent="0.3">
      <c r="B4227" s="36">
        <v>33501348</v>
      </c>
      <c r="C4227" s="37">
        <v>220121</v>
      </c>
    </row>
    <row r="4228" spans="2:3" x14ac:dyDescent="0.3">
      <c r="B4228" s="36">
        <v>33501349</v>
      </c>
      <c r="C4228" s="37">
        <v>279073</v>
      </c>
    </row>
    <row r="4229" spans="2:3" x14ac:dyDescent="0.3">
      <c r="B4229" s="36">
        <v>33501350</v>
      </c>
      <c r="C4229" s="37">
        <v>239138</v>
      </c>
    </row>
    <row r="4230" spans="2:3" x14ac:dyDescent="0.3">
      <c r="B4230" s="36">
        <v>33501351</v>
      </c>
      <c r="C4230" s="37">
        <v>133382</v>
      </c>
    </row>
    <row r="4231" spans="2:3" x14ac:dyDescent="0.3">
      <c r="B4231" s="36">
        <v>33501352</v>
      </c>
      <c r="C4231" s="37">
        <v>207545</v>
      </c>
    </row>
    <row r="4232" spans="2:3" x14ac:dyDescent="0.3">
      <c r="B4232" s="36">
        <v>33501353</v>
      </c>
      <c r="C4232" s="37">
        <v>169539</v>
      </c>
    </row>
    <row r="4233" spans="2:3" x14ac:dyDescent="0.3">
      <c r="B4233" s="36">
        <v>33501354</v>
      </c>
      <c r="C4233" s="37">
        <v>201797</v>
      </c>
    </row>
    <row r="4234" spans="2:3" x14ac:dyDescent="0.3">
      <c r="B4234" s="36">
        <v>33501355</v>
      </c>
      <c r="C4234" s="37">
        <v>202555</v>
      </c>
    </row>
    <row r="4235" spans="2:3" x14ac:dyDescent="0.3">
      <c r="B4235" s="36">
        <v>33501356</v>
      </c>
      <c r="C4235" s="37">
        <v>318370</v>
      </c>
    </row>
    <row r="4236" spans="2:3" x14ac:dyDescent="0.3">
      <c r="B4236" s="36">
        <v>33501357</v>
      </c>
      <c r="C4236" s="37">
        <v>245036</v>
      </c>
    </row>
    <row r="4237" spans="2:3" x14ac:dyDescent="0.3">
      <c r="B4237" s="36">
        <v>33501358</v>
      </c>
      <c r="C4237" s="37">
        <v>194722</v>
      </c>
    </row>
    <row r="4238" spans="2:3" x14ac:dyDescent="0.3">
      <c r="B4238" s="36">
        <v>33501359</v>
      </c>
      <c r="C4238" s="37">
        <v>243314</v>
      </c>
    </row>
    <row r="4239" spans="2:3" x14ac:dyDescent="0.3">
      <c r="B4239" s="36">
        <v>33501360</v>
      </c>
      <c r="C4239" s="37">
        <v>213856</v>
      </c>
    </row>
    <row r="4240" spans="2:3" x14ac:dyDescent="0.3">
      <c r="B4240" s="36">
        <v>33501361</v>
      </c>
      <c r="C4240" s="37">
        <v>150742</v>
      </c>
    </row>
    <row r="4241" spans="2:3" x14ac:dyDescent="0.3">
      <c r="B4241" s="36">
        <v>33501362</v>
      </c>
      <c r="C4241" s="37">
        <v>59903</v>
      </c>
    </row>
    <row r="4242" spans="2:3" x14ac:dyDescent="0.3">
      <c r="B4242" s="36">
        <v>33501363</v>
      </c>
      <c r="C4242" s="37">
        <v>252136</v>
      </c>
    </row>
    <row r="4243" spans="2:3" x14ac:dyDescent="0.3">
      <c r="B4243" s="36">
        <v>33501364</v>
      </c>
      <c r="C4243" s="37">
        <v>272008</v>
      </c>
    </row>
    <row r="4244" spans="2:3" x14ac:dyDescent="0.3">
      <c r="B4244" s="36">
        <v>33501365</v>
      </c>
      <c r="C4244" s="37">
        <v>352692</v>
      </c>
    </row>
    <row r="4245" spans="2:3" x14ac:dyDescent="0.3">
      <c r="B4245" s="36">
        <v>33501366</v>
      </c>
      <c r="C4245" s="37">
        <v>232783</v>
      </c>
    </row>
    <row r="4246" spans="2:3" x14ac:dyDescent="0.3">
      <c r="B4246" s="36">
        <v>33501367</v>
      </c>
      <c r="C4246" s="37">
        <v>231284</v>
      </c>
    </row>
    <row r="4247" spans="2:3" x14ac:dyDescent="0.3">
      <c r="B4247" s="36">
        <v>33501368</v>
      </c>
      <c r="C4247" s="37">
        <v>246642</v>
      </c>
    </row>
    <row r="4248" spans="2:3" x14ac:dyDescent="0.3">
      <c r="B4248" s="36">
        <v>33501369</v>
      </c>
      <c r="C4248" s="37">
        <v>150166</v>
      </c>
    </row>
    <row r="4249" spans="2:3" x14ac:dyDescent="0.3">
      <c r="B4249" s="36">
        <v>33501370</v>
      </c>
      <c r="C4249" s="37">
        <v>308601</v>
      </c>
    </row>
    <row r="4250" spans="2:3" x14ac:dyDescent="0.3">
      <c r="B4250" s="36">
        <v>33501371</v>
      </c>
      <c r="C4250" s="37">
        <v>318553</v>
      </c>
    </row>
    <row r="4251" spans="2:3" x14ac:dyDescent="0.3">
      <c r="B4251" s="36">
        <v>33501372</v>
      </c>
      <c r="C4251" s="37">
        <v>222911</v>
      </c>
    </row>
    <row r="4252" spans="2:3" x14ac:dyDescent="0.3">
      <c r="B4252" s="36">
        <v>33501373</v>
      </c>
      <c r="C4252" s="37">
        <v>320416</v>
      </c>
    </row>
    <row r="4253" spans="2:3" x14ac:dyDescent="0.3">
      <c r="B4253" s="36">
        <v>33501374</v>
      </c>
      <c r="C4253" s="37">
        <v>310917</v>
      </c>
    </row>
    <row r="4254" spans="2:3" x14ac:dyDescent="0.3">
      <c r="B4254" s="36">
        <v>33501375</v>
      </c>
      <c r="C4254" s="37">
        <v>367566</v>
      </c>
    </row>
    <row r="4255" spans="2:3" x14ac:dyDescent="0.3">
      <c r="B4255" s="36">
        <v>33501376</v>
      </c>
      <c r="C4255" s="37">
        <v>173704</v>
      </c>
    </row>
    <row r="4256" spans="2:3" x14ac:dyDescent="0.3">
      <c r="B4256" s="36">
        <v>33501377</v>
      </c>
      <c r="C4256" s="37">
        <v>215561</v>
      </c>
    </row>
    <row r="4257" spans="2:3" x14ac:dyDescent="0.3">
      <c r="B4257" s="36">
        <v>33501378</v>
      </c>
      <c r="C4257" s="37">
        <v>276415</v>
      </c>
    </row>
    <row r="4258" spans="2:3" x14ac:dyDescent="0.3">
      <c r="B4258" s="36">
        <v>33501379</v>
      </c>
      <c r="C4258" s="37">
        <v>220383</v>
      </c>
    </row>
    <row r="4259" spans="2:3" x14ac:dyDescent="0.3">
      <c r="B4259" s="36">
        <v>33501380</v>
      </c>
      <c r="C4259" s="37">
        <v>237291</v>
      </c>
    </row>
    <row r="4260" spans="2:3" x14ac:dyDescent="0.3">
      <c r="B4260" s="36">
        <v>33501381</v>
      </c>
      <c r="C4260" s="37">
        <v>329179</v>
      </c>
    </row>
    <row r="4261" spans="2:3" x14ac:dyDescent="0.3">
      <c r="B4261" s="36">
        <v>33501382</v>
      </c>
      <c r="C4261" s="37">
        <v>374222</v>
      </c>
    </row>
    <row r="4262" spans="2:3" x14ac:dyDescent="0.3">
      <c r="B4262" s="36">
        <v>33501383</v>
      </c>
      <c r="C4262" s="37">
        <v>270010</v>
      </c>
    </row>
    <row r="4263" spans="2:3" x14ac:dyDescent="0.3">
      <c r="B4263" s="36">
        <v>33501384</v>
      </c>
      <c r="C4263" s="37">
        <v>302673</v>
      </c>
    </row>
    <row r="4264" spans="2:3" x14ac:dyDescent="0.3">
      <c r="B4264" s="36">
        <v>33501385</v>
      </c>
      <c r="C4264" s="37">
        <v>318330</v>
      </c>
    </row>
    <row r="4265" spans="2:3" x14ac:dyDescent="0.3">
      <c r="B4265" s="36">
        <v>33501386</v>
      </c>
      <c r="C4265" s="37">
        <v>235417</v>
      </c>
    </row>
    <row r="4266" spans="2:3" x14ac:dyDescent="0.3">
      <c r="B4266" s="36">
        <v>33501387</v>
      </c>
      <c r="C4266" s="37">
        <v>172655</v>
      </c>
    </row>
    <row r="4267" spans="2:3" x14ac:dyDescent="0.3">
      <c r="B4267" s="36">
        <v>33501388</v>
      </c>
      <c r="C4267" s="37">
        <v>282055</v>
      </c>
    </row>
    <row r="4268" spans="2:3" x14ac:dyDescent="0.3">
      <c r="B4268" s="36">
        <v>33501389</v>
      </c>
      <c r="C4268" s="37">
        <v>193899</v>
      </c>
    </row>
    <row r="4269" spans="2:3" x14ac:dyDescent="0.3">
      <c r="B4269" s="36">
        <v>33501390</v>
      </c>
      <c r="C4269" s="37">
        <v>314021</v>
      </c>
    </row>
    <row r="4270" spans="2:3" x14ac:dyDescent="0.3">
      <c r="B4270" s="36">
        <v>33501391</v>
      </c>
      <c r="C4270" s="37">
        <v>263542</v>
      </c>
    </row>
    <row r="4271" spans="2:3" x14ac:dyDescent="0.3">
      <c r="B4271" s="36">
        <v>33501392</v>
      </c>
      <c r="C4271" s="37">
        <v>186779</v>
      </c>
    </row>
    <row r="4272" spans="2:3" x14ac:dyDescent="0.3">
      <c r="B4272" s="36">
        <v>33501393</v>
      </c>
      <c r="C4272" s="37">
        <v>259782</v>
      </c>
    </row>
    <row r="4273" spans="2:3" x14ac:dyDescent="0.3">
      <c r="B4273" s="36">
        <v>33501394</v>
      </c>
      <c r="C4273" s="37">
        <v>153678</v>
      </c>
    </row>
    <row r="4274" spans="2:3" x14ac:dyDescent="0.3">
      <c r="B4274" s="36">
        <v>33501395</v>
      </c>
      <c r="C4274" s="37">
        <v>166671</v>
      </c>
    </row>
    <row r="4275" spans="2:3" x14ac:dyDescent="0.3">
      <c r="B4275" s="36">
        <v>33501396</v>
      </c>
      <c r="C4275" s="37">
        <v>238359</v>
      </c>
    </row>
    <row r="4276" spans="2:3" x14ac:dyDescent="0.3">
      <c r="B4276" s="36">
        <v>33501397</v>
      </c>
      <c r="C4276" s="37">
        <v>320292</v>
      </c>
    </row>
    <row r="4277" spans="2:3" x14ac:dyDescent="0.3">
      <c r="B4277" s="36">
        <v>33501398</v>
      </c>
      <c r="C4277" s="37">
        <v>410405</v>
      </c>
    </row>
    <row r="4278" spans="2:3" x14ac:dyDescent="0.3">
      <c r="B4278" s="36">
        <v>33501399</v>
      </c>
      <c r="C4278" s="37">
        <v>318669</v>
      </c>
    </row>
    <row r="4279" spans="2:3" x14ac:dyDescent="0.3">
      <c r="B4279" s="36">
        <v>33501400</v>
      </c>
      <c r="C4279" s="37">
        <v>184336</v>
      </c>
    </row>
    <row r="4280" spans="2:3" x14ac:dyDescent="0.3">
      <c r="B4280" s="36">
        <v>33501401</v>
      </c>
      <c r="C4280" s="37">
        <v>308975</v>
      </c>
    </row>
    <row r="4281" spans="2:3" x14ac:dyDescent="0.3">
      <c r="B4281" s="36">
        <v>33501402</v>
      </c>
      <c r="C4281" s="37">
        <v>289573</v>
      </c>
    </row>
    <row r="4282" spans="2:3" x14ac:dyDescent="0.3">
      <c r="B4282" s="36">
        <v>33501403</v>
      </c>
      <c r="C4282" s="37">
        <v>205718</v>
      </c>
    </row>
    <row r="4283" spans="2:3" x14ac:dyDescent="0.3">
      <c r="B4283" s="36">
        <v>33501404</v>
      </c>
      <c r="C4283" s="37">
        <v>212043</v>
      </c>
    </row>
    <row r="4284" spans="2:3" x14ac:dyDescent="0.3">
      <c r="B4284" s="36">
        <v>33501405</v>
      </c>
      <c r="C4284" s="37">
        <v>214621</v>
      </c>
    </row>
    <row r="4285" spans="2:3" x14ac:dyDescent="0.3">
      <c r="B4285" s="36">
        <v>33501406</v>
      </c>
      <c r="C4285" s="37">
        <v>356796</v>
      </c>
    </row>
    <row r="4286" spans="2:3" x14ac:dyDescent="0.3">
      <c r="B4286" s="36">
        <v>33501407</v>
      </c>
      <c r="C4286" s="37">
        <v>326163</v>
      </c>
    </row>
    <row r="4287" spans="2:3" x14ac:dyDescent="0.3">
      <c r="B4287" s="36">
        <v>33501408</v>
      </c>
      <c r="C4287" s="37">
        <v>192376</v>
      </c>
    </row>
    <row r="4288" spans="2:3" x14ac:dyDescent="0.3">
      <c r="B4288" s="36">
        <v>33501409</v>
      </c>
      <c r="C4288" s="37">
        <v>220234</v>
      </c>
    </row>
    <row r="4289" spans="2:3" x14ac:dyDescent="0.3">
      <c r="B4289" s="36">
        <v>33501410</v>
      </c>
      <c r="C4289" s="37">
        <v>298953</v>
      </c>
    </row>
    <row r="4290" spans="2:3" x14ac:dyDescent="0.3">
      <c r="B4290" s="36">
        <v>33501411</v>
      </c>
      <c r="C4290" s="37">
        <v>203891</v>
      </c>
    </row>
    <row r="4291" spans="2:3" x14ac:dyDescent="0.3">
      <c r="B4291" s="36">
        <v>33501412</v>
      </c>
      <c r="C4291" s="37">
        <v>268431</v>
      </c>
    </row>
    <row r="4292" spans="2:3" x14ac:dyDescent="0.3">
      <c r="B4292" s="36">
        <v>33501413</v>
      </c>
      <c r="C4292" s="37">
        <v>277275</v>
      </c>
    </row>
    <row r="4293" spans="2:3" x14ac:dyDescent="0.3">
      <c r="B4293" s="36">
        <v>33501414</v>
      </c>
      <c r="C4293" s="37">
        <v>318603</v>
      </c>
    </row>
    <row r="4294" spans="2:3" x14ac:dyDescent="0.3">
      <c r="B4294" s="36">
        <v>33501415</v>
      </c>
      <c r="C4294" s="37">
        <v>281650</v>
      </c>
    </row>
    <row r="4295" spans="2:3" x14ac:dyDescent="0.3">
      <c r="B4295" s="36">
        <v>33501416</v>
      </c>
      <c r="C4295" s="37">
        <v>243592</v>
      </c>
    </row>
    <row r="4296" spans="2:3" x14ac:dyDescent="0.3">
      <c r="B4296" s="36">
        <v>33501417</v>
      </c>
      <c r="C4296" s="37">
        <v>392389</v>
      </c>
    </row>
    <row r="4297" spans="2:3" x14ac:dyDescent="0.3">
      <c r="B4297" s="36">
        <v>33501418</v>
      </c>
      <c r="C4297" s="37">
        <v>337998</v>
      </c>
    </row>
    <row r="4298" spans="2:3" x14ac:dyDescent="0.3">
      <c r="B4298" s="36">
        <v>33501419</v>
      </c>
      <c r="C4298" s="37">
        <v>168111</v>
      </c>
    </row>
    <row r="4299" spans="2:3" x14ac:dyDescent="0.3">
      <c r="B4299" s="36">
        <v>33501420</v>
      </c>
      <c r="C4299" s="37">
        <v>192247</v>
      </c>
    </row>
    <row r="4300" spans="2:3" x14ac:dyDescent="0.3">
      <c r="B4300" s="36">
        <v>33501421</v>
      </c>
      <c r="C4300" s="37">
        <v>233946</v>
      </c>
    </row>
    <row r="4301" spans="2:3" x14ac:dyDescent="0.3">
      <c r="B4301" s="36">
        <v>33501422</v>
      </c>
      <c r="C4301" s="37">
        <v>205615</v>
      </c>
    </row>
    <row r="4302" spans="2:3" x14ac:dyDescent="0.3">
      <c r="B4302" s="36">
        <v>33501423</v>
      </c>
      <c r="C4302" s="37">
        <v>232498</v>
      </c>
    </row>
    <row r="4303" spans="2:3" x14ac:dyDescent="0.3">
      <c r="B4303" s="36">
        <v>33501424</v>
      </c>
      <c r="C4303" s="37">
        <v>238803</v>
      </c>
    </row>
    <row r="4304" spans="2:3" x14ac:dyDescent="0.3">
      <c r="B4304" s="36">
        <v>33501425</v>
      </c>
      <c r="C4304" s="37">
        <v>293394</v>
      </c>
    </row>
    <row r="4305" spans="2:3" x14ac:dyDescent="0.3">
      <c r="B4305" s="36">
        <v>33501426</v>
      </c>
      <c r="C4305" s="37">
        <v>294266</v>
      </c>
    </row>
    <row r="4306" spans="2:3" x14ac:dyDescent="0.3">
      <c r="B4306" s="36">
        <v>33501427</v>
      </c>
      <c r="C4306" s="37">
        <v>257170</v>
      </c>
    </row>
    <row r="4307" spans="2:3" x14ac:dyDescent="0.3">
      <c r="B4307" s="36">
        <v>33501428</v>
      </c>
      <c r="C4307" s="37">
        <v>119444</v>
      </c>
    </row>
    <row r="4308" spans="2:3" x14ac:dyDescent="0.3">
      <c r="B4308" s="36">
        <v>33501429</v>
      </c>
      <c r="C4308" s="37">
        <v>202867</v>
      </c>
    </row>
    <row r="4309" spans="2:3" x14ac:dyDescent="0.3">
      <c r="B4309" s="36">
        <v>33501430</v>
      </c>
      <c r="C4309" s="37">
        <v>150791</v>
      </c>
    </row>
    <row r="4310" spans="2:3" x14ac:dyDescent="0.3">
      <c r="B4310" s="36">
        <v>33501431</v>
      </c>
      <c r="C4310" s="37">
        <v>282285</v>
      </c>
    </row>
    <row r="4311" spans="2:3" x14ac:dyDescent="0.3">
      <c r="B4311" s="36">
        <v>33501432</v>
      </c>
      <c r="C4311" s="37">
        <v>215239</v>
      </c>
    </row>
    <row r="4312" spans="2:3" x14ac:dyDescent="0.3">
      <c r="B4312" s="36">
        <v>33501433</v>
      </c>
      <c r="C4312" s="37">
        <v>225856</v>
      </c>
    </row>
    <row r="4313" spans="2:3" x14ac:dyDescent="0.3">
      <c r="B4313" s="36">
        <v>33501434</v>
      </c>
      <c r="C4313" s="37">
        <v>230301</v>
      </c>
    </row>
    <row r="4314" spans="2:3" x14ac:dyDescent="0.3">
      <c r="B4314" s="36">
        <v>33501435</v>
      </c>
      <c r="C4314" s="37">
        <v>137982</v>
      </c>
    </row>
    <row r="4315" spans="2:3" x14ac:dyDescent="0.3">
      <c r="B4315" s="36">
        <v>33501436</v>
      </c>
      <c r="C4315" s="37">
        <v>232204</v>
      </c>
    </row>
    <row r="4316" spans="2:3" x14ac:dyDescent="0.3">
      <c r="B4316" s="36">
        <v>33501437</v>
      </c>
      <c r="C4316" s="37">
        <v>348987</v>
      </c>
    </row>
    <row r="4317" spans="2:3" x14ac:dyDescent="0.3">
      <c r="B4317" s="36">
        <v>33501438</v>
      </c>
      <c r="C4317" s="37">
        <v>200188</v>
      </c>
    </row>
    <row r="4318" spans="2:3" x14ac:dyDescent="0.3">
      <c r="B4318" s="36">
        <v>33501439</v>
      </c>
      <c r="C4318" s="37">
        <v>357540</v>
      </c>
    </row>
    <row r="4319" spans="2:3" x14ac:dyDescent="0.3">
      <c r="B4319" s="36">
        <v>33501440</v>
      </c>
      <c r="C4319" s="37">
        <v>311013</v>
      </c>
    </row>
    <row r="4320" spans="2:3" x14ac:dyDescent="0.3">
      <c r="B4320" s="36">
        <v>33501441</v>
      </c>
      <c r="C4320" s="37">
        <v>275156</v>
      </c>
    </row>
    <row r="4321" spans="2:3" x14ac:dyDescent="0.3">
      <c r="B4321" s="36">
        <v>33501442</v>
      </c>
      <c r="C4321" s="37">
        <v>189489</v>
      </c>
    </row>
    <row r="4322" spans="2:3" x14ac:dyDescent="0.3">
      <c r="B4322" s="36">
        <v>33501443</v>
      </c>
      <c r="C4322" s="37">
        <v>261680</v>
      </c>
    </row>
    <row r="4323" spans="2:3" x14ac:dyDescent="0.3">
      <c r="B4323" s="36">
        <v>33501444</v>
      </c>
      <c r="C4323" s="37">
        <v>135167</v>
      </c>
    </row>
    <row r="4324" spans="2:3" x14ac:dyDescent="0.3">
      <c r="B4324" s="36">
        <v>33501445</v>
      </c>
      <c r="C4324" s="37">
        <v>242043</v>
      </c>
    </row>
    <row r="4325" spans="2:3" x14ac:dyDescent="0.3">
      <c r="B4325" s="36">
        <v>33501446</v>
      </c>
      <c r="C4325" s="37">
        <v>190125</v>
      </c>
    </row>
    <row r="4326" spans="2:3" x14ac:dyDescent="0.3">
      <c r="B4326" s="36">
        <v>33501447</v>
      </c>
      <c r="C4326" s="37">
        <v>230579</v>
      </c>
    </row>
    <row r="4327" spans="2:3" x14ac:dyDescent="0.3">
      <c r="B4327" s="36">
        <v>33501448</v>
      </c>
      <c r="C4327" s="37">
        <v>264850</v>
      </c>
    </row>
    <row r="4328" spans="2:3" x14ac:dyDescent="0.3">
      <c r="B4328" s="36">
        <v>33501449</v>
      </c>
      <c r="C4328" s="37">
        <v>374790</v>
      </c>
    </row>
    <row r="4329" spans="2:3" x14ac:dyDescent="0.3">
      <c r="B4329" s="36">
        <v>33501450</v>
      </c>
      <c r="C4329" s="37">
        <v>233160</v>
      </c>
    </row>
    <row r="4330" spans="2:3" x14ac:dyDescent="0.3">
      <c r="B4330" s="36">
        <v>33501451</v>
      </c>
      <c r="C4330" s="37">
        <v>171486</v>
      </c>
    </row>
    <row r="4331" spans="2:3" x14ac:dyDescent="0.3">
      <c r="B4331" s="36">
        <v>33501452</v>
      </c>
      <c r="C4331" s="37">
        <v>283007</v>
      </c>
    </row>
    <row r="4332" spans="2:3" x14ac:dyDescent="0.3">
      <c r="B4332" s="36">
        <v>33501453</v>
      </c>
      <c r="C4332" s="37">
        <v>292342</v>
      </c>
    </row>
    <row r="4333" spans="2:3" x14ac:dyDescent="0.3">
      <c r="B4333" s="36">
        <v>33501454</v>
      </c>
      <c r="C4333" s="37">
        <v>371536</v>
      </c>
    </row>
    <row r="4334" spans="2:3" x14ac:dyDescent="0.3">
      <c r="B4334" s="36">
        <v>33501455</v>
      </c>
      <c r="C4334" s="37">
        <v>162287</v>
      </c>
    </row>
    <row r="4335" spans="2:3" x14ac:dyDescent="0.3">
      <c r="B4335" s="36">
        <v>33501456</v>
      </c>
      <c r="C4335" s="37">
        <v>271776</v>
      </c>
    </row>
    <row r="4336" spans="2:3" x14ac:dyDescent="0.3">
      <c r="B4336" s="36">
        <v>33501457</v>
      </c>
      <c r="C4336" s="37">
        <v>250793</v>
      </c>
    </row>
    <row r="4337" spans="2:3" x14ac:dyDescent="0.3">
      <c r="B4337" s="36">
        <v>33501458</v>
      </c>
      <c r="C4337" s="37">
        <v>270976</v>
      </c>
    </row>
    <row r="4338" spans="2:3" x14ac:dyDescent="0.3">
      <c r="B4338" s="36">
        <v>33501459</v>
      </c>
      <c r="C4338" s="37">
        <v>228409</v>
      </c>
    </row>
    <row r="4339" spans="2:3" x14ac:dyDescent="0.3">
      <c r="B4339" s="36">
        <v>33501460</v>
      </c>
      <c r="C4339" s="37">
        <v>211313</v>
      </c>
    </row>
    <row r="4340" spans="2:3" x14ac:dyDescent="0.3">
      <c r="B4340" s="36">
        <v>33501461</v>
      </c>
      <c r="C4340" s="37">
        <v>238280</v>
      </c>
    </row>
    <row r="4341" spans="2:3" x14ac:dyDescent="0.3">
      <c r="B4341" s="36">
        <v>33501462</v>
      </c>
      <c r="C4341" s="37">
        <v>230825</v>
      </c>
    </row>
    <row r="4342" spans="2:3" x14ac:dyDescent="0.3">
      <c r="B4342" s="36">
        <v>33501463</v>
      </c>
      <c r="C4342" s="37">
        <v>223197</v>
      </c>
    </row>
    <row r="4343" spans="2:3" x14ac:dyDescent="0.3">
      <c r="B4343" s="36">
        <v>33501464</v>
      </c>
      <c r="C4343" s="37">
        <v>257649</v>
      </c>
    </row>
    <row r="4344" spans="2:3" x14ac:dyDescent="0.3">
      <c r="B4344" s="36">
        <v>33501465</v>
      </c>
      <c r="C4344" s="37">
        <v>288638</v>
      </c>
    </row>
    <row r="4345" spans="2:3" x14ac:dyDescent="0.3">
      <c r="B4345" s="36">
        <v>33501466</v>
      </c>
      <c r="C4345" s="37">
        <v>369838</v>
      </c>
    </row>
    <row r="4346" spans="2:3" x14ac:dyDescent="0.3">
      <c r="B4346" s="36">
        <v>33501467</v>
      </c>
      <c r="C4346" s="37">
        <v>353995</v>
      </c>
    </row>
    <row r="4347" spans="2:3" x14ac:dyDescent="0.3">
      <c r="B4347" s="36">
        <v>33501468</v>
      </c>
      <c r="C4347" s="37">
        <v>365614</v>
      </c>
    </row>
    <row r="4348" spans="2:3" x14ac:dyDescent="0.3">
      <c r="B4348" s="36">
        <v>33501469</v>
      </c>
      <c r="C4348" s="37">
        <v>168498</v>
      </c>
    </row>
    <row r="4349" spans="2:3" x14ac:dyDescent="0.3">
      <c r="B4349" s="36">
        <v>33501470</v>
      </c>
      <c r="C4349" s="37">
        <v>252685</v>
      </c>
    </row>
    <row r="4350" spans="2:3" x14ac:dyDescent="0.3">
      <c r="B4350" s="36">
        <v>33501471</v>
      </c>
      <c r="C4350" s="37">
        <v>185268</v>
      </c>
    </row>
    <row r="4351" spans="2:3" x14ac:dyDescent="0.3">
      <c r="B4351" s="36">
        <v>33501472</v>
      </c>
      <c r="C4351" s="37">
        <v>330541</v>
      </c>
    </row>
    <row r="4352" spans="2:3" x14ac:dyDescent="0.3">
      <c r="B4352" s="36">
        <v>33501473</v>
      </c>
      <c r="C4352" s="37">
        <v>245166</v>
      </c>
    </row>
    <row r="4353" spans="2:3" x14ac:dyDescent="0.3">
      <c r="B4353" s="36">
        <v>33501474</v>
      </c>
      <c r="C4353" s="37">
        <v>180217</v>
      </c>
    </row>
    <row r="4354" spans="2:3" x14ac:dyDescent="0.3">
      <c r="B4354" s="36">
        <v>33501475</v>
      </c>
      <c r="C4354" s="37">
        <v>184977</v>
      </c>
    </row>
    <row r="4355" spans="2:3" x14ac:dyDescent="0.3">
      <c r="B4355" s="36">
        <v>33501476</v>
      </c>
      <c r="C4355" s="37">
        <v>301745</v>
      </c>
    </row>
    <row r="4356" spans="2:3" x14ac:dyDescent="0.3">
      <c r="B4356" s="36">
        <v>33501477</v>
      </c>
      <c r="C4356" s="37">
        <v>159142</v>
      </c>
    </row>
    <row r="4357" spans="2:3" x14ac:dyDescent="0.3">
      <c r="B4357" s="36">
        <v>33501478</v>
      </c>
      <c r="C4357" s="37">
        <v>390408</v>
      </c>
    </row>
    <row r="4358" spans="2:3" x14ac:dyDescent="0.3">
      <c r="B4358" s="36">
        <v>33501479</v>
      </c>
      <c r="C4358" s="37">
        <v>329712</v>
      </c>
    </row>
    <row r="4359" spans="2:3" x14ac:dyDescent="0.3">
      <c r="B4359" s="36">
        <v>33501480</v>
      </c>
      <c r="C4359" s="37">
        <v>354289</v>
      </c>
    </row>
    <row r="4360" spans="2:3" x14ac:dyDescent="0.3">
      <c r="B4360" s="36">
        <v>33501481</v>
      </c>
      <c r="C4360" s="37">
        <v>173644</v>
      </c>
    </row>
    <row r="4361" spans="2:3" x14ac:dyDescent="0.3">
      <c r="B4361" s="36">
        <v>33501482</v>
      </c>
      <c r="C4361" s="37">
        <v>274631</v>
      </c>
    </row>
    <row r="4362" spans="2:3" x14ac:dyDescent="0.3">
      <c r="B4362" s="36">
        <v>33501483</v>
      </c>
      <c r="C4362" s="37">
        <v>184908</v>
      </c>
    </row>
    <row r="4363" spans="2:3" x14ac:dyDescent="0.3">
      <c r="B4363" s="36">
        <v>33501484</v>
      </c>
      <c r="C4363" s="37">
        <v>214594</v>
      </c>
    </row>
    <row r="4364" spans="2:3" x14ac:dyDescent="0.3">
      <c r="B4364" s="36">
        <v>33501485</v>
      </c>
      <c r="C4364" s="37">
        <v>250184</v>
      </c>
    </row>
    <row r="4365" spans="2:3" x14ac:dyDescent="0.3">
      <c r="B4365" s="36">
        <v>33501486</v>
      </c>
      <c r="C4365" s="37">
        <v>254379</v>
      </c>
    </row>
    <row r="4366" spans="2:3" x14ac:dyDescent="0.3">
      <c r="B4366" s="36">
        <v>33501487</v>
      </c>
      <c r="C4366" s="37">
        <v>192102</v>
      </c>
    </row>
    <row r="4367" spans="2:3" x14ac:dyDescent="0.3">
      <c r="B4367" s="36">
        <v>33501488</v>
      </c>
      <c r="C4367" s="37">
        <v>159821</v>
      </c>
    </row>
    <row r="4368" spans="2:3" x14ac:dyDescent="0.3">
      <c r="B4368" s="36">
        <v>33501489</v>
      </c>
      <c r="C4368" s="37">
        <v>242788</v>
      </c>
    </row>
    <row r="4369" spans="2:3" x14ac:dyDescent="0.3">
      <c r="B4369" s="36">
        <v>33501490</v>
      </c>
      <c r="C4369" s="37">
        <v>160198</v>
      </c>
    </row>
    <row r="4370" spans="2:3" x14ac:dyDescent="0.3">
      <c r="B4370" s="36">
        <v>33501491</v>
      </c>
      <c r="C4370" s="37">
        <v>259883</v>
      </c>
    </row>
    <row r="4371" spans="2:3" x14ac:dyDescent="0.3">
      <c r="B4371" s="36">
        <v>33501492</v>
      </c>
      <c r="C4371" s="37">
        <v>191845</v>
      </c>
    </row>
    <row r="4372" spans="2:3" x14ac:dyDescent="0.3">
      <c r="B4372" s="36">
        <v>33501493</v>
      </c>
      <c r="C4372" s="37">
        <v>211393</v>
      </c>
    </row>
    <row r="4373" spans="2:3" x14ac:dyDescent="0.3">
      <c r="B4373" s="36">
        <v>33501494</v>
      </c>
      <c r="C4373" s="37">
        <v>274066</v>
      </c>
    </row>
    <row r="4374" spans="2:3" x14ac:dyDescent="0.3">
      <c r="B4374" s="36">
        <v>33501495</v>
      </c>
      <c r="C4374" s="37">
        <v>156333</v>
      </c>
    </row>
    <row r="4375" spans="2:3" x14ac:dyDescent="0.3">
      <c r="B4375" s="36">
        <v>33501496</v>
      </c>
      <c r="C4375" s="37">
        <v>143764</v>
      </c>
    </row>
    <row r="4376" spans="2:3" x14ac:dyDescent="0.3">
      <c r="B4376" s="36">
        <v>33501497</v>
      </c>
      <c r="C4376" s="37">
        <v>362145</v>
      </c>
    </row>
    <row r="4377" spans="2:3" x14ac:dyDescent="0.3">
      <c r="B4377" s="36">
        <v>33501498</v>
      </c>
      <c r="C4377" s="37">
        <v>261093</v>
      </c>
    </row>
    <row r="4378" spans="2:3" x14ac:dyDescent="0.3">
      <c r="B4378" s="36">
        <v>33501499</v>
      </c>
      <c r="C4378" s="37">
        <v>318326</v>
      </c>
    </row>
    <row r="4379" spans="2:3" x14ac:dyDescent="0.3">
      <c r="B4379" s="36">
        <v>33501500</v>
      </c>
      <c r="C4379" s="37">
        <v>196646</v>
      </c>
    </row>
    <row r="4380" spans="2:3" x14ac:dyDescent="0.3">
      <c r="B4380" s="36">
        <v>33501501</v>
      </c>
      <c r="C4380" s="37">
        <v>215465</v>
      </c>
    </row>
    <row r="4381" spans="2:3" x14ac:dyDescent="0.3">
      <c r="B4381" s="36">
        <v>33501502</v>
      </c>
      <c r="C4381" s="37">
        <v>288055</v>
      </c>
    </row>
    <row r="4382" spans="2:3" x14ac:dyDescent="0.3">
      <c r="B4382" s="36">
        <v>33501503</v>
      </c>
      <c r="C4382" s="37">
        <v>310336</v>
      </c>
    </row>
    <row r="4383" spans="2:3" x14ac:dyDescent="0.3">
      <c r="B4383" s="36">
        <v>33501504</v>
      </c>
      <c r="C4383" s="37">
        <v>332295</v>
      </c>
    </row>
    <row r="4384" spans="2:3" x14ac:dyDescent="0.3">
      <c r="B4384" s="36">
        <v>33501505</v>
      </c>
      <c r="C4384" s="37">
        <v>249643</v>
      </c>
    </row>
    <row r="4385" spans="2:3" x14ac:dyDescent="0.3">
      <c r="B4385" s="36">
        <v>33501506</v>
      </c>
      <c r="C4385" s="37">
        <v>196712</v>
      </c>
    </row>
    <row r="4386" spans="2:3" x14ac:dyDescent="0.3">
      <c r="B4386" s="36">
        <v>33501507</v>
      </c>
      <c r="C4386" s="37">
        <v>127545</v>
      </c>
    </row>
    <row r="4387" spans="2:3" x14ac:dyDescent="0.3">
      <c r="B4387" s="36">
        <v>33501508</v>
      </c>
      <c r="C4387" s="37">
        <v>202822</v>
      </c>
    </row>
    <row r="4388" spans="2:3" x14ac:dyDescent="0.3">
      <c r="B4388" s="36">
        <v>33501509</v>
      </c>
      <c r="C4388" s="37">
        <v>294284</v>
      </c>
    </row>
    <row r="4389" spans="2:3" x14ac:dyDescent="0.3">
      <c r="B4389" s="36">
        <v>33501510</v>
      </c>
      <c r="C4389" s="37">
        <v>253189</v>
      </c>
    </row>
    <row r="4390" spans="2:3" x14ac:dyDescent="0.3">
      <c r="B4390" s="36">
        <v>33501511</v>
      </c>
      <c r="C4390" s="37">
        <v>234101</v>
      </c>
    </row>
    <row r="4391" spans="2:3" x14ac:dyDescent="0.3">
      <c r="B4391" s="36">
        <v>33501512</v>
      </c>
      <c r="C4391" s="37">
        <v>288577</v>
      </c>
    </row>
    <row r="4392" spans="2:3" x14ac:dyDescent="0.3">
      <c r="B4392" s="36">
        <v>33501513</v>
      </c>
      <c r="C4392" s="37">
        <v>243882</v>
      </c>
    </row>
    <row r="4393" spans="2:3" x14ac:dyDescent="0.3">
      <c r="B4393" s="36">
        <v>33501514</v>
      </c>
      <c r="C4393" s="37">
        <v>203334</v>
      </c>
    </row>
    <row r="4394" spans="2:3" x14ac:dyDescent="0.3">
      <c r="B4394" s="36">
        <v>33501515</v>
      </c>
      <c r="C4394" s="37">
        <v>227897</v>
      </c>
    </row>
    <row r="4395" spans="2:3" x14ac:dyDescent="0.3">
      <c r="B4395" s="36">
        <v>33501516</v>
      </c>
      <c r="C4395" s="37">
        <v>246203</v>
      </c>
    </row>
    <row r="4396" spans="2:3" x14ac:dyDescent="0.3">
      <c r="B4396" s="36">
        <v>33501517</v>
      </c>
      <c r="C4396" s="37">
        <v>164836</v>
      </c>
    </row>
    <row r="4397" spans="2:3" x14ac:dyDescent="0.3">
      <c r="B4397" s="36">
        <v>33501518</v>
      </c>
      <c r="C4397" s="37">
        <v>186250</v>
      </c>
    </row>
    <row r="4398" spans="2:3" x14ac:dyDescent="0.3">
      <c r="B4398" s="36">
        <v>33501519</v>
      </c>
      <c r="C4398" s="37">
        <v>245643</v>
      </c>
    </row>
    <row r="4399" spans="2:3" x14ac:dyDescent="0.3">
      <c r="B4399" s="36">
        <v>33501520</v>
      </c>
      <c r="C4399" s="37">
        <v>345765</v>
      </c>
    </row>
    <row r="4400" spans="2:3" x14ac:dyDescent="0.3">
      <c r="B4400" s="36">
        <v>33501521</v>
      </c>
      <c r="C4400" s="37">
        <v>229566</v>
      </c>
    </row>
    <row r="4401" spans="2:3" x14ac:dyDescent="0.3">
      <c r="B4401" s="36">
        <v>33501522</v>
      </c>
      <c r="C4401" s="37">
        <v>153444</v>
      </c>
    </row>
    <row r="4402" spans="2:3" x14ac:dyDescent="0.3">
      <c r="B4402" s="36">
        <v>33501523</v>
      </c>
      <c r="C4402" s="37">
        <v>211278</v>
      </c>
    </row>
    <row r="4403" spans="2:3" x14ac:dyDescent="0.3">
      <c r="B4403" s="36">
        <v>33501524</v>
      </c>
      <c r="C4403" s="37">
        <v>218775</v>
      </c>
    </row>
    <row r="4404" spans="2:3" x14ac:dyDescent="0.3">
      <c r="B4404" s="36">
        <v>33501525</v>
      </c>
      <c r="C4404" s="37">
        <v>193435</v>
      </c>
    </row>
    <row r="4405" spans="2:3" x14ac:dyDescent="0.3">
      <c r="B4405" s="36">
        <v>33501526</v>
      </c>
      <c r="C4405" s="37">
        <v>277554</v>
      </c>
    </row>
    <row r="4406" spans="2:3" x14ac:dyDescent="0.3">
      <c r="B4406" s="36">
        <v>33501527</v>
      </c>
      <c r="C4406" s="37">
        <v>182505</v>
      </c>
    </row>
    <row r="4407" spans="2:3" x14ac:dyDescent="0.3">
      <c r="B4407" s="36">
        <v>33501528</v>
      </c>
      <c r="C4407" s="37">
        <v>232354</v>
      </c>
    </row>
    <row r="4408" spans="2:3" x14ac:dyDescent="0.3">
      <c r="B4408" s="36">
        <v>33501529</v>
      </c>
      <c r="C4408" s="37">
        <v>235777</v>
      </c>
    </row>
    <row r="4409" spans="2:3" x14ac:dyDescent="0.3">
      <c r="B4409" s="36">
        <v>33501530</v>
      </c>
      <c r="C4409" s="37">
        <v>354601</v>
      </c>
    </row>
    <row r="4410" spans="2:3" x14ac:dyDescent="0.3">
      <c r="B4410" s="36">
        <v>33501531</v>
      </c>
      <c r="C4410" s="37">
        <v>270125</v>
      </c>
    </row>
    <row r="4411" spans="2:3" x14ac:dyDescent="0.3">
      <c r="B4411" s="36">
        <v>33501532</v>
      </c>
      <c r="C4411" s="37">
        <v>295997</v>
      </c>
    </row>
    <row r="4412" spans="2:3" x14ac:dyDescent="0.3">
      <c r="B4412" s="36">
        <v>33501533</v>
      </c>
      <c r="C4412" s="37">
        <v>251768</v>
      </c>
    </row>
    <row r="4413" spans="2:3" x14ac:dyDescent="0.3">
      <c r="B4413" s="36">
        <v>33501534</v>
      </c>
      <c r="C4413" s="37">
        <v>141657</v>
      </c>
    </row>
    <row r="4414" spans="2:3" x14ac:dyDescent="0.3">
      <c r="B4414" s="36">
        <v>33501535</v>
      </c>
      <c r="C4414" s="37">
        <v>323804</v>
      </c>
    </row>
    <row r="4415" spans="2:3" x14ac:dyDescent="0.3">
      <c r="B4415" s="36">
        <v>33501536</v>
      </c>
      <c r="C4415" s="37">
        <v>299408</v>
      </c>
    </row>
    <row r="4416" spans="2:3" x14ac:dyDescent="0.3">
      <c r="B4416" s="36">
        <v>33501537</v>
      </c>
      <c r="C4416" s="37">
        <v>185298</v>
      </c>
    </row>
    <row r="4417" spans="2:3" x14ac:dyDescent="0.3">
      <c r="B4417" s="36">
        <v>33501538</v>
      </c>
      <c r="C4417" s="37">
        <v>240615</v>
      </c>
    </row>
    <row r="4418" spans="2:3" x14ac:dyDescent="0.3">
      <c r="B4418" s="36">
        <v>33501539</v>
      </c>
      <c r="C4418" s="37">
        <v>252103</v>
      </c>
    </row>
    <row r="4419" spans="2:3" x14ac:dyDescent="0.3">
      <c r="B4419" s="36">
        <v>33501540</v>
      </c>
      <c r="C4419" s="37">
        <v>233875</v>
      </c>
    </row>
    <row r="4420" spans="2:3" x14ac:dyDescent="0.3">
      <c r="B4420" s="36">
        <v>33501541</v>
      </c>
      <c r="C4420" s="37">
        <v>133038</v>
      </c>
    </row>
    <row r="4421" spans="2:3" x14ac:dyDescent="0.3">
      <c r="B4421" s="36">
        <v>33501542</v>
      </c>
      <c r="C4421" s="37">
        <v>258445</v>
      </c>
    </row>
    <row r="4422" spans="2:3" x14ac:dyDescent="0.3">
      <c r="B4422" s="36">
        <v>33501543</v>
      </c>
      <c r="C4422" s="37">
        <v>280608</v>
      </c>
    </row>
    <row r="4423" spans="2:3" x14ac:dyDescent="0.3">
      <c r="B4423" s="36">
        <v>33501544</v>
      </c>
      <c r="C4423" s="37">
        <v>285574</v>
      </c>
    </row>
    <row r="4424" spans="2:3" x14ac:dyDescent="0.3">
      <c r="B4424" s="36">
        <v>33501545</v>
      </c>
      <c r="C4424" s="37">
        <v>289212</v>
      </c>
    </row>
    <row r="4425" spans="2:3" x14ac:dyDescent="0.3">
      <c r="B4425" s="36">
        <v>33501546</v>
      </c>
      <c r="C4425" s="37">
        <v>285119</v>
      </c>
    </row>
    <row r="4426" spans="2:3" x14ac:dyDescent="0.3">
      <c r="B4426" s="36">
        <v>33501547</v>
      </c>
      <c r="C4426" s="37">
        <v>237901</v>
      </c>
    </row>
    <row r="4427" spans="2:3" x14ac:dyDescent="0.3">
      <c r="B4427" s="36">
        <v>33501548</v>
      </c>
      <c r="C4427" s="37">
        <v>321076</v>
      </c>
    </row>
    <row r="4428" spans="2:3" x14ac:dyDescent="0.3">
      <c r="B4428" s="36">
        <v>33501549</v>
      </c>
      <c r="C4428" s="37">
        <v>288354</v>
      </c>
    </row>
    <row r="4429" spans="2:3" x14ac:dyDescent="0.3">
      <c r="B4429" s="36">
        <v>33501550</v>
      </c>
      <c r="C4429" s="37">
        <v>152338</v>
      </c>
    </row>
    <row r="4430" spans="2:3" x14ac:dyDescent="0.3">
      <c r="B4430" s="36">
        <v>33501551</v>
      </c>
      <c r="C4430" s="37">
        <v>296014</v>
      </c>
    </row>
    <row r="4431" spans="2:3" x14ac:dyDescent="0.3">
      <c r="B4431" s="36">
        <v>33501552</v>
      </c>
      <c r="C4431" s="37">
        <v>216570</v>
      </c>
    </row>
    <row r="4432" spans="2:3" x14ac:dyDescent="0.3">
      <c r="B4432" s="36">
        <v>33501553</v>
      </c>
      <c r="C4432" s="37">
        <v>266941</v>
      </c>
    </row>
    <row r="4433" spans="2:3" x14ac:dyDescent="0.3">
      <c r="B4433" s="36">
        <v>33501554</v>
      </c>
      <c r="C4433" s="37">
        <v>342865</v>
      </c>
    </row>
    <row r="4434" spans="2:3" x14ac:dyDescent="0.3">
      <c r="B4434" s="36">
        <v>33501555</v>
      </c>
      <c r="C4434" s="37">
        <v>164535</v>
      </c>
    </row>
    <row r="4435" spans="2:3" x14ac:dyDescent="0.3">
      <c r="B4435" s="36">
        <v>33501556</v>
      </c>
      <c r="C4435" s="37">
        <v>296591</v>
      </c>
    </row>
    <row r="4436" spans="2:3" x14ac:dyDescent="0.3">
      <c r="B4436" s="36">
        <v>33501557</v>
      </c>
      <c r="C4436" s="37">
        <v>261503</v>
      </c>
    </row>
    <row r="4437" spans="2:3" x14ac:dyDescent="0.3">
      <c r="B4437" s="36">
        <v>33501558</v>
      </c>
      <c r="C4437" s="37">
        <v>254372</v>
      </c>
    </row>
    <row r="4438" spans="2:3" x14ac:dyDescent="0.3">
      <c r="B4438" s="36">
        <v>33501559</v>
      </c>
      <c r="C4438" s="37">
        <v>267296</v>
      </c>
    </row>
    <row r="4439" spans="2:3" x14ac:dyDescent="0.3">
      <c r="B4439" s="36">
        <v>33501560</v>
      </c>
      <c r="C4439" s="37">
        <v>267228</v>
      </c>
    </row>
    <row r="4440" spans="2:3" x14ac:dyDescent="0.3">
      <c r="B4440" s="36">
        <v>33501561</v>
      </c>
      <c r="C4440" s="37">
        <v>220799</v>
      </c>
    </row>
    <row r="4441" spans="2:3" x14ac:dyDescent="0.3">
      <c r="B4441" s="36">
        <v>33501562</v>
      </c>
      <c r="C4441" s="37">
        <v>264653</v>
      </c>
    </row>
    <row r="4442" spans="2:3" x14ac:dyDescent="0.3">
      <c r="B4442" s="36">
        <v>33501563</v>
      </c>
      <c r="C4442" s="37">
        <v>343039</v>
      </c>
    </row>
    <row r="4443" spans="2:3" x14ac:dyDescent="0.3">
      <c r="B4443" s="36">
        <v>33501564</v>
      </c>
      <c r="C4443" s="37">
        <v>217182</v>
      </c>
    </row>
    <row r="4444" spans="2:3" x14ac:dyDescent="0.3">
      <c r="B4444" s="36">
        <v>33501565</v>
      </c>
      <c r="C4444" s="37">
        <v>310338</v>
      </c>
    </row>
    <row r="4445" spans="2:3" x14ac:dyDescent="0.3">
      <c r="B4445" s="36">
        <v>33501566</v>
      </c>
      <c r="C4445" s="37">
        <v>189441</v>
      </c>
    </row>
    <row r="4446" spans="2:3" x14ac:dyDescent="0.3">
      <c r="B4446" s="36">
        <v>33501567</v>
      </c>
      <c r="C4446" s="37">
        <v>281922</v>
      </c>
    </row>
    <row r="4447" spans="2:3" x14ac:dyDescent="0.3">
      <c r="B4447" s="36">
        <v>33501568</v>
      </c>
      <c r="C4447" s="37">
        <v>271580</v>
      </c>
    </row>
    <row r="4448" spans="2:3" x14ac:dyDescent="0.3">
      <c r="B4448" s="36">
        <v>33501569</v>
      </c>
      <c r="C4448" s="37">
        <v>163849</v>
      </c>
    </row>
    <row r="4449" spans="2:3" x14ac:dyDescent="0.3">
      <c r="B4449" s="36">
        <v>33501570</v>
      </c>
      <c r="C4449" s="37">
        <v>311873</v>
      </c>
    </row>
    <row r="4450" spans="2:3" x14ac:dyDescent="0.3">
      <c r="B4450" s="36">
        <v>33501571</v>
      </c>
      <c r="C4450" s="37">
        <v>200276</v>
      </c>
    </row>
    <row r="4451" spans="2:3" x14ac:dyDescent="0.3">
      <c r="B4451" s="36">
        <v>33501572</v>
      </c>
      <c r="C4451" s="37">
        <v>229763</v>
      </c>
    </row>
    <row r="4452" spans="2:3" x14ac:dyDescent="0.3">
      <c r="B4452" s="36">
        <v>33501573</v>
      </c>
      <c r="C4452" s="37">
        <v>218751</v>
      </c>
    </row>
    <row r="4453" spans="2:3" x14ac:dyDescent="0.3">
      <c r="B4453" s="36">
        <v>33501574</v>
      </c>
      <c r="C4453" s="37">
        <v>379538</v>
      </c>
    </row>
    <row r="4454" spans="2:3" x14ac:dyDescent="0.3">
      <c r="B4454" s="36">
        <v>33501575</v>
      </c>
      <c r="C4454" s="37">
        <v>272992</v>
      </c>
    </row>
    <row r="4455" spans="2:3" x14ac:dyDescent="0.3">
      <c r="B4455" s="36">
        <v>33501576</v>
      </c>
      <c r="C4455" s="37">
        <v>319655</v>
      </c>
    </row>
    <row r="4456" spans="2:3" x14ac:dyDescent="0.3">
      <c r="B4456" s="36">
        <v>33501577</v>
      </c>
      <c r="C4456" s="37">
        <v>215809</v>
      </c>
    </row>
    <row r="4457" spans="2:3" x14ac:dyDescent="0.3">
      <c r="B4457" s="36">
        <v>33501578</v>
      </c>
      <c r="C4457" s="37">
        <v>377535</v>
      </c>
    </row>
    <row r="4458" spans="2:3" x14ac:dyDescent="0.3">
      <c r="B4458" s="36">
        <v>33501579</v>
      </c>
      <c r="C4458" s="37">
        <v>187172</v>
      </c>
    </row>
    <row r="4459" spans="2:3" x14ac:dyDescent="0.3">
      <c r="B4459" s="36">
        <v>33501580</v>
      </c>
      <c r="C4459" s="37">
        <v>263075</v>
      </c>
    </row>
    <row r="4460" spans="2:3" x14ac:dyDescent="0.3">
      <c r="B4460" s="36">
        <v>33501581</v>
      </c>
      <c r="C4460" s="37">
        <v>179257</v>
      </c>
    </row>
    <row r="4461" spans="2:3" x14ac:dyDescent="0.3">
      <c r="B4461" s="36">
        <v>33501582</v>
      </c>
      <c r="C4461" s="37">
        <v>365485</v>
      </c>
    </row>
    <row r="4462" spans="2:3" x14ac:dyDescent="0.3">
      <c r="B4462" s="36">
        <v>33501583</v>
      </c>
      <c r="C4462" s="37">
        <v>289224</v>
      </c>
    </row>
    <row r="4463" spans="2:3" x14ac:dyDescent="0.3">
      <c r="B4463" s="36">
        <v>33501584</v>
      </c>
      <c r="C4463" s="37">
        <v>154086</v>
      </c>
    </row>
    <row r="4464" spans="2:3" x14ac:dyDescent="0.3">
      <c r="B4464" s="36">
        <v>33501585</v>
      </c>
      <c r="C4464" s="37">
        <v>272161</v>
      </c>
    </row>
    <row r="4465" spans="2:3" x14ac:dyDescent="0.3">
      <c r="B4465" s="36">
        <v>33501586</v>
      </c>
      <c r="C4465" s="37">
        <v>177429</v>
      </c>
    </row>
    <row r="4466" spans="2:3" x14ac:dyDescent="0.3">
      <c r="B4466" s="36">
        <v>33501587</v>
      </c>
      <c r="C4466" s="37">
        <v>281716</v>
      </c>
    </row>
    <row r="4467" spans="2:3" x14ac:dyDescent="0.3">
      <c r="B4467" s="36">
        <v>33501588</v>
      </c>
      <c r="C4467" s="37">
        <v>282122</v>
      </c>
    </row>
    <row r="4468" spans="2:3" x14ac:dyDescent="0.3">
      <c r="B4468" s="36">
        <v>33501589</v>
      </c>
      <c r="C4468" s="37">
        <v>272745</v>
      </c>
    </row>
    <row r="4469" spans="2:3" x14ac:dyDescent="0.3">
      <c r="B4469" s="36">
        <v>33501590</v>
      </c>
      <c r="C4469" s="37">
        <v>338398</v>
      </c>
    </row>
    <row r="4470" spans="2:3" x14ac:dyDescent="0.3">
      <c r="B4470" s="36">
        <v>33501591</v>
      </c>
      <c r="C4470" s="37">
        <v>326437</v>
      </c>
    </row>
    <row r="4471" spans="2:3" x14ac:dyDescent="0.3">
      <c r="B4471" s="36">
        <v>33501592</v>
      </c>
      <c r="C4471" s="37">
        <v>234529</v>
      </c>
    </row>
    <row r="4472" spans="2:3" x14ac:dyDescent="0.3">
      <c r="B4472" s="36">
        <v>33501593</v>
      </c>
      <c r="C4472" s="37">
        <v>271705</v>
      </c>
    </row>
    <row r="4473" spans="2:3" x14ac:dyDescent="0.3">
      <c r="B4473" s="36">
        <v>33501594</v>
      </c>
      <c r="C4473" s="37">
        <v>177614</v>
      </c>
    </row>
    <row r="4474" spans="2:3" x14ac:dyDescent="0.3">
      <c r="B4474" s="36">
        <v>33501595</v>
      </c>
      <c r="C4474" s="37">
        <v>232689</v>
      </c>
    </row>
    <row r="4475" spans="2:3" x14ac:dyDescent="0.3">
      <c r="B4475" s="36">
        <v>33501596</v>
      </c>
      <c r="C4475" s="37">
        <v>275788</v>
      </c>
    </row>
    <row r="4476" spans="2:3" x14ac:dyDescent="0.3">
      <c r="B4476" s="36">
        <v>33501597</v>
      </c>
      <c r="C4476" s="37">
        <v>326890</v>
      </c>
    </row>
    <row r="4477" spans="2:3" x14ac:dyDescent="0.3">
      <c r="B4477" s="36">
        <v>33501598</v>
      </c>
      <c r="C4477" s="37">
        <v>99536</v>
      </c>
    </row>
    <row r="4478" spans="2:3" x14ac:dyDescent="0.3">
      <c r="B4478" s="36">
        <v>33501599</v>
      </c>
      <c r="C4478" s="37">
        <v>244685</v>
      </c>
    </row>
    <row r="4479" spans="2:3" x14ac:dyDescent="0.3">
      <c r="B4479" s="36">
        <v>33501600</v>
      </c>
      <c r="C4479" s="37">
        <v>257412</v>
      </c>
    </row>
    <row r="4480" spans="2:3" x14ac:dyDescent="0.3">
      <c r="B4480" s="36">
        <v>33501601</v>
      </c>
      <c r="C4480" s="37">
        <v>181531</v>
      </c>
    </row>
    <row r="4481" spans="2:3" x14ac:dyDescent="0.3">
      <c r="B4481" s="36">
        <v>33501602</v>
      </c>
      <c r="C4481" s="37">
        <v>249031</v>
      </c>
    </row>
    <row r="4482" spans="2:3" x14ac:dyDescent="0.3">
      <c r="B4482" s="36">
        <v>33501603</v>
      </c>
      <c r="C4482" s="37">
        <v>104507</v>
      </c>
    </row>
    <row r="4483" spans="2:3" x14ac:dyDescent="0.3">
      <c r="B4483" s="36">
        <v>33501604</v>
      </c>
      <c r="C4483" s="37">
        <v>361581</v>
      </c>
    </row>
    <row r="4484" spans="2:3" x14ac:dyDescent="0.3">
      <c r="B4484" s="36">
        <v>33501605</v>
      </c>
      <c r="C4484" s="37">
        <v>217559</v>
      </c>
    </row>
    <row r="4485" spans="2:3" x14ac:dyDescent="0.3">
      <c r="B4485" s="36">
        <v>33501606</v>
      </c>
      <c r="C4485" s="37">
        <v>142990</v>
      </c>
    </row>
    <row r="4486" spans="2:3" x14ac:dyDescent="0.3">
      <c r="B4486" s="36">
        <v>33501607</v>
      </c>
      <c r="C4486" s="37">
        <v>302687</v>
      </c>
    </row>
    <row r="4487" spans="2:3" x14ac:dyDescent="0.3">
      <c r="B4487" s="36">
        <v>33501608</v>
      </c>
      <c r="C4487" s="37">
        <v>263782</v>
      </c>
    </row>
    <row r="4488" spans="2:3" x14ac:dyDescent="0.3">
      <c r="B4488" s="36">
        <v>33501609</v>
      </c>
      <c r="C4488" s="37">
        <v>295913</v>
      </c>
    </row>
    <row r="4489" spans="2:3" x14ac:dyDescent="0.3">
      <c r="B4489" s="36">
        <v>33501610</v>
      </c>
      <c r="C4489" s="37">
        <v>171205</v>
      </c>
    </row>
    <row r="4490" spans="2:3" x14ac:dyDescent="0.3">
      <c r="B4490" s="36">
        <v>33501611</v>
      </c>
      <c r="C4490" s="37">
        <v>147686</v>
      </c>
    </row>
    <row r="4491" spans="2:3" x14ac:dyDescent="0.3">
      <c r="B4491" s="36">
        <v>33501612</v>
      </c>
      <c r="C4491" s="37">
        <v>303058</v>
      </c>
    </row>
    <row r="4492" spans="2:3" x14ac:dyDescent="0.3">
      <c r="B4492" s="36">
        <v>33501613</v>
      </c>
      <c r="C4492" s="37">
        <v>217767</v>
      </c>
    </row>
    <row r="4493" spans="2:3" x14ac:dyDescent="0.3">
      <c r="B4493" s="36">
        <v>33501614</v>
      </c>
      <c r="C4493" s="37">
        <v>189154</v>
      </c>
    </row>
    <row r="4494" spans="2:3" x14ac:dyDescent="0.3">
      <c r="B4494" s="36">
        <v>33501615</v>
      </c>
      <c r="C4494" s="37">
        <v>320313</v>
      </c>
    </row>
    <row r="4495" spans="2:3" x14ac:dyDescent="0.3">
      <c r="B4495" s="36">
        <v>33501616</v>
      </c>
      <c r="C4495" s="37">
        <v>299824</v>
      </c>
    </row>
    <row r="4496" spans="2:3" x14ac:dyDescent="0.3">
      <c r="B4496" s="36">
        <v>33501617</v>
      </c>
      <c r="C4496" s="37">
        <v>274141</v>
      </c>
    </row>
    <row r="4497" spans="2:3" x14ac:dyDescent="0.3">
      <c r="B4497" s="36">
        <v>33501618</v>
      </c>
      <c r="C4497" s="37">
        <v>325545</v>
      </c>
    </row>
    <row r="4498" spans="2:3" x14ac:dyDescent="0.3">
      <c r="B4498" s="36">
        <v>33501619</v>
      </c>
      <c r="C4498" s="37">
        <v>176147</v>
      </c>
    </row>
    <row r="4499" spans="2:3" x14ac:dyDescent="0.3">
      <c r="B4499" s="36">
        <v>33501620</v>
      </c>
      <c r="C4499" s="37">
        <v>250012</v>
      </c>
    </row>
    <row r="4500" spans="2:3" x14ac:dyDescent="0.3">
      <c r="B4500" s="36">
        <v>33501621</v>
      </c>
      <c r="C4500" s="37">
        <v>355390</v>
      </c>
    </row>
    <row r="4501" spans="2:3" x14ac:dyDescent="0.3">
      <c r="B4501" s="36">
        <v>33501622</v>
      </c>
      <c r="C4501" s="37">
        <v>301817</v>
      </c>
    </row>
    <row r="4502" spans="2:3" x14ac:dyDescent="0.3">
      <c r="B4502" s="36">
        <v>33501623</v>
      </c>
      <c r="C4502" s="37">
        <v>184167</v>
      </c>
    </row>
    <row r="4503" spans="2:3" x14ac:dyDescent="0.3">
      <c r="B4503" s="36">
        <v>33501624</v>
      </c>
      <c r="C4503" s="37">
        <v>274712</v>
      </c>
    </row>
    <row r="4504" spans="2:3" x14ac:dyDescent="0.3">
      <c r="B4504" s="36">
        <v>33501625</v>
      </c>
      <c r="C4504" s="37">
        <v>288813</v>
      </c>
    </row>
    <row r="4505" spans="2:3" x14ac:dyDescent="0.3">
      <c r="B4505" s="36">
        <v>33501626</v>
      </c>
      <c r="C4505" s="37">
        <v>274273</v>
      </c>
    </row>
    <row r="4506" spans="2:3" x14ac:dyDescent="0.3">
      <c r="B4506" s="36">
        <v>33501627</v>
      </c>
      <c r="C4506" s="37">
        <v>313983</v>
      </c>
    </row>
    <row r="4507" spans="2:3" x14ac:dyDescent="0.3">
      <c r="B4507" s="36">
        <v>33501628</v>
      </c>
      <c r="C4507" s="37">
        <v>226209</v>
      </c>
    </row>
    <row r="4508" spans="2:3" x14ac:dyDescent="0.3">
      <c r="B4508" s="36">
        <v>33501629</v>
      </c>
      <c r="C4508" s="37">
        <v>265760</v>
      </c>
    </row>
    <row r="4509" spans="2:3" x14ac:dyDescent="0.3">
      <c r="B4509" s="36">
        <v>33501630</v>
      </c>
      <c r="C4509" s="37">
        <v>402062</v>
      </c>
    </row>
    <row r="4510" spans="2:3" x14ac:dyDescent="0.3">
      <c r="B4510" s="36">
        <v>33501631</v>
      </c>
      <c r="C4510" s="37">
        <v>214553</v>
      </c>
    </row>
    <row r="4511" spans="2:3" x14ac:dyDescent="0.3">
      <c r="B4511" s="36">
        <v>33501632</v>
      </c>
      <c r="C4511" s="37">
        <v>227101</v>
      </c>
    </row>
    <row r="4512" spans="2:3" x14ac:dyDescent="0.3">
      <c r="B4512" s="36">
        <v>33501633</v>
      </c>
      <c r="C4512" s="37">
        <v>249884</v>
      </c>
    </row>
    <row r="4513" spans="2:3" x14ac:dyDescent="0.3">
      <c r="B4513" s="36">
        <v>33501634</v>
      </c>
      <c r="C4513" s="37">
        <v>182225</v>
      </c>
    </row>
    <row r="4514" spans="2:3" x14ac:dyDescent="0.3">
      <c r="B4514" s="36">
        <v>33501635</v>
      </c>
      <c r="C4514" s="37">
        <v>268859</v>
      </c>
    </row>
    <row r="4515" spans="2:3" x14ac:dyDescent="0.3">
      <c r="B4515" s="36">
        <v>33501636</v>
      </c>
      <c r="C4515" s="37">
        <v>268563</v>
      </c>
    </row>
    <row r="4516" spans="2:3" x14ac:dyDescent="0.3">
      <c r="B4516" s="36">
        <v>33501637</v>
      </c>
      <c r="C4516" s="37">
        <v>191501</v>
      </c>
    </row>
    <row r="4517" spans="2:3" x14ac:dyDescent="0.3">
      <c r="B4517" s="36">
        <v>33501638</v>
      </c>
      <c r="C4517" s="37">
        <v>206560</v>
      </c>
    </row>
    <row r="4518" spans="2:3" x14ac:dyDescent="0.3">
      <c r="B4518" s="36">
        <v>33501639</v>
      </c>
      <c r="C4518" s="37">
        <v>159280</v>
      </c>
    </row>
    <row r="4519" spans="2:3" x14ac:dyDescent="0.3">
      <c r="B4519" s="36">
        <v>33501640</v>
      </c>
      <c r="C4519" s="37">
        <v>311561</v>
      </c>
    </row>
    <row r="4520" spans="2:3" x14ac:dyDescent="0.3">
      <c r="B4520" s="36">
        <v>33501641</v>
      </c>
      <c r="C4520" s="37">
        <v>237573</v>
      </c>
    </row>
    <row r="4521" spans="2:3" x14ac:dyDescent="0.3">
      <c r="B4521" s="36">
        <v>33501642</v>
      </c>
      <c r="C4521" s="37">
        <v>197469</v>
      </c>
    </row>
    <row r="4522" spans="2:3" x14ac:dyDescent="0.3">
      <c r="B4522" s="36">
        <v>33501643</v>
      </c>
      <c r="C4522" s="37">
        <v>366070</v>
      </c>
    </row>
    <row r="4523" spans="2:3" x14ac:dyDescent="0.3">
      <c r="B4523" s="36">
        <v>33501644</v>
      </c>
      <c r="C4523" s="37">
        <v>350435</v>
      </c>
    </row>
    <row r="4524" spans="2:3" x14ac:dyDescent="0.3">
      <c r="B4524" s="36">
        <v>33501645</v>
      </c>
      <c r="C4524" s="37">
        <v>163534</v>
      </c>
    </row>
    <row r="4525" spans="2:3" x14ac:dyDescent="0.3">
      <c r="B4525" s="36">
        <v>33501646</v>
      </c>
      <c r="C4525" s="37">
        <v>163684</v>
      </c>
    </row>
    <row r="4526" spans="2:3" x14ac:dyDescent="0.3">
      <c r="B4526" s="36">
        <v>33501647</v>
      </c>
      <c r="C4526" s="37">
        <v>286856</v>
      </c>
    </row>
    <row r="4527" spans="2:3" x14ac:dyDescent="0.3">
      <c r="B4527" s="36">
        <v>33501648</v>
      </c>
      <c r="C4527" s="37">
        <v>221537</v>
      </c>
    </row>
    <row r="4528" spans="2:3" x14ac:dyDescent="0.3">
      <c r="B4528" s="36">
        <v>33501649</v>
      </c>
      <c r="C4528" s="37">
        <v>210427</v>
      </c>
    </row>
    <row r="4529" spans="2:3" x14ac:dyDescent="0.3">
      <c r="B4529" s="36">
        <v>33501650</v>
      </c>
      <c r="C4529" s="37">
        <v>240193</v>
      </c>
    </row>
    <row r="4530" spans="2:3" x14ac:dyDescent="0.3">
      <c r="B4530" s="36">
        <v>33501651</v>
      </c>
      <c r="C4530" s="37">
        <v>223843</v>
      </c>
    </row>
    <row r="4531" spans="2:3" x14ac:dyDescent="0.3">
      <c r="B4531" s="36">
        <v>33501652</v>
      </c>
      <c r="C4531" s="37">
        <v>247231</v>
      </c>
    </row>
    <row r="4532" spans="2:3" x14ac:dyDescent="0.3">
      <c r="B4532" s="36">
        <v>33501653</v>
      </c>
      <c r="C4532" s="37">
        <v>424925</v>
      </c>
    </row>
    <row r="4533" spans="2:3" x14ac:dyDescent="0.3">
      <c r="B4533" s="36">
        <v>33501654</v>
      </c>
      <c r="C4533" s="37">
        <v>185131</v>
      </c>
    </row>
    <row r="4534" spans="2:3" x14ac:dyDescent="0.3">
      <c r="B4534" s="36">
        <v>33501655</v>
      </c>
      <c r="C4534" s="37">
        <v>174836</v>
      </c>
    </row>
    <row r="4535" spans="2:3" x14ac:dyDescent="0.3">
      <c r="B4535" s="36">
        <v>33501656</v>
      </c>
      <c r="C4535" s="37">
        <v>253109</v>
      </c>
    </row>
    <row r="4536" spans="2:3" x14ac:dyDescent="0.3">
      <c r="B4536" s="36">
        <v>33501657</v>
      </c>
      <c r="C4536" s="37">
        <v>255929</v>
      </c>
    </row>
    <row r="4537" spans="2:3" x14ac:dyDescent="0.3">
      <c r="B4537" s="36">
        <v>33501658</v>
      </c>
      <c r="C4537" s="37">
        <v>260264</v>
      </c>
    </row>
    <row r="4538" spans="2:3" x14ac:dyDescent="0.3">
      <c r="B4538" s="36">
        <v>33501659</v>
      </c>
      <c r="C4538" s="37">
        <v>210586</v>
      </c>
    </row>
    <row r="4539" spans="2:3" x14ac:dyDescent="0.3">
      <c r="B4539" s="36">
        <v>33501660</v>
      </c>
      <c r="C4539" s="37">
        <v>237718</v>
      </c>
    </row>
    <row r="4540" spans="2:3" x14ac:dyDescent="0.3">
      <c r="B4540" s="36">
        <v>33501661</v>
      </c>
      <c r="C4540" s="37">
        <v>204103</v>
      </c>
    </row>
    <row r="4541" spans="2:3" x14ac:dyDescent="0.3">
      <c r="B4541" s="36">
        <v>33501662</v>
      </c>
      <c r="C4541" s="37">
        <v>210056</v>
      </c>
    </row>
    <row r="4542" spans="2:3" x14ac:dyDescent="0.3">
      <c r="B4542" s="36">
        <v>33501663</v>
      </c>
      <c r="C4542" s="37">
        <v>266923</v>
      </c>
    </row>
    <row r="4543" spans="2:3" x14ac:dyDescent="0.3">
      <c r="B4543" s="36">
        <v>33501664</v>
      </c>
      <c r="C4543" s="37">
        <v>191340</v>
      </c>
    </row>
    <row r="4544" spans="2:3" x14ac:dyDescent="0.3">
      <c r="B4544" s="36">
        <v>33501665</v>
      </c>
      <c r="C4544" s="37">
        <v>100453</v>
      </c>
    </row>
    <row r="4545" spans="2:3" x14ac:dyDescent="0.3">
      <c r="B4545" s="36">
        <v>33501666</v>
      </c>
      <c r="C4545" s="37">
        <v>284559</v>
      </c>
    </row>
    <row r="4546" spans="2:3" x14ac:dyDescent="0.3">
      <c r="B4546" s="36">
        <v>33501667</v>
      </c>
      <c r="C4546" s="37">
        <v>251516</v>
      </c>
    </row>
    <row r="4547" spans="2:3" x14ac:dyDescent="0.3">
      <c r="B4547" s="36">
        <v>33501668</v>
      </c>
      <c r="C4547" s="37">
        <v>169981</v>
      </c>
    </row>
    <row r="4548" spans="2:3" x14ac:dyDescent="0.3">
      <c r="B4548" s="36">
        <v>33501669</v>
      </c>
      <c r="C4548" s="37">
        <v>232939</v>
      </c>
    </row>
    <row r="4549" spans="2:3" x14ac:dyDescent="0.3">
      <c r="B4549" s="36">
        <v>33501670</v>
      </c>
      <c r="C4549" s="37">
        <v>302910</v>
      </c>
    </row>
    <row r="4550" spans="2:3" x14ac:dyDescent="0.3">
      <c r="B4550" s="36">
        <v>33501671</v>
      </c>
      <c r="C4550" s="37">
        <v>277321</v>
      </c>
    </row>
    <row r="4551" spans="2:3" x14ac:dyDescent="0.3">
      <c r="B4551" s="36">
        <v>33501672</v>
      </c>
      <c r="C4551" s="37">
        <v>118098</v>
      </c>
    </row>
    <row r="4552" spans="2:3" x14ac:dyDescent="0.3">
      <c r="B4552" s="36">
        <v>33501673</v>
      </c>
      <c r="C4552" s="37">
        <v>264623</v>
      </c>
    </row>
    <row r="4553" spans="2:3" x14ac:dyDescent="0.3">
      <c r="B4553" s="36">
        <v>33501674</v>
      </c>
      <c r="C4553" s="37">
        <v>300435</v>
      </c>
    </row>
    <row r="4554" spans="2:3" x14ac:dyDescent="0.3">
      <c r="B4554" s="36">
        <v>33501675</v>
      </c>
      <c r="C4554" s="37">
        <v>176256</v>
      </c>
    </row>
    <row r="4555" spans="2:3" x14ac:dyDescent="0.3">
      <c r="B4555" s="36">
        <v>33501676</v>
      </c>
      <c r="C4555" s="37">
        <v>179239</v>
      </c>
    </row>
    <row r="4556" spans="2:3" x14ac:dyDescent="0.3">
      <c r="B4556" s="36">
        <v>33501677</v>
      </c>
      <c r="C4556" s="37">
        <v>305228</v>
      </c>
    </row>
    <row r="4557" spans="2:3" x14ac:dyDescent="0.3">
      <c r="B4557" s="36">
        <v>33501678</v>
      </c>
      <c r="C4557" s="37">
        <v>288560</v>
      </c>
    </row>
    <row r="4558" spans="2:3" x14ac:dyDescent="0.3">
      <c r="B4558" s="36">
        <v>33501679</v>
      </c>
      <c r="C4558" s="37">
        <v>112136</v>
      </c>
    </row>
    <row r="4559" spans="2:3" x14ac:dyDescent="0.3">
      <c r="B4559" s="36">
        <v>33501680</v>
      </c>
      <c r="C4559" s="37">
        <v>205545</v>
      </c>
    </row>
    <row r="4560" spans="2:3" x14ac:dyDescent="0.3">
      <c r="B4560" s="36">
        <v>33501681</v>
      </c>
      <c r="C4560" s="37">
        <v>237098</v>
      </c>
    </row>
    <row r="4561" spans="2:3" x14ac:dyDescent="0.3">
      <c r="B4561" s="36">
        <v>33501682</v>
      </c>
      <c r="C4561" s="37">
        <v>283300</v>
      </c>
    </row>
    <row r="4562" spans="2:3" x14ac:dyDescent="0.3">
      <c r="B4562" s="36">
        <v>33501683</v>
      </c>
      <c r="C4562" s="37">
        <v>295356</v>
      </c>
    </row>
    <row r="4563" spans="2:3" x14ac:dyDescent="0.3">
      <c r="B4563" s="36">
        <v>33501684</v>
      </c>
      <c r="C4563" s="37">
        <v>186206</v>
      </c>
    </row>
    <row r="4564" spans="2:3" x14ac:dyDescent="0.3">
      <c r="B4564" s="36">
        <v>33501685</v>
      </c>
      <c r="C4564" s="37">
        <v>309808</v>
      </c>
    </row>
    <row r="4565" spans="2:3" x14ac:dyDescent="0.3">
      <c r="B4565" s="36">
        <v>33501686</v>
      </c>
      <c r="C4565" s="37">
        <v>339301</v>
      </c>
    </row>
    <row r="4566" spans="2:3" x14ac:dyDescent="0.3">
      <c r="B4566" s="36">
        <v>33501687</v>
      </c>
      <c r="C4566" s="37">
        <v>291313</v>
      </c>
    </row>
    <row r="4567" spans="2:3" x14ac:dyDescent="0.3">
      <c r="B4567" s="36">
        <v>33501688</v>
      </c>
      <c r="C4567" s="37">
        <v>227502</v>
      </c>
    </row>
    <row r="4568" spans="2:3" x14ac:dyDescent="0.3">
      <c r="B4568" s="36">
        <v>33501689</v>
      </c>
      <c r="C4568" s="37">
        <v>256429</v>
      </c>
    </row>
    <row r="4569" spans="2:3" x14ac:dyDescent="0.3">
      <c r="B4569" s="36">
        <v>33501690</v>
      </c>
      <c r="C4569" s="37">
        <v>213077</v>
      </c>
    </row>
    <row r="4570" spans="2:3" x14ac:dyDescent="0.3">
      <c r="B4570" s="36">
        <v>33501691</v>
      </c>
      <c r="C4570" s="37">
        <v>343645</v>
      </c>
    </row>
    <row r="4571" spans="2:3" x14ac:dyDescent="0.3">
      <c r="B4571" s="36">
        <v>33501692</v>
      </c>
      <c r="C4571" s="37">
        <v>280617</v>
      </c>
    </row>
    <row r="4572" spans="2:3" x14ac:dyDescent="0.3">
      <c r="B4572" s="36">
        <v>33501693</v>
      </c>
      <c r="C4572" s="37">
        <v>207323</v>
      </c>
    </row>
    <row r="4573" spans="2:3" x14ac:dyDescent="0.3">
      <c r="B4573" s="36">
        <v>33501694</v>
      </c>
      <c r="C4573" s="37">
        <v>148948</v>
      </c>
    </row>
    <row r="4574" spans="2:3" x14ac:dyDescent="0.3">
      <c r="B4574" s="36">
        <v>33501695</v>
      </c>
      <c r="C4574" s="37">
        <v>392337</v>
      </c>
    </row>
    <row r="4575" spans="2:3" x14ac:dyDescent="0.3">
      <c r="B4575" s="36">
        <v>33501696</v>
      </c>
      <c r="C4575" s="37">
        <v>239872</v>
      </c>
    </row>
    <row r="4576" spans="2:3" x14ac:dyDescent="0.3">
      <c r="B4576" s="36">
        <v>33501697</v>
      </c>
      <c r="C4576" s="37">
        <v>309784</v>
      </c>
    </row>
    <row r="4577" spans="2:3" x14ac:dyDescent="0.3">
      <c r="B4577" s="36">
        <v>33501698</v>
      </c>
      <c r="C4577" s="37">
        <v>180091</v>
      </c>
    </row>
    <row r="4578" spans="2:3" x14ac:dyDescent="0.3">
      <c r="B4578" s="36">
        <v>33501699</v>
      </c>
      <c r="C4578" s="37">
        <v>214554</v>
      </c>
    </row>
    <row r="4579" spans="2:3" x14ac:dyDescent="0.3">
      <c r="B4579" s="36">
        <v>33501700</v>
      </c>
      <c r="C4579" s="37">
        <v>314993</v>
      </c>
    </row>
    <row r="4580" spans="2:3" x14ac:dyDescent="0.3">
      <c r="B4580" s="36">
        <v>33501701</v>
      </c>
      <c r="C4580" s="37">
        <v>198746</v>
      </c>
    </row>
    <row r="4581" spans="2:3" x14ac:dyDescent="0.3">
      <c r="B4581" s="36">
        <v>33501702</v>
      </c>
      <c r="C4581" s="37">
        <v>205542</v>
      </c>
    </row>
    <row r="4582" spans="2:3" x14ac:dyDescent="0.3">
      <c r="B4582" s="36">
        <v>33501703</v>
      </c>
      <c r="C4582" s="37">
        <v>211899</v>
      </c>
    </row>
    <row r="4583" spans="2:3" x14ac:dyDescent="0.3">
      <c r="B4583" s="36">
        <v>33501704</v>
      </c>
      <c r="C4583" s="37">
        <v>289951</v>
      </c>
    </row>
    <row r="4584" spans="2:3" x14ac:dyDescent="0.3">
      <c r="B4584" s="36">
        <v>33501705</v>
      </c>
      <c r="C4584" s="37">
        <v>299537</v>
      </c>
    </row>
    <row r="4585" spans="2:3" x14ac:dyDescent="0.3">
      <c r="B4585" s="36">
        <v>33501706</v>
      </c>
      <c r="C4585" s="37">
        <v>215968</v>
      </c>
    </row>
    <row r="4586" spans="2:3" x14ac:dyDescent="0.3">
      <c r="B4586" s="36">
        <v>33501707</v>
      </c>
      <c r="C4586" s="37">
        <v>162759</v>
      </c>
    </row>
    <row r="4587" spans="2:3" x14ac:dyDescent="0.3">
      <c r="B4587" s="36">
        <v>33501708</v>
      </c>
      <c r="C4587" s="37">
        <v>230028</v>
      </c>
    </row>
    <row r="4588" spans="2:3" x14ac:dyDescent="0.3">
      <c r="B4588" s="36">
        <v>33501709</v>
      </c>
      <c r="C4588" s="37">
        <v>299928</v>
      </c>
    </row>
    <row r="4589" spans="2:3" x14ac:dyDescent="0.3">
      <c r="B4589" s="36">
        <v>33501710</v>
      </c>
      <c r="C4589" s="37">
        <v>170426</v>
      </c>
    </row>
    <row r="4590" spans="2:3" x14ac:dyDescent="0.3">
      <c r="B4590" s="36">
        <v>33501711</v>
      </c>
      <c r="C4590" s="37">
        <v>239313</v>
      </c>
    </row>
    <row r="4591" spans="2:3" x14ac:dyDescent="0.3">
      <c r="B4591" s="36">
        <v>33501712</v>
      </c>
      <c r="C4591" s="37">
        <v>256027</v>
      </c>
    </row>
    <row r="4592" spans="2:3" x14ac:dyDescent="0.3">
      <c r="B4592" s="36">
        <v>33501713</v>
      </c>
      <c r="C4592" s="37">
        <v>297487</v>
      </c>
    </row>
    <row r="4593" spans="2:3" x14ac:dyDescent="0.3">
      <c r="B4593" s="36">
        <v>33501714</v>
      </c>
      <c r="C4593" s="37">
        <v>314521</v>
      </c>
    </row>
    <row r="4594" spans="2:3" x14ac:dyDescent="0.3">
      <c r="B4594" s="36">
        <v>33501715</v>
      </c>
      <c r="C4594" s="37">
        <v>197536</v>
      </c>
    </row>
    <row r="4595" spans="2:3" x14ac:dyDescent="0.3">
      <c r="B4595" s="36">
        <v>33501716</v>
      </c>
      <c r="C4595" s="37">
        <v>291102</v>
      </c>
    </row>
    <row r="4596" spans="2:3" x14ac:dyDescent="0.3">
      <c r="B4596" s="36">
        <v>33501717</v>
      </c>
      <c r="C4596" s="37">
        <v>160084</v>
      </c>
    </row>
    <row r="4597" spans="2:3" x14ac:dyDescent="0.3">
      <c r="B4597" s="36">
        <v>33501718</v>
      </c>
      <c r="C4597" s="37">
        <v>232516</v>
      </c>
    </row>
    <row r="4598" spans="2:3" x14ac:dyDescent="0.3">
      <c r="B4598" s="36">
        <v>33501719</v>
      </c>
      <c r="C4598" s="37">
        <v>186397</v>
      </c>
    </row>
    <row r="4599" spans="2:3" x14ac:dyDescent="0.3">
      <c r="B4599" s="36">
        <v>33501720</v>
      </c>
      <c r="C4599" s="37">
        <v>231868</v>
      </c>
    </row>
    <row r="4600" spans="2:3" x14ac:dyDescent="0.3">
      <c r="B4600" s="36">
        <v>33501721</v>
      </c>
      <c r="C4600" s="37">
        <v>214409</v>
      </c>
    </row>
    <row r="4601" spans="2:3" x14ac:dyDescent="0.3">
      <c r="B4601" s="36">
        <v>33501722</v>
      </c>
      <c r="C4601" s="37">
        <v>189551</v>
      </c>
    </row>
    <row r="4602" spans="2:3" x14ac:dyDescent="0.3">
      <c r="B4602" s="36">
        <v>33501723</v>
      </c>
      <c r="C4602" s="37">
        <v>268384</v>
      </c>
    </row>
    <row r="4603" spans="2:3" x14ac:dyDescent="0.3">
      <c r="B4603" s="36">
        <v>33501724</v>
      </c>
      <c r="C4603" s="37">
        <v>183324</v>
      </c>
    </row>
    <row r="4604" spans="2:3" x14ac:dyDescent="0.3">
      <c r="B4604" s="36">
        <v>33501725</v>
      </c>
      <c r="C4604" s="37">
        <v>259843</v>
      </c>
    </row>
    <row r="4605" spans="2:3" x14ac:dyDescent="0.3">
      <c r="B4605" s="36">
        <v>33501726</v>
      </c>
      <c r="C4605" s="37">
        <v>227801</v>
      </c>
    </row>
    <row r="4606" spans="2:3" x14ac:dyDescent="0.3">
      <c r="B4606" s="36">
        <v>33501727</v>
      </c>
      <c r="C4606" s="37">
        <v>147617</v>
      </c>
    </row>
    <row r="4607" spans="2:3" x14ac:dyDescent="0.3">
      <c r="B4607" s="36">
        <v>33501728</v>
      </c>
      <c r="C4607" s="37">
        <v>229669</v>
      </c>
    </row>
    <row r="4608" spans="2:3" x14ac:dyDescent="0.3">
      <c r="B4608" s="36">
        <v>33501729</v>
      </c>
      <c r="C4608" s="37">
        <v>91962</v>
      </c>
    </row>
    <row r="4609" spans="2:3" x14ac:dyDescent="0.3">
      <c r="B4609" s="36">
        <v>33501730</v>
      </c>
      <c r="C4609" s="37">
        <v>290114</v>
      </c>
    </row>
    <row r="4610" spans="2:3" x14ac:dyDescent="0.3">
      <c r="B4610" s="36">
        <v>33501731</v>
      </c>
      <c r="C4610" s="37">
        <v>210356</v>
      </c>
    </row>
    <row r="4611" spans="2:3" x14ac:dyDescent="0.3">
      <c r="B4611" s="36">
        <v>33501732</v>
      </c>
      <c r="C4611" s="37">
        <v>228697</v>
      </c>
    </row>
    <row r="4612" spans="2:3" x14ac:dyDescent="0.3">
      <c r="B4612" s="36">
        <v>33501733</v>
      </c>
      <c r="C4612" s="37">
        <v>190824</v>
      </c>
    </row>
    <row r="4613" spans="2:3" x14ac:dyDescent="0.3">
      <c r="B4613" s="36">
        <v>33501734</v>
      </c>
      <c r="C4613" s="37">
        <v>119816</v>
      </c>
    </row>
    <row r="4614" spans="2:3" x14ac:dyDescent="0.3">
      <c r="B4614" s="36">
        <v>33501735</v>
      </c>
      <c r="C4614" s="37">
        <v>235349</v>
      </c>
    </row>
    <row r="4615" spans="2:3" x14ac:dyDescent="0.3">
      <c r="B4615" s="36">
        <v>33501736</v>
      </c>
      <c r="C4615" s="37">
        <v>238671</v>
      </c>
    </row>
    <row r="4616" spans="2:3" x14ac:dyDescent="0.3">
      <c r="B4616" s="36">
        <v>33501737</v>
      </c>
      <c r="C4616" s="37">
        <v>293475</v>
      </c>
    </row>
    <row r="4617" spans="2:3" x14ac:dyDescent="0.3">
      <c r="B4617" s="36">
        <v>33501738</v>
      </c>
      <c r="C4617" s="37">
        <v>297250</v>
      </c>
    </row>
    <row r="4618" spans="2:3" x14ac:dyDescent="0.3">
      <c r="B4618" s="36">
        <v>33501739</v>
      </c>
      <c r="C4618" s="37">
        <v>280988</v>
      </c>
    </row>
    <row r="4619" spans="2:3" x14ac:dyDescent="0.3">
      <c r="B4619" s="36">
        <v>33501740</v>
      </c>
      <c r="C4619" s="37">
        <v>321686</v>
      </c>
    </row>
    <row r="4620" spans="2:3" x14ac:dyDescent="0.3">
      <c r="B4620" s="36">
        <v>33501741</v>
      </c>
      <c r="C4620" s="37">
        <v>217676</v>
      </c>
    </row>
    <row r="4621" spans="2:3" x14ac:dyDescent="0.3">
      <c r="B4621" s="36">
        <v>33501742</v>
      </c>
      <c r="C4621" s="37">
        <v>404242</v>
      </c>
    </row>
    <row r="4622" spans="2:3" x14ac:dyDescent="0.3">
      <c r="B4622" s="36">
        <v>33501743</v>
      </c>
      <c r="C4622" s="37">
        <v>284098</v>
      </c>
    </row>
    <row r="4623" spans="2:3" x14ac:dyDescent="0.3">
      <c r="B4623" s="36">
        <v>33501744</v>
      </c>
      <c r="C4623" s="37">
        <v>223329</v>
      </c>
    </row>
    <row r="4624" spans="2:3" x14ac:dyDescent="0.3">
      <c r="B4624" s="36">
        <v>33501745</v>
      </c>
      <c r="C4624" s="37">
        <v>372594</v>
      </c>
    </row>
    <row r="4625" spans="2:3" x14ac:dyDescent="0.3">
      <c r="B4625" s="36">
        <v>33501746</v>
      </c>
      <c r="C4625" s="37">
        <v>174225</v>
      </c>
    </row>
    <row r="4626" spans="2:3" x14ac:dyDescent="0.3">
      <c r="B4626" s="36">
        <v>33501747</v>
      </c>
      <c r="C4626" s="37">
        <v>400280</v>
      </c>
    </row>
    <row r="4627" spans="2:3" x14ac:dyDescent="0.3">
      <c r="B4627" s="36">
        <v>33501748</v>
      </c>
      <c r="C4627" s="37">
        <v>248492</v>
      </c>
    </row>
    <row r="4628" spans="2:3" x14ac:dyDescent="0.3">
      <c r="B4628" s="36">
        <v>33501749</v>
      </c>
      <c r="C4628" s="37">
        <v>408201</v>
      </c>
    </row>
    <row r="4629" spans="2:3" x14ac:dyDescent="0.3">
      <c r="B4629" s="36">
        <v>33501750</v>
      </c>
      <c r="C4629" s="37">
        <v>191653</v>
      </c>
    </row>
    <row r="4630" spans="2:3" x14ac:dyDescent="0.3">
      <c r="B4630" s="36">
        <v>33501751</v>
      </c>
      <c r="C4630" s="37">
        <v>260926</v>
      </c>
    </row>
    <row r="4631" spans="2:3" x14ac:dyDescent="0.3">
      <c r="B4631" s="36">
        <v>33501752</v>
      </c>
      <c r="C4631" s="37">
        <v>237343</v>
      </c>
    </row>
    <row r="4632" spans="2:3" x14ac:dyDescent="0.3">
      <c r="B4632" s="36">
        <v>33501753</v>
      </c>
      <c r="C4632" s="37">
        <v>320909</v>
      </c>
    </row>
    <row r="4633" spans="2:3" x14ac:dyDescent="0.3">
      <c r="B4633" s="36">
        <v>33501754</v>
      </c>
      <c r="C4633" s="37">
        <v>194499</v>
      </c>
    </row>
    <row r="4634" spans="2:3" x14ac:dyDescent="0.3">
      <c r="B4634" s="36">
        <v>33501755</v>
      </c>
      <c r="C4634" s="37">
        <v>245314</v>
      </c>
    </row>
    <row r="4635" spans="2:3" x14ac:dyDescent="0.3">
      <c r="B4635" s="36">
        <v>33501756</v>
      </c>
      <c r="C4635" s="37">
        <v>181266</v>
      </c>
    </row>
    <row r="4636" spans="2:3" x14ac:dyDescent="0.3">
      <c r="B4636" s="36">
        <v>33501757</v>
      </c>
      <c r="C4636" s="37">
        <v>303722</v>
      </c>
    </row>
    <row r="4637" spans="2:3" x14ac:dyDescent="0.3">
      <c r="B4637" s="36">
        <v>33501758</v>
      </c>
      <c r="C4637" s="37">
        <v>283747</v>
      </c>
    </row>
    <row r="4638" spans="2:3" x14ac:dyDescent="0.3">
      <c r="B4638" s="36">
        <v>33501759</v>
      </c>
      <c r="C4638" s="37">
        <v>263829</v>
      </c>
    </row>
    <row r="4639" spans="2:3" x14ac:dyDescent="0.3">
      <c r="B4639" s="36">
        <v>33501760</v>
      </c>
      <c r="C4639" s="37">
        <v>200552</v>
      </c>
    </row>
    <row r="4640" spans="2:3" x14ac:dyDescent="0.3">
      <c r="B4640" s="36">
        <v>33501761</v>
      </c>
      <c r="C4640" s="37">
        <v>260572</v>
      </c>
    </row>
    <row r="4641" spans="2:3" x14ac:dyDescent="0.3">
      <c r="B4641" s="36">
        <v>33501762</v>
      </c>
      <c r="C4641" s="37">
        <v>227050</v>
      </c>
    </row>
    <row r="4642" spans="2:3" x14ac:dyDescent="0.3">
      <c r="B4642" s="36">
        <v>33501763</v>
      </c>
      <c r="C4642" s="37">
        <v>270345</v>
      </c>
    </row>
    <row r="4643" spans="2:3" x14ac:dyDescent="0.3">
      <c r="B4643" s="36">
        <v>33501764</v>
      </c>
      <c r="C4643" s="37">
        <v>213358</v>
      </c>
    </row>
    <row r="4644" spans="2:3" x14ac:dyDescent="0.3">
      <c r="B4644" s="36">
        <v>33501765</v>
      </c>
      <c r="C4644" s="37">
        <v>184258</v>
      </c>
    </row>
    <row r="4645" spans="2:3" x14ac:dyDescent="0.3">
      <c r="B4645" s="36">
        <v>33501766</v>
      </c>
      <c r="C4645" s="37">
        <v>272073</v>
      </c>
    </row>
    <row r="4646" spans="2:3" x14ac:dyDescent="0.3">
      <c r="B4646" s="36">
        <v>33501767</v>
      </c>
      <c r="C4646" s="37">
        <v>272991</v>
      </c>
    </row>
    <row r="4647" spans="2:3" x14ac:dyDescent="0.3">
      <c r="B4647" s="36">
        <v>33501768</v>
      </c>
      <c r="C4647" s="37">
        <v>233252</v>
      </c>
    </row>
    <row r="4648" spans="2:3" x14ac:dyDescent="0.3">
      <c r="B4648" s="36">
        <v>33501769</v>
      </c>
      <c r="C4648" s="37">
        <v>242452</v>
      </c>
    </row>
    <row r="4649" spans="2:3" x14ac:dyDescent="0.3">
      <c r="B4649" s="36">
        <v>33501770</v>
      </c>
      <c r="C4649" s="37">
        <v>256941</v>
      </c>
    </row>
    <row r="4650" spans="2:3" x14ac:dyDescent="0.3">
      <c r="B4650" s="36">
        <v>33501771</v>
      </c>
      <c r="C4650" s="37">
        <v>205792</v>
      </c>
    </row>
    <row r="4651" spans="2:3" x14ac:dyDescent="0.3">
      <c r="B4651" s="36">
        <v>33501772</v>
      </c>
      <c r="C4651" s="37">
        <v>284119</v>
      </c>
    </row>
    <row r="4652" spans="2:3" x14ac:dyDescent="0.3">
      <c r="B4652" s="36">
        <v>33501773</v>
      </c>
      <c r="C4652" s="37">
        <v>331958</v>
      </c>
    </row>
    <row r="4653" spans="2:3" x14ac:dyDescent="0.3">
      <c r="B4653" s="36">
        <v>33501774</v>
      </c>
      <c r="C4653" s="37">
        <v>287421</v>
      </c>
    </row>
    <row r="4654" spans="2:3" x14ac:dyDescent="0.3">
      <c r="B4654" s="36">
        <v>33501775</v>
      </c>
      <c r="C4654" s="37">
        <v>203404</v>
      </c>
    </row>
    <row r="4655" spans="2:3" x14ac:dyDescent="0.3">
      <c r="B4655" s="36">
        <v>33501776</v>
      </c>
      <c r="C4655" s="37">
        <v>216342</v>
      </c>
    </row>
    <row r="4656" spans="2:3" x14ac:dyDescent="0.3">
      <c r="B4656" s="36">
        <v>33501777</v>
      </c>
      <c r="C4656" s="37">
        <v>210422</v>
      </c>
    </row>
    <row r="4657" spans="2:3" x14ac:dyDescent="0.3">
      <c r="B4657" s="36">
        <v>33501778</v>
      </c>
      <c r="C4657" s="37">
        <v>246308</v>
      </c>
    </row>
    <row r="4658" spans="2:3" x14ac:dyDescent="0.3">
      <c r="B4658" s="36">
        <v>33501779</v>
      </c>
      <c r="C4658" s="37">
        <v>267361</v>
      </c>
    </row>
    <row r="4659" spans="2:3" x14ac:dyDescent="0.3">
      <c r="B4659" s="36">
        <v>33501780</v>
      </c>
      <c r="C4659" s="37">
        <v>313381</v>
      </c>
    </row>
    <row r="4660" spans="2:3" x14ac:dyDescent="0.3">
      <c r="B4660" s="36">
        <v>33501781</v>
      </c>
      <c r="C4660" s="37">
        <v>224616</v>
      </c>
    </row>
    <row r="4661" spans="2:3" x14ac:dyDescent="0.3">
      <c r="B4661" s="36">
        <v>33501782</v>
      </c>
      <c r="C4661" s="37">
        <v>155680</v>
      </c>
    </row>
    <row r="4662" spans="2:3" x14ac:dyDescent="0.3">
      <c r="B4662" s="36">
        <v>33501783</v>
      </c>
      <c r="C4662" s="37">
        <v>183298</v>
      </c>
    </row>
    <row r="4663" spans="2:3" x14ac:dyDescent="0.3">
      <c r="B4663" s="36">
        <v>33501784</v>
      </c>
      <c r="C4663" s="37">
        <v>351170</v>
      </c>
    </row>
    <row r="4664" spans="2:3" x14ac:dyDescent="0.3">
      <c r="B4664" s="36">
        <v>33501785</v>
      </c>
      <c r="C4664" s="37">
        <v>294843</v>
      </c>
    </row>
    <row r="4665" spans="2:3" x14ac:dyDescent="0.3">
      <c r="B4665" s="36">
        <v>33501786</v>
      </c>
      <c r="C4665" s="37">
        <v>202740</v>
      </c>
    </row>
    <row r="4666" spans="2:3" x14ac:dyDescent="0.3">
      <c r="B4666" s="36">
        <v>33501787</v>
      </c>
      <c r="C4666" s="37">
        <v>245597</v>
      </c>
    </row>
    <row r="4667" spans="2:3" x14ac:dyDescent="0.3">
      <c r="B4667" s="36">
        <v>33501788</v>
      </c>
      <c r="C4667" s="37">
        <v>219598</v>
      </c>
    </row>
    <row r="4668" spans="2:3" x14ac:dyDescent="0.3">
      <c r="B4668" s="36">
        <v>33501789</v>
      </c>
      <c r="C4668" s="37">
        <v>217024</v>
      </c>
    </row>
    <row r="4669" spans="2:3" x14ac:dyDescent="0.3">
      <c r="B4669" s="36">
        <v>33501790</v>
      </c>
      <c r="C4669" s="37">
        <v>116976</v>
      </c>
    </row>
    <row r="4670" spans="2:3" x14ac:dyDescent="0.3">
      <c r="B4670" s="36">
        <v>33501791</v>
      </c>
      <c r="C4670" s="37">
        <v>174513</v>
      </c>
    </row>
    <row r="4671" spans="2:3" x14ac:dyDescent="0.3">
      <c r="B4671" s="36">
        <v>33501792</v>
      </c>
      <c r="C4671" s="37">
        <v>286113</v>
      </c>
    </row>
    <row r="4672" spans="2:3" x14ac:dyDescent="0.3">
      <c r="B4672" s="36">
        <v>33501793</v>
      </c>
      <c r="C4672" s="37">
        <v>302814</v>
      </c>
    </row>
    <row r="4673" spans="2:3" x14ac:dyDescent="0.3">
      <c r="B4673" s="36">
        <v>33501794</v>
      </c>
      <c r="C4673" s="37">
        <v>395167</v>
      </c>
    </row>
    <row r="4674" spans="2:3" x14ac:dyDescent="0.3">
      <c r="B4674" s="36">
        <v>33501795</v>
      </c>
      <c r="C4674" s="37">
        <v>191020</v>
      </c>
    </row>
    <row r="4675" spans="2:3" x14ac:dyDescent="0.3">
      <c r="B4675" s="36">
        <v>33501796</v>
      </c>
      <c r="C4675" s="37">
        <v>324330</v>
      </c>
    </row>
    <row r="4676" spans="2:3" x14ac:dyDescent="0.3">
      <c r="B4676" s="36">
        <v>33501797</v>
      </c>
      <c r="C4676" s="37">
        <v>284139</v>
      </c>
    </row>
    <row r="4677" spans="2:3" x14ac:dyDescent="0.3">
      <c r="B4677" s="36">
        <v>33501798</v>
      </c>
      <c r="C4677" s="37">
        <v>230506</v>
      </c>
    </row>
    <row r="4678" spans="2:3" x14ac:dyDescent="0.3">
      <c r="B4678" s="36">
        <v>33501799</v>
      </c>
      <c r="C4678" s="37">
        <v>260417</v>
      </c>
    </row>
    <row r="4679" spans="2:3" x14ac:dyDescent="0.3">
      <c r="B4679" s="36">
        <v>33501800</v>
      </c>
      <c r="C4679" s="37">
        <v>264547</v>
      </c>
    </row>
    <row r="4680" spans="2:3" x14ac:dyDescent="0.3">
      <c r="B4680" s="36">
        <v>33501801</v>
      </c>
      <c r="C4680" s="37">
        <v>170914</v>
      </c>
    </row>
    <row r="4681" spans="2:3" x14ac:dyDescent="0.3">
      <c r="B4681" s="36">
        <v>33501802</v>
      </c>
      <c r="C4681" s="37">
        <v>298862</v>
      </c>
    </row>
    <row r="4682" spans="2:3" x14ac:dyDescent="0.3">
      <c r="B4682" s="36">
        <v>33501803</v>
      </c>
      <c r="C4682" s="37">
        <v>129702</v>
      </c>
    </row>
    <row r="4683" spans="2:3" x14ac:dyDescent="0.3">
      <c r="B4683" s="36">
        <v>33501804</v>
      </c>
      <c r="C4683" s="37">
        <v>247361</v>
      </c>
    </row>
    <row r="4684" spans="2:3" x14ac:dyDescent="0.3">
      <c r="B4684" s="36">
        <v>33501805</v>
      </c>
      <c r="C4684" s="37">
        <v>203589</v>
      </c>
    </row>
    <row r="4685" spans="2:3" x14ac:dyDescent="0.3">
      <c r="B4685" s="36">
        <v>33501806</v>
      </c>
      <c r="C4685" s="37">
        <v>267044</v>
      </c>
    </row>
    <row r="4686" spans="2:3" x14ac:dyDescent="0.3">
      <c r="B4686" s="36">
        <v>33501807</v>
      </c>
      <c r="C4686" s="37">
        <v>289682</v>
      </c>
    </row>
    <row r="4687" spans="2:3" x14ac:dyDescent="0.3">
      <c r="B4687" s="36">
        <v>33501808</v>
      </c>
      <c r="C4687" s="37">
        <v>244772</v>
      </c>
    </row>
    <row r="4688" spans="2:3" x14ac:dyDescent="0.3">
      <c r="B4688" s="36">
        <v>33501809</v>
      </c>
      <c r="C4688" s="37">
        <v>187370</v>
      </c>
    </row>
    <row r="4689" spans="2:3" x14ac:dyDescent="0.3">
      <c r="B4689" s="36">
        <v>33501810</v>
      </c>
      <c r="C4689" s="37">
        <v>251968</v>
      </c>
    </row>
    <row r="4690" spans="2:3" x14ac:dyDescent="0.3">
      <c r="B4690" s="36">
        <v>33501811</v>
      </c>
      <c r="C4690" s="37">
        <v>325925</v>
      </c>
    </row>
    <row r="4691" spans="2:3" x14ac:dyDescent="0.3">
      <c r="B4691" s="36">
        <v>33501812</v>
      </c>
      <c r="C4691" s="37">
        <v>390157</v>
      </c>
    </row>
    <row r="4692" spans="2:3" x14ac:dyDescent="0.3">
      <c r="B4692" s="36">
        <v>33501813</v>
      </c>
      <c r="C4692" s="37">
        <v>249811</v>
      </c>
    </row>
    <row r="4693" spans="2:3" x14ac:dyDescent="0.3">
      <c r="B4693" s="36">
        <v>33501814</v>
      </c>
      <c r="C4693" s="37">
        <v>226944</v>
      </c>
    </row>
    <row r="4694" spans="2:3" x14ac:dyDescent="0.3">
      <c r="B4694" s="36">
        <v>33501815</v>
      </c>
      <c r="C4694" s="37">
        <v>265002</v>
      </c>
    </row>
    <row r="4695" spans="2:3" x14ac:dyDescent="0.3">
      <c r="B4695" s="36">
        <v>33501816</v>
      </c>
      <c r="C4695" s="37">
        <v>233068</v>
      </c>
    </row>
    <row r="4696" spans="2:3" x14ac:dyDescent="0.3">
      <c r="B4696" s="36">
        <v>33501817</v>
      </c>
      <c r="C4696" s="37">
        <v>334251</v>
      </c>
    </row>
    <row r="4697" spans="2:3" x14ac:dyDescent="0.3">
      <c r="B4697" s="36">
        <v>33501818</v>
      </c>
      <c r="C4697" s="37">
        <v>269522</v>
      </c>
    </row>
    <row r="4698" spans="2:3" x14ac:dyDescent="0.3">
      <c r="B4698" s="36">
        <v>33501819</v>
      </c>
      <c r="C4698" s="37">
        <v>198322</v>
      </c>
    </row>
    <row r="4699" spans="2:3" x14ac:dyDescent="0.3">
      <c r="B4699" s="36">
        <v>33501820</v>
      </c>
      <c r="C4699" s="37">
        <v>146990</v>
      </c>
    </row>
    <row r="4700" spans="2:3" x14ac:dyDescent="0.3">
      <c r="B4700" s="36">
        <v>33501821</v>
      </c>
      <c r="C4700" s="37">
        <v>122196</v>
      </c>
    </row>
    <row r="4701" spans="2:3" x14ac:dyDescent="0.3">
      <c r="B4701" s="36">
        <v>33501822</v>
      </c>
      <c r="C4701" s="37">
        <v>280641</v>
      </c>
    </row>
    <row r="4702" spans="2:3" x14ac:dyDescent="0.3">
      <c r="B4702" s="36">
        <v>33501823</v>
      </c>
      <c r="C4702" s="37">
        <v>212634</v>
      </c>
    </row>
    <row r="4703" spans="2:3" x14ac:dyDescent="0.3">
      <c r="B4703" s="36">
        <v>33501824</v>
      </c>
      <c r="C4703" s="37">
        <v>248060</v>
      </c>
    </row>
    <row r="4704" spans="2:3" x14ac:dyDescent="0.3">
      <c r="B4704" s="36">
        <v>33501825</v>
      </c>
      <c r="C4704" s="37">
        <v>162375</v>
      </c>
    </row>
    <row r="4705" spans="2:3" x14ac:dyDescent="0.3">
      <c r="B4705" s="36">
        <v>33501826</v>
      </c>
      <c r="C4705" s="37">
        <v>152846</v>
      </c>
    </row>
    <row r="4706" spans="2:3" x14ac:dyDescent="0.3">
      <c r="B4706" s="36">
        <v>33501827</v>
      </c>
      <c r="C4706" s="37">
        <v>327340</v>
      </c>
    </row>
    <row r="4707" spans="2:3" x14ac:dyDescent="0.3">
      <c r="B4707" s="36">
        <v>33501828</v>
      </c>
      <c r="C4707" s="37">
        <v>276777</v>
      </c>
    </row>
    <row r="4708" spans="2:3" x14ac:dyDescent="0.3">
      <c r="B4708" s="36">
        <v>33501829</v>
      </c>
      <c r="C4708" s="37">
        <v>309184</v>
      </c>
    </row>
    <row r="4709" spans="2:3" x14ac:dyDescent="0.3">
      <c r="B4709" s="36">
        <v>33501830</v>
      </c>
      <c r="C4709" s="37">
        <v>348125</v>
      </c>
    </row>
    <row r="4710" spans="2:3" x14ac:dyDescent="0.3">
      <c r="B4710" s="36">
        <v>33501831</v>
      </c>
      <c r="C4710" s="37">
        <v>186388</v>
      </c>
    </row>
    <row r="4711" spans="2:3" x14ac:dyDescent="0.3">
      <c r="B4711" s="36">
        <v>33501832</v>
      </c>
      <c r="C4711" s="37">
        <v>226132</v>
      </c>
    </row>
    <row r="4712" spans="2:3" x14ac:dyDescent="0.3">
      <c r="B4712" s="36">
        <v>33501833</v>
      </c>
      <c r="C4712" s="37">
        <v>167016</v>
      </c>
    </row>
    <row r="4713" spans="2:3" x14ac:dyDescent="0.3">
      <c r="B4713" s="36">
        <v>33501834</v>
      </c>
      <c r="C4713" s="37">
        <v>190606</v>
      </c>
    </row>
    <row r="4714" spans="2:3" x14ac:dyDescent="0.3">
      <c r="B4714" s="36">
        <v>33501835</v>
      </c>
      <c r="C4714" s="37">
        <v>196720</v>
      </c>
    </row>
    <row r="4715" spans="2:3" x14ac:dyDescent="0.3">
      <c r="B4715" s="36">
        <v>33501836</v>
      </c>
      <c r="C4715" s="37">
        <v>227638</v>
      </c>
    </row>
    <row r="4716" spans="2:3" x14ac:dyDescent="0.3">
      <c r="B4716" s="36">
        <v>33501837</v>
      </c>
      <c r="C4716" s="37">
        <v>323508</v>
      </c>
    </row>
    <row r="4717" spans="2:3" x14ac:dyDescent="0.3">
      <c r="B4717" s="36">
        <v>33501838</v>
      </c>
      <c r="C4717" s="37">
        <v>168743</v>
      </c>
    </row>
    <row r="4718" spans="2:3" x14ac:dyDescent="0.3">
      <c r="B4718" s="36">
        <v>33501839</v>
      </c>
      <c r="C4718" s="37">
        <v>80203</v>
      </c>
    </row>
    <row r="4719" spans="2:3" x14ac:dyDescent="0.3">
      <c r="B4719" s="36">
        <v>33501840</v>
      </c>
      <c r="C4719" s="37">
        <v>210853</v>
      </c>
    </row>
    <row r="4720" spans="2:3" x14ac:dyDescent="0.3">
      <c r="B4720" s="36">
        <v>33501841</v>
      </c>
      <c r="C4720" s="37">
        <v>294891</v>
      </c>
    </row>
    <row r="4721" spans="2:3" x14ac:dyDescent="0.3">
      <c r="B4721" s="36">
        <v>33501842</v>
      </c>
      <c r="C4721" s="37">
        <v>254096</v>
      </c>
    </row>
    <row r="4722" spans="2:3" x14ac:dyDescent="0.3">
      <c r="B4722" s="36">
        <v>33501843</v>
      </c>
      <c r="C4722" s="37">
        <v>197366</v>
      </c>
    </row>
    <row r="4723" spans="2:3" x14ac:dyDescent="0.3">
      <c r="B4723" s="36">
        <v>33501844</v>
      </c>
      <c r="C4723" s="37">
        <v>187885</v>
      </c>
    </row>
    <row r="4724" spans="2:3" x14ac:dyDescent="0.3">
      <c r="B4724" s="36">
        <v>33501845</v>
      </c>
      <c r="C4724" s="37">
        <v>287363</v>
      </c>
    </row>
    <row r="4725" spans="2:3" x14ac:dyDescent="0.3">
      <c r="B4725" s="36">
        <v>33501846</v>
      </c>
      <c r="C4725" s="37">
        <v>242434</v>
      </c>
    </row>
    <row r="4726" spans="2:3" x14ac:dyDescent="0.3">
      <c r="B4726" s="36">
        <v>33501847</v>
      </c>
      <c r="C4726" s="37">
        <v>281478</v>
      </c>
    </row>
    <row r="4727" spans="2:3" x14ac:dyDescent="0.3">
      <c r="B4727" s="36">
        <v>33501848</v>
      </c>
      <c r="C4727" s="37">
        <v>196144</v>
      </c>
    </row>
    <row r="4728" spans="2:3" x14ac:dyDescent="0.3">
      <c r="B4728" s="36">
        <v>33501849</v>
      </c>
      <c r="C4728" s="37">
        <v>181845</v>
      </c>
    </row>
    <row r="4729" spans="2:3" x14ac:dyDescent="0.3">
      <c r="B4729" s="36">
        <v>33501850</v>
      </c>
      <c r="C4729" s="37">
        <v>122220</v>
      </c>
    </row>
    <row r="4730" spans="2:3" x14ac:dyDescent="0.3">
      <c r="B4730" s="36">
        <v>33501851</v>
      </c>
      <c r="C4730" s="37">
        <v>220503</v>
      </c>
    </row>
    <row r="4731" spans="2:3" x14ac:dyDescent="0.3">
      <c r="B4731" s="36">
        <v>33501852</v>
      </c>
      <c r="C4731" s="37">
        <v>238473</v>
      </c>
    </row>
    <row r="4732" spans="2:3" x14ac:dyDescent="0.3">
      <c r="B4732" s="36">
        <v>33501853</v>
      </c>
      <c r="C4732" s="37">
        <v>198143</v>
      </c>
    </row>
    <row r="4733" spans="2:3" x14ac:dyDescent="0.3">
      <c r="B4733" s="36">
        <v>33501854</v>
      </c>
      <c r="C4733" s="37">
        <v>309179</v>
      </c>
    </row>
    <row r="4734" spans="2:3" x14ac:dyDescent="0.3">
      <c r="B4734" s="36">
        <v>33501855</v>
      </c>
      <c r="C4734" s="37">
        <v>211861</v>
      </c>
    </row>
    <row r="4735" spans="2:3" x14ac:dyDescent="0.3">
      <c r="B4735" s="36">
        <v>33501856</v>
      </c>
      <c r="C4735" s="37">
        <v>356160</v>
      </c>
    </row>
    <row r="4736" spans="2:3" x14ac:dyDescent="0.3">
      <c r="B4736" s="36">
        <v>33501857</v>
      </c>
      <c r="C4736" s="37">
        <v>252521</v>
      </c>
    </row>
    <row r="4737" spans="2:3" x14ac:dyDescent="0.3">
      <c r="B4737" s="36">
        <v>33501858</v>
      </c>
      <c r="C4737" s="37">
        <v>245727</v>
      </c>
    </row>
    <row r="4738" spans="2:3" x14ac:dyDescent="0.3">
      <c r="B4738" s="36">
        <v>33501859</v>
      </c>
      <c r="C4738" s="37">
        <v>130087</v>
      </c>
    </row>
    <row r="4739" spans="2:3" x14ac:dyDescent="0.3">
      <c r="B4739" s="36">
        <v>33501860</v>
      </c>
      <c r="C4739" s="37">
        <v>128855</v>
      </c>
    </row>
    <row r="4740" spans="2:3" x14ac:dyDescent="0.3">
      <c r="B4740" s="36">
        <v>33501861</v>
      </c>
      <c r="C4740" s="37">
        <v>264315</v>
      </c>
    </row>
    <row r="4741" spans="2:3" x14ac:dyDescent="0.3">
      <c r="B4741" s="36">
        <v>33501862</v>
      </c>
      <c r="C4741" s="37">
        <v>199402</v>
      </c>
    </row>
    <row r="4742" spans="2:3" x14ac:dyDescent="0.3">
      <c r="B4742" s="36">
        <v>33501863</v>
      </c>
      <c r="C4742" s="37">
        <v>385338</v>
      </c>
    </row>
    <row r="4743" spans="2:3" x14ac:dyDescent="0.3">
      <c r="B4743" s="36">
        <v>33501864</v>
      </c>
      <c r="C4743" s="37">
        <v>149368</v>
      </c>
    </row>
    <row r="4744" spans="2:3" x14ac:dyDescent="0.3">
      <c r="B4744" s="36">
        <v>33501865</v>
      </c>
      <c r="C4744" s="37">
        <v>209446</v>
      </c>
    </row>
    <row r="4745" spans="2:3" x14ac:dyDescent="0.3">
      <c r="B4745" s="36">
        <v>33501866</v>
      </c>
      <c r="C4745" s="37">
        <v>194376</v>
      </c>
    </row>
    <row r="4746" spans="2:3" x14ac:dyDescent="0.3">
      <c r="B4746" s="36">
        <v>33501867</v>
      </c>
      <c r="C4746" s="37">
        <v>251140</v>
      </c>
    </row>
    <row r="4747" spans="2:3" x14ac:dyDescent="0.3">
      <c r="B4747" s="36">
        <v>33501868</v>
      </c>
      <c r="C4747" s="37">
        <v>222015</v>
      </c>
    </row>
    <row r="4748" spans="2:3" x14ac:dyDescent="0.3">
      <c r="B4748" s="36">
        <v>33501869</v>
      </c>
      <c r="C4748" s="37">
        <v>164003</v>
      </c>
    </row>
    <row r="4749" spans="2:3" x14ac:dyDescent="0.3">
      <c r="B4749" s="36">
        <v>33501870</v>
      </c>
      <c r="C4749" s="37">
        <v>189896</v>
      </c>
    </row>
    <row r="4750" spans="2:3" x14ac:dyDescent="0.3">
      <c r="B4750" s="36">
        <v>33501871</v>
      </c>
      <c r="C4750" s="37">
        <v>241778</v>
      </c>
    </row>
    <row r="4751" spans="2:3" x14ac:dyDescent="0.3">
      <c r="B4751" s="36">
        <v>33501872</v>
      </c>
      <c r="C4751" s="37">
        <v>123440</v>
      </c>
    </row>
    <row r="4752" spans="2:3" x14ac:dyDescent="0.3">
      <c r="B4752" s="36">
        <v>33501873</v>
      </c>
      <c r="C4752" s="37">
        <v>354885</v>
      </c>
    </row>
    <row r="4753" spans="2:3" x14ac:dyDescent="0.3">
      <c r="B4753" s="36">
        <v>33501874</v>
      </c>
      <c r="C4753" s="37">
        <v>239199</v>
      </c>
    </row>
    <row r="4754" spans="2:3" x14ac:dyDescent="0.3">
      <c r="B4754" s="36">
        <v>33501875</v>
      </c>
      <c r="C4754" s="37">
        <v>222287</v>
      </c>
    </row>
    <row r="4755" spans="2:3" x14ac:dyDescent="0.3">
      <c r="B4755" s="36">
        <v>33501876</v>
      </c>
      <c r="C4755" s="37">
        <v>300684</v>
      </c>
    </row>
    <row r="4756" spans="2:3" x14ac:dyDescent="0.3">
      <c r="B4756" s="36">
        <v>33501877</v>
      </c>
      <c r="C4756" s="37">
        <v>222580</v>
      </c>
    </row>
    <row r="4757" spans="2:3" x14ac:dyDescent="0.3">
      <c r="B4757" s="36">
        <v>33501878</v>
      </c>
      <c r="C4757" s="37">
        <v>279845</v>
      </c>
    </row>
    <row r="4758" spans="2:3" x14ac:dyDescent="0.3">
      <c r="B4758" s="36">
        <v>33501879</v>
      </c>
      <c r="C4758" s="37">
        <v>279017</v>
      </c>
    </row>
    <row r="4759" spans="2:3" x14ac:dyDescent="0.3">
      <c r="B4759" s="36">
        <v>33501880</v>
      </c>
      <c r="C4759" s="37">
        <v>255897</v>
      </c>
    </row>
    <row r="4760" spans="2:3" x14ac:dyDescent="0.3">
      <c r="B4760" s="36">
        <v>33501881</v>
      </c>
      <c r="C4760" s="37">
        <v>219363</v>
      </c>
    </row>
    <row r="4761" spans="2:3" x14ac:dyDescent="0.3">
      <c r="B4761" s="36">
        <v>33501882</v>
      </c>
      <c r="C4761" s="37">
        <v>114079</v>
      </c>
    </row>
    <row r="4762" spans="2:3" x14ac:dyDescent="0.3">
      <c r="B4762" s="36">
        <v>33501883</v>
      </c>
      <c r="C4762" s="37">
        <v>256387</v>
      </c>
    </row>
    <row r="4763" spans="2:3" x14ac:dyDescent="0.3">
      <c r="B4763" s="36">
        <v>33501884</v>
      </c>
      <c r="C4763" s="37">
        <v>244212</v>
      </c>
    </row>
    <row r="4764" spans="2:3" x14ac:dyDescent="0.3">
      <c r="B4764" s="36">
        <v>33501885</v>
      </c>
      <c r="C4764" s="37">
        <v>295382</v>
      </c>
    </row>
    <row r="4765" spans="2:3" x14ac:dyDescent="0.3">
      <c r="B4765" s="36">
        <v>33501886</v>
      </c>
      <c r="C4765" s="37">
        <v>194382</v>
      </c>
    </row>
    <row r="4766" spans="2:3" x14ac:dyDescent="0.3">
      <c r="B4766" s="36">
        <v>33501887</v>
      </c>
      <c r="C4766" s="37">
        <v>295924</v>
      </c>
    </row>
    <row r="4767" spans="2:3" x14ac:dyDescent="0.3">
      <c r="B4767" s="36">
        <v>33501888</v>
      </c>
      <c r="C4767" s="37">
        <v>255289</v>
      </c>
    </row>
    <row r="4768" spans="2:3" x14ac:dyDescent="0.3">
      <c r="B4768" s="36">
        <v>33501889</v>
      </c>
      <c r="C4768" s="37">
        <v>192015</v>
      </c>
    </row>
    <row r="4769" spans="2:3" x14ac:dyDescent="0.3">
      <c r="B4769" s="36">
        <v>33501890</v>
      </c>
      <c r="C4769" s="37">
        <v>270352</v>
      </c>
    </row>
    <row r="4770" spans="2:3" x14ac:dyDescent="0.3">
      <c r="B4770" s="36">
        <v>33501891</v>
      </c>
      <c r="C4770" s="37">
        <v>271059</v>
      </c>
    </row>
    <row r="4771" spans="2:3" x14ac:dyDescent="0.3">
      <c r="B4771" s="36">
        <v>33501892</v>
      </c>
      <c r="C4771" s="37">
        <v>318429</v>
      </c>
    </row>
    <row r="4772" spans="2:3" x14ac:dyDescent="0.3">
      <c r="B4772" s="36">
        <v>33501893</v>
      </c>
      <c r="C4772" s="37">
        <v>175356</v>
      </c>
    </row>
    <row r="4773" spans="2:3" x14ac:dyDescent="0.3">
      <c r="B4773" s="36">
        <v>33501894</v>
      </c>
      <c r="C4773" s="37">
        <v>137706</v>
      </c>
    </row>
    <row r="4774" spans="2:3" x14ac:dyDescent="0.3">
      <c r="B4774" s="36">
        <v>33501895</v>
      </c>
      <c r="C4774" s="37">
        <v>367009</v>
      </c>
    </row>
    <row r="4775" spans="2:3" x14ac:dyDescent="0.3">
      <c r="B4775" s="36">
        <v>33501896</v>
      </c>
      <c r="C4775" s="37">
        <v>306964</v>
      </c>
    </row>
    <row r="4776" spans="2:3" x14ac:dyDescent="0.3">
      <c r="B4776" s="36">
        <v>33501897</v>
      </c>
      <c r="C4776" s="37">
        <v>226832</v>
      </c>
    </row>
    <row r="4777" spans="2:3" x14ac:dyDescent="0.3">
      <c r="B4777" s="36">
        <v>33501898</v>
      </c>
      <c r="C4777" s="37">
        <v>227322</v>
      </c>
    </row>
    <row r="4778" spans="2:3" x14ac:dyDescent="0.3">
      <c r="B4778" s="36">
        <v>33501899</v>
      </c>
      <c r="C4778" s="37">
        <v>271905</v>
      </c>
    </row>
    <row r="4779" spans="2:3" x14ac:dyDescent="0.3">
      <c r="B4779" s="36">
        <v>33501900</v>
      </c>
      <c r="C4779" s="37">
        <v>302064</v>
      </c>
    </row>
    <row r="4780" spans="2:3" x14ac:dyDescent="0.3">
      <c r="B4780" s="36">
        <v>33501901</v>
      </c>
      <c r="C4780" s="37">
        <v>225851</v>
      </c>
    </row>
    <row r="4781" spans="2:3" x14ac:dyDescent="0.3">
      <c r="B4781" s="36">
        <v>33501902</v>
      </c>
      <c r="C4781" s="37">
        <v>351471</v>
      </c>
    </row>
    <row r="4782" spans="2:3" x14ac:dyDescent="0.3">
      <c r="B4782" s="36">
        <v>33501903</v>
      </c>
      <c r="C4782" s="37">
        <v>143418</v>
      </c>
    </row>
    <row r="4783" spans="2:3" x14ac:dyDescent="0.3">
      <c r="B4783" s="36">
        <v>33501904</v>
      </c>
      <c r="C4783" s="37">
        <v>272874</v>
      </c>
    </row>
    <row r="4784" spans="2:3" x14ac:dyDescent="0.3">
      <c r="B4784" s="36">
        <v>33501905</v>
      </c>
      <c r="C4784" s="37">
        <v>257052</v>
      </c>
    </row>
    <row r="4785" spans="2:3" x14ac:dyDescent="0.3">
      <c r="B4785" s="36">
        <v>33501906</v>
      </c>
      <c r="C4785" s="37">
        <v>207168</v>
      </c>
    </row>
    <row r="4786" spans="2:3" x14ac:dyDescent="0.3">
      <c r="B4786" s="36">
        <v>33501907</v>
      </c>
      <c r="C4786" s="37">
        <v>386756</v>
      </c>
    </row>
    <row r="4787" spans="2:3" x14ac:dyDescent="0.3">
      <c r="B4787" s="36">
        <v>33501908</v>
      </c>
      <c r="C4787" s="37">
        <v>104474</v>
      </c>
    </row>
    <row r="4788" spans="2:3" x14ac:dyDescent="0.3">
      <c r="B4788" s="36">
        <v>33501909</v>
      </c>
      <c r="C4788" s="37">
        <v>269385</v>
      </c>
    </row>
    <row r="4789" spans="2:3" x14ac:dyDescent="0.3">
      <c r="B4789" s="36">
        <v>33501910</v>
      </c>
      <c r="C4789" s="37">
        <v>275179</v>
      </c>
    </row>
    <row r="4790" spans="2:3" x14ac:dyDescent="0.3">
      <c r="B4790" s="36">
        <v>33501911</v>
      </c>
      <c r="C4790" s="37">
        <v>285484</v>
      </c>
    </row>
    <row r="4791" spans="2:3" x14ac:dyDescent="0.3">
      <c r="B4791" s="36">
        <v>33501912</v>
      </c>
      <c r="C4791" s="37">
        <v>316419</v>
      </c>
    </row>
    <row r="4792" spans="2:3" x14ac:dyDescent="0.3">
      <c r="B4792" s="36">
        <v>33501913</v>
      </c>
      <c r="C4792" s="37">
        <v>213556</v>
      </c>
    </row>
    <row r="4793" spans="2:3" x14ac:dyDescent="0.3">
      <c r="B4793" s="36">
        <v>33501914</v>
      </c>
      <c r="C4793" s="37">
        <v>206908</v>
      </c>
    </row>
    <row r="4794" spans="2:3" x14ac:dyDescent="0.3">
      <c r="B4794" s="36">
        <v>33501915</v>
      </c>
      <c r="C4794" s="37">
        <v>276665</v>
      </c>
    </row>
    <row r="4795" spans="2:3" x14ac:dyDescent="0.3">
      <c r="B4795" s="36">
        <v>33501916</v>
      </c>
      <c r="C4795" s="37">
        <v>235164</v>
      </c>
    </row>
    <row r="4796" spans="2:3" x14ac:dyDescent="0.3">
      <c r="B4796" s="36">
        <v>33501917</v>
      </c>
      <c r="C4796" s="37">
        <v>298672</v>
      </c>
    </row>
    <row r="4797" spans="2:3" x14ac:dyDescent="0.3">
      <c r="B4797" s="36">
        <v>33501918</v>
      </c>
      <c r="C4797" s="37">
        <v>213969</v>
      </c>
    </row>
    <row r="4798" spans="2:3" x14ac:dyDescent="0.3">
      <c r="B4798" s="36">
        <v>33501919</v>
      </c>
      <c r="C4798" s="37">
        <v>323767</v>
      </c>
    </row>
    <row r="4799" spans="2:3" x14ac:dyDescent="0.3">
      <c r="B4799" s="36">
        <v>33501920</v>
      </c>
      <c r="C4799" s="37">
        <v>310830</v>
      </c>
    </row>
    <row r="4800" spans="2:3" x14ac:dyDescent="0.3">
      <c r="B4800" s="36">
        <v>33501921</v>
      </c>
      <c r="C4800" s="37">
        <v>248873</v>
      </c>
    </row>
    <row r="4801" spans="2:3" x14ac:dyDescent="0.3">
      <c r="B4801" s="36">
        <v>33501922</v>
      </c>
      <c r="C4801" s="37">
        <v>302176</v>
      </c>
    </row>
    <row r="4802" spans="2:3" x14ac:dyDescent="0.3">
      <c r="B4802" s="36">
        <v>33501923</v>
      </c>
      <c r="C4802" s="37">
        <v>194058</v>
      </c>
    </row>
    <row r="4803" spans="2:3" x14ac:dyDescent="0.3">
      <c r="B4803" s="36">
        <v>33501924</v>
      </c>
      <c r="C4803" s="37">
        <v>163717</v>
      </c>
    </row>
    <row r="4804" spans="2:3" x14ac:dyDescent="0.3">
      <c r="B4804" s="36">
        <v>33501925</v>
      </c>
      <c r="C4804" s="37">
        <v>257143</v>
      </c>
    </row>
    <row r="4805" spans="2:3" x14ac:dyDescent="0.3">
      <c r="B4805" s="36">
        <v>33501926</v>
      </c>
      <c r="C4805" s="37">
        <v>304046</v>
      </c>
    </row>
    <row r="4806" spans="2:3" x14ac:dyDescent="0.3">
      <c r="B4806" s="36">
        <v>33501927</v>
      </c>
      <c r="C4806" s="37">
        <v>311643</v>
      </c>
    </row>
    <row r="4807" spans="2:3" x14ac:dyDescent="0.3">
      <c r="B4807" s="36">
        <v>33501928</v>
      </c>
      <c r="C4807" s="37">
        <v>326134</v>
      </c>
    </row>
    <row r="4808" spans="2:3" x14ac:dyDescent="0.3">
      <c r="B4808" s="36">
        <v>33501929</v>
      </c>
      <c r="C4808" s="37">
        <v>211501</v>
      </c>
    </row>
    <row r="4809" spans="2:3" x14ac:dyDescent="0.3">
      <c r="B4809" s="36">
        <v>33501930</v>
      </c>
      <c r="C4809" s="37">
        <v>264404</v>
      </c>
    </row>
    <row r="4810" spans="2:3" x14ac:dyDescent="0.3">
      <c r="B4810" s="36">
        <v>33501931</v>
      </c>
      <c r="C4810" s="37">
        <v>212811</v>
      </c>
    </row>
    <row r="4811" spans="2:3" x14ac:dyDescent="0.3">
      <c r="B4811" s="36">
        <v>33501932</v>
      </c>
      <c r="C4811" s="37">
        <v>225155</v>
      </c>
    </row>
    <row r="4812" spans="2:3" x14ac:dyDescent="0.3">
      <c r="B4812" s="36">
        <v>33501933</v>
      </c>
      <c r="C4812" s="37">
        <v>284247</v>
      </c>
    </row>
    <row r="4813" spans="2:3" x14ac:dyDescent="0.3">
      <c r="B4813" s="36">
        <v>33501934</v>
      </c>
      <c r="C4813" s="37">
        <v>303255</v>
      </c>
    </row>
    <row r="4814" spans="2:3" x14ac:dyDescent="0.3">
      <c r="B4814" s="36">
        <v>33501935</v>
      </c>
      <c r="C4814" s="37">
        <v>229962</v>
      </c>
    </row>
    <row r="4815" spans="2:3" x14ac:dyDescent="0.3">
      <c r="B4815" s="36">
        <v>33501936</v>
      </c>
      <c r="C4815" s="37">
        <v>272715</v>
      </c>
    </row>
    <row r="4816" spans="2:3" x14ac:dyDescent="0.3">
      <c r="B4816" s="36">
        <v>33501937</v>
      </c>
      <c r="C4816" s="37">
        <v>226616</v>
      </c>
    </row>
    <row r="4817" spans="2:3" x14ac:dyDescent="0.3">
      <c r="B4817" s="36">
        <v>33501938</v>
      </c>
      <c r="C4817" s="37">
        <v>273790</v>
      </c>
    </row>
    <row r="4818" spans="2:3" x14ac:dyDescent="0.3">
      <c r="B4818" s="36">
        <v>33501939</v>
      </c>
      <c r="C4818" s="37">
        <v>262983</v>
      </c>
    </row>
    <row r="4819" spans="2:3" x14ac:dyDescent="0.3">
      <c r="B4819" s="36">
        <v>33501940</v>
      </c>
      <c r="C4819" s="37">
        <v>234220</v>
      </c>
    </row>
    <row r="4820" spans="2:3" x14ac:dyDescent="0.3">
      <c r="B4820" s="36">
        <v>33501941</v>
      </c>
      <c r="C4820" s="37">
        <v>286688</v>
      </c>
    </row>
    <row r="4821" spans="2:3" x14ac:dyDescent="0.3">
      <c r="B4821" s="36">
        <v>33501942</v>
      </c>
      <c r="C4821" s="37">
        <v>148974</v>
      </c>
    </row>
    <row r="4822" spans="2:3" x14ac:dyDescent="0.3">
      <c r="B4822" s="36">
        <v>33501943</v>
      </c>
      <c r="C4822" s="37">
        <v>168868</v>
      </c>
    </row>
    <row r="4823" spans="2:3" x14ac:dyDescent="0.3">
      <c r="B4823" s="36">
        <v>33501944</v>
      </c>
      <c r="C4823" s="37">
        <v>273456</v>
      </c>
    </row>
    <row r="4824" spans="2:3" x14ac:dyDescent="0.3">
      <c r="B4824" s="36">
        <v>33501945</v>
      </c>
      <c r="C4824" s="37">
        <v>255616</v>
      </c>
    </row>
    <row r="4825" spans="2:3" x14ac:dyDescent="0.3">
      <c r="B4825" s="36">
        <v>33501946</v>
      </c>
      <c r="C4825" s="37">
        <v>264603</v>
      </c>
    </row>
    <row r="4826" spans="2:3" x14ac:dyDescent="0.3">
      <c r="B4826" s="36">
        <v>33501947</v>
      </c>
      <c r="C4826" s="37">
        <v>256966</v>
      </c>
    </row>
    <row r="4827" spans="2:3" x14ac:dyDescent="0.3">
      <c r="B4827" s="36">
        <v>33501948</v>
      </c>
      <c r="C4827" s="37">
        <v>337576</v>
      </c>
    </row>
    <row r="4828" spans="2:3" x14ac:dyDescent="0.3">
      <c r="B4828" s="36">
        <v>33501949</v>
      </c>
      <c r="C4828" s="37">
        <v>246932</v>
      </c>
    </row>
    <row r="4829" spans="2:3" x14ac:dyDescent="0.3">
      <c r="B4829" s="36">
        <v>33501950</v>
      </c>
      <c r="C4829" s="37">
        <v>244884</v>
      </c>
    </row>
    <row r="4830" spans="2:3" x14ac:dyDescent="0.3">
      <c r="B4830" s="36">
        <v>33501951</v>
      </c>
      <c r="C4830" s="37">
        <v>300144</v>
      </c>
    </row>
    <row r="4831" spans="2:3" x14ac:dyDescent="0.3">
      <c r="B4831" s="36">
        <v>33501952</v>
      </c>
      <c r="C4831" s="37">
        <v>359246</v>
      </c>
    </row>
    <row r="4832" spans="2:3" x14ac:dyDescent="0.3">
      <c r="B4832" s="36">
        <v>33501953</v>
      </c>
      <c r="C4832" s="37">
        <v>136986</v>
      </c>
    </row>
    <row r="4833" spans="2:3" x14ac:dyDescent="0.3">
      <c r="B4833" s="36">
        <v>33501954</v>
      </c>
      <c r="C4833" s="37">
        <v>175228</v>
      </c>
    </row>
    <row r="4834" spans="2:3" x14ac:dyDescent="0.3">
      <c r="B4834" s="36">
        <v>33501955</v>
      </c>
      <c r="C4834" s="37">
        <v>188841</v>
      </c>
    </row>
    <row r="4835" spans="2:3" x14ac:dyDescent="0.3">
      <c r="B4835" s="36">
        <v>33501956</v>
      </c>
      <c r="C4835" s="37">
        <v>155388</v>
      </c>
    </row>
    <row r="4836" spans="2:3" x14ac:dyDescent="0.3">
      <c r="B4836" s="36">
        <v>33501957</v>
      </c>
      <c r="C4836" s="37">
        <v>321904</v>
      </c>
    </row>
    <row r="4837" spans="2:3" x14ac:dyDescent="0.3">
      <c r="B4837" s="36">
        <v>33501958</v>
      </c>
      <c r="C4837" s="37">
        <v>321088</v>
      </c>
    </row>
    <row r="4838" spans="2:3" x14ac:dyDescent="0.3">
      <c r="B4838" s="36">
        <v>33501959</v>
      </c>
      <c r="C4838" s="37">
        <v>253933</v>
      </c>
    </row>
    <row r="4839" spans="2:3" x14ac:dyDescent="0.3">
      <c r="B4839" s="36">
        <v>33501960</v>
      </c>
      <c r="C4839" s="37">
        <v>236486</v>
      </c>
    </row>
    <row r="4840" spans="2:3" x14ac:dyDescent="0.3">
      <c r="B4840" s="36">
        <v>33501961</v>
      </c>
      <c r="C4840" s="37">
        <v>274572</v>
      </c>
    </row>
    <row r="4841" spans="2:3" x14ac:dyDescent="0.3">
      <c r="B4841" s="36">
        <v>33501962</v>
      </c>
      <c r="C4841" s="37">
        <v>287136</v>
      </c>
    </row>
    <row r="4842" spans="2:3" x14ac:dyDescent="0.3">
      <c r="B4842" s="36">
        <v>33501963</v>
      </c>
      <c r="C4842" s="37">
        <v>167315</v>
      </c>
    </row>
    <row r="4843" spans="2:3" x14ac:dyDescent="0.3">
      <c r="B4843" s="36">
        <v>33501964</v>
      </c>
      <c r="C4843" s="37">
        <v>181618</v>
      </c>
    </row>
    <row r="4844" spans="2:3" x14ac:dyDescent="0.3">
      <c r="B4844" s="36">
        <v>33501965</v>
      </c>
      <c r="C4844" s="37">
        <v>138134</v>
      </c>
    </row>
    <row r="4845" spans="2:3" x14ac:dyDescent="0.3">
      <c r="B4845" s="36">
        <v>33501966</v>
      </c>
      <c r="C4845" s="37">
        <v>366347</v>
      </c>
    </row>
    <row r="4846" spans="2:3" x14ac:dyDescent="0.3">
      <c r="B4846" s="36">
        <v>33501967</v>
      </c>
      <c r="C4846" s="37">
        <v>200290</v>
      </c>
    </row>
    <row r="4847" spans="2:3" x14ac:dyDescent="0.3">
      <c r="B4847" s="36">
        <v>33501968</v>
      </c>
      <c r="C4847" s="37">
        <v>337874</v>
      </c>
    </row>
    <row r="4848" spans="2:3" x14ac:dyDescent="0.3">
      <c r="B4848" s="36">
        <v>33501969</v>
      </c>
      <c r="C4848" s="37">
        <v>279216</v>
      </c>
    </row>
    <row r="4849" spans="2:3" x14ac:dyDescent="0.3">
      <c r="B4849" s="36">
        <v>33501970</v>
      </c>
      <c r="C4849" s="37">
        <v>260734</v>
      </c>
    </row>
    <row r="4850" spans="2:3" x14ac:dyDescent="0.3">
      <c r="B4850" s="36">
        <v>33501971</v>
      </c>
      <c r="C4850" s="37">
        <v>257771</v>
      </c>
    </row>
    <row r="4851" spans="2:3" x14ac:dyDescent="0.3">
      <c r="B4851" s="36">
        <v>33501972</v>
      </c>
      <c r="C4851" s="37">
        <v>213983</v>
      </c>
    </row>
    <row r="4852" spans="2:3" x14ac:dyDescent="0.3">
      <c r="B4852" s="36">
        <v>33501973</v>
      </c>
      <c r="C4852" s="37">
        <v>374792</v>
      </c>
    </row>
    <row r="4853" spans="2:3" x14ac:dyDescent="0.3">
      <c r="B4853" s="36">
        <v>33501974</v>
      </c>
      <c r="C4853" s="37">
        <v>260812</v>
      </c>
    </row>
    <row r="4854" spans="2:3" x14ac:dyDescent="0.3">
      <c r="B4854" s="36">
        <v>33501975</v>
      </c>
      <c r="C4854" s="37">
        <v>264653</v>
      </c>
    </row>
    <row r="4855" spans="2:3" x14ac:dyDescent="0.3">
      <c r="B4855" s="36">
        <v>33501976</v>
      </c>
      <c r="C4855" s="37">
        <v>227505</v>
      </c>
    </row>
    <row r="4856" spans="2:3" x14ac:dyDescent="0.3">
      <c r="B4856" s="36">
        <v>33501977</v>
      </c>
      <c r="C4856" s="37">
        <v>396275</v>
      </c>
    </row>
    <row r="4857" spans="2:3" x14ac:dyDescent="0.3">
      <c r="B4857" s="36">
        <v>33501978</v>
      </c>
      <c r="C4857" s="37">
        <v>231335</v>
      </c>
    </row>
    <row r="4858" spans="2:3" x14ac:dyDescent="0.3">
      <c r="B4858" s="36">
        <v>33501979</v>
      </c>
      <c r="C4858" s="37">
        <v>266341</v>
      </c>
    </row>
    <row r="4859" spans="2:3" x14ac:dyDescent="0.3">
      <c r="B4859" s="36">
        <v>33501980</v>
      </c>
      <c r="C4859" s="37">
        <v>170112</v>
      </c>
    </row>
    <row r="4860" spans="2:3" x14ac:dyDescent="0.3">
      <c r="B4860" s="36">
        <v>33501981</v>
      </c>
      <c r="C4860" s="37">
        <v>186595</v>
      </c>
    </row>
    <row r="4861" spans="2:3" x14ac:dyDescent="0.3">
      <c r="B4861" s="36">
        <v>33501982</v>
      </c>
      <c r="C4861" s="37">
        <v>174018</v>
      </c>
    </row>
    <row r="4862" spans="2:3" x14ac:dyDescent="0.3">
      <c r="B4862" s="36">
        <v>33501983</v>
      </c>
      <c r="C4862" s="37">
        <v>306750</v>
      </c>
    </row>
    <row r="4863" spans="2:3" x14ac:dyDescent="0.3">
      <c r="B4863" s="36">
        <v>33501984</v>
      </c>
      <c r="C4863" s="37">
        <v>393675</v>
      </c>
    </row>
    <row r="4864" spans="2:3" x14ac:dyDescent="0.3">
      <c r="B4864" s="36">
        <v>33501985</v>
      </c>
      <c r="C4864" s="37">
        <v>263572</v>
      </c>
    </row>
    <row r="4865" spans="2:3" x14ac:dyDescent="0.3">
      <c r="B4865" s="36">
        <v>33501986</v>
      </c>
      <c r="C4865" s="37">
        <v>180409</v>
      </c>
    </row>
    <row r="4866" spans="2:3" x14ac:dyDescent="0.3">
      <c r="B4866" s="36">
        <v>33501987</v>
      </c>
      <c r="C4866" s="37">
        <v>222792</v>
      </c>
    </row>
    <row r="4867" spans="2:3" x14ac:dyDescent="0.3">
      <c r="B4867" s="36">
        <v>33501988</v>
      </c>
      <c r="C4867" s="37">
        <v>258354</v>
      </c>
    </row>
    <row r="4868" spans="2:3" x14ac:dyDescent="0.3">
      <c r="B4868" s="36">
        <v>33501989</v>
      </c>
      <c r="C4868" s="37">
        <v>353495</v>
      </c>
    </row>
    <row r="4869" spans="2:3" x14ac:dyDescent="0.3">
      <c r="B4869" s="36">
        <v>33501990</v>
      </c>
      <c r="C4869" s="37">
        <v>278958</v>
      </c>
    </row>
    <row r="4870" spans="2:3" x14ac:dyDescent="0.3">
      <c r="B4870" s="36">
        <v>33501991</v>
      </c>
      <c r="C4870" s="37">
        <v>250182</v>
      </c>
    </row>
    <row r="4871" spans="2:3" x14ac:dyDescent="0.3">
      <c r="B4871" s="36">
        <v>33501992</v>
      </c>
      <c r="C4871" s="37">
        <v>217225</v>
      </c>
    </row>
    <row r="4872" spans="2:3" x14ac:dyDescent="0.3">
      <c r="B4872" s="36">
        <v>33501993</v>
      </c>
      <c r="C4872" s="37">
        <v>307913</v>
      </c>
    </row>
    <row r="4873" spans="2:3" x14ac:dyDescent="0.3">
      <c r="B4873" s="36">
        <v>33501994</v>
      </c>
      <c r="C4873" s="37">
        <v>225804</v>
      </c>
    </row>
    <row r="4874" spans="2:3" x14ac:dyDescent="0.3">
      <c r="B4874" s="36">
        <v>33501995</v>
      </c>
      <c r="C4874" s="37">
        <v>202542</v>
      </c>
    </row>
    <row r="4875" spans="2:3" x14ac:dyDescent="0.3">
      <c r="B4875" s="36">
        <v>33501996</v>
      </c>
      <c r="C4875" s="37">
        <v>228102</v>
      </c>
    </row>
    <row r="4876" spans="2:3" x14ac:dyDescent="0.3">
      <c r="B4876" s="36">
        <v>33501997</v>
      </c>
      <c r="C4876" s="37">
        <v>330616</v>
      </c>
    </row>
    <row r="4877" spans="2:3" x14ac:dyDescent="0.3">
      <c r="B4877" s="36">
        <v>33501998</v>
      </c>
      <c r="C4877" s="37">
        <v>222150</v>
      </c>
    </row>
    <row r="4878" spans="2:3" x14ac:dyDescent="0.3">
      <c r="B4878" s="36">
        <v>33501999</v>
      </c>
      <c r="C4878" s="37">
        <v>303587</v>
      </c>
    </row>
    <row r="4879" spans="2:3" x14ac:dyDescent="0.3">
      <c r="B4879" s="36">
        <v>33502000</v>
      </c>
      <c r="C4879" s="37">
        <v>179424</v>
      </c>
    </row>
    <row r="4880" spans="2:3" x14ac:dyDescent="0.3">
      <c r="B4880" s="36">
        <v>33502001</v>
      </c>
      <c r="C4880" s="37">
        <v>282102</v>
      </c>
    </row>
    <row r="4881" spans="2:3" x14ac:dyDescent="0.3">
      <c r="B4881" s="36">
        <v>33502002</v>
      </c>
      <c r="C4881" s="37">
        <v>260320</v>
      </c>
    </row>
    <row r="4882" spans="2:3" x14ac:dyDescent="0.3">
      <c r="B4882" s="36">
        <v>33502003</v>
      </c>
      <c r="C4882" s="37">
        <v>228218</v>
      </c>
    </row>
    <row r="4883" spans="2:3" x14ac:dyDescent="0.3">
      <c r="B4883" s="36">
        <v>33502004</v>
      </c>
      <c r="C4883" s="37">
        <v>115847</v>
      </c>
    </row>
    <row r="4884" spans="2:3" x14ac:dyDescent="0.3">
      <c r="B4884" s="36">
        <v>33502005</v>
      </c>
      <c r="C4884" s="37">
        <v>322273</v>
      </c>
    </row>
    <row r="4885" spans="2:3" x14ac:dyDescent="0.3">
      <c r="B4885" s="36">
        <v>33502006</v>
      </c>
      <c r="C4885" s="37">
        <v>229324</v>
      </c>
    </row>
    <row r="4886" spans="2:3" x14ac:dyDescent="0.3">
      <c r="B4886" s="36">
        <v>33502007</v>
      </c>
      <c r="C4886" s="37">
        <v>196621</v>
      </c>
    </row>
    <row r="4887" spans="2:3" x14ac:dyDescent="0.3">
      <c r="B4887" s="36">
        <v>33502008</v>
      </c>
      <c r="C4887" s="37">
        <v>232561</v>
      </c>
    </row>
    <row r="4888" spans="2:3" x14ac:dyDescent="0.3">
      <c r="B4888" s="36">
        <v>33502009</v>
      </c>
      <c r="C4888" s="37">
        <v>343697</v>
      </c>
    </row>
    <row r="4889" spans="2:3" x14ac:dyDescent="0.3">
      <c r="B4889" s="36">
        <v>33502010</v>
      </c>
      <c r="C4889" s="37">
        <v>271691</v>
      </c>
    </row>
    <row r="4890" spans="2:3" x14ac:dyDescent="0.3">
      <c r="B4890" s="36">
        <v>33502011</v>
      </c>
      <c r="C4890" s="37">
        <v>296448</v>
      </c>
    </row>
    <row r="4891" spans="2:3" x14ac:dyDescent="0.3">
      <c r="B4891" s="36">
        <v>33502012</v>
      </c>
      <c r="C4891" s="37">
        <v>222731</v>
      </c>
    </row>
    <row r="4892" spans="2:3" x14ac:dyDescent="0.3">
      <c r="B4892" s="36">
        <v>33502013</v>
      </c>
      <c r="C4892" s="37">
        <v>135045</v>
      </c>
    </row>
    <row r="4893" spans="2:3" x14ac:dyDescent="0.3">
      <c r="B4893" s="36">
        <v>33502014</v>
      </c>
      <c r="C4893" s="37">
        <v>221379</v>
      </c>
    </row>
    <row r="4894" spans="2:3" x14ac:dyDescent="0.3">
      <c r="B4894" s="36">
        <v>33502015</v>
      </c>
      <c r="C4894" s="37">
        <v>264274</v>
      </c>
    </row>
    <row r="4895" spans="2:3" x14ac:dyDescent="0.3">
      <c r="B4895" s="36">
        <v>33502016</v>
      </c>
      <c r="C4895" s="37">
        <v>120121</v>
      </c>
    </row>
    <row r="4896" spans="2:3" x14ac:dyDescent="0.3">
      <c r="B4896" s="36">
        <v>33502017</v>
      </c>
      <c r="C4896" s="37">
        <v>249351</v>
      </c>
    </row>
    <row r="4897" spans="2:3" x14ac:dyDescent="0.3">
      <c r="B4897" s="36">
        <v>33502018</v>
      </c>
      <c r="C4897" s="37">
        <v>352590</v>
      </c>
    </row>
    <row r="4898" spans="2:3" x14ac:dyDescent="0.3">
      <c r="B4898" s="36">
        <v>33502019</v>
      </c>
      <c r="C4898" s="37">
        <v>145611</v>
      </c>
    </row>
    <row r="4899" spans="2:3" x14ac:dyDescent="0.3">
      <c r="B4899" s="36">
        <v>33502020</v>
      </c>
      <c r="C4899" s="37">
        <v>241127</v>
      </c>
    </row>
    <row r="4900" spans="2:3" x14ac:dyDescent="0.3">
      <c r="B4900" s="36">
        <v>33502021</v>
      </c>
      <c r="C4900" s="37">
        <v>379057</v>
      </c>
    </row>
    <row r="4901" spans="2:3" x14ac:dyDescent="0.3">
      <c r="B4901" s="36">
        <v>33502022</v>
      </c>
      <c r="C4901" s="37">
        <v>196707</v>
      </c>
    </row>
    <row r="4902" spans="2:3" x14ac:dyDescent="0.3">
      <c r="B4902" s="36">
        <v>33502023</v>
      </c>
      <c r="C4902" s="37">
        <v>232521</v>
      </c>
    </row>
    <row r="4903" spans="2:3" x14ac:dyDescent="0.3">
      <c r="B4903" s="36">
        <v>33502024</v>
      </c>
      <c r="C4903" s="37">
        <v>206714</v>
      </c>
    </row>
    <row r="4904" spans="2:3" x14ac:dyDescent="0.3">
      <c r="B4904" s="36">
        <v>33502025</v>
      </c>
      <c r="C4904" s="37">
        <v>342982</v>
      </c>
    </row>
    <row r="4905" spans="2:3" x14ac:dyDescent="0.3">
      <c r="B4905" s="36">
        <v>33502026</v>
      </c>
      <c r="C4905" s="37">
        <v>385093</v>
      </c>
    </row>
    <row r="4906" spans="2:3" x14ac:dyDescent="0.3">
      <c r="B4906" s="36">
        <v>33502027</v>
      </c>
      <c r="C4906" s="37">
        <v>315390</v>
      </c>
    </row>
    <row r="4907" spans="2:3" x14ac:dyDescent="0.3">
      <c r="B4907" s="36">
        <v>33502028</v>
      </c>
      <c r="C4907" s="37">
        <v>274036</v>
      </c>
    </row>
    <row r="4908" spans="2:3" x14ac:dyDescent="0.3">
      <c r="B4908" s="36">
        <v>33502029</v>
      </c>
      <c r="C4908" s="37">
        <v>247352</v>
      </c>
    </row>
    <row r="4909" spans="2:3" x14ac:dyDescent="0.3">
      <c r="B4909" s="36">
        <v>33502030</v>
      </c>
      <c r="C4909" s="37">
        <v>187168</v>
      </c>
    </row>
    <row r="4910" spans="2:3" x14ac:dyDescent="0.3">
      <c r="B4910" s="36">
        <v>33502031</v>
      </c>
      <c r="C4910" s="37">
        <v>203335</v>
      </c>
    </row>
    <row r="4911" spans="2:3" x14ac:dyDescent="0.3">
      <c r="B4911" s="36">
        <v>33502032</v>
      </c>
      <c r="C4911" s="37">
        <v>405787</v>
      </c>
    </row>
    <row r="4912" spans="2:3" x14ac:dyDescent="0.3">
      <c r="B4912" s="36">
        <v>33502033</v>
      </c>
      <c r="C4912" s="37">
        <v>239311</v>
      </c>
    </row>
    <row r="4913" spans="2:3" x14ac:dyDescent="0.3">
      <c r="B4913" s="36">
        <v>33502034</v>
      </c>
      <c r="C4913" s="37">
        <v>272579</v>
      </c>
    </row>
    <row r="4914" spans="2:3" x14ac:dyDescent="0.3">
      <c r="B4914" s="36">
        <v>33502035</v>
      </c>
      <c r="C4914" s="37">
        <v>209591</v>
      </c>
    </row>
    <row r="4915" spans="2:3" x14ac:dyDescent="0.3">
      <c r="B4915" s="36">
        <v>33502036</v>
      </c>
      <c r="C4915" s="37">
        <v>247130</v>
      </c>
    </row>
    <row r="4916" spans="2:3" x14ac:dyDescent="0.3">
      <c r="B4916" s="36">
        <v>33502037</v>
      </c>
      <c r="C4916" s="37">
        <v>243847</v>
      </c>
    </row>
    <row r="4917" spans="2:3" x14ac:dyDescent="0.3">
      <c r="B4917" s="36">
        <v>33502038</v>
      </c>
      <c r="C4917" s="37">
        <v>290242</v>
      </c>
    </row>
    <row r="4918" spans="2:3" x14ac:dyDescent="0.3">
      <c r="B4918" s="36">
        <v>33502039</v>
      </c>
      <c r="C4918" s="37">
        <v>235130</v>
      </c>
    </row>
    <row r="4919" spans="2:3" x14ac:dyDescent="0.3">
      <c r="B4919" s="36">
        <v>33502040</v>
      </c>
      <c r="C4919" s="37">
        <v>318516</v>
      </c>
    </row>
    <row r="4920" spans="2:3" x14ac:dyDescent="0.3">
      <c r="B4920" s="36">
        <v>33502041</v>
      </c>
      <c r="C4920" s="37">
        <v>236943</v>
      </c>
    </row>
    <row r="4921" spans="2:3" x14ac:dyDescent="0.3">
      <c r="B4921" s="36">
        <v>33502042</v>
      </c>
      <c r="C4921" s="37">
        <v>274840</v>
      </c>
    </row>
    <row r="4922" spans="2:3" x14ac:dyDescent="0.3">
      <c r="B4922" s="36">
        <v>33502043</v>
      </c>
      <c r="C4922" s="37">
        <v>223496</v>
      </c>
    </row>
    <row r="4923" spans="2:3" x14ac:dyDescent="0.3">
      <c r="B4923" s="36">
        <v>33502044</v>
      </c>
      <c r="C4923" s="37">
        <v>288511</v>
      </c>
    </row>
    <row r="4924" spans="2:3" x14ac:dyDescent="0.3">
      <c r="B4924" s="36">
        <v>33502045</v>
      </c>
      <c r="C4924" s="37">
        <v>191949</v>
      </c>
    </row>
    <row r="4925" spans="2:3" x14ac:dyDescent="0.3">
      <c r="B4925" s="36">
        <v>33502046</v>
      </c>
      <c r="C4925" s="37">
        <v>251191</v>
      </c>
    </row>
    <row r="4926" spans="2:3" x14ac:dyDescent="0.3">
      <c r="B4926" s="36">
        <v>33502047</v>
      </c>
      <c r="C4926" s="37">
        <v>334893</v>
      </c>
    </row>
    <row r="4927" spans="2:3" x14ac:dyDescent="0.3">
      <c r="B4927" s="36">
        <v>33502048</v>
      </c>
      <c r="C4927" s="37">
        <v>274819</v>
      </c>
    </row>
    <row r="4928" spans="2:3" x14ac:dyDescent="0.3">
      <c r="B4928" s="36">
        <v>33502049</v>
      </c>
      <c r="C4928" s="37">
        <v>297593</v>
      </c>
    </row>
    <row r="4929" spans="2:3" x14ac:dyDescent="0.3">
      <c r="B4929" s="36">
        <v>33502050</v>
      </c>
      <c r="C4929" s="37">
        <v>164707</v>
      </c>
    </row>
    <row r="4930" spans="2:3" x14ac:dyDescent="0.3">
      <c r="B4930" s="36">
        <v>33502051</v>
      </c>
      <c r="C4930" s="37">
        <v>244663</v>
      </c>
    </row>
    <row r="4931" spans="2:3" x14ac:dyDescent="0.3">
      <c r="B4931" s="36">
        <v>33502052</v>
      </c>
      <c r="C4931" s="37">
        <v>268162</v>
      </c>
    </row>
    <row r="4932" spans="2:3" x14ac:dyDescent="0.3">
      <c r="B4932" s="36">
        <v>33502053</v>
      </c>
      <c r="C4932" s="37">
        <v>281350</v>
      </c>
    </row>
    <row r="4933" spans="2:3" x14ac:dyDescent="0.3">
      <c r="B4933" s="36">
        <v>33502054</v>
      </c>
      <c r="C4933" s="37">
        <v>138993</v>
      </c>
    </row>
    <row r="4934" spans="2:3" x14ac:dyDescent="0.3">
      <c r="B4934" s="36">
        <v>33502055</v>
      </c>
      <c r="C4934" s="37">
        <v>106644</v>
      </c>
    </row>
    <row r="4935" spans="2:3" x14ac:dyDescent="0.3">
      <c r="B4935" s="36">
        <v>33502056</v>
      </c>
      <c r="C4935" s="37">
        <v>260860</v>
      </c>
    </row>
    <row r="4936" spans="2:3" x14ac:dyDescent="0.3">
      <c r="B4936" s="36">
        <v>33502057</v>
      </c>
      <c r="C4936" s="37">
        <v>132860</v>
      </c>
    </row>
    <row r="4937" spans="2:3" x14ac:dyDescent="0.3">
      <c r="B4937" s="36">
        <v>33502058</v>
      </c>
      <c r="C4937" s="37">
        <v>253014</v>
      </c>
    </row>
    <row r="4938" spans="2:3" x14ac:dyDescent="0.3">
      <c r="B4938" s="36">
        <v>33502059</v>
      </c>
      <c r="C4938" s="37">
        <v>244556</v>
      </c>
    </row>
    <row r="4939" spans="2:3" x14ac:dyDescent="0.3">
      <c r="B4939" s="36">
        <v>33502060</v>
      </c>
      <c r="C4939" s="37">
        <v>252748</v>
      </c>
    </row>
    <row r="4940" spans="2:3" x14ac:dyDescent="0.3">
      <c r="B4940" s="36">
        <v>33502061</v>
      </c>
      <c r="C4940" s="37">
        <v>242333</v>
      </c>
    </row>
    <row r="4941" spans="2:3" x14ac:dyDescent="0.3">
      <c r="B4941" s="36">
        <v>33502062</v>
      </c>
      <c r="C4941" s="37">
        <v>186972</v>
      </c>
    </row>
    <row r="4942" spans="2:3" x14ac:dyDescent="0.3">
      <c r="B4942" s="36">
        <v>33502063</v>
      </c>
      <c r="C4942" s="37">
        <v>271224</v>
      </c>
    </row>
    <row r="4943" spans="2:3" x14ac:dyDescent="0.3">
      <c r="B4943" s="36">
        <v>33502064</v>
      </c>
      <c r="C4943" s="37">
        <v>261832</v>
      </c>
    </row>
    <row r="4944" spans="2:3" x14ac:dyDescent="0.3">
      <c r="B4944" s="36">
        <v>33502065</v>
      </c>
      <c r="C4944" s="37">
        <v>231260</v>
      </c>
    </row>
    <row r="4945" spans="2:3" x14ac:dyDescent="0.3">
      <c r="B4945" s="36">
        <v>33502066</v>
      </c>
      <c r="C4945" s="37">
        <v>325302</v>
      </c>
    </row>
    <row r="4946" spans="2:3" x14ac:dyDescent="0.3">
      <c r="B4946" s="36">
        <v>33502067</v>
      </c>
      <c r="C4946" s="37">
        <v>158148</v>
      </c>
    </row>
    <row r="4947" spans="2:3" x14ac:dyDescent="0.3">
      <c r="B4947" s="36">
        <v>33502068</v>
      </c>
      <c r="C4947" s="37">
        <v>279894</v>
      </c>
    </row>
    <row r="4948" spans="2:3" x14ac:dyDescent="0.3">
      <c r="B4948" s="36">
        <v>33502069</v>
      </c>
      <c r="C4948" s="37">
        <v>274696</v>
      </c>
    </row>
    <row r="4949" spans="2:3" x14ac:dyDescent="0.3">
      <c r="B4949" s="36">
        <v>33502070</v>
      </c>
      <c r="C4949" s="37">
        <v>243054</v>
      </c>
    </row>
    <row r="4950" spans="2:3" x14ac:dyDescent="0.3">
      <c r="B4950" s="36">
        <v>33502071</v>
      </c>
      <c r="C4950" s="37">
        <v>298089</v>
      </c>
    </row>
    <row r="4951" spans="2:3" x14ac:dyDescent="0.3">
      <c r="B4951" s="36">
        <v>33502072</v>
      </c>
      <c r="C4951" s="37">
        <v>283678</v>
      </c>
    </row>
    <row r="4952" spans="2:3" x14ac:dyDescent="0.3">
      <c r="B4952" s="36">
        <v>33502073</v>
      </c>
      <c r="C4952" s="37">
        <v>254334</v>
      </c>
    </row>
    <row r="4953" spans="2:3" x14ac:dyDescent="0.3">
      <c r="B4953" s="36">
        <v>33502074</v>
      </c>
      <c r="C4953" s="37">
        <v>331450</v>
      </c>
    </row>
    <row r="4954" spans="2:3" x14ac:dyDescent="0.3">
      <c r="B4954" s="36">
        <v>33502075</v>
      </c>
      <c r="C4954" s="37">
        <v>180405</v>
      </c>
    </row>
    <row r="4955" spans="2:3" x14ac:dyDescent="0.3">
      <c r="B4955" s="36">
        <v>33502076</v>
      </c>
      <c r="C4955" s="37">
        <v>313604</v>
      </c>
    </row>
    <row r="4956" spans="2:3" x14ac:dyDescent="0.3">
      <c r="B4956" s="36">
        <v>33502077</v>
      </c>
      <c r="C4956" s="37">
        <v>302700</v>
      </c>
    </row>
    <row r="4957" spans="2:3" x14ac:dyDescent="0.3">
      <c r="B4957" s="36">
        <v>33502078</v>
      </c>
      <c r="C4957" s="37">
        <v>231114</v>
      </c>
    </row>
    <row r="4958" spans="2:3" x14ac:dyDescent="0.3">
      <c r="B4958" s="36">
        <v>33502079</v>
      </c>
      <c r="C4958" s="37">
        <v>295170</v>
      </c>
    </row>
    <row r="4959" spans="2:3" x14ac:dyDescent="0.3">
      <c r="B4959" s="36">
        <v>33502080</v>
      </c>
      <c r="C4959" s="37">
        <v>281034</v>
      </c>
    </row>
    <row r="4960" spans="2:3" x14ac:dyDescent="0.3">
      <c r="B4960" s="36">
        <v>33502081</v>
      </c>
      <c r="C4960" s="37">
        <v>382906</v>
      </c>
    </row>
    <row r="4961" spans="2:3" x14ac:dyDescent="0.3">
      <c r="B4961" s="36">
        <v>33502082</v>
      </c>
      <c r="C4961" s="37">
        <v>209030</v>
      </c>
    </row>
    <row r="4962" spans="2:3" x14ac:dyDescent="0.3">
      <c r="B4962" s="36">
        <v>33502083</v>
      </c>
      <c r="C4962" s="37">
        <v>423524</v>
      </c>
    </row>
    <row r="4963" spans="2:3" x14ac:dyDescent="0.3">
      <c r="B4963" s="36">
        <v>33502084</v>
      </c>
      <c r="C4963" s="37">
        <v>341000</v>
      </c>
    </row>
    <row r="4964" spans="2:3" x14ac:dyDescent="0.3">
      <c r="B4964" s="36">
        <v>33502085</v>
      </c>
      <c r="C4964" s="37">
        <v>160233</v>
      </c>
    </row>
    <row r="4965" spans="2:3" x14ac:dyDescent="0.3">
      <c r="B4965" s="36">
        <v>33502086</v>
      </c>
      <c r="C4965" s="37">
        <v>292533</v>
      </c>
    </row>
    <row r="4966" spans="2:3" x14ac:dyDescent="0.3">
      <c r="B4966" s="36">
        <v>33502087</v>
      </c>
      <c r="C4966" s="37">
        <v>245945</v>
      </c>
    </row>
    <row r="4967" spans="2:3" x14ac:dyDescent="0.3">
      <c r="B4967" s="36">
        <v>33502088</v>
      </c>
      <c r="C4967" s="37">
        <v>325033</v>
      </c>
    </row>
    <row r="4968" spans="2:3" x14ac:dyDescent="0.3">
      <c r="B4968" s="36">
        <v>33502089</v>
      </c>
      <c r="C4968" s="37">
        <v>203579</v>
      </c>
    </row>
    <row r="4969" spans="2:3" x14ac:dyDescent="0.3">
      <c r="B4969" s="36">
        <v>33502090</v>
      </c>
      <c r="C4969" s="37">
        <v>294435</v>
      </c>
    </row>
    <row r="4970" spans="2:3" x14ac:dyDescent="0.3">
      <c r="B4970" s="36">
        <v>33502091</v>
      </c>
      <c r="C4970" s="37">
        <v>262649</v>
      </c>
    </row>
    <row r="4971" spans="2:3" x14ac:dyDescent="0.3">
      <c r="B4971" s="36">
        <v>33502092</v>
      </c>
      <c r="C4971" s="37">
        <v>264325</v>
      </c>
    </row>
    <row r="4972" spans="2:3" x14ac:dyDescent="0.3">
      <c r="B4972" s="36">
        <v>33502093</v>
      </c>
      <c r="C4972" s="37">
        <v>169240</v>
      </c>
    </row>
    <row r="4973" spans="2:3" x14ac:dyDescent="0.3">
      <c r="B4973" s="36">
        <v>33502094</v>
      </c>
      <c r="C4973" s="37">
        <v>343099</v>
      </c>
    </row>
    <row r="4974" spans="2:3" x14ac:dyDescent="0.3">
      <c r="B4974" s="36">
        <v>33502095</v>
      </c>
      <c r="C4974" s="37">
        <v>262518</v>
      </c>
    </row>
    <row r="4975" spans="2:3" x14ac:dyDescent="0.3">
      <c r="B4975" s="36">
        <v>33502096</v>
      </c>
      <c r="C4975" s="37">
        <v>227604</v>
      </c>
    </row>
    <row r="4976" spans="2:3" x14ac:dyDescent="0.3">
      <c r="B4976" s="36">
        <v>33502097</v>
      </c>
      <c r="C4976" s="37">
        <v>198271</v>
      </c>
    </row>
    <row r="4977" spans="2:3" x14ac:dyDescent="0.3">
      <c r="B4977" s="36">
        <v>33502098</v>
      </c>
      <c r="C4977" s="37">
        <v>302846</v>
      </c>
    </row>
    <row r="4978" spans="2:3" x14ac:dyDescent="0.3">
      <c r="B4978" s="36">
        <v>33502099</v>
      </c>
      <c r="C4978" s="37">
        <v>190522</v>
      </c>
    </row>
    <row r="4979" spans="2:3" x14ac:dyDescent="0.3">
      <c r="B4979" s="36">
        <v>33502100</v>
      </c>
      <c r="C4979" s="37">
        <v>245523</v>
      </c>
    </row>
    <row r="4980" spans="2:3" x14ac:dyDescent="0.3">
      <c r="B4980" s="36">
        <v>33502101</v>
      </c>
      <c r="C4980" s="37">
        <v>213893</v>
      </c>
    </row>
    <row r="4981" spans="2:3" x14ac:dyDescent="0.3">
      <c r="B4981" s="36">
        <v>33502102</v>
      </c>
      <c r="C4981" s="37">
        <v>226882</v>
      </c>
    </row>
    <row r="4982" spans="2:3" x14ac:dyDescent="0.3">
      <c r="B4982" s="36">
        <v>33502103</v>
      </c>
      <c r="C4982" s="37">
        <v>349550</v>
      </c>
    </row>
    <row r="4983" spans="2:3" x14ac:dyDescent="0.3">
      <c r="B4983" s="36">
        <v>33502104</v>
      </c>
      <c r="C4983" s="37">
        <v>309705</v>
      </c>
    </row>
    <row r="4984" spans="2:3" x14ac:dyDescent="0.3">
      <c r="B4984" s="36">
        <v>33502105</v>
      </c>
      <c r="C4984" s="37">
        <v>235342</v>
      </c>
    </row>
    <row r="4985" spans="2:3" x14ac:dyDescent="0.3">
      <c r="B4985" s="36">
        <v>33502106</v>
      </c>
      <c r="C4985" s="37">
        <v>231419</v>
      </c>
    </row>
    <row r="4986" spans="2:3" x14ac:dyDescent="0.3">
      <c r="B4986" s="36">
        <v>33502107</v>
      </c>
      <c r="C4986" s="37">
        <v>233721</v>
      </c>
    </row>
    <row r="4987" spans="2:3" x14ac:dyDescent="0.3">
      <c r="B4987" s="36">
        <v>33502108</v>
      </c>
      <c r="C4987" s="37">
        <v>230303</v>
      </c>
    </row>
    <row r="4988" spans="2:3" x14ac:dyDescent="0.3">
      <c r="B4988" s="36">
        <v>33502109</v>
      </c>
      <c r="C4988" s="37">
        <v>215363</v>
      </c>
    </row>
    <row r="4989" spans="2:3" x14ac:dyDescent="0.3">
      <c r="B4989" s="36">
        <v>33502110</v>
      </c>
      <c r="C4989" s="37">
        <v>409676</v>
      </c>
    </row>
    <row r="4990" spans="2:3" x14ac:dyDescent="0.3">
      <c r="B4990" s="36">
        <v>33502111</v>
      </c>
      <c r="C4990" s="37">
        <v>231293</v>
      </c>
    </row>
    <row r="4991" spans="2:3" x14ac:dyDescent="0.3">
      <c r="B4991" s="36">
        <v>33502112</v>
      </c>
      <c r="C4991" s="37">
        <v>410487</v>
      </c>
    </row>
    <row r="4992" spans="2:3" x14ac:dyDescent="0.3">
      <c r="B4992" s="36">
        <v>33502113</v>
      </c>
      <c r="C4992" s="37">
        <v>273648</v>
      </c>
    </row>
    <row r="4993" spans="2:3" x14ac:dyDescent="0.3">
      <c r="B4993" s="36">
        <v>33502114</v>
      </c>
      <c r="C4993" s="37">
        <v>260058</v>
      </c>
    </row>
    <row r="4994" spans="2:3" x14ac:dyDescent="0.3">
      <c r="B4994" s="36">
        <v>33502115</v>
      </c>
      <c r="C4994" s="37">
        <v>274441</v>
      </c>
    </row>
    <row r="4995" spans="2:3" x14ac:dyDescent="0.3">
      <c r="B4995" s="36">
        <v>33502116</v>
      </c>
      <c r="C4995" s="37">
        <v>251135</v>
      </c>
    </row>
    <row r="4996" spans="2:3" x14ac:dyDescent="0.3">
      <c r="B4996" s="36">
        <v>33502117</v>
      </c>
      <c r="C4996" s="37">
        <v>201124</v>
      </c>
    </row>
    <row r="4997" spans="2:3" x14ac:dyDescent="0.3">
      <c r="B4997" s="36">
        <v>33502118</v>
      </c>
      <c r="C4997" s="37">
        <v>288855</v>
      </c>
    </row>
    <row r="4998" spans="2:3" x14ac:dyDescent="0.3">
      <c r="B4998" s="36">
        <v>33502119</v>
      </c>
      <c r="C4998" s="37">
        <v>287575</v>
      </c>
    </row>
    <row r="4999" spans="2:3" x14ac:dyDescent="0.3">
      <c r="B4999" s="36">
        <v>33502120</v>
      </c>
      <c r="C4999" s="37">
        <v>370927</v>
      </c>
    </row>
    <row r="5000" spans="2:3" x14ac:dyDescent="0.3">
      <c r="B5000" s="36">
        <v>33502121</v>
      </c>
      <c r="C5000" s="37">
        <v>272982</v>
      </c>
    </row>
    <row r="5001" spans="2:3" x14ac:dyDescent="0.3">
      <c r="B5001" s="36">
        <v>33502122</v>
      </c>
      <c r="C5001" s="37">
        <v>186562</v>
      </c>
    </row>
    <row r="5002" spans="2:3" x14ac:dyDescent="0.3">
      <c r="B5002" s="36">
        <v>33502123</v>
      </c>
      <c r="C5002" s="37">
        <v>277203</v>
      </c>
    </row>
    <row r="5003" spans="2:3" x14ac:dyDescent="0.3">
      <c r="B5003" s="36">
        <v>33502124</v>
      </c>
      <c r="C5003" s="37">
        <v>256211</v>
      </c>
    </row>
    <row r="5004" spans="2:3" x14ac:dyDescent="0.3">
      <c r="B5004" s="36">
        <v>33502125</v>
      </c>
      <c r="C5004" s="37">
        <v>215451</v>
      </c>
    </row>
    <row r="5005" spans="2:3" x14ac:dyDescent="0.3">
      <c r="B5005" s="36">
        <v>33502126</v>
      </c>
      <c r="C5005" s="37">
        <v>311455</v>
      </c>
    </row>
  </sheetData>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DB74A-AAA9-46AD-87FD-9F0A2CDD7327}">
  <dimension ref="B2:C7"/>
  <sheetViews>
    <sheetView workbookViewId="0">
      <selection activeCell="H8" sqref="H8"/>
    </sheetView>
  </sheetViews>
  <sheetFormatPr defaultColWidth="11.5546875" defaultRowHeight="14.4" x14ac:dyDescent="0.3"/>
  <cols>
    <col min="2" max="2" width="22.5546875" bestFit="1" customWidth="1"/>
    <col min="3" max="3" width="22" bestFit="1" customWidth="1"/>
    <col min="4" max="7" width="7" bestFit="1" customWidth="1"/>
    <col min="8" max="42" width="8" bestFit="1" customWidth="1"/>
    <col min="43" max="466" width="9.5546875" bestFit="1" customWidth="1"/>
    <col min="467" max="4894" width="10.5546875" bestFit="1" customWidth="1"/>
    <col min="4895" max="4895" width="11.88671875" bestFit="1" customWidth="1"/>
  </cols>
  <sheetData>
    <row r="2" spans="2:3" x14ac:dyDescent="0.3">
      <c r="B2" t="s">
        <v>9</v>
      </c>
    </row>
    <row r="4" spans="2:3" x14ac:dyDescent="0.3">
      <c r="B4" s="33" t="s">
        <v>102</v>
      </c>
      <c r="C4" t="s">
        <v>103</v>
      </c>
    </row>
    <row r="5" spans="2:3" x14ac:dyDescent="0.3">
      <c r="B5" s="34" t="s">
        <v>30</v>
      </c>
      <c r="C5" s="35">
        <v>2508</v>
      </c>
    </row>
    <row r="6" spans="2:3" x14ac:dyDescent="0.3">
      <c r="B6" s="34" t="s">
        <v>29</v>
      </c>
      <c r="C6" s="35">
        <v>2493</v>
      </c>
    </row>
    <row r="7" spans="2:3" x14ac:dyDescent="0.3">
      <c r="B7" s="34" t="s">
        <v>110</v>
      </c>
      <c r="C7" s="35">
        <v>5001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09957-A822-4596-8755-6F85230E9521}">
  <dimension ref="B2:C14"/>
  <sheetViews>
    <sheetView workbookViewId="0">
      <selection activeCell="C14" sqref="C14"/>
    </sheetView>
  </sheetViews>
  <sheetFormatPr defaultColWidth="11.5546875" defaultRowHeight="14.4" x14ac:dyDescent="0.3"/>
  <cols>
    <col min="2" max="2" width="26" bestFit="1" customWidth="1"/>
    <col min="3" max="3" width="12.5546875" bestFit="1" customWidth="1"/>
    <col min="4" max="38" width="10.5546875" bestFit="1" customWidth="1"/>
    <col min="4935" max="4935" width="11.88671875" bestFit="1" customWidth="1"/>
  </cols>
  <sheetData>
    <row r="2" spans="2:3" ht="18" x14ac:dyDescent="0.35">
      <c r="B2" s="24" t="s">
        <v>92</v>
      </c>
    </row>
    <row r="4" spans="2:3" x14ac:dyDescent="0.3">
      <c r="B4" s="33" t="s">
        <v>92</v>
      </c>
    </row>
    <row r="5" spans="2:3" x14ac:dyDescent="0.3">
      <c r="B5" s="34" t="s">
        <v>97</v>
      </c>
      <c r="C5" s="37">
        <v>251104499</v>
      </c>
    </row>
    <row r="6" spans="2:3" x14ac:dyDescent="0.3">
      <c r="B6" s="34" t="s">
        <v>98</v>
      </c>
      <c r="C6" s="37">
        <v>248985800</v>
      </c>
    </row>
    <row r="7" spans="2:3" x14ac:dyDescent="0.3">
      <c r="B7" s="34" t="s">
        <v>99</v>
      </c>
      <c r="C7" s="37">
        <v>250263416</v>
      </c>
    </row>
    <row r="8" spans="2:3" x14ac:dyDescent="0.3">
      <c r="B8" s="34" t="s">
        <v>100</v>
      </c>
      <c r="C8" s="37">
        <v>248143355</v>
      </c>
    </row>
    <row r="9" spans="2:3" x14ac:dyDescent="0.3">
      <c r="B9" s="34" t="s">
        <v>101</v>
      </c>
      <c r="C9" s="37">
        <v>250164376</v>
      </c>
    </row>
    <row r="12" spans="2:3" ht="18" x14ac:dyDescent="0.35">
      <c r="B12" s="24" t="s">
        <v>109</v>
      </c>
    </row>
    <row r="13" spans="2:3" ht="18" x14ac:dyDescent="0.35">
      <c r="B13" s="24"/>
    </row>
    <row r="14" spans="2:3" x14ac:dyDescent="0.3">
      <c r="B14" s="42" t="str">
        <f>_xlfn.XLOOKUP(C14,C5:C9,B5:B9,"No se encuentra",0,1)</f>
        <v>Ventas de Maquillaje</v>
      </c>
      <c r="C14" s="43">
        <f>MAX(C5:C9)</f>
        <v>251104499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C54EE-0CE7-47A7-AE7D-C75858340651}">
  <dimension ref="B2:C15"/>
  <sheetViews>
    <sheetView workbookViewId="0">
      <selection activeCell="E13" sqref="E13"/>
    </sheetView>
  </sheetViews>
  <sheetFormatPr defaultColWidth="11.5546875" defaultRowHeight="14.4" x14ac:dyDescent="0.3"/>
  <cols>
    <col min="2" max="2" width="11.21875" bestFit="1" customWidth="1"/>
    <col min="3" max="3" width="14.21875" bestFit="1" customWidth="1"/>
    <col min="4" max="4" width="15.88671875" bestFit="1" customWidth="1"/>
    <col min="5" max="6" width="15.109375" bestFit="1" customWidth="1"/>
    <col min="7" max="8" width="18.21875" bestFit="1" customWidth="1"/>
  </cols>
  <sheetData>
    <row r="2" spans="2:3" ht="18" x14ac:dyDescent="0.35">
      <c r="B2" s="24" t="s">
        <v>88</v>
      </c>
    </row>
    <row r="4" spans="2:3" x14ac:dyDescent="0.3">
      <c r="B4" s="33" t="s">
        <v>5</v>
      </c>
      <c r="C4" t="s">
        <v>87</v>
      </c>
    </row>
    <row r="5" spans="2:3" x14ac:dyDescent="0.3">
      <c r="B5" s="34" t="s">
        <v>25</v>
      </c>
      <c r="C5" s="37">
        <v>173583101</v>
      </c>
    </row>
    <row r="6" spans="2:3" x14ac:dyDescent="0.3">
      <c r="B6" s="34" t="s">
        <v>23</v>
      </c>
      <c r="C6" s="37">
        <v>521243380</v>
      </c>
    </row>
    <row r="7" spans="2:3" x14ac:dyDescent="0.3">
      <c r="B7" s="34" t="s">
        <v>24</v>
      </c>
      <c r="C7" s="37">
        <v>305220807</v>
      </c>
    </row>
    <row r="8" spans="2:3" x14ac:dyDescent="0.3">
      <c r="B8" s="34" t="s">
        <v>22</v>
      </c>
      <c r="C8" s="37">
        <v>248614158</v>
      </c>
    </row>
    <row r="9" spans="2:3" x14ac:dyDescent="0.3">
      <c r="B9" s="34" t="s">
        <v>110</v>
      </c>
      <c r="C9" s="37">
        <v>1248661446</v>
      </c>
    </row>
    <row r="13" spans="2:3" ht="18" x14ac:dyDescent="0.35">
      <c r="B13" s="24" t="s">
        <v>109</v>
      </c>
    </row>
    <row r="14" spans="2:3" ht="18" x14ac:dyDescent="0.35">
      <c r="B14" s="24"/>
    </row>
    <row r="15" spans="2:3" x14ac:dyDescent="0.3">
      <c r="B15" s="42" t="str">
        <f>_xlfn.XLOOKUP($C$15,$C$5:$C$8,$B$5:$B$8,"No se encuentra",0,1)</f>
        <v>Federal</v>
      </c>
      <c r="C15" s="43">
        <f>MAX($C$5:$C$8)</f>
        <v>521243380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BDC6E-E21E-4C99-9E41-D52729E33A50}">
  <dimension ref="B2:C7"/>
  <sheetViews>
    <sheetView workbookViewId="0">
      <selection activeCell="C5" sqref="C5"/>
    </sheetView>
  </sheetViews>
  <sheetFormatPr defaultColWidth="11.5546875" defaultRowHeight="14.4" x14ac:dyDescent="0.3"/>
  <cols>
    <col min="2" max="2" width="22.88671875" bestFit="1" customWidth="1"/>
    <col min="3" max="3" width="21.77734375" bestFit="1" customWidth="1"/>
    <col min="4" max="4" width="13" bestFit="1" customWidth="1"/>
    <col min="5" max="5003" width="9" bestFit="1" customWidth="1"/>
    <col min="5004" max="5004" width="11.88671875" bestFit="1" customWidth="1"/>
  </cols>
  <sheetData>
    <row r="2" spans="2:3" ht="18" x14ac:dyDescent="0.35">
      <c r="B2" s="24" t="s">
        <v>95</v>
      </c>
    </row>
    <row r="4" spans="2:3" x14ac:dyDescent="0.3">
      <c r="B4" s="33" t="s">
        <v>93</v>
      </c>
      <c r="C4" t="s">
        <v>94</v>
      </c>
    </row>
    <row r="5" spans="2:3" x14ac:dyDescent="0.3">
      <c r="B5" s="34" t="s">
        <v>30</v>
      </c>
      <c r="C5" s="35">
        <v>2492</v>
      </c>
    </row>
    <row r="6" spans="2:3" x14ac:dyDescent="0.3">
      <c r="B6" s="34" t="s">
        <v>29</v>
      </c>
      <c r="C6" s="35">
        <v>2509</v>
      </c>
    </row>
    <row r="7" spans="2:3" x14ac:dyDescent="0.3">
      <c r="B7" s="34" t="s">
        <v>110</v>
      </c>
      <c r="C7" s="35">
        <v>5001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324A1-E938-43B0-AC3E-28CC5D898B7C}">
  <dimension ref="B2:D21"/>
  <sheetViews>
    <sheetView workbookViewId="0">
      <selection activeCell="B21" sqref="B21"/>
    </sheetView>
  </sheetViews>
  <sheetFormatPr defaultColWidth="11.5546875" defaultRowHeight="14.4" x14ac:dyDescent="0.3"/>
  <cols>
    <col min="2" max="2" width="54" bestFit="1" customWidth="1"/>
  </cols>
  <sheetData>
    <row r="2" spans="2:4" ht="18" x14ac:dyDescent="0.35">
      <c r="B2" s="31" t="s">
        <v>53</v>
      </c>
      <c r="C2" s="32" t="s">
        <v>82</v>
      </c>
      <c r="D2" s="20"/>
    </row>
    <row r="3" spans="2:4" x14ac:dyDescent="0.3">
      <c r="B3" s="29"/>
      <c r="C3" s="26"/>
      <c r="D3" s="27"/>
    </row>
    <row r="4" spans="2:4" x14ac:dyDescent="0.3">
      <c r="B4" s="29" t="s">
        <v>79</v>
      </c>
      <c r="C4" s="22">
        <v>33497138</v>
      </c>
      <c r="D4" s="23">
        <f>VLOOKUP(C4,VentasC15[],15,FALSE)</f>
        <v>48352.800000000003</v>
      </c>
    </row>
    <row r="5" spans="2:4" x14ac:dyDescent="0.3">
      <c r="B5" s="29"/>
      <c r="C5" s="21"/>
      <c r="D5" s="27"/>
    </row>
    <row r="6" spans="2:4" x14ac:dyDescent="0.3">
      <c r="B6" s="29" t="s">
        <v>80</v>
      </c>
      <c r="C6" s="22">
        <v>33497146</v>
      </c>
      <c r="D6" s="20" t="str">
        <f>VLOOKUP('Preguntas y respuestas'!C6,VentasC15[],5,FALSE)</f>
        <v>Federal</v>
      </c>
    </row>
    <row r="7" spans="2:4" x14ac:dyDescent="0.3">
      <c r="B7" s="29"/>
      <c r="C7" s="26"/>
      <c r="D7" s="27"/>
    </row>
    <row r="8" spans="2:4" x14ac:dyDescent="0.3">
      <c r="B8" s="29" t="s">
        <v>81</v>
      </c>
      <c r="C8" s="50">
        <f>COUNTIF(VentasC15[Localidad],"Federal")</f>
        <v>2087</v>
      </c>
      <c r="D8" s="51"/>
    </row>
    <row r="9" spans="2:4" x14ac:dyDescent="0.3">
      <c r="B9" s="29"/>
      <c r="C9" s="26"/>
      <c r="D9" s="27"/>
    </row>
    <row r="10" spans="2:4" x14ac:dyDescent="0.3">
      <c r="B10" s="29" t="s">
        <v>83</v>
      </c>
      <c r="C10" s="52">
        <f>AVERAGEIFS(VentasC15[Total por vendedor],VentasC15[Localidad],"Concordia")</f>
        <v>250842.63150289017</v>
      </c>
      <c r="D10" s="53"/>
    </row>
    <row r="11" spans="2:4" x14ac:dyDescent="0.3">
      <c r="B11" s="29"/>
      <c r="C11" s="26"/>
      <c r="D11" s="27"/>
    </row>
    <row r="12" spans="2:4" x14ac:dyDescent="0.3">
      <c r="B12" s="25" t="s">
        <v>56</v>
      </c>
      <c r="C12" s="50" t="s">
        <v>85</v>
      </c>
      <c r="D12" s="51"/>
    </row>
    <row r="13" spans="2:4" x14ac:dyDescent="0.3">
      <c r="B13" s="29"/>
      <c r="C13" s="26"/>
      <c r="D13" s="27"/>
    </row>
    <row r="14" spans="2:4" x14ac:dyDescent="0.3">
      <c r="B14" s="30" t="s">
        <v>57</v>
      </c>
      <c r="C14" s="54">
        <f>_xlfn.XLOOKUP((MAX(VentasC15[Total por vendedor])),VentasC15[Total por vendedor],VentasC15[ID],"No se encuentra el ID",0,1)</f>
        <v>33500027</v>
      </c>
      <c r="D14" s="55"/>
    </row>
    <row r="16" spans="2:4" x14ac:dyDescent="0.3">
      <c r="B16" t="s">
        <v>54</v>
      </c>
    </row>
    <row r="17" spans="2:2" x14ac:dyDescent="0.3">
      <c r="B17" t="s">
        <v>55</v>
      </c>
    </row>
    <row r="18" spans="2:2" x14ac:dyDescent="0.3">
      <c r="B18" t="s">
        <v>68</v>
      </c>
    </row>
    <row r="19" spans="2:2" x14ac:dyDescent="0.3">
      <c r="B19" t="s">
        <v>69</v>
      </c>
    </row>
    <row r="20" spans="2:2" x14ac:dyDescent="0.3">
      <c r="B20" t="s">
        <v>96</v>
      </c>
    </row>
    <row r="21" spans="2:2" x14ac:dyDescent="0.3">
      <c r="B21" t="s">
        <v>58</v>
      </c>
    </row>
  </sheetData>
  <mergeCells count="4">
    <mergeCell ref="C8:D8"/>
    <mergeCell ref="C10:D10"/>
    <mergeCell ref="C14:D14"/>
    <mergeCell ref="C12:D12"/>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README</vt:lpstr>
      <vt:lpstr>DASHBOARD</vt:lpstr>
      <vt:lpstr>Tabla</vt:lpstr>
      <vt:lpstr>Tablas auxiliares</vt:lpstr>
      <vt:lpstr>Aux. Vendedor</vt:lpstr>
      <vt:lpstr>Aux. Envío</vt:lpstr>
      <vt:lpstr>Aux. Categoría</vt:lpstr>
      <vt:lpstr>Aux. Localidad</vt:lpstr>
      <vt:lpstr>Aux. Info</vt:lpstr>
      <vt:lpstr>Preguntas y respuestas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Gisele</dc:creator>
  <cp:lastModifiedBy>Gisele Velazquez</cp:lastModifiedBy>
  <dcterms:created xsi:type="dcterms:W3CDTF">2024-01-10T12:12:43Z</dcterms:created>
  <dcterms:modified xsi:type="dcterms:W3CDTF">2025-08-04T19:46:32Z</dcterms:modified>
</cp:coreProperties>
</file>